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Data Science\Data Analyst\Youtube channel data analysis\"/>
    </mc:Choice>
  </mc:AlternateContent>
  <xr:revisionPtr revIDLastSave="0" documentId="13_ncr:1_{D5441122-E946-49B2-89B2-8B419B717215}" xr6:coauthVersionLast="47" xr6:coauthVersionMax="47" xr10:uidLastSave="{00000000-0000-0000-0000-000000000000}"/>
  <bookViews>
    <workbookView xWindow="-108" yWindow="-108" windowWidth="23256" windowHeight="12456" tabRatio="599" firstSheet="1" activeTab="1" xr2:uid="{00000000-000D-0000-FFFF-FFFF00000000}"/>
  </bookViews>
  <sheets>
    <sheet name="Dashboard" sheetId="18" r:id="rId1"/>
    <sheet name="Pivot tables" sheetId="17" r:id="rId2"/>
    <sheet name="Master Data" sheetId="14" r:id="rId3"/>
    <sheet name="getmp3_songs" sheetId="1" r:id="rId4"/>
    <sheet name="getmp3_songs_copy" sheetId="6" r:id="rId5"/>
    <sheet name="punjabi_songs" sheetId="2" r:id="rId6"/>
    <sheet name="punjabi_songs_copy" sheetId="7" r:id="rId7"/>
    <sheet name="haryanvi_songs" sheetId="3" r:id="rId8"/>
    <sheet name="haryanvi_songs_copy" sheetId="8" r:id="rId9"/>
    <sheet name="devotional_songs" sheetId="4" r:id="rId10"/>
    <sheet name="devotional_songs_copy" sheetId="9" r:id="rId11"/>
  </sheets>
  <definedNames>
    <definedName name="ExternalData_1" localSheetId="2" hidden="1">'Master Data'!$A$1:$V$1180</definedName>
    <definedName name="Slicer_Content.audio_lang">#N/A</definedName>
    <definedName name="Slicer_Content.channel_title">#N/A</definedName>
    <definedName name="Slicer_Years__Content.release_date">#N/A</definedName>
  </definedNames>
  <calcPr calcId="191029"/>
  <pivotCaches>
    <pivotCache cacheId="56"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4" l="1"/>
  <c r="F3" i="14"/>
  <c r="F4" i="14"/>
  <c r="F5" i="14"/>
  <c r="F6" i="14"/>
  <c r="F7" i="14"/>
  <c r="F8" i="14"/>
  <c r="F9" i="14"/>
  <c r="F10" i="14"/>
  <c r="F11" i="14"/>
  <c r="F12" i="14"/>
  <c r="F13" i="14"/>
  <c r="F14" i="14"/>
  <c r="F15" i="14"/>
  <c r="F16" i="14"/>
  <c r="F17" i="14"/>
  <c r="F18" i="14"/>
  <c r="F19" i="14"/>
  <c r="F20" i="14"/>
  <c r="F21" i="14"/>
  <c r="F22" i="14"/>
  <c r="F23" i="14"/>
  <c r="F24" i="14"/>
  <c r="F25" i="14"/>
  <c r="F26" i="14"/>
  <c r="F27" i="14"/>
  <c r="F28" i="14"/>
  <c r="F29" i="14"/>
  <c r="F30" i="14"/>
  <c r="F31" i="14"/>
  <c r="F32" i="14"/>
  <c r="F33" i="14"/>
  <c r="F34" i="14"/>
  <c r="F35" i="14"/>
  <c r="F36" i="14"/>
  <c r="F37" i="14"/>
  <c r="F38" i="14"/>
  <c r="F39" i="14"/>
  <c r="F40" i="14"/>
  <c r="F41" i="14"/>
  <c r="F42" i="14"/>
  <c r="F43" i="14"/>
  <c r="F44" i="14"/>
  <c r="F45" i="14"/>
  <c r="F46" i="14"/>
  <c r="F47" i="14"/>
  <c r="F48" i="14"/>
  <c r="F49" i="14"/>
  <c r="F50" i="14"/>
  <c r="F51" i="14"/>
  <c r="F52" i="14"/>
  <c r="F53" i="14"/>
  <c r="F54" i="14"/>
  <c r="F55" i="14"/>
  <c r="F56" i="14"/>
  <c r="F57" i="14"/>
  <c r="F58" i="14"/>
  <c r="F59" i="14"/>
  <c r="F60" i="14"/>
  <c r="F61" i="14"/>
  <c r="F62" i="14"/>
  <c r="F63" i="14"/>
  <c r="F64" i="14"/>
  <c r="F65" i="14"/>
  <c r="F66" i="14"/>
  <c r="F67" i="14"/>
  <c r="F68" i="14"/>
  <c r="F69" i="14"/>
  <c r="F70" i="14"/>
  <c r="F71" i="14"/>
  <c r="F72" i="14"/>
  <c r="F73" i="14"/>
  <c r="F74" i="14"/>
  <c r="F75" i="14"/>
  <c r="F76" i="14"/>
  <c r="F77" i="14"/>
  <c r="F78" i="14"/>
  <c r="F79" i="14"/>
  <c r="F80" i="14"/>
  <c r="F81" i="14"/>
  <c r="F82" i="14"/>
  <c r="F83" i="14"/>
  <c r="F84" i="14"/>
  <c r="F85" i="14"/>
  <c r="F86" i="14"/>
  <c r="F87" i="14"/>
  <c r="F88" i="14"/>
  <c r="F89" i="14"/>
  <c r="F90" i="14"/>
  <c r="F91" i="14"/>
  <c r="F92" i="14"/>
  <c r="F93" i="14"/>
  <c r="F94" i="14"/>
  <c r="F95" i="14"/>
  <c r="F96" i="14"/>
  <c r="F97" i="14"/>
  <c r="F98" i="14"/>
  <c r="F99" i="14"/>
  <c r="F100" i="14"/>
  <c r="F101" i="14"/>
  <c r="F102" i="14"/>
  <c r="F103" i="14"/>
  <c r="F104" i="14"/>
  <c r="F105" i="14"/>
  <c r="F106" i="14"/>
  <c r="F107" i="14"/>
  <c r="F108" i="14"/>
  <c r="F109" i="14"/>
  <c r="F110" i="14"/>
  <c r="F111" i="14"/>
  <c r="F112" i="14"/>
  <c r="F113" i="14"/>
  <c r="F114" i="14"/>
  <c r="F115" i="14"/>
  <c r="F116" i="14"/>
  <c r="F117" i="14"/>
  <c r="F118" i="14"/>
  <c r="F119" i="14"/>
  <c r="F120" i="14"/>
  <c r="F121" i="14"/>
  <c r="F122" i="14"/>
  <c r="F123" i="14"/>
  <c r="F124" i="14"/>
  <c r="F125" i="14"/>
  <c r="F126" i="14"/>
  <c r="F127" i="14"/>
  <c r="F128" i="14"/>
  <c r="F129" i="14"/>
  <c r="F130" i="14"/>
  <c r="F131" i="14"/>
  <c r="F132" i="14"/>
  <c r="F133" i="14"/>
  <c r="F134" i="14"/>
  <c r="F135" i="14"/>
  <c r="F136" i="14"/>
  <c r="F137" i="14"/>
  <c r="F138" i="14"/>
  <c r="F139" i="14"/>
  <c r="F140" i="14"/>
  <c r="F141" i="14"/>
  <c r="F142" i="14"/>
  <c r="F143" i="14"/>
  <c r="F144" i="14"/>
  <c r="F145" i="14"/>
  <c r="F146" i="14"/>
  <c r="F147" i="14"/>
  <c r="F148" i="14"/>
  <c r="F149" i="14"/>
  <c r="F150" i="14"/>
  <c r="F151" i="14"/>
  <c r="F152" i="14"/>
  <c r="F153" i="14"/>
  <c r="F154" i="14"/>
  <c r="F155" i="14"/>
  <c r="F156" i="14"/>
  <c r="F157" i="14"/>
  <c r="F158" i="14"/>
  <c r="F159" i="14"/>
  <c r="F160" i="14"/>
  <c r="F161" i="14"/>
  <c r="F162" i="14"/>
  <c r="F163" i="14"/>
  <c r="F164" i="14"/>
  <c r="F165" i="14"/>
  <c r="F166" i="14"/>
  <c r="F167" i="14"/>
  <c r="F168" i="14"/>
  <c r="F169" i="14"/>
  <c r="F170" i="14"/>
  <c r="F171" i="14"/>
  <c r="F172" i="14"/>
  <c r="F173" i="14"/>
  <c r="F174" i="14"/>
  <c r="F175" i="14"/>
  <c r="F176" i="14"/>
  <c r="F177" i="14"/>
  <c r="F178" i="14"/>
  <c r="F179" i="14"/>
  <c r="F180" i="14"/>
  <c r="F181" i="14"/>
  <c r="F182" i="14"/>
  <c r="F183" i="14"/>
  <c r="F184" i="14"/>
  <c r="F185" i="14"/>
  <c r="F186" i="14"/>
  <c r="F187" i="14"/>
  <c r="F188" i="14"/>
  <c r="F189" i="14"/>
  <c r="F190" i="14"/>
  <c r="F191" i="14"/>
  <c r="F192" i="14"/>
  <c r="F193" i="14"/>
  <c r="F194" i="14"/>
  <c r="F195" i="14"/>
  <c r="F196" i="14"/>
  <c r="F197" i="14"/>
  <c r="F198" i="14"/>
  <c r="F199" i="14"/>
  <c r="F200" i="14"/>
  <c r="F201" i="14"/>
  <c r="F202" i="14"/>
  <c r="F203" i="14"/>
  <c r="F204" i="14"/>
  <c r="F205" i="14"/>
  <c r="F206" i="14"/>
  <c r="F207" i="14"/>
  <c r="F208" i="14"/>
  <c r="F209" i="14"/>
  <c r="F210" i="14"/>
  <c r="F211" i="14"/>
  <c r="F212" i="14"/>
  <c r="F213" i="14"/>
  <c r="F214" i="14"/>
  <c r="F215" i="14"/>
  <c r="F216" i="14"/>
  <c r="F217" i="14"/>
  <c r="F218" i="14"/>
  <c r="F219" i="14"/>
  <c r="F220" i="14"/>
  <c r="F221" i="14"/>
  <c r="F222" i="14"/>
  <c r="F223" i="14"/>
  <c r="F224" i="14"/>
  <c r="F225" i="14"/>
  <c r="F226" i="14"/>
  <c r="F227" i="14"/>
  <c r="F228" i="14"/>
  <c r="F229" i="14"/>
  <c r="F230" i="14"/>
  <c r="F231" i="14"/>
  <c r="F232" i="14"/>
  <c r="F233" i="14"/>
  <c r="F234" i="14"/>
  <c r="F235" i="14"/>
  <c r="F236" i="14"/>
  <c r="F237" i="14"/>
  <c r="F238" i="14"/>
  <c r="F239" i="14"/>
  <c r="F240" i="14"/>
  <c r="F241" i="14"/>
  <c r="F242" i="14"/>
  <c r="F243" i="14"/>
  <c r="F244" i="14"/>
  <c r="F245" i="14"/>
  <c r="F246" i="14"/>
  <c r="F247" i="14"/>
  <c r="F248" i="14"/>
  <c r="F249" i="14"/>
  <c r="F250" i="14"/>
  <c r="F251" i="14"/>
  <c r="F252" i="14"/>
  <c r="F253" i="14"/>
  <c r="F254" i="14"/>
  <c r="F255" i="14"/>
  <c r="F256" i="14"/>
  <c r="F257" i="14"/>
  <c r="F258" i="14"/>
  <c r="F259" i="14"/>
  <c r="F260" i="14"/>
  <c r="F261" i="14"/>
  <c r="F262" i="14"/>
  <c r="F263" i="14"/>
  <c r="F264" i="14"/>
  <c r="F265" i="14"/>
  <c r="F266" i="14"/>
  <c r="F267" i="14"/>
  <c r="F268" i="14"/>
  <c r="F269" i="14"/>
  <c r="F270" i="14"/>
  <c r="F271" i="14"/>
  <c r="F272" i="14"/>
  <c r="F273" i="14"/>
  <c r="F274" i="14"/>
  <c r="F275" i="14"/>
  <c r="F276" i="14"/>
  <c r="F277" i="14"/>
  <c r="F278" i="14"/>
  <c r="F279" i="14"/>
  <c r="F280" i="14"/>
  <c r="F281" i="14"/>
  <c r="F282" i="14"/>
  <c r="F283" i="14"/>
  <c r="F284" i="14"/>
  <c r="F285" i="14"/>
  <c r="F286" i="14"/>
  <c r="F287" i="14"/>
  <c r="F288" i="14"/>
  <c r="F289" i="14"/>
  <c r="F290" i="14"/>
  <c r="F291" i="14"/>
  <c r="F292" i="14"/>
  <c r="F293" i="14"/>
  <c r="F294" i="14"/>
  <c r="F295" i="14"/>
  <c r="F296" i="14"/>
  <c r="F297" i="14"/>
  <c r="F298" i="14"/>
  <c r="F299" i="14"/>
  <c r="F300" i="14"/>
  <c r="F301" i="14"/>
  <c r="F302" i="14"/>
  <c r="F303" i="14"/>
  <c r="F304" i="14"/>
  <c r="F305" i="14"/>
  <c r="F306" i="14"/>
  <c r="F307" i="14"/>
  <c r="F308" i="14"/>
  <c r="F309" i="14"/>
  <c r="F310" i="14"/>
  <c r="F311" i="14"/>
  <c r="F312" i="14"/>
  <c r="F313" i="14"/>
  <c r="F314" i="14"/>
  <c r="F315" i="14"/>
  <c r="F316" i="14"/>
  <c r="F317" i="14"/>
  <c r="F318" i="14"/>
  <c r="F319" i="14"/>
  <c r="F320" i="14"/>
  <c r="F321" i="14"/>
  <c r="F322" i="14"/>
  <c r="F323" i="14"/>
  <c r="F324" i="14"/>
  <c r="F325" i="14"/>
  <c r="F326" i="14"/>
  <c r="F327" i="14"/>
  <c r="F328" i="14"/>
  <c r="F329" i="14"/>
  <c r="F330" i="14"/>
  <c r="F331" i="14"/>
  <c r="F332" i="14"/>
  <c r="F333" i="14"/>
  <c r="F334" i="14"/>
  <c r="F335" i="14"/>
  <c r="F336" i="14"/>
  <c r="F337" i="14"/>
  <c r="F338" i="14"/>
  <c r="F339" i="14"/>
  <c r="F340" i="14"/>
  <c r="F341" i="14"/>
  <c r="F342" i="14"/>
  <c r="F343" i="14"/>
  <c r="F344" i="14"/>
  <c r="F345" i="14"/>
  <c r="F346" i="14"/>
  <c r="F347" i="14"/>
  <c r="F348" i="14"/>
  <c r="F349" i="14"/>
  <c r="F350" i="14"/>
  <c r="F351" i="14"/>
  <c r="F352" i="14"/>
  <c r="F353" i="14"/>
  <c r="F354" i="14"/>
  <c r="F355" i="14"/>
  <c r="F356" i="14"/>
  <c r="F357" i="14"/>
  <c r="F358" i="14"/>
  <c r="F359" i="14"/>
  <c r="F360" i="14"/>
  <c r="F361" i="14"/>
  <c r="F362" i="14"/>
  <c r="F363" i="14"/>
  <c r="F364" i="14"/>
  <c r="F365" i="14"/>
  <c r="F366" i="14"/>
  <c r="F367" i="14"/>
  <c r="F368" i="14"/>
  <c r="F369" i="14"/>
  <c r="F370" i="14"/>
  <c r="F371" i="14"/>
  <c r="F372" i="14"/>
  <c r="F373" i="14"/>
  <c r="F374" i="14"/>
  <c r="F375" i="14"/>
  <c r="F376" i="14"/>
  <c r="F377" i="14"/>
  <c r="F378" i="14"/>
  <c r="F379" i="14"/>
  <c r="F380" i="14"/>
  <c r="F381" i="14"/>
  <c r="F382" i="14"/>
  <c r="F383" i="14"/>
  <c r="F384" i="14"/>
  <c r="F385" i="14"/>
  <c r="F386" i="14"/>
  <c r="F387" i="14"/>
  <c r="F388" i="14"/>
  <c r="F389" i="14"/>
  <c r="F390" i="14"/>
  <c r="F391" i="14"/>
  <c r="F392" i="14"/>
  <c r="F393" i="14"/>
  <c r="F394" i="14"/>
  <c r="F395" i="14"/>
  <c r="F396" i="14"/>
  <c r="F397" i="14"/>
  <c r="F398" i="14"/>
  <c r="F399" i="14"/>
  <c r="F400" i="14"/>
  <c r="F401" i="14"/>
  <c r="F402" i="14"/>
  <c r="F403" i="14"/>
  <c r="F404" i="14"/>
  <c r="F405" i="14"/>
  <c r="F406" i="14"/>
  <c r="F407" i="14"/>
  <c r="F408" i="14"/>
  <c r="F409" i="14"/>
  <c r="F410" i="14"/>
  <c r="F411" i="14"/>
  <c r="F412" i="14"/>
  <c r="F413" i="14"/>
  <c r="F414" i="14"/>
  <c r="F415" i="14"/>
  <c r="F416" i="14"/>
  <c r="F417" i="14"/>
  <c r="F418" i="14"/>
  <c r="F419" i="14"/>
  <c r="F420" i="14"/>
  <c r="F421" i="14"/>
  <c r="F422" i="14"/>
  <c r="F423" i="14"/>
  <c r="F424" i="14"/>
  <c r="F425" i="14"/>
  <c r="F426" i="14"/>
  <c r="F427" i="14"/>
  <c r="F428" i="14"/>
  <c r="F429" i="14"/>
  <c r="F430" i="14"/>
  <c r="F431" i="14"/>
  <c r="F432" i="14"/>
  <c r="F433" i="14"/>
  <c r="F434" i="14"/>
  <c r="F435" i="14"/>
  <c r="F436" i="14"/>
  <c r="F437" i="14"/>
  <c r="F438" i="14"/>
  <c r="F439" i="14"/>
  <c r="F440" i="14"/>
  <c r="F441" i="14"/>
  <c r="F442" i="14"/>
  <c r="F443" i="14"/>
  <c r="F444" i="14"/>
  <c r="F445" i="14"/>
  <c r="F446" i="14"/>
  <c r="F447" i="14"/>
  <c r="F448" i="14"/>
  <c r="F449" i="14"/>
  <c r="F450" i="14"/>
  <c r="F451" i="14"/>
  <c r="F452" i="14"/>
  <c r="F453" i="14"/>
  <c r="F454" i="14"/>
  <c r="F455" i="14"/>
  <c r="F456" i="14"/>
  <c r="F457" i="14"/>
  <c r="F458" i="14"/>
  <c r="F459" i="14"/>
  <c r="F460" i="14"/>
  <c r="F461" i="14"/>
  <c r="F462" i="14"/>
  <c r="F463" i="14"/>
  <c r="F464" i="14"/>
  <c r="F465" i="14"/>
  <c r="F466" i="14"/>
  <c r="F467" i="14"/>
  <c r="F468" i="14"/>
  <c r="F469" i="14"/>
  <c r="F470" i="14"/>
  <c r="F471" i="14"/>
  <c r="F472" i="14"/>
  <c r="F473" i="14"/>
  <c r="F474" i="14"/>
  <c r="F475" i="14"/>
  <c r="F476" i="14"/>
  <c r="F477" i="14"/>
  <c r="F478" i="14"/>
  <c r="F479" i="14"/>
  <c r="F480" i="14"/>
  <c r="F481" i="14"/>
  <c r="F482" i="14"/>
  <c r="F483" i="14"/>
  <c r="F484" i="14"/>
  <c r="F485" i="14"/>
  <c r="F486" i="14"/>
  <c r="F487" i="14"/>
  <c r="F488" i="14"/>
  <c r="F489" i="14"/>
  <c r="F490" i="14"/>
  <c r="F491" i="14"/>
  <c r="F492" i="14"/>
  <c r="F493" i="14"/>
  <c r="F494" i="14"/>
  <c r="F495" i="14"/>
  <c r="F496" i="14"/>
  <c r="F497" i="14"/>
  <c r="F498" i="14"/>
  <c r="F499" i="14"/>
  <c r="F500" i="14"/>
  <c r="F501" i="14"/>
  <c r="F502" i="14"/>
  <c r="F503" i="14"/>
  <c r="F504" i="14"/>
  <c r="F505" i="14"/>
  <c r="F506" i="14"/>
  <c r="F507" i="14"/>
  <c r="F508" i="14"/>
  <c r="F509" i="14"/>
  <c r="F510" i="14"/>
  <c r="F511" i="14"/>
  <c r="F512" i="14"/>
  <c r="F513" i="14"/>
  <c r="F514" i="14"/>
  <c r="F515" i="14"/>
  <c r="F516" i="14"/>
  <c r="F517" i="14"/>
  <c r="F518" i="14"/>
  <c r="F519" i="14"/>
  <c r="F520" i="14"/>
  <c r="F521" i="14"/>
  <c r="F522" i="14"/>
  <c r="F523" i="14"/>
  <c r="F524" i="14"/>
  <c r="F525" i="14"/>
  <c r="F526" i="14"/>
  <c r="F527" i="14"/>
  <c r="F528" i="14"/>
  <c r="F529" i="14"/>
  <c r="F530" i="14"/>
  <c r="F531" i="14"/>
  <c r="F532" i="14"/>
  <c r="F533" i="14"/>
  <c r="F534" i="14"/>
  <c r="F535" i="14"/>
  <c r="F536" i="14"/>
  <c r="F537" i="14"/>
  <c r="F538" i="14"/>
  <c r="F539" i="14"/>
  <c r="F540" i="14"/>
  <c r="F541" i="14"/>
  <c r="F542" i="14"/>
  <c r="F543" i="14"/>
  <c r="F544" i="14"/>
  <c r="F545" i="14"/>
  <c r="F546" i="14"/>
  <c r="F547" i="14"/>
  <c r="F548" i="14"/>
  <c r="F549" i="14"/>
  <c r="F550" i="14"/>
  <c r="F551" i="14"/>
  <c r="F552" i="14"/>
  <c r="F553" i="14"/>
  <c r="F554" i="14"/>
  <c r="F555" i="14"/>
  <c r="F556" i="14"/>
  <c r="F557" i="14"/>
  <c r="F558" i="14"/>
  <c r="F559" i="14"/>
  <c r="F560" i="14"/>
  <c r="F561" i="14"/>
  <c r="F562" i="14"/>
  <c r="F563" i="14"/>
  <c r="F564" i="14"/>
  <c r="F565" i="14"/>
  <c r="F566" i="14"/>
  <c r="F567" i="14"/>
  <c r="F568" i="14"/>
  <c r="F569" i="14"/>
  <c r="F570" i="14"/>
  <c r="F571" i="14"/>
  <c r="F572" i="14"/>
  <c r="F573" i="14"/>
  <c r="F574" i="14"/>
  <c r="F575" i="14"/>
  <c r="F576" i="14"/>
  <c r="F577" i="14"/>
  <c r="F578" i="14"/>
  <c r="F579" i="14"/>
  <c r="F580" i="14"/>
  <c r="F581" i="14"/>
  <c r="F582" i="14"/>
  <c r="F583" i="14"/>
  <c r="F584" i="14"/>
  <c r="F585" i="14"/>
  <c r="F586" i="14"/>
  <c r="F587" i="14"/>
  <c r="F588" i="14"/>
  <c r="F589" i="14"/>
  <c r="F590" i="14"/>
  <c r="F591" i="14"/>
  <c r="F592" i="14"/>
  <c r="F593" i="14"/>
  <c r="F594" i="14"/>
  <c r="F595" i="14"/>
  <c r="F596" i="14"/>
  <c r="F597" i="14"/>
  <c r="F598" i="14"/>
  <c r="F599" i="14"/>
  <c r="F600" i="14"/>
  <c r="F601" i="14"/>
  <c r="F602" i="14"/>
  <c r="F603" i="14"/>
  <c r="F604" i="14"/>
  <c r="F605" i="14"/>
  <c r="F606" i="14"/>
  <c r="F607" i="14"/>
  <c r="F608" i="14"/>
  <c r="F609" i="14"/>
  <c r="F610" i="14"/>
  <c r="F611" i="14"/>
  <c r="F612" i="14"/>
  <c r="F613" i="14"/>
  <c r="F614" i="14"/>
  <c r="F615" i="14"/>
  <c r="F616" i="14"/>
  <c r="F617" i="14"/>
  <c r="F618" i="14"/>
  <c r="F619" i="14"/>
  <c r="F620" i="14"/>
  <c r="F621" i="14"/>
  <c r="F622" i="14"/>
  <c r="F623" i="14"/>
  <c r="F624" i="14"/>
  <c r="F625" i="14"/>
  <c r="F626" i="14"/>
  <c r="F627" i="14"/>
  <c r="F628" i="14"/>
  <c r="F629" i="14"/>
  <c r="F630" i="14"/>
  <c r="F631" i="14"/>
  <c r="F632" i="14"/>
  <c r="F633" i="14"/>
  <c r="F634" i="14"/>
  <c r="F635" i="14"/>
  <c r="F636" i="14"/>
  <c r="F637" i="14"/>
  <c r="F638" i="14"/>
  <c r="F639" i="14"/>
  <c r="F640" i="14"/>
  <c r="F641" i="14"/>
  <c r="F642" i="14"/>
  <c r="F643" i="14"/>
  <c r="F644" i="14"/>
  <c r="F645" i="14"/>
  <c r="F646" i="14"/>
  <c r="F647" i="14"/>
  <c r="F648" i="14"/>
  <c r="F649" i="14"/>
  <c r="F650" i="14"/>
  <c r="F651" i="14"/>
  <c r="F652" i="14"/>
  <c r="F653" i="14"/>
  <c r="F654" i="14"/>
  <c r="F655" i="14"/>
  <c r="F656" i="14"/>
  <c r="F657" i="14"/>
  <c r="F658" i="14"/>
  <c r="F659" i="14"/>
  <c r="F660" i="14"/>
  <c r="F661" i="14"/>
  <c r="F662" i="14"/>
  <c r="F663" i="14"/>
  <c r="F664" i="14"/>
  <c r="F665" i="14"/>
  <c r="F666" i="14"/>
  <c r="F667" i="14"/>
  <c r="F668" i="14"/>
  <c r="F669" i="14"/>
  <c r="F670" i="14"/>
  <c r="F671" i="14"/>
  <c r="F672" i="14"/>
  <c r="F673" i="14"/>
  <c r="F674" i="14"/>
  <c r="F675" i="14"/>
  <c r="F676" i="14"/>
  <c r="F677" i="14"/>
  <c r="F678" i="14"/>
  <c r="F679" i="14"/>
  <c r="F680" i="14"/>
  <c r="F681" i="14"/>
  <c r="F682" i="14"/>
  <c r="F683" i="14"/>
  <c r="F684" i="14"/>
  <c r="F685" i="14"/>
  <c r="F686" i="14"/>
  <c r="F687" i="14"/>
  <c r="F688" i="14"/>
  <c r="F689" i="14"/>
  <c r="F690" i="14"/>
  <c r="F691" i="14"/>
  <c r="F692" i="14"/>
  <c r="F693" i="14"/>
  <c r="F694" i="14"/>
  <c r="F695" i="14"/>
  <c r="F696" i="14"/>
  <c r="F697" i="14"/>
  <c r="F698" i="14"/>
  <c r="F699" i="14"/>
  <c r="F700" i="14"/>
  <c r="F701" i="14"/>
  <c r="F702" i="14"/>
  <c r="F703" i="14"/>
  <c r="F704" i="14"/>
  <c r="F705" i="14"/>
  <c r="F706" i="14"/>
  <c r="F707" i="14"/>
  <c r="F708" i="14"/>
  <c r="F709" i="14"/>
  <c r="F710" i="14"/>
  <c r="F711" i="14"/>
  <c r="F712" i="14"/>
  <c r="F713" i="14"/>
  <c r="F714" i="14"/>
  <c r="F715" i="14"/>
  <c r="F716" i="14"/>
  <c r="F717" i="14"/>
  <c r="F718" i="14"/>
  <c r="F719" i="14"/>
  <c r="F720" i="14"/>
  <c r="F721" i="14"/>
  <c r="F722" i="14"/>
  <c r="F723" i="14"/>
  <c r="F724" i="14"/>
  <c r="F725" i="14"/>
  <c r="F726" i="14"/>
  <c r="F727" i="14"/>
  <c r="F728" i="14"/>
  <c r="F729" i="14"/>
  <c r="F730" i="14"/>
  <c r="F731" i="14"/>
  <c r="F732" i="14"/>
  <c r="F733" i="14"/>
  <c r="F734" i="14"/>
  <c r="F735" i="14"/>
  <c r="F736" i="14"/>
  <c r="F737" i="14"/>
  <c r="F738" i="14"/>
  <c r="F739" i="14"/>
  <c r="F740" i="14"/>
  <c r="F741" i="14"/>
  <c r="F742" i="14"/>
  <c r="F743" i="14"/>
  <c r="F744" i="14"/>
  <c r="F745" i="14"/>
  <c r="F746" i="14"/>
  <c r="F747" i="14"/>
  <c r="F748" i="14"/>
  <c r="F749" i="14"/>
  <c r="F750" i="14"/>
  <c r="F751" i="14"/>
  <c r="F752" i="14"/>
  <c r="F753" i="14"/>
  <c r="F754" i="14"/>
  <c r="F755" i="14"/>
  <c r="F756" i="14"/>
  <c r="F757" i="14"/>
  <c r="F758" i="14"/>
  <c r="F759" i="14"/>
  <c r="F760" i="14"/>
  <c r="F761" i="14"/>
  <c r="F762" i="14"/>
  <c r="F763" i="14"/>
  <c r="F764" i="14"/>
  <c r="F765" i="14"/>
  <c r="F766" i="14"/>
  <c r="F767" i="14"/>
  <c r="F768" i="14"/>
  <c r="F769" i="14"/>
  <c r="F770" i="14"/>
  <c r="F771" i="14"/>
  <c r="F772" i="14"/>
  <c r="F773" i="14"/>
  <c r="F774" i="14"/>
  <c r="F775" i="14"/>
  <c r="F776" i="14"/>
  <c r="F777" i="14"/>
  <c r="F778" i="14"/>
  <c r="F779" i="14"/>
  <c r="F780" i="14"/>
  <c r="F781" i="14"/>
  <c r="F782" i="14"/>
  <c r="F783" i="14"/>
  <c r="F784" i="14"/>
  <c r="F785" i="14"/>
  <c r="F786" i="14"/>
  <c r="F787" i="14"/>
  <c r="F788" i="14"/>
  <c r="F789" i="14"/>
  <c r="F790" i="14"/>
  <c r="F791" i="14"/>
  <c r="F792" i="14"/>
  <c r="F793" i="14"/>
  <c r="F794" i="14"/>
  <c r="F795" i="14"/>
  <c r="F796" i="14"/>
  <c r="F797" i="14"/>
  <c r="F798" i="14"/>
  <c r="F799" i="14"/>
  <c r="F800" i="14"/>
  <c r="F801" i="14"/>
  <c r="F802" i="14"/>
  <c r="F803" i="14"/>
  <c r="F804" i="14"/>
  <c r="F805" i="14"/>
  <c r="F806" i="14"/>
  <c r="F807" i="14"/>
  <c r="F808" i="14"/>
  <c r="F809" i="14"/>
  <c r="F810" i="14"/>
  <c r="F811" i="14"/>
  <c r="F812" i="14"/>
  <c r="F813" i="14"/>
  <c r="F814" i="14"/>
  <c r="F815" i="14"/>
  <c r="F816" i="14"/>
  <c r="F817" i="14"/>
  <c r="F818" i="14"/>
  <c r="F819" i="14"/>
  <c r="F820" i="14"/>
  <c r="F821" i="14"/>
  <c r="F822" i="14"/>
  <c r="F823" i="14"/>
  <c r="F824" i="14"/>
  <c r="F825" i="14"/>
  <c r="F826" i="14"/>
  <c r="F827" i="14"/>
  <c r="F828" i="14"/>
  <c r="F829" i="14"/>
  <c r="F830" i="14"/>
  <c r="F831" i="14"/>
  <c r="F832" i="14"/>
  <c r="F833" i="14"/>
  <c r="F834" i="14"/>
  <c r="F835" i="14"/>
  <c r="F836" i="14"/>
  <c r="F837" i="14"/>
  <c r="F838" i="14"/>
  <c r="F839" i="14"/>
  <c r="F840" i="14"/>
  <c r="F841" i="14"/>
  <c r="F842" i="14"/>
  <c r="F843" i="14"/>
  <c r="F844" i="14"/>
  <c r="F845" i="14"/>
  <c r="F846" i="14"/>
  <c r="F847" i="14"/>
  <c r="F848" i="14"/>
  <c r="F849" i="14"/>
  <c r="F850" i="14"/>
  <c r="F851" i="14"/>
  <c r="F852" i="14"/>
  <c r="F853" i="14"/>
  <c r="F854" i="14"/>
  <c r="F855" i="14"/>
  <c r="F856" i="14"/>
  <c r="F857" i="14"/>
  <c r="F858" i="14"/>
  <c r="F859" i="14"/>
  <c r="F860" i="14"/>
  <c r="F861" i="14"/>
  <c r="F862" i="14"/>
  <c r="F863" i="14"/>
  <c r="F864" i="14"/>
  <c r="F865" i="14"/>
  <c r="F866" i="14"/>
  <c r="F867" i="14"/>
  <c r="F868" i="14"/>
  <c r="F869" i="14"/>
  <c r="F870" i="14"/>
  <c r="F871" i="14"/>
  <c r="F872" i="14"/>
  <c r="F873" i="14"/>
  <c r="F874" i="14"/>
  <c r="F875" i="14"/>
  <c r="F876" i="14"/>
  <c r="F877" i="14"/>
  <c r="F878" i="14"/>
  <c r="F879" i="14"/>
  <c r="F880" i="14"/>
  <c r="F881" i="14"/>
  <c r="F882" i="14"/>
  <c r="F883" i="14"/>
  <c r="F884" i="14"/>
  <c r="F885" i="14"/>
  <c r="F886" i="14"/>
  <c r="F887" i="14"/>
  <c r="F888" i="14"/>
  <c r="F889" i="14"/>
  <c r="F890" i="14"/>
  <c r="F891" i="14"/>
  <c r="F892" i="14"/>
  <c r="F893" i="14"/>
  <c r="F894" i="14"/>
  <c r="F895" i="14"/>
  <c r="F896" i="14"/>
  <c r="F897" i="14"/>
  <c r="F898" i="14"/>
  <c r="F899" i="14"/>
  <c r="F900" i="14"/>
  <c r="F901" i="14"/>
  <c r="F902" i="14"/>
  <c r="F903" i="14"/>
  <c r="F904" i="14"/>
  <c r="F905" i="14"/>
  <c r="F906" i="14"/>
  <c r="F907" i="14"/>
  <c r="F908" i="14"/>
  <c r="F909" i="14"/>
  <c r="F910" i="14"/>
  <c r="F911" i="14"/>
  <c r="F912" i="14"/>
  <c r="F913" i="14"/>
  <c r="F914" i="14"/>
  <c r="F915" i="14"/>
  <c r="F916" i="14"/>
  <c r="F917" i="14"/>
  <c r="F918" i="14"/>
  <c r="F919" i="14"/>
  <c r="F920" i="14"/>
  <c r="F921" i="14"/>
  <c r="F922" i="14"/>
  <c r="F923" i="14"/>
  <c r="F924" i="14"/>
  <c r="F925" i="14"/>
  <c r="F926" i="14"/>
  <c r="F927" i="14"/>
  <c r="F928" i="14"/>
  <c r="F929" i="14"/>
  <c r="F930" i="14"/>
  <c r="F931" i="14"/>
  <c r="F932" i="14"/>
  <c r="F933" i="14"/>
  <c r="F934" i="14"/>
  <c r="F935" i="14"/>
  <c r="F936" i="14"/>
  <c r="F937" i="14"/>
  <c r="F938" i="14"/>
  <c r="F939" i="14"/>
  <c r="F940" i="14"/>
  <c r="F941" i="14"/>
  <c r="F942" i="14"/>
  <c r="F943" i="14"/>
  <c r="F944" i="14"/>
  <c r="F945" i="14"/>
  <c r="F946" i="14"/>
  <c r="F947" i="14"/>
  <c r="F948" i="14"/>
  <c r="F949" i="14"/>
  <c r="F950" i="14"/>
  <c r="F951" i="14"/>
  <c r="F952" i="14"/>
  <c r="F953" i="14"/>
  <c r="F954" i="14"/>
  <c r="F955" i="14"/>
  <c r="F956" i="14"/>
  <c r="F957" i="14"/>
  <c r="F958" i="14"/>
  <c r="F959" i="14"/>
  <c r="F960" i="14"/>
  <c r="F961" i="14"/>
  <c r="F962" i="14"/>
  <c r="F963" i="14"/>
  <c r="F964" i="14"/>
  <c r="F965" i="14"/>
  <c r="F966" i="14"/>
  <c r="F967" i="14"/>
  <c r="F968" i="14"/>
  <c r="F969" i="14"/>
  <c r="F970" i="14"/>
  <c r="F971" i="14"/>
  <c r="F972" i="14"/>
  <c r="F973" i="14"/>
  <c r="F974" i="14"/>
  <c r="F975" i="14"/>
  <c r="F976" i="14"/>
  <c r="F977" i="14"/>
  <c r="F978" i="14"/>
  <c r="F979" i="14"/>
  <c r="F980" i="14"/>
  <c r="F981" i="14"/>
  <c r="F982" i="14"/>
  <c r="F983" i="14"/>
  <c r="F984" i="14"/>
  <c r="F985" i="14"/>
  <c r="F986" i="14"/>
  <c r="F987" i="14"/>
  <c r="F988" i="14"/>
  <c r="F989" i="14"/>
  <c r="F990" i="14"/>
  <c r="F991" i="14"/>
  <c r="F992" i="14"/>
  <c r="F993" i="14"/>
  <c r="F994" i="14"/>
  <c r="F995" i="14"/>
  <c r="F996" i="14"/>
  <c r="F997" i="14"/>
  <c r="F998" i="14"/>
  <c r="F999" i="14"/>
  <c r="F1000" i="14"/>
  <c r="F1001" i="14"/>
  <c r="F1002" i="14"/>
  <c r="F1003" i="14"/>
  <c r="F1004" i="14"/>
  <c r="F1005" i="14"/>
  <c r="F1006" i="14"/>
  <c r="F1007" i="14"/>
  <c r="F1008" i="14"/>
  <c r="F1009" i="14"/>
  <c r="F1010" i="14"/>
  <c r="F1011" i="14"/>
  <c r="F1012" i="14"/>
  <c r="F1013" i="14"/>
  <c r="F1014" i="14"/>
  <c r="F1015" i="14"/>
  <c r="F1016" i="14"/>
  <c r="F1017" i="14"/>
  <c r="F1018" i="14"/>
  <c r="F1019" i="14"/>
  <c r="F1020" i="14"/>
  <c r="F1021" i="14"/>
  <c r="F1022" i="14"/>
  <c r="F1023" i="14"/>
  <c r="F1024" i="14"/>
  <c r="F1025" i="14"/>
  <c r="F1026" i="14"/>
  <c r="F1027" i="14"/>
  <c r="F1028" i="14"/>
  <c r="F1029" i="14"/>
  <c r="F1030" i="14"/>
  <c r="F1031" i="14"/>
  <c r="F1032" i="14"/>
  <c r="F1033" i="14"/>
  <c r="F1034" i="14"/>
  <c r="F1035" i="14"/>
  <c r="F1036" i="14"/>
  <c r="F1037" i="14"/>
  <c r="F1038" i="14"/>
  <c r="F1039" i="14"/>
  <c r="F1040" i="14"/>
  <c r="F1041" i="14"/>
  <c r="F1042" i="14"/>
  <c r="F1043" i="14"/>
  <c r="F1044" i="14"/>
  <c r="F1045" i="14"/>
  <c r="F1046" i="14"/>
  <c r="F1047" i="14"/>
  <c r="F1048" i="14"/>
  <c r="F1049" i="14"/>
  <c r="F1050" i="14"/>
  <c r="F1051" i="14"/>
  <c r="F1052" i="14"/>
  <c r="F1053" i="14"/>
  <c r="F1054" i="14"/>
  <c r="F1055" i="14"/>
  <c r="F1056" i="14"/>
  <c r="F1057" i="14"/>
  <c r="F1058" i="14"/>
  <c r="F1059" i="14"/>
  <c r="F1060" i="14"/>
  <c r="F1061" i="14"/>
  <c r="F1062" i="14"/>
  <c r="F1063" i="14"/>
  <c r="F1064" i="14"/>
  <c r="F1065" i="14"/>
  <c r="F1066" i="14"/>
  <c r="F1067" i="14"/>
  <c r="F1068" i="14"/>
  <c r="F1069" i="14"/>
  <c r="F1070" i="14"/>
  <c r="F1071" i="14"/>
  <c r="F1072" i="14"/>
  <c r="F1073" i="14"/>
  <c r="F1074" i="14"/>
  <c r="F1075" i="14"/>
  <c r="F1076" i="14"/>
  <c r="F1077" i="14"/>
  <c r="F1078" i="14"/>
  <c r="F1079" i="14"/>
  <c r="F1080" i="14"/>
  <c r="F1081" i="14"/>
  <c r="F1082" i="14"/>
  <c r="F1083" i="14"/>
  <c r="F1084" i="14"/>
  <c r="F1085" i="14"/>
  <c r="F1086" i="14"/>
  <c r="F1087" i="14"/>
  <c r="F1088" i="14"/>
  <c r="F1089" i="14"/>
  <c r="F1090" i="14"/>
  <c r="F1091" i="14"/>
  <c r="F1092" i="14"/>
  <c r="F1093" i="14"/>
  <c r="F1094" i="14"/>
  <c r="F1095" i="14"/>
  <c r="F1096" i="14"/>
  <c r="F1097" i="14"/>
  <c r="F1098" i="14"/>
  <c r="F1099" i="14"/>
  <c r="F1100" i="14"/>
  <c r="F1101" i="14"/>
  <c r="F1102" i="14"/>
  <c r="F1103" i="14"/>
  <c r="F1104" i="14"/>
  <c r="F1105" i="14"/>
  <c r="F1106" i="14"/>
  <c r="F1107" i="14"/>
  <c r="F1108" i="14"/>
  <c r="F1109" i="14"/>
  <c r="F1110" i="14"/>
  <c r="F1111" i="14"/>
  <c r="F1112" i="14"/>
  <c r="F1113" i="14"/>
  <c r="F1114" i="14"/>
  <c r="F1115" i="14"/>
  <c r="F1116" i="14"/>
  <c r="F1117" i="14"/>
  <c r="F1118" i="14"/>
  <c r="F1119" i="14"/>
  <c r="F1120" i="14"/>
  <c r="F1121" i="14"/>
  <c r="F1122" i="14"/>
  <c r="F1123" i="14"/>
  <c r="F1124" i="14"/>
  <c r="F1125" i="14"/>
  <c r="F1126" i="14"/>
  <c r="F1127" i="14"/>
  <c r="F1128" i="14"/>
  <c r="F1129" i="14"/>
  <c r="F1130" i="14"/>
  <c r="F1131" i="14"/>
  <c r="F1132" i="14"/>
  <c r="F1133" i="14"/>
  <c r="F1134" i="14"/>
  <c r="F1135" i="14"/>
  <c r="F1136" i="14"/>
  <c r="F1137" i="14"/>
  <c r="F1138" i="14"/>
  <c r="F1139" i="14"/>
  <c r="F1140" i="14"/>
  <c r="F1141" i="14"/>
  <c r="F1142" i="14"/>
  <c r="F1143" i="14"/>
  <c r="F1144" i="14"/>
  <c r="F1145" i="14"/>
  <c r="F1146" i="14"/>
  <c r="F1147" i="14"/>
  <c r="F1148" i="14"/>
  <c r="F1149" i="14"/>
  <c r="F1150" i="14"/>
  <c r="F1151" i="14"/>
  <c r="F1152" i="14"/>
  <c r="F1153" i="14"/>
  <c r="F1154" i="14"/>
  <c r="F1155" i="14"/>
  <c r="F1156" i="14"/>
  <c r="F1157" i="14"/>
  <c r="F1158" i="14"/>
  <c r="F1159" i="14"/>
  <c r="F1160" i="14"/>
  <c r="F1161" i="14"/>
  <c r="F1162" i="14"/>
  <c r="F1163" i="14"/>
  <c r="F1164" i="14"/>
  <c r="F1165" i="14"/>
  <c r="F1166" i="14"/>
  <c r="F1167" i="14"/>
  <c r="F1168" i="14"/>
  <c r="F1169" i="14"/>
  <c r="F1170" i="14"/>
  <c r="F1171" i="14"/>
  <c r="F1172" i="14"/>
  <c r="F1173" i="14"/>
  <c r="F1174" i="14"/>
  <c r="F1175" i="14"/>
  <c r="F1176" i="14"/>
  <c r="F1177" i="14"/>
  <c r="F1178" i="14"/>
  <c r="F1179" i="14"/>
  <c r="F1180" i="14"/>
  <c r="Q3" i="9"/>
  <c r="Q4" i="9"/>
  <c r="Q5" i="9"/>
  <c r="Q6" i="9"/>
  <c r="Q7" i="9"/>
  <c r="Q8" i="9"/>
  <c r="Q9" i="9"/>
  <c r="Q10" i="9"/>
  <c r="Q11" i="9"/>
  <c r="Q12" i="9"/>
  <c r="Q13" i="9"/>
  <c r="Q14" i="9"/>
  <c r="Q15" i="9"/>
  <c r="Q16" i="9"/>
  <c r="Q17" i="9"/>
  <c r="Q18" i="9"/>
  <c r="Q19" i="9"/>
  <c r="Q20" i="9"/>
  <c r="Q21" i="9"/>
  <c r="Q22" i="9"/>
  <c r="Q2" i="9"/>
  <c r="P3" i="9"/>
  <c r="P4" i="9"/>
  <c r="P5" i="9"/>
  <c r="P6" i="9"/>
  <c r="P7" i="9"/>
  <c r="P8" i="9"/>
  <c r="P9" i="9"/>
  <c r="P10" i="9"/>
  <c r="P11" i="9"/>
  <c r="P12" i="9"/>
  <c r="P13" i="9"/>
  <c r="P14" i="9"/>
  <c r="P15" i="9"/>
  <c r="P16" i="9"/>
  <c r="P17" i="9"/>
  <c r="P18" i="9"/>
  <c r="P19" i="9"/>
  <c r="P20" i="9"/>
  <c r="P21" i="9"/>
  <c r="P22" i="9"/>
  <c r="P2" i="9"/>
  <c r="O3" i="9"/>
  <c r="O4" i="9"/>
  <c r="O5" i="9"/>
  <c r="O6" i="9"/>
  <c r="O7" i="9"/>
  <c r="O8" i="9"/>
  <c r="O9" i="9"/>
  <c r="O10" i="9"/>
  <c r="O11" i="9"/>
  <c r="O12" i="9"/>
  <c r="O13" i="9"/>
  <c r="O14" i="9"/>
  <c r="O15" i="9"/>
  <c r="O16" i="9"/>
  <c r="O17" i="9"/>
  <c r="O18" i="9"/>
  <c r="O19" i="9"/>
  <c r="O20" i="9"/>
  <c r="O21" i="9"/>
  <c r="O22" i="9"/>
  <c r="O2" i="9"/>
  <c r="M3" i="9"/>
  <c r="M4" i="9"/>
  <c r="M5" i="9"/>
  <c r="M6" i="9"/>
  <c r="M7" i="9"/>
  <c r="M8" i="9"/>
  <c r="M9" i="9"/>
  <c r="M10" i="9"/>
  <c r="M11" i="9"/>
  <c r="M12" i="9"/>
  <c r="M13" i="9"/>
  <c r="M14" i="9"/>
  <c r="M15" i="9"/>
  <c r="M16" i="9"/>
  <c r="M17" i="9"/>
  <c r="M18" i="9"/>
  <c r="M19" i="9"/>
  <c r="M20" i="9"/>
  <c r="M21" i="9"/>
  <c r="M22" i="9"/>
  <c r="M2" i="9"/>
  <c r="N3" i="9" a="1"/>
  <c r="N4" i="9" a="1"/>
  <c r="N5" i="9" a="1"/>
  <c r="N6" i="9" a="1"/>
  <c r="N7" i="9" a="1"/>
  <c r="N8" i="9" a="1"/>
  <c r="N9" i="9" a="1"/>
  <c r="N10" i="9" a="1"/>
  <c r="N11" i="9" a="1"/>
  <c r="N12" i="9" a="1"/>
  <c r="N13" i="9" a="1"/>
  <c r="N14" i="9" a="1"/>
  <c r="N15" i="9" a="1"/>
  <c r="N16" i="9" a="1"/>
  <c r="N17" i="9" a="1"/>
  <c r="N18" i="9" a="1"/>
  <c r="N19" i="9" a="1"/>
  <c r="N20" i="9" a="1"/>
  <c r="N21" i="9" a="1"/>
  <c r="N22" i="9" a="1"/>
  <c r="N2" i="9" a="1"/>
  <c r="L3" i="9"/>
  <c r="L4" i="9"/>
  <c r="L5" i="9"/>
  <c r="L6" i="9"/>
  <c r="L7" i="9"/>
  <c r="L8" i="9"/>
  <c r="L9" i="9"/>
  <c r="L10" i="9"/>
  <c r="L11" i="9"/>
  <c r="L12" i="9"/>
  <c r="L13" i="9"/>
  <c r="L14" i="9"/>
  <c r="L15" i="9"/>
  <c r="L16" i="9"/>
  <c r="L17" i="9"/>
  <c r="L18" i="9"/>
  <c r="L19" i="9"/>
  <c r="L20" i="9"/>
  <c r="L21" i="9"/>
  <c r="L22" i="9"/>
  <c r="L2" i="9"/>
  <c r="K3" i="9" a="1"/>
  <c r="K4" i="9" a="1"/>
  <c r="K5" i="9" a="1"/>
  <c r="K6" i="9" a="1"/>
  <c r="K7" i="9" a="1"/>
  <c r="K8" i="9" a="1"/>
  <c r="K9" i="9" a="1"/>
  <c r="K10" i="9" a="1"/>
  <c r="K11" i="9" a="1"/>
  <c r="K12" i="9" a="1"/>
  <c r="K13" i="9" a="1"/>
  <c r="K14" i="9" a="1"/>
  <c r="K15" i="9" a="1"/>
  <c r="K16" i="9" a="1"/>
  <c r="K17" i="9" a="1"/>
  <c r="K18" i="9" a="1"/>
  <c r="K19" i="9" a="1"/>
  <c r="K20" i="9" a="1"/>
  <c r="K21" i="9" a="1"/>
  <c r="K22" i="9" a="1"/>
  <c r="K2" i="9" a="1"/>
  <c r="V3" i="9"/>
  <c r="V4" i="9"/>
  <c r="V5" i="9"/>
  <c r="V6" i="9"/>
  <c r="V7" i="9"/>
  <c r="V8" i="9"/>
  <c r="V9" i="9"/>
  <c r="V10" i="9"/>
  <c r="V11" i="9"/>
  <c r="V12" i="9"/>
  <c r="V13" i="9"/>
  <c r="V14" i="9"/>
  <c r="V15" i="9"/>
  <c r="V16" i="9"/>
  <c r="V17" i="9"/>
  <c r="V18" i="9"/>
  <c r="V19" i="9"/>
  <c r="V20" i="9"/>
  <c r="V21" i="9"/>
  <c r="V22" i="9"/>
  <c r="U3" i="9"/>
  <c r="U4" i="9"/>
  <c r="U5" i="9"/>
  <c r="U6" i="9"/>
  <c r="U7" i="9"/>
  <c r="U8" i="9"/>
  <c r="U9" i="9"/>
  <c r="U10" i="9"/>
  <c r="U11" i="9"/>
  <c r="U12" i="9"/>
  <c r="U13" i="9"/>
  <c r="U14" i="9"/>
  <c r="U15" i="9"/>
  <c r="U16" i="9"/>
  <c r="U17" i="9"/>
  <c r="U18" i="9"/>
  <c r="U19" i="9"/>
  <c r="U20" i="9"/>
  <c r="U21" i="9"/>
  <c r="U22" i="9"/>
  <c r="T3" i="9"/>
  <c r="T4" i="9"/>
  <c r="T5" i="9"/>
  <c r="T6" i="9"/>
  <c r="T7" i="9"/>
  <c r="T8" i="9"/>
  <c r="T9" i="9"/>
  <c r="T10" i="9"/>
  <c r="T11" i="9"/>
  <c r="T12" i="9"/>
  <c r="T13" i="9"/>
  <c r="T14" i="9"/>
  <c r="T15" i="9"/>
  <c r="T16" i="9"/>
  <c r="T17" i="9"/>
  <c r="T18" i="9"/>
  <c r="T19" i="9"/>
  <c r="T20" i="9"/>
  <c r="T21" i="9"/>
  <c r="T22" i="9"/>
  <c r="S3" i="9"/>
  <c r="S4" i="9"/>
  <c r="S5" i="9"/>
  <c r="S6" i="9"/>
  <c r="S7" i="9"/>
  <c r="S8" i="9"/>
  <c r="S9" i="9"/>
  <c r="S10" i="9"/>
  <c r="S11" i="9"/>
  <c r="S12" i="9"/>
  <c r="S13" i="9"/>
  <c r="S14" i="9"/>
  <c r="S15" i="9"/>
  <c r="S16" i="9"/>
  <c r="S17" i="9"/>
  <c r="S18" i="9"/>
  <c r="S19" i="9"/>
  <c r="S20" i="9"/>
  <c r="S21" i="9"/>
  <c r="S22" i="9"/>
  <c r="R3" i="9"/>
  <c r="R4" i="9"/>
  <c r="R5" i="9"/>
  <c r="R6" i="9"/>
  <c r="R7" i="9"/>
  <c r="R8" i="9"/>
  <c r="R9" i="9"/>
  <c r="R10" i="9"/>
  <c r="R11" i="9"/>
  <c r="R12" i="9"/>
  <c r="R13" i="9"/>
  <c r="R14" i="9"/>
  <c r="R15" i="9"/>
  <c r="R16" i="9"/>
  <c r="R17" i="9"/>
  <c r="R18" i="9"/>
  <c r="R19" i="9"/>
  <c r="R20" i="9"/>
  <c r="R21" i="9"/>
  <c r="R22" i="9"/>
  <c r="V2" i="9"/>
  <c r="U2" i="9"/>
  <c r="T2" i="9"/>
  <c r="S2" i="9"/>
  <c r="R2" i="9"/>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2"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2" i="8"/>
  <c r="N3" i="8" a="1"/>
  <c r="N4" i="8" a="1"/>
  <c r="N5" i="8" a="1"/>
  <c r="N6" i="8" a="1"/>
  <c r="N7" i="8" a="1"/>
  <c r="N8" i="8" a="1"/>
  <c r="N9" i="8" a="1"/>
  <c r="N10" i="8" a="1"/>
  <c r="N11" i="8" a="1"/>
  <c r="N12" i="8" a="1"/>
  <c r="N13" i="8" a="1"/>
  <c r="N14" i="8" a="1"/>
  <c r="N15" i="8" a="1"/>
  <c r="N16" i="8" a="1"/>
  <c r="N17" i="8" a="1"/>
  <c r="N18" i="8" a="1"/>
  <c r="N19" i="8" a="1"/>
  <c r="N20" i="8" a="1"/>
  <c r="N21" i="8" a="1"/>
  <c r="N22" i="8" a="1"/>
  <c r="N23" i="8" a="1"/>
  <c r="N24" i="8" a="1"/>
  <c r="N25" i="8" a="1"/>
  <c r="N26" i="8" a="1"/>
  <c r="N27" i="8" a="1"/>
  <c r="N28" i="8" a="1"/>
  <c r="N29" i="8" a="1"/>
  <c r="N30" i="8" a="1"/>
  <c r="N31" i="8" a="1"/>
  <c r="N32" i="8" a="1"/>
  <c r="N33" i="8" a="1"/>
  <c r="N34" i="8" a="1"/>
  <c r="N35" i="8" a="1"/>
  <c r="N36" i="8" a="1"/>
  <c r="N37" i="8" a="1"/>
  <c r="N38" i="8" a="1"/>
  <c r="N39" i="8" a="1"/>
  <c r="N40" i="8" a="1"/>
  <c r="N41" i="8" a="1"/>
  <c r="N42" i="8" a="1"/>
  <c r="N43" i="8" a="1"/>
  <c r="N44" i="8" a="1"/>
  <c r="N45" i="8" a="1"/>
  <c r="N46" i="8" a="1"/>
  <c r="N47" i="8" a="1"/>
  <c r="N48" i="8" a="1"/>
  <c r="N49" i="8" a="1"/>
  <c r="N50" i="8" a="1"/>
  <c r="N51" i="8" a="1"/>
  <c r="N52" i="8" a="1"/>
  <c r="N53" i="8" a="1"/>
  <c r="N54" i="8" a="1"/>
  <c r="N55" i="8" a="1"/>
  <c r="N56" i="8" a="1"/>
  <c r="N57" i="8" a="1"/>
  <c r="N58" i="8" a="1"/>
  <c r="N59" i="8" a="1"/>
  <c r="N60" i="8" a="1"/>
  <c r="N61" i="8" a="1"/>
  <c r="N62" i="8" a="1"/>
  <c r="N63" i="8" a="1"/>
  <c r="N64" i="8" a="1"/>
  <c r="N65" i="8" a="1"/>
  <c r="N66" i="8" a="1"/>
  <c r="N67" i="8" a="1"/>
  <c r="N68" i="8" a="1"/>
  <c r="N69" i="8" a="1"/>
  <c r="N70" i="8" a="1"/>
  <c r="N71" i="8" a="1"/>
  <c r="N72" i="8" a="1"/>
  <c r="N73" i="8" a="1"/>
  <c r="N74" i="8" a="1"/>
  <c r="N75" i="8" a="1"/>
  <c r="N76" i="8" a="1"/>
  <c r="N77" i="8" a="1"/>
  <c r="N78" i="8" a="1"/>
  <c r="N79" i="8" a="1"/>
  <c r="N80" i="8" a="1"/>
  <c r="N81" i="8" a="1"/>
  <c r="N2" i="8" a="1"/>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2" i="8"/>
  <c r="K3" i="8" a="1"/>
  <c r="K4" i="8" a="1"/>
  <c r="K5" i="8" a="1"/>
  <c r="K6" i="8" a="1"/>
  <c r="K7" i="8" a="1"/>
  <c r="K8" i="8" a="1"/>
  <c r="K9" i="8" a="1"/>
  <c r="K10" i="8" a="1"/>
  <c r="K11" i="8" a="1"/>
  <c r="K12" i="8" a="1"/>
  <c r="K13" i="8" a="1"/>
  <c r="K14" i="8" a="1"/>
  <c r="K15" i="8" a="1"/>
  <c r="K16" i="8" a="1"/>
  <c r="K17" i="8" a="1"/>
  <c r="K18" i="8" a="1"/>
  <c r="K19" i="8" a="1"/>
  <c r="K20" i="8" a="1"/>
  <c r="K21" i="8" a="1"/>
  <c r="K22" i="8" a="1"/>
  <c r="K23" i="8" a="1"/>
  <c r="K24" i="8" a="1"/>
  <c r="K25" i="8" a="1"/>
  <c r="K26" i="8" a="1"/>
  <c r="K27" i="8" a="1"/>
  <c r="K28" i="8" a="1"/>
  <c r="K29" i="8" a="1"/>
  <c r="K30" i="8" a="1"/>
  <c r="K31" i="8" a="1"/>
  <c r="K32" i="8" a="1"/>
  <c r="K33" i="8" a="1"/>
  <c r="K34" i="8" a="1"/>
  <c r="K35" i="8" a="1"/>
  <c r="K36" i="8" a="1"/>
  <c r="K37" i="8" a="1"/>
  <c r="K38" i="8" a="1"/>
  <c r="K39" i="8" a="1"/>
  <c r="K40" i="8" a="1"/>
  <c r="K41" i="8" a="1"/>
  <c r="K42" i="8" a="1"/>
  <c r="K43" i="8" a="1"/>
  <c r="K44" i="8" a="1"/>
  <c r="K45" i="8" a="1"/>
  <c r="K46" i="8" a="1"/>
  <c r="K47" i="8" a="1"/>
  <c r="K48" i="8" a="1"/>
  <c r="K49" i="8" a="1"/>
  <c r="K50" i="8" a="1"/>
  <c r="K51" i="8" a="1"/>
  <c r="K52" i="8" a="1"/>
  <c r="K53" i="8" a="1"/>
  <c r="K54" i="8" a="1"/>
  <c r="K55" i="8" a="1"/>
  <c r="K56" i="8" a="1"/>
  <c r="K57" i="8" a="1"/>
  <c r="K58" i="8" a="1"/>
  <c r="K59" i="8" a="1"/>
  <c r="K60" i="8" a="1"/>
  <c r="K61" i="8" a="1"/>
  <c r="K62" i="8" a="1"/>
  <c r="K63" i="8" a="1"/>
  <c r="K64" i="8" a="1"/>
  <c r="K65" i="8" a="1"/>
  <c r="K66" i="8" a="1"/>
  <c r="K67" i="8" a="1"/>
  <c r="K68" i="8" a="1"/>
  <c r="K69" i="8" a="1"/>
  <c r="K70" i="8" a="1"/>
  <c r="K71" i="8" a="1"/>
  <c r="K72" i="8" a="1"/>
  <c r="K73" i="8" a="1"/>
  <c r="K74" i="8" a="1"/>
  <c r="K75" i="8" a="1"/>
  <c r="K76" i="8" a="1"/>
  <c r="K77" i="8" a="1"/>
  <c r="K78" i="8" a="1"/>
  <c r="K79" i="8" a="1"/>
  <c r="K80" i="8" a="1"/>
  <c r="K81" i="8" a="1"/>
  <c r="K2" i="8" a="1"/>
  <c r="S3" i="8"/>
  <c r="S4" i="8"/>
  <c r="S5" i="8"/>
  <c r="S6" i="8"/>
  <c r="S7" i="8"/>
  <c r="S8" i="8"/>
  <c r="S9" i="8"/>
  <c r="S10" i="8"/>
  <c r="S11" i="8"/>
  <c r="S12" i="8"/>
  <c r="S13" i="8"/>
  <c r="S14" i="8"/>
  <c r="S15" i="8"/>
  <c r="S16" i="8"/>
  <c r="S17" i="8"/>
  <c r="S18" i="8"/>
  <c r="S19" i="8"/>
  <c r="S20" i="8"/>
  <c r="S21" i="8"/>
  <c r="S22" i="8"/>
  <c r="S23" i="8"/>
  <c r="S24" i="8"/>
  <c r="S25" i="8"/>
  <c r="S26" i="8"/>
  <c r="S27" i="8"/>
  <c r="S28" i="8"/>
  <c r="S29" i="8"/>
  <c r="S30" i="8"/>
  <c r="S31" i="8"/>
  <c r="S32" i="8"/>
  <c r="S33" i="8"/>
  <c r="S34" i="8"/>
  <c r="S35" i="8"/>
  <c r="S36" i="8"/>
  <c r="S37" i="8"/>
  <c r="S38" i="8"/>
  <c r="S39" i="8"/>
  <c r="S40" i="8"/>
  <c r="S41" i="8"/>
  <c r="S42" i="8"/>
  <c r="S43" i="8"/>
  <c r="S44" i="8"/>
  <c r="S45" i="8"/>
  <c r="S46" i="8"/>
  <c r="S47" i="8"/>
  <c r="S48" i="8"/>
  <c r="S49" i="8"/>
  <c r="S50" i="8"/>
  <c r="S51" i="8"/>
  <c r="S52" i="8"/>
  <c r="S53" i="8"/>
  <c r="S54" i="8"/>
  <c r="S55" i="8"/>
  <c r="S56" i="8"/>
  <c r="S57" i="8"/>
  <c r="S58" i="8"/>
  <c r="S59" i="8"/>
  <c r="S60" i="8"/>
  <c r="S61" i="8"/>
  <c r="S62" i="8"/>
  <c r="S63" i="8"/>
  <c r="S64" i="8"/>
  <c r="S65" i="8"/>
  <c r="S66" i="8"/>
  <c r="S67" i="8"/>
  <c r="S68" i="8"/>
  <c r="S69" i="8"/>
  <c r="S70" i="8"/>
  <c r="S71" i="8"/>
  <c r="S72" i="8"/>
  <c r="S73" i="8"/>
  <c r="S74" i="8"/>
  <c r="S75" i="8"/>
  <c r="S76" i="8"/>
  <c r="S77" i="8"/>
  <c r="S78" i="8"/>
  <c r="S79" i="8"/>
  <c r="S80" i="8"/>
  <c r="S81" i="8"/>
  <c r="S2" i="8"/>
  <c r="V3" i="8"/>
  <c r="V4" i="8"/>
  <c r="V5" i="8"/>
  <c r="V6" i="8"/>
  <c r="V7" i="8"/>
  <c r="V8" i="8"/>
  <c r="V9" i="8"/>
  <c r="V10" i="8"/>
  <c r="V11" i="8"/>
  <c r="V12" i="8"/>
  <c r="V13" i="8"/>
  <c r="V14" i="8"/>
  <c r="V15" i="8"/>
  <c r="V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U3" i="8"/>
  <c r="U4" i="8"/>
  <c r="U5" i="8"/>
  <c r="U6" i="8"/>
  <c r="U7" i="8"/>
  <c r="U8" i="8"/>
  <c r="U9" i="8"/>
  <c r="U10" i="8"/>
  <c r="U11" i="8"/>
  <c r="U12" i="8"/>
  <c r="U13" i="8"/>
  <c r="U14" i="8"/>
  <c r="U15" i="8"/>
  <c r="U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T35" i="8"/>
  <c r="T36" i="8"/>
  <c r="T37" i="8"/>
  <c r="T38" i="8"/>
  <c r="T39" i="8"/>
  <c r="T40" i="8"/>
  <c r="T41" i="8"/>
  <c r="T42" i="8"/>
  <c r="T43" i="8"/>
  <c r="T44" i="8"/>
  <c r="T45" i="8"/>
  <c r="T46" i="8"/>
  <c r="T47" i="8"/>
  <c r="T48" i="8"/>
  <c r="T49" i="8"/>
  <c r="T50" i="8"/>
  <c r="T51" i="8"/>
  <c r="T52" i="8"/>
  <c r="T53" i="8"/>
  <c r="T54" i="8"/>
  <c r="T55" i="8"/>
  <c r="T56" i="8"/>
  <c r="T57" i="8"/>
  <c r="T58" i="8"/>
  <c r="T59" i="8"/>
  <c r="T60" i="8"/>
  <c r="T61" i="8"/>
  <c r="T62" i="8"/>
  <c r="T63" i="8"/>
  <c r="T64" i="8"/>
  <c r="T65" i="8"/>
  <c r="T66" i="8"/>
  <c r="T67" i="8"/>
  <c r="T68" i="8"/>
  <c r="T69" i="8"/>
  <c r="T70" i="8"/>
  <c r="T71" i="8"/>
  <c r="T72" i="8"/>
  <c r="T73" i="8"/>
  <c r="T74" i="8"/>
  <c r="T75" i="8"/>
  <c r="T76" i="8"/>
  <c r="T77" i="8"/>
  <c r="T78" i="8"/>
  <c r="T79" i="8"/>
  <c r="T80" i="8"/>
  <c r="T81"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V2" i="8"/>
  <c r="U2" i="8"/>
  <c r="T2" i="8"/>
  <c r="R2" i="8"/>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 i="7"/>
  <c r="P3" i="7"/>
  <c r="P4" i="7"/>
  <c r="P5" i="7"/>
  <c r="P6" i="7"/>
  <c r="P7" i="7"/>
  <c r="P8" i="7"/>
  <c r="P9" i="7"/>
  <c r="P10" i="7"/>
  <c r="P11" i="7"/>
  <c r="P12" i="7"/>
  <c r="P13" i="7"/>
  <c r="P14" i="7"/>
  <c r="P15" i="7"/>
  <c r="P16" i="7"/>
  <c r="P17" i="7"/>
  <c r="P18" i="7"/>
  <c r="P19" i="7"/>
  <c r="P20" i="7"/>
  <c r="P21" i="7"/>
  <c r="P22" i="7"/>
  <c r="P23" i="7"/>
  <c r="P24" i="7"/>
  <c r="P25" i="7"/>
  <c r="P26" i="7"/>
  <c r="P27" i="7"/>
  <c r="P28" i="7"/>
  <c r="P29" i="7"/>
  <c r="P30" i="7"/>
  <c r="P31" i="7"/>
  <c r="P32" i="7"/>
  <c r="P33" i="7"/>
  <c r="P34" i="7"/>
  <c r="P35" i="7"/>
  <c r="P36" i="7"/>
  <c r="P37" i="7"/>
  <c r="P38" i="7"/>
  <c r="P39" i="7"/>
  <c r="P40" i="7"/>
  <c r="P41" i="7"/>
  <c r="P42" i="7"/>
  <c r="P43" i="7"/>
  <c r="P44" i="7"/>
  <c r="P45" i="7"/>
  <c r="P46" i="7"/>
  <c r="P47" i="7"/>
  <c r="P48" i="7"/>
  <c r="P49" i="7"/>
  <c r="P50" i="7"/>
  <c r="P51" i="7"/>
  <c r="P52" i="7"/>
  <c r="P53" i="7"/>
  <c r="P54" i="7"/>
  <c r="P55" i="7"/>
  <c r="P56" i="7"/>
  <c r="P57" i="7"/>
  <c r="P58" i="7"/>
  <c r="P59" i="7"/>
  <c r="P60" i="7"/>
  <c r="P61" i="7"/>
  <c r="P62" i="7"/>
  <c r="P63" i="7"/>
  <c r="P64" i="7"/>
  <c r="P65" i="7"/>
  <c r="P66" i="7"/>
  <c r="P67" i="7"/>
  <c r="P68" i="7"/>
  <c r="P69" i="7"/>
  <c r="P70" i="7"/>
  <c r="P71" i="7"/>
  <c r="P72" i="7"/>
  <c r="P73" i="7"/>
  <c r="P74" i="7"/>
  <c r="P75" i="7"/>
  <c r="P76" i="7"/>
  <c r="P77" i="7"/>
  <c r="P78" i="7"/>
  <c r="P79" i="7"/>
  <c r="P80" i="7"/>
  <c r="P81" i="7"/>
  <c r="P82" i="7"/>
  <c r="P83" i="7"/>
  <c r="P84" i="7"/>
  <c r="P85" i="7"/>
  <c r="P86" i="7"/>
  <c r="P87" i="7"/>
  <c r="P88" i="7"/>
  <c r="P89" i="7"/>
  <c r="P90" i="7"/>
  <c r="P91" i="7"/>
  <c r="P92" i="7"/>
  <c r="P93" i="7"/>
  <c r="P94" i="7"/>
  <c r="P95" i="7"/>
  <c r="P96" i="7"/>
  <c r="P97" i="7"/>
  <c r="P98" i="7"/>
  <c r="P99" i="7"/>
  <c r="P100" i="7"/>
  <c r="P101" i="7"/>
  <c r="P102" i="7"/>
  <c r="P103" i="7"/>
  <c r="P104" i="7"/>
  <c r="P105" i="7"/>
  <c r="P106" i="7"/>
  <c r="P107" i="7"/>
  <c r="P108" i="7"/>
  <c r="P109" i="7"/>
  <c r="P110" i="7"/>
  <c r="P111" i="7"/>
  <c r="P112" i="7"/>
  <c r="P113" i="7"/>
  <c r="P114" i="7"/>
  <c r="P115" i="7"/>
  <c r="P116" i="7"/>
  <c r="P117" i="7"/>
  <c r="P118" i="7"/>
  <c r="P119" i="7"/>
  <c r="P120" i="7"/>
  <c r="P121" i="7"/>
  <c r="P122" i="7"/>
  <c r="P123" i="7"/>
  <c r="P124" i="7"/>
  <c r="P125" i="7"/>
  <c r="P126" i="7"/>
  <c r="P127" i="7"/>
  <c r="P128" i="7"/>
  <c r="P129" i="7"/>
  <c r="P130" i="7"/>
  <c r="P131" i="7"/>
  <c r="P132" i="7"/>
  <c r="P133" i="7"/>
  <c r="P134" i="7"/>
  <c r="P135" i="7"/>
  <c r="P136" i="7"/>
  <c r="P137" i="7"/>
  <c r="P138" i="7"/>
  <c r="P139" i="7"/>
  <c r="P140" i="7"/>
  <c r="P141" i="7"/>
  <c r="P142" i="7"/>
  <c r="P143" i="7"/>
  <c r="P144" i="7"/>
  <c r="P145" i="7"/>
  <c r="P146" i="7"/>
  <c r="P147" i="7"/>
  <c r="P148" i="7"/>
  <c r="P149" i="7"/>
  <c r="P150" i="7"/>
  <c r="P151" i="7"/>
  <c r="P152" i="7"/>
  <c r="P153" i="7"/>
  <c r="P154" i="7"/>
  <c r="P155" i="7"/>
  <c r="P156" i="7"/>
  <c r="P157" i="7"/>
  <c r="P158" i="7"/>
  <c r="P159" i="7"/>
  <c r="P160" i="7"/>
  <c r="P161" i="7"/>
  <c r="P162" i="7"/>
  <c r="P163" i="7"/>
  <c r="P164" i="7"/>
  <c r="P165" i="7"/>
  <c r="P166" i="7"/>
  <c r="P167" i="7"/>
  <c r="P168" i="7"/>
  <c r="P169" i="7"/>
  <c r="P170" i="7"/>
  <c r="P171" i="7"/>
  <c r="P172" i="7"/>
  <c r="P173" i="7"/>
  <c r="P174" i="7"/>
  <c r="P175" i="7"/>
  <c r="P176" i="7"/>
  <c r="P177" i="7"/>
  <c r="P178" i="7"/>
  <c r="P179" i="7"/>
  <c r="P180" i="7"/>
  <c r="P181" i="7"/>
  <c r="P182" i="7"/>
  <c r="P183" i="7"/>
  <c r="P184" i="7"/>
  <c r="P185" i="7"/>
  <c r="P186" i="7"/>
  <c r="P187" i="7"/>
  <c r="P188" i="7"/>
  <c r="P189" i="7"/>
  <c r="P190" i="7"/>
  <c r="P191" i="7"/>
  <c r="P192" i="7"/>
  <c r="P193" i="7"/>
  <c r="P194" i="7"/>
  <c r="P195" i="7"/>
  <c r="P196" i="7"/>
  <c r="P197" i="7"/>
  <c r="P198" i="7"/>
  <c r="P199" i="7"/>
  <c r="P200" i="7"/>
  <c r="P201" i="7"/>
  <c r="P202" i="7"/>
  <c r="P203" i="7"/>
  <c r="P204" i="7"/>
  <c r="P205" i="7"/>
  <c r="P206" i="7"/>
  <c r="P207" i="7"/>
  <c r="P208" i="7"/>
  <c r="P209" i="7"/>
  <c r="P210" i="7"/>
  <c r="P211" i="7"/>
  <c r="P212" i="7"/>
  <c r="P213" i="7"/>
  <c r="P214" i="7"/>
  <c r="P215" i="7"/>
  <c r="P216" i="7"/>
  <c r="P217" i="7"/>
  <c r="P218" i="7"/>
  <c r="P219" i="7"/>
  <c r="P220" i="7"/>
  <c r="P221" i="7"/>
  <c r="P222" i="7"/>
  <c r="P223" i="7"/>
  <c r="P224" i="7"/>
  <c r="P225" i="7"/>
  <c r="P226" i="7"/>
  <c r="P227" i="7"/>
  <c r="P228" i="7"/>
  <c r="P229" i="7"/>
  <c r="P2" i="7"/>
  <c r="O8" i="6"/>
  <c r="O2" i="6"/>
  <c r="O3" i="6"/>
  <c r="O4" i="6"/>
  <c r="O5" i="6"/>
  <c r="O10" i="6"/>
  <c r="O11" i="6"/>
  <c r="O12" i="6"/>
  <c r="O13" i="6"/>
  <c r="O14" i="6"/>
  <c r="O16" i="6"/>
  <c r="O22" i="6"/>
  <c r="O48" i="6"/>
  <c r="O55" i="6"/>
  <c r="O57" i="6"/>
  <c r="O58" i="6"/>
  <c r="O60" i="6"/>
  <c r="O62" i="6"/>
  <c r="O73" i="6"/>
  <c r="O76" i="6"/>
  <c r="O851" i="6"/>
  <c r="O850" i="6"/>
  <c r="O849" i="6"/>
  <c r="O848" i="6"/>
  <c r="O846" i="6"/>
  <c r="O845" i="6"/>
  <c r="O844" i="6"/>
  <c r="O843" i="6"/>
  <c r="O842" i="6"/>
  <c r="O841" i="6"/>
  <c r="O840" i="6"/>
  <c r="O839" i="6"/>
  <c r="O838" i="6"/>
  <c r="O837" i="6"/>
  <c r="O836" i="6"/>
  <c r="O835" i="6"/>
  <c r="O834" i="6"/>
  <c r="O833" i="6"/>
  <c r="O832" i="6"/>
  <c r="O831" i="6"/>
  <c r="O830" i="6"/>
  <c r="O829" i="6"/>
  <c r="O828" i="6"/>
  <c r="O827" i="6"/>
  <c r="O826" i="6"/>
  <c r="O825" i="6"/>
  <c r="O824" i="6"/>
  <c r="O823" i="6"/>
  <c r="O822" i="6"/>
  <c r="O821" i="6"/>
  <c r="O820" i="6"/>
  <c r="O819" i="6"/>
  <c r="O818" i="6"/>
  <c r="O817" i="6"/>
  <c r="O816" i="6"/>
  <c r="O815" i="6"/>
  <c r="O814" i="6"/>
  <c r="O813" i="6"/>
  <c r="O812" i="6"/>
  <c r="O811" i="6"/>
  <c r="O810" i="6"/>
  <c r="O809" i="6"/>
  <c r="O808" i="6"/>
  <c r="O807" i="6"/>
  <c r="O806" i="6"/>
  <c r="O805" i="6"/>
  <c r="O804" i="6"/>
  <c r="O803" i="6"/>
  <c r="O802" i="6"/>
  <c r="O801" i="6"/>
  <c r="O800" i="6"/>
  <c r="O799" i="6"/>
  <c r="O798" i="6"/>
  <c r="O797" i="6"/>
  <c r="O796" i="6"/>
  <c r="O795" i="6"/>
  <c r="O794" i="6"/>
  <c r="O793" i="6"/>
  <c r="O792" i="6"/>
  <c r="O791" i="6"/>
  <c r="O790" i="6"/>
  <c r="O788" i="6"/>
  <c r="O787" i="6"/>
  <c r="O786" i="6"/>
  <c r="O785" i="6"/>
  <c r="O784" i="6"/>
  <c r="O783" i="6"/>
  <c r="O782" i="6"/>
  <c r="O781" i="6"/>
  <c r="O780" i="6"/>
  <c r="O779" i="6"/>
  <c r="O778" i="6"/>
  <c r="O777" i="6"/>
  <c r="O776" i="6"/>
  <c r="O775" i="6"/>
  <c r="O774" i="6"/>
  <c r="O772" i="6"/>
  <c r="O771" i="6"/>
  <c r="O770" i="6"/>
  <c r="O769" i="6"/>
  <c r="O768" i="6"/>
  <c r="O767" i="6"/>
  <c r="O766" i="6"/>
  <c r="O765" i="6"/>
  <c r="O764" i="6"/>
  <c r="O763" i="6"/>
  <c r="O762" i="6"/>
  <c r="O761" i="6"/>
  <c r="O760" i="6"/>
  <c r="O759" i="6"/>
  <c r="O758" i="6"/>
  <c r="O757" i="6"/>
  <c r="O756" i="6"/>
  <c r="O755" i="6"/>
  <c r="O754" i="6"/>
  <c r="O753" i="6"/>
  <c r="O752" i="6"/>
  <c r="O751" i="6"/>
  <c r="O750" i="6"/>
  <c r="O749" i="6"/>
  <c r="O748" i="6"/>
  <c r="O747" i="6"/>
  <c r="O746" i="6"/>
  <c r="O745" i="6"/>
  <c r="O744" i="6"/>
  <c r="O743" i="6"/>
  <c r="O742" i="6"/>
  <c r="O741" i="6"/>
  <c r="O740" i="6"/>
  <c r="O739" i="6"/>
  <c r="O738" i="6"/>
  <c r="O737" i="6"/>
  <c r="O736" i="6"/>
  <c r="O735" i="6"/>
  <c r="O734" i="6"/>
  <c r="O733" i="6"/>
  <c r="O731" i="6"/>
  <c r="O730" i="6"/>
  <c r="O729" i="6"/>
  <c r="O728" i="6"/>
  <c r="O727" i="6"/>
  <c r="O726" i="6"/>
  <c r="O725" i="6"/>
  <c r="O724" i="6"/>
  <c r="O723" i="6"/>
  <c r="O722" i="6"/>
  <c r="O721" i="6"/>
  <c r="O720" i="6"/>
  <c r="O719" i="6"/>
  <c r="O718" i="6"/>
  <c r="O717" i="6"/>
  <c r="O716" i="6"/>
  <c r="O715" i="6"/>
  <c r="O714" i="6"/>
  <c r="O713" i="6"/>
  <c r="O712" i="6"/>
  <c r="O711" i="6"/>
  <c r="O710" i="6"/>
  <c r="O709" i="6"/>
  <c r="O708" i="6"/>
  <c r="O707" i="6"/>
  <c r="O706" i="6"/>
  <c r="O705" i="6"/>
  <c r="O704" i="6"/>
  <c r="O703" i="6"/>
  <c r="O702" i="6"/>
  <c r="O701" i="6"/>
  <c r="O700" i="6"/>
  <c r="O699" i="6"/>
  <c r="O698" i="6"/>
  <c r="O697" i="6"/>
  <c r="O696" i="6"/>
  <c r="O695" i="6"/>
  <c r="O694" i="6"/>
  <c r="O693" i="6"/>
  <c r="O692" i="6"/>
  <c r="O691" i="6"/>
  <c r="O690" i="6"/>
  <c r="O689" i="6"/>
  <c r="O688" i="6"/>
  <c r="O687" i="6"/>
  <c r="O686" i="6"/>
  <c r="O685" i="6"/>
  <c r="O684" i="6"/>
  <c r="O683" i="6"/>
  <c r="O682" i="6"/>
  <c r="O681" i="6"/>
  <c r="O679" i="6"/>
  <c r="O678" i="6"/>
  <c r="O677" i="6"/>
  <c r="O676" i="6"/>
  <c r="O675" i="6"/>
  <c r="O674" i="6"/>
  <c r="O673" i="6"/>
  <c r="O672" i="6"/>
  <c r="O671" i="6"/>
  <c r="O670" i="6"/>
  <c r="O669" i="6"/>
  <c r="O668" i="6"/>
  <c r="O667" i="6"/>
  <c r="O666" i="6"/>
  <c r="O665" i="6"/>
  <c r="O664" i="6"/>
  <c r="O663" i="6"/>
  <c r="O662" i="6"/>
  <c r="O661" i="6"/>
  <c r="O660" i="6"/>
  <c r="O659" i="6"/>
  <c r="O658" i="6"/>
  <c r="O657" i="6"/>
  <c r="O656" i="6"/>
  <c r="O655" i="6"/>
  <c r="O652" i="6"/>
  <c r="O651" i="6"/>
  <c r="O650" i="6"/>
  <c r="O649" i="6"/>
  <c r="O648" i="6"/>
  <c r="O647" i="6"/>
  <c r="O646" i="6"/>
  <c r="O645" i="6"/>
  <c r="O644" i="6"/>
  <c r="O643" i="6"/>
  <c r="O642" i="6"/>
  <c r="O641" i="6"/>
  <c r="O640" i="6"/>
  <c r="O639" i="6"/>
  <c r="O638" i="6"/>
  <c r="O637" i="6"/>
  <c r="O635" i="6"/>
  <c r="O634" i="6"/>
  <c r="O633" i="6"/>
  <c r="O632" i="6"/>
  <c r="O631" i="6"/>
  <c r="O630" i="6"/>
  <c r="O629" i="6"/>
  <c r="O628" i="6"/>
  <c r="O627" i="6"/>
  <c r="O626" i="6"/>
  <c r="O625" i="6"/>
  <c r="O624" i="6"/>
  <c r="O623" i="6"/>
  <c r="O622"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7" i="6"/>
  <c r="O516" i="6"/>
  <c r="O515" i="6"/>
  <c r="O514" i="6"/>
  <c r="O513" i="6"/>
  <c r="O512" i="6"/>
  <c r="O511" i="6"/>
  <c r="O510" i="6"/>
  <c r="O509" i="6"/>
  <c r="O508" i="6"/>
  <c r="O507" i="6"/>
  <c r="O506" i="6"/>
  <c r="O505" i="6"/>
  <c r="O504" i="6"/>
  <c r="O503" i="6"/>
  <c r="O502" i="6"/>
  <c r="O501"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5" i="6"/>
  <c r="O464" i="6"/>
  <c r="O463" i="6"/>
  <c r="O462" i="6"/>
  <c r="O461" i="6"/>
  <c r="O460" i="6"/>
  <c r="O459" i="6"/>
  <c r="O458" i="6"/>
  <c r="O457" i="6"/>
  <c r="O456" i="6"/>
  <c r="O455" i="6"/>
  <c r="O454" i="6"/>
  <c r="O453" i="6"/>
  <c r="O452" i="6"/>
  <c r="O451" i="6"/>
  <c r="O450" i="6"/>
  <c r="O449" i="6"/>
  <c r="O448" i="6"/>
  <c r="O447" i="6"/>
  <c r="O445" i="6"/>
  <c r="O444" i="6"/>
  <c r="O443" i="6"/>
  <c r="O442" i="6"/>
  <c r="O441" i="6"/>
  <c r="O440" i="6"/>
  <c r="O439" i="6"/>
  <c r="O438" i="6"/>
  <c r="O437" i="6"/>
  <c r="O436" i="6"/>
  <c r="O435" i="6"/>
  <c r="O434" i="6"/>
  <c r="O433" i="6"/>
  <c r="O432" i="6"/>
  <c r="O431" i="6"/>
  <c r="O430" i="6"/>
  <c r="O429" i="6"/>
  <c r="O428" i="6"/>
  <c r="O427" i="6"/>
  <c r="O426" i="6"/>
  <c r="O425" i="6"/>
  <c r="O424" i="6"/>
  <c r="O423" i="6"/>
  <c r="O421" i="6"/>
  <c r="O420" i="6"/>
  <c r="O419" i="6"/>
  <c r="O418" i="6"/>
  <c r="O417" i="6"/>
  <c r="O416" i="6"/>
  <c r="O415" i="6"/>
  <c r="O414" i="6"/>
  <c r="O413" i="6"/>
  <c r="O411" i="6"/>
  <c r="O410" i="6"/>
  <c r="O409" i="6"/>
  <c r="O408" i="6"/>
  <c r="O407" i="6"/>
  <c r="O406" i="6"/>
  <c r="O405" i="6"/>
  <c r="O404" i="6"/>
  <c r="O403" i="6"/>
  <c r="O402" i="6"/>
  <c r="O401" i="6"/>
  <c r="O400" i="6"/>
  <c r="O399" i="6"/>
  <c r="O398" i="6"/>
  <c r="O397" i="6"/>
  <c r="O396" i="6"/>
  <c r="O395" i="6"/>
  <c r="O394"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1" i="6"/>
  <c r="O339" i="6"/>
  <c r="O338" i="6"/>
  <c r="O337" i="6"/>
  <c r="O336" i="6"/>
  <c r="O335" i="6"/>
  <c r="O334" i="6"/>
  <c r="O323" i="6"/>
  <c r="O321" i="6"/>
  <c r="O316" i="6"/>
  <c r="O289" i="6"/>
  <c r="O274" i="6"/>
  <c r="O271" i="6"/>
  <c r="O270" i="6"/>
  <c r="O261" i="6"/>
  <c r="O259" i="6"/>
  <c r="O258" i="6"/>
  <c r="O254" i="6"/>
  <c r="O219" i="6"/>
  <c r="O215" i="6"/>
  <c r="O208" i="6"/>
  <c r="O205" i="6"/>
  <c r="O202" i="6"/>
  <c r="O200" i="6"/>
  <c r="O199" i="6"/>
  <c r="O198" i="6"/>
  <c r="O196" i="6"/>
  <c r="O195" i="6"/>
  <c r="O193" i="6"/>
  <c r="O192" i="6"/>
  <c r="O190" i="6"/>
  <c r="O189" i="6"/>
  <c r="O187" i="6"/>
  <c r="O170" i="6"/>
  <c r="O157" i="6"/>
  <c r="O154" i="6"/>
  <c r="O148" i="6"/>
  <c r="O144" i="6"/>
  <c r="O143" i="6"/>
  <c r="O142" i="6"/>
  <c r="O141" i="6"/>
  <c r="O140" i="6"/>
  <c r="O139" i="6"/>
  <c r="O138" i="6"/>
  <c r="O137" i="6"/>
  <c r="O136" i="6"/>
  <c r="O135" i="6"/>
  <c r="O134" i="6"/>
  <c r="O133" i="6"/>
  <c r="O119" i="6"/>
  <c r="O118" i="6"/>
  <c r="O117" i="6"/>
  <c r="O116" i="6"/>
  <c r="O114" i="6"/>
  <c r="O113" i="6"/>
  <c r="O110" i="6"/>
  <c r="O109" i="6"/>
  <c r="O107" i="6"/>
  <c r="O106" i="6"/>
  <c r="O103" i="6"/>
  <c r="O102" i="6"/>
  <c r="O84" i="6"/>
  <c r="O80" i="6"/>
  <c r="O3" i="7"/>
  <c r="O4" i="7"/>
  <c r="O5" i="7"/>
  <c r="O6" i="7"/>
  <c r="O7" i="7"/>
  <c r="O8" i="7"/>
  <c r="O9" i="7"/>
  <c r="O10" i="7"/>
  <c r="O11" i="7"/>
  <c r="O12" i="7"/>
  <c r="O13" i="7"/>
  <c r="O14" i="7"/>
  <c r="O15" i="7"/>
  <c r="O16" i="7"/>
  <c r="O17" i="7"/>
  <c r="O18" i="7"/>
  <c r="O19" i="7"/>
  <c r="O20" i="7"/>
  <c r="O21" i="7"/>
  <c r="O22" i="7"/>
  <c r="O23" i="7"/>
  <c r="O24" i="7"/>
  <c r="O25" i="7"/>
  <c r="O26" i="7"/>
  <c r="O27" i="7"/>
  <c r="O28" i="7"/>
  <c r="O29" i="7"/>
  <c r="O30" i="7"/>
  <c r="O31" i="7"/>
  <c r="O32" i="7"/>
  <c r="O33" i="7"/>
  <c r="O34" i="7"/>
  <c r="O35" i="7"/>
  <c r="O36" i="7"/>
  <c r="O37" i="7"/>
  <c r="O38" i="7"/>
  <c r="O39" i="7"/>
  <c r="O40" i="7"/>
  <c r="O41" i="7"/>
  <c r="O42" i="7"/>
  <c r="O43" i="7"/>
  <c r="O44" i="7"/>
  <c r="O45" i="7"/>
  <c r="O46" i="7"/>
  <c r="O47" i="7"/>
  <c r="O48" i="7"/>
  <c r="O49" i="7"/>
  <c r="O50" i="7"/>
  <c r="O51" i="7"/>
  <c r="O52" i="7"/>
  <c r="O53" i="7"/>
  <c r="O54" i="7"/>
  <c r="O55" i="7"/>
  <c r="O56" i="7"/>
  <c r="O57" i="7"/>
  <c r="O58" i="7"/>
  <c r="O59" i="7"/>
  <c r="O60" i="7"/>
  <c r="O61" i="7"/>
  <c r="O62" i="7"/>
  <c r="O63" i="7"/>
  <c r="O64" i="7"/>
  <c r="O65" i="7"/>
  <c r="O66" i="7"/>
  <c r="O67" i="7"/>
  <c r="O68" i="7"/>
  <c r="O69" i="7"/>
  <c r="O70" i="7"/>
  <c r="O71" i="7"/>
  <c r="O72" i="7"/>
  <c r="O73" i="7"/>
  <c r="O74" i="7"/>
  <c r="O75" i="7"/>
  <c r="O76" i="7"/>
  <c r="O77" i="7"/>
  <c r="O78" i="7"/>
  <c r="O79" i="7"/>
  <c r="O80" i="7"/>
  <c r="O81" i="7"/>
  <c r="O82" i="7"/>
  <c r="O83" i="7"/>
  <c r="O84" i="7"/>
  <c r="O85" i="7"/>
  <c r="O86" i="7"/>
  <c r="O87" i="7"/>
  <c r="O88" i="7"/>
  <c r="O89" i="7"/>
  <c r="O90" i="7"/>
  <c r="O91" i="7"/>
  <c r="O92" i="7"/>
  <c r="O93" i="7"/>
  <c r="O94" i="7"/>
  <c r="O95" i="7"/>
  <c r="O96" i="7"/>
  <c r="O97" i="7"/>
  <c r="O98" i="7"/>
  <c r="O99" i="7"/>
  <c r="O100" i="7"/>
  <c r="O101" i="7"/>
  <c r="O102" i="7"/>
  <c r="O103" i="7"/>
  <c r="O104" i="7"/>
  <c r="O105" i="7"/>
  <c r="O106" i="7"/>
  <c r="O107" i="7"/>
  <c r="O108" i="7"/>
  <c r="O109" i="7"/>
  <c r="O110" i="7"/>
  <c r="O111" i="7"/>
  <c r="O112" i="7"/>
  <c r="O113" i="7"/>
  <c r="O114" i="7"/>
  <c r="O115" i="7"/>
  <c r="O116" i="7"/>
  <c r="O117" i="7"/>
  <c r="O118" i="7"/>
  <c r="O119" i="7"/>
  <c r="O120" i="7"/>
  <c r="O121" i="7"/>
  <c r="O122" i="7"/>
  <c r="O123" i="7"/>
  <c r="O124" i="7"/>
  <c r="O125" i="7"/>
  <c r="O126" i="7"/>
  <c r="O127" i="7"/>
  <c r="O128" i="7"/>
  <c r="O129" i="7"/>
  <c r="O130" i="7"/>
  <c r="O131" i="7"/>
  <c r="O132" i="7"/>
  <c r="O133" i="7"/>
  <c r="O134" i="7"/>
  <c r="O135" i="7"/>
  <c r="O136" i="7"/>
  <c r="O137" i="7"/>
  <c r="O138" i="7"/>
  <c r="O139" i="7"/>
  <c r="O140" i="7"/>
  <c r="O141" i="7"/>
  <c r="O142" i="7"/>
  <c r="O143" i="7"/>
  <c r="O144" i="7"/>
  <c r="O145" i="7"/>
  <c r="O146" i="7"/>
  <c r="O147" i="7"/>
  <c r="O148" i="7"/>
  <c r="O149" i="7"/>
  <c r="O150" i="7"/>
  <c r="O151" i="7"/>
  <c r="O152" i="7"/>
  <c r="O153" i="7"/>
  <c r="O154" i="7"/>
  <c r="O155" i="7"/>
  <c r="O156" i="7"/>
  <c r="O157" i="7"/>
  <c r="O158" i="7"/>
  <c r="O159" i="7"/>
  <c r="O160" i="7"/>
  <c r="O161" i="7"/>
  <c r="O162" i="7"/>
  <c r="O163" i="7"/>
  <c r="O164" i="7"/>
  <c r="O165" i="7"/>
  <c r="O166" i="7"/>
  <c r="O167" i="7"/>
  <c r="O168" i="7"/>
  <c r="O169" i="7"/>
  <c r="O170" i="7"/>
  <c r="O171" i="7"/>
  <c r="O172" i="7"/>
  <c r="O173" i="7"/>
  <c r="O174" i="7"/>
  <c r="O175" i="7"/>
  <c r="O176" i="7"/>
  <c r="O177" i="7"/>
  <c r="O178" i="7"/>
  <c r="O179" i="7"/>
  <c r="O180" i="7"/>
  <c r="O181" i="7"/>
  <c r="O182" i="7"/>
  <c r="O183" i="7"/>
  <c r="O184" i="7"/>
  <c r="O185" i="7"/>
  <c r="O186" i="7"/>
  <c r="O187" i="7"/>
  <c r="O188" i="7"/>
  <c r="O189" i="7"/>
  <c r="O190" i="7"/>
  <c r="O191" i="7"/>
  <c r="O192" i="7"/>
  <c r="O193" i="7"/>
  <c r="O194" i="7"/>
  <c r="O195" i="7"/>
  <c r="O196" i="7"/>
  <c r="O197" i="7"/>
  <c r="O198" i="7"/>
  <c r="O199" i="7"/>
  <c r="O200" i="7"/>
  <c r="O201" i="7"/>
  <c r="O202" i="7"/>
  <c r="O203" i="7"/>
  <c r="O204" i="7"/>
  <c r="O205" i="7"/>
  <c r="O206" i="7"/>
  <c r="O207" i="7"/>
  <c r="O208" i="7"/>
  <c r="O209" i="7"/>
  <c r="O210" i="7"/>
  <c r="O2" i="7"/>
  <c r="O212" i="7"/>
  <c r="O213" i="7"/>
  <c r="O214" i="7"/>
  <c r="O215" i="7"/>
  <c r="O216" i="7"/>
  <c r="O217" i="7"/>
  <c r="O218" i="7"/>
  <c r="O219" i="7"/>
  <c r="O220" i="7"/>
  <c r="O221" i="7"/>
  <c r="O222" i="7"/>
  <c r="O223" i="7"/>
  <c r="O224" i="7"/>
  <c r="O225" i="7"/>
  <c r="O226" i="7"/>
  <c r="O227" i="7"/>
  <c r="O228" i="7"/>
  <c r="O229" i="7"/>
  <c r="O211" i="7"/>
  <c r="N3" i="7" a="1"/>
  <c r="N4" i="7" a="1"/>
  <c r="N5" i="7" a="1"/>
  <c r="N6" i="7" a="1"/>
  <c r="N7" i="7" a="1"/>
  <c r="N8" i="7" a="1"/>
  <c r="N9" i="7" a="1"/>
  <c r="N10" i="7" a="1"/>
  <c r="N11" i="7" a="1"/>
  <c r="N12" i="7" a="1"/>
  <c r="N13" i="7" a="1"/>
  <c r="N14" i="7" a="1"/>
  <c r="N15" i="7" a="1"/>
  <c r="N16" i="7" a="1"/>
  <c r="N17" i="7" a="1"/>
  <c r="N18" i="7" a="1"/>
  <c r="N19" i="7" a="1"/>
  <c r="N20" i="7" a="1"/>
  <c r="N21" i="7" a="1"/>
  <c r="N22" i="7" a="1"/>
  <c r="N23" i="7" a="1"/>
  <c r="N24" i="7" a="1"/>
  <c r="N25" i="7" a="1"/>
  <c r="N26" i="7" a="1"/>
  <c r="N27" i="7" a="1"/>
  <c r="N28" i="7" a="1"/>
  <c r="N29" i="7" a="1"/>
  <c r="N30" i="7" a="1"/>
  <c r="N31" i="7" a="1"/>
  <c r="N32" i="7" a="1"/>
  <c r="N33" i="7" a="1"/>
  <c r="N34" i="7" a="1"/>
  <c r="N35" i="7" a="1"/>
  <c r="N36" i="7" a="1"/>
  <c r="N37" i="7" a="1"/>
  <c r="N38" i="7" a="1"/>
  <c r="N39" i="7" a="1"/>
  <c r="N40" i="7" a="1"/>
  <c r="N41" i="7" a="1"/>
  <c r="N42" i="7" a="1"/>
  <c r="N43" i="7" a="1"/>
  <c r="N44" i="7" a="1"/>
  <c r="N45" i="7" a="1"/>
  <c r="N46" i="7" a="1"/>
  <c r="N47" i="7" a="1"/>
  <c r="N48" i="7" a="1"/>
  <c r="N49" i="7" a="1"/>
  <c r="N50" i="7" a="1"/>
  <c r="N51" i="7" a="1"/>
  <c r="N52" i="7" a="1"/>
  <c r="N53" i="7" a="1"/>
  <c r="N54" i="7" a="1"/>
  <c r="N55" i="7" a="1"/>
  <c r="N56" i="7" a="1"/>
  <c r="N57" i="7" a="1"/>
  <c r="N58" i="7" a="1"/>
  <c r="N59" i="7" a="1"/>
  <c r="N60" i="7" a="1"/>
  <c r="N61" i="7" a="1"/>
  <c r="N62" i="7" a="1"/>
  <c r="N63" i="7" a="1"/>
  <c r="N64" i="7" a="1"/>
  <c r="N65" i="7" a="1"/>
  <c r="N66" i="7" a="1"/>
  <c r="N67" i="7" a="1"/>
  <c r="N68" i="7" a="1"/>
  <c r="N69" i="7" a="1"/>
  <c r="N70" i="7" a="1"/>
  <c r="N71" i="7" a="1"/>
  <c r="N72" i="7" a="1"/>
  <c r="N73" i="7" a="1"/>
  <c r="N74" i="7" a="1"/>
  <c r="N75" i="7" a="1"/>
  <c r="N76" i="7" a="1"/>
  <c r="N77" i="7" a="1"/>
  <c r="N78" i="7" a="1"/>
  <c r="N79" i="7" a="1"/>
  <c r="N80" i="7" a="1"/>
  <c r="N81" i="7" a="1"/>
  <c r="N82" i="7" a="1"/>
  <c r="N83" i="7" a="1"/>
  <c r="N84" i="7" a="1"/>
  <c r="N85" i="7" a="1"/>
  <c r="N86" i="7" a="1"/>
  <c r="N87" i="7" a="1"/>
  <c r="N88" i="7" a="1"/>
  <c r="N89" i="7" a="1"/>
  <c r="N90" i="7" a="1"/>
  <c r="N91" i="7" a="1"/>
  <c r="N92" i="7" a="1"/>
  <c r="N93" i="7" a="1"/>
  <c r="N94" i="7" a="1"/>
  <c r="N95" i="7" a="1"/>
  <c r="N96" i="7" a="1"/>
  <c r="N97" i="7" a="1"/>
  <c r="N98" i="7" a="1"/>
  <c r="N99" i="7" a="1"/>
  <c r="N100" i="7" a="1"/>
  <c r="N101" i="7" a="1"/>
  <c r="N102" i="7" a="1"/>
  <c r="N103" i="7" a="1"/>
  <c r="N104" i="7" a="1"/>
  <c r="N105" i="7" a="1"/>
  <c r="N106" i="7" a="1"/>
  <c r="N107" i="7" a="1"/>
  <c r="N108" i="7" a="1"/>
  <c r="N109" i="7" a="1"/>
  <c r="N110" i="7" a="1"/>
  <c r="N111" i="7" a="1"/>
  <c r="N112" i="7" a="1"/>
  <c r="N113" i="7" a="1"/>
  <c r="N114" i="7" a="1"/>
  <c r="N115" i="7" a="1"/>
  <c r="N116" i="7" a="1"/>
  <c r="N117" i="7" a="1"/>
  <c r="N118" i="7" a="1"/>
  <c r="N119" i="7" a="1"/>
  <c r="N120" i="7" a="1"/>
  <c r="N121" i="7" a="1"/>
  <c r="N122" i="7" a="1"/>
  <c r="N123" i="7" a="1"/>
  <c r="N124" i="7" a="1"/>
  <c r="N125" i="7" a="1"/>
  <c r="N126" i="7" a="1"/>
  <c r="N127" i="7" a="1"/>
  <c r="N128" i="7" a="1"/>
  <c r="N129" i="7" a="1"/>
  <c r="N130" i="7" a="1"/>
  <c r="N131" i="7" a="1"/>
  <c r="N132" i="7" a="1"/>
  <c r="N133" i="7" a="1"/>
  <c r="N134" i="7" a="1"/>
  <c r="N135" i="7" a="1"/>
  <c r="N136" i="7" a="1"/>
  <c r="N137" i="7" a="1"/>
  <c r="N138" i="7" a="1"/>
  <c r="N139" i="7" a="1"/>
  <c r="N140" i="7" a="1"/>
  <c r="N141" i="7" a="1"/>
  <c r="N142" i="7" a="1"/>
  <c r="N143" i="7" a="1"/>
  <c r="N144" i="7" a="1"/>
  <c r="N145" i="7" a="1"/>
  <c r="N146" i="7" a="1"/>
  <c r="N147" i="7" a="1"/>
  <c r="N148" i="7" a="1"/>
  <c r="N149" i="7" a="1"/>
  <c r="N150" i="7" a="1"/>
  <c r="N151" i="7" a="1"/>
  <c r="N152" i="7" a="1"/>
  <c r="N153" i="7" a="1"/>
  <c r="N154" i="7" a="1"/>
  <c r="N155" i="7" a="1"/>
  <c r="N156" i="7" a="1"/>
  <c r="N157" i="7" a="1"/>
  <c r="N158" i="7" a="1"/>
  <c r="N159" i="7" a="1"/>
  <c r="N160" i="7" a="1"/>
  <c r="N161" i="7" a="1"/>
  <c r="N162" i="7" a="1"/>
  <c r="N163" i="7" a="1"/>
  <c r="N164" i="7" a="1"/>
  <c r="N165" i="7" a="1"/>
  <c r="N166" i="7" a="1"/>
  <c r="N167" i="7" a="1"/>
  <c r="N168" i="7" a="1"/>
  <c r="N169" i="7" a="1"/>
  <c r="N170" i="7" a="1"/>
  <c r="N171" i="7" a="1"/>
  <c r="N172" i="7" a="1"/>
  <c r="N173" i="7" a="1"/>
  <c r="N174" i="7" a="1"/>
  <c r="N175" i="7" a="1"/>
  <c r="N176" i="7" a="1"/>
  <c r="N177" i="7" a="1"/>
  <c r="N178" i="7" a="1"/>
  <c r="N179" i="7" a="1"/>
  <c r="N180" i="7" a="1"/>
  <c r="N181" i="7" a="1"/>
  <c r="N182" i="7" a="1"/>
  <c r="N183" i="7" a="1"/>
  <c r="N184" i="7" a="1"/>
  <c r="N185" i="7" a="1"/>
  <c r="N186" i="7" a="1"/>
  <c r="N187" i="7" a="1"/>
  <c r="N188" i="7" a="1"/>
  <c r="N189" i="7" a="1"/>
  <c r="N190" i="7" a="1"/>
  <c r="N191" i="7" a="1"/>
  <c r="N192" i="7" a="1"/>
  <c r="N193" i="7" a="1"/>
  <c r="N194" i="7" a="1"/>
  <c r="N195" i="7" a="1"/>
  <c r="N196" i="7" a="1"/>
  <c r="N197" i="7" a="1"/>
  <c r="N198" i="7" a="1"/>
  <c r="N199" i="7" a="1"/>
  <c r="N200" i="7" a="1"/>
  <c r="N201" i="7" a="1"/>
  <c r="N202" i="7" a="1"/>
  <c r="N203" i="7" a="1"/>
  <c r="N204" i="7" a="1"/>
  <c r="N205" i="7" a="1"/>
  <c r="N206" i="7" a="1"/>
  <c r="N207" i="7" a="1"/>
  <c r="N208" i="7" a="1"/>
  <c r="N209" i="7" a="1"/>
  <c r="N210" i="7" a="1"/>
  <c r="N211" i="7" a="1"/>
  <c r="N212" i="7" a="1"/>
  <c r="N213" i="7" a="1"/>
  <c r="N214" i="7" a="1"/>
  <c r="N215" i="7" a="1"/>
  <c r="N216" i="7" a="1"/>
  <c r="N217" i="7" a="1"/>
  <c r="N218" i="7" a="1"/>
  <c r="N219" i="7" a="1"/>
  <c r="N220" i="7" a="1"/>
  <c r="N221" i="7" a="1"/>
  <c r="N222" i="7" a="1"/>
  <c r="N223" i="7" a="1"/>
  <c r="N224" i="7" a="1"/>
  <c r="N225" i="7" a="1"/>
  <c r="N226" i="7" a="1"/>
  <c r="N227" i="7" a="1"/>
  <c r="N228" i="7" a="1"/>
  <c r="N229" i="7" a="1"/>
  <c r="N2" i="7" a="1"/>
  <c r="M223" i="7"/>
  <c r="M216" i="7"/>
  <c r="M217" i="7"/>
  <c r="M218" i="7"/>
  <c r="M219" i="7"/>
  <c r="M220" i="7"/>
  <c r="M221" i="7"/>
  <c r="M222" i="7"/>
  <c r="M224" i="7"/>
  <c r="M225" i="7"/>
  <c r="M226" i="7"/>
  <c r="M227" i="7"/>
  <c r="M228" i="7"/>
  <c r="M229" i="7"/>
  <c r="M215" i="7"/>
  <c r="M206" i="7"/>
  <c r="M207" i="7"/>
  <c r="M208" i="7"/>
  <c r="M209" i="7"/>
  <c r="M210" i="7"/>
  <c r="M211" i="7"/>
  <c r="M212" i="7"/>
  <c r="M213" i="7"/>
  <c r="M214" i="7"/>
  <c r="M205" i="7"/>
  <c r="M190" i="7"/>
  <c r="M191" i="7"/>
  <c r="M192" i="7"/>
  <c r="M193" i="7"/>
  <c r="M194" i="7"/>
  <c r="M195" i="7"/>
  <c r="M196" i="7"/>
  <c r="M197" i="7"/>
  <c r="M198" i="7"/>
  <c r="M199" i="7"/>
  <c r="M200" i="7"/>
  <c r="M201" i="7"/>
  <c r="M202" i="7"/>
  <c r="M203" i="7"/>
  <c r="M204" i="7"/>
  <c r="M189" i="7"/>
  <c r="M183" i="7"/>
  <c r="M174" i="7"/>
  <c r="M3" i="7"/>
  <c r="M4" i="7"/>
  <c r="M5"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 r="M69" i="7"/>
  <c r="M70" i="7"/>
  <c r="M71" i="7"/>
  <c r="M72" i="7"/>
  <c r="M73" i="7"/>
  <c r="M74" i="7"/>
  <c r="M75" i="7"/>
  <c r="M76" i="7"/>
  <c r="M77" i="7"/>
  <c r="M78" i="7"/>
  <c r="M79" i="7"/>
  <c r="M80" i="7"/>
  <c r="M81" i="7"/>
  <c r="M82" i="7"/>
  <c r="M83" i="7"/>
  <c r="M84" i="7"/>
  <c r="M85" i="7"/>
  <c r="M86" i="7"/>
  <c r="M87" i="7"/>
  <c r="M88" i="7"/>
  <c r="M89" i="7"/>
  <c r="M90" i="7"/>
  <c r="M91" i="7"/>
  <c r="M92" i="7"/>
  <c r="M93" i="7"/>
  <c r="M94" i="7"/>
  <c r="M95"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M159" i="7"/>
  <c r="M160" i="7"/>
  <c r="M161" i="7"/>
  <c r="M162" i="7"/>
  <c r="M163" i="7"/>
  <c r="M164" i="7"/>
  <c r="M165" i="7"/>
  <c r="M166" i="7"/>
  <c r="M167" i="7"/>
  <c r="M168" i="7"/>
  <c r="M169" i="7"/>
  <c r="M170" i="7"/>
  <c r="M171" i="7"/>
  <c r="M172" i="7"/>
  <c r="M173" i="7"/>
  <c r="M175" i="7"/>
  <c r="M176" i="7"/>
  <c r="M177" i="7"/>
  <c r="M178" i="7"/>
  <c r="M179" i="7"/>
  <c r="M180" i="7"/>
  <c r="M181" i="7"/>
  <c r="M182" i="7"/>
  <c r="M184" i="7"/>
  <c r="M185" i="7"/>
  <c r="M186" i="7"/>
  <c r="M187" i="7"/>
  <c r="M188" i="7"/>
  <c r="M2" i="7"/>
  <c r="L3" i="7"/>
  <c r="L4" i="7"/>
  <c r="L5" i="7"/>
  <c r="L6" i="7"/>
  <c r="L7" i="7"/>
  <c r="L8" i="7"/>
  <c r="L9" i="7"/>
  <c r="L10" i="7"/>
  <c r="L11" i="7"/>
  <c r="L12" i="7"/>
  <c r="L13" i="7"/>
  <c r="L14" i="7"/>
  <c r="L15" i="7"/>
  <c r="L16" i="7"/>
  <c r="L17" i="7"/>
  <c r="L18" i="7"/>
  <c r="L19" i="7"/>
  <c r="L20" i="7"/>
  <c r="L21" i="7"/>
  <c r="L22" i="7"/>
  <c r="L23" i="7"/>
  <c r="L24" i="7"/>
  <c r="L25" i="7"/>
  <c r="L26" i="7"/>
  <c r="L27" i="7"/>
  <c r="L28" i="7"/>
  <c r="L29" i="7"/>
  <c r="L30" i="7"/>
  <c r="L31" i="7"/>
  <c r="L32" i="7"/>
  <c r="L33" i="7"/>
  <c r="L34" i="7"/>
  <c r="L35" i="7"/>
  <c r="L36" i="7"/>
  <c r="L37" i="7"/>
  <c r="L38" i="7"/>
  <c r="L39" i="7"/>
  <c r="L40" i="7"/>
  <c r="L41" i="7"/>
  <c r="L42" i="7"/>
  <c r="L43" i="7"/>
  <c r="L44" i="7"/>
  <c r="L45" i="7"/>
  <c r="L46" i="7"/>
  <c r="L47" i="7"/>
  <c r="L48" i="7"/>
  <c r="L49" i="7"/>
  <c r="L50" i="7"/>
  <c r="L51" i="7"/>
  <c r="L52" i="7"/>
  <c r="L53" i="7"/>
  <c r="L54" i="7"/>
  <c r="L55" i="7"/>
  <c r="L56" i="7"/>
  <c r="L57" i="7"/>
  <c r="L58" i="7"/>
  <c r="L59" i="7"/>
  <c r="L60" i="7"/>
  <c r="L61" i="7"/>
  <c r="L62" i="7"/>
  <c r="L63" i="7"/>
  <c r="L64" i="7"/>
  <c r="L65" i="7"/>
  <c r="L66" i="7"/>
  <c r="L67" i="7"/>
  <c r="L68" i="7"/>
  <c r="L69" i="7"/>
  <c r="L70" i="7"/>
  <c r="L71" i="7"/>
  <c r="L72" i="7"/>
  <c r="L73" i="7"/>
  <c r="L74" i="7"/>
  <c r="L75" i="7"/>
  <c r="L76" i="7"/>
  <c r="L77" i="7"/>
  <c r="L78" i="7"/>
  <c r="L79" i="7"/>
  <c r="L80" i="7"/>
  <c r="L81" i="7"/>
  <c r="L82" i="7"/>
  <c r="L83" i="7"/>
  <c r="L84" i="7"/>
  <c r="L85" i="7"/>
  <c r="L86" i="7"/>
  <c r="L87" i="7"/>
  <c r="L88" i="7"/>
  <c r="L89" i="7"/>
  <c r="L90" i="7"/>
  <c r="L91" i="7"/>
  <c r="L92" i="7"/>
  <c r="L93" i="7"/>
  <c r="L94" i="7"/>
  <c r="L95" i="7"/>
  <c r="L96" i="7"/>
  <c r="L97" i="7"/>
  <c r="L98" i="7"/>
  <c r="L99" i="7"/>
  <c r="L100" i="7"/>
  <c r="L101" i="7"/>
  <c r="L102" i="7"/>
  <c r="L103" i="7"/>
  <c r="L104" i="7"/>
  <c r="L105" i="7"/>
  <c r="L106" i="7"/>
  <c r="L107" i="7"/>
  <c r="L108" i="7"/>
  <c r="L109" i="7"/>
  <c r="L110" i="7"/>
  <c r="L111" i="7"/>
  <c r="L112" i="7"/>
  <c r="L113" i="7"/>
  <c r="L114" i="7"/>
  <c r="L115" i="7"/>
  <c r="L116" i="7"/>
  <c r="L117" i="7"/>
  <c r="L118" i="7"/>
  <c r="L119" i="7"/>
  <c r="L120" i="7"/>
  <c r="L121" i="7"/>
  <c r="L122" i="7"/>
  <c r="L123" i="7"/>
  <c r="L124" i="7"/>
  <c r="L125" i="7"/>
  <c r="L126" i="7"/>
  <c r="L127" i="7"/>
  <c r="L128" i="7"/>
  <c r="L129" i="7"/>
  <c r="L130" i="7"/>
  <c r="L131" i="7"/>
  <c r="L132" i="7"/>
  <c r="L133" i="7"/>
  <c r="L134" i="7"/>
  <c r="L135" i="7"/>
  <c r="L136" i="7"/>
  <c r="L137" i="7"/>
  <c r="L138" i="7"/>
  <c r="L139" i="7"/>
  <c r="L140" i="7"/>
  <c r="L141" i="7"/>
  <c r="L142" i="7"/>
  <c r="L143" i="7"/>
  <c r="L144" i="7"/>
  <c r="L145" i="7"/>
  <c r="L146" i="7"/>
  <c r="L147" i="7"/>
  <c r="L148" i="7"/>
  <c r="L149" i="7"/>
  <c r="L150" i="7"/>
  <c r="L151" i="7"/>
  <c r="L152" i="7"/>
  <c r="L153" i="7"/>
  <c r="L154" i="7"/>
  <c r="L155" i="7"/>
  <c r="L156" i="7"/>
  <c r="L157" i="7"/>
  <c r="L158" i="7"/>
  <c r="L159" i="7"/>
  <c r="L160" i="7"/>
  <c r="L161" i="7"/>
  <c r="L162" i="7"/>
  <c r="L163" i="7"/>
  <c r="L164" i="7"/>
  <c r="L165" i="7"/>
  <c r="L166" i="7"/>
  <c r="L167" i="7"/>
  <c r="L168" i="7"/>
  <c r="L169" i="7"/>
  <c r="L170" i="7"/>
  <c r="L171" i="7"/>
  <c r="L172" i="7"/>
  <c r="L173" i="7"/>
  <c r="L174" i="7"/>
  <c r="L175" i="7"/>
  <c r="L176" i="7"/>
  <c r="L177" i="7"/>
  <c r="L178" i="7"/>
  <c r="L179" i="7"/>
  <c r="L180" i="7"/>
  <c r="L181" i="7"/>
  <c r="L182" i="7"/>
  <c r="L183" i="7"/>
  <c r="L184" i="7"/>
  <c r="L185" i="7"/>
  <c r="L186" i="7"/>
  <c r="L187" i="7"/>
  <c r="L188" i="7"/>
  <c r="L189" i="7"/>
  <c r="L190" i="7"/>
  <c r="L191" i="7"/>
  <c r="L192" i="7"/>
  <c r="L193" i="7"/>
  <c r="L194" i="7"/>
  <c r="L195" i="7"/>
  <c r="L196" i="7"/>
  <c r="L197" i="7"/>
  <c r="L198" i="7"/>
  <c r="L199" i="7"/>
  <c r="L200" i="7"/>
  <c r="L201" i="7"/>
  <c r="L202" i="7"/>
  <c r="L203" i="7"/>
  <c r="L204" i="7"/>
  <c r="L205" i="7"/>
  <c r="L206" i="7"/>
  <c r="L207" i="7"/>
  <c r="L208" i="7"/>
  <c r="L209" i="7"/>
  <c r="L210" i="7"/>
  <c r="L211" i="7"/>
  <c r="L212" i="7"/>
  <c r="L213" i="7"/>
  <c r="L214" i="7"/>
  <c r="L215" i="7"/>
  <c r="L216" i="7"/>
  <c r="L217" i="7"/>
  <c r="L218" i="7"/>
  <c r="L219" i="7"/>
  <c r="L220" i="7"/>
  <c r="L221" i="7"/>
  <c r="L222" i="7"/>
  <c r="L223" i="7"/>
  <c r="L224" i="7"/>
  <c r="L225" i="7"/>
  <c r="L226" i="7"/>
  <c r="L227" i="7"/>
  <c r="L228" i="7"/>
  <c r="L229" i="7"/>
  <c r="L2" i="7"/>
  <c r="K3" i="7" a="1"/>
  <c r="K4" i="7" a="1"/>
  <c r="K5" i="7" a="1"/>
  <c r="K6" i="7" a="1"/>
  <c r="K7" i="7" a="1"/>
  <c r="K8" i="7" a="1"/>
  <c r="K9" i="7" a="1"/>
  <c r="K10" i="7" a="1"/>
  <c r="K11" i="7" a="1"/>
  <c r="K12" i="7" a="1"/>
  <c r="K13" i="7" a="1"/>
  <c r="K14" i="7" a="1"/>
  <c r="K15" i="7" a="1"/>
  <c r="K16" i="7" a="1"/>
  <c r="K17" i="7" a="1"/>
  <c r="K18" i="7" a="1"/>
  <c r="K19" i="7" a="1"/>
  <c r="K20" i="7" a="1"/>
  <c r="K21" i="7" a="1"/>
  <c r="K22" i="7" a="1"/>
  <c r="K23" i="7" a="1"/>
  <c r="K24" i="7" a="1"/>
  <c r="K25" i="7" a="1"/>
  <c r="K26" i="7" a="1"/>
  <c r="K27" i="7" a="1"/>
  <c r="K28" i="7" a="1"/>
  <c r="K29" i="7" a="1"/>
  <c r="K30" i="7" a="1"/>
  <c r="K31" i="7" a="1"/>
  <c r="K32" i="7" a="1"/>
  <c r="K33" i="7" a="1"/>
  <c r="K34" i="7" a="1"/>
  <c r="K35" i="7" a="1"/>
  <c r="K36" i="7" a="1"/>
  <c r="K37" i="7" a="1"/>
  <c r="K38" i="7" a="1"/>
  <c r="K39" i="7" a="1"/>
  <c r="K40" i="7" a="1"/>
  <c r="K41" i="7" a="1"/>
  <c r="K42" i="7" a="1"/>
  <c r="K43" i="7" a="1"/>
  <c r="K44" i="7" a="1"/>
  <c r="K45" i="7" a="1"/>
  <c r="K46" i="7" a="1"/>
  <c r="K47" i="7" a="1"/>
  <c r="K48" i="7" a="1"/>
  <c r="K49" i="7" a="1"/>
  <c r="K50" i="7" a="1"/>
  <c r="K51" i="7" a="1"/>
  <c r="K52" i="7" a="1"/>
  <c r="K53" i="7" a="1"/>
  <c r="K54" i="7" a="1"/>
  <c r="K55" i="7" a="1"/>
  <c r="K56" i="7" a="1"/>
  <c r="K57" i="7" a="1"/>
  <c r="K58" i="7" a="1"/>
  <c r="K59" i="7" a="1"/>
  <c r="K60" i="7" a="1"/>
  <c r="K61" i="7" a="1"/>
  <c r="K62" i="7" a="1"/>
  <c r="K63" i="7" a="1"/>
  <c r="K64" i="7" a="1"/>
  <c r="K65" i="7" a="1"/>
  <c r="K66" i="7" a="1"/>
  <c r="K67" i="7" a="1"/>
  <c r="K68" i="7" a="1"/>
  <c r="K69" i="7" a="1"/>
  <c r="K70" i="7" a="1"/>
  <c r="K71" i="7" a="1"/>
  <c r="K72" i="7" a="1"/>
  <c r="K73" i="7" a="1"/>
  <c r="K74" i="7" a="1"/>
  <c r="K75" i="7" a="1"/>
  <c r="K76" i="7" a="1"/>
  <c r="K77" i="7" a="1"/>
  <c r="K78" i="7" a="1"/>
  <c r="K79" i="7" a="1"/>
  <c r="K80" i="7" a="1"/>
  <c r="K81" i="7" a="1"/>
  <c r="K82" i="7" a="1"/>
  <c r="K83" i="7" a="1"/>
  <c r="K84" i="7" a="1"/>
  <c r="K85" i="7" a="1"/>
  <c r="K86" i="7" a="1"/>
  <c r="K87" i="7" a="1"/>
  <c r="K88" i="7" a="1"/>
  <c r="K89" i="7" a="1"/>
  <c r="K90" i="7" a="1"/>
  <c r="K91" i="7" a="1"/>
  <c r="K92" i="7" a="1"/>
  <c r="K93" i="7" a="1"/>
  <c r="K94" i="7" a="1"/>
  <c r="K95" i="7" a="1"/>
  <c r="K96" i="7" a="1"/>
  <c r="K97" i="7" a="1"/>
  <c r="K98" i="7" a="1"/>
  <c r="K99" i="7" a="1"/>
  <c r="K100" i="7" a="1"/>
  <c r="K101" i="7" a="1"/>
  <c r="K102" i="7" a="1"/>
  <c r="K103" i="7" a="1"/>
  <c r="K104" i="7" a="1"/>
  <c r="K105" i="7" a="1"/>
  <c r="K106" i="7" a="1"/>
  <c r="K107" i="7" a="1"/>
  <c r="K108" i="7" a="1"/>
  <c r="K109" i="7" a="1"/>
  <c r="K110" i="7" a="1"/>
  <c r="K111" i="7" a="1"/>
  <c r="K112" i="7" a="1"/>
  <c r="K113" i="7" a="1"/>
  <c r="K114" i="7" a="1"/>
  <c r="K115" i="7" a="1"/>
  <c r="K116" i="7" a="1"/>
  <c r="K117" i="7" a="1"/>
  <c r="K118" i="7" a="1"/>
  <c r="K119" i="7" a="1"/>
  <c r="K120" i="7" a="1"/>
  <c r="K121" i="7" a="1"/>
  <c r="K122" i="7" a="1"/>
  <c r="K123" i="7" a="1"/>
  <c r="K124" i="7" a="1"/>
  <c r="K125" i="7" a="1"/>
  <c r="K126" i="7" a="1"/>
  <c r="K127" i="7" a="1"/>
  <c r="K128" i="7" a="1"/>
  <c r="K129" i="7" a="1"/>
  <c r="K130" i="7" a="1"/>
  <c r="K131" i="7" a="1"/>
  <c r="K132" i="7" a="1"/>
  <c r="K133" i="7" a="1"/>
  <c r="K134" i="7" a="1"/>
  <c r="K135" i="7" a="1"/>
  <c r="K136" i="7" a="1"/>
  <c r="K137" i="7" a="1"/>
  <c r="K138" i="7" a="1"/>
  <c r="K139" i="7" a="1"/>
  <c r="K140" i="7" a="1"/>
  <c r="K141" i="7" a="1"/>
  <c r="K142" i="7" a="1"/>
  <c r="K143" i="7" a="1"/>
  <c r="K144" i="7" a="1"/>
  <c r="K145" i="7" a="1"/>
  <c r="K146" i="7" a="1"/>
  <c r="K147" i="7" a="1"/>
  <c r="K148" i="7" a="1"/>
  <c r="K149" i="7" a="1"/>
  <c r="K150" i="7" a="1"/>
  <c r="K151" i="7" a="1"/>
  <c r="K152" i="7" a="1"/>
  <c r="K153" i="7" a="1"/>
  <c r="K154" i="7" a="1"/>
  <c r="K155" i="7" a="1"/>
  <c r="K156" i="7" a="1"/>
  <c r="K157" i="7" a="1"/>
  <c r="K158" i="7" a="1"/>
  <c r="K159" i="7" a="1"/>
  <c r="K160" i="7" a="1"/>
  <c r="K161" i="7" a="1"/>
  <c r="K162" i="7" a="1"/>
  <c r="K163" i="7" a="1"/>
  <c r="K164" i="7" a="1"/>
  <c r="K165" i="7" a="1"/>
  <c r="K166" i="7" a="1"/>
  <c r="K167" i="7" a="1"/>
  <c r="K168" i="7" a="1"/>
  <c r="K169" i="7" a="1"/>
  <c r="K170" i="7" a="1"/>
  <c r="K171" i="7" a="1"/>
  <c r="K172" i="7" a="1"/>
  <c r="K173" i="7" a="1"/>
  <c r="K174" i="7" a="1"/>
  <c r="K175" i="7" a="1"/>
  <c r="K176" i="7" a="1"/>
  <c r="K177" i="7" a="1"/>
  <c r="K178" i="7" a="1"/>
  <c r="K179" i="7" a="1"/>
  <c r="K180" i="7" a="1"/>
  <c r="K181" i="7" a="1"/>
  <c r="K182" i="7" a="1"/>
  <c r="K183" i="7" a="1"/>
  <c r="K184" i="7" a="1"/>
  <c r="K185" i="7" a="1"/>
  <c r="K186" i="7" a="1"/>
  <c r="K187" i="7" a="1"/>
  <c r="K188" i="7" a="1"/>
  <c r="K189" i="7" a="1"/>
  <c r="K190" i="7" a="1"/>
  <c r="K191" i="7" a="1"/>
  <c r="K192" i="7" a="1"/>
  <c r="K193" i="7" a="1"/>
  <c r="K194" i="7" a="1"/>
  <c r="K195" i="7" a="1"/>
  <c r="K196" i="7" a="1"/>
  <c r="K197" i="7" a="1"/>
  <c r="K198" i="7" a="1"/>
  <c r="K199" i="7" a="1"/>
  <c r="K200" i="7" a="1"/>
  <c r="K201" i="7" a="1"/>
  <c r="K202" i="7" a="1"/>
  <c r="K203" i="7" a="1"/>
  <c r="K204" i="7" a="1"/>
  <c r="K205" i="7" a="1"/>
  <c r="K206" i="7" a="1"/>
  <c r="K207" i="7" a="1"/>
  <c r="K208" i="7" a="1"/>
  <c r="K209" i="7" a="1"/>
  <c r="K210" i="7" a="1"/>
  <c r="K211" i="7" a="1"/>
  <c r="K212" i="7" a="1"/>
  <c r="K213" i="7" a="1"/>
  <c r="K214" i="7" a="1"/>
  <c r="K215" i="7" a="1"/>
  <c r="K216" i="7" a="1"/>
  <c r="K217" i="7" a="1"/>
  <c r="K218" i="7" a="1"/>
  <c r="K219" i="7" a="1"/>
  <c r="K220" i="7" a="1"/>
  <c r="K221" i="7" a="1"/>
  <c r="K222" i="7" a="1"/>
  <c r="K223" i="7" a="1"/>
  <c r="K224" i="7" a="1"/>
  <c r="K225" i="7" a="1"/>
  <c r="K226" i="7" a="1"/>
  <c r="K227" i="7" a="1"/>
  <c r="K228" i="7" a="1"/>
  <c r="K229" i="7" a="1"/>
  <c r="K2" i="7" a="1"/>
  <c r="V3" i="7"/>
  <c r="V4" i="7"/>
  <c r="V5" i="7"/>
  <c r="V6" i="7"/>
  <c r="V7" i="7"/>
  <c r="V8" i="7"/>
  <c r="V9" i="7"/>
  <c r="V10" i="7"/>
  <c r="V11" i="7"/>
  <c r="V12" i="7"/>
  <c r="V13" i="7"/>
  <c r="V14" i="7"/>
  <c r="V15" i="7"/>
  <c r="V16" i="7"/>
  <c r="V17" i="7"/>
  <c r="V18" i="7"/>
  <c r="V19" i="7"/>
  <c r="V20" i="7"/>
  <c r="V21" i="7"/>
  <c r="V22" i="7"/>
  <c r="V23" i="7"/>
  <c r="V24" i="7"/>
  <c r="V25" i="7"/>
  <c r="V26" i="7"/>
  <c r="V27" i="7"/>
  <c r="V28" i="7"/>
  <c r="V29" i="7"/>
  <c r="V30" i="7"/>
  <c r="V31" i="7"/>
  <c r="V32" i="7"/>
  <c r="V33" i="7"/>
  <c r="V34" i="7"/>
  <c r="V35" i="7"/>
  <c r="V36" i="7"/>
  <c r="V37" i="7"/>
  <c r="V38" i="7"/>
  <c r="V39" i="7"/>
  <c r="V40" i="7"/>
  <c r="V41" i="7"/>
  <c r="V42" i="7"/>
  <c r="V43" i="7"/>
  <c r="V44" i="7"/>
  <c r="V45" i="7"/>
  <c r="V46" i="7"/>
  <c r="V47" i="7"/>
  <c r="V48" i="7"/>
  <c r="V49" i="7"/>
  <c r="V50" i="7"/>
  <c r="V51" i="7"/>
  <c r="V52" i="7"/>
  <c r="V53" i="7"/>
  <c r="V54" i="7"/>
  <c r="V55" i="7"/>
  <c r="V56" i="7"/>
  <c r="V57" i="7"/>
  <c r="V58" i="7"/>
  <c r="V59" i="7"/>
  <c r="V60" i="7"/>
  <c r="V61" i="7"/>
  <c r="V62" i="7"/>
  <c r="V63" i="7"/>
  <c r="V64" i="7"/>
  <c r="V65" i="7"/>
  <c r="V66" i="7"/>
  <c r="V67" i="7"/>
  <c r="V68" i="7"/>
  <c r="V69" i="7"/>
  <c r="V70" i="7"/>
  <c r="V71" i="7"/>
  <c r="V72" i="7"/>
  <c r="V73" i="7"/>
  <c r="V74" i="7"/>
  <c r="V75" i="7"/>
  <c r="V76" i="7"/>
  <c r="V77" i="7"/>
  <c r="V78" i="7"/>
  <c r="V79" i="7"/>
  <c r="V80" i="7"/>
  <c r="V81" i="7"/>
  <c r="V82" i="7"/>
  <c r="V83" i="7"/>
  <c r="V84" i="7"/>
  <c r="V85" i="7"/>
  <c r="V86" i="7"/>
  <c r="V87" i="7"/>
  <c r="V88" i="7"/>
  <c r="V89" i="7"/>
  <c r="V90" i="7"/>
  <c r="V91" i="7"/>
  <c r="V92" i="7"/>
  <c r="V93" i="7"/>
  <c r="V94" i="7"/>
  <c r="V95" i="7"/>
  <c r="V96" i="7"/>
  <c r="V97" i="7"/>
  <c r="V98" i="7"/>
  <c r="V99" i="7"/>
  <c r="V100" i="7"/>
  <c r="V101" i="7"/>
  <c r="V102" i="7"/>
  <c r="V103" i="7"/>
  <c r="V104" i="7"/>
  <c r="V105" i="7"/>
  <c r="V106" i="7"/>
  <c r="V107" i="7"/>
  <c r="V108" i="7"/>
  <c r="V109" i="7"/>
  <c r="V110" i="7"/>
  <c r="V111" i="7"/>
  <c r="V112" i="7"/>
  <c r="V113" i="7"/>
  <c r="V114" i="7"/>
  <c r="V115" i="7"/>
  <c r="V116" i="7"/>
  <c r="V117" i="7"/>
  <c r="V118" i="7"/>
  <c r="V119" i="7"/>
  <c r="V120" i="7"/>
  <c r="V121" i="7"/>
  <c r="V122" i="7"/>
  <c r="V123" i="7"/>
  <c r="V124" i="7"/>
  <c r="V125" i="7"/>
  <c r="V126" i="7"/>
  <c r="V127" i="7"/>
  <c r="V128" i="7"/>
  <c r="V129" i="7"/>
  <c r="V130" i="7"/>
  <c r="V131" i="7"/>
  <c r="V132" i="7"/>
  <c r="V133" i="7"/>
  <c r="V134" i="7"/>
  <c r="V135" i="7"/>
  <c r="V136" i="7"/>
  <c r="V137" i="7"/>
  <c r="V138" i="7"/>
  <c r="V139" i="7"/>
  <c r="V140" i="7"/>
  <c r="V141" i="7"/>
  <c r="V142" i="7"/>
  <c r="V143" i="7"/>
  <c r="V144" i="7"/>
  <c r="V145" i="7"/>
  <c r="V146" i="7"/>
  <c r="V147" i="7"/>
  <c r="V148" i="7"/>
  <c r="V149" i="7"/>
  <c r="V150" i="7"/>
  <c r="V151" i="7"/>
  <c r="V152" i="7"/>
  <c r="V153" i="7"/>
  <c r="V154" i="7"/>
  <c r="V155" i="7"/>
  <c r="V156" i="7"/>
  <c r="V157" i="7"/>
  <c r="V158" i="7"/>
  <c r="V159" i="7"/>
  <c r="V160" i="7"/>
  <c r="V161" i="7"/>
  <c r="V162" i="7"/>
  <c r="V163" i="7"/>
  <c r="V164" i="7"/>
  <c r="V165" i="7"/>
  <c r="V166" i="7"/>
  <c r="V167" i="7"/>
  <c r="V168" i="7"/>
  <c r="V169" i="7"/>
  <c r="V170" i="7"/>
  <c r="V171" i="7"/>
  <c r="V172" i="7"/>
  <c r="V173" i="7"/>
  <c r="V174" i="7"/>
  <c r="V175" i="7"/>
  <c r="V176" i="7"/>
  <c r="V177" i="7"/>
  <c r="V178" i="7"/>
  <c r="V179" i="7"/>
  <c r="V180" i="7"/>
  <c r="V181" i="7"/>
  <c r="V182" i="7"/>
  <c r="V183" i="7"/>
  <c r="V184" i="7"/>
  <c r="V185" i="7"/>
  <c r="V186" i="7"/>
  <c r="V187" i="7"/>
  <c r="V188" i="7"/>
  <c r="V189" i="7"/>
  <c r="V190" i="7"/>
  <c r="V191" i="7"/>
  <c r="V192" i="7"/>
  <c r="V193" i="7"/>
  <c r="V194" i="7"/>
  <c r="V195" i="7"/>
  <c r="V196" i="7"/>
  <c r="V197" i="7"/>
  <c r="V198" i="7"/>
  <c r="V199" i="7"/>
  <c r="V200" i="7"/>
  <c r="V201" i="7"/>
  <c r="V202" i="7"/>
  <c r="V203" i="7"/>
  <c r="V204" i="7"/>
  <c r="V205" i="7"/>
  <c r="V206" i="7"/>
  <c r="V207" i="7"/>
  <c r="V208" i="7"/>
  <c r="V209" i="7"/>
  <c r="V210" i="7"/>
  <c r="V211" i="7"/>
  <c r="V212" i="7"/>
  <c r="V213" i="7"/>
  <c r="V214" i="7"/>
  <c r="V215" i="7"/>
  <c r="V216" i="7"/>
  <c r="V217" i="7"/>
  <c r="V218" i="7"/>
  <c r="V219" i="7"/>
  <c r="V220" i="7"/>
  <c r="V221" i="7"/>
  <c r="V222" i="7"/>
  <c r="V223" i="7"/>
  <c r="V224" i="7"/>
  <c r="V225" i="7"/>
  <c r="V226" i="7"/>
  <c r="V227" i="7"/>
  <c r="V228" i="7"/>
  <c r="V229" i="7"/>
  <c r="U3" i="7"/>
  <c r="U4" i="7"/>
  <c r="U5" i="7"/>
  <c r="U6" i="7"/>
  <c r="U7" i="7"/>
  <c r="U8" i="7"/>
  <c r="U9" i="7"/>
  <c r="U10" i="7"/>
  <c r="U11" i="7"/>
  <c r="U12" i="7"/>
  <c r="U13" i="7"/>
  <c r="U14" i="7"/>
  <c r="U15" i="7"/>
  <c r="U16" i="7"/>
  <c r="U17" i="7"/>
  <c r="U18" i="7"/>
  <c r="U19" i="7"/>
  <c r="U20" i="7"/>
  <c r="U21" i="7"/>
  <c r="U22" i="7"/>
  <c r="U23" i="7"/>
  <c r="U24" i="7"/>
  <c r="U25" i="7"/>
  <c r="U26" i="7"/>
  <c r="U27" i="7"/>
  <c r="U28" i="7"/>
  <c r="U29" i="7"/>
  <c r="U30" i="7"/>
  <c r="U31" i="7"/>
  <c r="U32" i="7"/>
  <c r="U33" i="7"/>
  <c r="U34" i="7"/>
  <c r="U35" i="7"/>
  <c r="U36" i="7"/>
  <c r="U37" i="7"/>
  <c r="U38" i="7"/>
  <c r="U39"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T3" i="7"/>
  <c r="T4" i="7"/>
  <c r="T5" i="7"/>
  <c r="T6" i="7"/>
  <c r="T7" i="7"/>
  <c r="T8" i="7"/>
  <c r="T9" i="7"/>
  <c r="T10" i="7"/>
  <c r="T11" i="7"/>
  <c r="T12" i="7"/>
  <c r="T13" i="7"/>
  <c r="T14" i="7"/>
  <c r="T15" i="7"/>
  <c r="T16" i="7"/>
  <c r="T17" i="7"/>
  <c r="T18" i="7"/>
  <c r="T19" i="7"/>
  <c r="T20" i="7"/>
  <c r="T21" i="7"/>
  <c r="T22" i="7"/>
  <c r="T23" i="7"/>
  <c r="T24" i="7"/>
  <c r="T25" i="7"/>
  <c r="T26" i="7"/>
  <c r="T27" i="7"/>
  <c r="T28" i="7"/>
  <c r="T29" i="7"/>
  <c r="T30" i="7"/>
  <c r="T31" i="7"/>
  <c r="T32" i="7"/>
  <c r="T33" i="7"/>
  <c r="T34" i="7"/>
  <c r="T35" i="7"/>
  <c r="T36" i="7"/>
  <c r="T37" i="7"/>
  <c r="T38" i="7"/>
  <c r="T39" i="7"/>
  <c r="T40" i="7"/>
  <c r="T41" i="7"/>
  <c r="T42" i="7"/>
  <c r="T43" i="7"/>
  <c r="T44" i="7"/>
  <c r="T45" i="7"/>
  <c r="T46" i="7"/>
  <c r="T47" i="7"/>
  <c r="T48" i="7"/>
  <c r="T49" i="7"/>
  <c r="T50" i="7"/>
  <c r="T51" i="7"/>
  <c r="T52" i="7"/>
  <c r="T53" i="7"/>
  <c r="T54" i="7"/>
  <c r="T55" i="7"/>
  <c r="T56" i="7"/>
  <c r="T57" i="7"/>
  <c r="T58" i="7"/>
  <c r="T59" i="7"/>
  <c r="T60" i="7"/>
  <c r="T61" i="7"/>
  <c r="T62" i="7"/>
  <c r="T63" i="7"/>
  <c r="T64" i="7"/>
  <c r="T65" i="7"/>
  <c r="T66" i="7"/>
  <c r="T67" i="7"/>
  <c r="T68" i="7"/>
  <c r="T69" i="7"/>
  <c r="T70" i="7"/>
  <c r="T71" i="7"/>
  <c r="T72" i="7"/>
  <c r="T73" i="7"/>
  <c r="T74" i="7"/>
  <c r="T75" i="7"/>
  <c r="T76" i="7"/>
  <c r="T77" i="7"/>
  <c r="T78" i="7"/>
  <c r="T79" i="7"/>
  <c r="T80" i="7"/>
  <c r="T81" i="7"/>
  <c r="T82" i="7"/>
  <c r="T83" i="7"/>
  <c r="T84" i="7"/>
  <c r="T85" i="7"/>
  <c r="T86" i="7"/>
  <c r="T87" i="7"/>
  <c r="T88" i="7"/>
  <c r="T89" i="7"/>
  <c r="T90" i="7"/>
  <c r="T91" i="7"/>
  <c r="T92" i="7"/>
  <c r="T93" i="7"/>
  <c r="T94" i="7"/>
  <c r="T95" i="7"/>
  <c r="T96" i="7"/>
  <c r="T97" i="7"/>
  <c r="T98" i="7"/>
  <c r="T99" i="7"/>
  <c r="T100" i="7"/>
  <c r="T101" i="7"/>
  <c r="T102" i="7"/>
  <c r="T103" i="7"/>
  <c r="T104" i="7"/>
  <c r="T105" i="7"/>
  <c r="T106" i="7"/>
  <c r="T107" i="7"/>
  <c r="T108" i="7"/>
  <c r="T109" i="7"/>
  <c r="T110" i="7"/>
  <c r="T111" i="7"/>
  <c r="T112" i="7"/>
  <c r="T113" i="7"/>
  <c r="T114" i="7"/>
  <c r="T115" i="7"/>
  <c r="T116" i="7"/>
  <c r="T117" i="7"/>
  <c r="T118" i="7"/>
  <c r="T119" i="7"/>
  <c r="T120" i="7"/>
  <c r="T121" i="7"/>
  <c r="T122" i="7"/>
  <c r="T123" i="7"/>
  <c r="T124" i="7"/>
  <c r="T125" i="7"/>
  <c r="T126" i="7"/>
  <c r="T127" i="7"/>
  <c r="T128" i="7"/>
  <c r="T129" i="7"/>
  <c r="T130" i="7"/>
  <c r="T131" i="7"/>
  <c r="T132" i="7"/>
  <c r="T133" i="7"/>
  <c r="T134" i="7"/>
  <c r="T135" i="7"/>
  <c r="T136" i="7"/>
  <c r="T137" i="7"/>
  <c r="T138" i="7"/>
  <c r="T139" i="7"/>
  <c r="T140" i="7"/>
  <c r="T141" i="7"/>
  <c r="T142" i="7"/>
  <c r="T143" i="7"/>
  <c r="T144" i="7"/>
  <c r="T145" i="7"/>
  <c r="T146" i="7"/>
  <c r="T147" i="7"/>
  <c r="T148" i="7"/>
  <c r="T149" i="7"/>
  <c r="T150" i="7"/>
  <c r="T151" i="7"/>
  <c r="T152" i="7"/>
  <c r="T153" i="7"/>
  <c r="T154" i="7"/>
  <c r="T155" i="7"/>
  <c r="T156" i="7"/>
  <c r="T157" i="7"/>
  <c r="T158" i="7"/>
  <c r="T159" i="7"/>
  <c r="T160" i="7"/>
  <c r="T161" i="7"/>
  <c r="T162" i="7"/>
  <c r="T163" i="7"/>
  <c r="T164" i="7"/>
  <c r="T165" i="7"/>
  <c r="T166" i="7"/>
  <c r="T167" i="7"/>
  <c r="T168" i="7"/>
  <c r="T169" i="7"/>
  <c r="T170" i="7"/>
  <c r="T171" i="7"/>
  <c r="T172" i="7"/>
  <c r="T173" i="7"/>
  <c r="T174" i="7"/>
  <c r="T175" i="7"/>
  <c r="T176" i="7"/>
  <c r="T177" i="7"/>
  <c r="T178" i="7"/>
  <c r="T179" i="7"/>
  <c r="T180" i="7"/>
  <c r="T181" i="7"/>
  <c r="T182" i="7"/>
  <c r="T183" i="7"/>
  <c r="T184" i="7"/>
  <c r="T185" i="7"/>
  <c r="T186" i="7"/>
  <c r="T187" i="7"/>
  <c r="T188" i="7"/>
  <c r="T189" i="7"/>
  <c r="T190" i="7"/>
  <c r="T191" i="7"/>
  <c r="T192" i="7"/>
  <c r="T193" i="7"/>
  <c r="T194" i="7"/>
  <c r="T195" i="7"/>
  <c r="T196" i="7"/>
  <c r="T197" i="7"/>
  <c r="T198" i="7"/>
  <c r="T199" i="7"/>
  <c r="T200" i="7"/>
  <c r="T201" i="7"/>
  <c r="T202" i="7"/>
  <c r="T203" i="7"/>
  <c r="T204" i="7"/>
  <c r="T205" i="7"/>
  <c r="T206" i="7"/>
  <c r="T207" i="7"/>
  <c r="T208" i="7"/>
  <c r="T209" i="7"/>
  <c r="T210" i="7"/>
  <c r="T211" i="7"/>
  <c r="T212" i="7"/>
  <c r="T213" i="7"/>
  <c r="T214" i="7"/>
  <c r="T215" i="7"/>
  <c r="T216" i="7"/>
  <c r="T217" i="7"/>
  <c r="T218" i="7"/>
  <c r="T219" i="7"/>
  <c r="T220" i="7"/>
  <c r="T221" i="7"/>
  <c r="T222" i="7"/>
  <c r="T223" i="7"/>
  <c r="T224" i="7"/>
  <c r="T225" i="7"/>
  <c r="T226" i="7"/>
  <c r="T227" i="7"/>
  <c r="T228" i="7"/>
  <c r="T229" i="7"/>
  <c r="S3" i="7"/>
  <c r="S4" i="7"/>
  <c r="S5" i="7"/>
  <c r="S6" i="7"/>
  <c r="S7" i="7"/>
  <c r="S8" i="7"/>
  <c r="S9" i="7"/>
  <c r="S10" i="7"/>
  <c r="S11" i="7"/>
  <c r="S12" i="7"/>
  <c r="S13" i="7"/>
  <c r="S14" i="7"/>
  <c r="S15" i="7"/>
  <c r="S16" i="7"/>
  <c r="S17" i="7"/>
  <c r="S18" i="7"/>
  <c r="S19" i="7"/>
  <c r="S20" i="7"/>
  <c r="S21" i="7"/>
  <c r="S22" i="7"/>
  <c r="S23" i="7"/>
  <c r="S24" i="7"/>
  <c r="S25" i="7"/>
  <c r="S26" i="7"/>
  <c r="S27" i="7"/>
  <c r="S28" i="7"/>
  <c r="S29" i="7"/>
  <c r="S30" i="7"/>
  <c r="S31" i="7"/>
  <c r="S32" i="7"/>
  <c r="S33" i="7"/>
  <c r="S34" i="7"/>
  <c r="S35" i="7"/>
  <c r="S36" i="7"/>
  <c r="S37" i="7"/>
  <c r="S38" i="7"/>
  <c r="S39"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V2" i="7"/>
  <c r="U2" i="7"/>
  <c r="T2" i="7"/>
  <c r="S2" i="7"/>
  <c r="R2" i="7"/>
  <c r="K729" i="6"/>
  <c r="K726" i="6"/>
  <c r="K722" i="6"/>
  <c r="K657" i="6"/>
  <c r="K641" i="6"/>
  <c r="K271" i="6"/>
  <c r="K219" i="6"/>
  <c r="K357" i="6"/>
  <c r="K199" i="6"/>
  <c r="K196" i="6"/>
  <c r="K195" i="6"/>
  <c r="K143" i="6"/>
  <c r="K170" i="6"/>
  <c r="K193" i="6"/>
  <c r="K114" i="6"/>
  <c r="L754" i="6"/>
  <c r="L766" i="6"/>
  <c r="L772" i="6"/>
  <c r="L525" i="6"/>
  <c r="L393" i="6"/>
  <c r="L76" i="6"/>
  <c r="L71" i="6"/>
  <c r="L66" i="6"/>
  <c r="L65" i="6"/>
  <c r="L843" i="6"/>
  <c r="L848" i="6"/>
  <c r="L849" i="6"/>
  <c r="L846" i="6"/>
  <c r="L844" i="6"/>
  <c r="L845" i="6"/>
  <c r="L842" i="6"/>
  <c r="L841" i="6"/>
  <c r="L840" i="6"/>
  <c r="L839" i="6"/>
  <c r="L838" i="6"/>
  <c r="L836" i="6"/>
  <c r="L830" i="6"/>
  <c r="L831" i="6"/>
  <c r="L832" i="6"/>
  <c r="L833" i="6"/>
  <c r="L834" i="6"/>
  <c r="L835" i="6"/>
  <c r="L829" i="6" a="1"/>
  <c r="L826" i="6"/>
  <c r="L827" i="6"/>
  <c r="L828" i="6"/>
  <c r="L825" i="6"/>
  <c r="L823" i="6"/>
  <c r="L817" i="6"/>
  <c r="L818" i="6"/>
  <c r="L819" i="6"/>
  <c r="L820" i="6"/>
  <c r="L821" i="6"/>
  <c r="L816" i="6"/>
  <c r="L810" i="6"/>
  <c r="L809" i="6"/>
  <c r="L805" i="6"/>
  <c r="L803" i="6"/>
  <c r="L796" i="6" a="1"/>
  <c r="L795" i="6"/>
  <c r="L794" i="6"/>
  <c r="L790" i="6"/>
  <c r="L791" i="6"/>
  <c r="L785" i="6"/>
  <c r="L783" i="6"/>
  <c r="L782" i="6"/>
  <c r="L781" i="6"/>
  <c r="L770" i="6"/>
  <c r="L769" i="6"/>
  <c r="L768" i="6"/>
  <c r="L767" i="6"/>
  <c r="L765" i="6"/>
  <c r="L764" i="6"/>
  <c r="L763" i="6"/>
  <c r="L762" i="6"/>
  <c r="L761" i="6"/>
  <c r="L760" i="6"/>
  <c r="L759" i="6"/>
  <c r="L758" i="6"/>
  <c r="L757" i="6"/>
  <c r="L756" i="6"/>
  <c r="L755" i="6"/>
  <c r="L753" i="6"/>
  <c r="L752" i="6"/>
  <c r="L751" i="6"/>
  <c r="L750" i="6"/>
  <c r="L747" i="6"/>
  <c r="L743" i="6"/>
  <c r="L744" i="6"/>
  <c r="L742" i="6"/>
  <c r="L740" i="6"/>
  <c r="L739" i="6"/>
  <c r="L738" i="6"/>
  <c r="L736" i="6"/>
  <c r="L737" i="6"/>
  <c r="L735" i="6"/>
  <c r="L734" i="6"/>
  <c r="L731" i="6"/>
  <c r="L730" i="6"/>
  <c r="L728" i="6"/>
  <c r="L729" i="6"/>
  <c r="L727" i="6"/>
  <c r="L726" i="6"/>
  <c r="L725" i="6"/>
  <c r="L724" i="6"/>
  <c r="L723" i="6"/>
  <c r="L722" i="6"/>
  <c r="L721" i="6"/>
  <c r="L720" i="6"/>
  <c r="L719" i="6"/>
  <c r="L718" i="6"/>
  <c r="L717" i="6"/>
  <c r="L716" i="6"/>
  <c r="L715" i="6"/>
  <c r="L714" i="6"/>
  <c r="L712" i="6"/>
  <c r="L711" i="6"/>
  <c r="L710" i="6"/>
  <c r="L709" i="6"/>
  <c r="L708" i="6"/>
  <c r="L707" i="6"/>
  <c r="L706" i="6"/>
  <c r="L705" i="6"/>
  <c r="L703" i="6"/>
  <c r="L702" i="6"/>
  <c r="L701" i="6"/>
  <c r="L699" i="6"/>
  <c r="L698" i="6"/>
  <c r="L697" i="6"/>
  <c r="L696" i="6"/>
  <c r="L695" i="6"/>
  <c r="L694" i="6"/>
  <c r="L693" i="6"/>
  <c r="L692" i="6"/>
  <c r="L690" i="6"/>
  <c r="L688" i="6"/>
  <c r="L687" i="6"/>
  <c r="L686" i="6"/>
  <c r="L684" i="6"/>
  <c r="L683" i="6"/>
  <c r="L682" i="6"/>
  <c r="L681" i="6"/>
  <c r="L675" i="6"/>
  <c r="L676" i="6"/>
  <c r="L677" i="6"/>
  <c r="L678" i="6"/>
  <c r="L679" i="6"/>
  <c r="L674" i="6"/>
  <c r="L672" i="6"/>
  <c r="L671" i="6"/>
  <c r="L656" i="6"/>
  <c r="L657" i="6"/>
  <c r="L658" i="6"/>
  <c r="L659" i="6"/>
  <c r="L660" i="6"/>
  <c r="L661" i="6"/>
  <c r="L662" i="6"/>
  <c r="L663" i="6"/>
  <c r="L664" i="6"/>
  <c r="L665" i="6"/>
  <c r="L666" i="6"/>
  <c r="L667" i="6"/>
  <c r="L668" i="6"/>
  <c r="L669" i="6"/>
  <c r="L655" i="6"/>
  <c r="L639" i="6"/>
  <c r="L640" i="6"/>
  <c r="L641" i="6"/>
  <c r="L642" i="6"/>
  <c r="L643" i="6"/>
  <c r="L644" i="6"/>
  <c r="L645" i="6"/>
  <c r="L646" i="6"/>
  <c r="L647" i="6"/>
  <c r="L648" i="6"/>
  <c r="L649" i="6"/>
  <c r="L638" i="6"/>
  <c r="L636" i="6"/>
  <c r="L618" i="6"/>
  <c r="L619" i="6"/>
  <c r="L620" i="6"/>
  <c r="L621" i="6"/>
  <c r="L622" i="6"/>
  <c r="L623" i="6"/>
  <c r="L624" i="6"/>
  <c r="L625" i="6"/>
  <c r="L626" i="6"/>
  <c r="L627" i="6"/>
  <c r="L628" i="6"/>
  <c r="L629" i="6"/>
  <c r="L630" i="6"/>
  <c r="L631" i="6"/>
  <c r="L632" i="6"/>
  <c r="L633" i="6"/>
  <c r="L634" i="6"/>
  <c r="L635" i="6"/>
  <c r="L617" i="6"/>
  <c r="L616" i="6"/>
  <c r="L615" i="6"/>
  <c r="L614" i="6"/>
  <c r="L613" i="6"/>
  <c r="L612" i="6"/>
  <c r="L611" i="6"/>
  <c r="L610" i="6"/>
  <c r="L609" i="6"/>
  <c r="L608" i="6"/>
  <c r="L607" i="6"/>
  <c r="L606" i="6"/>
  <c r="L605" i="6"/>
  <c r="L604" i="6"/>
  <c r="L603" i="6"/>
  <c r="L602" i="6"/>
  <c r="L601" i="6"/>
  <c r="L600" i="6"/>
  <c r="L599" i="6"/>
  <c r="L598" i="6"/>
  <c r="L597" i="6"/>
  <c r="L596" i="6"/>
  <c r="L595" i="6"/>
  <c r="L594" i="6"/>
  <c r="L593" i="6"/>
  <c r="L592" i="6"/>
  <c r="L591" i="6"/>
  <c r="L590" i="6"/>
  <c r="L589" i="6"/>
  <c r="L588" i="6"/>
  <c r="L586" i="6"/>
  <c r="L585" i="6"/>
  <c r="L584" i="6"/>
  <c r="L583" i="6"/>
  <c r="L582" i="6"/>
  <c r="L581" i="6"/>
  <c r="L580" i="6"/>
  <c r="L579" i="6"/>
  <c r="L578" i="6"/>
  <c r="L577" i="6"/>
  <c r="L576" i="6"/>
  <c r="L575" i="6"/>
  <c r="L574" i="6"/>
  <c r="L573" i="6"/>
  <c r="L572" i="6"/>
  <c r="L571" i="6"/>
  <c r="L570" i="6"/>
  <c r="L569" i="6"/>
  <c r="L568" i="6"/>
  <c r="L567" i="6"/>
  <c r="L566" i="6"/>
  <c r="L565" i="6"/>
  <c r="L564" i="6"/>
  <c r="L563" i="6"/>
  <c r="L562" i="6"/>
  <c r="L561" i="6"/>
  <c r="L560" i="6"/>
  <c r="L559" i="6"/>
  <c r="L557" i="6"/>
  <c r="L556" i="6"/>
  <c r="L555" i="6"/>
  <c r="L554" i="6"/>
  <c r="L553" i="6"/>
  <c r="L552" i="6"/>
  <c r="L551" i="6"/>
  <c r="L550" i="6"/>
  <c r="L549" i="6"/>
  <c r="L548" i="6"/>
  <c r="L547" i="6"/>
  <c r="L546" i="6"/>
  <c r="L545" i="6"/>
  <c r="L544" i="6"/>
  <c r="L540" i="6"/>
  <c r="L539" i="6"/>
  <c r="L538" i="6"/>
  <c r="L537" i="6"/>
  <c r="L536" i="6"/>
  <c r="L535" i="6"/>
  <c r="L534" i="6"/>
  <c r="L533" i="6"/>
  <c r="L532" i="6"/>
  <c r="L531" i="6"/>
  <c r="L530" i="6"/>
  <c r="L529" i="6"/>
  <c r="L528" i="6"/>
  <c r="L527" i="6"/>
  <c r="L526" i="6"/>
  <c r="L524" i="6"/>
  <c r="L523" i="6"/>
  <c r="L522" i="6"/>
  <c r="L521" i="6"/>
  <c r="L520" i="6"/>
  <c r="L519" i="6"/>
  <c r="L518" i="6"/>
  <c r="L517" i="6"/>
  <c r="L516" i="6"/>
  <c r="L515" i="6"/>
  <c r="L513" i="6"/>
  <c r="L512" i="6"/>
  <c r="L511" i="6"/>
  <c r="L510" i="6"/>
  <c r="L509" i="6"/>
  <c r="L508" i="6"/>
  <c r="L507" i="6"/>
  <c r="L506" i="6"/>
  <c r="L505" i="6"/>
  <c r="L504" i="6"/>
  <c r="L503" i="6"/>
  <c r="L502" i="6"/>
  <c r="L500" i="6"/>
  <c r="L499" i="6"/>
  <c r="L498" i="6"/>
  <c r="L497" i="6"/>
  <c r="L496" i="6"/>
  <c r="L495" i="6"/>
  <c r="L494" i="6"/>
  <c r="L493" i="6"/>
  <c r="L492" i="6"/>
  <c r="L491" i="6"/>
  <c r="L490" i="6"/>
  <c r="L489" i="6"/>
  <c r="L488" i="6"/>
  <c r="L487" i="6"/>
  <c r="L486" i="6"/>
  <c r="L485" i="6"/>
  <c r="L484" i="6"/>
  <c r="L483" i="6"/>
  <c r="L482" i="6"/>
  <c r="L481" i="6"/>
  <c r="L480" i="6"/>
  <c r="L479" i="6"/>
  <c r="L478" i="6"/>
  <c r="L477" i="6"/>
  <c r="L475" i="6"/>
  <c r="L474" i="6"/>
  <c r="L473" i="6"/>
  <c r="L472" i="6"/>
  <c r="L471" i="6"/>
  <c r="L470" i="6"/>
  <c r="L469" i="6"/>
  <c r="L468" i="6"/>
  <c r="L467" i="6"/>
  <c r="L466" i="6"/>
  <c r="L464" i="6"/>
  <c r="L463" i="6"/>
  <c r="L462" i="6"/>
  <c r="L461" i="6"/>
  <c r="L459" i="6"/>
  <c r="L458" i="6"/>
  <c r="L457" i="6"/>
  <c r="L456" i="6"/>
  <c r="L455" i="6"/>
  <c r="L453" i="6"/>
  <c r="L452" i="6"/>
  <c r="L451" i="6"/>
  <c r="L450" i="6"/>
  <c r="L449" i="6"/>
  <c r="L448" i="6"/>
  <c r="L447" i="6"/>
  <c r="L446" i="6"/>
  <c r="L445" i="6"/>
  <c r="L444" i="6"/>
  <c r="L443" i="6"/>
  <c r="L442" i="6"/>
  <c r="L441" i="6"/>
  <c r="L440" i="6"/>
  <c r="L438" i="6"/>
  <c r="L436" i="6"/>
  <c r="L435" i="6"/>
  <c r="L433" i="6"/>
  <c r="L432" i="6"/>
  <c r="L429" i="6"/>
  <c r="L428" i="6"/>
  <c r="L427" i="6"/>
  <c r="L426" i="6"/>
  <c r="L425" i="6"/>
  <c r="L423" i="6"/>
  <c r="L422" i="6"/>
  <c r="L421" i="6"/>
  <c r="L420" i="6"/>
  <c r="L419" i="6"/>
  <c r="L418" i="6"/>
  <c r="L417" i="6"/>
  <c r="L416" i="6"/>
  <c r="L415" i="6"/>
  <c r="L414" i="6"/>
  <c r="L413" i="6"/>
  <c r="L411" i="6"/>
  <c r="L410" i="6"/>
  <c r="L409" i="6"/>
  <c r="L400" i="6"/>
  <c r="L398" i="6"/>
  <c r="L397" i="6"/>
  <c r="L396" i="6"/>
  <c r="L395" i="6"/>
  <c r="L394" i="6"/>
  <c r="L392" i="6"/>
  <c r="L391" i="6"/>
  <c r="L390" i="6"/>
  <c r="L389" i="6"/>
  <c r="L387" i="6"/>
  <c r="L386" i="6"/>
  <c r="L385" i="6"/>
  <c r="L384" i="6"/>
  <c r="L383" i="6"/>
  <c r="L382" i="6"/>
  <c r="L381" i="6"/>
  <c r="L380" i="6"/>
  <c r="L374" i="6"/>
  <c r="L375" i="6"/>
  <c r="L376" i="6"/>
  <c r="L377" i="6"/>
  <c r="L373" i="6"/>
  <c r="L369" i="6"/>
  <c r="L370" i="6"/>
  <c r="L368" i="6"/>
  <c r="L366" i="6"/>
  <c r="L365" i="6"/>
  <c r="L364" i="6"/>
  <c r="L362" i="6"/>
  <c r="L359" i="6"/>
  <c r="L355" i="6"/>
  <c r="L354" i="6"/>
  <c r="L352" i="6"/>
  <c r="L351" i="6"/>
  <c r="L334" i="6"/>
  <c r="L322" i="6"/>
  <c r="L319" i="6"/>
  <c r="L316" i="6"/>
  <c r="L315" i="6"/>
  <c r="L313" i="6"/>
  <c r="L310" i="6"/>
  <c r="L309" i="6"/>
  <c r="L305" i="6"/>
  <c r="L304" i="6"/>
  <c r="L302" i="6"/>
  <c r="L300" i="6" a="1"/>
  <c r="L289" i="6"/>
  <c r="L121" i="6" a="1"/>
  <c r="L122" i="6" a="1"/>
  <c r="L123" i="6" a="1"/>
  <c r="L124" i="6" a="1"/>
  <c r="L125" i="6" a="1"/>
  <c r="L126" i="6" a="1"/>
  <c r="L127" i="6" a="1"/>
  <c r="L128" i="6" a="1"/>
  <c r="L129" i="6" a="1"/>
  <c r="L130" i="6" a="1"/>
  <c r="L131" i="6" a="1"/>
  <c r="L132" i="6" a="1"/>
  <c r="L120" i="6" a="1"/>
  <c r="L107" i="6"/>
  <c r="L106" i="6"/>
  <c r="L746" i="6"/>
  <c r="L745" i="6"/>
  <c r="L741" i="6"/>
  <c r="L670" i="6"/>
  <c r="L408" i="6"/>
  <c r="L407" i="6"/>
  <c r="L406" i="6"/>
  <c r="L405" i="6"/>
  <c r="L404" i="6"/>
  <c r="L403" i="6"/>
  <c r="L402" i="6"/>
  <c r="L401" i="6"/>
  <c r="L379" i="6"/>
  <c r="L353" i="6"/>
  <c r="L298" i="6"/>
  <c r="L297" i="6"/>
  <c r="L296" i="6"/>
  <c r="L295" i="6"/>
  <c r="L294" i="6"/>
  <c r="L293" i="6"/>
  <c r="L292" i="6"/>
  <c r="L291" i="6"/>
  <c r="L290" i="6"/>
  <c r="L249" i="6"/>
  <c r="L248" i="6"/>
  <c r="L247" i="6"/>
  <c r="L246" i="6"/>
  <c r="L245" i="6"/>
  <c r="L244" i="6"/>
  <c r="L243" i="6"/>
  <c r="L238" i="6"/>
  <c r="L237" i="6"/>
  <c r="L236" i="6"/>
  <c r="L235" i="6"/>
  <c r="L234" i="6"/>
  <c r="L233" i="6"/>
  <c r="L232" i="6"/>
  <c r="L231" i="6"/>
  <c r="L230" i="6"/>
  <c r="L210" i="6"/>
  <c r="L206" i="6"/>
  <c r="L204" i="6"/>
  <c r="L185" i="6"/>
  <c r="L173" i="6"/>
  <c r="L169" i="6"/>
  <c r="L168" i="6"/>
  <c r="L167" i="6"/>
  <c r="L166" i="6"/>
  <c r="L165" i="6"/>
  <c r="L164" i="6"/>
  <c r="L163" i="6"/>
  <c r="L162" i="6"/>
  <c r="L161" i="6"/>
  <c r="L160" i="6"/>
  <c r="L152" i="6"/>
  <c r="L146" i="6"/>
  <c r="L145" i="6"/>
  <c r="L119" i="6"/>
  <c r="L111" i="6"/>
  <c r="L101" i="6"/>
  <c r="L100" i="6"/>
  <c r="L99" i="6"/>
  <c r="L98" i="6"/>
  <c r="L97" i="6"/>
  <c r="L96" i="6"/>
  <c r="L80" i="6"/>
  <c r="L78" i="6"/>
  <c r="L323" i="6"/>
  <c r="L399" i="6"/>
  <c r="L371" i="6"/>
  <c r="L367" i="6"/>
  <c r="L822" i="6" a="1"/>
  <c r="L824" i="6" a="1"/>
  <c r="L815" i="6"/>
  <c r="L814" i="6"/>
  <c r="L813" i="6"/>
  <c r="L812" i="6"/>
  <c r="L808" i="6"/>
  <c r="L807" i="6"/>
  <c r="L806" i="6"/>
  <c r="L804" i="6"/>
  <c r="L802" i="6"/>
  <c r="L801" i="6"/>
  <c r="L800" i="6"/>
  <c r="L799" i="6"/>
  <c r="L798" i="6"/>
  <c r="L793" i="6"/>
  <c r="L792" i="6"/>
  <c r="L787" i="6"/>
  <c r="L784" i="6"/>
  <c r="L780" i="6"/>
  <c r="L777" i="6"/>
  <c r="L776" i="6"/>
  <c r="L775" i="6"/>
  <c r="L774" i="6"/>
  <c r="L733" i="6"/>
  <c r="L673" i="6"/>
  <c r="L704" i="6" a="1"/>
  <c r="M804" i="6" a="1"/>
  <c r="M561" i="6" a="1"/>
  <c r="M158" i="6" a="1"/>
  <c r="M108" i="6" a="1"/>
  <c r="M773" i="6" a="1"/>
  <c r="M849" i="6" a="1"/>
  <c r="M846" i="6" a="1"/>
  <c r="M780" i="6" a="1"/>
  <c r="M777" i="6" a="1"/>
  <c r="M3" i="6" a="1"/>
  <c r="M4" i="6" a="1"/>
  <c r="M5" i="6" a="1"/>
  <c r="M6" i="6" a="1"/>
  <c r="M7" i="6" a="1"/>
  <c r="M8" i="6" a="1"/>
  <c r="M9" i="6" a="1"/>
  <c r="M10" i="6" a="1"/>
  <c r="M11" i="6" a="1"/>
  <c r="M12" i="6" a="1"/>
  <c r="M13" i="6" a="1"/>
  <c r="M14" i="6" a="1"/>
  <c r="M15" i="6" a="1"/>
  <c r="M16" i="6" a="1"/>
  <c r="M17" i="6" a="1"/>
  <c r="M18" i="6" a="1"/>
  <c r="M19" i="6" a="1"/>
  <c r="M20" i="6" a="1"/>
  <c r="M21" i="6" a="1"/>
  <c r="M22" i="6" a="1"/>
  <c r="M23" i="6" a="1"/>
  <c r="M24" i="6" a="1"/>
  <c r="M25" i="6" a="1"/>
  <c r="M26" i="6" a="1"/>
  <c r="M27" i="6" a="1"/>
  <c r="M28" i="6" a="1"/>
  <c r="M29" i="6" a="1"/>
  <c r="M30" i="6" a="1"/>
  <c r="M31" i="6" a="1"/>
  <c r="M32" i="6" a="1"/>
  <c r="M33" i="6" a="1"/>
  <c r="M34" i="6" a="1"/>
  <c r="M35" i="6" a="1"/>
  <c r="M36" i="6" a="1"/>
  <c r="M37" i="6" a="1"/>
  <c r="M38" i="6" a="1"/>
  <c r="M39" i="6" a="1"/>
  <c r="M40" i="6" a="1"/>
  <c r="M41" i="6" a="1"/>
  <c r="M42" i="6" a="1"/>
  <c r="M43" i="6" a="1"/>
  <c r="M44" i="6" a="1"/>
  <c r="M45" i="6" a="1"/>
  <c r="M46" i="6" a="1"/>
  <c r="M47" i="6" a="1"/>
  <c r="M48" i="6" a="1"/>
  <c r="M49" i="6" a="1"/>
  <c r="M50" i="6" a="1"/>
  <c r="M51" i="6" a="1"/>
  <c r="M52" i="6" a="1"/>
  <c r="M53" i="6" a="1"/>
  <c r="M54" i="6" a="1"/>
  <c r="M55" i="6" a="1"/>
  <c r="M56" i="6" a="1"/>
  <c r="M57" i="6" a="1"/>
  <c r="M58" i="6" a="1"/>
  <c r="M59" i="6" a="1"/>
  <c r="M60" i="6" a="1"/>
  <c r="M61" i="6" a="1"/>
  <c r="M62" i="6" a="1"/>
  <c r="M63" i="6" a="1"/>
  <c r="M64" i="6" a="1"/>
  <c r="M65" i="6" a="1"/>
  <c r="M66" i="6" a="1"/>
  <c r="M67" i="6" a="1"/>
  <c r="M68" i="6" a="1"/>
  <c r="M69" i="6" a="1"/>
  <c r="M70" i="6" a="1"/>
  <c r="M71" i="6" a="1"/>
  <c r="M72" i="6" a="1"/>
  <c r="M73" i="6" a="1"/>
  <c r="M74" i="6" a="1"/>
  <c r="M75" i="6" a="1"/>
  <c r="M76" i="6" a="1"/>
  <c r="M77" i="6" a="1"/>
  <c r="M78" i="6" a="1"/>
  <c r="M79" i="6" a="1"/>
  <c r="M80" i="6" a="1"/>
  <c r="M81" i="6" a="1"/>
  <c r="M82" i="6" a="1"/>
  <c r="M83" i="6" a="1"/>
  <c r="M84" i="6" a="1"/>
  <c r="M85" i="6" a="1"/>
  <c r="M86" i="6" a="1"/>
  <c r="M87" i="6" a="1"/>
  <c r="M88" i="6" a="1"/>
  <c r="M89" i="6" a="1"/>
  <c r="M90" i="6" a="1"/>
  <c r="M91" i="6" a="1"/>
  <c r="M92" i="6" a="1"/>
  <c r="M93" i="6" a="1"/>
  <c r="M94" i="6" a="1"/>
  <c r="M95" i="6" a="1"/>
  <c r="M96" i="6" a="1"/>
  <c r="M97" i="6" a="1"/>
  <c r="M98" i="6" a="1"/>
  <c r="M99" i="6" a="1"/>
  <c r="M100" i="6" a="1"/>
  <c r="M101" i="6" a="1"/>
  <c r="M102" i="6" a="1"/>
  <c r="M103" i="6" a="1"/>
  <c r="M104" i="6" a="1"/>
  <c r="M105" i="6" a="1"/>
  <c r="M106" i="6" a="1"/>
  <c r="M107" i="6" a="1"/>
  <c r="M109" i="6" a="1"/>
  <c r="M110" i="6" a="1"/>
  <c r="M111" i="6" a="1"/>
  <c r="M112" i="6" a="1"/>
  <c r="M113" i="6" a="1"/>
  <c r="M114" i="6" a="1"/>
  <c r="M115" i="6" a="1"/>
  <c r="M116" i="6" a="1"/>
  <c r="M117" i="6" a="1"/>
  <c r="M118" i="6" a="1"/>
  <c r="M119" i="6" a="1"/>
  <c r="M120" i="6" a="1"/>
  <c r="M121" i="6" a="1"/>
  <c r="M122" i="6" a="1"/>
  <c r="M123" i="6" a="1"/>
  <c r="M124" i="6" a="1"/>
  <c r="M125" i="6" a="1"/>
  <c r="M126" i="6" a="1"/>
  <c r="M127" i="6" a="1"/>
  <c r="M128" i="6" a="1"/>
  <c r="M129" i="6" a="1"/>
  <c r="M130" i="6" a="1"/>
  <c r="M131" i="6" a="1"/>
  <c r="M132" i="6" a="1"/>
  <c r="M133" i="6" a="1"/>
  <c r="M134" i="6" a="1"/>
  <c r="M135" i="6" a="1"/>
  <c r="M136" i="6" a="1"/>
  <c r="M137" i="6" a="1"/>
  <c r="M138" i="6" a="1"/>
  <c r="M139" i="6" a="1"/>
  <c r="M140" i="6" a="1"/>
  <c r="M141" i="6" a="1"/>
  <c r="M142" i="6" a="1"/>
  <c r="M143" i="6" a="1"/>
  <c r="M144" i="6" a="1"/>
  <c r="M145" i="6" a="1"/>
  <c r="M146" i="6" a="1"/>
  <c r="M147" i="6" a="1"/>
  <c r="M148" i="6" a="1"/>
  <c r="M149" i="6" a="1"/>
  <c r="M150" i="6" a="1"/>
  <c r="M151" i="6" a="1"/>
  <c r="M152" i="6" a="1"/>
  <c r="M153" i="6" a="1"/>
  <c r="M154" i="6" a="1"/>
  <c r="M155" i="6" a="1"/>
  <c r="M156" i="6" a="1"/>
  <c r="M157" i="6" a="1"/>
  <c r="M159" i="6" a="1"/>
  <c r="M160" i="6" a="1"/>
  <c r="M161" i="6" a="1"/>
  <c r="M162" i="6" a="1"/>
  <c r="M163" i="6" a="1"/>
  <c r="M164" i="6" a="1"/>
  <c r="M165" i="6" a="1"/>
  <c r="M166" i="6" a="1"/>
  <c r="M167" i="6" a="1"/>
  <c r="M168" i="6" a="1"/>
  <c r="M169" i="6" a="1"/>
  <c r="M170" i="6" a="1"/>
  <c r="M171" i="6" a="1"/>
  <c r="M172" i="6" a="1"/>
  <c r="M173" i="6" a="1"/>
  <c r="M174" i="6" a="1"/>
  <c r="M175" i="6" a="1"/>
  <c r="M176" i="6" a="1"/>
  <c r="M177" i="6" a="1"/>
  <c r="M178" i="6" a="1"/>
  <c r="M179" i="6" a="1"/>
  <c r="M180" i="6" a="1"/>
  <c r="M181" i="6" a="1"/>
  <c r="M182" i="6" a="1"/>
  <c r="M183" i="6" a="1"/>
  <c r="M184" i="6" a="1"/>
  <c r="M185" i="6" a="1"/>
  <c r="M186" i="6" a="1"/>
  <c r="M187" i="6" a="1"/>
  <c r="M188" i="6" a="1"/>
  <c r="M189" i="6" a="1"/>
  <c r="M190" i="6" a="1"/>
  <c r="M191" i="6" a="1"/>
  <c r="M192" i="6" a="1"/>
  <c r="M193" i="6" a="1"/>
  <c r="M194" i="6" a="1"/>
  <c r="M195" i="6" a="1"/>
  <c r="M196" i="6" a="1"/>
  <c r="M197" i="6" a="1"/>
  <c r="M198" i="6" a="1"/>
  <c r="M199" i="6" a="1"/>
  <c r="M200" i="6" a="1"/>
  <c r="M201" i="6" a="1"/>
  <c r="M202" i="6" a="1"/>
  <c r="M203" i="6" a="1"/>
  <c r="M204" i="6" a="1"/>
  <c r="M205" i="6" a="1"/>
  <c r="M206" i="6" a="1"/>
  <c r="M207" i="6" a="1"/>
  <c r="M208" i="6" a="1"/>
  <c r="M209" i="6" a="1"/>
  <c r="M210" i="6" a="1"/>
  <c r="M211" i="6" a="1"/>
  <c r="M212" i="6" a="1"/>
  <c r="M213" i="6" a="1"/>
  <c r="M214" i="6" a="1"/>
  <c r="M215" i="6" a="1"/>
  <c r="M216" i="6" a="1"/>
  <c r="M217" i="6" a="1"/>
  <c r="M218" i="6" a="1"/>
  <c r="M219" i="6" a="1"/>
  <c r="M220" i="6" a="1"/>
  <c r="M221" i="6" a="1"/>
  <c r="M222" i="6" a="1"/>
  <c r="M223" i="6" a="1"/>
  <c r="M224" i="6" a="1"/>
  <c r="M225" i="6" a="1"/>
  <c r="M226" i="6" a="1"/>
  <c r="M227" i="6" a="1"/>
  <c r="M228" i="6" a="1"/>
  <c r="M229" i="6" a="1"/>
  <c r="M230" i="6" a="1"/>
  <c r="M231" i="6" a="1"/>
  <c r="M232" i="6" a="1"/>
  <c r="M233" i="6" a="1"/>
  <c r="M234" i="6" a="1"/>
  <c r="M235" i="6" a="1"/>
  <c r="M236" i="6" a="1"/>
  <c r="M237" i="6" a="1"/>
  <c r="M238" i="6" a="1"/>
  <c r="M239" i="6" a="1"/>
  <c r="M240" i="6" a="1"/>
  <c r="M241" i="6" a="1"/>
  <c r="M242" i="6" a="1"/>
  <c r="M243" i="6" a="1"/>
  <c r="M244" i="6" a="1"/>
  <c r="M245" i="6" a="1"/>
  <c r="M246" i="6" a="1"/>
  <c r="M247" i="6" a="1"/>
  <c r="M248" i="6" a="1"/>
  <c r="M249" i="6" a="1"/>
  <c r="M250" i="6" a="1"/>
  <c r="M251" i="6" a="1"/>
  <c r="M252" i="6" a="1"/>
  <c r="M253" i="6" a="1"/>
  <c r="M254" i="6" a="1"/>
  <c r="M255" i="6" a="1"/>
  <c r="M256" i="6" a="1"/>
  <c r="M257" i="6" a="1"/>
  <c r="M258" i="6" a="1"/>
  <c r="M259" i="6" a="1"/>
  <c r="M260" i="6" a="1"/>
  <c r="M261" i="6" a="1"/>
  <c r="M262" i="6" a="1"/>
  <c r="M263" i="6" a="1"/>
  <c r="M264" i="6" a="1"/>
  <c r="M265" i="6" a="1"/>
  <c r="M266" i="6" a="1"/>
  <c r="M267" i="6" a="1"/>
  <c r="M268" i="6" a="1"/>
  <c r="M269" i="6" a="1"/>
  <c r="M270" i="6" a="1"/>
  <c r="M271" i="6" a="1"/>
  <c r="M272" i="6" a="1"/>
  <c r="M273" i="6" a="1"/>
  <c r="M274" i="6" a="1"/>
  <c r="M275" i="6" a="1"/>
  <c r="M276" i="6" a="1"/>
  <c r="M277" i="6" a="1"/>
  <c r="M278" i="6" a="1"/>
  <c r="M279" i="6" a="1"/>
  <c r="M280" i="6" a="1"/>
  <c r="M281" i="6" a="1"/>
  <c r="M282" i="6" a="1"/>
  <c r="M283" i="6" a="1"/>
  <c r="M284" i="6" a="1"/>
  <c r="M285" i="6" a="1"/>
  <c r="M286" i="6" a="1"/>
  <c r="M287" i="6" a="1"/>
  <c r="M288" i="6" a="1"/>
  <c r="M289" i="6" a="1"/>
  <c r="M290" i="6" a="1"/>
  <c r="M291" i="6" a="1"/>
  <c r="M292" i="6" a="1"/>
  <c r="M293" i="6" a="1"/>
  <c r="M294" i="6" a="1"/>
  <c r="M295" i="6" a="1"/>
  <c r="M296" i="6" a="1"/>
  <c r="M297" i="6" a="1"/>
  <c r="M298" i="6" a="1"/>
  <c r="M299" i="6" a="1"/>
  <c r="M300" i="6" a="1"/>
  <c r="M301" i="6" a="1"/>
  <c r="M302" i="6" a="1"/>
  <c r="M303" i="6" a="1"/>
  <c r="M304" i="6" a="1"/>
  <c r="M305" i="6" a="1"/>
  <c r="M306" i="6" a="1"/>
  <c r="M307" i="6" a="1"/>
  <c r="M308" i="6" a="1"/>
  <c r="M309" i="6" a="1"/>
  <c r="M310" i="6" a="1"/>
  <c r="M311" i="6" a="1"/>
  <c r="M312" i="6" a="1"/>
  <c r="M313" i="6" a="1"/>
  <c r="M314" i="6" a="1"/>
  <c r="M315" i="6" a="1"/>
  <c r="M316" i="6" a="1"/>
  <c r="M317" i="6" a="1"/>
  <c r="M318" i="6" a="1"/>
  <c r="M319" i="6" a="1"/>
  <c r="M320" i="6" a="1"/>
  <c r="M321" i="6" a="1"/>
  <c r="M322" i="6" a="1"/>
  <c r="M323" i="6" a="1"/>
  <c r="M324" i="6" a="1"/>
  <c r="M325" i="6" a="1"/>
  <c r="M326" i="6" a="1"/>
  <c r="M327" i="6" a="1"/>
  <c r="M328" i="6" a="1"/>
  <c r="M329" i="6" a="1"/>
  <c r="M330" i="6" a="1"/>
  <c r="M331" i="6" a="1"/>
  <c r="M332" i="6" a="1"/>
  <c r="M333" i="6" a="1"/>
  <c r="M334" i="6" a="1"/>
  <c r="M335" i="6" a="1"/>
  <c r="M336" i="6" a="1"/>
  <c r="M337" i="6" a="1"/>
  <c r="M338" i="6" a="1"/>
  <c r="M339" i="6" a="1"/>
  <c r="M340" i="6" a="1"/>
  <c r="M341" i="6" a="1"/>
  <c r="M342" i="6" a="1"/>
  <c r="M343" i="6" a="1"/>
  <c r="M344" i="6" a="1"/>
  <c r="M345" i="6" a="1"/>
  <c r="M346" i="6" a="1"/>
  <c r="M347" i="6" a="1"/>
  <c r="M348" i="6" a="1"/>
  <c r="M349" i="6" a="1"/>
  <c r="M350" i="6" a="1"/>
  <c r="M351" i="6" a="1"/>
  <c r="M352" i="6" a="1"/>
  <c r="M353" i="6" a="1"/>
  <c r="M354" i="6" a="1"/>
  <c r="M355" i="6" a="1"/>
  <c r="M356" i="6" a="1"/>
  <c r="M357" i="6" a="1"/>
  <c r="M358" i="6" a="1"/>
  <c r="M359" i="6" a="1"/>
  <c r="M360" i="6" a="1"/>
  <c r="M361" i="6" a="1"/>
  <c r="M362" i="6" a="1"/>
  <c r="M363" i="6" a="1"/>
  <c r="M364" i="6" a="1"/>
  <c r="M365" i="6" a="1"/>
  <c r="M366" i="6" a="1"/>
  <c r="M367" i="6" a="1"/>
  <c r="M368" i="6" a="1"/>
  <c r="M369" i="6" a="1"/>
  <c r="M370" i="6" a="1"/>
  <c r="M371" i="6" a="1"/>
  <c r="M372" i="6" a="1"/>
  <c r="M373" i="6" a="1"/>
  <c r="M374" i="6" a="1"/>
  <c r="M375" i="6" a="1"/>
  <c r="M376" i="6" a="1"/>
  <c r="M377" i="6" a="1"/>
  <c r="M378" i="6" a="1"/>
  <c r="M379" i="6" a="1"/>
  <c r="M380" i="6" a="1"/>
  <c r="M381" i="6" a="1"/>
  <c r="M382" i="6" a="1"/>
  <c r="M383" i="6" a="1"/>
  <c r="M384" i="6" a="1"/>
  <c r="M385" i="6" a="1"/>
  <c r="M386" i="6" a="1"/>
  <c r="M387" i="6" a="1"/>
  <c r="M388" i="6" a="1"/>
  <c r="M389" i="6" a="1"/>
  <c r="M390" i="6" a="1"/>
  <c r="M391" i="6" a="1"/>
  <c r="M392" i="6" a="1"/>
  <c r="M393" i="6" a="1"/>
  <c r="M394" i="6" a="1"/>
  <c r="M395" i="6" a="1"/>
  <c r="M396" i="6" a="1"/>
  <c r="M397" i="6" a="1"/>
  <c r="M398" i="6" a="1"/>
  <c r="M399" i="6" a="1"/>
  <c r="M400" i="6" a="1"/>
  <c r="M401" i="6" a="1"/>
  <c r="M402" i="6" a="1"/>
  <c r="M403" i="6" a="1"/>
  <c r="M404" i="6" a="1"/>
  <c r="M405" i="6" a="1"/>
  <c r="M406" i="6" a="1"/>
  <c r="M407" i="6" a="1"/>
  <c r="M408" i="6" a="1"/>
  <c r="M409" i="6" a="1"/>
  <c r="M410" i="6" a="1"/>
  <c r="M411" i="6" a="1"/>
  <c r="M412" i="6" a="1"/>
  <c r="M413" i="6" a="1"/>
  <c r="M414" i="6" a="1"/>
  <c r="M415" i="6" a="1"/>
  <c r="M416" i="6" a="1"/>
  <c r="M417" i="6" a="1"/>
  <c r="M418" i="6" a="1"/>
  <c r="M419" i="6" a="1"/>
  <c r="M420" i="6" a="1"/>
  <c r="M421" i="6" a="1"/>
  <c r="M422" i="6" a="1"/>
  <c r="M423" i="6" a="1"/>
  <c r="M424" i="6" a="1"/>
  <c r="M425" i="6" a="1"/>
  <c r="M426" i="6" a="1"/>
  <c r="M427" i="6" a="1"/>
  <c r="M428" i="6" a="1"/>
  <c r="M429" i="6" a="1"/>
  <c r="M430" i="6" a="1"/>
  <c r="M431" i="6" a="1"/>
  <c r="M432" i="6" a="1"/>
  <c r="M433" i="6" a="1"/>
  <c r="M434" i="6" a="1"/>
  <c r="M435" i="6" a="1"/>
  <c r="M436" i="6" a="1"/>
  <c r="M437" i="6" a="1"/>
  <c r="M438" i="6" a="1"/>
  <c r="M439" i="6" a="1"/>
  <c r="M440" i="6" a="1"/>
  <c r="M441" i="6" a="1"/>
  <c r="M442" i="6" a="1"/>
  <c r="M443" i="6" a="1"/>
  <c r="M444" i="6" a="1"/>
  <c r="M445" i="6" a="1"/>
  <c r="M446" i="6" a="1"/>
  <c r="M447" i="6" a="1"/>
  <c r="M448" i="6" a="1"/>
  <c r="M449" i="6" a="1"/>
  <c r="M450" i="6" a="1"/>
  <c r="M451" i="6" a="1"/>
  <c r="M452" i="6" a="1"/>
  <c r="M453" i="6" a="1"/>
  <c r="M454" i="6" a="1"/>
  <c r="M455" i="6" a="1"/>
  <c r="M456" i="6" a="1"/>
  <c r="M457" i="6" a="1"/>
  <c r="M458" i="6" a="1"/>
  <c r="M459" i="6" a="1"/>
  <c r="M460" i="6" a="1"/>
  <c r="M461" i="6" a="1"/>
  <c r="M462" i="6" a="1"/>
  <c r="M463" i="6" a="1"/>
  <c r="M464" i="6" a="1"/>
  <c r="M465" i="6" a="1"/>
  <c r="M466" i="6" a="1"/>
  <c r="M467" i="6" a="1"/>
  <c r="M468" i="6" a="1"/>
  <c r="M469" i="6" a="1"/>
  <c r="M470" i="6" a="1"/>
  <c r="M471" i="6" a="1"/>
  <c r="M472" i="6" a="1"/>
  <c r="M473" i="6" a="1"/>
  <c r="M474" i="6" a="1"/>
  <c r="M475" i="6" a="1"/>
  <c r="M476" i="6" a="1"/>
  <c r="M477" i="6" a="1"/>
  <c r="M478" i="6" a="1"/>
  <c r="M479" i="6" a="1"/>
  <c r="M480" i="6" a="1"/>
  <c r="M481" i="6" a="1"/>
  <c r="M482" i="6" a="1"/>
  <c r="M483" i="6" a="1"/>
  <c r="M484" i="6" a="1"/>
  <c r="M485" i="6" a="1"/>
  <c r="M486" i="6" a="1"/>
  <c r="M487" i="6" a="1"/>
  <c r="M488" i="6" a="1"/>
  <c r="M489" i="6" a="1"/>
  <c r="M490" i="6" a="1"/>
  <c r="M491" i="6" a="1"/>
  <c r="M492" i="6" a="1"/>
  <c r="M493" i="6" a="1"/>
  <c r="M494" i="6" a="1"/>
  <c r="M495" i="6" a="1"/>
  <c r="M496" i="6" a="1"/>
  <c r="M497" i="6" a="1"/>
  <c r="M498" i="6" a="1"/>
  <c r="M499" i="6" a="1"/>
  <c r="M500" i="6" a="1"/>
  <c r="M501" i="6" a="1"/>
  <c r="M502" i="6" a="1"/>
  <c r="M503" i="6" a="1"/>
  <c r="M504" i="6" a="1"/>
  <c r="M505" i="6" a="1"/>
  <c r="M506" i="6" a="1"/>
  <c r="M507" i="6" a="1"/>
  <c r="M508" i="6" a="1"/>
  <c r="M509" i="6" a="1"/>
  <c r="M510" i="6" a="1"/>
  <c r="M511" i="6" a="1"/>
  <c r="M512" i="6" a="1"/>
  <c r="M513" i="6" a="1"/>
  <c r="M514" i="6" a="1"/>
  <c r="M515" i="6" a="1"/>
  <c r="M516" i="6" a="1"/>
  <c r="M517" i="6" a="1"/>
  <c r="M518" i="6" a="1"/>
  <c r="M519" i="6" a="1"/>
  <c r="M520" i="6" a="1"/>
  <c r="M521" i="6" a="1"/>
  <c r="M522" i="6" a="1"/>
  <c r="M523" i="6" a="1"/>
  <c r="M524" i="6" a="1"/>
  <c r="M525" i="6" a="1"/>
  <c r="M526" i="6" a="1"/>
  <c r="M527" i="6" a="1"/>
  <c r="M528" i="6" a="1"/>
  <c r="M529" i="6" a="1"/>
  <c r="M530" i="6" a="1"/>
  <c r="M531" i="6" a="1"/>
  <c r="M532" i="6" a="1"/>
  <c r="M533" i="6" a="1"/>
  <c r="M534" i="6" a="1"/>
  <c r="M535" i="6" a="1"/>
  <c r="M536" i="6" a="1"/>
  <c r="M537" i="6" a="1"/>
  <c r="M538" i="6" a="1"/>
  <c r="M539" i="6" a="1"/>
  <c r="M540" i="6" a="1"/>
  <c r="M541" i="6" a="1"/>
  <c r="M542" i="6" a="1"/>
  <c r="M543" i="6" a="1"/>
  <c r="M544" i="6" a="1"/>
  <c r="M545" i="6" a="1"/>
  <c r="M546" i="6" a="1"/>
  <c r="M547" i="6" a="1"/>
  <c r="M548" i="6" a="1"/>
  <c r="M549" i="6" a="1"/>
  <c r="M550" i="6" a="1"/>
  <c r="M551" i="6" a="1"/>
  <c r="M552" i="6" a="1"/>
  <c r="M553" i="6" a="1"/>
  <c r="M554" i="6" a="1"/>
  <c r="M555" i="6" a="1"/>
  <c r="M556" i="6" a="1"/>
  <c r="M557" i="6" a="1"/>
  <c r="M558" i="6" a="1"/>
  <c r="M559" i="6" a="1"/>
  <c r="M560" i="6" a="1"/>
  <c r="M562" i="6" a="1"/>
  <c r="M563" i="6" a="1"/>
  <c r="M564" i="6" a="1"/>
  <c r="M565" i="6" a="1"/>
  <c r="M566" i="6" a="1"/>
  <c r="M567" i="6" a="1"/>
  <c r="M568" i="6" a="1"/>
  <c r="M569" i="6" a="1"/>
  <c r="M570" i="6" a="1"/>
  <c r="M571" i="6" a="1"/>
  <c r="M572" i="6" a="1"/>
  <c r="M573" i="6" a="1"/>
  <c r="M574" i="6" a="1"/>
  <c r="M575" i="6" a="1"/>
  <c r="M576" i="6" a="1"/>
  <c r="M577" i="6" a="1"/>
  <c r="M578" i="6" a="1"/>
  <c r="M579" i="6" a="1"/>
  <c r="M580" i="6" a="1"/>
  <c r="M581" i="6" a="1"/>
  <c r="M582" i="6" a="1"/>
  <c r="M583" i="6" a="1"/>
  <c r="M584" i="6" a="1"/>
  <c r="M585" i="6" a="1"/>
  <c r="M586" i="6" a="1"/>
  <c r="M587" i="6" a="1"/>
  <c r="M588" i="6" a="1"/>
  <c r="M589" i="6" a="1"/>
  <c r="M590" i="6" a="1"/>
  <c r="M591" i="6" a="1"/>
  <c r="M592" i="6" a="1"/>
  <c r="M593" i="6" a="1"/>
  <c r="M594" i="6" a="1"/>
  <c r="M595" i="6" a="1"/>
  <c r="M596" i="6" a="1"/>
  <c r="M597" i="6" a="1"/>
  <c r="M598" i="6" a="1"/>
  <c r="M599" i="6" a="1"/>
  <c r="M600" i="6" a="1"/>
  <c r="M601" i="6" a="1"/>
  <c r="M602" i="6" a="1"/>
  <c r="M603" i="6" a="1"/>
  <c r="M604" i="6" a="1"/>
  <c r="M605" i="6" a="1"/>
  <c r="M606" i="6" a="1"/>
  <c r="M607" i="6" a="1"/>
  <c r="M608" i="6" a="1"/>
  <c r="M609" i="6" a="1"/>
  <c r="M610" i="6" a="1"/>
  <c r="M611" i="6" a="1"/>
  <c r="M612" i="6" a="1"/>
  <c r="M613" i="6" a="1"/>
  <c r="M614" i="6" a="1"/>
  <c r="M615" i="6" a="1"/>
  <c r="M616" i="6" a="1"/>
  <c r="M617" i="6" a="1"/>
  <c r="M618" i="6" a="1"/>
  <c r="M619" i="6" a="1"/>
  <c r="M620" i="6" a="1"/>
  <c r="M621" i="6" a="1"/>
  <c r="M622" i="6" a="1"/>
  <c r="M623" i="6" a="1"/>
  <c r="M624" i="6" a="1"/>
  <c r="M625" i="6" a="1"/>
  <c r="M626" i="6" a="1"/>
  <c r="M627" i="6" a="1"/>
  <c r="M628" i="6" a="1"/>
  <c r="M629" i="6" a="1"/>
  <c r="M630" i="6" a="1"/>
  <c r="M631" i="6" a="1"/>
  <c r="M632" i="6" a="1"/>
  <c r="M633" i="6" a="1"/>
  <c r="M634" i="6" a="1"/>
  <c r="M635" i="6" a="1"/>
  <c r="M636" i="6" a="1"/>
  <c r="M637" i="6" a="1"/>
  <c r="M638" i="6" a="1"/>
  <c r="M639" i="6" a="1"/>
  <c r="M640" i="6" a="1"/>
  <c r="M641" i="6" a="1"/>
  <c r="M642" i="6" a="1"/>
  <c r="M643" i="6" a="1"/>
  <c r="M644" i="6" a="1"/>
  <c r="M645" i="6" a="1"/>
  <c r="M646" i="6" a="1"/>
  <c r="M647" i="6" a="1"/>
  <c r="M648" i="6" a="1"/>
  <c r="M649" i="6" a="1"/>
  <c r="M650" i="6" a="1"/>
  <c r="M651" i="6" a="1"/>
  <c r="M652" i="6" a="1"/>
  <c r="M653" i="6" a="1"/>
  <c r="M654" i="6" a="1"/>
  <c r="M655" i="6" a="1"/>
  <c r="M656" i="6" a="1"/>
  <c r="M657" i="6" a="1"/>
  <c r="M658" i="6" a="1"/>
  <c r="M659" i="6" a="1"/>
  <c r="M660" i="6" a="1"/>
  <c r="M661" i="6" a="1"/>
  <c r="M662" i="6" a="1"/>
  <c r="M663" i="6" a="1"/>
  <c r="M664" i="6" a="1"/>
  <c r="M665" i="6" a="1"/>
  <c r="M666" i="6" a="1"/>
  <c r="M667" i="6" a="1"/>
  <c r="M668" i="6" a="1"/>
  <c r="M669" i="6" a="1"/>
  <c r="M670" i="6" a="1"/>
  <c r="M671" i="6" a="1"/>
  <c r="M672" i="6" a="1"/>
  <c r="M673" i="6" a="1"/>
  <c r="M674" i="6" a="1"/>
  <c r="M675" i="6" a="1"/>
  <c r="M676" i="6" a="1"/>
  <c r="M677" i="6" a="1"/>
  <c r="M678" i="6" a="1"/>
  <c r="M679" i="6" a="1"/>
  <c r="M680" i="6" a="1"/>
  <c r="M681" i="6" a="1"/>
  <c r="M682" i="6" a="1"/>
  <c r="M683" i="6" a="1"/>
  <c r="M684" i="6" a="1"/>
  <c r="M685" i="6" a="1"/>
  <c r="M686" i="6" a="1"/>
  <c r="M687" i="6" a="1"/>
  <c r="M688" i="6" a="1"/>
  <c r="M689" i="6" a="1"/>
  <c r="M690" i="6" a="1"/>
  <c r="M691" i="6" a="1"/>
  <c r="M692" i="6" a="1"/>
  <c r="M693" i="6" a="1"/>
  <c r="M694" i="6" a="1"/>
  <c r="M695" i="6" a="1"/>
  <c r="M696" i="6" a="1"/>
  <c r="M697" i="6" a="1"/>
  <c r="M698" i="6" a="1"/>
  <c r="M699" i="6" a="1"/>
  <c r="M700" i="6" a="1"/>
  <c r="M701" i="6" a="1"/>
  <c r="M702" i="6" a="1"/>
  <c r="M703" i="6" a="1"/>
  <c r="M704" i="6" a="1"/>
  <c r="M705" i="6" a="1"/>
  <c r="M706" i="6" a="1"/>
  <c r="M707" i="6" a="1"/>
  <c r="M708" i="6" a="1"/>
  <c r="M709" i="6" a="1"/>
  <c r="M710" i="6" a="1"/>
  <c r="M711" i="6" a="1"/>
  <c r="M712" i="6" a="1"/>
  <c r="M713" i="6" a="1"/>
  <c r="M714" i="6" a="1"/>
  <c r="M715" i="6" a="1"/>
  <c r="M716" i="6" a="1"/>
  <c r="M717" i="6" a="1"/>
  <c r="M718" i="6" a="1"/>
  <c r="M719" i="6" a="1"/>
  <c r="M720" i="6" a="1"/>
  <c r="M721" i="6" a="1"/>
  <c r="M722" i="6" a="1"/>
  <c r="M723" i="6" a="1"/>
  <c r="M724" i="6" a="1"/>
  <c r="M725" i="6" a="1"/>
  <c r="M726" i="6" a="1"/>
  <c r="M727" i="6" a="1"/>
  <c r="M728" i="6" a="1"/>
  <c r="M729" i="6" a="1"/>
  <c r="M730" i="6" a="1"/>
  <c r="M731" i="6" a="1"/>
  <c r="M732" i="6" a="1"/>
  <c r="M733" i="6" a="1"/>
  <c r="M734" i="6" a="1"/>
  <c r="M735" i="6" a="1"/>
  <c r="M736" i="6" a="1"/>
  <c r="M737" i="6" a="1"/>
  <c r="M738" i="6" a="1"/>
  <c r="M739" i="6" a="1"/>
  <c r="M740" i="6" a="1"/>
  <c r="M741" i="6" a="1"/>
  <c r="M742" i="6" a="1"/>
  <c r="M743" i="6" a="1"/>
  <c r="M744" i="6" a="1"/>
  <c r="M745" i="6" a="1"/>
  <c r="M746" i="6" a="1"/>
  <c r="M747" i="6" a="1"/>
  <c r="M748" i="6" a="1"/>
  <c r="M749" i="6" a="1"/>
  <c r="M750" i="6" a="1"/>
  <c r="M751" i="6" a="1"/>
  <c r="M752" i="6" a="1"/>
  <c r="M753" i="6" a="1"/>
  <c r="M754" i="6" a="1"/>
  <c r="M755" i="6" a="1"/>
  <c r="M756" i="6" a="1"/>
  <c r="M757" i="6" a="1"/>
  <c r="M758" i="6" a="1"/>
  <c r="M759" i="6" a="1"/>
  <c r="M760" i="6" a="1"/>
  <c r="M761" i="6" a="1"/>
  <c r="M762" i="6" a="1"/>
  <c r="M763" i="6" a="1"/>
  <c r="M764" i="6" a="1"/>
  <c r="M765" i="6" a="1"/>
  <c r="M766" i="6" a="1"/>
  <c r="M767" i="6" a="1"/>
  <c r="M768" i="6" a="1"/>
  <c r="M769" i="6" a="1"/>
  <c r="M770" i="6" a="1"/>
  <c r="M771" i="6" a="1"/>
  <c r="M772" i="6" a="1"/>
  <c r="M774" i="6" a="1"/>
  <c r="M775" i="6" a="1"/>
  <c r="M776" i="6" a="1"/>
  <c r="M778" i="6" a="1"/>
  <c r="M779" i="6" a="1"/>
  <c r="M781" i="6" a="1"/>
  <c r="M782" i="6" a="1"/>
  <c r="M783" i="6" a="1"/>
  <c r="M784" i="6" a="1"/>
  <c r="M785" i="6" a="1"/>
  <c r="M786" i="6" a="1"/>
  <c r="M787" i="6" a="1"/>
  <c r="M788" i="6" a="1"/>
  <c r="M789" i="6" a="1"/>
  <c r="M790" i="6" a="1"/>
  <c r="M791" i="6" a="1"/>
  <c r="M792" i="6" a="1"/>
  <c r="M793" i="6" a="1"/>
  <c r="M794" i="6" a="1"/>
  <c r="M795" i="6" a="1"/>
  <c r="M796" i="6" a="1"/>
  <c r="M797" i="6" a="1"/>
  <c r="M798" i="6" a="1"/>
  <c r="M799" i="6" a="1"/>
  <c r="M800" i="6" a="1"/>
  <c r="M801" i="6" a="1"/>
  <c r="M802" i="6" a="1"/>
  <c r="M803" i="6" a="1"/>
  <c r="M805" i="6" a="1"/>
  <c r="M806" i="6" a="1"/>
  <c r="M807" i="6" a="1"/>
  <c r="M808" i="6" a="1"/>
  <c r="M809" i="6" a="1"/>
  <c r="M810" i="6" a="1"/>
  <c r="M811" i="6" a="1"/>
  <c r="M812" i="6" a="1"/>
  <c r="M813" i="6" a="1"/>
  <c r="M814" i="6" a="1"/>
  <c r="M815" i="6" a="1"/>
  <c r="M816" i="6" a="1"/>
  <c r="M817" i="6" a="1"/>
  <c r="M818" i="6" a="1"/>
  <c r="M819" i="6" a="1"/>
  <c r="M820" i="6" a="1"/>
  <c r="M821" i="6" a="1"/>
  <c r="M822" i="6" a="1"/>
  <c r="M823" i="6" a="1"/>
  <c r="M824" i="6" a="1"/>
  <c r="M825" i="6" a="1"/>
  <c r="M826" i="6" a="1"/>
  <c r="M827" i="6" a="1"/>
  <c r="M828" i="6" a="1"/>
  <c r="M829" i="6" a="1"/>
  <c r="M830" i="6" a="1"/>
  <c r="M831" i="6" a="1"/>
  <c r="M832" i="6" a="1"/>
  <c r="M833" i="6" a="1"/>
  <c r="M834" i="6" a="1"/>
  <c r="M835" i="6" a="1"/>
  <c r="M836" i="6" a="1"/>
  <c r="M837" i="6" a="1"/>
  <c r="M838" i="6" a="1"/>
  <c r="M839" i="6" a="1"/>
  <c r="M840" i="6" a="1"/>
  <c r="M841" i="6" a="1"/>
  <c r="M842" i="6" a="1"/>
  <c r="M843" i="6" a="1"/>
  <c r="M844" i="6" a="1"/>
  <c r="M845" i="6" a="1"/>
  <c r="M847" i="6" a="1"/>
  <c r="M848" i="6" a="1"/>
  <c r="M850" i="6" a="1"/>
  <c r="M851" i="6" a="1"/>
  <c r="M2" i="6" a="1"/>
  <c r="L6" i="6"/>
  <c r="L3" i="6"/>
  <c r="L4" i="6"/>
  <c r="L5"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7" i="6"/>
  <c r="L68" i="6"/>
  <c r="L69" i="6"/>
  <c r="L70" i="6"/>
  <c r="L72" i="6"/>
  <c r="L73" i="6"/>
  <c r="L74" i="6"/>
  <c r="L75" i="6"/>
  <c r="L77" i="6"/>
  <c r="L79" i="6"/>
  <c r="L81" i="6"/>
  <c r="L82" i="6"/>
  <c r="L83" i="6"/>
  <c r="L84" i="6"/>
  <c r="L85" i="6"/>
  <c r="L86" i="6"/>
  <c r="L87" i="6"/>
  <c r="L88" i="6"/>
  <c r="L89" i="6"/>
  <c r="L90" i="6"/>
  <c r="L91" i="6"/>
  <c r="L92" i="6"/>
  <c r="L93" i="6"/>
  <c r="L94" i="6"/>
  <c r="L95" i="6"/>
  <c r="L102" i="6"/>
  <c r="L103" i="6"/>
  <c r="L104" i="6"/>
  <c r="L105" i="6"/>
  <c r="L108" i="6"/>
  <c r="L109" i="6"/>
  <c r="L110" i="6"/>
  <c r="L112" i="6"/>
  <c r="L113" i="6"/>
  <c r="L114" i="6"/>
  <c r="L115" i="6"/>
  <c r="L116" i="6"/>
  <c r="L117" i="6"/>
  <c r="L118" i="6"/>
  <c r="L133" i="6"/>
  <c r="L134" i="6"/>
  <c r="L135" i="6"/>
  <c r="L136" i="6"/>
  <c r="L137" i="6"/>
  <c r="L138" i="6"/>
  <c r="L139" i="6"/>
  <c r="L140" i="6"/>
  <c r="L141" i="6"/>
  <c r="L142" i="6"/>
  <c r="L143" i="6"/>
  <c r="L144" i="6"/>
  <c r="L147" i="6"/>
  <c r="L148" i="6"/>
  <c r="L149" i="6"/>
  <c r="L150" i="6"/>
  <c r="L151" i="6"/>
  <c r="L153" i="6"/>
  <c r="L154" i="6"/>
  <c r="L155" i="6"/>
  <c r="L156" i="6"/>
  <c r="L157" i="6"/>
  <c r="L158" i="6"/>
  <c r="L159" i="6"/>
  <c r="L170" i="6"/>
  <c r="L171" i="6"/>
  <c r="L172" i="6"/>
  <c r="L174" i="6"/>
  <c r="L175" i="6"/>
  <c r="L176" i="6"/>
  <c r="L177" i="6"/>
  <c r="L178" i="6"/>
  <c r="L179" i="6"/>
  <c r="L180" i="6"/>
  <c r="L181" i="6"/>
  <c r="L182" i="6"/>
  <c r="L183" i="6"/>
  <c r="L184" i="6"/>
  <c r="L186" i="6"/>
  <c r="L187" i="6"/>
  <c r="L188" i="6"/>
  <c r="L189" i="6"/>
  <c r="L190" i="6"/>
  <c r="L191" i="6"/>
  <c r="L192" i="6"/>
  <c r="L193" i="6"/>
  <c r="L194" i="6"/>
  <c r="L195" i="6"/>
  <c r="L196" i="6"/>
  <c r="L197" i="6"/>
  <c r="L198" i="6"/>
  <c r="L199" i="6"/>
  <c r="L200" i="6"/>
  <c r="L201" i="6"/>
  <c r="L202" i="6"/>
  <c r="L203" i="6"/>
  <c r="L205" i="6"/>
  <c r="L207" i="6"/>
  <c r="L208" i="6"/>
  <c r="L209" i="6"/>
  <c r="L211" i="6"/>
  <c r="L212" i="6"/>
  <c r="L213" i="6"/>
  <c r="L214" i="6"/>
  <c r="L215" i="6"/>
  <c r="L216" i="6"/>
  <c r="L217" i="6"/>
  <c r="L218" i="6"/>
  <c r="L219" i="6"/>
  <c r="L220" i="6"/>
  <c r="L221" i="6"/>
  <c r="L222" i="6"/>
  <c r="L223" i="6"/>
  <c r="L224" i="6"/>
  <c r="L225" i="6"/>
  <c r="L226" i="6"/>
  <c r="L227" i="6"/>
  <c r="L228" i="6"/>
  <c r="L229" i="6"/>
  <c r="L239" i="6"/>
  <c r="L240" i="6"/>
  <c r="L241" i="6"/>
  <c r="L242"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99" i="6"/>
  <c r="L301" i="6"/>
  <c r="L303" i="6"/>
  <c r="L306" i="6"/>
  <c r="L307" i="6"/>
  <c r="L308" i="6"/>
  <c r="L311" i="6"/>
  <c r="L312" i="6"/>
  <c r="L314" i="6"/>
  <c r="L317" i="6"/>
  <c r="L318" i="6"/>
  <c r="L320" i="6"/>
  <c r="L321" i="6"/>
  <c r="L324" i="6"/>
  <c r="L325" i="6"/>
  <c r="L326" i="6"/>
  <c r="L327" i="6"/>
  <c r="L328" i="6"/>
  <c r="L329" i="6"/>
  <c r="L330" i="6"/>
  <c r="L331" i="6"/>
  <c r="L332" i="6"/>
  <c r="L333" i="6"/>
  <c r="L335" i="6"/>
  <c r="L336" i="6"/>
  <c r="L337" i="6"/>
  <c r="L338" i="6"/>
  <c r="L339" i="6"/>
  <c r="L340" i="6"/>
  <c r="L341" i="6"/>
  <c r="L342" i="6"/>
  <c r="L343" i="6"/>
  <c r="L344" i="6"/>
  <c r="L345" i="6"/>
  <c r="L346" i="6"/>
  <c r="L347" i="6"/>
  <c r="L348" i="6"/>
  <c r="L349" i="6"/>
  <c r="L350" i="6"/>
  <c r="L356" i="6"/>
  <c r="L357" i="6"/>
  <c r="L358" i="6"/>
  <c r="L360" i="6"/>
  <c r="L361" i="6"/>
  <c r="L363" i="6"/>
  <c r="L372" i="6"/>
  <c r="L378" i="6"/>
  <c r="L388" i="6"/>
  <c r="L412" i="6"/>
  <c r="L424" i="6"/>
  <c r="L430" i="6"/>
  <c r="L431" i="6"/>
  <c r="L434" i="6"/>
  <c r="L437" i="6"/>
  <c r="L439" i="6"/>
  <c r="L454" i="6"/>
  <c r="L460" i="6"/>
  <c r="L465" i="6"/>
  <c r="L476" i="6"/>
  <c r="L501" i="6"/>
  <c r="L514" i="6"/>
  <c r="L541" i="6"/>
  <c r="L542" i="6"/>
  <c r="L543" i="6"/>
  <c r="L558" i="6"/>
  <c r="L587" i="6"/>
  <c r="L637" i="6"/>
  <c r="L650" i="6"/>
  <c r="L651" i="6"/>
  <c r="L652" i="6"/>
  <c r="L653" i="6"/>
  <c r="L654" i="6"/>
  <c r="L680" i="6"/>
  <c r="L685" i="6"/>
  <c r="L689" i="6"/>
  <c r="L691" i="6"/>
  <c r="L700" i="6"/>
  <c r="L713" i="6"/>
  <c r="L732" i="6"/>
  <c r="L748" i="6"/>
  <c r="L749" i="6"/>
  <c r="L771" i="6"/>
  <c r="L773" i="6"/>
  <c r="L778" i="6"/>
  <c r="L779" i="6"/>
  <c r="L786" i="6"/>
  <c r="L788" i="6"/>
  <c r="L789" i="6"/>
  <c r="L797" i="6"/>
  <c r="L811" i="6"/>
  <c r="L837" i="6"/>
  <c r="L847" i="6"/>
  <c r="L850" i="6"/>
  <c r="L851" i="6"/>
  <c r="L2" i="6"/>
  <c r="K4" i="6"/>
  <c r="U851" i="6"/>
  <c r="T851" i="6"/>
  <c r="S851" i="6"/>
  <c r="R851" i="6"/>
  <c r="Q851" i="6"/>
  <c r="P851" i="6"/>
  <c r="N851" i="6"/>
  <c r="K851" i="6"/>
  <c r="J851" i="6" a="1"/>
  <c r="U850" i="6"/>
  <c r="T850" i="6"/>
  <c r="S850" i="6"/>
  <c r="R850" i="6"/>
  <c r="Q850" i="6"/>
  <c r="P850" i="6"/>
  <c r="N850" i="6"/>
  <c r="K850" i="6"/>
  <c r="J850" i="6" a="1"/>
  <c r="U849" i="6"/>
  <c r="T849" i="6"/>
  <c r="S849" i="6"/>
  <c r="R849" i="6"/>
  <c r="Q849" i="6"/>
  <c r="P849" i="6"/>
  <c r="N849" i="6"/>
  <c r="K849" i="6"/>
  <c r="J849" i="6" a="1"/>
  <c r="U848" i="6"/>
  <c r="T848" i="6"/>
  <c r="S848" i="6"/>
  <c r="R848" i="6"/>
  <c r="Q848" i="6"/>
  <c r="P848" i="6"/>
  <c r="N848" i="6"/>
  <c r="K848" i="6"/>
  <c r="J848" i="6" a="1"/>
  <c r="U847" i="6"/>
  <c r="T847" i="6"/>
  <c r="S847" i="6"/>
  <c r="R847" i="6"/>
  <c r="Q847" i="6"/>
  <c r="P847" i="6"/>
  <c r="O847" i="6"/>
  <c r="N847" i="6"/>
  <c r="K847" i="6"/>
  <c r="J847" i="6" a="1"/>
  <c r="U846" i="6"/>
  <c r="T846" i="6"/>
  <c r="S846" i="6"/>
  <c r="R846" i="6"/>
  <c r="Q846" i="6"/>
  <c r="P846" i="6"/>
  <c r="N846" i="6"/>
  <c r="K846" i="6"/>
  <c r="J846" i="6" a="1"/>
  <c r="U845" i="6"/>
  <c r="T845" i="6"/>
  <c r="S845" i="6"/>
  <c r="R845" i="6"/>
  <c r="Q845" i="6"/>
  <c r="P845" i="6"/>
  <c r="N845" i="6"/>
  <c r="K845" i="6"/>
  <c r="J845" i="6" a="1"/>
  <c r="U844" i="6"/>
  <c r="T844" i="6"/>
  <c r="S844" i="6"/>
  <c r="R844" i="6"/>
  <c r="Q844" i="6"/>
  <c r="P844" i="6"/>
  <c r="N844" i="6"/>
  <c r="K844" i="6"/>
  <c r="J844" i="6" a="1"/>
  <c r="U843" i="6"/>
  <c r="T843" i="6"/>
  <c r="S843" i="6"/>
  <c r="R843" i="6"/>
  <c r="Q843" i="6"/>
  <c r="P843" i="6"/>
  <c r="N843" i="6"/>
  <c r="K843" i="6"/>
  <c r="J843" i="6" a="1"/>
  <c r="U842" i="6"/>
  <c r="T842" i="6"/>
  <c r="S842" i="6"/>
  <c r="R842" i="6"/>
  <c r="Q842" i="6"/>
  <c r="P842" i="6"/>
  <c r="N842" i="6"/>
  <c r="K842" i="6"/>
  <c r="J842" i="6" a="1"/>
  <c r="U841" i="6"/>
  <c r="T841" i="6"/>
  <c r="S841" i="6"/>
  <c r="R841" i="6"/>
  <c r="Q841" i="6"/>
  <c r="P841" i="6"/>
  <c r="N841" i="6"/>
  <c r="K841" i="6"/>
  <c r="J841" i="6" a="1"/>
  <c r="U840" i="6"/>
  <c r="T840" i="6"/>
  <c r="S840" i="6"/>
  <c r="R840" i="6"/>
  <c r="Q840" i="6"/>
  <c r="P840" i="6"/>
  <c r="N840" i="6"/>
  <c r="K840" i="6"/>
  <c r="J840" i="6" a="1"/>
  <c r="U839" i="6"/>
  <c r="T839" i="6"/>
  <c r="S839" i="6"/>
  <c r="R839" i="6"/>
  <c r="Q839" i="6"/>
  <c r="P839" i="6"/>
  <c r="N839" i="6"/>
  <c r="K839" i="6"/>
  <c r="J839" i="6" a="1"/>
  <c r="U838" i="6"/>
  <c r="T838" i="6"/>
  <c r="S838" i="6"/>
  <c r="R838" i="6"/>
  <c r="Q838" i="6"/>
  <c r="P838" i="6"/>
  <c r="N838" i="6"/>
  <c r="K838" i="6"/>
  <c r="J838" i="6" a="1"/>
  <c r="U837" i="6"/>
  <c r="T837" i="6"/>
  <c r="S837" i="6"/>
  <c r="R837" i="6"/>
  <c r="Q837" i="6"/>
  <c r="P837" i="6"/>
  <c r="N837" i="6"/>
  <c r="K837" i="6"/>
  <c r="J837" i="6" a="1"/>
  <c r="U836" i="6"/>
  <c r="T836" i="6"/>
  <c r="S836" i="6"/>
  <c r="R836" i="6"/>
  <c r="Q836" i="6"/>
  <c r="P836" i="6"/>
  <c r="N836" i="6"/>
  <c r="K836" i="6"/>
  <c r="J836" i="6" a="1"/>
  <c r="U835" i="6"/>
  <c r="T835" i="6"/>
  <c r="S835" i="6"/>
  <c r="R835" i="6"/>
  <c r="Q835" i="6"/>
  <c r="P835" i="6"/>
  <c r="N835" i="6"/>
  <c r="K835" i="6"/>
  <c r="J835" i="6" a="1"/>
  <c r="U834" i="6"/>
  <c r="T834" i="6"/>
  <c r="S834" i="6"/>
  <c r="R834" i="6"/>
  <c r="Q834" i="6"/>
  <c r="P834" i="6"/>
  <c r="N834" i="6"/>
  <c r="K834" i="6"/>
  <c r="J834" i="6" a="1"/>
  <c r="U833" i="6"/>
  <c r="T833" i="6"/>
  <c r="S833" i="6"/>
  <c r="R833" i="6"/>
  <c r="Q833" i="6"/>
  <c r="P833" i="6"/>
  <c r="N833" i="6"/>
  <c r="K833" i="6"/>
  <c r="J833" i="6" a="1"/>
  <c r="U832" i="6"/>
  <c r="T832" i="6"/>
  <c r="S832" i="6"/>
  <c r="R832" i="6"/>
  <c r="Q832" i="6"/>
  <c r="P832" i="6"/>
  <c r="N832" i="6"/>
  <c r="K832" i="6"/>
  <c r="J832" i="6" a="1"/>
  <c r="U831" i="6"/>
  <c r="T831" i="6"/>
  <c r="S831" i="6"/>
  <c r="R831" i="6"/>
  <c r="Q831" i="6"/>
  <c r="P831" i="6"/>
  <c r="N831" i="6"/>
  <c r="K831" i="6"/>
  <c r="J831" i="6" a="1"/>
  <c r="U830" i="6"/>
  <c r="T830" i="6"/>
  <c r="S830" i="6"/>
  <c r="R830" i="6"/>
  <c r="Q830" i="6"/>
  <c r="P830" i="6"/>
  <c r="N830" i="6"/>
  <c r="K830" i="6"/>
  <c r="J830" i="6" a="1"/>
  <c r="U829" i="6"/>
  <c r="T829" i="6"/>
  <c r="S829" i="6"/>
  <c r="R829" i="6"/>
  <c r="Q829" i="6"/>
  <c r="P829" i="6"/>
  <c r="N829" i="6"/>
  <c r="K829" i="6"/>
  <c r="J829" i="6" a="1"/>
  <c r="U828" i="6"/>
  <c r="T828" i="6"/>
  <c r="S828" i="6"/>
  <c r="R828" i="6"/>
  <c r="Q828" i="6"/>
  <c r="P828" i="6"/>
  <c r="N828" i="6"/>
  <c r="K828" i="6"/>
  <c r="J828" i="6" a="1"/>
  <c r="U827" i="6"/>
  <c r="T827" i="6"/>
  <c r="S827" i="6"/>
  <c r="R827" i="6"/>
  <c r="Q827" i="6"/>
  <c r="P827" i="6"/>
  <c r="N827" i="6"/>
  <c r="K827" i="6"/>
  <c r="J827" i="6" a="1"/>
  <c r="U826" i="6"/>
  <c r="T826" i="6"/>
  <c r="S826" i="6"/>
  <c r="R826" i="6"/>
  <c r="Q826" i="6"/>
  <c r="P826" i="6"/>
  <c r="N826" i="6"/>
  <c r="K826" i="6"/>
  <c r="J826" i="6" a="1"/>
  <c r="U825" i="6"/>
  <c r="T825" i="6"/>
  <c r="S825" i="6"/>
  <c r="R825" i="6"/>
  <c r="Q825" i="6"/>
  <c r="P825" i="6"/>
  <c r="N825" i="6"/>
  <c r="K825" i="6"/>
  <c r="J825" i="6" a="1"/>
  <c r="U824" i="6"/>
  <c r="T824" i="6"/>
  <c r="S824" i="6"/>
  <c r="R824" i="6"/>
  <c r="Q824" i="6"/>
  <c r="P824" i="6"/>
  <c r="N824" i="6"/>
  <c r="K824" i="6"/>
  <c r="J824" i="6" a="1"/>
  <c r="U823" i="6"/>
  <c r="T823" i="6"/>
  <c r="S823" i="6"/>
  <c r="R823" i="6"/>
  <c r="Q823" i="6"/>
  <c r="P823" i="6"/>
  <c r="N823" i="6"/>
  <c r="K823" i="6"/>
  <c r="J823" i="6" a="1"/>
  <c r="U822" i="6"/>
  <c r="T822" i="6"/>
  <c r="S822" i="6"/>
  <c r="R822" i="6"/>
  <c r="Q822" i="6"/>
  <c r="P822" i="6"/>
  <c r="N822" i="6"/>
  <c r="K822" i="6"/>
  <c r="J822" i="6" a="1"/>
  <c r="U821" i="6"/>
  <c r="T821" i="6"/>
  <c r="S821" i="6"/>
  <c r="R821" i="6"/>
  <c r="Q821" i="6"/>
  <c r="P821" i="6"/>
  <c r="N821" i="6"/>
  <c r="K821" i="6"/>
  <c r="J821" i="6" a="1"/>
  <c r="U820" i="6"/>
  <c r="T820" i="6"/>
  <c r="S820" i="6"/>
  <c r="R820" i="6"/>
  <c r="Q820" i="6"/>
  <c r="P820" i="6"/>
  <c r="N820" i="6"/>
  <c r="K820" i="6"/>
  <c r="J820" i="6" a="1"/>
  <c r="U819" i="6"/>
  <c r="T819" i="6"/>
  <c r="S819" i="6"/>
  <c r="R819" i="6"/>
  <c r="Q819" i="6"/>
  <c r="P819" i="6"/>
  <c r="N819" i="6"/>
  <c r="K819" i="6"/>
  <c r="J819" i="6" a="1"/>
  <c r="U818" i="6"/>
  <c r="T818" i="6"/>
  <c r="S818" i="6"/>
  <c r="R818" i="6"/>
  <c r="Q818" i="6"/>
  <c r="P818" i="6"/>
  <c r="N818" i="6"/>
  <c r="K818" i="6"/>
  <c r="J818" i="6" a="1"/>
  <c r="U817" i="6"/>
  <c r="T817" i="6"/>
  <c r="S817" i="6"/>
  <c r="R817" i="6"/>
  <c r="Q817" i="6"/>
  <c r="P817" i="6"/>
  <c r="N817" i="6"/>
  <c r="K817" i="6"/>
  <c r="J817" i="6" a="1"/>
  <c r="U816" i="6"/>
  <c r="T816" i="6"/>
  <c r="S816" i="6"/>
  <c r="R816" i="6"/>
  <c r="Q816" i="6"/>
  <c r="P816" i="6"/>
  <c r="N816" i="6"/>
  <c r="K816" i="6"/>
  <c r="J816" i="6" a="1"/>
  <c r="U815" i="6"/>
  <c r="T815" i="6"/>
  <c r="S815" i="6"/>
  <c r="R815" i="6"/>
  <c r="Q815" i="6"/>
  <c r="P815" i="6"/>
  <c r="N815" i="6"/>
  <c r="K815" i="6"/>
  <c r="J815" i="6" a="1"/>
  <c r="U814" i="6"/>
  <c r="T814" i="6"/>
  <c r="S814" i="6"/>
  <c r="R814" i="6"/>
  <c r="Q814" i="6"/>
  <c r="P814" i="6"/>
  <c r="N814" i="6"/>
  <c r="K814" i="6"/>
  <c r="J814" i="6" a="1"/>
  <c r="U813" i="6"/>
  <c r="T813" i="6"/>
  <c r="S813" i="6"/>
  <c r="R813" i="6"/>
  <c r="Q813" i="6"/>
  <c r="P813" i="6"/>
  <c r="N813" i="6"/>
  <c r="K813" i="6"/>
  <c r="J813" i="6" a="1"/>
  <c r="U812" i="6"/>
  <c r="T812" i="6"/>
  <c r="S812" i="6"/>
  <c r="R812" i="6"/>
  <c r="Q812" i="6"/>
  <c r="P812" i="6"/>
  <c r="N812" i="6"/>
  <c r="K812" i="6"/>
  <c r="J812" i="6" a="1"/>
  <c r="U811" i="6"/>
  <c r="T811" i="6"/>
  <c r="S811" i="6"/>
  <c r="R811" i="6"/>
  <c r="Q811" i="6"/>
  <c r="P811" i="6"/>
  <c r="N811" i="6"/>
  <c r="K811" i="6"/>
  <c r="J811" i="6" a="1"/>
  <c r="U810" i="6"/>
  <c r="T810" i="6"/>
  <c r="S810" i="6"/>
  <c r="R810" i="6"/>
  <c r="Q810" i="6"/>
  <c r="P810" i="6"/>
  <c r="N810" i="6"/>
  <c r="K810" i="6"/>
  <c r="J810" i="6" a="1"/>
  <c r="U809" i="6"/>
  <c r="T809" i="6"/>
  <c r="S809" i="6"/>
  <c r="R809" i="6"/>
  <c r="Q809" i="6"/>
  <c r="P809" i="6"/>
  <c r="N809" i="6"/>
  <c r="K809" i="6"/>
  <c r="J809" i="6" a="1"/>
  <c r="U808" i="6"/>
  <c r="T808" i="6"/>
  <c r="S808" i="6"/>
  <c r="R808" i="6"/>
  <c r="Q808" i="6"/>
  <c r="P808" i="6"/>
  <c r="N808" i="6"/>
  <c r="K808" i="6"/>
  <c r="J808" i="6" a="1"/>
  <c r="U807" i="6"/>
  <c r="T807" i="6"/>
  <c r="S807" i="6"/>
  <c r="R807" i="6"/>
  <c r="Q807" i="6"/>
  <c r="P807" i="6"/>
  <c r="N807" i="6"/>
  <c r="K807" i="6"/>
  <c r="J807" i="6" a="1"/>
  <c r="U806" i="6"/>
  <c r="T806" i="6"/>
  <c r="S806" i="6"/>
  <c r="R806" i="6"/>
  <c r="Q806" i="6"/>
  <c r="P806" i="6"/>
  <c r="N806" i="6"/>
  <c r="K806" i="6"/>
  <c r="J806" i="6" a="1"/>
  <c r="U805" i="6"/>
  <c r="T805" i="6"/>
  <c r="S805" i="6"/>
  <c r="R805" i="6"/>
  <c r="Q805" i="6"/>
  <c r="P805" i="6"/>
  <c r="N805" i="6"/>
  <c r="K805" i="6"/>
  <c r="J805" i="6" a="1"/>
  <c r="U804" i="6"/>
  <c r="T804" i="6"/>
  <c r="S804" i="6"/>
  <c r="R804" i="6"/>
  <c r="Q804" i="6"/>
  <c r="P804" i="6"/>
  <c r="N804" i="6"/>
  <c r="K804" i="6"/>
  <c r="J804" i="6" a="1"/>
  <c r="U803" i="6"/>
  <c r="T803" i="6"/>
  <c r="S803" i="6"/>
  <c r="R803" i="6"/>
  <c r="Q803" i="6"/>
  <c r="P803" i="6"/>
  <c r="N803" i="6"/>
  <c r="K803" i="6"/>
  <c r="J803" i="6" a="1"/>
  <c r="U802" i="6"/>
  <c r="T802" i="6"/>
  <c r="S802" i="6"/>
  <c r="R802" i="6"/>
  <c r="Q802" i="6"/>
  <c r="P802" i="6"/>
  <c r="N802" i="6"/>
  <c r="K802" i="6"/>
  <c r="J802" i="6" a="1"/>
  <c r="U801" i="6"/>
  <c r="T801" i="6"/>
  <c r="S801" i="6"/>
  <c r="R801" i="6"/>
  <c r="Q801" i="6"/>
  <c r="P801" i="6"/>
  <c r="N801" i="6"/>
  <c r="K801" i="6"/>
  <c r="J801" i="6" a="1"/>
  <c r="U800" i="6"/>
  <c r="T800" i="6"/>
  <c r="S800" i="6"/>
  <c r="R800" i="6"/>
  <c r="Q800" i="6"/>
  <c r="P800" i="6"/>
  <c r="N800" i="6"/>
  <c r="K800" i="6"/>
  <c r="J800" i="6" a="1"/>
  <c r="U799" i="6"/>
  <c r="T799" i="6"/>
  <c r="S799" i="6"/>
  <c r="R799" i="6"/>
  <c r="Q799" i="6"/>
  <c r="P799" i="6"/>
  <c r="N799" i="6"/>
  <c r="K799" i="6"/>
  <c r="J799" i="6" a="1"/>
  <c r="U798" i="6"/>
  <c r="T798" i="6"/>
  <c r="S798" i="6"/>
  <c r="R798" i="6"/>
  <c r="Q798" i="6"/>
  <c r="P798" i="6"/>
  <c r="N798" i="6"/>
  <c r="K798" i="6"/>
  <c r="J798" i="6" a="1"/>
  <c r="U797" i="6"/>
  <c r="T797" i="6"/>
  <c r="S797" i="6"/>
  <c r="R797" i="6"/>
  <c r="Q797" i="6"/>
  <c r="P797" i="6"/>
  <c r="N797" i="6"/>
  <c r="K797" i="6"/>
  <c r="J797" i="6" a="1"/>
  <c r="U796" i="6"/>
  <c r="T796" i="6"/>
  <c r="S796" i="6"/>
  <c r="R796" i="6"/>
  <c r="Q796" i="6"/>
  <c r="P796" i="6"/>
  <c r="N796" i="6"/>
  <c r="K796" i="6"/>
  <c r="J796" i="6" a="1"/>
  <c r="U795" i="6"/>
  <c r="T795" i="6"/>
  <c r="S795" i="6"/>
  <c r="R795" i="6"/>
  <c r="Q795" i="6"/>
  <c r="P795" i="6"/>
  <c r="N795" i="6"/>
  <c r="K795" i="6"/>
  <c r="J795" i="6" a="1"/>
  <c r="U794" i="6"/>
  <c r="T794" i="6"/>
  <c r="S794" i="6"/>
  <c r="R794" i="6"/>
  <c r="Q794" i="6"/>
  <c r="P794" i="6"/>
  <c r="N794" i="6"/>
  <c r="K794" i="6"/>
  <c r="J794" i="6" a="1"/>
  <c r="U793" i="6"/>
  <c r="T793" i="6"/>
  <c r="S793" i="6"/>
  <c r="R793" i="6"/>
  <c r="Q793" i="6"/>
  <c r="P793" i="6"/>
  <c r="N793" i="6"/>
  <c r="K793" i="6"/>
  <c r="J793" i="6" a="1"/>
  <c r="U792" i="6"/>
  <c r="T792" i="6"/>
  <c r="S792" i="6"/>
  <c r="R792" i="6"/>
  <c r="Q792" i="6"/>
  <c r="P792" i="6"/>
  <c r="N792" i="6"/>
  <c r="K792" i="6"/>
  <c r="J792" i="6" a="1"/>
  <c r="U791" i="6"/>
  <c r="T791" i="6"/>
  <c r="S791" i="6"/>
  <c r="R791" i="6"/>
  <c r="Q791" i="6"/>
  <c r="P791" i="6"/>
  <c r="N791" i="6"/>
  <c r="K791" i="6"/>
  <c r="J791" i="6" a="1"/>
  <c r="U790" i="6"/>
  <c r="T790" i="6"/>
  <c r="S790" i="6"/>
  <c r="R790" i="6"/>
  <c r="Q790" i="6"/>
  <c r="P790" i="6"/>
  <c r="N790" i="6"/>
  <c r="K790" i="6"/>
  <c r="J790" i="6" a="1"/>
  <c r="U789" i="6"/>
  <c r="T789" i="6"/>
  <c r="S789" i="6"/>
  <c r="R789" i="6"/>
  <c r="Q789" i="6"/>
  <c r="P789" i="6"/>
  <c r="O789" i="6"/>
  <c r="N789" i="6"/>
  <c r="K789" i="6"/>
  <c r="J789" i="6" a="1"/>
  <c r="U788" i="6"/>
  <c r="T788" i="6"/>
  <c r="S788" i="6"/>
  <c r="R788" i="6"/>
  <c r="Q788" i="6"/>
  <c r="P788" i="6"/>
  <c r="N788" i="6"/>
  <c r="K788" i="6"/>
  <c r="J788" i="6" a="1"/>
  <c r="U787" i="6"/>
  <c r="T787" i="6"/>
  <c r="S787" i="6"/>
  <c r="R787" i="6"/>
  <c r="Q787" i="6"/>
  <c r="P787" i="6"/>
  <c r="N787" i="6"/>
  <c r="K787" i="6"/>
  <c r="J787" i="6" a="1"/>
  <c r="U786" i="6"/>
  <c r="T786" i="6"/>
  <c r="S786" i="6"/>
  <c r="R786" i="6"/>
  <c r="Q786" i="6"/>
  <c r="P786" i="6"/>
  <c r="N786" i="6"/>
  <c r="K786" i="6"/>
  <c r="J786" i="6" a="1"/>
  <c r="U785" i="6"/>
  <c r="T785" i="6"/>
  <c r="S785" i="6"/>
  <c r="R785" i="6"/>
  <c r="Q785" i="6"/>
  <c r="P785" i="6"/>
  <c r="N785" i="6"/>
  <c r="K785" i="6"/>
  <c r="J785" i="6" a="1"/>
  <c r="U784" i="6"/>
  <c r="T784" i="6"/>
  <c r="S784" i="6"/>
  <c r="R784" i="6"/>
  <c r="Q784" i="6"/>
  <c r="P784" i="6"/>
  <c r="N784" i="6"/>
  <c r="K784" i="6"/>
  <c r="J784" i="6" a="1"/>
  <c r="U783" i="6"/>
  <c r="T783" i="6"/>
  <c r="S783" i="6"/>
  <c r="R783" i="6"/>
  <c r="Q783" i="6"/>
  <c r="P783" i="6"/>
  <c r="N783" i="6"/>
  <c r="K783" i="6"/>
  <c r="J783" i="6" a="1"/>
  <c r="U782" i="6"/>
  <c r="T782" i="6"/>
  <c r="S782" i="6"/>
  <c r="R782" i="6"/>
  <c r="Q782" i="6"/>
  <c r="P782" i="6"/>
  <c r="N782" i="6"/>
  <c r="K782" i="6"/>
  <c r="J782" i="6" a="1"/>
  <c r="U781" i="6"/>
  <c r="T781" i="6"/>
  <c r="S781" i="6"/>
  <c r="R781" i="6"/>
  <c r="Q781" i="6"/>
  <c r="P781" i="6"/>
  <c r="N781" i="6"/>
  <c r="K781" i="6"/>
  <c r="J781" i="6" a="1"/>
  <c r="U780" i="6"/>
  <c r="T780" i="6"/>
  <c r="S780" i="6"/>
  <c r="R780" i="6"/>
  <c r="Q780" i="6"/>
  <c r="P780" i="6"/>
  <c r="N780" i="6"/>
  <c r="K780" i="6"/>
  <c r="J780" i="6" a="1"/>
  <c r="U779" i="6"/>
  <c r="T779" i="6"/>
  <c r="S779" i="6"/>
  <c r="R779" i="6"/>
  <c r="Q779" i="6"/>
  <c r="P779" i="6"/>
  <c r="N779" i="6"/>
  <c r="K779" i="6"/>
  <c r="J779" i="6" a="1"/>
  <c r="U778" i="6"/>
  <c r="T778" i="6"/>
  <c r="S778" i="6"/>
  <c r="R778" i="6"/>
  <c r="Q778" i="6"/>
  <c r="P778" i="6"/>
  <c r="N778" i="6"/>
  <c r="K778" i="6"/>
  <c r="J778" i="6" a="1"/>
  <c r="U777" i="6"/>
  <c r="T777" i="6"/>
  <c r="S777" i="6"/>
  <c r="R777" i="6"/>
  <c r="Q777" i="6"/>
  <c r="P777" i="6"/>
  <c r="N777" i="6"/>
  <c r="K777" i="6"/>
  <c r="J777" i="6" a="1"/>
  <c r="U776" i="6"/>
  <c r="T776" i="6"/>
  <c r="S776" i="6"/>
  <c r="R776" i="6"/>
  <c r="Q776" i="6"/>
  <c r="P776" i="6"/>
  <c r="N776" i="6"/>
  <c r="K776" i="6"/>
  <c r="J776" i="6" a="1"/>
  <c r="U775" i="6"/>
  <c r="T775" i="6"/>
  <c r="S775" i="6"/>
  <c r="R775" i="6"/>
  <c r="Q775" i="6"/>
  <c r="P775" i="6"/>
  <c r="N775" i="6"/>
  <c r="K775" i="6"/>
  <c r="J775" i="6" a="1"/>
  <c r="U774" i="6"/>
  <c r="T774" i="6"/>
  <c r="S774" i="6"/>
  <c r="R774" i="6"/>
  <c r="Q774" i="6"/>
  <c r="P774" i="6"/>
  <c r="N774" i="6"/>
  <c r="K774" i="6"/>
  <c r="J774" i="6" a="1"/>
  <c r="U773" i="6"/>
  <c r="T773" i="6"/>
  <c r="S773" i="6"/>
  <c r="R773" i="6"/>
  <c r="Q773" i="6"/>
  <c r="P773" i="6"/>
  <c r="O773" i="6"/>
  <c r="N773" i="6"/>
  <c r="K773" i="6"/>
  <c r="J773" i="6" a="1"/>
  <c r="U772" i="6"/>
  <c r="T772" i="6"/>
  <c r="S772" i="6"/>
  <c r="R772" i="6"/>
  <c r="Q772" i="6"/>
  <c r="P772" i="6"/>
  <c r="N772" i="6"/>
  <c r="K772" i="6"/>
  <c r="J772" i="6" a="1"/>
  <c r="U771" i="6"/>
  <c r="T771" i="6"/>
  <c r="S771" i="6"/>
  <c r="R771" i="6"/>
  <c r="Q771" i="6"/>
  <c r="P771" i="6"/>
  <c r="N771" i="6"/>
  <c r="K771" i="6"/>
  <c r="J771" i="6" a="1"/>
  <c r="U770" i="6"/>
  <c r="T770" i="6"/>
  <c r="S770" i="6"/>
  <c r="R770" i="6"/>
  <c r="Q770" i="6"/>
  <c r="P770" i="6"/>
  <c r="N770" i="6"/>
  <c r="K770" i="6"/>
  <c r="J770" i="6" a="1"/>
  <c r="U769" i="6"/>
  <c r="T769" i="6"/>
  <c r="S769" i="6"/>
  <c r="R769" i="6"/>
  <c r="Q769" i="6"/>
  <c r="P769" i="6"/>
  <c r="N769" i="6"/>
  <c r="K769" i="6"/>
  <c r="J769" i="6" a="1"/>
  <c r="U768" i="6"/>
  <c r="T768" i="6"/>
  <c r="S768" i="6"/>
  <c r="R768" i="6"/>
  <c r="Q768" i="6"/>
  <c r="P768" i="6"/>
  <c r="N768" i="6"/>
  <c r="K768" i="6"/>
  <c r="J768" i="6" a="1"/>
  <c r="U767" i="6"/>
  <c r="T767" i="6"/>
  <c r="S767" i="6"/>
  <c r="R767" i="6"/>
  <c r="Q767" i="6"/>
  <c r="P767" i="6"/>
  <c r="N767" i="6"/>
  <c r="K767" i="6"/>
  <c r="J767" i="6" a="1"/>
  <c r="U766" i="6"/>
  <c r="T766" i="6"/>
  <c r="S766" i="6"/>
  <c r="R766" i="6"/>
  <c r="Q766" i="6"/>
  <c r="P766" i="6"/>
  <c r="N766" i="6"/>
  <c r="K766" i="6"/>
  <c r="J766" i="6" a="1"/>
  <c r="U765" i="6"/>
  <c r="T765" i="6"/>
  <c r="S765" i="6"/>
  <c r="R765" i="6"/>
  <c r="Q765" i="6"/>
  <c r="P765" i="6"/>
  <c r="N765" i="6"/>
  <c r="K765" i="6"/>
  <c r="J765" i="6" a="1"/>
  <c r="U764" i="6"/>
  <c r="T764" i="6"/>
  <c r="S764" i="6"/>
  <c r="R764" i="6"/>
  <c r="Q764" i="6"/>
  <c r="P764" i="6"/>
  <c r="N764" i="6"/>
  <c r="K764" i="6"/>
  <c r="J764" i="6" a="1"/>
  <c r="U763" i="6"/>
  <c r="T763" i="6"/>
  <c r="S763" i="6"/>
  <c r="R763" i="6"/>
  <c r="Q763" i="6"/>
  <c r="P763" i="6"/>
  <c r="N763" i="6"/>
  <c r="K763" i="6"/>
  <c r="J763" i="6" a="1"/>
  <c r="U762" i="6"/>
  <c r="T762" i="6"/>
  <c r="S762" i="6"/>
  <c r="R762" i="6"/>
  <c r="Q762" i="6"/>
  <c r="P762" i="6"/>
  <c r="N762" i="6"/>
  <c r="K762" i="6"/>
  <c r="J762" i="6" a="1"/>
  <c r="U761" i="6"/>
  <c r="T761" i="6"/>
  <c r="S761" i="6"/>
  <c r="R761" i="6"/>
  <c r="Q761" i="6"/>
  <c r="P761" i="6"/>
  <c r="N761" i="6"/>
  <c r="K761" i="6"/>
  <c r="J761" i="6" a="1"/>
  <c r="U760" i="6"/>
  <c r="T760" i="6"/>
  <c r="S760" i="6"/>
  <c r="R760" i="6"/>
  <c r="Q760" i="6"/>
  <c r="P760" i="6"/>
  <c r="N760" i="6"/>
  <c r="K760" i="6"/>
  <c r="J760" i="6" a="1"/>
  <c r="U759" i="6"/>
  <c r="T759" i="6"/>
  <c r="S759" i="6"/>
  <c r="R759" i="6"/>
  <c r="Q759" i="6"/>
  <c r="P759" i="6"/>
  <c r="N759" i="6"/>
  <c r="K759" i="6"/>
  <c r="J759" i="6" a="1"/>
  <c r="U758" i="6"/>
  <c r="T758" i="6"/>
  <c r="S758" i="6"/>
  <c r="R758" i="6"/>
  <c r="Q758" i="6"/>
  <c r="P758" i="6"/>
  <c r="N758" i="6"/>
  <c r="K758" i="6"/>
  <c r="J758" i="6" a="1"/>
  <c r="U757" i="6"/>
  <c r="T757" i="6"/>
  <c r="S757" i="6"/>
  <c r="R757" i="6"/>
  <c r="Q757" i="6"/>
  <c r="P757" i="6"/>
  <c r="N757" i="6"/>
  <c r="K757" i="6"/>
  <c r="J757" i="6" a="1"/>
  <c r="U756" i="6"/>
  <c r="T756" i="6"/>
  <c r="S756" i="6"/>
  <c r="R756" i="6"/>
  <c r="Q756" i="6"/>
  <c r="P756" i="6"/>
  <c r="N756" i="6"/>
  <c r="K756" i="6"/>
  <c r="J756" i="6" a="1"/>
  <c r="U755" i="6"/>
  <c r="T755" i="6"/>
  <c r="S755" i="6"/>
  <c r="R755" i="6"/>
  <c r="Q755" i="6"/>
  <c r="P755" i="6"/>
  <c r="N755" i="6"/>
  <c r="K755" i="6"/>
  <c r="J755" i="6" a="1"/>
  <c r="U754" i="6"/>
  <c r="T754" i="6"/>
  <c r="S754" i="6"/>
  <c r="R754" i="6"/>
  <c r="Q754" i="6"/>
  <c r="P754" i="6"/>
  <c r="N754" i="6"/>
  <c r="K754" i="6"/>
  <c r="J754" i="6" a="1"/>
  <c r="U753" i="6"/>
  <c r="T753" i="6"/>
  <c r="S753" i="6"/>
  <c r="R753" i="6"/>
  <c r="Q753" i="6"/>
  <c r="P753" i="6"/>
  <c r="N753" i="6"/>
  <c r="K753" i="6"/>
  <c r="J753" i="6" a="1"/>
  <c r="U752" i="6"/>
  <c r="T752" i="6"/>
  <c r="S752" i="6"/>
  <c r="R752" i="6"/>
  <c r="Q752" i="6"/>
  <c r="P752" i="6"/>
  <c r="N752" i="6"/>
  <c r="K752" i="6"/>
  <c r="J752" i="6" a="1"/>
  <c r="U751" i="6"/>
  <c r="T751" i="6"/>
  <c r="S751" i="6"/>
  <c r="R751" i="6"/>
  <c r="Q751" i="6"/>
  <c r="P751" i="6"/>
  <c r="N751" i="6"/>
  <c r="K751" i="6"/>
  <c r="J751" i="6" a="1"/>
  <c r="U750" i="6"/>
  <c r="T750" i="6"/>
  <c r="S750" i="6"/>
  <c r="R750" i="6"/>
  <c r="Q750" i="6"/>
  <c r="P750" i="6"/>
  <c r="N750" i="6"/>
  <c r="K750" i="6"/>
  <c r="J750" i="6" a="1"/>
  <c r="U749" i="6"/>
  <c r="T749" i="6"/>
  <c r="S749" i="6"/>
  <c r="R749" i="6"/>
  <c r="Q749" i="6"/>
  <c r="P749" i="6"/>
  <c r="N749" i="6"/>
  <c r="K749" i="6"/>
  <c r="J749" i="6" a="1"/>
  <c r="U748" i="6"/>
  <c r="T748" i="6"/>
  <c r="S748" i="6"/>
  <c r="R748" i="6"/>
  <c r="Q748" i="6"/>
  <c r="P748" i="6"/>
  <c r="N748" i="6"/>
  <c r="K748" i="6"/>
  <c r="J748" i="6" a="1"/>
  <c r="U747" i="6"/>
  <c r="T747" i="6"/>
  <c r="S747" i="6"/>
  <c r="R747" i="6"/>
  <c r="Q747" i="6"/>
  <c r="P747" i="6"/>
  <c r="N747" i="6"/>
  <c r="K747" i="6"/>
  <c r="J747" i="6" a="1"/>
  <c r="U746" i="6"/>
  <c r="T746" i="6"/>
  <c r="S746" i="6"/>
  <c r="R746" i="6"/>
  <c r="Q746" i="6"/>
  <c r="P746" i="6"/>
  <c r="N746" i="6"/>
  <c r="K746" i="6"/>
  <c r="J746" i="6" a="1"/>
  <c r="U745" i="6"/>
  <c r="T745" i="6"/>
  <c r="S745" i="6"/>
  <c r="R745" i="6"/>
  <c r="Q745" i="6"/>
  <c r="P745" i="6"/>
  <c r="N745" i="6"/>
  <c r="K745" i="6"/>
  <c r="J745" i="6" a="1"/>
  <c r="U744" i="6"/>
  <c r="T744" i="6"/>
  <c r="S744" i="6"/>
  <c r="R744" i="6"/>
  <c r="Q744" i="6"/>
  <c r="P744" i="6"/>
  <c r="N744" i="6"/>
  <c r="K744" i="6"/>
  <c r="J744" i="6" a="1"/>
  <c r="U743" i="6"/>
  <c r="T743" i="6"/>
  <c r="S743" i="6"/>
  <c r="R743" i="6"/>
  <c r="Q743" i="6"/>
  <c r="P743" i="6"/>
  <c r="N743" i="6"/>
  <c r="K743" i="6"/>
  <c r="J743" i="6" a="1"/>
  <c r="U742" i="6"/>
  <c r="T742" i="6"/>
  <c r="S742" i="6"/>
  <c r="R742" i="6"/>
  <c r="Q742" i="6"/>
  <c r="P742" i="6"/>
  <c r="N742" i="6"/>
  <c r="K742" i="6"/>
  <c r="J742" i="6" a="1"/>
  <c r="U741" i="6"/>
  <c r="T741" i="6"/>
  <c r="S741" i="6"/>
  <c r="R741" i="6"/>
  <c r="Q741" i="6"/>
  <c r="P741" i="6"/>
  <c r="N741" i="6"/>
  <c r="K741" i="6"/>
  <c r="J741" i="6" a="1"/>
  <c r="U740" i="6"/>
  <c r="T740" i="6"/>
  <c r="S740" i="6"/>
  <c r="R740" i="6"/>
  <c r="Q740" i="6"/>
  <c r="P740" i="6"/>
  <c r="N740" i="6"/>
  <c r="K740" i="6"/>
  <c r="J740" i="6" a="1"/>
  <c r="U739" i="6"/>
  <c r="T739" i="6"/>
  <c r="S739" i="6"/>
  <c r="R739" i="6"/>
  <c r="Q739" i="6"/>
  <c r="P739" i="6"/>
  <c r="N739" i="6"/>
  <c r="K739" i="6"/>
  <c r="J739" i="6" a="1"/>
  <c r="U738" i="6"/>
  <c r="T738" i="6"/>
  <c r="S738" i="6"/>
  <c r="R738" i="6"/>
  <c r="Q738" i="6"/>
  <c r="P738" i="6"/>
  <c r="N738" i="6"/>
  <c r="K738" i="6"/>
  <c r="J738" i="6" a="1"/>
  <c r="U737" i="6"/>
  <c r="T737" i="6"/>
  <c r="S737" i="6"/>
  <c r="R737" i="6"/>
  <c r="Q737" i="6"/>
  <c r="P737" i="6"/>
  <c r="N737" i="6"/>
  <c r="K737" i="6"/>
  <c r="J737" i="6" a="1"/>
  <c r="U736" i="6"/>
  <c r="T736" i="6"/>
  <c r="S736" i="6"/>
  <c r="R736" i="6"/>
  <c r="Q736" i="6"/>
  <c r="P736" i="6"/>
  <c r="N736" i="6"/>
  <c r="K736" i="6"/>
  <c r="J736" i="6" a="1"/>
  <c r="U735" i="6"/>
  <c r="T735" i="6"/>
  <c r="S735" i="6"/>
  <c r="R735" i="6"/>
  <c r="Q735" i="6"/>
  <c r="P735" i="6"/>
  <c r="N735" i="6"/>
  <c r="K735" i="6"/>
  <c r="J735" i="6" a="1"/>
  <c r="U734" i="6"/>
  <c r="T734" i="6"/>
  <c r="S734" i="6"/>
  <c r="R734" i="6"/>
  <c r="Q734" i="6"/>
  <c r="P734" i="6"/>
  <c r="N734" i="6"/>
  <c r="K734" i="6"/>
  <c r="J734" i="6" a="1"/>
  <c r="U733" i="6"/>
  <c r="T733" i="6"/>
  <c r="S733" i="6"/>
  <c r="R733" i="6"/>
  <c r="Q733" i="6"/>
  <c r="P733" i="6"/>
  <c r="N733" i="6"/>
  <c r="K733" i="6"/>
  <c r="J733" i="6" a="1"/>
  <c r="U732" i="6"/>
  <c r="T732" i="6"/>
  <c r="S732" i="6"/>
  <c r="R732" i="6"/>
  <c r="Q732" i="6"/>
  <c r="P732" i="6"/>
  <c r="O732" i="6"/>
  <c r="N732" i="6"/>
  <c r="K732" i="6"/>
  <c r="J732" i="6" a="1"/>
  <c r="U731" i="6"/>
  <c r="T731" i="6"/>
  <c r="S731" i="6"/>
  <c r="R731" i="6"/>
  <c r="Q731" i="6"/>
  <c r="P731" i="6"/>
  <c r="N731" i="6"/>
  <c r="K731" i="6"/>
  <c r="J731" i="6" a="1"/>
  <c r="U730" i="6"/>
  <c r="T730" i="6"/>
  <c r="S730" i="6"/>
  <c r="R730" i="6"/>
  <c r="Q730" i="6"/>
  <c r="P730" i="6"/>
  <c r="N730" i="6"/>
  <c r="K730" i="6"/>
  <c r="J730" i="6" a="1"/>
  <c r="U729" i="6"/>
  <c r="T729" i="6"/>
  <c r="S729" i="6"/>
  <c r="R729" i="6"/>
  <c r="Q729" i="6"/>
  <c r="P729" i="6"/>
  <c r="N729" i="6"/>
  <c r="J729" i="6" a="1"/>
  <c r="U728" i="6"/>
  <c r="T728" i="6"/>
  <c r="S728" i="6"/>
  <c r="R728" i="6"/>
  <c r="Q728" i="6"/>
  <c r="P728" i="6"/>
  <c r="N728" i="6"/>
  <c r="K728" i="6"/>
  <c r="J728" i="6" a="1"/>
  <c r="U727" i="6"/>
  <c r="T727" i="6"/>
  <c r="S727" i="6"/>
  <c r="R727" i="6"/>
  <c r="Q727" i="6"/>
  <c r="P727" i="6"/>
  <c r="N727" i="6"/>
  <c r="K727" i="6"/>
  <c r="J727" i="6" a="1"/>
  <c r="U726" i="6"/>
  <c r="T726" i="6"/>
  <c r="S726" i="6"/>
  <c r="R726" i="6"/>
  <c r="Q726" i="6"/>
  <c r="P726" i="6"/>
  <c r="N726" i="6"/>
  <c r="J726" i="6" a="1"/>
  <c r="U725" i="6"/>
  <c r="T725" i="6"/>
  <c r="S725" i="6"/>
  <c r="R725" i="6"/>
  <c r="Q725" i="6"/>
  <c r="P725" i="6"/>
  <c r="N725" i="6"/>
  <c r="K725" i="6"/>
  <c r="J725" i="6" a="1"/>
  <c r="U724" i="6"/>
  <c r="T724" i="6"/>
  <c r="S724" i="6"/>
  <c r="R724" i="6"/>
  <c r="Q724" i="6"/>
  <c r="P724" i="6"/>
  <c r="N724" i="6"/>
  <c r="K724" i="6"/>
  <c r="J724" i="6" a="1"/>
  <c r="U723" i="6"/>
  <c r="T723" i="6"/>
  <c r="S723" i="6"/>
  <c r="R723" i="6"/>
  <c r="Q723" i="6"/>
  <c r="P723" i="6"/>
  <c r="N723" i="6"/>
  <c r="K723" i="6"/>
  <c r="J723" i="6" a="1"/>
  <c r="U722" i="6"/>
  <c r="T722" i="6"/>
  <c r="S722" i="6"/>
  <c r="R722" i="6"/>
  <c r="Q722" i="6"/>
  <c r="P722" i="6"/>
  <c r="N722" i="6"/>
  <c r="J722" i="6" a="1"/>
  <c r="U721" i="6"/>
  <c r="T721" i="6"/>
  <c r="S721" i="6"/>
  <c r="R721" i="6"/>
  <c r="Q721" i="6"/>
  <c r="P721" i="6"/>
  <c r="N721" i="6"/>
  <c r="K721" i="6"/>
  <c r="J721" i="6" a="1"/>
  <c r="U720" i="6"/>
  <c r="T720" i="6"/>
  <c r="S720" i="6"/>
  <c r="R720" i="6"/>
  <c r="Q720" i="6"/>
  <c r="P720" i="6"/>
  <c r="N720" i="6"/>
  <c r="K720" i="6"/>
  <c r="J720" i="6" a="1"/>
  <c r="U719" i="6"/>
  <c r="T719" i="6"/>
  <c r="S719" i="6"/>
  <c r="R719" i="6"/>
  <c r="Q719" i="6"/>
  <c r="P719" i="6"/>
  <c r="N719" i="6"/>
  <c r="K719" i="6"/>
  <c r="J719" i="6" a="1"/>
  <c r="U718" i="6"/>
  <c r="T718" i="6"/>
  <c r="S718" i="6"/>
  <c r="R718" i="6"/>
  <c r="Q718" i="6"/>
  <c r="P718" i="6"/>
  <c r="N718" i="6"/>
  <c r="K718" i="6"/>
  <c r="J718" i="6" a="1"/>
  <c r="U717" i="6"/>
  <c r="T717" i="6"/>
  <c r="S717" i="6"/>
  <c r="R717" i="6"/>
  <c r="Q717" i="6"/>
  <c r="P717" i="6"/>
  <c r="N717" i="6"/>
  <c r="K717" i="6"/>
  <c r="J717" i="6" a="1"/>
  <c r="U716" i="6"/>
  <c r="T716" i="6"/>
  <c r="S716" i="6"/>
  <c r="R716" i="6"/>
  <c r="Q716" i="6"/>
  <c r="P716" i="6"/>
  <c r="N716" i="6"/>
  <c r="K716" i="6"/>
  <c r="J716" i="6" a="1"/>
  <c r="U715" i="6"/>
  <c r="T715" i="6"/>
  <c r="S715" i="6"/>
  <c r="R715" i="6"/>
  <c r="Q715" i="6"/>
  <c r="P715" i="6"/>
  <c r="N715" i="6"/>
  <c r="K715" i="6"/>
  <c r="J715" i="6" a="1"/>
  <c r="U714" i="6"/>
  <c r="T714" i="6"/>
  <c r="S714" i="6"/>
  <c r="R714" i="6"/>
  <c r="Q714" i="6"/>
  <c r="P714" i="6"/>
  <c r="N714" i="6"/>
  <c r="K714" i="6"/>
  <c r="J714" i="6" a="1"/>
  <c r="U713" i="6"/>
  <c r="T713" i="6"/>
  <c r="S713" i="6"/>
  <c r="R713" i="6"/>
  <c r="Q713" i="6"/>
  <c r="P713" i="6"/>
  <c r="N713" i="6"/>
  <c r="K713" i="6"/>
  <c r="J713" i="6" a="1"/>
  <c r="U712" i="6"/>
  <c r="T712" i="6"/>
  <c r="S712" i="6"/>
  <c r="R712" i="6"/>
  <c r="Q712" i="6"/>
  <c r="P712" i="6"/>
  <c r="N712" i="6"/>
  <c r="K712" i="6"/>
  <c r="J712" i="6" a="1"/>
  <c r="U711" i="6"/>
  <c r="T711" i="6"/>
  <c r="S711" i="6"/>
  <c r="R711" i="6"/>
  <c r="Q711" i="6"/>
  <c r="P711" i="6"/>
  <c r="N711" i="6"/>
  <c r="K711" i="6"/>
  <c r="J711" i="6" a="1"/>
  <c r="U710" i="6"/>
  <c r="T710" i="6"/>
  <c r="S710" i="6"/>
  <c r="R710" i="6"/>
  <c r="Q710" i="6"/>
  <c r="P710" i="6"/>
  <c r="N710" i="6"/>
  <c r="K710" i="6"/>
  <c r="J710" i="6" a="1"/>
  <c r="U709" i="6"/>
  <c r="T709" i="6"/>
  <c r="S709" i="6"/>
  <c r="R709" i="6"/>
  <c r="Q709" i="6"/>
  <c r="P709" i="6"/>
  <c r="N709" i="6"/>
  <c r="K709" i="6"/>
  <c r="J709" i="6" a="1"/>
  <c r="U708" i="6"/>
  <c r="T708" i="6"/>
  <c r="S708" i="6"/>
  <c r="R708" i="6"/>
  <c r="Q708" i="6"/>
  <c r="P708" i="6"/>
  <c r="N708" i="6"/>
  <c r="K708" i="6"/>
  <c r="J708" i="6" a="1"/>
  <c r="U707" i="6"/>
  <c r="T707" i="6"/>
  <c r="S707" i="6"/>
  <c r="R707" i="6"/>
  <c r="Q707" i="6"/>
  <c r="P707" i="6"/>
  <c r="N707" i="6"/>
  <c r="K707" i="6"/>
  <c r="J707" i="6" a="1"/>
  <c r="U706" i="6"/>
  <c r="T706" i="6"/>
  <c r="S706" i="6"/>
  <c r="R706" i="6"/>
  <c r="Q706" i="6"/>
  <c r="P706" i="6"/>
  <c r="N706" i="6"/>
  <c r="K706" i="6"/>
  <c r="J706" i="6" a="1"/>
  <c r="U705" i="6"/>
  <c r="T705" i="6"/>
  <c r="S705" i="6"/>
  <c r="R705" i="6"/>
  <c r="Q705" i="6"/>
  <c r="P705" i="6"/>
  <c r="N705" i="6"/>
  <c r="K705" i="6"/>
  <c r="J705" i="6" a="1"/>
  <c r="U704" i="6"/>
  <c r="T704" i="6"/>
  <c r="S704" i="6"/>
  <c r="R704" i="6"/>
  <c r="Q704" i="6"/>
  <c r="P704" i="6"/>
  <c r="N704" i="6"/>
  <c r="K704" i="6"/>
  <c r="J704" i="6" a="1"/>
  <c r="U703" i="6"/>
  <c r="T703" i="6"/>
  <c r="S703" i="6"/>
  <c r="R703" i="6"/>
  <c r="Q703" i="6"/>
  <c r="P703" i="6"/>
  <c r="N703" i="6"/>
  <c r="K703" i="6"/>
  <c r="J703" i="6" a="1"/>
  <c r="U702" i="6"/>
  <c r="T702" i="6"/>
  <c r="S702" i="6"/>
  <c r="R702" i="6"/>
  <c r="Q702" i="6"/>
  <c r="P702" i="6"/>
  <c r="N702" i="6"/>
  <c r="K702" i="6"/>
  <c r="J702" i="6" a="1"/>
  <c r="U701" i="6"/>
  <c r="T701" i="6"/>
  <c r="S701" i="6"/>
  <c r="R701" i="6"/>
  <c r="Q701" i="6"/>
  <c r="P701" i="6"/>
  <c r="N701" i="6"/>
  <c r="K701" i="6"/>
  <c r="J701" i="6" a="1"/>
  <c r="U700" i="6"/>
  <c r="T700" i="6"/>
  <c r="S700" i="6"/>
  <c r="R700" i="6"/>
  <c r="Q700" i="6"/>
  <c r="P700" i="6"/>
  <c r="N700" i="6"/>
  <c r="K700" i="6"/>
  <c r="J700" i="6" a="1"/>
  <c r="U699" i="6"/>
  <c r="T699" i="6"/>
  <c r="S699" i="6"/>
  <c r="R699" i="6"/>
  <c r="Q699" i="6"/>
  <c r="P699" i="6"/>
  <c r="N699" i="6"/>
  <c r="K699" i="6"/>
  <c r="J699" i="6" a="1"/>
  <c r="U698" i="6"/>
  <c r="T698" i="6"/>
  <c r="S698" i="6"/>
  <c r="R698" i="6"/>
  <c r="Q698" i="6"/>
  <c r="P698" i="6"/>
  <c r="N698" i="6"/>
  <c r="K698" i="6"/>
  <c r="J698" i="6" a="1"/>
  <c r="U697" i="6"/>
  <c r="T697" i="6"/>
  <c r="S697" i="6"/>
  <c r="R697" i="6"/>
  <c r="Q697" i="6"/>
  <c r="P697" i="6"/>
  <c r="N697" i="6"/>
  <c r="K697" i="6"/>
  <c r="J697" i="6" a="1"/>
  <c r="U696" i="6"/>
  <c r="T696" i="6"/>
  <c r="S696" i="6"/>
  <c r="R696" i="6"/>
  <c r="Q696" i="6"/>
  <c r="P696" i="6"/>
  <c r="N696" i="6"/>
  <c r="K696" i="6"/>
  <c r="J696" i="6" a="1"/>
  <c r="U695" i="6"/>
  <c r="T695" i="6"/>
  <c r="S695" i="6"/>
  <c r="R695" i="6"/>
  <c r="Q695" i="6"/>
  <c r="P695" i="6"/>
  <c r="N695" i="6"/>
  <c r="K695" i="6"/>
  <c r="J695" i="6" a="1"/>
  <c r="U694" i="6"/>
  <c r="T694" i="6"/>
  <c r="S694" i="6"/>
  <c r="R694" i="6"/>
  <c r="Q694" i="6"/>
  <c r="P694" i="6"/>
  <c r="N694" i="6"/>
  <c r="K694" i="6"/>
  <c r="J694" i="6" a="1"/>
  <c r="U693" i="6"/>
  <c r="T693" i="6"/>
  <c r="S693" i="6"/>
  <c r="R693" i="6"/>
  <c r="Q693" i="6"/>
  <c r="P693" i="6"/>
  <c r="N693" i="6"/>
  <c r="K693" i="6"/>
  <c r="J693" i="6" a="1"/>
  <c r="U692" i="6"/>
  <c r="T692" i="6"/>
  <c r="S692" i="6"/>
  <c r="R692" i="6"/>
  <c r="Q692" i="6"/>
  <c r="P692" i="6"/>
  <c r="N692" i="6"/>
  <c r="K692" i="6"/>
  <c r="J692" i="6" a="1"/>
  <c r="U691" i="6"/>
  <c r="T691" i="6"/>
  <c r="S691" i="6"/>
  <c r="R691" i="6"/>
  <c r="Q691" i="6"/>
  <c r="P691" i="6"/>
  <c r="N691" i="6"/>
  <c r="K691" i="6"/>
  <c r="J691" i="6" a="1"/>
  <c r="U690" i="6"/>
  <c r="T690" i="6"/>
  <c r="S690" i="6"/>
  <c r="R690" i="6"/>
  <c r="Q690" i="6"/>
  <c r="P690" i="6"/>
  <c r="N690" i="6"/>
  <c r="K690" i="6"/>
  <c r="J690" i="6" a="1"/>
  <c r="U689" i="6"/>
  <c r="T689" i="6"/>
  <c r="S689" i="6"/>
  <c r="R689" i="6"/>
  <c r="Q689" i="6"/>
  <c r="P689" i="6"/>
  <c r="N689" i="6"/>
  <c r="K689" i="6"/>
  <c r="J689" i="6" a="1"/>
  <c r="U688" i="6"/>
  <c r="T688" i="6"/>
  <c r="S688" i="6"/>
  <c r="R688" i="6"/>
  <c r="Q688" i="6"/>
  <c r="P688" i="6"/>
  <c r="N688" i="6"/>
  <c r="K688" i="6"/>
  <c r="J688" i="6" a="1"/>
  <c r="U687" i="6"/>
  <c r="T687" i="6"/>
  <c r="S687" i="6"/>
  <c r="R687" i="6"/>
  <c r="Q687" i="6"/>
  <c r="P687" i="6"/>
  <c r="N687" i="6"/>
  <c r="K687" i="6"/>
  <c r="J687" i="6" a="1"/>
  <c r="U686" i="6"/>
  <c r="T686" i="6"/>
  <c r="S686" i="6"/>
  <c r="R686" i="6"/>
  <c r="Q686" i="6"/>
  <c r="P686" i="6"/>
  <c r="N686" i="6"/>
  <c r="K686" i="6"/>
  <c r="J686" i="6" a="1"/>
  <c r="U685" i="6"/>
  <c r="T685" i="6"/>
  <c r="S685" i="6"/>
  <c r="R685" i="6"/>
  <c r="Q685" i="6"/>
  <c r="P685" i="6"/>
  <c r="N685" i="6"/>
  <c r="K685" i="6"/>
  <c r="J685" i="6" a="1"/>
  <c r="U684" i="6"/>
  <c r="T684" i="6"/>
  <c r="S684" i="6"/>
  <c r="R684" i="6"/>
  <c r="Q684" i="6"/>
  <c r="P684" i="6"/>
  <c r="N684" i="6"/>
  <c r="K684" i="6"/>
  <c r="J684" i="6" a="1"/>
  <c r="U683" i="6"/>
  <c r="T683" i="6"/>
  <c r="S683" i="6"/>
  <c r="R683" i="6"/>
  <c r="Q683" i="6"/>
  <c r="P683" i="6"/>
  <c r="N683" i="6"/>
  <c r="K683" i="6"/>
  <c r="J683" i="6" a="1"/>
  <c r="U682" i="6"/>
  <c r="T682" i="6"/>
  <c r="S682" i="6"/>
  <c r="R682" i="6"/>
  <c r="Q682" i="6"/>
  <c r="P682" i="6"/>
  <c r="N682" i="6"/>
  <c r="K682" i="6"/>
  <c r="J682" i="6" a="1"/>
  <c r="U681" i="6"/>
  <c r="T681" i="6"/>
  <c r="S681" i="6"/>
  <c r="R681" i="6"/>
  <c r="Q681" i="6"/>
  <c r="P681" i="6"/>
  <c r="N681" i="6"/>
  <c r="K681" i="6"/>
  <c r="J681" i="6" a="1"/>
  <c r="U680" i="6"/>
  <c r="T680" i="6"/>
  <c r="S680" i="6"/>
  <c r="R680" i="6"/>
  <c r="Q680" i="6"/>
  <c r="P680" i="6"/>
  <c r="O680" i="6"/>
  <c r="N680" i="6"/>
  <c r="K680" i="6"/>
  <c r="J680" i="6" a="1"/>
  <c r="U679" i="6"/>
  <c r="T679" i="6"/>
  <c r="S679" i="6"/>
  <c r="R679" i="6"/>
  <c r="Q679" i="6"/>
  <c r="P679" i="6"/>
  <c r="N679" i="6"/>
  <c r="K679" i="6"/>
  <c r="J679" i="6" a="1"/>
  <c r="U678" i="6"/>
  <c r="T678" i="6"/>
  <c r="S678" i="6"/>
  <c r="R678" i="6"/>
  <c r="Q678" i="6"/>
  <c r="P678" i="6"/>
  <c r="N678" i="6"/>
  <c r="K678" i="6"/>
  <c r="J678" i="6" a="1"/>
  <c r="U677" i="6"/>
  <c r="T677" i="6"/>
  <c r="S677" i="6"/>
  <c r="R677" i="6"/>
  <c r="Q677" i="6"/>
  <c r="P677" i="6"/>
  <c r="N677" i="6"/>
  <c r="K677" i="6"/>
  <c r="J677" i="6" a="1"/>
  <c r="U676" i="6"/>
  <c r="T676" i="6"/>
  <c r="S676" i="6"/>
  <c r="R676" i="6"/>
  <c r="Q676" i="6"/>
  <c r="P676" i="6"/>
  <c r="N676" i="6"/>
  <c r="K676" i="6"/>
  <c r="J676" i="6" a="1"/>
  <c r="U675" i="6"/>
  <c r="T675" i="6"/>
  <c r="S675" i="6"/>
  <c r="R675" i="6"/>
  <c r="Q675" i="6"/>
  <c r="P675" i="6"/>
  <c r="N675" i="6"/>
  <c r="K675" i="6"/>
  <c r="J675" i="6" a="1"/>
  <c r="U674" i="6"/>
  <c r="T674" i="6"/>
  <c r="S674" i="6"/>
  <c r="R674" i="6"/>
  <c r="Q674" i="6"/>
  <c r="P674" i="6"/>
  <c r="N674" i="6"/>
  <c r="K674" i="6"/>
  <c r="J674" i="6" a="1"/>
  <c r="U673" i="6"/>
  <c r="T673" i="6"/>
  <c r="S673" i="6"/>
  <c r="R673" i="6"/>
  <c r="Q673" i="6"/>
  <c r="P673" i="6"/>
  <c r="N673" i="6"/>
  <c r="K673" i="6"/>
  <c r="J673" i="6" a="1"/>
  <c r="U672" i="6"/>
  <c r="T672" i="6"/>
  <c r="S672" i="6"/>
  <c r="R672" i="6"/>
  <c r="Q672" i="6"/>
  <c r="P672" i="6"/>
  <c r="N672" i="6"/>
  <c r="K672" i="6"/>
  <c r="J672" i="6" a="1"/>
  <c r="U671" i="6"/>
  <c r="T671" i="6"/>
  <c r="S671" i="6"/>
  <c r="R671" i="6"/>
  <c r="Q671" i="6"/>
  <c r="P671" i="6"/>
  <c r="N671" i="6"/>
  <c r="K671" i="6"/>
  <c r="J671" i="6" a="1"/>
  <c r="U670" i="6"/>
  <c r="T670" i="6"/>
  <c r="S670" i="6"/>
  <c r="R670" i="6"/>
  <c r="Q670" i="6"/>
  <c r="P670" i="6"/>
  <c r="N670" i="6"/>
  <c r="K670" i="6"/>
  <c r="J670" i="6" a="1"/>
  <c r="U669" i="6"/>
  <c r="T669" i="6"/>
  <c r="S669" i="6"/>
  <c r="R669" i="6"/>
  <c r="Q669" i="6"/>
  <c r="P669" i="6"/>
  <c r="N669" i="6"/>
  <c r="K669" i="6"/>
  <c r="J669" i="6" a="1"/>
  <c r="U668" i="6"/>
  <c r="T668" i="6"/>
  <c r="S668" i="6"/>
  <c r="R668" i="6"/>
  <c r="Q668" i="6"/>
  <c r="P668" i="6"/>
  <c r="N668" i="6"/>
  <c r="K668" i="6"/>
  <c r="J668" i="6" a="1"/>
  <c r="U667" i="6"/>
  <c r="T667" i="6"/>
  <c r="S667" i="6"/>
  <c r="R667" i="6"/>
  <c r="Q667" i="6"/>
  <c r="P667" i="6"/>
  <c r="N667" i="6"/>
  <c r="K667" i="6"/>
  <c r="J667" i="6" a="1"/>
  <c r="U666" i="6"/>
  <c r="T666" i="6"/>
  <c r="S666" i="6"/>
  <c r="R666" i="6"/>
  <c r="Q666" i="6"/>
  <c r="P666" i="6"/>
  <c r="N666" i="6"/>
  <c r="K666" i="6"/>
  <c r="J666" i="6" a="1"/>
  <c r="U665" i="6"/>
  <c r="T665" i="6"/>
  <c r="S665" i="6"/>
  <c r="R665" i="6"/>
  <c r="Q665" i="6"/>
  <c r="P665" i="6"/>
  <c r="N665" i="6"/>
  <c r="K665" i="6"/>
  <c r="J665" i="6" a="1"/>
  <c r="U664" i="6"/>
  <c r="T664" i="6"/>
  <c r="S664" i="6"/>
  <c r="R664" i="6"/>
  <c r="Q664" i="6"/>
  <c r="P664" i="6"/>
  <c r="N664" i="6"/>
  <c r="K664" i="6"/>
  <c r="J664" i="6" a="1"/>
  <c r="U663" i="6"/>
  <c r="T663" i="6"/>
  <c r="S663" i="6"/>
  <c r="R663" i="6"/>
  <c r="Q663" i="6"/>
  <c r="P663" i="6"/>
  <c r="N663" i="6"/>
  <c r="K663" i="6"/>
  <c r="J663" i="6" a="1"/>
  <c r="U662" i="6"/>
  <c r="T662" i="6"/>
  <c r="S662" i="6"/>
  <c r="R662" i="6"/>
  <c r="Q662" i="6"/>
  <c r="P662" i="6"/>
  <c r="N662" i="6"/>
  <c r="K662" i="6"/>
  <c r="J662" i="6" a="1"/>
  <c r="U661" i="6"/>
  <c r="T661" i="6"/>
  <c r="S661" i="6"/>
  <c r="R661" i="6"/>
  <c r="Q661" i="6"/>
  <c r="P661" i="6"/>
  <c r="N661" i="6"/>
  <c r="K661" i="6"/>
  <c r="J661" i="6" a="1"/>
  <c r="U660" i="6"/>
  <c r="T660" i="6"/>
  <c r="S660" i="6"/>
  <c r="R660" i="6"/>
  <c r="Q660" i="6"/>
  <c r="P660" i="6"/>
  <c r="N660" i="6"/>
  <c r="K660" i="6"/>
  <c r="J660" i="6" a="1"/>
  <c r="U659" i="6"/>
  <c r="T659" i="6"/>
  <c r="S659" i="6"/>
  <c r="R659" i="6"/>
  <c r="Q659" i="6"/>
  <c r="P659" i="6"/>
  <c r="N659" i="6"/>
  <c r="K659" i="6"/>
  <c r="J659" i="6" a="1"/>
  <c r="U658" i="6"/>
  <c r="T658" i="6"/>
  <c r="S658" i="6"/>
  <c r="R658" i="6"/>
  <c r="Q658" i="6"/>
  <c r="P658" i="6"/>
  <c r="N658" i="6"/>
  <c r="K658" i="6"/>
  <c r="J658" i="6" a="1"/>
  <c r="U657" i="6"/>
  <c r="T657" i="6"/>
  <c r="S657" i="6"/>
  <c r="R657" i="6"/>
  <c r="Q657" i="6"/>
  <c r="P657" i="6"/>
  <c r="N657" i="6"/>
  <c r="J657" i="6" a="1"/>
  <c r="U656" i="6"/>
  <c r="T656" i="6"/>
  <c r="S656" i="6"/>
  <c r="R656" i="6"/>
  <c r="Q656" i="6"/>
  <c r="P656" i="6"/>
  <c r="N656" i="6"/>
  <c r="K656" i="6"/>
  <c r="J656" i="6" a="1"/>
  <c r="U655" i="6"/>
  <c r="T655" i="6"/>
  <c r="S655" i="6"/>
  <c r="R655" i="6"/>
  <c r="Q655" i="6"/>
  <c r="P655" i="6"/>
  <c r="N655" i="6"/>
  <c r="K655" i="6"/>
  <c r="J655" i="6" a="1"/>
  <c r="U654" i="6"/>
  <c r="T654" i="6"/>
  <c r="S654" i="6"/>
  <c r="R654" i="6"/>
  <c r="Q654" i="6"/>
  <c r="P654" i="6"/>
  <c r="O654" i="6"/>
  <c r="N654" i="6"/>
  <c r="K654" i="6"/>
  <c r="J654" i="6" a="1"/>
  <c r="U653" i="6"/>
  <c r="T653" i="6"/>
  <c r="S653" i="6"/>
  <c r="R653" i="6"/>
  <c r="Q653" i="6"/>
  <c r="P653" i="6"/>
  <c r="O653" i="6"/>
  <c r="N653" i="6"/>
  <c r="K653" i="6"/>
  <c r="J653" i="6" a="1"/>
  <c r="U652" i="6"/>
  <c r="T652" i="6"/>
  <c r="S652" i="6"/>
  <c r="R652" i="6"/>
  <c r="Q652" i="6"/>
  <c r="P652" i="6"/>
  <c r="N652" i="6"/>
  <c r="K652" i="6"/>
  <c r="J652" i="6" a="1"/>
  <c r="U651" i="6"/>
  <c r="T651" i="6"/>
  <c r="S651" i="6"/>
  <c r="R651" i="6"/>
  <c r="Q651" i="6"/>
  <c r="P651" i="6"/>
  <c r="N651" i="6"/>
  <c r="K651" i="6"/>
  <c r="J651" i="6" a="1"/>
  <c r="U650" i="6"/>
  <c r="T650" i="6"/>
  <c r="S650" i="6"/>
  <c r="R650" i="6"/>
  <c r="Q650" i="6"/>
  <c r="P650" i="6"/>
  <c r="N650" i="6"/>
  <c r="K650" i="6"/>
  <c r="J650" i="6" a="1"/>
  <c r="U649" i="6"/>
  <c r="T649" i="6"/>
  <c r="S649" i="6"/>
  <c r="R649" i="6"/>
  <c r="Q649" i="6"/>
  <c r="P649" i="6"/>
  <c r="N649" i="6"/>
  <c r="K649" i="6"/>
  <c r="J649" i="6" a="1"/>
  <c r="U648" i="6"/>
  <c r="T648" i="6"/>
  <c r="S648" i="6"/>
  <c r="R648" i="6"/>
  <c r="Q648" i="6"/>
  <c r="P648" i="6"/>
  <c r="N648" i="6"/>
  <c r="K648" i="6"/>
  <c r="J648" i="6" a="1"/>
  <c r="U647" i="6"/>
  <c r="T647" i="6"/>
  <c r="S647" i="6"/>
  <c r="R647" i="6"/>
  <c r="Q647" i="6"/>
  <c r="P647" i="6"/>
  <c r="N647" i="6"/>
  <c r="K647" i="6"/>
  <c r="J647" i="6" a="1"/>
  <c r="U646" i="6"/>
  <c r="T646" i="6"/>
  <c r="S646" i="6"/>
  <c r="R646" i="6"/>
  <c r="Q646" i="6"/>
  <c r="P646" i="6"/>
  <c r="N646" i="6"/>
  <c r="K646" i="6"/>
  <c r="J646" i="6" a="1"/>
  <c r="U645" i="6"/>
  <c r="T645" i="6"/>
  <c r="S645" i="6"/>
  <c r="R645" i="6"/>
  <c r="Q645" i="6"/>
  <c r="P645" i="6"/>
  <c r="N645" i="6"/>
  <c r="K645" i="6"/>
  <c r="J645" i="6" a="1"/>
  <c r="U644" i="6"/>
  <c r="T644" i="6"/>
  <c r="S644" i="6"/>
  <c r="R644" i="6"/>
  <c r="Q644" i="6"/>
  <c r="P644" i="6"/>
  <c r="N644" i="6"/>
  <c r="K644" i="6"/>
  <c r="J644" i="6" a="1"/>
  <c r="U643" i="6"/>
  <c r="T643" i="6"/>
  <c r="S643" i="6"/>
  <c r="R643" i="6"/>
  <c r="Q643" i="6"/>
  <c r="P643" i="6"/>
  <c r="N643" i="6"/>
  <c r="K643" i="6"/>
  <c r="J643" i="6" a="1"/>
  <c r="U642" i="6"/>
  <c r="T642" i="6"/>
  <c r="S642" i="6"/>
  <c r="R642" i="6"/>
  <c r="Q642" i="6"/>
  <c r="P642" i="6"/>
  <c r="N642" i="6"/>
  <c r="K642" i="6"/>
  <c r="J642" i="6" a="1"/>
  <c r="U641" i="6"/>
  <c r="T641" i="6"/>
  <c r="S641" i="6"/>
  <c r="R641" i="6"/>
  <c r="Q641" i="6"/>
  <c r="P641" i="6"/>
  <c r="N641" i="6"/>
  <c r="J641" i="6" a="1"/>
  <c r="U640" i="6"/>
  <c r="T640" i="6"/>
  <c r="S640" i="6"/>
  <c r="R640" i="6"/>
  <c r="Q640" i="6"/>
  <c r="P640" i="6"/>
  <c r="N640" i="6"/>
  <c r="K640" i="6"/>
  <c r="J640" i="6" a="1"/>
  <c r="U639" i="6"/>
  <c r="T639" i="6"/>
  <c r="S639" i="6"/>
  <c r="R639" i="6"/>
  <c r="Q639" i="6"/>
  <c r="P639" i="6"/>
  <c r="N639" i="6"/>
  <c r="K639" i="6"/>
  <c r="J639" i="6" a="1"/>
  <c r="U638" i="6"/>
  <c r="T638" i="6"/>
  <c r="S638" i="6"/>
  <c r="R638" i="6"/>
  <c r="Q638" i="6"/>
  <c r="P638" i="6"/>
  <c r="N638" i="6"/>
  <c r="K638" i="6"/>
  <c r="J638" i="6" a="1"/>
  <c r="U637" i="6"/>
  <c r="T637" i="6"/>
  <c r="S637" i="6"/>
  <c r="R637" i="6"/>
  <c r="Q637" i="6"/>
  <c r="P637" i="6"/>
  <c r="N637" i="6"/>
  <c r="K637" i="6"/>
  <c r="J637" i="6" a="1"/>
  <c r="U636" i="6"/>
  <c r="T636" i="6"/>
  <c r="S636" i="6"/>
  <c r="R636" i="6"/>
  <c r="Q636" i="6"/>
  <c r="P636" i="6"/>
  <c r="O636" i="6"/>
  <c r="N636" i="6"/>
  <c r="K636" i="6"/>
  <c r="J636" i="6" a="1"/>
  <c r="U635" i="6"/>
  <c r="T635" i="6"/>
  <c r="S635" i="6"/>
  <c r="R635" i="6"/>
  <c r="Q635" i="6"/>
  <c r="P635" i="6"/>
  <c r="N635" i="6"/>
  <c r="K635" i="6"/>
  <c r="J635" i="6" a="1"/>
  <c r="U634" i="6"/>
  <c r="T634" i="6"/>
  <c r="S634" i="6"/>
  <c r="R634" i="6"/>
  <c r="Q634" i="6"/>
  <c r="P634" i="6"/>
  <c r="N634" i="6"/>
  <c r="K634" i="6"/>
  <c r="J634" i="6" a="1"/>
  <c r="U633" i="6"/>
  <c r="T633" i="6"/>
  <c r="S633" i="6"/>
  <c r="R633" i="6"/>
  <c r="Q633" i="6"/>
  <c r="P633" i="6"/>
  <c r="N633" i="6"/>
  <c r="K633" i="6"/>
  <c r="J633" i="6" a="1"/>
  <c r="U632" i="6"/>
  <c r="T632" i="6"/>
  <c r="S632" i="6"/>
  <c r="R632" i="6"/>
  <c r="Q632" i="6"/>
  <c r="P632" i="6"/>
  <c r="N632" i="6"/>
  <c r="K632" i="6"/>
  <c r="J632" i="6" a="1"/>
  <c r="U631" i="6"/>
  <c r="T631" i="6"/>
  <c r="S631" i="6"/>
  <c r="R631" i="6"/>
  <c r="Q631" i="6"/>
  <c r="P631" i="6"/>
  <c r="N631" i="6"/>
  <c r="K631" i="6"/>
  <c r="J631" i="6" a="1"/>
  <c r="U630" i="6"/>
  <c r="T630" i="6"/>
  <c r="S630" i="6"/>
  <c r="R630" i="6"/>
  <c r="Q630" i="6"/>
  <c r="P630" i="6"/>
  <c r="N630" i="6"/>
  <c r="K630" i="6"/>
  <c r="J630" i="6" a="1"/>
  <c r="U629" i="6"/>
  <c r="T629" i="6"/>
  <c r="S629" i="6"/>
  <c r="R629" i="6"/>
  <c r="Q629" i="6"/>
  <c r="P629" i="6"/>
  <c r="N629" i="6"/>
  <c r="K629" i="6"/>
  <c r="J629" i="6" a="1"/>
  <c r="U628" i="6"/>
  <c r="T628" i="6"/>
  <c r="S628" i="6"/>
  <c r="R628" i="6"/>
  <c r="Q628" i="6"/>
  <c r="P628" i="6"/>
  <c r="N628" i="6"/>
  <c r="K628" i="6"/>
  <c r="J628" i="6" a="1"/>
  <c r="U627" i="6"/>
  <c r="T627" i="6"/>
  <c r="S627" i="6"/>
  <c r="R627" i="6"/>
  <c r="Q627" i="6"/>
  <c r="P627" i="6"/>
  <c r="N627" i="6"/>
  <c r="K627" i="6"/>
  <c r="J627" i="6" a="1"/>
  <c r="U626" i="6"/>
  <c r="T626" i="6"/>
  <c r="S626" i="6"/>
  <c r="R626" i="6"/>
  <c r="Q626" i="6"/>
  <c r="P626" i="6"/>
  <c r="N626" i="6"/>
  <c r="K626" i="6"/>
  <c r="J626" i="6" a="1"/>
  <c r="U625" i="6"/>
  <c r="T625" i="6"/>
  <c r="S625" i="6"/>
  <c r="R625" i="6"/>
  <c r="Q625" i="6"/>
  <c r="P625" i="6"/>
  <c r="N625" i="6"/>
  <c r="K625" i="6"/>
  <c r="J625" i="6" a="1"/>
  <c r="U624" i="6"/>
  <c r="T624" i="6"/>
  <c r="S624" i="6"/>
  <c r="R624" i="6"/>
  <c r="Q624" i="6"/>
  <c r="P624" i="6"/>
  <c r="N624" i="6"/>
  <c r="K624" i="6"/>
  <c r="J624" i="6" a="1"/>
  <c r="U623" i="6"/>
  <c r="T623" i="6"/>
  <c r="S623" i="6"/>
  <c r="R623" i="6"/>
  <c r="Q623" i="6"/>
  <c r="P623" i="6"/>
  <c r="N623" i="6"/>
  <c r="K623" i="6"/>
  <c r="J623" i="6" a="1"/>
  <c r="U622" i="6"/>
  <c r="T622" i="6"/>
  <c r="S622" i="6"/>
  <c r="R622" i="6"/>
  <c r="Q622" i="6"/>
  <c r="P622" i="6"/>
  <c r="N622" i="6"/>
  <c r="K622" i="6"/>
  <c r="J622" i="6" a="1"/>
  <c r="U621" i="6"/>
  <c r="T621" i="6"/>
  <c r="S621" i="6"/>
  <c r="R621" i="6"/>
  <c r="Q621" i="6"/>
  <c r="P621" i="6"/>
  <c r="N621" i="6"/>
  <c r="K621" i="6"/>
  <c r="J621" i="6" a="1"/>
  <c r="U620" i="6"/>
  <c r="T620" i="6"/>
  <c r="S620" i="6"/>
  <c r="R620" i="6"/>
  <c r="Q620" i="6"/>
  <c r="P620" i="6"/>
  <c r="N620" i="6"/>
  <c r="K620" i="6"/>
  <c r="J620" i="6" a="1"/>
  <c r="U619" i="6"/>
  <c r="T619" i="6"/>
  <c r="S619" i="6"/>
  <c r="R619" i="6"/>
  <c r="Q619" i="6"/>
  <c r="P619" i="6"/>
  <c r="N619" i="6"/>
  <c r="K619" i="6"/>
  <c r="J619" i="6" a="1"/>
  <c r="U618" i="6"/>
  <c r="T618" i="6"/>
  <c r="S618" i="6"/>
  <c r="R618" i="6"/>
  <c r="Q618" i="6"/>
  <c r="P618" i="6"/>
  <c r="N618" i="6"/>
  <c r="K618" i="6"/>
  <c r="J618" i="6" a="1"/>
  <c r="U617" i="6"/>
  <c r="T617" i="6"/>
  <c r="S617" i="6"/>
  <c r="R617" i="6"/>
  <c r="Q617" i="6"/>
  <c r="P617" i="6"/>
  <c r="N617" i="6"/>
  <c r="K617" i="6"/>
  <c r="J617" i="6" a="1"/>
  <c r="U616" i="6"/>
  <c r="T616" i="6"/>
  <c r="S616" i="6"/>
  <c r="R616" i="6"/>
  <c r="Q616" i="6"/>
  <c r="P616" i="6"/>
  <c r="N616" i="6"/>
  <c r="K616" i="6"/>
  <c r="J616" i="6" a="1"/>
  <c r="U615" i="6"/>
  <c r="T615" i="6"/>
  <c r="S615" i="6"/>
  <c r="R615" i="6"/>
  <c r="Q615" i="6"/>
  <c r="P615" i="6"/>
  <c r="N615" i="6"/>
  <c r="K615" i="6"/>
  <c r="J615" i="6" a="1"/>
  <c r="U614" i="6"/>
  <c r="T614" i="6"/>
  <c r="S614" i="6"/>
  <c r="R614" i="6"/>
  <c r="Q614" i="6"/>
  <c r="P614" i="6"/>
  <c r="N614" i="6"/>
  <c r="K614" i="6"/>
  <c r="J614" i="6" a="1"/>
  <c r="U613" i="6"/>
  <c r="T613" i="6"/>
  <c r="S613" i="6"/>
  <c r="R613" i="6"/>
  <c r="Q613" i="6"/>
  <c r="P613" i="6"/>
  <c r="N613" i="6"/>
  <c r="K613" i="6"/>
  <c r="J613" i="6" a="1"/>
  <c r="U612" i="6"/>
  <c r="T612" i="6"/>
  <c r="S612" i="6"/>
  <c r="R612" i="6"/>
  <c r="Q612" i="6"/>
  <c r="P612" i="6"/>
  <c r="N612" i="6"/>
  <c r="K612" i="6"/>
  <c r="J612" i="6" a="1"/>
  <c r="U611" i="6"/>
  <c r="T611" i="6"/>
  <c r="S611" i="6"/>
  <c r="R611" i="6"/>
  <c r="Q611" i="6"/>
  <c r="P611" i="6"/>
  <c r="N611" i="6"/>
  <c r="K611" i="6"/>
  <c r="J611" i="6" a="1"/>
  <c r="U610" i="6"/>
  <c r="T610" i="6"/>
  <c r="S610" i="6"/>
  <c r="R610" i="6"/>
  <c r="Q610" i="6"/>
  <c r="P610" i="6"/>
  <c r="N610" i="6"/>
  <c r="K610" i="6"/>
  <c r="J610" i="6" a="1"/>
  <c r="U609" i="6"/>
  <c r="T609" i="6"/>
  <c r="S609" i="6"/>
  <c r="R609" i="6"/>
  <c r="Q609" i="6"/>
  <c r="P609" i="6"/>
  <c r="N609" i="6"/>
  <c r="K609" i="6"/>
  <c r="J609" i="6" a="1"/>
  <c r="U608" i="6"/>
  <c r="T608" i="6"/>
  <c r="S608" i="6"/>
  <c r="R608" i="6"/>
  <c r="Q608" i="6"/>
  <c r="P608" i="6"/>
  <c r="N608" i="6"/>
  <c r="K608" i="6"/>
  <c r="J608" i="6" a="1"/>
  <c r="U607" i="6"/>
  <c r="T607" i="6"/>
  <c r="S607" i="6"/>
  <c r="R607" i="6"/>
  <c r="Q607" i="6"/>
  <c r="P607" i="6"/>
  <c r="N607" i="6"/>
  <c r="K607" i="6"/>
  <c r="J607" i="6" a="1"/>
  <c r="U606" i="6"/>
  <c r="T606" i="6"/>
  <c r="S606" i="6"/>
  <c r="R606" i="6"/>
  <c r="Q606" i="6"/>
  <c r="P606" i="6"/>
  <c r="N606" i="6"/>
  <c r="K606" i="6"/>
  <c r="J606" i="6" a="1"/>
  <c r="U605" i="6"/>
  <c r="T605" i="6"/>
  <c r="S605" i="6"/>
  <c r="R605" i="6"/>
  <c r="Q605" i="6"/>
  <c r="P605" i="6"/>
  <c r="N605" i="6"/>
  <c r="K605" i="6"/>
  <c r="J605" i="6" a="1"/>
  <c r="U604" i="6"/>
  <c r="T604" i="6"/>
  <c r="S604" i="6"/>
  <c r="R604" i="6"/>
  <c r="Q604" i="6"/>
  <c r="P604" i="6"/>
  <c r="N604" i="6"/>
  <c r="K604" i="6"/>
  <c r="J604" i="6" a="1"/>
  <c r="U603" i="6"/>
  <c r="T603" i="6"/>
  <c r="S603" i="6"/>
  <c r="R603" i="6"/>
  <c r="Q603" i="6"/>
  <c r="P603" i="6"/>
  <c r="N603" i="6"/>
  <c r="K603" i="6"/>
  <c r="J603" i="6" a="1"/>
  <c r="U602" i="6"/>
  <c r="T602" i="6"/>
  <c r="S602" i="6"/>
  <c r="R602" i="6"/>
  <c r="Q602" i="6"/>
  <c r="P602" i="6"/>
  <c r="N602" i="6"/>
  <c r="K602" i="6"/>
  <c r="J602" i="6" a="1"/>
  <c r="U601" i="6"/>
  <c r="T601" i="6"/>
  <c r="S601" i="6"/>
  <c r="R601" i="6"/>
  <c r="Q601" i="6"/>
  <c r="P601" i="6"/>
  <c r="N601" i="6"/>
  <c r="K601" i="6"/>
  <c r="J601" i="6" a="1"/>
  <c r="U600" i="6"/>
  <c r="T600" i="6"/>
  <c r="S600" i="6"/>
  <c r="R600" i="6"/>
  <c r="Q600" i="6"/>
  <c r="P600" i="6"/>
  <c r="N600" i="6"/>
  <c r="K600" i="6"/>
  <c r="J600" i="6" a="1"/>
  <c r="U599" i="6"/>
  <c r="T599" i="6"/>
  <c r="S599" i="6"/>
  <c r="R599" i="6"/>
  <c r="Q599" i="6"/>
  <c r="P599" i="6"/>
  <c r="N599" i="6"/>
  <c r="K599" i="6"/>
  <c r="J599" i="6" a="1"/>
  <c r="U598" i="6"/>
  <c r="T598" i="6"/>
  <c r="S598" i="6"/>
  <c r="R598" i="6"/>
  <c r="Q598" i="6"/>
  <c r="P598" i="6"/>
  <c r="N598" i="6"/>
  <c r="K598" i="6"/>
  <c r="J598" i="6" a="1"/>
  <c r="U597" i="6"/>
  <c r="T597" i="6"/>
  <c r="S597" i="6"/>
  <c r="R597" i="6"/>
  <c r="Q597" i="6"/>
  <c r="P597" i="6"/>
  <c r="N597" i="6"/>
  <c r="K597" i="6"/>
  <c r="J597" i="6" a="1"/>
  <c r="U596" i="6"/>
  <c r="T596" i="6"/>
  <c r="S596" i="6"/>
  <c r="R596" i="6"/>
  <c r="Q596" i="6"/>
  <c r="P596" i="6"/>
  <c r="N596" i="6"/>
  <c r="K596" i="6"/>
  <c r="J596" i="6" a="1"/>
  <c r="U595" i="6"/>
  <c r="T595" i="6"/>
  <c r="S595" i="6"/>
  <c r="R595" i="6"/>
  <c r="Q595" i="6"/>
  <c r="P595" i="6"/>
  <c r="N595" i="6"/>
  <c r="K595" i="6"/>
  <c r="J595" i="6" a="1"/>
  <c r="U594" i="6"/>
  <c r="T594" i="6"/>
  <c r="S594" i="6"/>
  <c r="R594" i="6"/>
  <c r="Q594" i="6"/>
  <c r="P594" i="6"/>
  <c r="N594" i="6"/>
  <c r="K594" i="6"/>
  <c r="J594" i="6" a="1"/>
  <c r="U593" i="6"/>
  <c r="T593" i="6"/>
  <c r="S593" i="6"/>
  <c r="R593" i="6"/>
  <c r="Q593" i="6"/>
  <c r="P593" i="6"/>
  <c r="N593" i="6"/>
  <c r="K593" i="6"/>
  <c r="J593" i="6" a="1"/>
  <c r="U592" i="6"/>
  <c r="T592" i="6"/>
  <c r="S592" i="6"/>
  <c r="R592" i="6"/>
  <c r="Q592" i="6"/>
  <c r="P592" i="6"/>
  <c r="N592" i="6"/>
  <c r="K592" i="6"/>
  <c r="J592" i="6" a="1"/>
  <c r="U591" i="6"/>
  <c r="T591" i="6"/>
  <c r="S591" i="6"/>
  <c r="R591" i="6"/>
  <c r="Q591" i="6"/>
  <c r="P591" i="6"/>
  <c r="N591" i="6"/>
  <c r="K591" i="6"/>
  <c r="J591" i="6" a="1"/>
  <c r="U590" i="6"/>
  <c r="T590" i="6"/>
  <c r="S590" i="6"/>
  <c r="R590" i="6"/>
  <c r="Q590" i="6"/>
  <c r="P590" i="6"/>
  <c r="N590" i="6"/>
  <c r="K590" i="6"/>
  <c r="J590" i="6" a="1"/>
  <c r="U589" i="6"/>
  <c r="T589" i="6"/>
  <c r="S589" i="6"/>
  <c r="R589" i="6"/>
  <c r="Q589" i="6"/>
  <c r="P589" i="6"/>
  <c r="N589" i="6"/>
  <c r="K589" i="6"/>
  <c r="J589" i="6" a="1"/>
  <c r="U588" i="6"/>
  <c r="T588" i="6"/>
  <c r="S588" i="6"/>
  <c r="R588" i="6"/>
  <c r="Q588" i="6"/>
  <c r="P588" i="6"/>
  <c r="N588" i="6"/>
  <c r="K588" i="6"/>
  <c r="J588" i="6" a="1"/>
  <c r="U587" i="6"/>
  <c r="T587" i="6"/>
  <c r="S587" i="6"/>
  <c r="R587" i="6"/>
  <c r="Q587" i="6"/>
  <c r="P587" i="6"/>
  <c r="N587" i="6"/>
  <c r="K587" i="6"/>
  <c r="J587" i="6" a="1"/>
  <c r="U586" i="6"/>
  <c r="T586" i="6"/>
  <c r="S586" i="6"/>
  <c r="R586" i="6"/>
  <c r="Q586" i="6"/>
  <c r="P586" i="6"/>
  <c r="N586" i="6"/>
  <c r="K586" i="6"/>
  <c r="J586" i="6" a="1"/>
  <c r="U585" i="6"/>
  <c r="T585" i="6"/>
  <c r="S585" i="6"/>
  <c r="R585" i="6"/>
  <c r="Q585" i="6"/>
  <c r="P585" i="6"/>
  <c r="N585" i="6"/>
  <c r="K585" i="6"/>
  <c r="J585" i="6" a="1"/>
  <c r="U584" i="6"/>
  <c r="T584" i="6"/>
  <c r="S584" i="6"/>
  <c r="R584" i="6"/>
  <c r="Q584" i="6"/>
  <c r="P584" i="6"/>
  <c r="N584" i="6"/>
  <c r="K584" i="6"/>
  <c r="J584" i="6" a="1"/>
  <c r="U583" i="6"/>
  <c r="T583" i="6"/>
  <c r="S583" i="6"/>
  <c r="R583" i="6"/>
  <c r="Q583" i="6"/>
  <c r="P583" i="6"/>
  <c r="N583" i="6"/>
  <c r="K583" i="6"/>
  <c r="J583" i="6" a="1"/>
  <c r="U582" i="6"/>
  <c r="T582" i="6"/>
  <c r="S582" i="6"/>
  <c r="R582" i="6"/>
  <c r="Q582" i="6"/>
  <c r="P582" i="6"/>
  <c r="N582" i="6"/>
  <c r="K582" i="6"/>
  <c r="J582" i="6" a="1"/>
  <c r="U581" i="6"/>
  <c r="T581" i="6"/>
  <c r="S581" i="6"/>
  <c r="R581" i="6"/>
  <c r="Q581" i="6"/>
  <c r="P581" i="6"/>
  <c r="N581" i="6"/>
  <c r="K581" i="6"/>
  <c r="J581" i="6" a="1"/>
  <c r="U580" i="6"/>
  <c r="T580" i="6"/>
  <c r="S580" i="6"/>
  <c r="R580" i="6"/>
  <c r="Q580" i="6"/>
  <c r="P580" i="6"/>
  <c r="N580" i="6"/>
  <c r="K580" i="6"/>
  <c r="J580" i="6" a="1"/>
  <c r="U579" i="6"/>
  <c r="T579" i="6"/>
  <c r="S579" i="6"/>
  <c r="R579" i="6"/>
  <c r="Q579" i="6"/>
  <c r="P579" i="6"/>
  <c r="N579" i="6"/>
  <c r="K579" i="6"/>
  <c r="J579" i="6" a="1"/>
  <c r="U578" i="6"/>
  <c r="T578" i="6"/>
  <c r="S578" i="6"/>
  <c r="R578" i="6"/>
  <c r="Q578" i="6"/>
  <c r="P578" i="6"/>
  <c r="N578" i="6"/>
  <c r="K578" i="6"/>
  <c r="J578" i="6" a="1"/>
  <c r="U577" i="6"/>
  <c r="T577" i="6"/>
  <c r="S577" i="6"/>
  <c r="R577" i="6"/>
  <c r="Q577" i="6"/>
  <c r="P577" i="6"/>
  <c r="N577" i="6"/>
  <c r="K577" i="6"/>
  <c r="J577" i="6" a="1"/>
  <c r="U576" i="6"/>
  <c r="T576" i="6"/>
  <c r="S576" i="6"/>
  <c r="R576" i="6"/>
  <c r="Q576" i="6"/>
  <c r="P576" i="6"/>
  <c r="N576" i="6"/>
  <c r="K576" i="6"/>
  <c r="J576" i="6" a="1"/>
  <c r="U575" i="6"/>
  <c r="T575" i="6"/>
  <c r="S575" i="6"/>
  <c r="R575" i="6"/>
  <c r="Q575" i="6"/>
  <c r="P575" i="6"/>
  <c r="N575" i="6"/>
  <c r="K575" i="6"/>
  <c r="J575" i="6" a="1"/>
  <c r="U574" i="6"/>
  <c r="T574" i="6"/>
  <c r="S574" i="6"/>
  <c r="R574" i="6"/>
  <c r="Q574" i="6"/>
  <c r="P574" i="6"/>
  <c r="N574" i="6"/>
  <c r="K574" i="6"/>
  <c r="J574" i="6" a="1"/>
  <c r="U573" i="6"/>
  <c r="T573" i="6"/>
  <c r="S573" i="6"/>
  <c r="R573" i="6"/>
  <c r="Q573" i="6"/>
  <c r="P573" i="6"/>
  <c r="N573" i="6"/>
  <c r="K573" i="6"/>
  <c r="J573" i="6" a="1"/>
  <c r="U572" i="6"/>
  <c r="T572" i="6"/>
  <c r="S572" i="6"/>
  <c r="R572" i="6"/>
  <c r="Q572" i="6"/>
  <c r="P572" i="6"/>
  <c r="N572" i="6"/>
  <c r="K572" i="6"/>
  <c r="J572" i="6" a="1"/>
  <c r="U571" i="6"/>
  <c r="T571" i="6"/>
  <c r="S571" i="6"/>
  <c r="R571" i="6"/>
  <c r="Q571" i="6"/>
  <c r="P571" i="6"/>
  <c r="N571" i="6"/>
  <c r="K571" i="6"/>
  <c r="J571" i="6" a="1"/>
  <c r="U570" i="6"/>
  <c r="T570" i="6"/>
  <c r="S570" i="6"/>
  <c r="R570" i="6"/>
  <c r="Q570" i="6"/>
  <c r="P570" i="6"/>
  <c r="N570" i="6"/>
  <c r="K570" i="6"/>
  <c r="J570" i="6" a="1"/>
  <c r="U569" i="6"/>
  <c r="T569" i="6"/>
  <c r="S569" i="6"/>
  <c r="R569" i="6"/>
  <c r="Q569" i="6"/>
  <c r="P569" i="6"/>
  <c r="N569" i="6"/>
  <c r="K569" i="6"/>
  <c r="J569" i="6" a="1"/>
  <c r="U568" i="6"/>
  <c r="T568" i="6"/>
  <c r="S568" i="6"/>
  <c r="R568" i="6"/>
  <c r="Q568" i="6"/>
  <c r="P568" i="6"/>
  <c r="N568" i="6"/>
  <c r="K568" i="6"/>
  <c r="J568" i="6" a="1"/>
  <c r="U567" i="6"/>
  <c r="T567" i="6"/>
  <c r="S567" i="6"/>
  <c r="R567" i="6"/>
  <c r="Q567" i="6"/>
  <c r="P567" i="6"/>
  <c r="N567" i="6"/>
  <c r="K567" i="6"/>
  <c r="J567" i="6" a="1"/>
  <c r="U566" i="6"/>
  <c r="T566" i="6"/>
  <c r="S566" i="6"/>
  <c r="R566" i="6"/>
  <c r="Q566" i="6"/>
  <c r="P566" i="6"/>
  <c r="N566" i="6"/>
  <c r="K566" i="6"/>
  <c r="J566" i="6" a="1"/>
  <c r="U565" i="6"/>
  <c r="T565" i="6"/>
  <c r="S565" i="6"/>
  <c r="R565" i="6"/>
  <c r="Q565" i="6"/>
  <c r="P565" i="6"/>
  <c r="N565" i="6"/>
  <c r="K565" i="6"/>
  <c r="J565" i="6" a="1"/>
  <c r="U564" i="6"/>
  <c r="T564" i="6"/>
  <c r="S564" i="6"/>
  <c r="R564" i="6"/>
  <c r="Q564" i="6"/>
  <c r="P564" i="6"/>
  <c r="N564" i="6"/>
  <c r="K564" i="6"/>
  <c r="J564" i="6" a="1"/>
  <c r="U563" i="6"/>
  <c r="T563" i="6"/>
  <c r="S563" i="6"/>
  <c r="R563" i="6"/>
  <c r="Q563" i="6"/>
  <c r="P563" i="6"/>
  <c r="N563" i="6"/>
  <c r="K563" i="6"/>
  <c r="J563" i="6" a="1"/>
  <c r="U562" i="6"/>
  <c r="T562" i="6"/>
  <c r="S562" i="6"/>
  <c r="R562" i="6"/>
  <c r="Q562" i="6"/>
  <c r="P562" i="6"/>
  <c r="N562" i="6"/>
  <c r="K562" i="6"/>
  <c r="J562" i="6" a="1"/>
  <c r="U561" i="6"/>
  <c r="T561" i="6"/>
  <c r="S561" i="6"/>
  <c r="R561" i="6"/>
  <c r="Q561" i="6"/>
  <c r="P561" i="6"/>
  <c r="N561" i="6"/>
  <c r="K561" i="6"/>
  <c r="J561" i="6" a="1"/>
  <c r="U560" i="6"/>
  <c r="T560" i="6"/>
  <c r="S560" i="6"/>
  <c r="R560" i="6"/>
  <c r="Q560" i="6"/>
  <c r="P560" i="6"/>
  <c r="N560" i="6"/>
  <c r="K560" i="6"/>
  <c r="J560" i="6" a="1"/>
  <c r="U559" i="6"/>
  <c r="T559" i="6"/>
  <c r="S559" i="6"/>
  <c r="R559" i="6"/>
  <c r="Q559" i="6"/>
  <c r="P559" i="6"/>
  <c r="N559" i="6"/>
  <c r="K559" i="6"/>
  <c r="J559" i="6" a="1"/>
  <c r="U558" i="6"/>
  <c r="T558" i="6"/>
  <c r="S558" i="6"/>
  <c r="R558" i="6"/>
  <c r="Q558" i="6"/>
  <c r="P558" i="6"/>
  <c r="N558" i="6"/>
  <c r="K558" i="6"/>
  <c r="J558" i="6" a="1"/>
  <c r="U557" i="6"/>
  <c r="T557" i="6"/>
  <c r="S557" i="6"/>
  <c r="R557" i="6"/>
  <c r="Q557" i="6"/>
  <c r="P557" i="6"/>
  <c r="N557" i="6"/>
  <c r="K557" i="6"/>
  <c r="J557" i="6" a="1"/>
  <c r="U556" i="6"/>
  <c r="T556" i="6"/>
  <c r="S556" i="6"/>
  <c r="R556" i="6"/>
  <c r="Q556" i="6"/>
  <c r="P556" i="6"/>
  <c r="N556" i="6"/>
  <c r="K556" i="6"/>
  <c r="J556" i="6" a="1"/>
  <c r="U555" i="6"/>
  <c r="T555" i="6"/>
  <c r="S555" i="6"/>
  <c r="R555" i="6"/>
  <c r="Q555" i="6"/>
  <c r="P555" i="6"/>
  <c r="N555" i="6"/>
  <c r="K555" i="6"/>
  <c r="J555" i="6" a="1"/>
  <c r="U554" i="6"/>
  <c r="T554" i="6"/>
  <c r="S554" i="6"/>
  <c r="R554" i="6"/>
  <c r="Q554" i="6"/>
  <c r="P554" i="6"/>
  <c r="N554" i="6"/>
  <c r="K554" i="6"/>
  <c r="J554" i="6" a="1"/>
  <c r="U553" i="6"/>
  <c r="T553" i="6"/>
  <c r="S553" i="6"/>
  <c r="R553" i="6"/>
  <c r="Q553" i="6"/>
  <c r="P553" i="6"/>
  <c r="N553" i="6"/>
  <c r="K553" i="6"/>
  <c r="J553" i="6" a="1"/>
  <c r="U552" i="6"/>
  <c r="T552" i="6"/>
  <c r="S552" i="6"/>
  <c r="R552" i="6"/>
  <c r="Q552" i="6"/>
  <c r="P552" i="6"/>
  <c r="N552" i="6"/>
  <c r="K552" i="6"/>
  <c r="J552" i="6" a="1"/>
  <c r="U551" i="6"/>
  <c r="T551" i="6"/>
  <c r="S551" i="6"/>
  <c r="R551" i="6"/>
  <c r="Q551" i="6"/>
  <c r="P551" i="6"/>
  <c r="N551" i="6"/>
  <c r="K551" i="6"/>
  <c r="J551" i="6" a="1"/>
  <c r="U550" i="6"/>
  <c r="T550" i="6"/>
  <c r="S550" i="6"/>
  <c r="R550" i="6"/>
  <c r="Q550" i="6"/>
  <c r="P550" i="6"/>
  <c r="N550" i="6"/>
  <c r="K550" i="6"/>
  <c r="J550" i="6" a="1"/>
  <c r="U549" i="6"/>
  <c r="T549" i="6"/>
  <c r="S549" i="6"/>
  <c r="R549" i="6"/>
  <c r="Q549" i="6"/>
  <c r="P549" i="6"/>
  <c r="N549" i="6"/>
  <c r="K549" i="6"/>
  <c r="J549" i="6" a="1"/>
  <c r="U548" i="6"/>
  <c r="T548" i="6"/>
  <c r="S548" i="6"/>
  <c r="R548" i="6"/>
  <c r="Q548" i="6"/>
  <c r="P548" i="6"/>
  <c r="N548" i="6"/>
  <c r="K548" i="6"/>
  <c r="J548" i="6" a="1"/>
  <c r="U547" i="6"/>
  <c r="T547" i="6"/>
  <c r="S547" i="6"/>
  <c r="R547" i="6"/>
  <c r="Q547" i="6"/>
  <c r="P547" i="6"/>
  <c r="N547" i="6"/>
  <c r="K547" i="6"/>
  <c r="J547" i="6" a="1"/>
  <c r="U546" i="6"/>
  <c r="T546" i="6"/>
  <c r="S546" i="6"/>
  <c r="R546" i="6"/>
  <c r="Q546" i="6"/>
  <c r="P546" i="6"/>
  <c r="N546" i="6"/>
  <c r="K546" i="6"/>
  <c r="J546" i="6" a="1"/>
  <c r="U545" i="6"/>
  <c r="T545" i="6"/>
  <c r="S545" i="6"/>
  <c r="R545" i="6"/>
  <c r="Q545" i="6"/>
  <c r="P545" i="6"/>
  <c r="N545" i="6"/>
  <c r="K545" i="6"/>
  <c r="J545" i="6" a="1"/>
  <c r="U544" i="6"/>
  <c r="T544" i="6"/>
  <c r="S544" i="6"/>
  <c r="R544" i="6"/>
  <c r="Q544" i="6"/>
  <c r="P544" i="6"/>
  <c r="N544" i="6"/>
  <c r="K544" i="6"/>
  <c r="J544" i="6" a="1"/>
  <c r="U543" i="6"/>
  <c r="T543" i="6"/>
  <c r="S543" i="6"/>
  <c r="R543" i="6"/>
  <c r="Q543" i="6"/>
  <c r="P543" i="6"/>
  <c r="N543" i="6"/>
  <c r="K543" i="6"/>
  <c r="J543" i="6" a="1"/>
  <c r="U542" i="6"/>
  <c r="T542" i="6"/>
  <c r="S542" i="6"/>
  <c r="R542" i="6"/>
  <c r="Q542" i="6"/>
  <c r="P542" i="6"/>
  <c r="N542" i="6"/>
  <c r="K542" i="6"/>
  <c r="J542" i="6" a="1"/>
  <c r="U541" i="6"/>
  <c r="T541" i="6"/>
  <c r="S541" i="6"/>
  <c r="R541" i="6"/>
  <c r="Q541" i="6"/>
  <c r="P541" i="6"/>
  <c r="N541" i="6"/>
  <c r="K541" i="6"/>
  <c r="J541" i="6" a="1"/>
  <c r="U540" i="6"/>
  <c r="T540" i="6"/>
  <c r="S540" i="6"/>
  <c r="R540" i="6"/>
  <c r="Q540" i="6"/>
  <c r="P540" i="6"/>
  <c r="N540" i="6"/>
  <c r="K540" i="6"/>
  <c r="J540" i="6" a="1"/>
  <c r="U539" i="6"/>
  <c r="T539" i="6"/>
  <c r="S539" i="6"/>
  <c r="R539" i="6"/>
  <c r="Q539" i="6"/>
  <c r="P539" i="6"/>
  <c r="N539" i="6"/>
  <c r="K539" i="6"/>
  <c r="J539" i="6" a="1"/>
  <c r="U538" i="6"/>
  <c r="T538" i="6"/>
  <c r="S538" i="6"/>
  <c r="R538" i="6"/>
  <c r="Q538" i="6"/>
  <c r="P538" i="6"/>
  <c r="N538" i="6"/>
  <c r="K538" i="6"/>
  <c r="J538" i="6" a="1"/>
  <c r="U537" i="6"/>
  <c r="T537" i="6"/>
  <c r="S537" i="6"/>
  <c r="R537" i="6"/>
  <c r="Q537" i="6"/>
  <c r="P537" i="6"/>
  <c r="N537" i="6"/>
  <c r="K537" i="6"/>
  <c r="J537" i="6" a="1"/>
  <c r="U536" i="6"/>
  <c r="T536" i="6"/>
  <c r="S536" i="6"/>
  <c r="R536" i="6"/>
  <c r="Q536" i="6"/>
  <c r="P536" i="6"/>
  <c r="N536" i="6"/>
  <c r="K536" i="6"/>
  <c r="J536" i="6" a="1"/>
  <c r="U535" i="6"/>
  <c r="T535" i="6"/>
  <c r="S535" i="6"/>
  <c r="R535" i="6"/>
  <c r="Q535" i="6"/>
  <c r="P535" i="6"/>
  <c r="N535" i="6"/>
  <c r="K535" i="6"/>
  <c r="J535" i="6" a="1"/>
  <c r="U534" i="6"/>
  <c r="T534" i="6"/>
  <c r="S534" i="6"/>
  <c r="R534" i="6"/>
  <c r="Q534" i="6"/>
  <c r="P534" i="6"/>
  <c r="N534" i="6"/>
  <c r="K534" i="6"/>
  <c r="J534" i="6" a="1"/>
  <c r="U533" i="6"/>
  <c r="T533" i="6"/>
  <c r="S533" i="6"/>
  <c r="R533" i="6"/>
  <c r="Q533" i="6"/>
  <c r="P533" i="6"/>
  <c r="N533" i="6"/>
  <c r="K533" i="6"/>
  <c r="J533" i="6" a="1"/>
  <c r="U532" i="6"/>
  <c r="T532" i="6"/>
  <c r="S532" i="6"/>
  <c r="R532" i="6"/>
  <c r="Q532" i="6"/>
  <c r="P532" i="6"/>
  <c r="N532" i="6"/>
  <c r="K532" i="6"/>
  <c r="J532" i="6" a="1"/>
  <c r="U531" i="6"/>
  <c r="T531" i="6"/>
  <c r="S531" i="6"/>
  <c r="R531" i="6"/>
  <c r="Q531" i="6"/>
  <c r="P531" i="6"/>
  <c r="N531" i="6"/>
  <c r="K531" i="6"/>
  <c r="J531" i="6" a="1"/>
  <c r="U530" i="6"/>
  <c r="T530" i="6"/>
  <c r="S530" i="6"/>
  <c r="R530" i="6"/>
  <c r="Q530" i="6"/>
  <c r="P530" i="6"/>
  <c r="N530" i="6"/>
  <c r="K530" i="6"/>
  <c r="J530" i="6" a="1"/>
  <c r="U529" i="6"/>
  <c r="T529" i="6"/>
  <c r="S529" i="6"/>
  <c r="R529" i="6"/>
  <c r="Q529" i="6"/>
  <c r="P529" i="6"/>
  <c r="N529" i="6"/>
  <c r="K529" i="6"/>
  <c r="J529" i="6" a="1"/>
  <c r="U528" i="6"/>
  <c r="T528" i="6"/>
  <c r="S528" i="6"/>
  <c r="R528" i="6"/>
  <c r="Q528" i="6"/>
  <c r="P528" i="6"/>
  <c r="N528" i="6"/>
  <c r="K528" i="6"/>
  <c r="J528" i="6" a="1"/>
  <c r="U527" i="6"/>
  <c r="T527" i="6"/>
  <c r="S527" i="6"/>
  <c r="R527" i="6"/>
  <c r="Q527" i="6"/>
  <c r="P527" i="6"/>
  <c r="N527" i="6"/>
  <c r="K527" i="6"/>
  <c r="J527" i="6" a="1"/>
  <c r="U526" i="6"/>
  <c r="T526" i="6"/>
  <c r="S526" i="6"/>
  <c r="R526" i="6"/>
  <c r="Q526" i="6"/>
  <c r="P526" i="6"/>
  <c r="N526" i="6"/>
  <c r="K526" i="6"/>
  <c r="J526" i="6" a="1"/>
  <c r="U525" i="6"/>
  <c r="T525" i="6"/>
  <c r="S525" i="6"/>
  <c r="R525" i="6"/>
  <c r="Q525" i="6"/>
  <c r="P525" i="6"/>
  <c r="N525" i="6"/>
  <c r="K525" i="6"/>
  <c r="J525" i="6" a="1"/>
  <c r="U524" i="6"/>
  <c r="T524" i="6"/>
  <c r="S524" i="6"/>
  <c r="R524" i="6"/>
  <c r="Q524" i="6"/>
  <c r="P524" i="6"/>
  <c r="N524" i="6"/>
  <c r="K524" i="6"/>
  <c r="J524" i="6" a="1"/>
  <c r="U523" i="6"/>
  <c r="T523" i="6"/>
  <c r="S523" i="6"/>
  <c r="R523" i="6"/>
  <c r="Q523" i="6"/>
  <c r="P523" i="6"/>
  <c r="N523" i="6"/>
  <c r="K523" i="6"/>
  <c r="J523" i="6" a="1"/>
  <c r="U522" i="6"/>
  <c r="T522" i="6"/>
  <c r="S522" i="6"/>
  <c r="R522" i="6"/>
  <c r="Q522" i="6"/>
  <c r="P522" i="6"/>
  <c r="N522" i="6"/>
  <c r="K522" i="6"/>
  <c r="J522" i="6" a="1"/>
  <c r="U521" i="6"/>
  <c r="T521" i="6"/>
  <c r="S521" i="6"/>
  <c r="R521" i="6"/>
  <c r="Q521" i="6"/>
  <c r="P521" i="6"/>
  <c r="N521" i="6"/>
  <c r="K521" i="6"/>
  <c r="J521" i="6" a="1"/>
  <c r="U520" i="6"/>
  <c r="T520" i="6"/>
  <c r="S520" i="6"/>
  <c r="R520" i="6"/>
  <c r="Q520" i="6"/>
  <c r="P520" i="6"/>
  <c r="N520" i="6"/>
  <c r="K520" i="6"/>
  <c r="J520" i="6" a="1"/>
  <c r="U519" i="6"/>
  <c r="T519" i="6"/>
  <c r="S519" i="6"/>
  <c r="R519" i="6"/>
  <c r="Q519" i="6"/>
  <c r="P519" i="6"/>
  <c r="N519" i="6"/>
  <c r="K519" i="6"/>
  <c r="J519" i="6" a="1"/>
  <c r="U518" i="6"/>
  <c r="T518" i="6"/>
  <c r="S518" i="6"/>
  <c r="R518" i="6"/>
  <c r="Q518" i="6"/>
  <c r="P518" i="6"/>
  <c r="O518" i="6"/>
  <c r="N518" i="6"/>
  <c r="K518" i="6"/>
  <c r="J518" i="6" a="1"/>
  <c r="U517" i="6"/>
  <c r="T517" i="6"/>
  <c r="S517" i="6"/>
  <c r="R517" i="6"/>
  <c r="Q517" i="6"/>
  <c r="P517" i="6"/>
  <c r="N517" i="6"/>
  <c r="K517" i="6"/>
  <c r="J517" i="6" a="1"/>
  <c r="U516" i="6"/>
  <c r="T516" i="6"/>
  <c r="S516" i="6"/>
  <c r="R516" i="6"/>
  <c r="Q516" i="6"/>
  <c r="P516" i="6"/>
  <c r="N516" i="6"/>
  <c r="K516" i="6"/>
  <c r="J516" i="6" a="1"/>
  <c r="U515" i="6"/>
  <c r="T515" i="6"/>
  <c r="S515" i="6"/>
  <c r="R515" i="6"/>
  <c r="Q515" i="6"/>
  <c r="P515" i="6"/>
  <c r="N515" i="6"/>
  <c r="K515" i="6"/>
  <c r="J515" i="6" a="1"/>
  <c r="U514" i="6"/>
  <c r="T514" i="6"/>
  <c r="S514" i="6"/>
  <c r="R514" i="6"/>
  <c r="Q514" i="6"/>
  <c r="P514" i="6"/>
  <c r="N514" i="6"/>
  <c r="K514" i="6"/>
  <c r="J514" i="6" a="1"/>
  <c r="U513" i="6"/>
  <c r="T513" i="6"/>
  <c r="S513" i="6"/>
  <c r="R513" i="6"/>
  <c r="Q513" i="6"/>
  <c r="P513" i="6"/>
  <c r="N513" i="6"/>
  <c r="K513" i="6"/>
  <c r="J513" i="6" a="1"/>
  <c r="U512" i="6"/>
  <c r="T512" i="6"/>
  <c r="S512" i="6"/>
  <c r="R512" i="6"/>
  <c r="Q512" i="6"/>
  <c r="P512" i="6"/>
  <c r="N512" i="6"/>
  <c r="K512" i="6"/>
  <c r="J512" i="6" a="1"/>
  <c r="U511" i="6"/>
  <c r="T511" i="6"/>
  <c r="S511" i="6"/>
  <c r="R511" i="6"/>
  <c r="Q511" i="6"/>
  <c r="P511" i="6"/>
  <c r="N511" i="6"/>
  <c r="K511" i="6"/>
  <c r="J511" i="6" a="1"/>
  <c r="U510" i="6"/>
  <c r="T510" i="6"/>
  <c r="S510" i="6"/>
  <c r="R510" i="6"/>
  <c r="Q510" i="6"/>
  <c r="P510" i="6"/>
  <c r="N510" i="6"/>
  <c r="K510" i="6"/>
  <c r="J510" i="6" a="1"/>
  <c r="U509" i="6"/>
  <c r="T509" i="6"/>
  <c r="S509" i="6"/>
  <c r="R509" i="6"/>
  <c r="Q509" i="6"/>
  <c r="P509" i="6"/>
  <c r="N509" i="6"/>
  <c r="K509" i="6"/>
  <c r="J509" i="6" a="1"/>
  <c r="U508" i="6"/>
  <c r="T508" i="6"/>
  <c r="S508" i="6"/>
  <c r="R508" i="6"/>
  <c r="Q508" i="6"/>
  <c r="P508" i="6"/>
  <c r="N508" i="6"/>
  <c r="K508" i="6"/>
  <c r="J508" i="6" a="1"/>
  <c r="U507" i="6"/>
  <c r="T507" i="6"/>
  <c r="S507" i="6"/>
  <c r="R507" i="6"/>
  <c r="Q507" i="6"/>
  <c r="P507" i="6"/>
  <c r="N507" i="6"/>
  <c r="K507" i="6"/>
  <c r="J507" i="6" a="1"/>
  <c r="U506" i="6"/>
  <c r="T506" i="6"/>
  <c r="S506" i="6"/>
  <c r="R506" i="6"/>
  <c r="Q506" i="6"/>
  <c r="P506" i="6"/>
  <c r="N506" i="6"/>
  <c r="K506" i="6"/>
  <c r="J506" i="6" a="1"/>
  <c r="U505" i="6"/>
  <c r="T505" i="6"/>
  <c r="S505" i="6"/>
  <c r="R505" i="6"/>
  <c r="Q505" i="6"/>
  <c r="P505" i="6"/>
  <c r="N505" i="6"/>
  <c r="K505" i="6"/>
  <c r="J505" i="6" a="1"/>
  <c r="U504" i="6"/>
  <c r="T504" i="6"/>
  <c r="S504" i="6"/>
  <c r="R504" i="6"/>
  <c r="Q504" i="6"/>
  <c r="P504" i="6"/>
  <c r="N504" i="6"/>
  <c r="K504" i="6"/>
  <c r="J504" i="6" a="1"/>
  <c r="U503" i="6"/>
  <c r="T503" i="6"/>
  <c r="S503" i="6"/>
  <c r="R503" i="6"/>
  <c r="Q503" i="6"/>
  <c r="P503" i="6"/>
  <c r="N503" i="6"/>
  <c r="K503" i="6"/>
  <c r="J503" i="6" a="1"/>
  <c r="U502" i="6"/>
  <c r="T502" i="6"/>
  <c r="S502" i="6"/>
  <c r="R502" i="6"/>
  <c r="Q502" i="6"/>
  <c r="P502" i="6"/>
  <c r="N502" i="6"/>
  <c r="K502" i="6"/>
  <c r="J502" i="6" a="1"/>
  <c r="U501" i="6"/>
  <c r="T501" i="6"/>
  <c r="S501" i="6"/>
  <c r="R501" i="6"/>
  <c r="Q501" i="6"/>
  <c r="P501" i="6"/>
  <c r="N501" i="6"/>
  <c r="K501" i="6"/>
  <c r="J501" i="6" a="1"/>
  <c r="U500" i="6"/>
  <c r="T500" i="6"/>
  <c r="S500" i="6"/>
  <c r="R500" i="6"/>
  <c r="Q500" i="6"/>
  <c r="P500" i="6"/>
  <c r="O500" i="6"/>
  <c r="N500" i="6"/>
  <c r="K500" i="6"/>
  <c r="J500" i="6" a="1"/>
  <c r="U499" i="6"/>
  <c r="T499" i="6"/>
  <c r="S499" i="6"/>
  <c r="R499" i="6"/>
  <c r="Q499" i="6"/>
  <c r="P499" i="6"/>
  <c r="N499" i="6"/>
  <c r="K499" i="6"/>
  <c r="J499" i="6" a="1"/>
  <c r="U498" i="6"/>
  <c r="T498" i="6"/>
  <c r="S498" i="6"/>
  <c r="R498" i="6"/>
  <c r="Q498" i="6"/>
  <c r="P498" i="6"/>
  <c r="N498" i="6"/>
  <c r="K498" i="6"/>
  <c r="J498" i="6" a="1"/>
  <c r="U497" i="6"/>
  <c r="T497" i="6"/>
  <c r="S497" i="6"/>
  <c r="R497" i="6"/>
  <c r="Q497" i="6"/>
  <c r="P497" i="6"/>
  <c r="N497" i="6"/>
  <c r="K497" i="6"/>
  <c r="J497" i="6" a="1"/>
  <c r="U496" i="6"/>
  <c r="T496" i="6"/>
  <c r="S496" i="6"/>
  <c r="R496" i="6"/>
  <c r="Q496" i="6"/>
  <c r="P496" i="6"/>
  <c r="N496" i="6"/>
  <c r="K496" i="6"/>
  <c r="J496" i="6" a="1"/>
  <c r="U495" i="6"/>
  <c r="T495" i="6"/>
  <c r="S495" i="6"/>
  <c r="R495" i="6"/>
  <c r="Q495" i="6"/>
  <c r="P495" i="6"/>
  <c r="N495" i="6"/>
  <c r="K495" i="6"/>
  <c r="J495" i="6" a="1"/>
  <c r="U494" i="6"/>
  <c r="T494" i="6"/>
  <c r="S494" i="6"/>
  <c r="R494" i="6"/>
  <c r="Q494" i="6"/>
  <c r="P494" i="6"/>
  <c r="N494" i="6"/>
  <c r="K494" i="6"/>
  <c r="J494" i="6" a="1"/>
  <c r="U493" i="6"/>
  <c r="T493" i="6"/>
  <c r="S493" i="6"/>
  <c r="R493" i="6"/>
  <c r="Q493" i="6"/>
  <c r="P493" i="6"/>
  <c r="N493" i="6"/>
  <c r="K493" i="6"/>
  <c r="J493" i="6" a="1"/>
  <c r="U492" i="6"/>
  <c r="T492" i="6"/>
  <c r="S492" i="6"/>
  <c r="R492" i="6"/>
  <c r="Q492" i="6"/>
  <c r="P492" i="6"/>
  <c r="N492" i="6"/>
  <c r="K492" i="6"/>
  <c r="J492" i="6" a="1"/>
  <c r="U491" i="6"/>
  <c r="T491" i="6"/>
  <c r="S491" i="6"/>
  <c r="R491" i="6"/>
  <c r="Q491" i="6"/>
  <c r="P491" i="6"/>
  <c r="N491" i="6"/>
  <c r="K491" i="6"/>
  <c r="J491" i="6" a="1"/>
  <c r="U490" i="6"/>
  <c r="T490" i="6"/>
  <c r="S490" i="6"/>
  <c r="R490" i="6"/>
  <c r="Q490" i="6"/>
  <c r="P490" i="6"/>
  <c r="N490" i="6"/>
  <c r="K490" i="6"/>
  <c r="J490" i="6" a="1"/>
  <c r="U489" i="6"/>
  <c r="T489" i="6"/>
  <c r="S489" i="6"/>
  <c r="R489" i="6"/>
  <c r="Q489" i="6"/>
  <c r="P489" i="6"/>
  <c r="N489" i="6"/>
  <c r="K489" i="6"/>
  <c r="J489" i="6" a="1"/>
  <c r="U488" i="6"/>
  <c r="T488" i="6"/>
  <c r="S488" i="6"/>
  <c r="R488" i="6"/>
  <c r="Q488" i="6"/>
  <c r="P488" i="6"/>
  <c r="N488" i="6"/>
  <c r="K488" i="6"/>
  <c r="J488" i="6" a="1"/>
  <c r="U487" i="6"/>
  <c r="T487" i="6"/>
  <c r="S487" i="6"/>
  <c r="R487" i="6"/>
  <c r="Q487" i="6"/>
  <c r="P487" i="6"/>
  <c r="N487" i="6"/>
  <c r="K487" i="6"/>
  <c r="J487" i="6" a="1"/>
  <c r="U486" i="6"/>
  <c r="T486" i="6"/>
  <c r="S486" i="6"/>
  <c r="R486" i="6"/>
  <c r="Q486" i="6"/>
  <c r="P486" i="6"/>
  <c r="N486" i="6"/>
  <c r="K486" i="6"/>
  <c r="J486" i="6" a="1"/>
  <c r="U485" i="6"/>
  <c r="T485" i="6"/>
  <c r="S485" i="6"/>
  <c r="R485" i="6"/>
  <c r="Q485" i="6"/>
  <c r="P485" i="6"/>
  <c r="N485" i="6"/>
  <c r="K485" i="6"/>
  <c r="J485" i="6" a="1"/>
  <c r="U484" i="6"/>
  <c r="T484" i="6"/>
  <c r="S484" i="6"/>
  <c r="R484" i="6"/>
  <c r="Q484" i="6"/>
  <c r="P484" i="6"/>
  <c r="N484" i="6"/>
  <c r="K484" i="6"/>
  <c r="J484" i="6" a="1"/>
  <c r="U483" i="6"/>
  <c r="T483" i="6"/>
  <c r="S483" i="6"/>
  <c r="R483" i="6"/>
  <c r="Q483" i="6"/>
  <c r="P483" i="6"/>
  <c r="N483" i="6"/>
  <c r="K483" i="6"/>
  <c r="J483" i="6" a="1"/>
  <c r="U482" i="6"/>
  <c r="T482" i="6"/>
  <c r="S482" i="6"/>
  <c r="R482" i="6"/>
  <c r="Q482" i="6"/>
  <c r="P482" i="6"/>
  <c r="N482" i="6"/>
  <c r="K482" i="6"/>
  <c r="J482" i="6" a="1"/>
  <c r="U481" i="6"/>
  <c r="T481" i="6"/>
  <c r="S481" i="6"/>
  <c r="R481" i="6"/>
  <c r="Q481" i="6"/>
  <c r="P481" i="6"/>
  <c r="N481" i="6"/>
  <c r="K481" i="6"/>
  <c r="J481" i="6" a="1"/>
  <c r="U480" i="6"/>
  <c r="T480" i="6"/>
  <c r="S480" i="6"/>
  <c r="R480" i="6"/>
  <c r="Q480" i="6"/>
  <c r="P480" i="6"/>
  <c r="N480" i="6"/>
  <c r="K480" i="6"/>
  <c r="J480" i="6" a="1"/>
  <c r="U479" i="6"/>
  <c r="T479" i="6"/>
  <c r="S479" i="6"/>
  <c r="R479" i="6"/>
  <c r="Q479" i="6"/>
  <c r="P479" i="6"/>
  <c r="N479" i="6"/>
  <c r="K479" i="6"/>
  <c r="J479" i="6" a="1"/>
  <c r="U478" i="6"/>
  <c r="T478" i="6"/>
  <c r="S478" i="6"/>
  <c r="R478" i="6"/>
  <c r="Q478" i="6"/>
  <c r="P478" i="6"/>
  <c r="N478" i="6"/>
  <c r="K478" i="6"/>
  <c r="J478" i="6" a="1"/>
  <c r="U477" i="6"/>
  <c r="T477" i="6"/>
  <c r="S477" i="6"/>
  <c r="R477" i="6"/>
  <c r="Q477" i="6"/>
  <c r="P477" i="6"/>
  <c r="N477" i="6"/>
  <c r="K477" i="6"/>
  <c r="J477" i="6" a="1"/>
  <c r="U476" i="6"/>
  <c r="T476" i="6"/>
  <c r="S476" i="6"/>
  <c r="R476" i="6"/>
  <c r="Q476" i="6"/>
  <c r="P476" i="6"/>
  <c r="N476" i="6"/>
  <c r="K476" i="6"/>
  <c r="J476" i="6" a="1"/>
  <c r="U475" i="6"/>
  <c r="T475" i="6"/>
  <c r="S475" i="6"/>
  <c r="R475" i="6"/>
  <c r="Q475" i="6"/>
  <c r="P475" i="6"/>
  <c r="N475" i="6"/>
  <c r="K475" i="6"/>
  <c r="J475" i="6" a="1"/>
  <c r="U474" i="6"/>
  <c r="T474" i="6"/>
  <c r="S474" i="6"/>
  <c r="R474" i="6"/>
  <c r="Q474" i="6"/>
  <c r="P474" i="6"/>
  <c r="N474" i="6"/>
  <c r="K474" i="6"/>
  <c r="J474" i="6" a="1"/>
  <c r="U473" i="6"/>
  <c r="T473" i="6"/>
  <c r="S473" i="6"/>
  <c r="R473" i="6"/>
  <c r="Q473" i="6"/>
  <c r="P473" i="6"/>
  <c r="N473" i="6"/>
  <c r="K473" i="6"/>
  <c r="J473" i="6" a="1"/>
  <c r="U472" i="6"/>
  <c r="T472" i="6"/>
  <c r="S472" i="6"/>
  <c r="R472" i="6"/>
  <c r="Q472" i="6"/>
  <c r="P472" i="6"/>
  <c r="N472" i="6"/>
  <c r="K472" i="6"/>
  <c r="J472" i="6" a="1"/>
  <c r="U471" i="6"/>
  <c r="T471" i="6"/>
  <c r="S471" i="6"/>
  <c r="R471" i="6"/>
  <c r="Q471" i="6"/>
  <c r="P471" i="6"/>
  <c r="N471" i="6"/>
  <c r="K471" i="6"/>
  <c r="J471" i="6" a="1"/>
  <c r="U470" i="6"/>
  <c r="T470" i="6"/>
  <c r="S470" i="6"/>
  <c r="R470" i="6"/>
  <c r="Q470" i="6"/>
  <c r="P470" i="6"/>
  <c r="N470" i="6"/>
  <c r="K470" i="6"/>
  <c r="J470" i="6" a="1"/>
  <c r="U469" i="6"/>
  <c r="T469" i="6"/>
  <c r="S469" i="6"/>
  <c r="R469" i="6"/>
  <c r="Q469" i="6"/>
  <c r="P469" i="6"/>
  <c r="N469" i="6"/>
  <c r="K469" i="6"/>
  <c r="J469" i="6" a="1"/>
  <c r="U468" i="6"/>
  <c r="T468" i="6"/>
  <c r="S468" i="6"/>
  <c r="R468" i="6"/>
  <c r="Q468" i="6"/>
  <c r="P468" i="6"/>
  <c r="N468" i="6"/>
  <c r="K468" i="6"/>
  <c r="J468" i="6" a="1"/>
  <c r="U467" i="6"/>
  <c r="T467" i="6"/>
  <c r="S467" i="6"/>
  <c r="R467" i="6"/>
  <c r="Q467" i="6"/>
  <c r="P467" i="6"/>
  <c r="N467" i="6"/>
  <c r="K467" i="6"/>
  <c r="J467" i="6" a="1"/>
  <c r="U466" i="6"/>
  <c r="T466" i="6"/>
  <c r="S466" i="6"/>
  <c r="R466" i="6"/>
  <c r="Q466" i="6"/>
  <c r="P466" i="6"/>
  <c r="O466" i="6"/>
  <c r="N466" i="6"/>
  <c r="K466" i="6"/>
  <c r="J466" i="6" a="1"/>
  <c r="U465" i="6"/>
  <c r="T465" i="6"/>
  <c r="S465" i="6"/>
  <c r="R465" i="6"/>
  <c r="Q465" i="6"/>
  <c r="P465" i="6"/>
  <c r="N465" i="6"/>
  <c r="K465" i="6"/>
  <c r="J465" i="6" a="1"/>
  <c r="U464" i="6"/>
  <c r="T464" i="6"/>
  <c r="S464" i="6"/>
  <c r="R464" i="6"/>
  <c r="Q464" i="6"/>
  <c r="P464" i="6"/>
  <c r="N464" i="6"/>
  <c r="K464" i="6"/>
  <c r="J464" i="6" a="1"/>
  <c r="U463" i="6"/>
  <c r="T463" i="6"/>
  <c r="S463" i="6"/>
  <c r="R463" i="6"/>
  <c r="Q463" i="6"/>
  <c r="P463" i="6"/>
  <c r="N463" i="6"/>
  <c r="K463" i="6"/>
  <c r="J463" i="6" a="1"/>
  <c r="U462" i="6"/>
  <c r="T462" i="6"/>
  <c r="S462" i="6"/>
  <c r="R462" i="6"/>
  <c r="Q462" i="6"/>
  <c r="P462" i="6"/>
  <c r="N462" i="6"/>
  <c r="K462" i="6"/>
  <c r="J462" i="6" a="1"/>
  <c r="U461" i="6"/>
  <c r="T461" i="6"/>
  <c r="S461" i="6"/>
  <c r="R461" i="6"/>
  <c r="Q461" i="6"/>
  <c r="P461" i="6"/>
  <c r="N461" i="6"/>
  <c r="K461" i="6"/>
  <c r="J461" i="6" a="1"/>
  <c r="U460" i="6"/>
  <c r="T460" i="6"/>
  <c r="S460" i="6"/>
  <c r="R460" i="6"/>
  <c r="Q460" i="6"/>
  <c r="P460" i="6"/>
  <c r="N460" i="6"/>
  <c r="K460" i="6"/>
  <c r="J460" i="6" a="1"/>
  <c r="U459" i="6"/>
  <c r="T459" i="6"/>
  <c r="S459" i="6"/>
  <c r="R459" i="6"/>
  <c r="Q459" i="6"/>
  <c r="P459" i="6"/>
  <c r="N459" i="6"/>
  <c r="K459" i="6"/>
  <c r="J459" i="6" a="1"/>
  <c r="U458" i="6"/>
  <c r="T458" i="6"/>
  <c r="S458" i="6"/>
  <c r="R458" i="6"/>
  <c r="Q458" i="6"/>
  <c r="P458" i="6"/>
  <c r="N458" i="6"/>
  <c r="K458" i="6"/>
  <c r="J458" i="6" a="1"/>
  <c r="U457" i="6"/>
  <c r="T457" i="6"/>
  <c r="S457" i="6"/>
  <c r="R457" i="6"/>
  <c r="Q457" i="6"/>
  <c r="P457" i="6"/>
  <c r="N457" i="6"/>
  <c r="K457" i="6"/>
  <c r="J457" i="6" a="1"/>
  <c r="U456" i="6"/>
  <c r="T456" i="6"/>
  <c r="S456" i="6"/>
  <c r="R456" i="6"/>
  <c r="Q456" i="6"/>
  <c r="P456" i="6"/>
  <c r="N456" i="6"/>
  <c r="K456" i="6"/>
  <c r="J456" i="6" a="1"/>
  <c r="U455" i="6"/>
  <c r="T455" i="6"/>
  <c r="S455" i="6"/>
  <c r="R455" i="6"/>
  <c r="Q455" i="6"/>
  <c r="P455" i="6"/>
  <c r="N455" i="6"/>
  <c r="K455" i="6"/>
  <c r="J455" i="6" a="1"/>
  <c r="U454" i="6"/>
  <c r="T454" i="6"/>
  <c r="S454" i="6"/>
  <c r="R454" i="6"/>
  <c r="Q454" i="6"/>
  <c r="P454" i="6"/>
  <c r="N454" i="6"/>
  <c r="K454" i="6"/>
  <c r="J454" i="6" a="1"/>
  <c r="U453" i="6"/>
  <c r="T453" i="6"/>
  <c r="S453" i="6"/>
  <c r="R453" i="6"/>
  <c r="Q453" i="6"/>
  <c r="P453" i="6"/>
  <c r="N453" i="6"/>
  <c r="K453" i="6"/>
  <c r="J453" i="6" a="1"/>
  <c r="U452" i="6"/>
  <c r="T452" i="6"/>
  <c r="S452" i="6"/>
  <c r="R452" i="6"/>
  <c r="Q452" i="6"/>
  <c r="P452" i="6"/>
  <c r="N452" i="6"/>
  <c r="K452" i="6"/>
  <c r="J452" i="6" a="1"/>
  <c r="U451" i="6"/>
  <c r="T451" i="6"/>
  <c r="S451" i="6"/>
  <c r="R451" i="6"/>
  <c r="Q451" i="6"/>
  <c r="P451" i="6"/>
  <c r="N451" i="6"/>
  <c r="K451" i="6"/>
  <c r="J451" i="6" a="1"/>
  <c r="U450" i="6"/>
  <c r="T450" i="6"/>
  <c r="S450" i="6"/>
  <c r="R450" i="6"/>
  <c r="Q450" i="6"/>
  <c r="P450" i="6"/>
  <c r="N450" i="6"/>
  <c r="K450" i="6"/>
  <c r="J450" i="6" a="1"/>
  <c r="U449" i="6"/>
  <c r="T449" i="6"/>
  <c r="S449" i="6"/>
  <c r="R449" i="6"/>
  <c r="Q449" i="6"/>
  <c r="P449" i="6"/>
  <c r="N449" i="6"/>
  <c r="K449" i="6"/>
  <c r="J449" i="6" a="1"/>
  <c r="U448" i="6"/>
  <c r="T448" i="6"/>
  <c r="S448" i="6"/>
  <c r="R448" i="6"/>
  <c r="Q448" i="6"/>
  <c r="P448" i="6"/>
  <c r="N448" i="6"/>
  <c r="K448" i="6"/>
  <c r="J448" i="6" a="1"/>
  <c r="U447" i="6"/>
  <c r="T447" i="6"/>
  <c r="S447" i="6"/>
  <c r="R447" i="6"/>
  <c r="Q447" i="6"/>
  <c r="P447" i="6"/>
  <c r="N447" i="6"/>
  <c r="K447" i="6"/>
  <c r="J447" i="6" a="1"/>
  <c r="U446" i="6"/>
  <c r="T446" i="6"/>
  <c r="S446" i="6"/>
  <c r="R446" i="6"/>
  <c r="Q446" i="6"/>
  <c r="P446" i="6"/>
  <c r="O446" i="6"/>
  <c r="N446" i="6"/>
  <c r="K446" i="6"/>
  <c r="J446" i="6" a="1"/>
  <c r="U445" i="6"/>
  <c r="T445" i="6"/>
  <c r="S445" i="6"/>
  <c r="R445" i="6"/>
  <c r="Q445" i="6"/>
  <c r="P445" i="6"/>
  <c r="N445" i="6"/>
  <c r="K445" i="6"/>
  <c r="J445" i="6" a="1"/>
  <c r="U444" i="6"/>
  <c r="T444" i="6"/>
  <c r="S444" i="6"/>
  <c r="R444" i="6"/>
  <c r="Q444" i="6"/>
  <c r="P444" i="6"/>
  <c r="N444" i="6"/>
  <c r="K444" i="6"/>
  <c r="J444" i="6" a="1"/>
  <c r="U443" i="6"/>
  <c r="T443" i="6"/>
  <c r="S443" i="6"/>
  <c r="R443" i="6"/>
  <c r="Q443" i="6"/>
  <c r="P443" i="6"/>
  <c r="N443" i="6"/>
  <c r="K443" i="6"/>
  <c r="J443" i="6" a="1"/>
  <c r="U442" i="6"/>
  <c r="T442" i="6"/>
  <c r="S442" i="6"/>
  <c r="R442" i="6"/>
  <c r="Q442" i="6"/>
  <c r="P442" i="6"/>
  <c r="N442" i="6"/>
  <c r="K442" i="6"/>
  <c r="J442" i="6" a="1"/>
  <c r="U441" i="6"/>
  <c r="T441" i="6"/>
  <c r="S441" i="6"/>
  <c r="R441" i="6"/>
  <c r="Q441" i="6"/>
  <c r="P441" i="6"/>
  <c r="N441" i="6"/>
  <c r="K441" i="6"/>
  <c r="J441" i="6" a="1"/>
  <c r="U440" i="6"/>
  <c r="T440" i="6"/>
  <c r="S440" i="6"/>
  <c r="R440" i="6"/>
  <c r="Q440" i="6"/>
  <c r="P440" i="6"/>
  <c r="N440" i="6"/>
  <c r="K440" i="6"/>
  <c r="J440" i="6" a="1"/>
  <c r="U439" i="6"/>
  <c r="T439" i="6"/>
  <c r="S439" i="6"/>
  <c r="R439" i="6"/>
  <c r="Q439" i="6"/>
  <c r="P439" i="6"/>
  <c r="N439" i="6"/>
  <c r="K439" i="6"/>
  <c r="J439" i="6" a="1"/>
  <c r="U438" i="6"/>
  <c r="T438" i="6"/>
  <c r="S438" i="6"/>
  <c r="R438" i="6"/>
  <c r="Q438" i="6"/>
  <c r="P438" i="6"/>
  <c r="N438" i="6"/>
  <c r="K438" i="6"/>
  <c r="J438" i="6" a="1"/>
  <c r="U437" i="6"/>
  <c r="T437" i="6"/>
  <c r="S437" i="6"/>
  <c r="R437" i="6"/>
  <c r="Q437" i="6"/>
  <c r="P437" i="6"/>
  <c r="N437" i="6"/>
  <c r="K437" i="6"/>
  <c r="J437" i="6" a="1"/>
  <c r="U436" i="6"/>
  <c r="T436" i="6"/>
  <c r="S436" i="6"/>
  <c r="R436" i="6"/>
  <c r="Q436" i="6"/>
  <c r="P436" i="6"/>
  <c r="N436" i="6"/>
  <c r="K436" i="6"/>
  <c r="J436" i="6" a="1"/>
  <c r="U435" i="6"/>
  <c r="T435" i="6"/>
  <c r="S435" i="6"/>
  <c r="R435" i="6"/>
  <c r="Q435" i="6"/>
  <c r="P435" i="6"/>
  <c r="N435" i="6"/>
  <c r="K435" i="6"/>
  <c r="J435" i="6" a="1"/>
  <c r="U434" i="6"/>
  <c r="T434" i="6"/>
  <c r="S434" i="6"/>
  <c r="R434" i="6"/>
  <c r="Q434" i="6"/>
  <c r="P434" i="6"/>
  <c r="N434" i="6"/>
  <c r="K434" i="6"/>
  <c r="J434" i="6" a="1"/>
  <c r="U433" i="6"/>
  <c r="T433" i="6"/>
  <c r="S433" i="6"/>
  <c r="R433" i="6"/>
  <c r="Q433" i="6"/>
  <c r="P433" i="6"/>
  <c r="N433" i="6"/>
  <c r="K433" i="6"/>
  <c r="J433" i="6" a="1"/>
  <c r="U432" i="6"/>
  <c r="T432" i="6"/>
  <c r="S432" i="6"/>
  <c r="R432" i="6"/>
  <c r="Q432" i="6"/>
  <c r="P432" i="6"/>
  <c r="N432" i="6"/>
  <c r="K432" i="6"/>
  <c r="J432" i="6" a="1"/>
  <c r="U431" i="6"/>
  <c r="T431" i="6"/>
  <c r="S431" i="6"/>
  <c r="R431" i="6"/>
  <c r="Q431" i="6"/>
  <c r="P431" i="6"/>
  <c r="N431" i="6"/>
  <c r="K431" i="6"/>
  <c r="J431" i="6" a="1"/>
  <c r="U430" i="6"/>
  <c r="T430" i="6"/>
  <c r="S430" i="6"/>
  <c r="R430" i="6"/>
  <c r="Q430" i="6"/>
  <c r="P430" i="6"/>
  <c r="N430" i="6"/>
  <c r="K430" i="6"/>
  <c r="J430" i="6" a="1"/>
  <c r="U429" i="6"/>
  <c r="T429" i="6"/>
  <c r="S429" i="6"/>
  <c r="R429" i="6"/>
  <c r="Q429" i="6"/>
  <c r="P429" i="6"/>
  <c r="N429" i="6"/>
  <c r="K429" i="6"/>
  <c r="J429" i="6" a="1"/>
  <c r="U428" i="6"/>
  <c r="T428" i="6"/>
  <c r="S428" i="6"/>
  <c r="R428" i="6"/>
  <c r="Q428" i="6"/>
  <c r="P428" i="6"/>
  <c r="N428" i="6"/>
  <c r="K428" i="6"/>
  <c r="J428" i="6" a="1"/>
  <c r="U427" i="6"/>
  <c r="T427" i="6"/>
  <c r="S427" i="6"/>
  <c r="R427" i="6"/>
  <c r="Q427" i="6"/>
  <c r="P427" i="6"/>
  <c r="N427" i="6"/>
  <c r="K427" i="6"/>
  <c r="J427" i="6" a="1"/>
  <c r="U426" i="6"/>
  <c r="T426" i="6"/>
  <c r="S426" i="6"/>
  <c r="R426" i="6"/>
  <c r="Q426" i="6"/>
  <c r="P426" i="6"/>
  <c r="N426" i="6"/>
  <c r="K426" i="6"/>
  <c r="J426" i="6" a="1"/>
  <c r="U425" i="6"/>
  <c r="T425" i="6"/>
  <c r="S425" i="6"/>
  <c r="R425" i="6"/>
  <c r="Q425" i="6"/>
  <c r="P425" i="6"/>
  <c r="N425" i="6"/>
  <c r="K425" i="6"/>
  <c r="J425" i="6" a="1"/>
  <c r="U424" i="6"/>
  <c r="T424" i="6"/>
  <c r="S424" i="6"/>
  <c r="R424" i="6"/>
  <c r="Q424" i="6"/>
  <c r="P424" i="6"/>
  <c r="N424" i="6"/>
  <c r="K424" i="6"/>
  <c r="J424" i="6" a="1"/>
  <c r="U423" i="6"/>
  <c r="T423" i="6"/>
  <c r="S423" i="6"/>
  <c r="R423" i="6"/>
  <c r="Q423" i="6"/>
  <c r="P423" i="6"/>
  <c r="N423" i="6"/>
  <c r="K423" i="6"/>
  <c r="J423" i="6" a="1"/>
  <c r="U422" i="6"/>
  <c r="T422" i="6"/>
  <c r="S422" i="6"/>
  <c r="R422" i="6"/>
  <c r="Q422" i="6"/>
  <c r="P422" i="6"/>
  <c r="O422" i="6"/>
  <c r="N422" i="6"/>
  <c r="K422" i="6"/>
  <c r="J422" i="6" a="1"/>
  <c r="U421" i="6"/>
  <c r="T421" i="6"/>
  <c r="S421" i="6"/>
  <c r="R421" i="6"/>
  <c r="Q421" i="6"/>
  <c r="P421" i="6"/>
  <c r="N421" i="6"/>
  <c r="K421" i="6"/>
  <c r="J421" i="6" a="1"/>
  <c r="U420" i="6"/>
  <c r="T420" i="6"/>
  <c r="S420" i="6"/>
  <c r="R420" i="6"/>
  <c r="Q420" i="6"/>
  <c r="P420" i="6"/>
  <c r="N420" i="6"/>
  <c r="K420" i="6"/>
  <c r="J420" i="6" a="1"/>
  <c r="U419" i="6"/>
  <c r="T419" i="6"/>
  <c r="S419" i="6"/>
  <c r="R419" i="6"/>
  <c r="Q419" i="6"/>
  <c r="P419" i="6"/>
  <c r="N419" i="6"/>
  <c r="K419" i="6"/>
  <c r="J419" i="6" a="1"/>
  <c r="U418" i="6"/>
  <c r="T418" i="6"/>
  <c r="S418" i="6"/>
  <c r="R418" i="6"/>
  <c r="Q418" i="6"/>
  <c r="P418" i="6"/>
  <c r="N418" i="6"/>
  <c r="K418" i="6"/>
  <c r="J418" i="6" a="1"/>
  <c r="U417" i="6"/>
  <c r="T417" i="6"/>
  <c r="S417" i="6"/>
  <c r="R417" i="6"/>
  <c r="Q417" i="6"/>
  <c r="P417" i="6"/>
  <c r="N417" i="6"/>
  <c r="K417" i="6"/>
  <c r="J417" i="6" a="1"/>
  <c r="U416" i="6"/>
  <c r="T416" i="6"/>
  <c r="S416" i="6"/>
  <c r="R416" i="6"/>
  <c r="Q416" i="6"/>
  <c r="P416" i="6"/>
  <c r="N416" i="6"/>
  <c r="K416" i="6"/>
  <c r="J416" i="6" a="1"/>
  <c r="U415" i="6"/>
  <c r="T415" i="6"/>
  <c r="S415" i="6"/>
  <c r="R415" i="6"/>
  <c r="Q415" i="6"/>
  <c r="P415" i="6"/>
  <c r="N415" i="6"/>
  <c r="K415" i="6"/>
  <c r="J415" i="6" a="1"/>
  <c r="U414" i="6"/>
  <c r="T414" i="6"/>
  <c r="S414" i="6"/>
  <c r="R414" i="6"/>
  <c r="Q414" i="6"/>
  <c r="P414" i="6"/>
  <c r="N414" i="6"/>
  <c r="K414" i="6"/>
  <c r="J414" i="6" a="1"/>
  <c r="U413" i="6"/>
  <c r="T413" i="6"/>
  <c r="S413" i="6"/>
  <c r="R413" i="6"/>
  <c r="Q413" i="6"/>
  <c r="P413" i="6"/>
  <c r="N413" i="6"/>
  <c r="K413" i="6"/>
  <c r="J413" i="6" a="1"/>
  <c r="U412" i="6"/>
  <c r="T412" i="6"/>
  <c r="S412" i="6"/>
  <c r="R412" i="6"/>
  <c r="Q412" i="6"/>
  <c r="P412" i="6"/>
  <c r="O412" i="6"/>
  <c r="N412" i="6"/>
  <c r="K412" i="6"/>
  <c r="J412" i="6" a="1"/>
  <c r="U411" i="6"/>
  <c r="T411" i="6"/>
  <c r="S411" i="6"/>
  <c r="R411" i="6"/>
  <c r="Q411" i="6"/>
  <c r="P411" i="6"/>
  <c r="N411" i="6"/>
  <c r="K411" i="6"/>
  <c r="J411" i="6" a="1"/>
  <c r="U410" i="6"/>
  <c r="T410" i="6"/>
  <c r="S410" i="6"/>
  <c r="R410" i="6"/>
  <c r="Q410" i="6"/>
  <c r="P410" i="6"/>
  <c r="N410" i="6"/>
  <c r="K410" i="6"/>
  <c r="J410" i="6" a="1"/>
  <c r="U409" i="6"/>
  <c r="T409" i="6"/>
  <c r="S409" i="6"/>
  <c r="R409" i="6"/>
  <c r="Q409" i="6"/>
  <c r="P409" i="6"/>
  <c r="N409" i="6"/>
  <c r="K409" i="6"/>
  <c r="J409" i="6" a="1"/>
  <c r="U408" i="6"/>
  <c r="T408" i="6"/>
  <c r="S408" i="6"/>
  <c r="R408" i="6"/>
  <c r="Q408" i="6"/>
  <c r="P408" i="6"/>
  <c r="N408" i="6"/>
  <c r="K408" i="6"/>
  <c r="J408" i="6" a="1"/>
  <c r="U407" i="6"/>
  <c r="T407" i="6"/>
  <c r="S407" i="6"/>
  <c r="R407" i="6"/>
  <c r="Q407" i="6"/>
  <c r="P407" i="6"/>
  <c r="N407" i="6"/>
  <c r="K407" i="6"/>
  <c r="J407" i="6" a="1"/>
  <c r="U406" i="6"/>
  <c r="T406" i="6"/>
  <c r="S406" i="6"/>
  <c r="R406" i="6"/>
  <c r="Q406" i="6"/>
  <c r="P406" i="6"/>
  <c r="N406" i="6"/>
  <c r="K406" i="6"/>
  <c r="J406" i="6" a="1"/>
  <c r="U405" i="6"/>
  <c r="T405" i="6"/>
  <c r="S405" i="6"/>
  <c r="R405" i="6"/>
  <c r="Q405" i="6"/>
  <c r="P405" i="6"/>
  <c r="N405" i="6"/>
  <c r="K405" i="6"/>
  <c r="J405" i="6" a="1"/>
  <c r="U404" i="6"/>
  <c r="T404" i="6"/>
  <c r="S404" i="6"/>
  <c r="R404" i="6"/>
  <c r="Q404" i="6"/>
  <c r="P404" i="6"/>
  <c r="N404" i="6"/>
  <c r="K404" i="6"/>
  <c r="J404" i="6" a="1"/>
  <c r="U403" i="6"/>
  <c r="T403" i="6"/>
  <c r="S403" i="6"/>
  <c r="R403" i="6"/>
  <c r="Q403" i="6"/>
  <c r="P403" i="6"/>
  <c r="N403" i="6"/>
  <c r="K403" i="6"/>
  <c r="J403" i="6" a="1"/>
  <c r="U402" i="6"/>
  <c r="T402" i="6"/>
  <c r="S402" i="6"/>
  <c r="R402" i="6"/>
  <c r="Q402" i="6"/>
  <c r="P402" i="6"/>
  <c r="N402" i="6"/>
  <c r="K402" i="6"/>
  <c r="J402" i="6" a="1"/>
  <c r="U401" i="6"/>
  <c r="T401" i="6"/>
  <c r="S401" i="6"/>
  <c r="R401" i="6"/>
  <c r="Q401" i="6"/>
  <c r="P401" i="6"/>
  <c r="N401" i="6"/>
  <c r="K401" i="6"/>
  <c r="J401" i="6" a="1"/>
  <c r="U400" i="6"/>
  <c r="T400" i="6"/>
  <c r="S400" i="6"/>
  <c r="R400" i="6"/>
  <c r="Q400" i="6"/>
  <c r="P400" i="6"/>
  <c r="N400" i="6"/>
  <c r="K400" i="6"/>
  <c r="J400" i="6" a="1"/>
  <c r="U399" i="6"/>
  <c r="T399" i="6"/>
  <c r="S399" i="6"/>
  <c r="R399" i="6"/>
  <c r="Q399" i="6"/>
  <c r="P399" i="6"/>
  <c r="N399" i="6"/>
  <c r="K399" i="6"/>
  <c r="J399" i="6" a="1"/>
  <c r="U398" i="6"/>
  <c r="T398" i="6"/>
  <c r="S398" i="6"/>
  <c r="R398" i="6"/>
  <c r="Q398" i="6"/>
  <c r="P398" i="6"/>
  <c r="N398" i="6"/>
  <c r="K398" i="6"/>
  <c r="J398" i="6" a="1"/>
  <c r="U397" i="6"/>
  <c r="T397" i="6"/>
  <c r="S397" i="6"/>
  <c r="R397" i="6"/>
  <c r="Q397" i="6"/>
  <c r="P397" i="6"/>
  <c r="N397" i="6"/>
  <c r="K397" i="6"/>
  <c r="J397" i="6" a="1"/>
  <c r="U396" i="6"/>
  <c r="T396" i="6"/>
  <c r="S396" i="6"/>
  <c r="R396" i="6"/>
  <c r="Q396" i="6"/>
  <c r="P396" i="6"/>
  <c r="N396" i="6"/>
  <c r="K396" i="6"/>
  <c r="J396" i="6" a="1"/>
  <c r="U395" i="6"/>
  <c r="T395" i="6"/>
  <c r="S395" i="6"/>
  <c r="R395" i="6"/>
  <c r="Q395" i="6"/>
  <c r="P395" i="6"/>
  <c r="N395" i="6"/>
  <c r="K395" i="6"/>
  <c r="J395" i="6" a="1"/>
  <c r="U394" i="6"/>
  <c r="T394" i="6"/>
  <c r="S394" i="6"/>
  <c r="R394" i="6"/>
  <c r="Q394" i="6"/>
  <c r="P394" i="6"/>
  <c r="N394" i="6"/>
  <c r="K394" i="6"/>
  <c r="J394" i="6" a="1"/>
  <c r="U393" i="6"/>
  <c r="T393" i="6"/>
  <c r="S393" i="6"/>
  <c r="R393" i="6"/>
  <c r="Q393" i="6"/>
  <c r="P393" i="6"/>
  <c r="O393" i="6"/>
  <c r="N393" i="6"/>
  <c r="K393" i="6"/>
  <c r="J393" i="6" a="1"/>
  <c r="U392" i="6"/>
  <c r="T392" i="6"/>
  <c r="S392" i="6"/>
  <c r="R392" i="6"/>
  <c r="Q392" i="6"/>
  <c r="P392" i="6"/>
  <c r="N392" i="6"/>
  <c r="K392" i="6"/>
  <c r="J392" i="6" a="1"/>
  <c r="U391" i="6"/>
  <c r="T391" i="6"/>
  <c r="S391" i="6"/>
  <c r="R391" i="6"/>
  <c r="Q391" i="6"/>
  <c r="P391" i="6"/>
  <c r="N391" i="6"/>
  <c r="K391" i="6"/>
  <c r="J391" i="6" a="1"/>
  <c r="U390" i="6"/>
  <c r="T390" i="6"/>
  <c r="S390" i="6"/>
  <c r="R390" i="6"/>
  <c r="Q390" i="6"/>
  <c r="P390" i="6"/>
  <c r="N390" i="6"/>
  <c r="K390" i="6"/>
  <c r="J390" i="6" a="1"/>
  <c r="U389" i="6"/>
  <c r="T389" i="6"/>
  <c r="S389" i="6"/>
  <c r="R389" i="6"/>
  <c r="Q389" i="6"/>
  <c r="P389" i="6"/>
  <c r="N389" i="6"/>
  <c r="K389" i="6"/>
  <c r="J389" i="6" a="1"/>
  <c r="U388" i="6"/>
  <c r="T388" i="6"/>
  <c r="S388" i="6"/>
  <c r="R388" i="6"/>
  <c r="Q388" i="6"/>
  <c r="P388" i="6"/>
  <c r="N388" i="6"/>
  <c r="K388" i="6"/>
  <c r="J388" i="6" a="1"/>
  <c r="U387" i="6"/>
  <c r="T387" i="6"/>
  <c r="S387" i="6"/>
  <c r="R387" i="6"/>
  <c r="Q387" i="6"/>
  <c r="P387" i="6"/>
  <c r="N387" i="6"/>
  <c r="K387" i="6"/>
  <c r="J387" i="6" a="1"/>
  <c r="U386" i="6"/>
  <c r="T386" i="6"/>
  <c r="S386" i="6"/>
  <c r="R386" i="6"/>
  <c r="Q386" i="6"/>
  <c r="P386" i="6"/>
  <c r="N386" i="6"/>
  <c r="K386" i="6"/>
  <c r="J386" i="6" a="1"/>
  <c r="U385" i="6"/>
  <c r="T385" i="6"/>
  <c r="S385" i="6"/>
  <c r="R385" i="6"/>
  <c r="Q385" i="6"/>
  <c r="P385" i="6"/>
  <c r="N385" i="6"/>
  <c r="K385" i="6"/>
  <c r="J385" i="6" a="1"/>
  <c r="U384" i="6"/>
  <c r="T384" i="6"/>
  <c r="S384" i="6"/>
  <c r="R384" i="6"/>
  <c r="Q384" i="6"/>
  <c r="P384" i="6"/>
  <c r="N384" i="6"/>
  <c r="K384" i="6"/>
  <c r="J384" i="6" a="1"/>
  <c r="U383" i="6"/>
  <c r="T383" i="6"/>
  <c r="S383" i="6"/>
  <c r="R383" i="6"/>
  <c r="Q383" i="6"/>
  <c r="P383" i="6"/>
  <c r="N383" i="6"/>
  <c r="K383" i="6"/>
  <c r="J383" i="6" a="1"/>
  <c r="U382" i="6"/>
  <c r="T382" i="6"/>
  <c r="S382" i="6"/>
  <c r="R382" i="6"/>
  <c r="Q382" i="6"/>
  <c r="P382" i="6"/>
  <c r="N382" i="6"/>
  <c r="K382" i="6"/>
  <c r="J382" i="6" a="1"/>
  <c r="U381" i="6"/>
  <c r="T381" i="6"/>
  <c r="S381" i="6"/>
  <c r="R381" i="6"/>
  <c r="Q381" i="6"/>
  <c r="P381" i="6"/>
  <c r="N381" i="6"/>
  <c r="K381" i="6"/>
  <c r="J381" i="6" a="1"/>
  <c r="U380" i="6"/>
  <c r="T380" i="6"/>
  <c r="S380" i="6"/>
  <c r="R380" i="6"/>
  <c r="Q380" i="6"/>
  <c r="P380" i="6"/>
  <c r="N380" i="6"/>
  <c r="K380" i="6"/>
  <c r="J380" i="6" a="1"/>
  <c r="U379" i="6"/>
  <c r="T379" i="6"/>
  <c r="S379" i="6"/>
  <c r="R379" i="6"/>
  <c r="Q379" i="6"/>
  <c r="P379" i="6"/>
  <c r="N379" i="6"/>
  <c r="K379" i="6"/>
  <c r="J379" i="6" a="1"/>
  <c r="U378" i="6"/>
  <c r="T378" i="6"/>
  <c r="S378" i="6"/>
  <c r="R378" i="6"/>
  <c r="Q378" i="6"/>
  <c r="P378" i="6"/>
  <c r="N378" i="6"/>
  <c r="K378" i="6"/>
  <c r="J378" i="6" a="1"/>
  <c r="U377" i="6"/>
  <c r="T377" i="6"/>
  <c r="S377" i="6"/>
  <c r="R377" i="6"/>
  <c r="Q377" i="6"/>
  <c r="P377" i="6"/>
  <c r="N377" i="6"/>
  <c r="K377" i="6"/>
  <c r="J377" i="6" a="1"/>
  <c r="U376" i="6"/>
  <c r="T376" i="6"/>
  <c r="S376" i="6"/>
  <c r="R376" i="6"/>
  <c r="Q376" i="6"/>
  <c r="P376" i="6"/>
  <c r="N376" i="6"/>
  <c r="K376" i="6"/>
  <c r="J376" i="6" a="1"/>
  <c r="U375" i="6"/>
  <c r="T375" i="6"/>
  <c r="S375" i="6"/>
  <c r="R375" i="6"/>
  <c r="Q375" i="6"/>
  <c r="P375" i="6"/>
  <c r="N375" i="6"/>
  <c r="K375" i="6"/>
  <c r="J375" i="6" a="1"/>
  <c r="U374" i="6"/>
  <c r="T374" i="6"/>
  <c r="S374" i="6"/>
  <c r="R374" i="6"/>
  <c r="Q374" i="6"/>
  <c r="P374" i="6"/>
  <c r="N374" i="6"/>
  <c r="K374" i="6"/>
  <c r="J374" i="6" a="1"/>
  <c r="U373" i="6"/>
  <c r="T373" i="6"/>
  <c r="S373" i="6"/>
  <c r="R373" i="6"/>
  <c r="Q373" i="6"/>
  <c r="P373" i="6"/>
  <c r="N373" i="6"/>
  <c r="K373" i="6"/>
  <c r="J373" i="6" a="1"/>
  <c r="U372" i="6"/>
  <c r="T372" i="6"/>
  <c r="S372" i="6"/>
  <c r="R372" i="6"/>
  <c r="Q372" i="6"/>
  <c r="P372" i="6"/>
  <c r="N372" i="6"/>
  <c r="K372" i="6"/>
  <c r="J372" i="6" a="1"/>
  <c r="U371" i="6"/>
  <c r="T371" i="6"/>
  <c r="S371" i="6"/>
  <c r="R371" i="6"/>
  <c r="Q371" i="6"/>
  <c r="P371" i="6"/>
  <c r="N371" i="6"/>
  <c r="K371" i="6"/>
  <c r="J371" i="6" a="1"/>
  <c r="U370" i="6"/>
  <c r="T370" i="6"/>
  <c r="S370" i="6"/>
  <c r="R370" i="6"/>
  <c r="Q370" i="6"/>
  <c r="P370" i="6"/>
  <c r="N370" i="6"/>
  <c r="K370" i="6"/>
  <c r="J370" i="6" a="1"/>
  <c r="U369" i="6"/>
  <c r="T369" i="6"/>
  <c r="S369" i="6"/>
  <c r="R369" i="6"/>
  <c r="Q369" i="6"/>
  <c r="P369" i="6"/>
  <c r="N369" i="6"/>
  <c r="K369" i="6"/>
  <c r="J369" i="6" a="1"/>
  <c r="U368" i="6"/>
  <c r="T368" i="6"/>
  <c r="S368" i="6"/>
  <c r="R368" i="6"/>
  <c r="Q368" i="6"/>
  <c r="P368" i="6"/>
  <c r="N368" i="6"/>
  <c r="K368" i="6"/>
  <c r="J368" i="6" a="1"/>
  <c r="U367" i="6"/>
  <c r="T367" i="6"/>
  <c r="S367" i="6"/>
  <c r="R367" i="6"/>
  <c r="Q367" i="6"/>
  <c r="P367" i="6"/>
  <c r="N367" i="6"/>
  <c r="K367" i="6"/>
  <c r="J367" i="6" a="1"/>
  <c r="U366" i="6"/>
  <c r="T366" i="6"/>
  <c r="S366" i="6"/>
  <c r="R366" i="6"/>
  <c r="Q366" i="6"/>
  <c r="P366" i="6"/>
  <c r="N366" i="6"/>
  <c r="K366" i="6"/>
  <c r="J366" i="6" a="1"/>
  <c r="U365" i="6"/>
  <c r="T365" i="6"/>
  <c r="S365" i="6"/>
  <c r="R365" i="6"/>
  <c r="Q365" i="6"/>
  <c r="P365" i="6"/>
  <c r="N365" i="6"/>
  <c r="K365" i="6"/>
  <c r="J365" i="6" a="1"/>
  <c r="U364" i="6"/>
  <c r="T364" i="6"/>
  <c r="S364" i="6"/>
  <c r="R364" i="6"/>
  <c r="Q364" i="6"/>
  <c r="P364" i="6"/>
  <c r="N364" i="6"/>
  <c r="K364" i="6"/>
  <c r="J364" i="6" a="1"/>
  <c r="U363" i="6"/>
  <c r="T363" i="6"/>
  <c r="S363" i="6"/>
  <c r="R363" i="6"/>
  <c r="Q363" i="6"/>
  <c r="P363" i="6"/>
  <c r="N363" i="6"/>
  <c r="K363" i="6"/>
  <c r="J363" i="6" a="1"/>
  <c r="U362" i="6"/>
  <c r="T362" i="6"/>
  <c r="S362" i="6"/>
  <c r="R362" i="6"/>
  <c r="Q362" i="6"/>
  <c r="P362" i="6"/>
  <c r="N362" i="6"/>
  <c r="K362" i="6"/>
  <c r="J362" i="6" a="1"/>
  <c r="U361" i="6"/>
  <c r="T361" i="6"/>
  <c r="S361" i="6"/>
  <c r="R361" i="6"/>
  <c r="Q361" i="6"/>
  <c r="P361" i="6"/>
  <c r="N361" i="6"/>
  <c r="K361" i="6"/>
  <c r="J361" i="6" a="1"/>
  <c r="U360" i="6"/>
  <c r="T360" i="6"/>
  <c r="S360" i="6"/>
  <c r="R360" i="6"/>
  <c r="Q360" i="6"/>
  <c r="P360" i="6"/>
  <c r="N360" i="6"/>
  <c r="K360" i="6"/>
  <c r="J360" i="6" a="1"/>
  <c r="U359" i="6"/>
  <c r="T359" i="6"/>
  <c r="S359" i="6"/>
  <c r="R359" i="6"/>
  <c r="Q359" i="6"/>
  <c r="P359" i="6"/>
  <c r="N359" i="6"/>
  <c r="K359" i="6"/>
  <c r="J359" i="6" a="1"/>
  <c r="U358" i="6"/>
  <c r="T358" i="6"/>
  <c r="S358" i="6"/>
  <c r="R358" i="6"/>
  <c r="Q358" i="6"/>
  <c r="P358" i="6"/>
  <c r="N358" i="6"/>
  <c r="K358" i="6"/>
  <c r="J358" i="6" a="1"/>
  <c r="U357" i="6"/>
  <c r="T357" i="6"/>
  <c r="S357" i="6"/>
  <c r="R357" i="6"/>
  <c r="Q357" i="6"/>
  <c r="P357" i="6"/>
  <c r="N357" i="6"/>
  <c r="J357" i="6" a="1"/>
  <c r="U356" i="6"/>
  <c r="T356" i="6"/>
  <c r="S356" i="6"/>
  <c r="R356" i="6"/>
  <c r="Q356" i="6"/>
  <c r="P356" i="6"/>
  <c r="N356" i="6"/>
  <c r="K356" i="6"/>
  <c r="J356" i="6" a="1"/>
  <c r="U355" i="6"/>
  <c r="T355" i="6"/>
  <c r="S355" i="6"/>
  <c r="R355" i="6"/>
  <c r="Q355" i="6"/>
  <c r="P355" i="6"/>
  <c r="N355" i="6"/>
  <c r="K355" i="6"/>
  <c r="J355" i="6" a="1"/>
  <c r="U354" i="6"/>
  <c r="T354" i="6"/>
  <c r="S354" i="6"/>
  <c r="R354" i="6"/>
  <c r="Q354" i="6"/>
  <c r="P354" i="6"/>
  <c r="N354" i="6"/>
  <c r="K354" i="6"/>
  <c r="J354" i="6" a="1"/>
  <c r="U353" i="6"/>
  <c r="T353" i="6"/>
  <c r="S353" i="6"/>
  <c r="R353" i="6"/>
  <c r="Q353" i="6"/>
  <c r="P353" i="6"/>
  <c r="N353" i="6"/>
  <c r="K353" i="6"/>
  <c r="J353" i="6" a="1"/>
  <c r="U352" i="6"/>
  <c r="T352" i="6"/>
  <c r="S352" i="6"/>
  <c r="R352" i="6"/>
  <c r="Q352" i="6"/>
  <c r="P352" i="6"/>
  <c r="N352" i="6"/>
  <c r="K352" i="6"/>
  <c r="J352" i="6" a="1"/>
  <c r="U351" i="6"/>
  <c r="T351" i="6"/>
  <c r="S351" i="6"/>
  <c r="R351" i="6"/>
  <c r="Q351" i="6"/>
  <c r="P351" i="6"/>
  <c r="N351" i="6"/>
  <c r="K351" i="6"/>
  <c r="J351" i="6" a="1"/>
  <c r="U350" i="6"/>
  <c r="T350" i="6"/>
  <c r="S350" i="6"/>
  <c r="R350" i="6"/>
  <c r="Q350" i="6"/>
  <c r="P350" i="6"/>
  <c r="N350" i="6"/>
  <c r="K350" i="6"/>
  <c r="J350" i="6" a="1"/>
  <c r="U349" i="6"/>
  <c r="T349" i="6"/>
  <c r="S349" i="6"/>
  <c r="R349" i="6"/>
  <c r="Q349" i="6"/>
  <c r="P349" i="6"/>
  <c r="O349" i="6"/>
  <c r="N349" i="6"/>
  <c r="K349" i="6"/>
  <c r="J349" i="6" a="1"/>
  <c r="U348" i="6"/>
  <c r="T348" i="6"/>
  <c r="S348" i="6"/>
  <c r="R348" i="6"/>
  <c r="Q348" i="6"/>
  <c r="P348" i="6"/>
  <c r="O348" i="6"/>
  <c r="N348" i="6"/>
  <c r="K348" i="6"/>
  <c r="J348" i="6" a="1"/>
  <c r="U347" i="6"/>
  <c r="T347" i="6"/>
  <c r="S347" i="6"/>
  <c r="R347" i="6"/>
  <c r="Q347" i="6"/>
  <c r="P347" i="6"/>
  <c r="O347" i="6"/>
  <c r="N347" i="6"/>
  <c r="K347" i="6"/>
  <c r="J347" i="6" a="1"/>
  <c r="U346" i="6"/>
  <c r="T346" i="6"/>
  <c r="S346" i="6"/>
  <c r="R346" i="6"/>
  <c r="Q346" i="6"/>
  <c r="P346" i="6"/>
  <c r="O346" i="6"/>
  <c r="N346" i="6"/>
  <c r="K346" i="6"/>
  <c r="J346" i="6" a="1"/>
  <c r="U345" i="6"/>
  <c r="T345" i="6"/>
  <c r="S345" i="6"/>
  <c r="R345" i="6"/>
  <c r="Q345" i="6"/>
  <c r="P345" i="6"/>
  <c r="O345" i="6"/>
  <c r="N345" i="6"/>
  <c r="K345" i="6"/>
  <c r="J345" i="6" a="1"/>
  <c r="U344" i="6"/>
  <c r="T344" i="6"/>
  <c r="S344" i="6"/>
  <c r="R344" i="6"/>
  <c r="Q344" i="6"/>
  <c r="P344" i="6"/>
  <c r="O344" i="6"/>
  <c r="N344" i="6"/>
  <c r="K344" i="6"/>
  <c r="J344" i="6" a="1"/>
  <c r="U343" i="6"/>
  <c r="T343" i="6"/>
  <c r="S343" i="6"/>
  <c r="R343" i="6"/>
  <c r="Q343" i="6"/>
  <c r="P343" i="6"/>
  <c r="O343" i="6"/>
  <c r="N343" i="6"/>
  <c r="K343" i="6"/>
  <c r="J343" i="6" a="1"/>
  <c r="U342" i="6"/>
  <c r="T342" i="6"/>
  <c r="S342" i="6"/>
  <c r="R342" i="6"/>
  <c r="Q342" i="6"/>
  <c r="P342" i="6"/>
  <c r="O342" i="6"/>
  <c r="N342" i="6"/>
  <c r="K342" i="6"/>
  <c r="J342" i="6" a="1"/>
  <c r="U341" i="6"/>
  <c r="T341" i="6"/>
  <c r="S341" i="6"/>
  <c r="R341" i="6"/>
  <c r="Q341" i="6"/>
  <c r="P341" i="6"/>
  <c r="N341" i="6"/>
  <c r="K341" i="6"/>
  <c r="J341" i="6" a="1"/>
  <c r="U340" i="6"/>
  <c r="T340" i="6"/>
  <c r="S340" i="6"/>
  <c r="R340" i="6"/>
  <c r="Q340" i="6"/>
  <c r="P340" i="6"/>
  <c r="O340" i="6"/>
  <c r="N340" i="6"/>
  <c r="K340" i="6"/>
  <c r="J340" i="6" a="1"/>
  <c r="U339" i="6"/>
  <c r="T339" i="6"/>
  <c r="S339" i="6"/>
  <c r="R339" i="6"/>
  <c r="Q339" i="6"/>
  <c r="P339" i="6"/>
  <c r="N339" i="6"/>
  <c r="K339" i="6"/>
  <c r="J339" i="6" a="1"/>
  <c r="U338" i="6"/>
  <c r="T338" i="6"/>
  <c r="S338" i="6"/>
  <c r="R338" i="6"/>
  <c r="Q338" i="6"/>
  <c r="P338" i="6"/>
  <c r="N338" i="6"/>
  <c r="K338" i="6"/>
  <c r="J338" i="6" a="1"/>
  <c r="U337" i="6"/>
  <c r="T337" i="6"/>
  <c r="S337" i="6"/>
  <c r="R337" i="6"/>
  <c r="Q337" i="6"/>
  <c r="P337" i="6"/>
  <c r="N337" i="6"/>
  <c r="K337" i="6"/>
  <c r="J337" i="6" a="1"/>
  <c r="U336" i="6"/>
  <c r="T336" i="6"/>
  <c r="S336" i="6"/>
  <c r="R336" i="6"/>
  <c r="Q336" i="6"/>
  <c r="P336" i="6"/>
  <c r="N336" i="6"/>
  <c r="K336" i="6"/>
  <c r="J336" i="6" a="1"/>
  <c r="U335" i="6"/>
  <c r="T335" i="6"/>
  <c r="S335" i="6"/>
  <c r="R335" i="6"/>
  <c r="Q335" i="6"/>
  <c r="P335" i="6"/>
  <c r="N335" i="6"/>
  <c r="K335" i="6"/>
  <c r="J335" i="6" a="1"/>
  <c r="U334" i="6"/>
  <c r="T334" i="6"/>
  <c r="S334" i="6"/>
  <c r="R334" i="6"/>
  <c r="Q334" i="6"/>
  <c r="P334" i="6"/>
  <c r="N334" i="6"/>
  <c r="K334" i="6"/>
  <c r="J334" i="6" a="1"/>
  <c r="U333" i="6"/>
  <c r="T333" i="6"/>
  <c r="S333" i="6"/>
  <c r="R333" i="6"/>
  <c r="Q333" i="6"/>
  <c r="P333" i="6"/>
  <c r="O333" i="6"/>
  <c r="N333" i="6"/>
  <c r="K333" i="6"/>
  <c r="J333" i="6" a="1"/>
  <c r="U332" i="6"/>
  <c r="T332" i="6"/>
  <c r="S332" i="6"/>
  <c r="R332" i="6"/>
  <c r="Q332" i="6"/>
  <c r="P332" i="6"/>
  <c r="O332" i="6"/>
  <c r="N332" i="6"/>
  <c r="K332" i="6"/>
  <c r="J332" i="6" a="1"/>
  <c r="U331" i="6"/>
  <c r="T331" i="6"/>
  <c r="S331" i="6"/>
  <c r="R331" i="6"/>
  <c r="Q331" i="6"/>
  <c r="P331" i="6"/>
  <c r="O331" i="6"/>
  <c r="N331" i="6"/>
  <c r="K331" i="6"/>
  <c r="J331" i="6" a="1"/>
  <c r="U330" i="6"/>
  <c r="T330" i="6"/>
  <c r="S330" i="6"/>
  <c r="R330" i="6"/>
  <c r="Q330" i="6"/>
  <c r="P330" i="6"/>
  <c r="O330" i="6"/>
  <c r="N330" i="6"/>
  <c r="K330" i="6"/>
  <c r="J330" i="6" a="1"/>
  <c r="U329" i="6"/>
  <c r="T329" i="6"/>
  <c r="S329" i="6"/>
  <c r="R329" i="6"/>
  <c r="Q329" i="6"/>
  <c r="P329" i="6"/>
  <c r="O329" i="6"/>
  <c r="N329" i="6"/>
  <c r="K329" i="6"/>
  <c r="J329" i="6" a="1"/>
  <c r="U328" i="6"/>
  <c r="T328" i="6"/>
  <c r="S328" i="6"/>
  <c r="R328" i="6"/>
  <c r="Q328" i="6"/>
  <c r="P328" i="6"/>
  <c r="O328" i="6"/>
  <c r="N328" i="6"/>
  <c r="K328" i="6"/>
  <c r="J328" i="6" a="1"/>
  <c r="U327" i="6"/>
  <c r="T327" i="6"/>
  <c r="S327" i="6"/>
  <c r="R327" i="6"/>
  <c r="Q327" i="6"/>
  <c r="P327" i="6"/>
  <c r="O327" i="6"/>
  <c r="N327" i="6"/>
  <c r="K327" i="6"/>
  <c r="J327" i="6" a="1"/>
  <c r="U326" i="6"/>
  <c r="T326" i="6"/>
  <c r="S326" i="6"/>
  <c r="R326" i="6"/>
  <c r="Q326" i="6"/>
  <c r="P326" i="6"/>
  <c r="O326" i="6"/>
  <c r="N326" i="6"/>
  <c r="K326" i="6"/>
  <c r="J326" i="6" a="1"/>
  <c r="U325" i="6"/>
  <c r="T325" i="6"/>
  <c r="S325" i="6"/>
  <c r="R325" i="6"/>
  <c r="Q325" i="6"/>
  <c r="P325" i="6"/>
  <c r="O325" i="6"/>
  <c r="N325" i="6"/>
  <c r="K325" i="6"/>
  <c r="J325" i="6" a="1"/>
  <c r="U324" i="6"/>
  <c r="T324" i="6"/>
  <c r="S324" i="6"/>
  <c r="R324" i="6"/>
  <c r="Q324" i="6"/>
  <c r="P324" i="6"/>
  <c r="O324" i="6"/>
  <c r="N324" i="6"/>
  <c r="K324" i="6"/>
  <c r="J324" i="6" a="1"/>
  <c r="U323" i="6"/>
  <c r="T323" i="6"/>
  <c r="S323" i="6"/>
  <c r="R323" i="6"/>
  <c r="Q323" i="6"/>
  <c r="P323" i="6"/>
  <c r="N323" i="6"/>
  <c r="K323" i="6"/>
  <c r="J323" i="6" a="1"/>
  <c r="U322" i="6"/>
  <c r="T322" i="6"/>
  <c r="S322" i="6"/>
  <c r="R322" i="6"/>
  <c r="Q322" i="6"/>
  <c r="P322" i="6"/>
  <c r="O322" i="6"/>
  <c r="N322" i="6"/>
  <c r="K322" i="6"/>
  <c r="J322" i="6" a="1"/>
  <c r="U321" i="6"/>
  <c r="T321" i="6"/>
  <c r="S321" i="6"/>
  <c r="R321" i="6"/>
  <c r="Q321" i="6"/>
  <c r="P321" i="6"/>
  <c r="N321" i="6"/>
  <c r="K321" i="6"/>
  <c r="J321" i="6" a="1"/>
  <c r="U320" i="6"/>
  <c r="T320" i="6"/>
  <c r="S320" i="6"/>
  <c r="R320" i="6"/>
  <c r="Q320" i="6"/>
  <c r="P320" i="6"/>
  <c r="O320" i="6"/>
  <c r="N320" i="6"/>
  <c r="K320" i="6"/>
  <c r="J320" i="6" a="1"/>
  <c r="U319" i="6"/>
  <c r="T319" i="6"/>
  <c r="S319" i="6"/>
  <c r="R319" i="6"/>
  <c r="Q319" i="6"/>
  <c r="P319" i="6"/>
  <c r="O319" i="6"/>
  <c r="N319" i="6"/>
  <c r="K319" i="6"/>
  <c r="J319" i="6" a="1"/>
  <c r="U318" i="6"/>
  <c r="T318" i="6"/>
  <c r="S318" i="6"/>
  <c r="R318" i="6"/>
  <c r="Q318" i="6"/>
  <c r="P318" i="6"/>
  <c r="O318" i="6"/>
  <c r="N318" i="6"/>
  <c r="K318" i="6"/>
  <c r="J318" i="6" a="1"/>
  <c r="U317" i="6"/>
  <c r="T317" i="6"/>
  <c r="S317" i="6"/>
  <c r="R317" i="6"/>
  <c r="Q317" i="6"/>
  <c r="P317" i="6"/>
  <c r="O317" i="6"/>
  <c r="N317" i="6"/>
  <c r="K317" i="6"/>
  <c r="J317" i="6" a="1"/>
  <c r="U316" i="6"/>
  <c r="T316" i="6"/>
  <c r="S316" i="6"/>
  <c r="R316" i="6"/>
  <c r="Q316" i="6"/>
  <c r="P316" i="6"/>
  <c r="N316" i="6"/>
  <c r="K316" i="6"/>
  <c r="J316" i="6" a="1"/>
  <c r="U315" i="6"/>
  <c r="T315" i="6"/>
  <c r="S315" i="6"/>
  <c r="R315" i="6"/>
  <c r="Q315" i="6"/>
  <c r="P315" i="6"/>
  <c r="O315" i="6"/>
  <c r="N315" i="6"/>
  <c r="K315" i="6"/>
  <c r="J315" i="6" a="1"/>
  <c r="U314" i="6"/>
  <c r="T314" i="6"/>
  <c r="S314" i="6"/>
  <c r="R314" i="6"/>
  <c r="Q314" i="6"/>
  <c r="P314" i="6"/>
  <c r="O314" i="6"/>
  <c r="N314" i="6"/>
  <c r="K314" i="6"/>
  <c r="J314" i="6" a="1"/>
  <c r="U313" i="6"/>
  <c r="T313" i="6"/>
  <c r="S313" i="6"/>
  <c r="R313" i="6"/>
  <c r="Q313" i="6"/>
  <c r="P313" i="6"/>
  <c r="O313" i="6"/>
  <c r="N313" i="6"/>
  <c r="K313" i="6"/>
  <c r="J313" i="6" a="1"/>
  <c r="U312" i="6"/>
  <c r="T312" i="6"/>
  <c r="S312" i="6"/>
  <c r="R312" i="6"/>
  <c r="Q312" i="6"/>
  <c r="P312" i="6"/>
  <c r="O312" i="6"/>
  <c r="N312" i="6"/>
  <c r="K312" i="6"/>
  <c r="J312" i="6" a="1"/>
  <c r="U311" i="6"/>
  <c r="T311" i="6"/>
  <c r="S311" i="6"/>
  <c r="R311" i="6"/>
  <c r="Q311" i="6"/>
  <c r="P311" i="6"/>
  <c r="O311" i="6"/>
  <c r="N311" i="6"/>
  <c r="K311" i="6"/>
  <c r="J311" i="6" a="1"/>
  <c r="U310" i="6"/>
  <c r="T310" i="6"/>
  <c r="S310" i="6"/>
  <c r="R310" i="6"/>
  <c r="Q310" i="6"/>
  <c r="P310" i="6"/>
  <c r="O310" i="6"/>
  <c r="N310" i="6"/>
  <c r="K310" i="6"/>
  <c r="J310" i="6" a="1"/>
  <c r="U309" i="6"/>
  <c r="T309" i="6"/>
  <c r="S309" i="6"/>
  <c r="R309" i="6"/>
  <c r="Q309" i="6"/>
  <c r="P309" i="6"/>
  <c r="O309" i="6"/>
  <c r="N309" i="6"/>
  <c r="K309" i="6"/>
  <c r="J309" i="6" a="1"/>
  <c r="U308" i="6"/>
  <c r="T308" i="6"/>
  <c r="S308" i="6"/>
  <c r="R308" i="6"/>
  <c r="Q308" i="6"/>
  <c r="P308" i="6"/>
  <c r="O308" i="6"/>
  <c r="N308" i="6"/>
  <c r="K308" i="6"/>
  <c r="J308" i="6" a="1"/>
  <c r="U307" i="6"/>
  <c r="T307" i="6"/>
  <c r="S307" i="6"/>
  <c r="R307" i="6"/>
  <c r="Q307" i="6"/>
  <c r="P307" i="6"/>
  <c r="O307" i="6"/>
  <c r="N307" i="6"/>
  <c r="K307" i="6"/>
  <c r="J307" i="6" a="1"/>
  <c r="U306" i="6"/>
  <c r="T306" i="6"/>
  <c r="S306" i="6"/>
  <c r="R306" i="6"/>
  <c r="Q306" i="6"/>
  <c r="P306" i="6"/>
  <c r="O306" i="6"/>
  <c r="N306" i="6"/>
  <c r="K306" i="6"/>
  <c r="J306" i="6" a="1"/>
  <c r="U305" i="6"/>
  <c r="T305" i="6"/>
  <c r="S305" i="6"/>
  <c r="R305" i="6"/>
  <c r="Q305" i="6"/>
  <c r="P305" i="6"/>
  <c r="O305" i="6"/>
  <c r="N305" i="6"/>
  <c r="K305" i="6"/>
  <c r="J305" i="6" a="1"/>
  <c r="U304" i="6"/>
  <c r="T304" i="6"/>
  <c r="S304" i="6"/>
  <c r="R304" i="6"/>
  <c r="Q304" i="6"/>
  <c r="P304" i="6"/>
  <c r="O304" i="6"/>
  <c r="N304" i="6"/>
  <c r="K304" i="6"/>
  <c r="J304" i="6" a="1"/>
  <c r="U303" i="6"/>
  <c r="T303" i="6"/>
  <c r="S303" i="6"/>
  <c r="R303" i="6"/>
  <c r="Q303" i="6"/>
  <c r="P303" i="6"/>
  <c r="O303" i="6"/>
  <c r="N303" i="6"/>
  <c r="K303" i="6"/>
  <c r="J303" i="6" a="1"/>
  <c r="U302" i="6"/>
  <c r="T302" i="6"/>
  <c r="S302" i="6"/>
  <c r="R302" i="6"/>
  <c r="Q302" i="6"/>
  <c r="P302" i="6"/>
  <c r="O302" i="6"/>
  <c r="N302" i="6"/>
  <c r="K302" i="6"/>
  <c r="J302" i="6" a="1"/>
  <c r="U301" i="6"/>
  <c r="T301" i="6"/>
  <c r="S301" i="6"/>
  <c r="R301" i="6"/>
  <c r="Q301" i="6"/>
  <c r="P301" i="6"/>
  <c r="O301" i="6"/>
  <c r="N301" i="6"/>
  <c r="K301" i="6"/>
  <c r="J301" i="6" a="1"/>
  <c r="U300" i="6"/>
  <c r="T300" i="6"/>
  <c r="S300" i="6"/>
  <c r="R300" i="6"/>
  <c r="Q300" i="6"/>
  <c r="P300" i="6"/>
  <c r="O300" i="6"/>
  <c r="N300" i="6"/>
  <c r="K300" i="6"/>
  <c r="J300" i="6" a="1"/>
  <c r="U299" i="6"/>
  <c r="T299" i="6"/>
  <c r="S299" i="6"/>
  <c r="R299" i="6"/>
  <c r="Q299" i="6"/>
  <c r="P299" i="6"/>
  <c r="O299" i="6"/>
  <c r="N299" i="6"/>
  <c r="K299" i="6"/>
  <c r="J299" i="6" a="1"/>
  <c r="U298" i="6"/>
  <c r="T298" i="6"/>
  <c r="S298" i="6"/>
  <c r="R298" i="6"/>
  <c r="Q298" i="6"/>
  <c r="P298" i="6"/>
  <c r="O298" i="6"/>
  <c r="N298" i="6"/>
  <c r="K298" i="6"/>
  <c r="J298" i="6" a="1"/>
  <c r="U297" i="6"/>
  <c r="T297" i="6"/>
  <c r="S297" i="6"/>
  <c r="R297" i="6"/>
  <c r="Q297" i="6"/>
  <c r="P297" i="6"/>
  <c r="O297" i="6"/>
  <c r="N297" i="6"/>
  <c r="K297" i="6"/>
  <c r="J297" i="6" a="1"/>
  <c r="U296" i="6"/>
  <c r="T296" i="6"/>
  <c r="S296" i="6"/>
  <c r="R296" i="6"/>
  <c r="Q296" i="6"/>
  <c r="P296" i="6"/>
  <c r="O296" i="6"/>
  <c r="N296" i="6"/>
  <c r="K296" i="6"/>
  <c r="J296" i="6" a="1"/>
  <c r="U295" i="6"/>
  <c r="T295" i="6"/>
  <c r="S295" i="6"/>
  <c r="R295" i="6"/>
  <c r="Q295" i="6"/>
  <c r="P295" i="6"/>
  <c r="O295" i="6"/>
  <c r="N295" i="6"/>
  <c r="K295" i="6"/>
  <c r="J295" i="6" a="1"/>
  <c r="U294" i="6"/>
  <c r="T294" i="6"/>
  <c r="S294" i="6"/>
  <c r="R294" i="6"/>
  <c r="Q294" i="6"/>
  <c r="P294" i="6"/>
  <c r="O294" i="6"/>
  <c r="N294" i="6"/>
  <c r="K294" i="6"/>
  <c r="J294" i="6" a="1"/>
  <c r="U293" i="6"/>
  <c r="T293" i="6"/>
  <c r="S293" i="6"/>
  <c r="R293" i="6"/>
  <c r="Q293" i="6"/>
  <c r="P293" i="6"/>
  <c r="O293" i="6"/>
  <c r="N293" i="6"/>
  <c r="K293" i="6"/>
  <c r="J293" i="6" a="1"/>
  <c r="U292" i="6"/>
  <c r="T292" i="6"/>
  <c r="S292" i="6"/>
  <c r="R292" i="6"/>
  <c r="Q292" i="6"/>
  <c r="P292" i="6"/>
  <c r="O292" i="6"/>
  <c r="N292" i="6"/>
  <c r="K292" i="6"/>
  <c r="J292" i="6" a="1"/>
  <c r="U291" i="6"/>
  <c r="T291" i="6"/>
  <c r="S291" i="6"/>
  <c r="R291" i="6"/>
  <c r="Q291" i="6"/>
  <c r="P291" i="6"/>
  <c r="O291" i="6"/>
  <c r="N291" i="6"/>
  <c r="K291" i="6"/>
  <c r="J291" i="6" a="1"/>
  <c r="U290" i="6"/>
  <c r="T290" i="6"/>
  <c r="S290" i="6"/>
  <c r="R290" i="6"/>
  <c r="Q290" i="6"/>
  <c r="P290" i="6"/>
  <c r="O290" i="6"/>
  <c r="N290" i="6"/>
  <c r="K290" i="6"/>
  <c r="J290" i="6" a="1"/>
  <c r="U289" i="6"/>
  <c r="T289" i="6"/>
  <c r="S289" i="6"/>
  <c r="R289" i="6"/>
  <c r="Q289" i="6"/>
  <c r="P289" i="6"/>
  <c r="N289" i="6"/>
  <c r="K289" i="6"/>
  <c r="J289" i="6" a="1"/>
  <c r="U288" i="6"/>
  <c r="T288" i="6"/>
  <c r="S288" i="6"/>
  <c r="R288" i="6"/>
  <c r="Q288" i="6"/>
  <c r="P288" i="6"/>
  <c r="O288" i="6"/>
  <c r="N288" i="6"/>
  <c r="K288" i="6"/>
  <c r="J288" i="6" a="1"/>
  <c r="U287" i="6"/>
  <c r="T287" i="6"/>
  <c r="S287" i="6"/>
  <c r="R287" i="6"/>
  <c r="Q287" i="6"/>
  <c r="P287" i="6"/>
  <c r="O287" i="6"/>
  <c r="N287" i="6"/>
  <c r="K287" i="6"/>
  <c r="J287" i="6" a="1"/>
  <c r="U286" i="6"/>
  <c r="T286" i="6"/>
  <c r="S286" i="6"/>
  <c r="R286" i="6"/>
  <c r="Q286" i="6"/>
  <c r="P286" i="6"/>
  <c r="O286" i="6"/>
  <c r="N286" i="6"/>
  <c r="K286" i="6"/>
  <c r="J286" i="6" a="1"/>
  <c r="U285" i="6"/>
  <c r="T285" i="6"/>
  <c r="S285" i="6"/>
  <c r="R285" i="6"/>
  <c r="Q285" i="6"/>
  <c r="P285" i="6"/>
  <c r="O285" i="6"/>
  <c r="N285" i="6"/>
  <c r="K285" i="6"/>
  <c r="J285" i="6" a="1"/>
  <c r="U284" i="6"/>
  <c r="T284" i="6"/>
  <c r="S284" i="6"/>
  <c r="R284" i="6"/>
  <c r="Q284" i="6"/>
  <c r="P284" i="6"/>
  <c r="O284" i="6"/>
  <c r="N284" i="6"/>
  <c r="K284" i="6"/>
  <c r="J284" i="6" a="1"/>
  <c r="U283" i="6"/>
  <c r="T283" i="6"/>
  <c r="S283" i="6"/>
  <c r="R283" i="6"/>
  <c r="Q283" i="6"/>
  <c r="P283" i="6"/>
  <c r="O283" i="6"/>
  <c r="N283" i="6"/>
  <c r="K283" i="6"/>
  <c r="J283" i="6" a="1"/>
  <c r="U282" i="6"/>
  <c r="T282" i="6"/>
  <c r="S282" i="6"/>
  <c r="R282" i="6"/>
  <c r="Q282" i="6"/>
  <c r="P282" i="6"/>
  <c r="O282" i="6"/>
  <c r="N282" i="6"/>
  <c r="K282" i="6"/>
  <c r="J282" i="6" a="1"/>
  <c r="U281" i="6"/>
  <c r="T281" i="6"/>
  <c r="S281" i="6"/>
  <c r="R281" i="6"/>
  <c r="Q281" i="6"/>
  <c r="P281" i="6"/>
  <c r="O281" i="6"/>
  <c r="N281" i="6"/>
  <c r="K281" i="6"/>
  <c r="J281" i="6" a="1"/>
  <c r="U280" i="6"/>
  <c r="T280" i="6"/>
  <c r="S280" i="6"/>
  <c r="R280" i="6"/>
  <c r="Q280" i="6"/>
  <c r="P280" i="6"/>
  <c r="O280" i="6"/>
  <c r="N280" i="6"/>
  <c r="K280" i="6"/>
  <c r="J280" i="6" a="1"/>
  <c r="U279" i="6"/>
  <c r="T279" i="6"/>
  <c r="S279" i="6"/>
  <c r="R279" i="6"/>
  <c r="Q279" i="6"/>
  <c r="P279" i="6"/>
  <c r="O279" i="6"/>
  <c r="N279" i="6"/>
  <c r="K279" i="6"/>
  <c r="J279" i="6" a="1"/>
  <c r="U278" i="6"/>
  <c r="T278" i="6"/>
  <c r="S278" i="6"/>
  <c r="R278" i="6"/>
  <c r="Q278" i="6"/>
  <c r="P278" i="6"/>
  <c r="O278" i="6"/>
  <c r="N278" i="6"/>
  <c r="K278" i="6"/>
  <c r="J278" i="6" a="1"/>
  <c r="U277" i="6"/>
  <c r="T277" i="6"/>
  <c r="S277" i="6"/>
  <c r="R277" i="6"/>
  <c r="Q277" i="6"/>
  <c r="P277" i="6"/>
  <c r="O277" i="6"/>
  <c r="N277" i="6"/>
  <c r="K277" i="6"/>
  <c r="J277" i="6" a="1"/>
  <c r="U276" i="6"/>
  <c r="T276" i="6"/>
  <c r="S276" i="6"/>
  <c r="R276" i="6"/>
  <c r="Q276" i="6"/>
  <c r="P276" i="6"/>
  <c r="O276" i="6"/>
  <c r="N276" i="6"/>
  <c r="K276" i="6"/>
  <c r="J276" i="6" a="1"/>
  <c r="U275" i="6"/>
  <c r="T275" i="6"/>
  <c r="S275" i="6"/>
  <c r="R275" i="6"/>
  <c r="Q275" i="6"/>
  <c r="P275" i="6"/>
  <c r="O275" i="6"/>
  <c r="N275" i="6"/>
  <c r="K275" i="6"/>
  <c r="J275" i="6" a="1"/>
  <c r="U274" i="6"/>
  <c r="T274" i="6"/>
  <c r="S274" i="6"/>
  <c r="R274" i="6"/>
  <c r="Q274" i="6"/>
  <c r="P274" i="6"/>
  <c r="N274" i="6"/>
  <c r="K274" i="6"/>
  <c r="J274" i="6" a="1"/>
  <c r="U273" i="6"/>
  <c r="T273" i="6"/>
  <c r="S273" i="6"/>
  <c r="R273" i="6"/>
  <c r="Q273" i="6"/>
  <c r="P273" i="6"/>
  <c r="O273" i="6"/>
  <c r="N273" i="6"/>
  <c r="K273" i="6"/>
  <c r="J273" i="6" a="1"/>
  <c r="U272" i="6"/>
  <c r="T272" i="6"/>
  <c r="S272" i="6"/>
  <c r="R272" i="6"/>
  <c r="Q272" i="6"/>
  <c r="P272" i="6"/>
  <c r="O272" i="6"/>
  <c r="N272" i="6"/>
  <c r="K272" i="6"/>
  <c r="J272" i="6" a="1"/>
  <c r="U271" i="6"/>
  <c r="T271" i="6"/>
  <c r="S271" i="6"/>
  <c r="R271" i="6"/>
  <c r="Q271" i="6"/>
  <c r="P271" i="6"/>
  <c r="N271" i="6"/>
  <c r="J271" i="6" a="1"/>
  <c r="U270" i="6"/>
  <c r="T270" i="6"/>
  <c r="S270" i="6"/>
  <c r="R270" i="6"/>
  <c r="Q270" i="6"/>
  <c r="P270" i="6"/>
  <c r="N270" i="6"/>
  <c r="K270" i="6"/>
  <c r="J270" i="6" a="1"/>
  <c r="U269" i="6"/>
  <c r="T269" i="6"/>
  <c r="S269" i="6"/>
  <c r="R269" i="6"/>
  <c r="Q269" i="6"/>
  <c r="P269" i="6"/>
  <c r="O269" i="6"/>
  <c r="N269" i="6"/>
  <c r="K269" i="6"/>
  <c r="J269" i="6" a="1"/>
  <c r="U268" i="6"/>
  <c r="T268" i="6"/>
  <c r="S268" i="6"/>
  <c r="R268" i="6"/>
  <c r="Q268" i="6"/>
  <c r="P268" i="6"/>
  <c r="O268" i="6"/>
  <c r="N268" i="6"/>
  <c r="K268" i="6"/>
  <c r="J268" i="6" a="1"/>
  <c r="U267" i="6"/>
  <c r="T267" i="6"/>
  <c r="S267" i="6"/>
  <c r="R267" i="6"/>
  <c r="Q267" i="6"/>
  <c r="P267" i="6"/>
  <c r="O267" i="6"/>
  <c r="N267" i="6"/>
  <c r="K267" i="6"/>
  <c r="J267" i="6" a="1"/>
  <c r="U266" i="6"/>
  <c r="T266" i="6"/>
  <c r="S266" i="6"/>
  <c r="R266" i="6"/>
  <c r="Q266" i="6"/>
  <c r="P266" i="6"/>
  <c r="O266" i="6"/>
  <c r="N266" i="6"/>
  <c r="K266" i="6"/>
  <c r="J266" i="6" a="1"/>
  <c r="U265" i="6"/>
  <c r="T265" i="6"/>
  <c r="S265" i="6"/>
  <c r="R265" i="6"/>
  <c r="Q265" i="6"/>
  <c r="P265" i="6"/>
  <c r="O265" i="6"/>
  <c r="N265" i="6"/>
  <c r="K265" i="6"/>
  <c r="J265" i="6" a="1"/>
  <c r="U264" i="6"/>
  <c r="T264" i="6"/>
  <c r="S264" i="6"/>
  <c r="R264" i="6"/>
  <c r="Q264" i="6"/>
  <c r="P264" i="6"/>
  <c r="O264" i="6"/>
  <c r="N264" i="6"/>
  <c r="K264" i="6"/>
  <c r="J264" i="6" a="1"/>
  <c r="U263" i="6"/>
  <c r="T263" i="6"/>
  <c r="S263" i="6"/>
  <c r="R263" i="6"/>
  <c r="Q263" i="6"/>
  <c r="P263" i="6"/>
  <c r="O263" i="6"/>
  <c r="N263" i="6"/>
  <c r="K263" i="6"/>
  <c r="J263" i="6" a="1"/>
  <c r="U262" i="6"/>
  <c r="T262" i="6"/>
  <c r="S262" i="6"/>
  <c r="R262" i="6"/>
  <c r="Q262" i="6"/>
  <c r="P262" i="6"/>
  <c r="O262" i="6"/>
  <c r="N262" i="6"/>
  <c r="K262" i="6"/>
  <c r="J262" i="6" a="1"/>
  <c r="U261" i="6"/>
  <c r="T261" i="6"/>
  <c r="S261" i="6"/>
  <c r="R261" i="6"/>
  <c r="Q261" i="6"/>
  <c r="P261" i="6"/>
  <c r="N261" i="6"/>
  <c r="K261" i="6"/>
  <c r="J261" i="6" a="1"/>
  <c r="U260" i="6"/>
  <c r="T260" i="6"/>
  <c r="S260" i="6"/>
  <c r="R260" i="6"/>
  <c r="Q260" i="6"/>
  <c r="P260" i="6"/>
  <c r="O260" i="6"/>
  <c r="N260" i="6"/>
  <c r="K260" i="6"/>
  <c r="J260" i="6" a="1"/>
  <c r="U259" i="6"/>
  <c r="T259" i="6"/>
  <c r="S259" i="6"/>
  <c r="R259" i="6"/>
  <c r="Q259" i="6"/>
  <c r="P259" i="6"/>
  <c r="N259" i="6"/>
  <c r="K259" i="6"/>
  <c r="J259" i="6" a="1"/>
  <c r="U258" i="6"/>
  <c r="T258" i="6"/>
  <c r="S258" i="6"/>
  <c r="R258" i="6"/>
  <c r="Q258" i="6"/>
  <c r="P258" i="6"/>
  <c r="N258" i="6"/>
  <c r="K258" i="6"/>
  <c r="J258" i="6" a="1"/>
  <c r="U257" i="6"/>
  <c r="T257" i="6"/>
  <c r="S257" i="6"/>
  <c r="R257" i="6"/>
  <c r="Q257" i="6"/>
  <c r="P257" i="6"/>
  <c r="O257" i="6"/>
  <c r="N257" i="6"/>
  <c r="K257" i="6"/>
  <c r="J257" i="6" a="1"/>
  <c r="U256" i="6"/>
  <c r="T256" i="6"/>
  <c r="S256" i="6"/>
  <c r="R256" i="6"/>
  <c r="Q256" i="6"/>
  <c r="P256" i="6"/>
  <c r="O256" i="6"/>
  <c r="N256" i="6"/>
  <c r="K256" i="6"/>
  <c r="J256" i="6" a="1"/>
  <c r="U255" i="6"/>
  <c r="T255" i="6"/>
  <c r="S255" i="6"/>
  <c r="R255" i="6"/>
  <c r="Q255" i="6"/>
  <c r="P255" i="6"/>
  <c r="O255" i="6"/>
  <c r="N255" i="6"/>
  <c r="K255" i="6"/>
  <c r="J255" i="6" a="1"/>
  <c r="U254" i="6"/>
  <c r="T254" i="6"/>
  <c r="S254" i="6"/>
  <c r="R254" i="6"/>
  <c r="Q254" i="6"/>
  <c r="P254" i="6"/>
  <c r="N254" i="6"/>
  <c r="K254" i="6"/>
  <c r="J254" i="6" a="1"/>
  <c r="U253" i="6"/>
  <c r="T253" i="6"/>
  <c r="S253" i="6"/>
  <c r="R253" i="6"/>
  <c r="Q253" i="6"/>
  <c r="P253" i="6"/>
  <c r="O253" i="6"/>
  <c r="N253" i="6"/>
  <c r="K253" i="6"/>
  <c r="J253" i="6" a="1"/>
  <c r="U252" i="6"/>
  <c r="T252" i="6"/>
  <c r="S252" i="6"/>
  <c r="R252" i="6"/>
  <c r="Q252" i="6"/>
  <c r="P252" i="6"/>
  <c r="O252" i="6"/>
  <c r="N252" i="6"/>
  <c r="K252" i="6"/>
  <c r="J252" i="6" a="1"/>
  <c r="U251" i="6"/>
  <c r="T251" i="6"/>
  <c r="S251" i="6"/>
  <c r="R251" i="6"/>
  <c r="Q251" i="6"/>
  <c r="P251" i="6"/>
  <c r="O251" i="6"/>
  <c r="N251" i="6"/>
  <c r="K251" i="6"/>
  <c r="J251" i="6" a="1"/>
  <c r="U250" i="6"/>
  <c r="T250" i="6"/>
  <c r="S250" i="6"/>
  <c r="R250" i="6"/>
  <c r="Q250" i="6"/>
  <c r="P250" i="6"/>
  <c r="O250" i="6"/>
  <c r="N250" i="6"/>
  <c r="K250" i="6"/>
  <c r="J250" i="6" a="1"/>
  <c r="U249" i="6"/>
  <c r="T249" i="6"/>
  <c r="S249" i="6"/>
  <c r="R249" i="6"/>
  <c r="Q249" i="6"/>
  <c r="P249" i="6"/>
  <c r="O249" i="6"/>
  <c r="N249" i="6"/>
  <c r="K249" i="6"/>
  <c r="J249" i="6" a="1"/>
  <c r="U248" i="6"/>
  <c r="T248" i="6"/>
  <c r="S248" i="6"/>
  <c r="R248" i="6"/>
  <c r="Q248" i="6"/>
  <c r="P248" i="6"/>
  <c r="O248" i="6"/>
  <c r="N248" i="6"/>
  <c r="K248" i="6"/>
  <c r="J248" i="6" a="1"/>
  <c r="U247" i="6"/>
  <c r="T247" i="6"/>
  <c r="S247" i="6"/>
  <c r="R247" i="6"/>
  <c r="Q247" i="6"/>
  <c r="P247" i="6"/>
  <c r="O247" i="6"/>
  <c r="N247" i="6"/>
  <c r="K247" i="6"/>
  <c r="J247" i="6" a="1"/>
  <c r="U246" i="6"/>
  <c r="T246" i="6"/>
  <c r="S246" i="6"/>
  <c r="R246" i="6"/>
  <c r="Q246" i="6"/>
  <c r="P246" i="6"/>
  <c r="O246" i="6"/>
  <c r="N246" i="6"/>
  <c r="K246" i="6"/>
  <c r="J246" i="6" a="1"/>
  <c r="U245" i="6"/>
  <c r="T245" i="6"/>
  <c r="S245" i="6"/>
  <c r="R245" i="6"/>
  <c r="Q245" i="6"/>
  <c r="P245" i="6"/>
  <c r="O245" i="6"/>
  <c r="N245" i="6"/>
  <c r="K245" i="6"/>
  <c r="J245" i="6" a="1"/>
  <c r="U244" i="6"/>
  <c r="T244" i="6"/>
  <c r="S244" i="6"/>
  <c r="R244" i="6"/>
  <c r="Q244" i="6"/>
  <c r="P244" i="6"/>
  <c r="O244" i="6"/>
  <c r="N244" i="6"/>
  <c r="K244" i="6"/>
  <c r="J244" i="6" a="1"/>
  <c r="U243" i="6"/>
  <c r="T243" i="6"/>
  <c r="S243" i="6"/>
  <c r="R243" i="6"/>
  <c r="Q243" i="6"/>
  <c r="P243" i="6"/>
  <c r="O243" i="6"/>
  <c r="N243" i="6"/>
  <c r="K243" i="6"/>
  <c r="J243" i="6" a="1"/>
  <c r="U242" i="6"/>
  <c r="T242" i="6"/>
  <c r="S242" i="6"/>
  <c r="R242" i="6"/>
  <c r="Q242" i="6"/>
  <c r="P242" i="6"/>
  <c r="O242" i="6"/>
  <c r="N242" i="6"/>
  <c r="K242" i="6"/>
  <c r="J242" i="6" a="1"/>
  <c r="U241" i="6"/>
  <c r="T241" i="6"/>
  <c r="S241" i="6"/>
  <c r="R241" i="6"/>
  <c r="Q241" i="6"/>
  <c r="P241" i="6"/>
  <c r="O241" i="6"/>
  <c r="N241" i="6"/>
  <c r="K241" i="6"/>
  <c r="J241" i="6" a="1"/>
  <c r="U240" i="6"/>
  <c r="T240" i="6"/>
  <c r="S240" i="6"/>
  <c r="R240" i="6"/>
  <c r="Q240" i="6"/>
  <c r="P240" i="6"/>
  <c r="O240" i="6"/>
  <c r="N240" i="6"/>
  <c r="K240" i="6"/>
  <c r="J240" i="6" a="1"/>
  <c r="U239" i="6"/>
  <c r="T239" i="6"/>
  <c r="S239" i="6"/>
  <c r="R239" i="6"/>
  <c r="Q239" i="6"/>
  <c r="P239" i="6"/>
  <c r="O239" i="6"/>
  <c r="N239" i="6"/>
  <c r="K239" i="6"/>
  <c r="J239" i="6" a="1"/>
  <c r="U238" i="6"/>
  <c r="T238" i="6"/>
  <c r="S238" i="6"/>
  <c r="R238" i="6"/>
  <c r="Q238" i="6"/>
  <c r="P238" i="6"/>
  <c r="O238" i="6"/>
  <c r="N238" i="6"/>
  <c r="K238" i="6"/>
  <c r="J238" i="6" a="1"/>
  <c r="U237" i="6"/>
  <c r="T237" i="6"/>
  <c r="S237" i="6"/>
  <c r="R237" i="6"/>
  <c r="Q237" i="6"/>
  <c r="P237" i="6"/>
  <c r="O237" i="6"/>
  <c r="N237" i="6"/>
  <c r="K237" i="6"/>
  <c r="J237" i="6" a="1"/>
  <c r="U236" i="6"/>
  <c r="T236" i="6"/>
  <c r="S236" i="6"/>
  <c r="R236" i="6"/>
  <c r="Q236" i="6"/>
  <c r="P236" i="6"/>
  <c r="O236" i="6"/>
  <c r="N236" i="6"/>
  <c r="K236" i="6"/>
  <c r="J236" i="6" a="1"/>
  <c r="U235" i="6"/>
  <c r="T235" i="6"/>
  <c r="S235" i="6"/>
  <c r="R235" i="6"/>
  <c r="Q235" i="6"/>
  <c r="P235" i="6"/>
  <c r="O235" i="6"/>
  <c r="N235" i="6"/>
  <c r="K235" i="6"/>
  <c r="J235" i="6" a="1"/>
  <c r="U234" i="6"/>
  <c r="T234" i="6"/>
  <c r="S234" i="6"/>
  <c r="R234" i="6"/>
  <c r="Q234" i="6"/>
  <c r="P234" i="6"/>
  <c r="O234" i="6"/>
  <c r="N234" i="6"/>
  <c r="K234" i="6"/>
  <c r="J234" i="6" a="1"/>
  <c r="U233" i="6"/>
  <c r="T233" i="6"/>
  <c r="S233" i="6"/>
  <c r="R233" i="6"/>
  <c r="Q233" i="6"/>
  <c r="P233" i="6"/>
  <c r="O233" i="6"/>
  <c r="N233" i="6"/>
  <c r="K233" i="6"/>
  <c r="J233" i="6" a="1"/>
  <c r="U232" i="6"/>
  <c r="T232" i="6"/>
  <c r="S232" i="6"/>
  <c r="R232" i="6"/>
  <c r="Q232" i="6"/>
  <c r="P232" i="6"/>
  <c r="O232" i="6"/>
  <c r="N232" i="6"/>
  <c r="K232" i="6"/>
  <c r="J232" i="6" a="1"/>
  <c r="U231" i="6"/>
  <c r="T231" i="6"/>
  <c r="S231" i="6"/>
  <c r="R231" i="6"/>
  <c r="Q231" i="6"/>
  <c r="P231" i="6"/>
  <c r="O231" i="6"/>
  <c r="N231" i="6"/>
  <c r="K231" i="6"/>
  <c r="J231" i="6" a="1"/>
  <c r="U230" i="6"/>
  <c r="T230" i="6"/>
  <c r="S230" i="6"/>
  <c r="R230" i="6"/>
  <c r="Q230" i="6"/>
  <c r="P230" i="6"/>
  <c r="O230" i="6"/>
  <c r="N230" i="6"/>
  <c r="K230" i="6"/>
  <c r="J230" i="6" a="1"/>
  <c r="U229" i="6"/>
  <c r="T229" i="6"/>
  <c r="S229" i="6"/>
  <c r="R229" i="6"/>
  <c r="Q229" i="6"/>
  <c r="P229" i="6"/>
  <c r="O229" i="6"/>
  <c r="N229" i="6"/>
  <c r="K229" i="6"/>
  <c r="J229" i="6" a="1"/>
  <c r="U228" i="6"/>
  <c r="T228" i="6"/>
  <c r="S228" i="6"/>
  <c r="R228" i="6"/>
  <c r="Q228" i="6"/>
  <c r="P228" i="6"/>
  <c r="O228" i="6"/>
  <c r="N228" i="6"/>
  <c r="K228" i="6"/>
  <c r="J228" i="6" a="1"/>
  <c r="U227" i="6"/>
  <c r="T227" i="6"/>
  <c r="S227" i="6"/>
  <c r="R227" i="6"/>
  <c r="Q227" i="6"/>
  <c r="P227" i="6"/>
  <c r="O227" i="6"/>
  <c r="N227" i="6"/>
  <c r="K227" i="6"/>
  <c r="J227" i="6" a="1"/>
  <c r="U226" i="6"/>
  <c r="T226" i="6"/>
  <c r="S226" i="6"/>
  <c r="R226" i="6"/>
  <c r="Q226" i="6"/>
  <c r="P226" i="6"/>
  <c r="O226" i="6"/>
  <c r="N226" i="6"/>
  <c r="K226" i="6"/>
  <c r="J226" i="6" a="1"/>
  <c r="U225" i="6"/>
  <c r="T225" i="6"/>
  <c r="S225" i="6"/>
  <c r="R225" i="6"/>
  <c r="Q225" i="6"/>
  <c r="P225" i="6"/>
  <c r="O225" i="6"/>
  <c r="N225" i="6"/>
  <c r="K225" i="6"/>
  <c r="J225" i="6" a="1"/>
  <c r="U224" i="6"/>
  <c r="T224" i="6"/>
  <c r="S224" i="6"/>
  <c r="R224" i="6"/>
  <c r="Q224" i="6"/>
  <c r="P224" i="6"/>
  <c r="O224" i="6"/>
  <c r="N224" i="6"/>
  <c r="K224" i="6"/>
  <c r="J224" i="6" a="1"/>
  <c r="U223" i="6"/>
  <c r="T223" i="6"/>
  <c r="S223" i="6"/>
  <c r="R223" i="6"/>
  <c r="Q223" i="6"/>
  <c r="P223" i="6"/>
  <c r="O223" i="6"/>
  <c r="N223" i="6"/>
  <c r="K223" i="6"/>
  <c r="J223" i="6" a="1"/>
  <c r="U222" i="6"/>
  <c r="T222" i="6"/>
  <c r="S222" i="6"/>
  <c r="R222" i="6"/>
  <c r="Q222" i="6"/>
  <c r="P222" i="6"/>
  <c r="O222" i="6"/>
  <c r="N222" i="6"/>
  <c r="K222" i="6"/>
  <c r="J222" i="6" a="1"/>
  <c r="U221" i="6"/>
  <c r="T221" i="6"/>
  <c r="S221" i="6"/>
  <c r="R221" i="6"/>
  <c r="Q221" i="6"/>
  <c r="P221" i="6"/>
  <c r="O221" i="6"/>
  <c r="N221" i="6"/>
  <c r="K221" i="6"/>
  <c r="J221" i="6" a="1"/>
  <c r="U220" i="6"/>
  <c r="T220" i="6"/>
  <c r="S220" i="6"/>
  <c r="R220" i="6"/>
  <c r="Q220" i="6"/>
  <c r="P220" i="6"/>
  <c r="O220" i="6"/>
  <c r="N220" i="6"/>
  <c r="K220" i="6"/>
  <c r="J220" i="6" a="1"/>
  <c r="U219" i="6"/>
  <c r="T219" i="6"/>
  <c r="S219" i="6"/>
  <c r="R219" i="6"/>
  <c r="Q219" i="6"/>
  <c r="P219" i="6"/>
  <c r="N219" i="6"/>
  <c r="J219" i="6" a="1"/>
  <c r="U218" i="6"/>
  <c r="T218" i="6"/>
  <c r="S218" i="6"/>
  <c r="R218" i="6"/>
  <c r="Q218" i="6"/>
  <c r="P218" i="6"/>
  <c r="O218" i="6"/>
  <c r="N218" i="6"/>
  <c r="K218" i="6"/>
  <c r="J218" i="6" a="1"/>
  <c r="U217" i="6"/>
  <c r="T217" i="6"/>
  <c r="S217" i="6"/>
  <c r="R217" i="6"/>
  <c r="Q217" i="6"/>
  <c r="P217" i="6"/>
  <c r="O217" i="6"/>
  <c r="N217" i="6"/>
  <c r="K217" i="6"/>
  <c r="J217" i="6" a="1"/>
  <c r="U216" i="6"/>
  <c r="T216" i="6"/>
  <c r="S216" i="6"/>
  <c r="R216" i="6"/>
  <c r="Q216" i="6"/>
  <c r="P216" i="6"/>
  <c r="O216" i="6"/>
  <c r="N216" i="6"/>
  <c r="K216" i="6"/>
  <c r="J216" i="6" a="1"/>
  <c r="U215" i="6"/>
  <c r="T215" i="6"/>
  <c r="S215" i="6"/>
  <c r="R215" i="6"/>
  <c r="Q215" i="6"/>
  <c r="P215" i="6"/>
  <c r="N215" i="6"/>
  <c r="K215" i="6"/>
  <c r="J215" i="6" a="1"/>
  <c r="U214" i="6"/>
  <c r="T214" i="6"/>
  <c r="S214" i="6"/>
  <c r="R214" i="6"/>
  <c r="Q214" i="6"/>
  <c r="P214" i="6"/>
  <c r="O214" i="6"/>
  <c r="N214" i="6"/>
  <c r="K214" i="6"/>
  <c r="J214" i="6" a="1"/>
  <c r="U213" i="6"/>
  <c r="T213" i="6"/>
  <c r="S213" i="6"/>
  <c r="R213" i="6"/>
  <c r="Q213" i="6"/>
  <c r="P213" i="6"/>
  <c r="O213" i="6"/>
  <c r="N213" i="6"/>
  <c r="K213" i="6"/>
  <c r="J213" i="6" a="1"/>
  <c r="U212" i="6"/>
  <c r="T212" i="6"/>
  <c r="S212" i="6"/>
  <c r="R212" i="6"/>
  <c r="Q212" i="6"/>
  <c r="P212" i="6"/>
  <c r="O212" i="6"/>
  <c r="N212" i="6"/>
  <c r="K212" i="6"/>
  <c r="J212" i="6" a="1"/>
  <c r="U211" i="6"/>
  <c r="T211" i="6"/>
  <c r="S211" i="6"/>
  <c r="R211" i="6"/>
  <c r="Q211" i="6"/>
  <c r="P211" i="6"/>
  <c r="O211" i="6"/>
  <c r="N211" i="6"/>
  <c r="K211" i="6"/>
  <c r="J211" i="6" a="1"/>
  <c r="U210" i="6"/>
  <c r="T210" i="6"/>
  <c r="S210" i="6"/>
  <c r="R210" i="6"/>
  <c r="Q210" i="6"/>
  <c r="P210" i="6"/>
  <c r="O210" i="6"/>
  <c r="N210" i="6"/>
  <c r="K210" i="6"/>
  <c r="J210" i="6" a="1"/>
  <c r="U209" i="6"/>
  <c r="T209" i="6"/>
  <c r="S209" i="6"/>
  <c r="R209" i="6"/>
  <c r="Q209" i="6"/>
  <c r="P209" i="6"/>
  <c r="O209" i="6"/>
  <c r="N209" i="6"/>
  <c r="K209" i="6"/>
  <c r="J209" i="6" a="1"/>
  <c r="U208" i="6"/>
  <c r="T208" i="6"/>
  <c r="S208" i="6"/>
  <c r="R208" i="6"/>
  <c r="Q208" i="6"/>
  <c r="P208" i="6"/>
  <c r="N208" i="6"/>
  <c r="K208" i="6"/>
  <c r="J208" i="6" a="1"/>
  <c r="U207" i="6"/>
  <c r="T207" i="6"/>
  <c r="S207" i="6"/>
  <c r="R207" i="6"/>
  <c r="Q207" i="6"/>
  <c r="P207" i="6"/>
  <c r="O207" i="6"/>
  <c r="N207" i="6"/>
  <c r="K207" i="6"/>
  <c r="J207" i="6" a="1"/>
  <c r="U206" i="6"/>
  <c r="T206" i="6"/>
  <c r="S206" i="6"/>
  <c r="R206" i="6"/>
  <c r="Q206" i="6"/>
  <c r="P206" i="6"/>
  <c r="O206" i="6"/>
  <c r="N206" i="6"/>
  <c r="K206" i="6"/>
  <c r="J206" i="6" a="1"/>
  <c r="U205" i="6"/>
  <c r="T205" i="6"/>
  <c r="S205" i="6"/>
  <c r="R205" i="6"/>
  <c r="Q205" i="6"/>
  <c r="P205" i="6"/>
  <c r="N205" i="6"/>
  <c r="K205" i="6"/>
  <c r="J205" i="6" a="1"/>
  <c r="U204" i="6"/>
  <c r="T204" i="6"/>
  <c r="S204" i="6"/>
  <c r="R204" i="6"/>
  <c r="Q204" i="6"/>
  <c r="P204" i="6"/>
  <c r="O204" i="6"/>
  <c r="N204" i="6"/>
  <c r="K204" i="6"/>
  <c r="J204" i="6" a="1"/>
  <c r="U203" i="6"/>
  <c r="T203" i="6"/>
  <c r="S203" i="6"/>
  <c r="R203" i="6"/>
  <c r="Q203" i="6"/>
  <c r="P203" i="6"/>
  <c r="O203" i="6"/>
  <c r="N203" i="6"/>
  <c r="K203" i="6"/>
  <c r="J203" i="6" a="1"/>
  <c r="U202" i="6"/>
  <c r="T202" i="6"/>
  <c r="S202" i="6"/>
  <c r="R202" i="6"/>
  <c r="Q202" i="6"/>
  <c r="P202" i="6"/>
  <c r="N202" i="6"/>
  <c r="K202" i="6"/>
  <c r="J202" i="6" a="1"/>
  <c r="U201" i="6"/>
  <c r="T201" i="6"/>
  <c r="S201" i="6"/>
  <c r="R201" i="6"/>
  <c r="Q201" i="6"/>
  <c r="P201" i="6"/>
  <c r="O201" i="6"/>
  <c r="N201" i="6"/>
  <c r="K201" i="6"/>
  <c r="J201" i="6" a="1"/>
  <c r="U200" i="6"/>
  <c r="T200" i="6"/>
  <c r="S200" i="6"/>
  <c r="R200" i="6"/>
  <c r="Q200" i="6"/>
  <c r="P200" i="6"/>
  <c r="N200" i="6"/>
  <c r="K200" i="6"/>
  <c r="J200" i="6" a="1"/>
  <c r="U199" i="6"/>
  <c r="T199" i="6"/>
  <c r="S199" i="6"/>
  <c r="R199" i="6"/>
  <c r="Q199" i="6"/>
  <c r="P199" i="6"/>
  <c r="N199" i="6"/>
  <c r="J199" i="6" a="1"/>
  <c r="U198" i="6"/>
  <c r="T198" i="6"/>
  <c r="S198" i="6"/>
  <c r="R198" i="6"/>
  <c r="Q198" i="6"/>
  <c r="P198" i="6"/>
  <c r="N198" i="6"/>
  <c r="K198" i="6"/>
  <c r="J198" i="6" a="1"/>
  <c r="U197" i="6"/>
  <c r="T197" i="6"/>
  <c r="S197" i="6"/>
  <c r="R197" i="6"/>
  <c r="Q197" i="6"/>
  <c r="P197" i="6"/>
  <c r="O197" i="6"/>
  <c r="N197" i="6"/>
  <c r="K197" i="6"/>
  <c r="J197" i="6" a="1"/>
  <c r="U196" i="6"/>
  <c r="T196" i="6"/>
  <c r="S196" i="6"/>
  <c r="R196" i="6"/>
  <c r="Q196" i="6"/>
  <c r="P196" i="6"/>
  <c r="N196" i="6"/>
  <c r="J196" i="6" a="1"/>
  <c r="U195" i="6"/>
  <c r="T195" i="6"/>
  <c r="S195" i="6"/>
  <c r="R195" i="6"/>
  <c r="Q195" i="6"/>
  <c r="P195" i="6"/>
  <c r="N195" i="6"/>
  <c r="J195" i="6" a="1"/>
  <c r="U194" i="6"/>
  <c r="T194" i="6"/>
  <c r="S194" i="6"/>
  <c r="R194" i="6"/>
  <c r="Q194" i="6"/>
  <c r="P194" i="6"/>
  <c r="O194" i="6"/>
  <c r="N194" i="6"/>
  <c r="K194" i="6"/>
  <c r="J194" i="6" a="1"/>
  <c r="U193" i="6"/>
  <c r="T193" i="6"/>
  <c r="S193" i="6"/>
  <c r="R193" i="6"/>
  <c r="Q193" i="6"/>
  <c r="P193" i="6"/>
  <c r="N193" i="6"/>
  <c r="J193" i="6" a="1"/>
  <c r="U192" i="6"/>
  <c r="T192" i="6"/>
  <c r="S192" i="6"/>
  <c r="R192" i="6"/>
  <c r="Q192" i="6"/>
  <c r="P192" i="6"/>
  <c r="N192" i="6"/>
  <c r="K192" i="6"/>
  <c r="J192" i="6" a="1"/>
  <c r="U191" i="6"/>
  <c r="T191" i="6"/>
  <c r="S191" i="6"/>
  <c r="R191" i="6"/>
  <c r="Q191" i="6"/>
  <c r="P191" i="6"/>
  <c r="O191" i="6"/>
  <c r="N191" i="6"/>
  <c r="K191" i="6"/>
  <c r="J191" i="6" a="1"/>
  <c r="U190" i="6"/>
  <c r="T190" i="6"/>
  <c r="S190" i="6"/>
  <c r="R190" i="6"/>
  <c r="Q190" i="6"/>
  <c r="P190" i="6"/>
  <c r="N190" i="6"/>
  <c r="K190" i="6"/>
  <c r="J190" i="6" a="1"/>
  <c r="U189" i="6"/>
  <c r="T189" i="6"/>
  <c r="S189" i="6"/>
  <c r="R189" i="6"/>
  <c r="Q189" i="6"/>
  <c r="P189" i="6"/>
  <c r="N189" i="6"/>
  <c r="K189" i="6"/>
  <c r="J189" i="6" a="1"/>
  <c r="U188" i="6"/>
  <c r="T188" i="6"/>
  <c r="S188" i="6"/>
  <c r="R188" i="6"/>
  <c r="Q188" i="6"/>
  <c r="P188" i="6"/>
  <c r="O188" i="6"/>
  <c r="N188" i="6"/>
  <c r="K188" i="6"/>
  <c r="J188" i="6" a="1"/>
  <c r="U187" i="6"/>
  <c r="T187" i="6"/>
  <c r="S187" i="6"/>
  <c r="R187" i="6"/>
  <c r="Q187" i="6"/>
  <c r="P187" i="6"/>
  <c r="N187" i="6"/>
  <c r="K187" i="6"/>
  <c r="J187" i="6" a="1"/>
  <c r="U186" i="6"/>
  <c r="T186" i="6"/>
  <c r="S186" i="6"/>
  <c r="R186" i="6"/>
  <c r="Q186" i="6"/>
  <c r="P186" i="6"/>
  <c r="O186" i="6"/>
  <c r="N186" i="6"/>
  <c r="K186" i="6"/>
  <c r="J186" i="6" a="1"/>
  <c r="U185" i="6"/>
  <c r="T185" i="6"/>
  <c r="S185" i="6"/>
  <c r="R185" i="6"/>
  <c r="Q185" i="6"/>
  <c r="P185" i="6"/>
  <c r="O185" i="6"/>
  <c r="N185" i="6"/>
  <c r="K185" i="6"/>
  <c r="J185" i="6" a="1"/>
  <c r="U184" i="6"/>
  <c r="T184" i="6"/>
  <c r="S184" i="6"/>
  <c r="R184" i="6"/>
  <c r="Q184" i="6"/>
  <c r="P184" i="6"/>
  <c r="O184" i="6"/>
  <c r="N184" i="6"/>
  <c r="K184" i="6"/>
  <c r="J184" i="6" a="1"/>
  <c r="U183" i="6"/>
  <c r="T183" i="6"/>
  <c r="S183" i="6"/>
  <c r="R183" i="6"/>
  <c r="Q183" i="6"/>
  <c r="P183" i="6"/>
  <c r="O183" i="6"/>
  <c r="N183" i="6"/>
  <c r="K183" i="6"/>
  <c r="J183" i="6" a="1"/>
  <c r="U182" i="6"/>
  <c r="T182" i="6"/>
  <c r="S182" i="6"/>
  <c r="R182" i="6"/>
  <c r="Q182" i="6"/>
  <c r="P182" i="6"/>
  <c r="O182" i="6"/>
  <c r="N182" i="6"/>
  <c r="K182" i="6"/>
  <c r="J182" i="6" a="1"/>
  <c r="U181" i="6"/>
  <c r="T181" i="6"/>
  <c r="S181" i="6"/>
  <c r="R181" i="6"/>
  <c r="Q181" i="6"/>
  <c r="P181" i="6"/>
  <c r="O181" i="6"/>
  <c r="N181" i="6"/>
  <c r="K181" i="6"/>
  <c r="J181" i="6" a="1"/>
  <c r="U180" i="6"/>
  <c r="T180" i="6"/>
  <c r="S180" i="6"/>
  <c r="R180" i="6"/>
  <c r="Q180" i="6"/>
  <c r="P180" i="6"/>
  <c r="O180" i="6"/>
  <c r="N180" i="6"/>
  <c r="K180" i="6"/>
  <c r="J180" i="6" a="1"/>
  <c r="U179" i="6"/>
  <c r="T179" i="6"/>
  <c r="S179" i="6"/>
  <c r="R179" i="6"/>
  <c r="Q179" i="6"/>
  <c r="P179" i="6"/>
  <c r="O179" i="6"/>
  <c r="N179" i="6"/>
  <c r="K179" i="6"/>
  <c r="J179" i="6" a="1"/>
  <c r="U178" i="6"/>
  <c r="T178" i="6"/>
  <c r="S178" i="6"/>
  <c r="R178" i="6"/>
  <c r="Q178" i="6"/>
  <c r="P178" i="6"/>
  <c r="O178" i="6"/>
  <c r="N178" i="6"/>
  <c r="K178" i="6"/>
  <c r="J178" i="6" a="1"/>
  <c r="U177" i="6"/>
  <c r="T177" i="6"/>
  <c r="S177" i="6"/>
  <c r="R177" i="6"/>
  <c r="Q177" i="6"/>
  <c r="P177" i="6"/>
  <c r="O177" i="6"/>
  <c r="N177" i="6"/>
  <c r="K177" i="6"/>
  <c r="J177" i="6" a="1"/>
  <c r="U176" i="6"/>
  <c r="T176" i="6"/>
  <c r="S176" i="6"/>
  <c r="R176" i="6"/>
  <c r="Q176" i="6"/>
  <c r="P176" i="6"/>
  <c r="O176" i="6"/>
  <c r="N176" i="6"/>
  <c r="K176" i="6"/>
  <c r="J176" i="6" a="1"/>
  <c r="U175" i="6"/>
  <c r="T175" i="6"/>
  <c r="S175" i="6"/>
  <c r="R175" i="6"/>
  <c r="Q175" i="6"/>
  <c r="P175" i="6"/>
  <c r="O175" i="6"/>
  <c r="N175" i="6"/>
  <c r="K175" i="6"/>
  <c r="J175" i="6" a="1"/>
  <c r="U174" i="6"/>
  <c r="T174" i="6"/>
  <c r="S174" i="6"/>
  <c r="R174" i="6"/>
  <c r="Q174" i="6"/>
  <c r="P174" i="6"/>
  <c r="O174" i="6"/>
  <c r="N174" i="6"/>
  <c r="K174" i="6"/>
  <c r="J174" i="6" a="1"/>
  <c r="U173" i="6"/>
  <c r="T173" i="6"/>
  <c r="S173" i="6"/>
  <c r="R173" i="6"/>
  <c r="Q173" i="6"/>
  <c r="P173" i="6"/>
  <c r="O173" i="6"/>
  <c r="N173" i="6"/>
  <c r="K173" i="6"/>
  <c r="J173" i="6" a="1"/>
  <c r="U172" i="6"/>
  <c r="T172" i="6"/>
  <c r="S172" i="6"/>
  <c r="R172" i="6"/>
  <c r="Q172" i="6"/>
  <c r="P172" i="6"/>
  <c r="O172" i="6"/>
  <c r="N172" i="6"/>
  <c r="K172" i="6"/>
  <c r="J172" i="6" a="1"/>
  <c r="U171" i="6"/>
  <c r="T171" i="6"/>
  <c r="S171" i="6"/>
  <c r="R171" i="6"/>
  <c r="Q171" i="6"/>
  <c r="P171" i="6"/>
  <c r="O171" i="6"/>
  <c r="N171" i="6"/>
  <c r="K171" i="6"/>
  <c r="J171" i="6" a="1"/>
  <c r="U170" i="6"/>
  <c r="T170" i="6"/>
  <c r="S170" i="6"/>
  <c r="R170" i="6"/>
  <c r="Q170" i="6"/>
  <c r="P170" i="6"/>
  <c r="N170" i="6"/>
  <c r="J170" i="6" a="1"/>
  <c r="U169" i="6"/>
  <c r="T169" i="6"/>
  <c r="S169" i="6"/>
  <c r="R169" i="6"/>
  <c r="Q169" i="6"/>
  <c r="P169" i="6"/>
  <c r="O169" i="6"/>
  <c r="N169" i="6"/>
  <c r="K169" i="6"/>
  <c r="J169" i="6" a="1"/>
  <c r="U168" i="6"/>
  <c r="T168" i="6"/>
  <c r="S168" i="6"/>
  <c r="R168" i="6"/>
  <c r="Q168" i="6"/>
  <c r="P168" i="6"/>
  <c r="O168" i="6"/>
  <c r="N168" i="6"/>
  <c r="K168" i="6"/>
  <c r="J168" i="6" a="1"/>
  <c r="U167" i="6"/>
  <c r="T167" i="6"/>
  <c r="S167" i="6"/>
  <c r="R167" i="6"/>
  <c r="Q167" i="6"/>
  <c r="P167" i="6"/>
  <c r="O167" i="6"/>
  <c r="N167" i="6"/>
  <c r="K167" i="6"/>
  <c r="J167" i="6" a="1"/>
  <c r="U166" i="6"/>
  <c r="T166" i="6"/>
  <c r="S166" i="6"/>
  <c r="R166" i="6"/>
  <c r="Q166" i="6"/>
  <c r="P166" i="6"/>
  <c r="O166" i="6"/>
  <c r="N166" i="6"/>
  <c r="K166" i="6"/>
  <c r="J166" i="6" a="1"/>
  <c r="U165" i="6"/>
  <c r="T165" i="6"/>
  <c r="S165" i="6"/>
  <c r="R165" i="6"/>
  <c r="Q165" i="6"/>
  <c r="P165" i="6"/>
  <c r="O165" i="6"/>
  <c r="N165" i="6"/>
  <c r="K165" i="6"/>
  <c r="J165" i="6" a="1"/>
  <c r="U164" i="6"/>
  <c r="T164" i="6"/>
  <c r="S164" i="6"/>
  <c r="R164" i="6"/>
  <c r="Q164" i="6"/>
  <c r="P164" i="6"/>
  <c r="O164" i="6"/>
  <c r="N164" i="6"/>
  <c r="K164" i="6"/>
  <c r="J164" i="6" a="1"/>
  <c r="U163" i="6"/>
  <c r="T163" i="6"/>
  <c r="S163" i="6"/>
  <c r="R163" i="6"/>
  <c r="Q163" i="6"/>
  <c r="P163" i="6"/>
  <c r="O163" i="6"/>
  <c r="N163" i="6"/>
  <c r="K163" i="6"/>
  <c r="J163" i="6" a="1"/>
  <c r="U162" i="6"/>
  <c r="T162" i="6"/>
  <c r="S162" i="6"/>
  <c r="R162" i="6"/>
  <c r="Q162" i="6"/>
  <c r="P162" i="6"/>
  <c r="O162" i="6"/>
  <c r="N162" i="6"/>
  <c r="K162" i="6"/>
  <c r="J162" i="6" a="1"/>
  <c r="U161" i="6"/>
  <c r="T161" i="6"/>
  <c r="S161" i="6"/>
  <c r="R161" i="6"/>
  <c r="Q161" i="6"/>
  <c r="P161" i="6"/>
  <c r="O161" i="6"/>
  <c r="N161" i="6"/>
  <c r="K161" i="6"/>
  <c r="J161" i="6" a="1"/>
  <c r="U160" i="6"/>
  <c r="T160" i="6"/>
  <c r="S160" i="6"/>
  <c r="R160" i="6"/>
  <c r="Q160" i="6"/>
  <c r="P160" i="6"/>
  <c r="O160" i="6"/>
  <c r="N160" i="6"/>
  <c r="K160" i="6"/>
  <c r="J160" i="6" a="1"/>
  <c r="U159" i="6"/>
  <c r="T159" i="6"/>
  <c r="S159" i="6"/>
  <c r="R159" i="6"/>
  <c r="Q159" i="6"/>
  <c r="P159" i="6"/>
  <c r="O159" i="6"/>
  <c r="N159" i="6"/>
  <c r="K159" i="6"/>
  <c r="J159" i="6" a="1"/>
  <c r="U158" i="6"/>
  <c r="T158" i="6"/>
  <c r="S158" i="6"/>
  <c r="R158" i="6"/>
  <c r="Q158" i="6"/>
  <c r="P158" i="6"/>
  <c r="O158" i="6"/>
  <c r="N158" i="6"/>
  <c r="K158" i="6"/>
  <c r="J158" i="6" a="1"/>
  <c r="U157" i="6"/>
  <c r="T157" i="6"/>
  <c r="S157" i="6"/>
  <c r="R157" i="6"/>
  <c r="Q157" i="6"/>
  <c r="P157" i="6"/>
  <c r="N157" i="6"/>
  <c r="K157" i="6"/>
  <c r="J157" i="6" a="1"/>
  <c r="U156" i="6"/>
  <c r="T156" i="6"/>
  <c r="S156" i="6"/>
  <c r="R156" i="6"/>
  <c r="Q156" i="6"/>
  <c r="P156" i="6"/>
  <c r="O156" i="6"/>
  <c r="N156" i="6"/>
  <c r="K156" i="6"/>
  <c r="J156" i="6" a="1"/>
  <c r="U155" i="6"/>
  <c r="T155" i="6"/>
  <c r="S155" i="6"/>
  <c r="R155" i="6"/>
  <c r="Q155" i="6"/>
  <c r="P155" i="6"/>
  <c r="O155" i="6"/>
  <c r="N155" i="6"/>
  <c r="K155" i="6"/>
  <c r="J155" i="6" a="1"/>
  <c r="U154" i="6"/>
  <c r="T154" i="6"/>
  <c r="S154" i="6"/>
  <c r="R154" i="6"/>
  <c r="Q154" i="6"/>
  <c r="P154" i="6"/>
  <c r="N154" i="6"/>
  <c r="K154" i="6"/>
  <c r="J154" i="6" a="1"/>
  <c r="U153" i="6"/>
  <c r="T153" i="6"/>
  <c r="S153" i="6"/>
  <c r="R153" i="6"/>
  <c r="Q153" i="6"/>
  <c r="P153" i="6"/>
  <c r="O153" i="6"/>
  <c r="N153" i="6"/>
  <c r="K153" i="6"/>
  <c r="J153" i="6" a="1"/>
  <c r="U152" i="6"/>
  <c r="T152" i="6"/>
  <c r="S152" i="6"/>
  <c r="R152" i="6"/>
  <c r="Q152" i="6"/>
  <c r="P152" i="6"/>
  <c r="O152" i="6"/>
  <c r="N152" i="6"/>
  <c r="K152" i="6"/>
  <c r="J152" i="6" a="1"/>
  <c r="U151" i="6"/>
  <c r="T151" i="6"/>
  <c r="S151" i="6"/>
  <c r="R151" i="6"/>
  <c r="Q151" i="6"/>
  <c r="P151" i="6"/>
  <c r="O151" i="6"/>
  <c r="N151" i="6"/>
  <c r="K151" i="6"/>
  <c r="J151" i="6" a="1"/>
  <c r="U150" i="6"/>
  <c r="T150" i="6"/>
  <c r="S150" i="6"/>
  <c r="R150" i="6"/>
  <c r="Q150" i="6"/>
  <c r="P150" i="6"/>
  <c r="O150" i="6"/>
  <c r="N150" i="6"/>
  <c r="K150" i="6"/>
  <c r="J150" i="6" a="1"/>
  <c r="U149" i="6"/>
  <c r="T149" i="6"/>
  <c r="S149" i="6"/>
  <c r="R149" i="6"/>
  <c r="Q149" i="6"/>
  <c r="P149" i="6"/>
  <c r="O149" i="6"/>
  <c r="N149" i="6"/>
  <c r="K149" i="6"/>
  <c r="J149" i="6" a="1"/>
  <c r="U148" i="6"/>
  <c r="T148" i="6"/>
  <c r="S148" i="6"/>
  <c r="R148" i="6"/>
  <c r="Q148" i="6"/>
  <c r="P148" i="6"/>
  <c r="N148" i="6"/>
  <c r="K148" i="6"/>
  <c r="J148" i="6" a="1"/>
  <c r="U147" i="6"/>
  <c r="T147" i="6"/>
  <c r="S147" i="6"/>
  <c r="R147" i="6"/>
  <c r="Q147" i="6"/>
  <c r="P147" i="6"/>
  <c r="O147" i="6"/>
  <c r="N147" i="6"/>
  <c r="K147" i="6"/>
  <c r="J147" i="6" a="1"/>
  <c r="U146" i="6"/>
  <c r="T146" i="6"/>
  <c r="S146" i="6"/>
  <c r="R146" i="6"/>
  <c r="Q146" i="6"/>
  <c r="P146" i="6"/>
  <c r="O146" i="6"/>
  <c r="N146" i="6"/>
  <c r="K146" i="6"/>
  <c r="J146" i="6" a="1"/>
  <c r="U145" i="6"/>
  <c r="T145" i="6"/>
  <c r="S145" i="6"/>
  <c r="R145" i="6"/>
  <c r="Q145" i="6"/>
  <c r="P145" i="6"/>
  <c r="O145" i="6"/>
  <c r="N145" i="6"/>
  <c r="K145" i="6"/>
  <c r="J145" i="6" a="1"/>
  <c r="U144" i="6"/>
  <c r="T144" i="6"/>
  <c r="S144" i="6"/>
  <c r="R144" i="6"/>
  <c r="Q144" i="6"/>
  <c r="P144" i="6"/>
  <c r="N144" i="6"/>
  <c r="K144" i="6"/>
  <c r="J144" i="6" a="1"/>
  <c r="U143" i="6"/>
  <c r="T143" i="6"/>
  <c r="S143" i="6"/>
  <c r="R143" i="6"/>
  <c r="Q143" i="6"/>
  <c r="P143" i="6"/>
  <c r="N143" i="6"/>
  <c r="J143" i="6" a="1"/>
  <c r="U142" i="6"/>
  <c r="T142" i="6"/>
  <c r="S142" i="6"/>
  <c r="R142" i="6"/>
  <c r="Q142" i="6"/>
  <c r="P142" i="6"/>
  <c r="N142" i="6"/>
  <c r="K142" i="6"/>
  <c r="J142" i="6" a="1"/>
  <c r="U141" i="6"/>
  <c r="T141" i="6"/>
  <c r="S141" i="6"/>
  <c r="R141" i="6"/>
  <c r="Q141" i="6"/>
  <c r="P141" i="6"/>
  <c r="N141" i="6"/>
  <c r="K141" i="6"/>
  <c r="J141" i="6" a="1"/>
  <c r="U140" i="6"/>
  <c r="T140" i="6"/>
  <c r="S140" i="6"/>
  <c r="R140" i="6"/>
  <c r="Q140" i="6"/>
  <c r="P140" i="6"/>
  <c r="N140" i="6"/>
  <c r="K140" i="6"/>
  <c r="J140" i="6" a="1"/>
  <c r="U139" i="6"/>
  <c r="T139" i="6"/>
  <c r="S139" i="6"/>
  <c r="R139" i="6"/>
  <c r="Q139" i="6"/>
  <c r="P139" i="6"/>
  <c r="N139" i="6"/>
  <c r="K139" i="6"/>
  <c r="J139" i="6" a="1"/>
  <c r="U138" i="6"/>
  <c r="T138" i="6"/>
  <c r="S138" i="6"/>
  <c r="R138" i="6"/>
  <c r="Q138" i="6"/>
  <c r="P138" i="6"/>
  <c r="N138" i="6"/>
  <c r="K138" i="6"/>
  <c r="J138" i="6" a="1"/>
  <c r="U137" i="6"/>
  <c r="T137" i="6"/>
  <c r="S137" i="6"/>
  <c r="R137" i="6"/>
  <c r="Q137" i="6"/>
  <c r="P137" i="6"/>
  <c r="N137" i="6"/>
  <c r="K137" i="6"/>
  <c r="J137" i="6" a="1"/>
  <c r="U136" i="6"/>
  <c r="T136" i="6"/>
  <c r="S136" i="6"/>
  <c r="R136" i="6"/>
  <c r="Q136" i="6"/>
  <c r="P136" i="6"/>
  <c r="N136" i="6"/>
  <c r="K136" i="6"/>
  <c r="J136" i="6" a="1"/>
  <c r="U135" i="6"/>
  <c r="T135" i="6"/>
  <c r="S135" i="6"/>
  <c r="R135" i="6"/>
  <c r="Q135" i="6"/>
  <c r="P135" i="6"/>
  <c r="N135" i="6"/>
  <c r="K135" i="6"/>
  <c r="J135" i="6" a="1"/>
  <c r="U134" i="6"/>
  <c r="T134" i="6"/>
  <c r="S134" i="6"/>
  <c r="R134" i="6"/>
  <c r="Q134" i="6"/>
  <c r="P134" i="6"/>
  <c r="N134" i="6"/>
  <c r="K134" i="6"/>
  <c r="J134" i="6" a="1"/>
  <c r="U133" i="6"/>
  <c r="T133" i="6"/>
  <c r="S133" i="6"/>
  <c r="R133" i="6"/>
  <c r="Q133" i="6"/>
  <c r="P133" i="6"/>
  <c r="N133" i="6"/>
  <c r="K133" i="6"/>
  <c r="J133" i="6" a="1"/>
  <c r="U132" i="6"/>
  <c r="T132" i="6"/>
  <c r="S132" i="6"/>
  <c r="R132" i="6"/>
  <c r="Q132" i="6"/>
  <c r="P132" i="6"/>
  <c r="O132" i="6"/>
  <c r="N132" i="6"/>
  <c r="K132" i="6"/>
  <c r="J132" i="6" a="1"/>
  <c r="U131" i="6"/>
  <c r="T131" i="6"/>
  <c r="S131" i="6"/>
  <c r="R131" i="6"/>
  <c r="Q131" i="6"/>
  <c r="P131" i="6"/>
  <c r="O131" i="6"/>
  <c r="N131" i="6"/>
  <c r="K131" i="6"/>
  <c r="J131" i="6" a="1"/>
  <c r="U130" i="6"/>
  <c r="T130" i="6"/>
  <c r="S130" i="6"/>
  <c r="R130" i="6"/>
  <c r="Q130" i="6"/>
  <c r="P130" i="6"/>
  <c r="O130" i="6"/>
  <c r="N130" i="6"/>
  <c r="K130" i="6"/>
  <c r="J130" i="6" a="1"/>
  <c r="U129" i="6"/>
  <c r="T129" i="6"/>
  <c r="S129" i="6"/>
  <c r="R129" i="6"/>
  <c r="Q129" i="6"/>
  <c r="P129" i="6"/>
  <c r="O129" i="6"/>
  <c r="N129" i="6"/>
  <c r="K129" i="6"/>
  <c r="J129" i="6" a="1"/>
  <c r="U128" i="6"/>
  <c r="T128" i="6"/>
  <c r="S128" i="6"/>
  <c r="R128" i="6"/>
  <c r="Q128" i="6"/>
  <c r="P128" i="6"/>
  <c r="O128" i="6"/>
  <c r="N128" i="6"/>
  <c r="K128" i="6"/>
  <c r="J128" i="6" a="1"/>
  <c r="U127" i="6"/>
  <c r="T127" i="6"/>
  <c r="S127" i="6"/>
  <c r="R127" i="6"/>
  <c r="Q127" i="6"/>
  <c r="P127" i="6"/>
  <c r="O127" i="6"/>
  <c r="N127" i="6"/>
  <c r="K127" i="6"/>
  <c r="J127" i="6" a="1"/>
  <c r="U126" i="6"/>
  <c r="T126" i="6"/>
  <c r="S126" i="6"/>
  <c r="R126" i="6"/>
  <c r="Q126" i="6"/>
  <c r="P126" i="6"/>
  <c r="O126" i="6"/>
  <c r="N126" i="6"/>
  <c r="K126" i="6"/>
  <c r="J126" i="6" a="1"/>
  <c r="U125" i="6"/>
  <c r="T125" i="6"/>
  <c r="S125" i="6"/>
  <c r="R125" i="6"/>
  <c r="Q125" i="6"/>
  <c r="P125" i="6"/>
  <c r="O125" i="6"/>
  <c r="N125" i="6"/>
  <c r="K125" i="6"/>
  <c r="J125" i="6" a="1"/>
  <c r="U124" i="6"/>
  <c r="T124" i="6"/>
  <c r="S124" i="6"/>
  <c r="R124" i="6"/>
  <c r="Q124" i="6"/>
  <c r="P124" i="6"/>
  <c r="O124" i="6"/>
  <c r="N124" i="6"/>
  <c r="K124" i="6"/>
  <c r="J124" i="6" a="1"/>
  <c r="U123" i="6"/>
  <c r="T123" i="6"/>
  <c r="S123" i="6"/>
  <c r="R123" i="6"/>
  <c r="Q123" i="6"/>
  <c r="P123" i="6"/>
  <c r="O123" i="6"/>
  <c r="N123" i="6"/>
  <c r="K123" i="6"/>
  <c r="J123" i="6" a="1"/>
  <c r="U122" i="6"/>
  <c r="T122" i="6"/>
  <c r="S122" i="6"/>
  <c r="R122" i="6"/>
  <c r="Q122" i="6"/>
  <c r="P122" i="6"/>
  <c r="O122" i="6"/>
  <c r="N122" i="6"/>
  <c r="K122" i="6"/>
  <c r="J122" i="6" a="1"/>
  <c r="U121" i="6"/>
  <c r="T121" i="6"/>
  <c r="S121" i="6"/>
  <c r="R121" i="6"/>
  <c r="Q121" i="6"/>
  <c r="P121" i="6"/>
  <c r="O121" i="6"/>
  <c r="N121" i="6"/>
  <c r="K121" i="6"/>
  <c r="J121" i="6" a="1"/>
  <c r="U120" i="6"/>
  <c r="T120" i="6"/>
  <c r="S120" i="6"/>
  <c r="R120" i="6"/>
  <c r="Q120" i="6"/>
  <c r="P120" i="6"/>
  <c r="O120" i="6"/>
  <c r="N120" i="6"/>
  <c r="K120" i="6"/>
  <c r="J120" i="6" a="1"/>
  <c r="U119" i="6"/>
  <c r="T119" i="6"/>
  <c r="S119" i="6"/>
  <c r="R119" i="6"/>
  <c r="Q119" i="6"/>
  <c r="P119" i="6"/>
  <c r="N119" i="6"/>
  <c r="K119" i="6"/>
  <c r="J119" i="6" a="1"/>
  <c r="U118" i="6"/>
  <c r="T118" i="6"/>
  <c r="S118" i="6"/>
  <c r="R118" i="6"/>
  <c r="Q118" i="6"/>
  <c r="P118" i="6"/>
  <c r="N118" i="6"/>
  <c r="K118" i="6"/>
  <c r="J118" i="6" a="1"/>
  <c r="U117" i="6"/>
  <c r="T117" i="6"/>
  <c r="S117" i="6"/>
  <c r="R117" i="6"/>
  <c r="Q117" i="6"/>
  <c r="P117" i="6"/>
  <c r="N117" i="6"/>
  <c r="K117" i="6"/>
  <c r="J117" i="6" a="1"/>
  <c r="U116" i="6"/>
  <c r="T116" i="6"/>
  <c r="S116" i="6"/>
  <c r="R116" i="6"/>
  <c r="Q116" i="6"/>
  <c r="P116" i="6"/>
  <c r="N116" i="6"/>
  <c r="K116" i="6"/>
  <c r="J116" i="6" a="1"/>
  <c r="U115" i="6"/>
  <c r="T115" i="6"/>
  <c r="S115" i="6"/>
  <c r="R115" i="6"/>
  <c r="Q115" i="6"/>
  <c r="P115" i="6"/>
  <c r="O115" i="6"/>
  <c r="N115" i="6"/>
  <c r="K115" i="6"/>
  <c r="J115" i="6" a="1"/>
  <c r="U114" i="6"/>
  <c r="T114" i="6"/>
  <c r="S114" i="6"/>
  <c r="R114" i="6"/>
  <c r="Q114" i="6"/>
  <c r="P114" i="6"/>
  <c r="N114" i="6"/>
  <c r="J114" i="6" a="1"/>
  <c r="U113" i="6"/>
  <c r="T113" i="6"/>
  <c r="S113" i="6"/>
  <c r="R113" i="6"/>
  <c r="Q113" i="6"/>
  <c r="P113" i="6"/>
  <c r="N113" i="6"/>
  <c r="K113" i="6"/>
  <c r="J113" i="6" a="1"/>
  <c r="U112" i="6"/>
  <c r="T112" i="6"/>
  <c r="S112" i="6"/>
  <c r="R112" i="6"/>
  <c r="Q112" i="6"/>
  <c r="P112" i="6"/>
  <c r="O112" i="6"/>
  <c r="N112" i="6"/>
  <c r="K112" i="6"/>
  <c r="J112" i="6" a="1"/>
  <c r="U111" i="6"/>
  <c r="T111" i="6"/>
  <c r="S111" i="6"/>
  <c r="R111" i="6"/>
  <c r="Q111" i="6"/>
  <c r="P111" i="6"/>
  <c r="O111" i="6"/>
  <c r="N111" i="6"/>
  <c r="K111" i="6"/>
  <c r="J111" i="6" a="1"/>
  <c r="U110" i="6"/>
  <c r="T110" i="6"/>
  <c r="S110" i="6"/>
  <c r="R110" i="6"/>
  <c r="Q110" i="6"/>
  <c r="P110" i="6"/>
  <c r="N110" i="6"/>
  <c r="K110" i="6"/>
  <c r="J110" i="6" a="1"/>
  <c r="U109" i="6"/>
  <c r="T109" i="6"/>
  <c r="S109" i="6"/>
  <c r="R109" i="6"/>
  <c r="Q109" i="6"/>
  <c r="P109" i="6"/>
  <c r="N109" i="6"/>
  <c r="K109" i="6"/>
  <c r="J109" i="6" a="1"/>
  <c r="U108" i="6"/>
  <c r="T108" i="6"/>
  <c r="S108" i="6"/>
  <c r="R108" i="6"/>
  <c r="Q108" i="6"/>
  <c r="P108" i="6"/>
  <c r="O108" i="6"/>
  <c r="N108" i="6"/>
  <c r="K108" i="6"/>
  <c r="J108" i="6" a="1"/>
  <c r="U107" i="6"/>
  <c r="T107" i="6"/>
  <c r="S107" i="6"/>
  <c r="R107" i="6"/>
  <c r="Q107" i="6"/>
  <c r="P107" i="6"/>
  <c r="N107" i="6"/>
  <c r="K107" i="6"/>
  <c r="J107" i="6" a="1"/>
  <c r="U106" i="6"/>
  <c r="T106" i="6"/>
  <c r="S106" i="6"/>
  <c r="R106" i="6"/>
  <c r="Q106" i="6"/>
  <c r="P106" i="6"/>
  <c r="N106" i="6"/>
  <c r="K106" i="6"/>
  <c r="J106" i="6" a="1"/>
  <c r="U105" i="6"/>
  <c r="T105" i="6"/>
  <c r="S105" i="6"/>
  <c r="R105" i="6"/>
  <c r="Q105" i="6"/>
  <c r="P105" i="6"/>
  <c r="O105" i="6"/>
  <c r="N105" i="6"/>
  <c r="K105" i="6"/>
  <c r="J105" i="6" a="1"/>
  <c r="U104" i="6"/>
  <c r="T104" i="6"/>
  <c r="S104" i="6"/>
  <c r="R104" i="6"/>
  <c r="Q104" i="6"/>
  <c r="P104" i="6"/>
  <c r="O104" i="6"/>
  <c r="N104" i="6"/>
  <c r="K104" i="6"/>
  <c r="J104" i="6" a="1"/>
  <c r="U103" i="6"/>
  <c r="T103" i="6"/>
  <c r="S103" i="6"/>
  <c r="R103" i="6"/>
  <c r="Q103" i="6"/>
  <c r="P103" i="6"/>
  <c r="N103" i="6"/>
  <c r="K103" i="6"/>
  <c r="J103" i="6" a="1"/>
  <c r="U102" i="6"/>
  <c r="T102" i="6"/>
  <c r="S102" i="6"/>
  <c r="R102" i="6"/>
  <c r="Q102" i="6"/>
  <c r="P102" i="6"/>
  <c r="N102" i="6"/>
  <c r="K102" i="6"/>
  <c r="J102" i="6" a="1"/>
  <c r="U101" i="6"/>
  <c r="T101" i="6"/>
  <c r="S101" i="6"/>
  <c r="R101" i="6"/>
  <c r="Q101" i="6"/>
  <c r="P101" i="6"/>
  <c r="O101" i="6"/>
  <c r="N101" i="6"/>
  <c r="K101" i="6"/>
  <c r="J101" i="6" a="1"/>
  <c r="U100" i="6"/>
  <c r="T100" i="6"/>
  <c r="S100" i="6"/>
  <c r="R100" i="6"/>
  <c r="Q100" i="6"/>
  <c r="P100" i="6"/>
  <c r="O100" i="6"/>
  <c r="N100" i="6"/>
  <c r="K100" i="6"/>
  <c r="J100" i="6" a="1"/>
  <c r="U99" i="6"/>
  <c r="T99" i="6"/>
  <c r="S99" i="6"/>
  <c r="R99" i="6"/>
  <c r="Q99" i="6"/>
  <c r="P99" i="6"/>
  <c r="O99" i="6"/>
  <c r="N99" i="6"/>
  <c r="K99" i="6"/>
  <c r="J99" i="6" a="1"/>
  <c r="U98" i="6"/>
  <c r="T98" i="6"/>
  <c r="S98" i="6"/>
  <c r="R98" i="6"/>
  <c r="Q98" i="6"/>
  <c r="P98" i="6"/>
  <c r="O98" i="6"/>
  <c r="N98" i="6"/>
  <c r="K98" i="6"/>
  <c r="J98" i="6" a="1"/>
  <c r="U97" i="6"/>
  <c r="T97" i="6"/>
  <c r="S97" i="6"/>
  <c r="R97" i="6"/>
  <c r="Q97" i="6"/>
  <c r="P97" i="6"/>
  <c r="O97" i="6"/>
  <c r="N97" i="6"/>
  <c r="K97" i="6"/>
  <c r="J97" i="6" a="1"/>
  <c r="U96" i="6"/>
  <c r="T96" i="6"/>
  <c r="S96" i="6"/>
  <c r="R96" i="6"/>
  <c r="Q96" i="6"/>
  <c r="P96" i="6"/>
  <c r="O96" i="6"/>
  <c r="N96" i="6"/>
  <c r="K96" i="6"/>
  <c r="J96" i="6" a="1"/>
  <c r="U95" i="6"/>
  <c r="T95" i="6"/>
  <c r="S95" i="6"/>
  <c r="R95" i="6"/>
  <c r="Q95" i="6"/>
  <c r="P95" i="6"/>
  <c r="O95" i="6"/>
  <c r="N95" i="6"/>
  <c r="K95" i="6"/>
  <c r="J95" i="6" a="1"/>
  <c r="U94" i="6"/>
  <c r="T94" i="6"/>
  <c r="S94" i="6"/>
  <c r="R94" i="6"/>
  <c r="Q94" i="6"/>
  <c r="P94" i="6"/>
  <c r="O94" i="6"/>
  <c r="N94" i="6"/>
  <c r="K94" i="6"/>
  <c r="J94" i="6" a="1"/>
  <c r="U93" i="6"/>
  <c r="T93" i="6"/>
  <c r="S93" i="6"/>
  <c r="R93" i="6"/>
  <c r="Q93" i="6"/>
  <c r="P93" i="6"/>
  <c r="O93" i="6"/>
  <c r="N93" i="6"/>
  <c r="K93" i="6"/>
  <c r="J93" i="6" a="1"/>
  <c r="U92" i="6"/>
  <c r="T92" i="6"/>
  <c r="S92" i="6"/>
  <c r="R92" i="6"/>
  <c r="Q92" i="6"/>
  <c r="P92" i="6"/>
  <c r="O92" i="6"/>
  <c r="N92" i="6"/>
  <c r="K92" i="6"/>
  <c r="J92" i="6" a="1"/>
  <c r="U91" i="6"/>
  <c r="T91" i="6"/>
  <c r="S91" i="6"/>
  <c r="R91" i="6"/>
  <c r="Q91" i="6"/>
  <c r="P91" i="6"/>
  <c r="O91" i="6"/>
  <c r="N91" i="6"/>
  <c r="K91" i="6"/>
  <c r="J91" i="6" a="1"/>
  <c r="U90" i="6"/>
  <c r="T90" i="6"/>
  <c r="S90" i="6"/>
  <c r="R90" i="6"/>
  <c r="Q90" i="6"/>
  <c r="P90" i="6"/>
  <c r="O90" i="6"/>
  <c r="N90" i="6"/>
  <c r="K90" i="6"/>
  <c r="J90" i="6" a="1"/>
  <c r="U89" i="6"/>
  <c r="T89" i="6"/>
  <c r="S89" i="6"/>
  <c r="R89" i="6"/>
  <c r="Q89" i="6"/>
  <c r="P89" i="6"/>
  <c r="O89" i="6"/>
  <c r="N89" i="6"/>
  <c r="K89" i="6"/>
  <c r="J89" i="6" a="1"/>
  <c r="U88" i="6"/>
  <c r="T88" i="6"/>
  <c r="S88" i="6"/>
  <c r="R88" i="6"/>
  <c r="Q88" i="6"/>
  <c r="P88" i="6"/>
  <c r="O88" i="6"/>
  <c r="N88" i="6"/>
  <c r="K88" i="6"/>
  <c r="J88" i="6" a="1"/>
  <c r="U87" i="6"/>
  <c r="T87" i="6"/>
  <c r="S87" i="6"/>
  <c r="R87" i="6"/>
  <c r="Q87" i="6"/>
  <c r="P87" i="6"/>
  <c r="O87" i="6"/>
  <c r="N87" i="6"/>
  <c r="K87" i="6"/>
  <c r="J87" i="6" a="1"/>
  <c r="U86" i="6"/>
  <c r="T86" i="6"/>
  <c r="S86" i="6"/>
  <c r="R86" i="6"/>
  <c r="Q86" i="6"/>
  <c r="P86" i="6"/>
  <c r="O86" i="6"/>
  <c r="N86" i="6"/>
  <c r="K86" i="6"/>
  <c r="J86" i="6" a="1"/>
  <c r="U85" i="6"/>
  <c r="T85" i="6"/>
  <c r="S85" i="6"/>
  <c r="R85" i="6"/>
  <c r="Q85" i="6"/>
  <c r="P85" i="6"/>
  <c r="O85" i="6"/>
  <c r="N85" i="6"/>
  <c r="K85" i="6"/>
  <c r="J85" i="6" a="1"/>
  <c r="U84" i="6"/>
  <c r="T84" i="6"/>
  <c r="S84" i="6"/>
  <c r="R84" i="6"/>
  <c r="Q84" i="6"/>
  <c r="P84" i="6"/>
  <c r="N84" i="6"/>
  <c r="K84" i="6"/>
  <c r="J84" i="6" a="1"/>
  <c r="U83" i="6"/>
  <c r="T83" i="6"/>
  <c r="S83" i="6"/>
  <c r="R83" i="6"/>
  <c r="Q83" i="6"/>
  <c r="P83" i="6"/>
  <c r="O83" i="6"/>
  <c r="N83" i="6"/>
  <c r="K83" i="6"/>
  <c r="J83" i="6" a="1"/>
  <c r="U82" i="6"/>
  <c r="T82" i="6"/>
  <c r="S82" i="6"/>
  <c r="R82" i="6"/>
  <c r="Q82" i="6"/>
  <c r="P82" i="6"/>
  <c r="O82" i="6"/>
  <c r="N82" i="6"/>
  <c r="K82" i="6"/>
  <c r="J82" i="6" a="1"/>
  <c r="U81" i="6"/>
  <c r="T81" i="6"/>
  <c r="S81" i="6"/>
  <c r="R81" i="6"/>
  <c r="Q81" i="6"/>
  <c r="P81" i="6"/>
  <c r="O81" i="6"/>
  <c r="N81" i="6"/>
  <c r="K81" i="6"/>
  <c r="J81" i="6" a="1"/>
  <c r="U80" i="6"/>
  <c r="T80" i="6"/>
  <c r="S80" i="6"/>
  <c r="R80" i="6"/>
  <c r="Q80" i="6"/>
  <c r="P80" i="6"/>
  <c r="N80" i="6"/>
  <c r="K80" i="6"/>
  <c r="J80" i="6" a="1"/>
  <c r="U79" i="6"/>
  <c r="T79" i="6"/>
  <c r="S79" i="6"/>
  <c r="R79" i="6"/>
  <c r="Q79" i="6"/>
  <c r="P79" i="6"/>
  <c r="O79" i="6"/>
  <c r="N79" i="6"/>
  <c r="K79" i="6"/>
  <c r="J79" i="6" a="1"/>
  <c r="U78" i="6"/>
  <c r="T78" i="6"/>
  <c r="S78" i="6"/>
  <c r="R78" i="6"/>
  <c r="Q78" i="6"/>
  <c r="P78" i="6"/>
  <c r="O78" i="6"/>
  <c r="N78" i="6"/>
  <c r="K78" i="6"/>
  <c r="J78" i="6" a="1"/>
  <c r="U77" i="6"/>
  <c r="T77" i="6"/>
  <c r="S77" i="6"/>
  <c r="R77" i="6"/>
  <c r="Q77" i="6"/>
  <c r="P77" i="6"/>
  <c r="O77" i="6"/>
  <c r="N77" i="6"/>
  <c r="K77" i="6"/>
  <c r="J77" i="6" a="1"/>
  <c r="U76" i="6"/>
  <c r="T76" i="6"/>
  <c r="S76" i="6"/>
  <c r="R76" i="6"/>
  <c r="Q76" i="6"/>
  <c r="P76" i="6"/>
  <c r="N76" i="6"/>
  <c r="K76" i="6"/>
  <c r="J76" i="6" a="1"/>
  <c r="U75" i="6"/>
  <c r="T75" i="6"/>
  <c r="S75" i="6"/>
  <c r="R75" i="6"/>
  <c r="Q75" i="6"/>
  <c r="P75" i="6"/>
  <c r="O75" i="6"/>
  <c r="N75" i="6"/>
  <c r="K75" i="6"/>
  <c r="J75" i="6" a="1"/>
  <c r="U74" i="6"/>
  <c r="T74" i="6"/>
  <c r="S74" i="6"/>
  <c r="R74" i="6"/>
  <c r="Q74" i="6"/>
  <c r="P74" i="6"/>
  <c r="O74" i="6"/>
  <c r="N74" i="6"/>
  <c r="K74" i="6"/>
  <c r="J74" i="6" a="1"/>
  <c r="U73" i="6"/>
  <c r="T73" i="6"/>
  <c r="S73" i="6"/>
  <c r="R73" i="6"/>
  <c r="Q73" i="6"/>
  <c r="P73" i="6"/>
  <c r="N73" i="6"/>
  <c r="K73" i="6"/>
  <c r="J73" i="6" a="1"/>
  <c r="U72" i="6"/>
  <c r="T72" i="6"/>
  <c r="S72" i="6"/>
  <c r="R72" i="6"/>
  <c r="Q72" i="6"/>
  <c r="P72" i="6"/>
  <c r="O72" i="6"/>
  <c r="N72" i="6"/>
  <c r="K72" i="6"/>
  <c r="J72" i="6" a="1"/>
  <c r="U71" i="6"/>
  <c r="T71" i="6"/>
  <c r="S71" i="6"/>
  <c r="R71" i="6"/>
  <c r="Q71" i="6"/>
  <c r="P71" i="6"/>
  <c r="O71" i="6"/>
  <c r="N71" i="6"/>
  <c r="K71" i="6"/>
  <c r="J71" i="6" a="1"/>
  <c r="U70" i="6"/>
  <c r="T70" i="6"/>
  <c r="S70" i="6"/>
  <c r="R70" i="6"/>
  <c r="Q70" i="6"/>
  <c r="P70" i="6"/>
  <c r="O70" i="6"/>
  <c r="N70" i="6"/>
  <c r="K70" i="6"/>
  <c r="J70" i="6" a="1"/>
  <c r="U69" i="6"/>
  <c r="T69" i="6"/>
  <c r="S69" i="6"/>
  <c r="R69" i="6"/>
  <c r="Q69" i="6"/>
  <c r="P69" i="6"/>
  <c r="O69" i="6"/>
  <c r="N69" i="6"/>
  <c r="K69" i="6"/>
  <c r="J69" i="6" a="1"/>
  <c r="U68" i="6"/>
  <c r="T68" i="6"/>
  <c r="S68" i="6"/>
  <c r="R68" i="6"/>
  <c r="Q68" i="6"/>
  <c r="P68" i="6"/>
  <c r="O68" i="6"/>
  <c r="N68" i="6"/>
  <c r="K68" i="6"/>
  <c r="J68" i="6" a="1"/>
  <c r="U67" i="6"/>
  <c r="T67" i="6"/>
  <c r="S67" i="6"/>
  <c r="R67" i="6"/>
  <c r="Q67" i="6"/>
  <c r="P67" i="6"/>
  <c r="O67" i="6"/>
  <c r="N67" i="6"/>
  <c r="K67" i="6"/>
  <c r="J67" i="6" a="1"/>
  <c r="U66" i="6"/>
  <c r="T66" i="6"/>
  <c r="S66" i="6"/>
  <c r="R66" i="6"/>
  <c r="Q66" i="6"/>
  <c r="P66" i="6"/>
  <c r="O66" i="6"/>
  <c r="N66" i="6"/>
  <c r="K66" i="6"/>
  <c r="J66" i="6" a="1"/>
  <c r="U65" i="6"/>
  <c r="T65" i="6"/>
  <c r="S65" i="6"/>
  <c r="R65" i="6"/>
  <c r="Q65" i="6"/>
  <c r="P65" i="6"/>
  <c r="O65" i="6"/>
  <c r="N65" i="6"/>
  <c r="K65" i="6"/>
  <c r="J65" i="6" a="1"/>
  <c r="U64" i="6"/>
  <c r="T64" i="6"/>
  <c r="S64" i="6"/>
  <c r="R64" i="6"/>
  <c r="Q64" i="6"/>
  <c r="P64" i="6"/>
  <c r="O64" i="6"/>
  <c r="N64" i="6"/>
  <c r="K64" i="6"/>
  <c r="J64" i="6" a="1"/>
  <c r="U63" i="6"/>
  <c r="T63" i="6"/>
  <c r="S63" i="6"/>
  <c r="R63" i="6"/>
  <c r="Q63" i="6"/>
  <c r="P63" i="6"/>
  <c r="O63" i="6"/>
  <c r="N63" i="6"/>
  <c r="K63" i="6"/>
  <c r="J63" i="6" a="1"/>
  <c r="U62" i="6"/>
  <c r="T62" i="6"/>
  <c r="S62" i="6"/>
  <c r="R62" i="6"/>
  <c r="Q62" i="6"/>
  <c r="P62" i="6"/>
  <c r="N62" i="6"/>
  <c r="K62" i="6"/>
  <c r="J62" i="6" a="1"/>
  <c r="U61" i="6"/>
  <c r="T61" i="6"/>
  <c r="S61" i="6"/>
  <c r="R61" i="6"/>
  <c r="Q61" i="6"/>
  <c r="P61" i="6"/>
  <c r="O61" i="6"/>
  <c r="N61" i="6"/>
  <c r="K61" i="6"/>
  <c r="J61" i="6" a="1"/>
  <c r="U60" i="6"/>
  <c r="T60" i="6"/>
  <c r="S60" i="6"/>
  <c r="R60" i="6"/>
  <c r="Q60" i="6"/>
  <c r="P60" i="6"/>
  <c r="N60" i="6"/>
  <c r="K60" i="6"/>
  <c r="J60" i="6" a="1"/>
  <c r="U59" i="6"/>
  <c r="T59" i="6"/>
  <c r="S59" i="6"/>
  <c r="R59" i="6"/>
  <c r="Q59" i="6"/>
  <c r="P59" i="6"/>
  <c r="O59" i="6"/>
  <c r="N59" i="6"/>
  <c r="K59" i="6"/>
  <c r="J59" i="6" a="1"/>
  <c r="U58" i="6"/>
  <c r="T58" i="6"/>
  <c r="S58" i="6"/>
  <c r="R58" i="6"/>
  <c r="Q58" i="6"/>
  <c r="P58" i="6"/>
  <c r="N58" i="6"/>
  <c r="K58" i="6"/>
  <c r="J58" i="6" a="1"/>
  <c r="U57" i="6"/>
  <c r="T57" i="6"/>
  <c r="S57" i="6"/>
  <c r="R57" i="6"/>
  <c r="Q57" i="6"/>
  <c r="P57" i="6"/>
  <c r="N57" i="6"/>
  <c r="K57" i="6"/>
  <c r="J57" i="6" a="1"/>
  <c r="U56" i="6"/>
  <c r="T56" i="6"/>
  <c r="S56" i="6"/>
  <c r="R56" i="6"/>
  <c r="Q56" i="6"/>
  <c r="P56" i="6"/>
  <c r="O56" i="6"/>
  <c r="N56" i="6"/>
  <c r="K56" i="6"/>
  <c r="J56" i="6" a="1"/>
  <c r="U55" i="6"/>
  <c r="T55" i="6"/>
  <c r="S55" i="6"/>
  <c r="R55" i="6"/>
  <c r="Q55" i="6"/>
  <c r="P55" i="6"/>
  <c r="N55" i="6"/>
  <c r="K55" i="6"/>
  <c r="J55" i="6" a="1"/>
  <c r="U54" i="6"/>
  <c r="T54" i="6"/>
  <c r="S54" i="6"/>
  <c r="R54" i="6"/>
  <c r="Q54" i="6"/>
  <c r="P54" i="6"/>
  <c r="O54" i="6"/>
  <c r="N54" i="6"/>
  <c r="K54" i="6"/>
  <c r="J54" i="6" a="1"/>
  <c r="U53" i="6"/>
  <c r="T53" i="6"/>
  <c r="S53" i="6"/>
  <c r="R53" i="6"/>
  <c r="Q53" i="6"/>
  <c r="P53" i="6"/>
  <c r="O53" i="6"/>
  <c r="N53" i="6"/>
  <c r="K53" i="6"/>
  <c r="J53" i="6" a="1"/>
  <c r="U52" i="6"/>
  <c r="T52" i="6"/>
  <c r="S52" i="6"/>
  <c r="R52" i="6"/>
  <c r="Q52" i="6"/>
  <c r="P52" i="6"/>
  <c r="O52" i="6"/>
  <c r="N52" i="6"/>
  <c r="K52" i="6"/>
  <c r="J52" i="6" a="1"/>
  <c r="U51" i="6"/>
  <c r="T51" i="6"/>
  <c r="S51" i="6"/>
  <c r="R51" i="6"/>
  <c r="Q51" i="6"/>
  <c r="P51" i="6"/>
  <c r="O51" i="6"/>
  <c r="N51" i="6"/>
  <c r="K51" i="6"/>
  <c r="J51" i="6" a="1"/>
  <c r="U50" i="6"/>
  <c r="T50" i="6"/>
  <c r="S50" i="6"/>
  <c r="R50" i="6"/>
  <c r="Q50" i="6"/>
  <c r="P50" i="6"/>
  <c r="O50" i="6"/>
  <c r="N50" i="6"/>
  <c r="K50" i="6"/>
  <c r="J50" i="6" a="1"/>
  <c r="U49" i="6"/>
  <c r="T49" i="6"/>
  <c r="S49" i="6"/>
  <c r="R49" i="6"/>
  <c r="Q49" i="6"/>
  <c r="P49" i="6"/>
  <c r="O49" i="6"/>
  <c r="N49" i="6"/>
  <c r="K49" i="6"/>
  <c r="J49" i="6" a="1"/>
  <c r="U48" i="6"/>
  <c r="T48" i="6"/>
  <c r="S48" i="6"/>
  <c r="R48" i="6"/>
  <c r="Q48" i="6"/>
  <c r="P48" i="6"/>
  <c r="N48" i="6"/>
  <c r="K48" i="6"/>
  <c r="J48" i="6" a="1"/>
  <c r="U47" i="6"/>
  <c r="T47" i="6"/>
  <c r="S47" i="6"/>
  <c r="R47" i="6"/>
  <c r="Q47" i="6"/>
  <c r="P47" i="6"/>
  <c r="O47" i="6"/>
  <c r="N47" i="6"/>
  <c r="K47" i="6"/>
  <c r="J47" i="6" a="1"/>
  <c r="U46" i="6"/>
  <c r="T46" i="6"/>
  <c r="S46" i="6"/>
  <c r="R46" i="6"/>
  <c r="Q46" i="6"/>
  <c r="P46" i="6"/>
  <c r="O46" i="6"/>
  <c r="N46" i="6"/>
  <c r="K46" i="6"/>
  <c r="J46" i="6" a="1"/>
  <c r="U45" i="6"/>
  <c r="T45" i="6"/>
  <c r="S45" i="6"/>
  <c r="R45" i="6"/>
  <c r="Q45" i="6"/>
  <c r="P45" i="6"/>
  <c r="O45" i="6"/>
  <c r="N45" i="6"/>
  <c r="K45" i="6"/>
  <c r="J45" i="6" a="1"/>
  <c r="U44" i="6"/>
  <c r="T44" i="6"/>
  <c r="S44" i="6"/>
  <c r="R44" i="6"/>
  <c r="Q44" i="6"/>
  <c r="P44" i="6"/>
  <c r="O44" i="6"/>
  <c r="N44" i="6"/>
  <c r="K44" i="6"/>
  <c r="J44" i="6" a="1"/>
  <c r="U43" i="6"/>
  <c r="T43" i="6"/>
  <c r="S43" i="6"/>
  <c r="R43" i="6"/>
  <c r="Q43" i="6"/>
  <c r="P43" i="6"/>
  <c r="O43" i="6"/>
  <c r="N43" i="6"/>
  <c r="K43" i="6"/>
  <c r="J43" i="6" a="1"/>
  <c r="U42" i="6"/>
  <c r="T42" i="6"/>
  <c r="S42" i="6"/>
  <c r="R42" i="6"/>
  <c r="Q42" i="6"/>
  <c r="P42" i="6"/>
  <c r="O42" i="6"/>
  <c r="N42" i="6"/>
  <c r="K42" i="6"/>
  <c r="J42" i="6" a="1"/>
  <c r="U41" i="6"/>
  <c r="T41" i="6"/>
  <c r="S41" i="6"/>
  <c r="R41" i="6"/>
  <c r="Q41" i="6"/>
  <c r="P41" i="6"/>
  <c r="O41" i="6"/>
  <c r="N41" i="6"/>
  <c r="K41" i="6"/>
  <c r="J41" i="6" a="1"/>
  <c r="U40" i="6"/>
  <c r="T40" i="6"/>
  <c r="S40" i="6"/>
  <c r="R40" i="6"/>
  <c r="Q40" i="6"/>
  <c r="P40" i="6"/>
  <c r="O40" i="6"/>
  <c r="N40" i="6"/>
  <c r="K40" i="6"/>
  <c r="J40" i="6" a="1"/>
  <c r="U39" i="6"/>
  <c r="T39" i="6"/>
  <c r="S39" i="6"/>
  <c r="R39" i="6"/>
  <c r="Q39" i="6"/>
  <c r="P39" i="6"/>
  <c r="O39" i="6"/>
  <c r="N39" i="6"/>
  <c r="K39" i="6"/>
  <c r="J39" i="6" a="1"/>
  <c r="U38" i="6"/>
  <c r="T38" i="6"/>
  <c r="S38" i="6"/>
  <c r="R38" i="6"/>
  <c r="Q38" i="6"/>
  <c r="P38" i="6"/>
  <c r="O38" i="6"/>
  <c r="N38" i="6"/>
  <c r="K38" i="6"/>
  <c r="J38" i="6" a="1"/>
  <c r="U37" i="6"/>
  <c r="T37" i="6"/>
  <c r="S37" i="6"/>
  <c r="R37" i="6"/>
  <c r="Q37" i="6"/>
  <c r="P37" i="6"/>
  <c r="O37" i="6"/>
  <c r="N37" i="6"/>
  <c r="K37" i="6"/>
  <c r="J37" i="6" a="1"/>
  <c r="U36" i="6"/>
  <c r="T36" i="6"/>
  <c r="S36" i="6"/>
  <c r="R36" i="6"/>
  <c r="Q36" i="6"/>
  <c r="P36" i="6"/>
  <c r="O36" i="6"/>
  <c r="N36" i="6"/>
  <c r="K36" i="6"/>
  <c r="J36" i="6" a="1"/>
  <c r="U35" i="6"/>
  <c r="T35" i="6"/>
  <c r="S35" i="6"/>
  <c r="R35" i="6"/>
  <c r="Q35" i="6"/>
  <c r="P35" i="6"/>
  <c r="O35" i="6"/>
  <c r="N35" i="6"/>
  <c r="K35" i="6"/>
  <c r="J35" i="6" a="1"/>
  <c r="U34" i="6"/>
  <c r="T34" i="6"/>
  <c r="S34" i="6"/>
  <c r="R34" i="6"/>
  <c r="Q34" i="6"/>
  <c r="P34" i="6"/>
  <c r="O34" i="6"/>
  <c r="N34" i="6"/>
  <c r="K34" i="6"/>
  <c r="J34" i="6" a="1"/>
  <c r="U33" i="6"/>
  <c r="T33" i="6"/>
  <c r="S33" i="6"/>
  <c r="R33" i="6"/>
  <c r="Q33" i="6"/>
  <c r="P33" i="6"/>
  <c r="O33" i="6"/>
  <c r="N33" i="6"/>
  <c r="K33" i="6"/>
  <c r="J33" i="6" a="1"/>
  <c r="U32" i="6"/>
  <c r="T32" i="6"/>
  <c r="S32" i="6"/>
  <c r="R32" i="6"/>
  <c r="Q32" i="6"/>
  <c r="P32" i="6"/>
  <c r="O32" i="6"/>
  <c r="N32" i="6"/>
  <c r="K32" i="6"/>
  <c r="J32" i="6" a="1"/>
  <c r="U31" i="6"/>
  <c r="T31" i="6"/>
  <c r="S31" i="6"/>
  <c r="R31" i="6"/>
  <c r="Q31" i="6"/>
  <c r="P31" i="6"/>
  <c r="O31" i="6"/>
  <c r="N31" i="6"/>
  <c r="K31" i="6"/>
  <c r="J31" i="6" a="1"/>
  <c r="U30" i="6"/>
  <c r="T30" i="6"/>
  <c r="S30" i="6"/>
  <c r="R30" i="6"/>
  <c r="Q30" i="6"/>
  <c r="P30" i="6"/>
  <c r="O30" i="6"/>
  <c r="N30" i="6"/>
  <c r="K30" i="6"/>
  <c r="J30" i="6" a="1"/>
  <c r="U29" i="6"/>
  <c r="T29" i="6"/>
  <c r="S29" i="6"/>
  <c r="R29" i="6"/>
  <c r="Q29" i="6"/>
  <c r="P29" i="6"/>
  <c r="O29" i="6"/>
  <c r="N29" i="6"/>
  <c r="K29" i="6"/>
  <c r="J29" i="6" a="1"/>
  <c r="U28" i="6"/>
  <c r="T28" i="6"/>
  <c r="S28" i="6"/>
  <c r="R28" i="6"/>
  <c r="Q28" i="6"/>
  <c r="P28" i="6"/>
  <c r="O28" i="6"/>
  <c r="N28" i="6"/>
  <c r="K28" i="6"/>
  <c r="J28" i="6" a="1"/>
  <c r="U27" i="6"/>
  <c r="T27" i="6"/>
  <c r="S27" i="6"/>
  <c r="R27" i="6"/>
  <c r="Q27" i="6"/>
  <c r="P27" i="6"/>
  <c r="O27" i="6"/>
  <c r="N27" i="6"/>
  <c r="K27" i="6"/>
  <c r="J27" i="6" a="1"/>
  <c r="U26" i="6"/>
  <c r="T26" i="6"/>
  <c r="S26" i="6"/>
  <c r="R26" i="6"/>
  <c r="Q26" i="6"/>
  <c r="P26" i="6"/>
  <c r="O26" i="6"/>
  <c r="N26" i="6"/>
  <c r="K26" i="6"/>
  <c r="J26" i="6" a="1"/>
  <c r="U25" i="6"/>
  <c r="T25" i="6"/>
  <c r="S25" i="6"/>
  <c r="R25" i="6"/>
  <c r="Q25" i="6"/>
  <c r="P25" i="6"/>
  <c r="O25" i="6"/>
  <c r="N25" i="6"/>
  <c r="K25" i="6"/>
  <c r="J25" i="6" a="1"/>
  <c r="U24" i="6"/>
  <c r="T24" i="6"/>
  <c r="S24" i="6"/>
  <c r="R24" i="6"/>
  <c r="Q24" i="6"/>
  <c r="P24" i="6"/>
  <c r="O24" i="6"/>
  <c r="N24" i="6"/>
  <c r="K24" i="6"/>
  <c r="J24" i="6" a="1"/>
  <c r="U23" i="6"/>
  <c r="T23" i="6"/>
  <c r="S23" i="6"/>
  <c r="R23" i="6"/>
  <c r="Q23" i="6"/>
  <c r="P23" i="6"/>
  <c r="O23" i="6"/>
  <c r="N23" i="6"/>
  <c r="K23" i="6"/>
  <c r="J23" i="6" a="1"/>
  <c r="U22" i="6"/>
  <c r="T22" i="6"/>
  <c r="S22" i="6"/>
  <c r="R22" i="6"/>
  <c r="Q22" i="6"/>
  <c r="P22" i="6"/>
  <c r="N22" i="6"/>
  <c r="K22" i="6"/>
  <c r="J22" i="6" a="1"/>
  <c r="U21" i="6"/>
  <c r="T21" i="6"/>
  <c r="S21" i="6"/>
  <c r="R21" i="6"/>
  <c r="Q21" i="6"/>
  <c r="P21" i="6"/>
  <c r="O21" i="6"/>
  <c r="N21" i="6"/>
  <c r="K21" i="6"/>
  <c r="J21" i="6" a="1"/>
  <c r="U20" i="6"/>
  <c r="T20" i="6"/>
  <c r="S20" i="6"/>
  <c r="R20" i="6"/>
  <c r="Q20" i="6"/>
  <c r="P20" i="6"/>
  <c r="O20" i="6"/>
  <c r="N20" i="6"/>
  <c r="K20" i="6"/>
  <c r="J20" i="6" a="1"/>
  <c r="U19" i="6"/>
  <c r="T19" i="6"/>
  <c r="S19" i="6"/>
  <c r="R19" i="6"/>
  <c r="Q19" i="6"/>
  <c r="P19" i="6"/>
  <c r="O19" i="6"/>
  <c r="N19" i="6"/>
  <c r="K19" i="6"/>
  <c r="J19" i="6" a="1"/>
  <c r="U18" i="6"/>
  <c r="T18" i="6"/>
  <c r="S18" i="6"/>
  <c r="R18" i="6"/>
  <c r="Q18" i="6"/>
  <c r="P18" i="6"/>
  <c r="O18" i="6"/>
  <c r="N18" i="6"/>
  <c r="K18" i="6"/>
  <c r="J18" i="6" a="1"/>
  <c r="U17" i="6"/>
  <c r="T17" i="6"/>
  <c r="S17" i="6"/>
  <c r="R17" i="6"/>
  <c r="Q17" i="6"/>
  <c r="P17" i="6"/>
  <c r="O17" i="6"/>
  <c r="N17" i="6"/>
  <c r="K17" i="6"/>
  <c r="J17" i="6" a="1"/>
  <c r="U16" i="6"/>
  <c r="T16" i="6"/>
  <c r="S16" i="6"/>
  <c r="R16" i="6"/>
  <c r="Q16" i="6"/>
  <c r="P16" i="6"/>
  <c r="N16" i="6"/>
  <c r="K16" i="6"/>
  <c r="J16" i="6" a="1"/>
  <c r="U15" i="6"/>
  <c r="T15" i="6"/>
  <c r="S15" i="6"/>
  <c r="R15" i="6"/>
  <c r="Q15" i="6"/>
  <c r="P15" i="6"/>
  <c r="O15" i="6"/>
  <c r="N15" i="6"/>
  <c r="K15" i="6"/>
  <c r="J15" i="6" a="1"/>
  <c r="U14" i="6"/>
  <c r="T14" i="6"/>
  <c r="S14" i="6"/>
  <c r="R14" i="6"/>
  <c r="Q14" i="6"/>
  <c r="P14" i="6"/>
  <c r="N14" i="6"/>
  <c r="K14" i="6"/>
  <c r="J14" i="6" a="1"/>
  <c r="U13" i="6"/>
  <c r="T13" i="6"/>
  <c r="S13" i="6"/>
  <c r="R13" i="6"/>
  <c r="Q13" i="6"/>
  <c r="P13" i="6"/>
  <c r="N13" i="6"/>
  <c r="K13" i="6"/>
  <c r="J13" i="6" a="1"/>
  <c r="U12" i="6"/>
  <c r="T12" i="6"/>
  <c r="S12" i="6"/>
  <c r="R12" i="6"/>
  <c r="Q12" i="6"/>
  <c r="P12" i="6"/>
  <c r="N12" i="6"/>
  <c r="K12" i="6"/>
  <c r="J12" i="6" a="1"/>
  <c r="U11" i="6"/>
  <c r="T11" i="6"/>
  <c r="S11" i="6"/>
  <c r="R11" i="6"/>
  <c r="Q11" i="6"/>
  <c r="P11" i="6"/>
  <c r="N11" i="6"/>
  <c r="K11" i="6"/>
  <c r="J11" i="6" a="1"/>
  <c r="U10" i="6"/>
  <c r="T10" i="6"/>
  <c r="S10" i="6"/>
  <c r="R10" i="6"/>
  <c r="Q10" i="6"/>
  <c r="P10" i="6"/>
  <c r="N10" i="6"/>
  <c r="K10" i="6"/>
  <c r="J10" i="6" a="1"/>
  <c r="U9" i="6"/>
  <c r="T9" i="6"/>
  <c r="S9" i="6"/>
  <c r="R9" i="6"/>
  <c r="Q9" i="6"/>
  <c r="P9" i="6"/>
  <c r="O9" i="6"/>
  <c r="N9" i="6"/>
  <c r="K9" i="6"/>
  <c r="J9" i="6" a="1"/>
  <c r="U8" i="6"/>
  <c r="T8" i="6"/>
  <c r="S8" i="6"/>
  <c r="R8" i="6"/>
  <c r="Q8" i="6"/>
  <c r="P8" i="6"/>
  <c r="N8" i="6"/>
  <c r="K8" i="6"/>
  <c r="J8" i="6" a="1"/>
  <c r="U7" i="6"/>
  <c r="T7" i="6"/>
  <c r="S7" i="6"/>
  <c r="R7" i="6"/>
  <c r="Q7" i="6"/>
  <c r="P7" i="6"/>
  <c r="O7" i="6"/>
  <c r="N7" i="6"/>
  <c r="K7" i="6"/>
  <c r="J7" i="6" a="1"/>
  <c r="U6" i="6"/>
  <c r="T6" i="6"/>
  <c r="S6" i="6"/>
  <c r="R6" i="6"/>
  <c r="Q6" i="6"/>
  <c r="P6" i="6"/>
  <c r="O6" i="6"/>
  <c r="N6" i="6"/>
  <c r="K6" i="6"/>
  <c r="J6" i="6" a="1"/>
  <c r="U5" i="6"/>
  <c r="T5" i="6"/>
  <c r="S5" i="6"/>
  <c r="R5" i="6"/>
  <c r="Q5" i="6"/>
  <c r="P5" i="6"/>
  <c r="N5" i="6"/>
  <c r="K5" i="6"/>
  <c r="J5" i="6" a="1"/>
  <c r="U4" i="6"/>
  <c r="T4" i="6"/>
  <c r="S4" i="6"/>
  <c r="R4" i="6"/>
  <c r="Q4" i="6"/>
  <c r="P4" i="6"/>
  <c r="N4" i="6"/>
  <c r="J4" i="6" a="1"/>
  <c r="U3" i="6"/>
  <c r="T3" i="6"/>
  <c r="S3" i="6"/>
  <c r="R3" i="6"/>
  <c r="Q3" i="6"/>
  <c r="N3" i="6"/>
  <c r="K3" i="6"/>
  <c r="J3" i="6" a="1"/>
  <c r="U2" i="6"/>
  <c r="T2" i="6"/>
  <c r="S2" i="6"/>
  <c r="R2" i="6"/>
  <c r="Q2" i="6"/>
  <c r="N2" i="6"/>
  <c r="K2" i="6"/>
  <c r="J2" i="6" a="1"/>
  <c r="P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2" i="1"/>
  <c r="L3" i="1" a="1"/>
  <c r="L4" i="1" a="1"/>
  <c r="L5" i="1" a="1"/>
  <c r="L6" i="1" a="1"/>
  <c r="L7" i="1" a="1"/>
  <c r="L8" i="1" a="1"/>
  <c r="L9" i="1" a="1"/>
  <c r="L10" i="1" a="1"/>
  <c r="L11" i="1" a="1"/>
  <c r="L12" i="1" a="1"/>
  <c r="L13" i="1" a="1"/>
  <c r="L14" i="1" a="1"/>
  <c r="L15" i="1" a="1"/>
  <c r="L16" i="1" a="1"/>
  <c r="L17" i="1" a="1"/>
  <c r="L18" i="1" a="1"/>
  <c r="L19" i="1" a="1"/>
  <c r="L20" i="1" a="1"/>
  <c r="L21" i="1" a="1"/>
  <c r="L22" i="1" a="1"/>
  <c r="L23" i="1" a="1"/>
  <c r="L24" i="1" a="1"/>
  <c r="L25" i="1" a="1"/>
  <c r="L2" i="1" a="1"/>
  <c r="L306" i="1" a="1"/>
  <c r="L117" i="1" a="1"/>
  <c r="L118" i="1" a="1"/>
  <c r="L119" i="1" a="1"/>
  <c r="L120" i="1" a="1"/>
  <c r="L121" i="1" a="1"/>
  <c r="L122" i="1" a="1"/>
  <c r="L123" i="1" a="1"/>
  <c r="L124" i="1" a="1"/>
  <c r="L125" i="1" a="1"/>
  <c r="L126" i="1" a="1"/>
  <c r="L127" i="1" a="1"/>
  <c r="L128" i="1" a="1"/>
  <c r="L129" i="1" a="1"/>
  <c r="L130" i="1" a="1"/>
  <c r="L131" i="1" a="1"/>
  <c r="L132" i="1" a="1"/>
  <c r="L133" i="1" a="1"/>
  <c r="L134" i="1" a="1"/>
  <c r="L135" i="1" a="1"/>
  <c r="L136" i="1" a="1"/>
  <c r="L137" i="1" a="1"/>
  <c r="L138" i="1" a="1"/>
  <c r="L139" i="1" a="1"/>
  <c r="L140" i="1" a="1"/>
  <c r="L141" i="1" a="1"/>
  <c r="L142" i="1" a="1"/>
  <c r="L143" i="1" a="1"/>
  <c r="L144" i="1" a="1"/>
  <c r="L145" i="1" a="1"/>
  <c r="L146" i="1" a="1"/>
  <c r="L147" i="1" a="1"/>
  <c r="L148" i="1" a="1"/>
  <c r="L149" i="1" a="1"/>
  <c r="L150" i="1" a="1"/>
  <c r="L151" i="1" a="1"/>
  <c r="L152" i="1" a="1"/>
  <c r="L153" i="1" a="1"/>
  <c r="L154" i="1" a="1"/>
  <c r="L155" i="1" a="1"/>
  <c r="L156" i="1" a="1"/>
  <c r="L157" i="1" a="1"/>
  <c r="L158" i="1" a="1"/>
  <c r="L159" i="1" a="1"/>
  <c r="L160" i="1" a="1"/>
  <c r="L161" i="1" a="1"/>
  <c r="L162" i="1" a="1"/>
  <c r="L163" i="1" a="1"/>
  <c r="L164" i="1" a="1"/>
  <c r="L165" i="1" a="1"/>
  <c r="L166" i="1" a="1"/>
  <c r="L167" i="1" a="1"/>
  <c r="L168" i="1" a="1"/>
  <c r="L169" i="1" a="1"/>
  <c r="L170" i="1" a="1"/>
  <c r="L171" i="1" a="1"/>
  <c r="L172" i="1" a="1"/>
  <c r="L173" i="1" a="1"/>
  <c r="L174" i="1" a="1"/>
  <c r="L175" i="1" a="1"/>
  <c r="L176" i="1" a="1"/>
  <c r="L177" i="1" a="1"/>
  <c r="L178" i="1" a="1"/>
  <c r="L179" i="1" a="1"/>
  <c r="L180" i="1" a="1"/>
  <c r="L181" i="1" a="1"/>
  <c r="L182" i="1" a="1"/>
  <c r="L183" i="1" a="1"/>
  <c r="L184" i="1" a="1"/>
  <c r="L185" i="1" a="1"/>
  <c r="L186" i="1" a="1"/>
  <c r="L187" i="1" a="1"/>
  <c r="L188" i="1" a="1"/>
  <c r="L189" i="1" a="1"/>
  <c r="L190" i="1" a="1"/>
  <c r="L191" i="1" a="1"/>
  <c r="L192" i="1" a="1"/>
  <c r="L193" i="1" a="1"/>
  <c r="L194" i="1" a="1"/>
  <c r="L195" i="1" a="1"/>
  <c r="L196" i="1" a="1"/>
  <c r="L197" i="1" a="1"/>
  <c r="L198" i="1" a="1"/>
  <c r="L199" i="1" a="1"/>
  <c r="L200" i="1" a="1"/>
  <c r="L201" i="1" a="1"/>
  <c r="L202" i="1" a="1"/>
  <c r="L203" i="1" a="1"/>
  <c r="L204" i="1" a="1"/>
  <c r="L205" i="1" a="1"/>
  <c r="L206" i="1" a="1"/>
  <c r="L207" i="1" a="1"/>
  <c r="L208" i="1" a="1"/>
  <c r="L209" i="1" a="1"/>
  <c r="L210" i="1" a="1"/>
  <c r="L211" i="1" a="1"/>
  <c r="L212" i="1" a="1"/>
  <c r="L213" i="1" a="1"/>
  <c r="L214" i="1" a="1"/>
  <c r="L215" i="1" a="1"/>
  <c r="L216" i="1" a="1"/>
  <c r="L217" i="1" a="1"/>
  <c r="L218" i="1" a="1"/>
  <c r="L219" i="1" a="1"/>
  <c r="L220" i="1" a="1"/>
  <c r="L221" i="1" a="1"/>
  <c r="L222" i="1" a="1"/>
  <c r="L223" i="1" a="1"/>
  <c r="L224" i="1" a="1"/>
  <c r="L225" i="1" a="1"/>
  <c r="L226" i="1" a="1"/>
  <c r="L227" i="1" a="1"/>
  <c r="L228" i="1" a="1"/>
  <c r="L229" i="1" a="1"/>
  <c r="L230" i="1" a="1"/>
  <c r="L231" i="1" a="1"/>
  <c r="L232" i="1" a="1"/>
  <c r="L233" i="1" a="1"/>
  <c r="L234" i="1" a="1"/>
  <c r="L235" i="1" a="1"/>
  <c r="L236" i="1" a="1"/>
  <c r="L237" i="1" a="1"/>
  <c r="L238" i="1" a="1"/>
  <c r="L239" i="1" a="1"/>
  <c r="L240" i="1" a="1"/>
  <c r="L241" i="1" a="1"/>
  <c r="L242" i="1" a="1"/>
  <c r="L243" i="1" a="1"/>
  <c r="L244" i="1" a="1"/>
  <c r="L245" i="1" a="1"/>
  <c r="L246" i="1" a="1"/>
  <c r="L247" i="1" a="1"/>
  <c r="L248" i="1" a="1"/>
  <c r="L249" i="1" a="1"/>
  <c r="L250" i="1" a="1"/>
  <c r="L251" i="1" a="1"/>
  <c r="L252" i="1" a="1"/>
  <c r="L253" i="1" a="1"/>
  <c r="L254" i="1" a="1"/>
  <c r="L255" i="1" a="1"/>
  <c r="L256" i="1" a="1"/>
  <c r="L257" i="1" a="1"/>
  <c r="L258" i="1" a="1"/>
  <c r="L259" i="1" a="1"/>
  <c r="L260" i="1" a="1"/>
  <c r="L261" i="1" a="1"/>
  <c r="L262" i="1" a="1"/>
  <c r="L263" i="1" a="1"/>
  <c r="L264" i="1" a="1"/>
  <c r="L265" i="1" a="1"/>
  <c r="L266" i="1" a="1"/>
  <c r="L267" i="1" a="1"/>
  <c r="L268" i="1" a="1"/>
  <c r="L269" i="1" a="1"/>
  <c r="L270" i="1" a="1"/>
  <c r="L271" i="1" a="1"/>
  <c r="L272" i="1" a="1"/>
  <c r="L273" i="1" a="1"/>
  <c r="L274" i="1" a="1"/>
  <c r="L275" i="1" a="1"/>
  <c r="L276" i="1" a="1"/>
  <c r="L277" i="1" a="1"/>
  <c r="L278" i="1" a="1"/>
  <c r="L279" i="1" a="1"/>
  <c r="L280" i="1" a="1"/>
  <c r="L281" i="1" a="1"/>
  <c r="L282" i="1" a="1"/>
  <c r="L283" i="1" a="1"/>
  <c r="L284" i="1" a="1"/>
  <c r="L285" i="1" a="1"/>
  <c r="L286" i="1" a="1"/>
  <c r="L287" i="1" a="1"/>
  <c r="L288" i="1" a="1"/>
  <c r="L289" i="1" a="1"/>
  <c r="L290" i="1" a="1"/>
  <c r="L291" i="1" a="1"/>
  <c r="L292" i="1" a="1"/>
  <c r="L293" i="1" a="1"/>
  <c r="L294" i="1" a="1"/>
  <c r="L295" i="1" a="1"/>
  <c r="L296" i="1" a="1"/>
  <c r="L297" i="1" a="1"/>
  <c r="L298" i="1" a="1"/>
  <c r="L299" i="1" a="1"/>
  <c r="L300" i="1" a="1"/>
  <c r="L301" i="1" a="1"/>
  <c r="L302" i="1" a="1"/>
  <c r="L303" i="1" a="1"/>
  <c r="L304" i="1" a="1"/>
  <c r="L305" i="1" a="1"/>
  <c r="L307" i="1" a="1"/>
  <c r="L308" i="1" a="1"/>
  <c r="L309" i="1" a="1"/>
  <c r="L310" i="1" a="1"/>
  <c r="L311" i="1" a="1"/>
  <c r="L312" i="1" a="1"/>
  <c r="L313" i="1" a="1"/>
  <c r="L314" i="1" a="1"/>
  <c r="L315" i="1" a="1"/>
  <c r="L316" i="1" a="1"/>
  <c r="L317" i="1" a="1"/>
  <c r="L318" i="1" a="1"/>
  <c r="L319" i="1" a="1"/>
  <c r="L320" i="1" a="1"/>
  <c r="L321" i="1" a="1"/>
  <c r="L322" i="1" a="1"/>
  <c r="L323" i="1" a="1"/>
  <c r="L324" i="1" a="1"/>
  <c r="L325" i="1" a="1"/>
  <c r="L326" i="1" a="1"/>
  <c r="L327" i="1" a="1"/>
  <c r="L328" i="1" a="1"/>
  <c r="L329" i="1" a="1"/>
  <c r="L330" i="1" a="1"/>
  <c r="L331" i="1" a="1"/>
  <c r="L332" i="1" a="1"/>
  <c r="L333" i="1" a="1"/>
  <c r="L334" i="1" a="1"/>
  <c r="L335" i="1" a="1"/>
  <c r="L336" i="1" a="1"/>
  <c r="L337" i="1" a="1"/>
  <c r="L338" i="1" a="1"/>
  <c r="L339" i="1" a="1"/>
  <c r="L340" i="1" a="1"/>
  <c r="L341" i="1" a="1"/>
  <c r="L342" i="1" a="1"/>
  <c r="L343" i="1" a="1"/>
  <c r="L344" i="1" a="1"/>
  <c r="L345" i="1" a="1"/>
  <c r="L346" i="1" a="1"/>
  <c r="L347" i="1" a="1"/>
  <c r="L348" i="1" a="1"/>
  <c r="L349" i="1" a="1"/>
  <c r="L350" i="1" a="1"/>
  <c r="L351" i="1" a="1"/>
  <c r="L352" i="1" a="1"/>
  <c r="L353" i="1" a="1"/>
  <c r="L354" i="1" a="1"/>
  <c r="L355" i="1" a="1"/>
  <c r="L356" i="1" a="1"/>
  <c r="L357" i="1" a="1"/>
  <c r="L358" i="1" a="1"/>
  <c r="L359" i="1" a="1"/>
  <c r="L360" i="1" a="1"/>
  <c r="L361" i="1" a="1"/>
  <c r="L362" i="1" a="1"/>
  <c r="L363" i="1" a="1"/>
  <c r="L364" i="1" a="1"/>
  <c r="L365" i="1" a="1"/>
  <c r="L366" i="1" a="1"/>
  <c r="L367" i="1" a="1"/>
  <c r="L368" i="1" a="1"/>
  <c r="L369" i="1" a="1"/>
  <c r="L370" i="1" a="1"/>
  <c r="L371" i="1" a="1"/>
  <c r="L372" i="1" a="1"/>
  <c r="L373" i="1" a="1"/>
  <c r="L374" i="1" a="1"/>
  <c r="L375" i="1" a="1"/>
  <c r="L376" i="1" a="1"/>
  <c r="L377" i="1" a="1"/>
  <c r="L378" i="1" a="1"/>
  <c r="L379" i="1" a="1"/>
  <c r="L380" i="1" a="1"/>
  <c r="L381" i="1" a="1"/>
  <c r="L382" i="1" a="1"/>
  <c r="L383" i="1" a="1"/>
  <c r="L384" i="1" a="1"/>
  <c r="L385" i="1" a="1"/>
  <c r="L386" i="1" a="1"/>
  <c r="L387" i="1" a="1"/>
  <c r="L388" i="1" a="1"/>
  <c r="L389" i="1" a="1"/>
  <c r="L390" i="1" a="1"/>
  <c r="L391" i="1" a="1"/>
  <c r="L392" i="1" a="1"/>
  <c r="L393" i="1" a="1"/>
  <c r="L394" i="1" a="1"/>
  <c r="L395" i="1" a="1"/>
  <c r="L396" i="1" a="1"/>
  <c r="L397" i="1" a="1"/>
  <c r="L398" i="1" a="1"/>
  <c r="L399" i="1" a="1"/>
  <c r="L400" i="1" a="1"/>
  <c r="L401" i="1" a="1"/>
  <c r="L402" i="1" a="1"/>
  <c r="L403" i="1" a="1"/>
  <c r="L404" i="1" a="1"/>
  <c r="L405" i="1" a="1"/>
  <c r="L406" i="1" a="1"/>
  <c r="L407" i="1" a="1"/>
  <c r="L408" i="1" a="1"/>
  <c r="L409" i="1" a="1"/>
  <c r="L410" i="1" a="1"/>
  <c r="L411" i="1" a="1"/>
  <c r="L412" i="1" a="1"/>
  <c r="L413" i="1" a="1"/>
  <c r="L414" i="1" a="1"/>
  <c r="L415" i="1" a="1"/>
  <c r="L416" i="1" a="1"/>
  <c r="L417" i="1" a="1"/>
  <c r="L418" i="1" a="1"/>
  <c r="L419" i="1" a="1"/>
  <c r="L420" i="1" a="1"/>
  <c r="L421" i="1" a="1"/>
  <c r="L422" i="1" a="1"/>
  <c r="L423" i="1" a="1"/>
  <c r="L424" i="1" a="1"/>
  <c r="L425" i="1" a="1"/>
  <c r="L426" i="1" a="1"/>
  <c r="L427" i="1" a="1"/>
  <c r="L428" i="1" a="1"/>
  <c r="L429" i="1" a="1"/>
  <c r="L430" i="1" a="1"/>
  <c r="L431" i="1" a="1"/>
  <c r="L432" i="1" a="1"/>
  <c r="L433" i="1" a="1"/>
  <c r="L434" i="1" a="1"/>
  <c r="L435" i="1" a="1"/>
  <c r="L436" i="1" a="1"/>
  <c r="L437" i="1" a="1"/>
  <c r="L438" i="1" a="1"/>
  <c r="L439" i="1" a="1"/>
  <c r="L440" i="1" a="1"/>
  <c r="L441" i="1" a="1"/>
  <c r="L442" i="1" a="1"/>
  <c r="L443" i="1" a="1"/>
  <c r="L444" i="1" a="1"/>
  <c r="L445" i="1" a="1"/>
  <c r="L446" i="1" a="1"/>
  <c r="L447" i="1" a="1"/>
  <c r="L448" i="1" a="1"/>
  <c r="L449" i="1" a="1"/>
  <c r="L450" i="1" a="1"/>
  <c r="L451" i="1" a="1"/>
  <c r="L452" i="1" a="1"/>
  <c r="L453" i="1" a="1"/>
  <c r="L454" i="1" a="1"/>
  <c r="L455" i="1" a="1"/>
  <c r="L456" i="1" a="1"/>
  <c r="L457" i="1" a="1"/>
  <c r="L458" i="1" a="1"/>
  <c r="L459" i="1" a="1"/>
  <c r="L460" i="1" a="1"/>
  <c r="L461" i="1" a="1"/>
  <c r="L462" i="1" a="1"/>
  <c r="L463" i="1" a="1"/>
  <c r="L464" i="1" a="1"/>
  <c r="L465" i="1" a="1"/>
  <c r="L466" i="1" a="1"/>
  <c r="L467" i="1" a="1"/>
  <c r="L468" i="1" a="1"/>
  <c r="L469" i="1" a="1"/>
  <c r="L470" i="1" a="1"/>
  <c r="L471" i="1" a="1"/>
  <c r="L472" i="1" a="1"/>
  <c r="L473" i="1" a="1"/>
  <c r="L474" i="1" a="1"/>
  <c r="L475" i="1" a="1"/>
  <c r="L476" i="1" a="1"/>
  <c r="L477" i="1" a="1"/>
  <c r="L478" i="1" a="1"/>
  <c r="L479" i="1" a="1"/>
  <c r="L480" i="1" a="1"/>
  <c r="L481" i="1" a="1"/>
  <c r="L482" i="1" a="1"/>
  <c r="L483" i="1" a="1"/>
  <c r="L484" i="1" a="1"/>
  <c r="L485" i="1" a="1"/>
  <c r="L486" i="1" a="1"/>
  <c r="L487" i="1" a="1"/>
  <c r="L488" i="1" a="1"/>
  <c r="L489" i="1" a="1"/>
  <c r="L490" i="1" a="1"/>
  <c r="L491" i="1" a="1"/>
  <c r="L492" i="1" a="1"/>
  <c r="L493" i="1" a="1"/>
  <c r="L494" i="1" a="1"/>
  <c r="L495" i="1" a="1"/>
  <c r="L496" i="1" a="1"/>
  <c r="L497" i="1" a="1"/>
  <c r="L498" i="1" a="1"/>
  <c r="L499" i="1" a="1"/>
  <c r="L500" i="1" a="1"/>
  <c r="L501" i="1" a="1"/>
  <c r="L502" i="1" a="1"/>
  <c r="L503" i="1" a="1"/>
  <c r="L504" i="1" a="1"/>
  <c r="L505" i="1" a="1"/>
  <c r="L506" i="1" a="1"/>
  <c r="L507" i="1" a="1"/>
  <c r="L508" i="1" a="1"/>
  <c r="L509" i="1" a="1"/>
  <c r="L510" i="1" a="1"/>
  <c r="L511" i="1" a="1"/>
  <c r="L512" i="1" a="1"/>
  <c r="L513" i="1" a="1"/>
  <c r="L514" i="1" a="1"/>
  <c r="L515" i="1" a="1"/>
  <c r="L516" i="1" a="1"/>
  <c r="L517" i="1" a="1"/>
  <c r="L518" i="1" a="1"/>
  <c r="L519" i="1" a="1"/>
  <c r="L520" i="1" a="1"/>
  <c r="L521" i="1" a="1"/>
  <c r="L522" i="1" a="1"/>
  <c r="L523" i="1" a="1"/>
  <c r="L524" i="1" a="1"/>
  <c r="L525" i="1" a="1"/>
  <c r="L526" i="1" a="1"/>
  <c r="L527" i="1" a="1"/>
  <c r="L528" i="1" a="1"/>
  <c r="L529" i="1" a="1"/>
  <c r="L530" i="1" a="1"/>
  <c r="L531" i="1" a="1"/>
  <c r="L532" i="1" a="1"/>
  <c r="L533" i="1" a="1"/>
  <c r="L534" i="1" a="1"/>
  <c r="L535" i="1" a="1"/>
  <c r="L536" i="1" a="1"/>
  <c r="L537" i="1" a="1"/>
  <c r="L538" i="1" a="1"/>
  <c r="L539" i="1" a="1"/>
  <c r="L540" i="1" a="1"/>
  <c r="L541" i="1" a="1"/>
  <c r="L542" i="1" a="1"/>
  <c r="L543" i="1" a="1"/>
  <c r="L544" i="1" a="1"/>
  <c r="L545" i="1" a="1"/>
  <c r="L546" i="1" a="1"/>
  <c r="L547" i="1" a="1"/>
  <c r="L548" i="1" a="1"/>
  <c r="L549" i="1" a="1"/>
  <c r="L550" i="1" a="1"/>
  <c r="L551" i="1" a="1"/>
  <c r="L552" i="1" a="1"/>
  <c r="L553" i="1" a="1"/>
  <c r="L554" i="1" a="1"/>
  <c r="L555" i="1" a="1"/>
  <c r="L556" i="1" a="1"/>
  <c r="L557" i="1" a="1"/>
  <c r="L558" i="1" a="1"/>
  <c r="L559" i="1" a="1"/>
  <c r="L560" i="1" a="1"/>
  <c r="L561" i="1" a="1"/>
  <c r="L562" i="1" a="1"/>
  <c r="L563" i="1" a="1"/>
  <c r="L564" i="1" a="1"/>
  <c r="L565" i="1" a="1"/>
  <c r="L566" i="1" a="1"/>
  <c r="L567" i="1" a="1"/>
  <c r="L568" i="1" a="1"/>
  <c r="L569" i="1" a="1"/>
  <c r="L570" i="1" a="1"/>
  <c r="L571" i="1" a="1"/>
  <c r="L572" i="1" a="1"/>
  <c r="L573" i="1" a="1"/>
  <c r="L574" i="1" a="1"/>
  <c r="L575" i="1" a="1"/>
  <c r="L576" i="1" a="1"/>
  <c r="L577" i="1" a="1"/>
  <c r="L578" i="1" a="1"/>
  <c r="L579" i="1" a="1"/>
  <c r="L580" i="1" a="1"/>
  <c r="L581" i="1" a="1"/>
  <c r="L582" i="1" a="1"/>
  <c r="L583" i="1" a="1"/>
  <c r="L584" i="1" a="1"/>
  <c r="L585" i="1" a="1"/>
  <c r="L586" i="1" a="1"/>
  <c r="L587" i="1" a="1"/>
  <c r="L588" i="1" a="1"/>
  <c r="L589" i="1" a="1"/>
  <c r="L590" i="1" a="1"/>
  <c r="L591" i="1" a="1"/>
  <c r="L592" i="1" a="1"/>
  <c r="L593" i="1" a="1"/>
  <c r="L594" i="1" a="1"/>
  <c r="L595" i="1" a="1"/>
  <c r="L596" i="1" a="1"/>
  <c r="L597" i="1" a="1"/>
  <c r="L598" i="1" a="1"/>
  <c r="L599" i="1" a="1"/>
  <c r="L600" i="1" a="1"/>
  <c r="L601" i="1" a="1"/>
  <c r="L602" i="1" a="1"/>
  <c r="L603" i="1" a="1"/>
  <c r="L604" i="1" a="1"/>
  <c r="L605" i="1" a="1"/>
  <c r="L606" i="1" a="1"/>
  <c r="L607" i="1" a="1"/>
  <c r="L608" i="1" a="1"/>
  <c r="L609" i="1" a="1"/>
  <c r="L610" i="1" a="1"/>
  <c r="L611" i="1" a="1"/>
  <c r="L612" i="1" a="1"/>
  <c r="L613" i="1" a="1"/>
  <c r="L614" i="1" a="1"/>
  <c r="L615" i="1" a="1"/>
  <c r="L616" i="1" a="1"/>
  <c r="L617" i="1" a="1"/>
  <c r="L618" i="1" a="1"/>
  <c r="L619" i="1" a="1"/>
  <c r="L620" i="1" a="1"/>
  <c r="L621" i="1" a="1"/>
  <c r="L622" i="1" a="1"/>
  <c r="L623" i="1" a="1"/>
  <c r="L624" i="1" a="1"/>
  <c r="L625" i="1" a="1"/>
  <c r="L626" i="1" a="1"/>
  <c r="L627" i="1" a="1"/>
  <c r="L628" i="1" a="1"/>
  <c r="L629" i="1" a="1"/>
  <c r="L630" i="1" a="1"/>
  <c r="L631" i="1" a="1"/>
  <c r="L632" i="1" a="1"/>
  <c r="L633" i="1" a="1"/>
  <c r="L634" i="1" a="1"/>
  <c r="L635" i="1" a="1"/>
  <c r="L636" i="1" a="1"/>
  <c r="L637" i="1" a="1"/>
  <c r="L638" i="1" a="1"/>
  <c r="L639" i="1" a="1"/>
  <c r="L640" i="1" a="1"/>
  <c r="L641" i="1" a="1"/>
  <c r="L642" i="1" a="1"/>
  <c r="L643" i="1" a="1"/>
  <c r="L644" i="1" a="1"/>
  <c r="L645" i="1" a="1"/>
  <c r="L646" i="1" a="1"/>
  <c r="L647" i="1" a="1"/>
  <c r="L648" i="1" a="1"/>
  <c r="L649" i="1" a="1"/>
  <c r="L650" i="1" a="1"/>
  <c r="L651" i="1" a="1"/>
  <c r="L652" i="1" a="1"/>
  <c r="L653" i="1" a="1"/>
  <c r="L654" i="1" a="1"/>
  <c r="L655" i="1" a="1"/>
  <c r="L656" i="1" a="1"/>
  <c r="L657" i="1" a="1"/>
  <c r="L658" i="1" a="1"/>
  <c r="L659" i="1" a="1"/>
  <c r="L660" i="1" a="1"/>
  <c r="L661" i="1" a="1"/>
  <c r="L662" i="1" a="1"/>
  <c r="L663" i="1" a="1"/>
  <c r="L664" i="1" a="1"/>
  <c r="L665" i="1" a="1"/>
  <c r="L666" i="1" a="1"/>
  <c r="L667" i="1" a="1"/>
  <c r="L668" i="1" a="1"/>
  <c r="L669" i="1" a="1"/>
  <c r="L670" i="1" a="1"/>
  <c r="L671" i="1" a="1"/>
  <c r="L672" i="1" a="1"/>
  <c r="L673" i="1" a="1"/>
  <c r="L674" i="1" a="1"/>
  <c r="L675" i="1" a="1"/>
  <c r="L676" i="1" a="1"/>
  <c r="L677" i="1" a="1"/>
  <c r="L678" i="1" a="1"/>
  <c r="L679" i="1" a="1"/>
  <c r="L680" i="1" a="1"/>
  <c r="L681" i="1" a="1"/>
  <c r="L682" i="1" a="1"/>
  <c r="L683" i="1" a="1"/>
  <c r="L684" i="1" a="1"/>
  <c r="L685" i="1" a="1"/>
  <c r="L686" i="1" a="1"/>
  <c r="L687" i="1" a="1"/>
  <c r="L688" i="1" a="1"/>
  <c r="L689" i="1" a="1"/>
  <c r="L690" i="1" a="1"/>
  <c r="L691" i="1" a="1"/>
  <c r="L692" i="1" a="1"/>
  <c r="L693" i="1" a="1"/>
  <c r="L694" i="1" a="1"/>
  <c r="L695" i="1" a="1"/>
  <c r="L696" i="1" a="1"/>
  <c r="L697" i="1" a="1"/>
  <c r="L698" i="1" a="1"/>
  <c r="L699" i="1" a="1"/>
  <c r="L700" i="1" a="1"/>
  <c r="L701" i="1" a="1"/>
  <c r="L702" i="1" a="1"/>
  <c r="L703" i="1" a="1"/>
  <c r="L704" i="1" a="1"/>
  <c r="L705" i="1" a="1"/>
  <c r="L706" i="1" a="1"/>
  <c r="L707" i="1" a="1"/>
  <c r="L708" i="1" a="1"/>
  <c r="L709" i="1" a="1"/>
  <c r="L710" i="1" a="1"/>
  <c r="L711" i="1" a="1"/>
  <c r="L712" i="1" a="1"/>
  <c r="L713" i="1" a="1"/>
  <c r="L714" i="1" a="1"/>
  <c r="L715" i="1" a="1"/>
  <c r="L716" i="1" a="1"/>
  <c r="L717" i="1" a="1"/>
  <c r="L718" i="1" a="1"/>
  <c r="L719" i="1" a="1"/>
  <c r="L720" i="1" a="1"/>
  <c r="L721" i="1" a="1"/>
  <c r="L722" i="1" a="1"/>
  <c r="L723" i="1" a="1"/>
  <c r="L724" i="1" a="1"/>
  <c r="L725" i="1" a="1"/>
  <c r="L726" i="1" a="1"/>
  <c r="L727" i="1" a="1"/>
  <c r="L728" i="1" a="1"/>
  <c r="L729" i="1" a="1"/>
  <c r="L730" i="1" a="1"/>
  <c r="L731" i="1" a="1"/>
  <c r="L732" i="1" a="1"/>
  <c r="L733" i="1" a="1"/>
  <c r="L734" i="1" a="1"/>
  <c r="L735" i="1" a="1"/>
  <c r="L736" i="1" a="1"/>
  <c r="L737" i="1" a="1"/>
  <c r="L738" i="1" a="1"/>
  <c r="L739" i="1" a="1"/>
  <c r="L740" i="1" a="1"/>
  <c r="L741" i="1" a="1"/>
  <c r="L742" i="1" a="1"/>
  <c r="L743" i="1" a="1"/>
  <c r="L744" i="1" a="1"/>
  <c r="L745" i="1" a="1"/>
  <c r="L746" i="1" a="1"/>
  <c r="L747" i="1" a="1"/>
  <c r="L748" i="1" a="1"/>
  <c r="L749" i="1" a="1"/>
  <c r="L750" i="1" a="1"/>
  <c r="L751" i="1" a="1"/>
  <c r="L752" i="1" a="1"/>
  <c r="L753" i="1" a="1"/>
  <c r="L754" i="1" a="1"/>
  <c r="L755" i="1" a="1"/>
  <c r="L756" i="1" a="1"/>
  <c r="L757" i="1" a="1"/>
  <c r="L758" i="1" a="1"/>
  <c r="L759" i="1" a="1"/>
  <c r="L760" i="1" a="1"/>
  <c r="L761" i="1" a="1"/>
  <c r="L762" i="1" a="1"/>
  <c r="L763" i="1" a="1"/>
  <c r="L764" i="1" a="1"/>
  <c r="L765" i="1" a="1"/>
  <c r="L766" i="1" a="1"/>
  <c r="L767" i="1" a="1"/>
  <c r="L768" i="1" a="1"/>
  <c r="L769" i="1" a="1"/>
  <c r="L770" i="1" a="1"/>
  <c r="L771" i="1" a="1"/>
  <c r="L772" i="1" a="1"/>
  <c r="L773" i="1" a="1"/>
  <c r="L774" i="1" a="1"/>
  <c r="L775" i="1" a="1"/>
  <c r="L776" i="1" a="1"/>
  <c r="L777" i="1" a="1"/>
  <c r="L778" i="1" a="1"/>
  <c r="L779" i="1" a="1"/>
  <c r="L780" i="1" a="1"/>
  <c r="L781" i="1" a="1"/>
  <c r="L782" i="1" a="1"/>
  <c r="L783" i="1" a="1"/>
  <c r="L784" i="1" a="1"/>
  <c r="L785" i="1" a="1"/>
  <c r="L786" i="1" a="1"/>
  <c r="L787" i="1" a="1"/>
  <c r="L788" i="1" a="1"/>
  <c r="L789" i="1" a="1"/>
  <c r="L790" i="1" a="1"/>
  <c r="L791" i="1" a="1"/>
  <c r="L792" i="1" a="1"/>
  <c r="L793" i="1" a="1"/>
  <c r="L794" i="1" a="1"/>
  <c r="L795" i="1" a="1"/>
  <c r="L796" i="1" a="1"/>
  <c r="L797" i="1" a="1"/>
  <c r="L798" i="1" a="1"/>
  <c r="L799" i="1" a="1"/>
  <c r="L800" i="1" a="1"/>
  <c r="L801" i="1" a="1"/>
  <c r="L802" i="1" a="1"/>
  <c r="L803" i="1" a="1"/>
  <c r="L804" i="1" a="1"/>
  <c r="L805" i="1" a="1"/>
  <c r="L806" i="1" a="1"/>
  <c r="L807" i="1" a="1"/>
  <c r="L808" i="1" a="1"/>
  <c r="L809" i="1" a="1"/>
  <c r="L810" i="1" a="1"/>
  <c r="L811" i="1" a="1"/>
  <c r="L812" i="1" a="1"/>
  <c r="L813" i="1" a="1"/>
  <c r="L814" i="1" a="1"/>
  <c r="L815" i="1" a="1"/>
  <c r="L816" i="1" a="1"/>
  <c r="L817" i="1" a="1"/>
  <c r="L818" i="1" a="1"/>
  <c r="L819" i="1" a="1"/>
  <c r="L820" i="1" a="1"/>
  <c r="L821" i="1" a="1"/>
  <c r="L822" i="1" a="1"/>
  <c r="L823" i="1" a="1"/>
  <c r="L824" i="1" a="1"/>
  <c r="L825" i="1" a="1"/>
  <c r="L826" i="1" a="1"/>
  <c r="L827" i="1" a="1"/>
  <c r="L828" i="1" a="1"/>
  <c r="L829" i="1" a="1"/>
  <c r="L830" i="1" a="1"/>
  <c r="L831" i="1" a="1"/>
  <c r="L832" i="1" a="1"/>
  <c r="L833" i="1" a="1"/>
  <c r="L834" i="1" a="1"/>
  <c r="L835" i="1" a="1"/>
  <c r="L836" i="1" a="1"/>
  <c r="L837" i="1" a="1"/>
  <c r="L838" i="1" a="1"/>
  <c r="L839" i="1" a="1"/>
  <c r="L840" i="1" a="1"/>
  <c r="L841" i="1" a="1"/>
  <c r="L842" i="1" a="1"/>
  <c r="L843" i="1" a="1"/>
  <c r="L844" i="1" a="1"/>
  <c r="L845" i="1" a="1"/>
  <c r="L846" i="1" a="1"/>
  <c r="L847" i="1" a="1"/>
  <c r="L848" i="1" a="1"/>
  <c r="L849" i="1" a="1"/>
  <c r="L850" i="1" a="1"/>
  <c r="L851" i="1" a="1"/>
  <c r="L116" i="1" a="1"/>
  <c r="L115" i="1" a="1"/>
  <c r="L114" i="1" a="1"/>
  <c r="L113" i="1" a="1"/>
  <c r="L112" i="1" a="1"/>
  <c r="L110" i="1" a="1"/>
  <c r="L109" i="1" a="1"/>
  <c r="L111" i="1" a="1"/>
  <c r="L104" i="1" a="1"/>
  <c r="L105" i="1" a="1"/>
  <c r="L106" i="1" a="1"/>
  <c r="L107" i="1" a="1"/>
  <c r="L108" i="1" a="1"/>
  <c r="L101" i="1" a="1"/>
  <c r="L102" i="1" a="1"/>
  <c r="L103" i="1" a="1"/>
  <c r="L99" i="1" a="1"/>
  <c r="L100" i="1" a="1"/>
  <c r="L97" i="1" a="1"/>
  <c r="L98" i="1" a="1"/>
  <c r="L94" i="1" a="1"/>
  <c r="L95" i="1" a="1"/>
  <c r="L96" i="1" a="1"/>
  <c r="L92" i="1" a="1"/>
  <c r="L93" i="1" a="1"/>
  <c r="L91" i="1" a="1"/>
  <c r="L89" i="1" a="1"/>
  <c r="L90" i="1" a="1"/>
  <c r="L88" i="1" a="1"/>
  <c r="L85" i="1" a="1"/>
  <c r="R49" i="1"/>
  <c r="L27" i="1" a="1"/>
  <c r="L28" i="1" a="1"/>
  <c r="L29" i="1" a="1"/>
  <c r="L30" i="1" a="1"/>
  <c r="L31" i="1" a="1"/>
  <c r="L32" i="1" a="1"/>
  <c r="L33" i="1" a="1"/>
  <c r="L34" i="1" a="1"/>
  <c r="L35" i="1" a="1"/>
  <c r="L36" i="1" a="1"/>
  <c r="L37" i="1" a="1"/>
  <c r="L38" i="1" a="1"/>
  <c r="L39" i="1" a="1"/>
  <c r="L40" i="1" a="1"/>
  <c r="L41" i="1" a="1"/>
  <c r="L42" i="1" a="1"/>
  <c r="L43" i="1" a="1"/>
  <c r="L44" i="1" a="1"/>
  <c r="L45" i="1" a="1"/>
  <c r="L46" i="1" a="1"/>
  <c r="L47" i="1" a="1"/>
  <c r="L48" i="1" a="1"/>
  <c r="L49" i="1" a="1"/>
  <c r="L50" i="1" a="1"/>
  <c r="L51" i="1" a="1"/>
  <c r="L52" i="1" a="1"/>
  <c r="L53" i="1" a="1"/>
  <c r="L54" i="1" a="1"/>
  <c r="L55" i="1" a="1"/>
  <c r="L56" i="1" a="1"/>
  <c r="L57" i="1" a="1"/>
  <c r="L58" i="1" a="1"/>
  <c r="L59" i="1" a="1"/>
  <c r="L60" i="1" a="1"/>
  <c r="L61" i="1" a="1"/>
  <c r="L62" i="1" a="1"/>
  <c r="L63" i="1" a="1"/>
  <c r="L64" i="1" a="1"/>
  <c r="L65" i="1" a="1"/>
  <c r="L66" i="1" a="1"/>
  <c r="L67" i="1" a="1"/>
  <c r="L68" i="1" a="1"/>
  <c r="L69" i="1" a="1"/>
  <c r="L70" i="1" a="1"/>
  <c r="L71" i="1" a="1"/>
  <c r="L72" i="1" a="1"/>
  <c r="L73" i="1" a="1"/>
  <c r="L74" i="1" a="1"/>
  <c r="L75" i="1" a="1"/>
  <c r="L76" i="1" a="1"/>
  <c r="L77" i="1" a="1"/>
  <c r="L78" i="1" a="1"/>
  <c r="L79" i="1" a="1"/>
  <c r="L80" i="1" a="1"/>
  <c r="L81" i="1" a="1"/>
  <c r="L82" i="1" a="1"/>
  <c r="L83" i="1" a="1"/>
  <c r="L84" i="1" a="1"/>
  <c r="L86" i="1" a="1"/>
  <c r="L87" i="1" a="1"/>
  <c r="L26" i="1" a="1"/>
  <c r="Q4" i="1"/>
  <c r="Q5"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4" i="1"/>
  <c r="Q6" i="1"/>
  <c r="T2" i="1"/>
  <c r="S2"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W2"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V2"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2"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2"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2" i="1"/>
  <c r="W3" i="1"/>
  <c r="V3" i="1"/>
  <c r="U3" i="1"/>
  <c r="T3" i="1"/>
  <c r="S3" i="1"/>
  <c r="P3" i="1"/>
  <c r="O3" i="1"/>
  <c r="N3" i="1"/>
  <c r="K25" i="1"/>
  <c r="K843" i="1"/>
  <c r="K848" i="1"/>
  <c r="K406" i="1"/>
  <c r="K368" i="1"/>
  <c r="K851" i="1"/>
  <c r="K850" i="1"/>
  <c r="K849" i="1"/>
  <c r="K847" i="1"/>
  <c r="K846" i="1"/>
  <c r="K844"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8" i="1"/>
  <c r="K787" i="1"/>
  <c r="K786" i="1"/>
  <c r="K785" i="1"/>
  <c r="K784" i="1"/>
  <c r="K783" i="1"/>
  <c r="K782" i="1"/>
  <c r="K781" i="1"/>
  <c r="K780" i="1"/>
  <c r="K779" i="1"/>
  <c r="K778" i="1"/>
  <c r="K777" i="1"/>
  <c r="K776" i="1"/>
  <c r="K775" i="1"/>
  <c r="K774"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2" i="1"/>
  <c r="K651" i="1"/>
  <c r="K650" i="1"/>
  <c r="K649" i="1"/>
  <c r="K648" i="1"/>
  <c r="K647" i="1"/>
  <c r="K646" i="1"/>
  <c r="K645" i="1"/>
  <c r="K644" i="1"/>
  <c r="K643" i="1"/>
  <c r="K642" i="1"/>
  <c r="K641" i="1"/>
  <c r="K640" i="1"/>
  <c r="K639" i="1"/>
  <c r="K638" i="1"/>
  <c r="K637"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7" i="1"/>
  <c r="K516" i="1"/>
  <c r="K515" i="1"/>
  <c r="K514" i="1"/>
  <c r="K513" i="1"/>
  <c r="K512" i="1"/>
  <c r="K511" i="1"/>
  <c r="K510" i="1"/>
  <c r="K509" i="1"/>
  <c r="K508" i="1"/>
  <c r="K507" i="1"/>
  <c r="K506" i="1"/>
  <c r="K505" i="1"/>
  <c r="K504" i="1"/>
  <c r="K503" i="1"/>
  <c r="K502" i="1"/>
  <c r="K501"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1" i="1"/>
  <c r="K420" i="1"/>
  <c r="K419" i="1"/>
  <c r="K418" i="1"/>
  <c r="K417" i="1"/>
  <c r="K416" i="1"/>
  <c r="K415" i="1"/>
  <c r="K414" i="1"/>
  <c r="K413" i="1"/>
  <c r="K411" i="1"/>
  <c r="K410" i="1"/>
  <c r="K409" i="1"/>
  <c r="K408" i="1"/>
  <c r="K407" i="1"/>
  <c r="K405" i="1"/>
  <c r="K404" i="1"/>
  <c r="K403" i="1"/>
  <c r="K402" i="1"/>
  <c r="K401" i="1"/>
  <c r="K400" i="1"/>
  <c r="K399" i="1"/>
  <c r="K398" i="1"/>
  <c r="K397" i="1"/>
  <c r="K396" i="1"/>
  <c r="K395" i="1"/>
  <c r="K394" i="1"/>
  <c r="K392" i="1"/>
  <c r="K391" i="1"/>
  <c r="K390" i="1"/>
  <c r="K389" i="1"/>
  <c r="K388" i="1"/>
  <c r="K387" i="1"/>
  <c r="K386" i="1"/>
  <c r="K385" i="1"/>
  <c r="K384" i="1"/>
  <c r="K383" i="1"/>
  <c r="K382" i="1"/>
  <c r="K381" i="1"/>
  <c r="K380" i="1"/>
  <c r="K379" i="1"/>
  <c r="K378" i="1"/>
  <c r="K377" i="1"/>
  <c r="K376" i="1"/>
  <c r="K375" i="1"/>
  <c r="K374" i="1"/>
  <c r="K373" i="1"/>
  <c r="K372" i="1"/>
  <c r="K371" i="1"/>
  <c r="K370" i="1"/>
  <c r="K369" i="1"/>
  <c r="K367" i="1"/>
  <c r="K366" i="1"/>
  <c r="K365" i="1"/>
  <c r="K364" i="1"/>
  <c r="K363" i="1"/>
  <c r="K362" i="1"/>
  <c r="K361" i="1"/>
  <c r="K360" i="1"/>
  <c r="K359" i="1"/>
  <c r="K358" i="1"/>
  <c r="K357" i="1"/>
  <c r="K356" i="1"/>
  <c r="K355" i="1"/>
  <c r="K354" i="1"/>
  <c r="K353" i="1"/>
  <c r="K352" i="1"/>
  <c r="K351" i="1"/>
  <c r="K350" i="1"/>
  <c r="K335" i="1"/>
  <c r="K334" i="1"/>
  <c r="K323" i="1"/>
  <c r="K322" i="1"/>
  <c r="K321" i="1"/>
  <c r="K319" i="1"/>
  <c r="K316" i="1"/>
  <c r="K315" i="1"/>
  <c r="K313" i="1"/>
  <c r="K310" i="1"/>
  <c r="K309" i="1"/>
  <c r="K305" i="1"/>
  <c r="K304" i="1"/>
  <c r="K302" i="1"/>
  <c r="K300" i="1"/>
  <c r="K298" i="1"/>
  <c r="K297" i="1"/>
  <c r="K296" i="1"/>
  <c r="K295" i="1"/>
  <c r="K294" i="1"/>
  <c r="K293" i="1"/>
  <c r="K292" i="1"/>
  <c r="K291" i="1"/>
  <c r="K290" i="1"/>
  <c r="K274" i="1"/>
  <c r="K271" i="1"/>
  <c r="K270" i="1"/>
  <c r="K259" i="1"/>
  <c r="K257" i="1"/>
  <c r="K254" i="1"/>
  <c r="K236" i="1"/>
  <c r="K235" i="1"/>
  <c r="K234" i="1"/>
  <c r="K233" i="1"/>
  <c r="K232" i="1"/>
  <c r="K231" i="1"/>
  <c r="K228" i="1"/>
  <c r="K227" i="1"/>
  <c r="K226" i="1"/>
  <c r="K225" i="1"/>
  <c r="K224" i="1"/>
  <c r="K223" i="1"/>
  <c r="K222" i="1"/>
  <c r="K221" i="1"/>
  <c r="K219" i="1"/>
  <c r="K215" i="1"/>
  <c r="K212" i="1"/>
  <c r="K208" i="1"/>
  <c r="K207" i="1"/>
  <c r="K205" i="1"/>
  <c r="K204" i="1"/>
  <c r="K203" i="1"/>
  <c r="K202" i="1"/>
  <c r="K201" i="1"/>
  <c r="K200" i="1"/>
  <c r="K199" i="1"/>
  <c r="K198" i="1"/>
  <c r="K197" i="1"/>
  <c r="K196" i="1"/>
  <c r="K195" i="1"/>
  <c r="K194" i="1"/>
  <c r="K193" i="1"/>
  <c r="K192" i="1"/>
  <c r="K191" i="1"/>
  <c r="K190" i="1"/>
  <c r="K189" i="1"/>
  <c r="K188" i="1"/>
  <c r="K187" i="1"/>
  <c r="K186" i="1"/>
  <c r="K170" i="1"/>
  <c r="K155" i="1"/>
  <c r="K150" i="1"/>
  <c r="K144" i="1"/>
  <c r="K143" i="1"/>
  <c r="K114" i="1"/>
  <c r="K111" i="1"/>
  <c r="K109" i="1"/>
  <c r="K91" i="1"/>
  <c r="K90" i="1"/>
  <c r="K89" i="1"/>
  <c r="K88" i="1"/>
  <c r="K87" i="1"/>
  <c r="K86" i="1"/>
  <c r="K85" i="1"/>
  <c r="K84" i="1"/>
  <c r="K83" i="1"/>
  <c r="K76" i="1"/>
  <c r="K73" i="1"/>
  <c r="K71" i="1"/>
  <c r="K66" i="1"/>
  <c r="K65" i="1"/>
  <c r="K60" i="1"/>
  <c r="K58" i="1"/>
  <c r="K16" i="1"/>
  <c r="K13" i="1"/>
  <c r="K10" i="1"/>
  <c r="K4" i="1"/>
  <c r="K5" i="1"/>
  <c r="K6" i="1"/>
  <c r="K7" i="1"/>
  <c r="K8" i="1"/>
  <c r="K9" i="1"/>
  <c r="K11" i="1"/>
  <c r="K12" i="1"/>
  <c r="K14" i="1"/>
  <c r="K15" i="1"/>
  <c r="K17" i="1"/>
  <c r="K18" i="1"/>
  <c r="K19" i="1"/>
  <c r="K20" i="1"/>
  <c r="K21" i="1"/>
  <c r="K22" i="1"/>
  <c r="K23" i="1"/>
  <c r="K24" i="1"/>
  <c r="K2"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9" i="1"/>
  <c r="K61" i="1"/>
  <c r="K62" i="1"/>
  <c r="K63" i="1"/>
  <c r="K64" i="1"/>
  <c r="K67" i="1"/>
  <c r="K68" i="1"/>
  <c r="K69" i="1"/>
  <c r="K70" i="1"/>
  <c r="K72" i="1"/>
  <c r="K74" i="1"/>
  <c r="K75" i="1"/>
  <c r="K77" i="1"/>
  <c r="K78" i="1"/>
  <c r="K79" i="1"/>
  <c r="K80" i="1"/>
  <c r="K81" i="1"/>
  <c r="K82" i="1"/>
  <c r="K92" i="1"/>
  <c r="K93" i="1"/>
  <c r="K94" i="1"/>
  <c r="K95" i="1"/>
  <c r="K96" i="1"/>
  <c r="K97" i="1"/>
  <c r="K98" i="1"/>
  <c r="K99" i="1"/>
  <c r="K100" i="1"/>
  <c r="K101" i="1"/>
  <c r="K102" i="1"/>
  <c r="K103" i="1"/>
  <c r="K104" i="1"/>
  <c r="K105" i="1"/>
  <c r="K106" i="1"/>
  <c r="K107" i="1"/>
  <c r="K108" i="1"/>
  <c r="K110" i="1"/>
  <c r="K112" i="1"/>
  <c r="K113"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5" i="1"/>
  <c r="K146" i="1"/>
  <c r="K147" i="1"/>
  <c r="K148" i="1"/>
  <c r="K149" i="1"/>
  <c r="K151" i="1"/>
  <c r="K152" i="1"/>
  <c r="K153" i="1"/>
  <c r="K154" i="1"/>
  <c r="K156" i="1"/>
  <c r="K157" i="1"/>
  <c r="K158" i="1"/>
  <c r="K159" i="1"/>
  <c r="K160" i="1"/>
  <c r="K161" i="1"/>
  <c r="K162" i="1"/>
  <c r="K163" i="1"/>
  <c r="K164" i="1"/>
  <c r="K165" i="1"/>
  <c r="K166" i="1"/>
  <c r="K167" i="1"/>
  <c r="K168" i="1"/>
  <c r="K169" i="1"/>
  <c r="K171" i="1"/>
  <c r="K172" i="1"/>
  <c r="K173" i="1"/>
  <c r="K174" i="1"/>
  <c r="K175" i="1"/>
  <c r="K176" i="1"/>
  <c r="K177" i="1"/>
  <c r="K178" i="1"/>
  <c r="K179" i="1"/>
  <c r="K180" i="1"/>
  <c r="K181" i="1"/>
  <c r="K182" i="1"/>
  <c r="K183" i="1"/>
  <c r="K184" i="1"/>
  <c r="K185" i="1"/>
  <c r="K206" i="1"/>
  <c r="K209" i="1"/>
  <c r="K210" i="1"/>
  <c r="K211" i="1"/>
  <c r="K213" i="1"/>
  <c r="K214" i="1"/>
  <c r="K216" i="1"/>
  <c r="K217" i="1"/>
  <c r="K218" i="1"/>
  <c r="K220" i="1"/>
  <c r="K229" i="1"/>
  <c r="K230" i="1"/>
  <c r="K237" i="1"/>
  <c r="K238" i="1"/>
  <c r="K239" i="1"/>
  <c r="K240" i="1"/>
  <c r="K241" i="1"/>
  <c r="K242" i="1"/>
  <c r="K243" i="1"/>
  <c r="K244" i="1"/>
  <c r="K245" i="1"/>
  <c r="K246" i="1"/>
  <c r="K247" i="1"/>
  <c r="K248" i="1"/>
  <c r="K249" i="1"/>
  <c r="K250" i="1"/>
  <c r="K251" i="1"/>
  <c r="K252" i="1"/>
  <c r="K253" i="1"/>
  <c r="K255" i="1"/>
  <c r="K256" i="1"/>
  <c r="K258" i="1"/>
  <c r="K260" i="1"/>
  <c r="K261" i="1"/>
  <c r="K262" i="1"/>
  <c r="K263" i="1"/>
  <c r="K264" i="1"/>
  <c r="K265" i="1"/>
  <c r="K266" i="1"/>
  <c r="K267" i="1"/>
  <c r="K268" i="1"/>
  <c r="K269" i="1"/>
  <c r="K272" i="1"/>
  <c r="K273" i="1"/>
  <c r="K275" i="1"/>
  <c r="K276" i="1"/>
  <c r="K277" i="1"/>
  <c r="K278" i="1"/>
  <c r="K279" i="1"/>
  <c r="K280" i="1"/>
  <c r="K281" i="1"/>
  <c r="K282" i="1"/>
  <c r="K283" i="1"/>
  <c r="K284" i="1"/>
  <c r="K285" i="1"/>
  <c r="K286" i="1"/>
  <c r="K287" i="1"/>
  <c r="K288" i="1"/>
  <c r="K289" i="1"/>
  <c r="K299" i="1"/>
  <c r="K301" i="1"/>
  <c r="K303" i="1"/>
  <c r="K306" i="1"/>
  <c r="K307" i="1"/>
  <c r="K308" i="1"/>
  <c r="K311" i="1"/>
  <c r="K312" i="1"/>
  <c r="K314" i="1"/>
  <c r="K317" i="1"/>
  <c r="K318" i="1"/>
  <c r="K320" i="1"/>
  <c r="K324" i="1"/>
  <c r="K325" i="1"/>
  <c r="K326" i="1"/>
  <c r="K327" i="1"/>
  <c r="K328" i="1"/>
  <c r="K329" i="1"/>
  <c r="K330" i="1"/>
  <c r="K331" i="1"/>
  <c r="K332" i="1"/>
  <c r="K333" i="1"/>
  <c r="K336" i="1"/>
  <c r="K337" i="1"/>
  <c r="K338" i="1"/>
  <c r="K339" i="1"/>
  <c r="K340" i="1"/>
  <c r="K341" i="1"/>
  <c r="K342" i="1"/>
  <c r="K343" i="1"/>
  <c r="K344" i="1"/>
  <c r="K345" i="1"/>
  <c r="K346" i="1"/>
  <c r="K347" i="1"/>
  <c r="K348" i="1"/>
  <c r="K349" i="1"/>
  <c r="K393" i="1"/>
  <c r="K412" i="1"/>
  <c r="K422" i="1"/>
  <c r="K466" i="1"/>
  <c r="K500" i="1"/>
  <c r="K518" i="1"/>
  <c r="K636" i="1"/>
  <c r="K653" i="1"/>
  <c r="K654" i="1"/>
  <c r="K732" i="1"/>
  <c r="K773" i="1"/>
  <c r="K789" i="1"/>
  <c r="K845" i="1"/>
  <c r="K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A0E0F8-9EC6-4299-86B6-4112078A8AB7}"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<sst xmlns="http://schemas.openxmlformats.org/spreadsheetml/2006/main" count="35927" uniqueCount="10610">
  <si>
    <t>channel_title</t>
  </si>
  <si>
    <t>song_name</t>
  </si>
  <si>
    <t>release_date</t>
  </si>
  <si>
    <t>description</t>
  </si>
  <si>
    <t>video_id</t>
  </si>
  <si>
    <t>Title</t>
  </si>
  <si>
    <t>audio_lang</t>
  </si>
  <si>
    <t>video_duration</t>
  </si>
  <si>
    <t>views</t>
  </si>
  <si>
    <t>likes</t>
  </si>
  <si>
    <t>comments</t>
  </si>
  <si>
    <t>Geet MP3</t>
  </si>
  <si>
    <t>DIOR: ARJUN SAHOTA (Full Song) Gagan Dhillon | Latest Punjabi Songs 2026 - Geet MP3</t>
  </si>
  <si>
    <t>2026-10-13T12:30:03Z</t>
  </si>
  <si>
    <t>Geet MP3 proudly presents the official full audio of “Dior,” beautifully sung by Arjun Sahota, with music produced by Gagan Dhillon. A soulful Punjabi romantic song that captures the beauty of love and heartfelt emotions. Immerse yourself in the melody and enjoy “Dior” now!
Stream/Download "Dior" on :
Spotify: https://open.spotify.com/album/5IzBn1B6m8QiI7lipYybD9
Apple Music: https://music.apple.com/us/album/dior-single/6820847752
iTunes: https://music.apple.com/us/album/dior-single/6820847752
JioSaavn: https://www.jiosaavn.com/album/dior/u5nQJ1AcvVw_
Gaana: https://gaana.com/song/dior-ybz6Q2e9b2
Amazon Music India: https://music.amazon.in/albums/B0HMH4WSCS
YouTube Music: https://music.youtube.com/watch?v=lREph5ZVvQs&amp;si=rvAQ0rdY0xMGldHh
Instagram Reel: https://www.instagram.com/reels/audio/1080937844733432
Song Credits: 
Title: Dior
Singer: Arjun Sahota
Lyrics: Arjun Sahota, Prince Bhullar
Music Composer: Gagan Dhillon, Arjun Sahota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</si>
  <si>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9AyMn4g3wVI</t>
  </si>
  <si>
    <t>en</t>
  </si>
  <si>
    <t>PT3M25S</t>
  </si>
  <si>
    <t>1084538</t>
  </si>
  <si>
    <t>11615</t>
  </si>
  <si>
    <t>2276</t>
  </si>
  <si>
    <t>DEEWANE: ARJUN SAHOTA (Full Video) Gagan Dhillon | Satti Dhillon | Latest Punjabi Songs 2026</t>
  </si>
  <si>
    <t>2026-09-13T12:30:03Z</t>
  </si>
  <si>
    <t>Geet MP3 presents a new soothing romantic song "Deewane" by Arjun Sahota. The song is beautifully written by Arjun Sahota with soulful music produced by Gagan Dhillon. This song captures love, emotions, and heartfelt vibes in the most melodious way.
Stream/Download "Deewane" on :
Spotify: https://open.spotify.com/album/2VCKCGvAovazG3DNIWpDVd
Apple Music: https://music.apple.com/us/album/deewane-single/6810282826
iTunes: https://music.apple.com/us/album/deewane-single/6810282826
JioSaavn: https://www.jiosaavn.com/album/deewane/,CPG23o,jO0_
Gaana: https://gaana.com/song/deewane-MWQ5X1k4Wq
Amazon Music India: https://music.amazon.in/tracks/B0HJ95JRKZ
YouTube Music: https://music.youtube.com/playlist?list=OLAK5uy_kXXO1x32ZNAkdxd9ajLB33ALge3CWxtU0&amp;si=a-dBzrTFsHqJnlBD
Instagram Reel: https://www.instagram.com/reels/audio/923124750850517
Song Credits: 
Title: Deewane
Singer: Arjun Sahota
Lyrics: Arjun Sahota
Composer: Arjun Sahota
Music Composer: Gagan Dhillon
Video: Satti Dhillon
Female Lead: Izolish 
DOP: Vikcee
Edit: Kamcee
Color Grade: Onkar
Choreographer: Rajat Yadav 
Production: Magic Films and Production
Casting : Svproduction
BTS: Ajay Kumar
Makeup: Sunny Makeover 
Hair: Jyoti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</si>
  <si>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s89tjDD4YIs</t>
  </si>
  <si>
    <t>PT3M16S</t>
  </si>
  <si>
    <t>2077172</t>
  </si>
  <si>
    <t>24098</t>
  </si>
  <si>
    <t>2136</t>
  </si>
  <si>
    <t>HEERIYE : ARJUN SAHOTA (Full Video) Gagan Dhillon | Satti Dhillon | Latest Punjabi Songs 2026</t>
  </si>
  <si>
    <t>2026-08-13T12:29:42Z</t>
  </si>
  <si>
    <t>Geet MP3 presents a new soothing romantic song "Heeriye" by Arjun Sahota. The song is beautifully written by Arjun Sahota with soulful music produced by Gagan Dhillon. This song captures love, emotions, and heartfelt vibes in the most melodious way.
Stream/Download "Heeriye" on :
Spotify: https://open.spotify.com/album/787SyrOt227kOP2pzyIdaF
Apple Music: https://music.apple.com/us/album/heeriye-single/6798987080
iTunes: https://music.apple.com/us/album/heeriye-single/6798987080
JioSaavn: https://www.jiosaavn.com/album/heeriye/rRnRtFXSSBU_
Gaana: https://gaana.com/song/heeriye-VWR7gZmObd
Amazon Prime Music: https://music.amazon.in/albums/B0HDBYGHYC
YouTube Music: https://music.youtube.com/playlist?list=OLAK5uy_lLnCavdZ2rh0UggSZk0G13aQ84l4tifKs&amp;si=46yLdF41YmhYkrJQ
Instagram Reel: https://www.instagram.com/reels/audio/1595667885248355
Song Credits: 
Title: Heeriye
Singer: Arjun Sahota
Lyrics: Arjun Sahota
Composer: Arjun Sahota
Music Composer: Gagan Dhillon
Video: Satti Dhillon
DOP: Vikcee
Indiana Production Goa
Line Producer: Naezen D’Souza
Production Manager: Ravin Gopal
Drone &amp; BTS: Amit Raj
Edit: Mr Editor 
Colour: Onkar
Camera &amp; Lights: D&amp;A Production 
Hair &amp; Makeup: Swati Saini
Dressmen: Masood Shaikh
Spot: Fareed Alam &amp; Sarfraz Ali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</si>
  <si>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xTYmWN35U_Y</t>
  </si>
  <si>
    <t>PT3M20S</t>
  </si>
  <si>
    <t>2683196</t>
  </si>
  <si>
    <t>27211</t>
  </si>
  <si>
    <t>2805</t>
  </si>
  <si>
    <t>ONLY YOU: ARJUN SAHOTA (Full Video) Gagan Dhillon | Latest Punjabi Songs 2026 - Geet MP3</t>
  </si>
  <si>
    <t>2026-07-16T12:30:02Z</t>
  </si>
  <si>
    <t>Geet MP3 presents the full song "Only You" by Arjun Sahota. The song is beautifully written by Arjun Sahota with soulful music produced by Gagan Dhillon. This new Punjabi song captures love, emotions, and heartfelt vibes in the most melodious way.
Stream/Download "Only You" on :
Spotify: https://open.spotify.com/album/5SCbX5EJIdV7gI7Y7OM31V
Apple Music: https://music.apple.com/us/album/only-you-single/6790696669
iTunes: https://music.apple.com/us/album/only-you-single/6790696669
JioSaavn: https://www.jiosaavn.com/album/only-you/hc2GroHXqrY_
Gaana: https://gaana.com/song/only-you-V3dkBZDOKR
Amazon Prime Music: https://music.amazon.in/albums/B0H8S999XZ
YouTube Music: https://music.youtube.com/watch?v=rTaYFQLxlh0&amp;si=fxiym6GqMAarnUgz
Instagram Reel: https://www.instagram.com/reels/audio/28839016665698147
Song Credits: 
Title: Only You
Singer: Arjun Sahota
Lyrics: Arjun Sahota
Composer: Arjun Sahota
Music: Gagan Dhillon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</si>
  <si>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aDBmY2ut2xA</t>
  </si>
  <si>
    <t>PT2M57S</t>
  </si>
  <si>
    <t>633522</t>
  </si>
  <si>
    <t>12082</t>
  </si>
  <si>
    <t>1221</t>
  </si>
  <si>
    <t>Remember This (Full Song) : Nav Singh | Latest Punjabi Song 2026 - Geet MP3</t>
  </si>
  <si>
    <t>2026-06-30T12:29:57Z</t>
  </si>
  <si>
    <t>Geet MP3 Presents the full song "Remember This" by Nav Singh, a beautiful romantic punjabi romantic track that will fill your heart with love.
Stream/Download "Remember This" on :
Spotify: https://open.spotify.com/album/608AylpxNvwzHM77utWX4g
Apple Music: 
iTunes:
JioSaavn: https://www.jiosaavn.com/album/remember-this/geZ8tZ-U0C4_
Gaana: https://gaana.com/song/remember-this-1bAexqp9b0
Prime Music India: https://music.amazon.in/albums/B0H6BZ7WNF
YouTube Music: https://music.youtube.com/playlist
Instagram Reel:
Song Credits: 
Title: Remember This
Artist: Nav Singh
Lyrics: Arjan Gill
Music: Dachamp
Mix/Master: Stereoshinobi
Visuals: Mnvshr
Social Media Promotion: Themoonmedia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</si>
  <si>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1i4R6TDpsKw</t>
  </si>
  <si>
    <t>PT3M33S</t>
  </si>
  <si>
    <t>1607875</t>
  </si>
  <si>
    <t>14846</t>
  </si>
  <si>
    <t>1228</t>
  </si>
  <si>
    <t>MA ZAMEEN : KANWAR GREWAL (Full Video) Jagjeet Sandhu | Oye Bhole Oye 2 | Latest Punjabi Songs 2026</t>
  </si>
  <si>
    <t>2026-06-11T12:30:23Z</t>
  </si>
  <si>
    <t>Geet MP3 &amp; Jagjeet Sandhu Entertainment present the full video of "Ma Zameen" from "Oye Bhole Oye 2", sung by Kanwar Grewal. 
Stream/ Download "Ma Zameen" on:
Spotify: https://open.spotify.com/track/3fmp0sFBVbJF8ecxgEngtt?si=ff1075e1366e48ec
Apple Music: https://music.apple.com/us/album/ma-zameen-from-oye-bhole-oye-2-single/6778426641
iTunes: https://music.apple.com/us/album/ma-zameen-from-oye-bhole-oye-2-single/6778426641
JioSaavn: https://www.jiosaavn.com/album/ma-zameen-from-oye-bhole-oye-2/b8AU--fmQHU_
Gaana: https://gaana.com/song/ma-zameen-from-oye-bhole-oye-2
Amazon Prime Music: https://music.amazon.in/albums/B0H4MDHYW3
YouTube Music: https://music.youtube.com/watch?v=MEV402pdesc&amp;si=SW6iyA6L5PJAl5l9
Instagram Reel: https://www.instagram.com/reels/audio/989741893416513
Song Credits: 
Title: Ma Zameen
Singer: Kanwar Grewal
Lyrics: Kang Sadiq
Music Producer: Oye Kunaal
Editor: The King
Online &amp; Reels Promotions: OVA Digital
Record Label: Geet MP3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</si>
  <si>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xd4sv-bLhIw</t>
  </si>
  <si>
    <t>PT5M7S</t>
  </si>
  <si>
    <t>553274</t>
  </si>
  <si>
    <t>5267</t>
  </si>
  <si>
    <t>1322</t>
  </si>
  <si>
    <t>YOUR THOUGHTS : NAV SINGH (Full Video) Arjan Gill | Latest Punjabi Songs 2026 - Geet MP3</t>
  </si>
  <si>
    <t>2026-06-09T12:30:12Z</t>
  </si>
  <si>
    <t>Geet MP3 presents the full video of “Your Thoughts” by Nav Singh — a romantic Punjabi song with a soothing melody that touches the heart. Perfect for those who love soft, emotional vibes.
Stream/Download "Your Thoughts" on :
Spotify: https://open.spotify.com/track/3nHvjtxxRUXrOQShq6pK
Apple Music: https://music.apple.com/us/album/your-thoughts/1869911861?i=1869912047
iTunes: https://music.apple.com/us/album/your-thoughts/1869911861?i=1869912047
JioSaavn: https://www.jiosaavn.com/song/your-thoughts/GQ1fZDJDdAs
Gaana: https://gaana.com/song/your-thoughts-4101-7090
Amazon Prime Music: https://music.amazon.in/albums/B0GHGDS2BM
YouTube Music: https://music.youtube.com/watch?v=-0rG7IIlHvk&amp;si=MXkl_8WwGAWwyd4H
Instagram Reel: https://www.instagram.com/reels/audio/859247700313188
Song Credits: 
Title: Your Thoughts
Singer: Nav Singh
Lyrics: Arjan Gill
Music: Dachamp
Composer: Arjan Gill
Director/DOP: RamanRd
Female Lead: Fatima Alvi 
Editor: Ieditxr
Colorist: Dr.Colorist
Chief A.D: Dhereya 
BTS: Gdslogs 
Turbanist: Kulvir Singh
Special Thanks: Gurdev Singh
Production Designer: Karan Sharma
Social Media Marketing: Themoonmedia
Online Promotions: OVA Digital
Producer: KV Dhillon
Record Label: Geet MP3
Lyrics: 
Tere utte muk janiyan ni  
Dhadkan ruk janiyan
Tere nal pyaar kude ho geya jina sagaran ch paani aa
Mein sambh sambh rakhla ae chandre jahan ton
Ni tenu leke udd jawa ucha asmaan ton
Ni hoje meri tu vi gal meri sun le 
Ni mein te tera sare da sara hi ho geya 
Ni meinu tere khiyaal ni saun dinde 
Ni dekhla jamana sara soo geya x2
Oh tikhad dupehar khidi dhupp jahi teri muskaan ae
Tu mere wal vekh fir hass ke ni kita ehsaan ae
Ni tere utte tarza banyi jawa sohniye
Tere kol bethke suniya jawa sohniye
Tu lagge meinu shiv deyan geetan vargi 
Ni mera samma tere utte aa khalo geya
Ni meinu tere khiyaal ni saun dinde 
Ni dekhla jamana sara soo geya x2
Tere bare sochda rahan ki soch ke banyi tu 
Tenu mileya ki ik vaar mein Fer lekhan ch likhayi tu 
Ni chann da husan fikka pata tere noor ne
Tu chunni te jadale taare sare jine durr ne
Mein rehna tere naal parshawan banke 
Dedaar tera jeen da sahara ho geya 
Ni meinu tere khiyaal ni saun dinde 
Ni dekhla jamana sara soo geya x2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</si>
  <si>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FkfLMTe41HM</t>
  </si>
  <si>
    <t>PT3M10S</t>
  </si>
  <si>
    <t>6222881</t>
  </si>
  <si>
    <t>42512</t>
  </si>
  <si>
    <t>1734</t>
  </si>
  <si>
    <t>Oye Bhole Oye 2 (Dialogue Promo 1) - Jagjeet Sandhu | Dheeraj Kumar | In Cinemas on 12 June, 2026</t>
  </si>
  <si>
    <t>2026-06-05T05:39:21Z</t>
  </si>
  <si>
    <t>After The Huge Success Of “Oye Bhole Oye”, Geet MP3 And Jagjeet Sandhu Films Present “Oye Bhole Oye 2” – Packed With Comedy And Drama, Releasing On 12th June 2026.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Reels Promotions: OVA Digital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</si>
  <si>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mLXp64S_CAA</t>
  </si>
  <si>
    <t>PT21S</t>
  </si>
  <si>
    <t>528217</t>
  </si>
  <si>
    <t>1036</t>
  </si>
  <si>
    <t>76</t>
  </si>
  <si>
    <t>NASHA PATTA : VEET BALJIT (Full Video) Jagjeet Sandhu | Oye Bhole Oye 2 | Latest Punjabi Songs 2026</t>
  </si>
  <si>
    <t>2026-06-02T12:29:48Z</t>
  </si>
  <si>
    <t>Geet MP3 &amp; Jagjeet Sandhu Entertainment present the full video of "Nasha Patta" from "Oye Bhole Oye 2", sung by Veet Baljit. Written by Veet Baljit himself and brought to life with soulful music by Magic, this beautiful Punjabi duet carries a classic old-school vibe, heartfelt lyrics, and timeless melodies that celebrate the charm of traditional Punjabi romance.
Stream/ Download "Nasha Patta" on:
Spotify: https://open.spotify.com/track/6Pk2Hq94CWQChzAM36PWgh?si=cd60b13da76e405c
Apple Music: https://music.apple.com/us/album/nasha-patta-from-oye-bhole-oye-2-single/6774656855
iTunes: https://music.apple.com/us/album/nasha-patta-from-oye-bhole-oye-2-single/6774656855
JioSaavn: https://www.jiosaavn.com/song/nasha-patta-from-oye-bhole-oye-2/NgUcAT5VcFc
Gaana: https://gaana.com/song/nasha-patta-from-oye-bhole-oye-2
Amazon Prime Music: https://music.amazon.in/albums/B0H3C25ZR8
YouTube Music: https://music.youtube.com/watch?v=oDR8XghIHK8&amp;si=Ibiut4UR1hsvmrgD
Instagram Reel: https://www.instagram.com/reels/audio/1869857354401811
Song Credits: 
Title: Nasha Patta
Singer: Veet Baljit, Parveen Bharta
Lyrics: Veet Baljit
Music Producer: Magic
Editor: The King
Online &amp; Reels Promotions: OVA Digital
Record Label: Geet MP3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</si>
  <si>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oe0mfWwTHdM</t>
  </si>
  <si>
    <t>PT4M8S</t>
  </si>
  <si>
    <t>7794565</t>
  </si>
  <si>
    <t>70365</t>
  </si>
  <si>
    <t>4066</t>
  </si>
  <si>
    <t>SIDHA JATT : SAJJAN ADEEB (Full Video) Jagjeet Sandhu | Oye Bhole Oye 2 | New Punjabi Songs 2026</t>
  </si>
  <si>
    <t>2026-05-27T12:30:03Z</t>
  </si>
  <si>
    <t>Geet MP3 &amp; Jagjeet Sandhu Entertainment Presents the Full Video of "Sidha Jatt" from "Oye Bhole Oye 2" sung by Sajjan Adeeb, lyrics penned by Gurjit Gill and music produced by Black Virus.
Stream/ Download "Sidha Jatt" on:
Spotify: https://open.spotify.com/track/5oXv9feMVqLxtLC7hNSQVv?si=105c221a41d34c44
Apple Music: https://music.apple.com/us/song/sidha-jatt-from-oye-bhole-oye-2/6772983243
iTunes: https://music.apple.com/us/song/sidha-jatt-from-oye-bhole-oye-2/6772983243
JioSaavn: https://www.jiosaavn.com/song/sidha-jatt-from-oye-bhole-oye-2/By4KSB9jTUQ
Gaana: https://gaana.com/song/sidha-jatt-from-oye-bhole-oye-2
Amazon Prime Music: https://music.amazon.in/albums/B0H2W2NCD2
YouTube Music: https://music.youtube.com/watch?v=aePOwEBVLIw&amp;si=-OenKw6YyBbnzwOD
Instagram Reel: https://www.instagram.com/reels/audio/2058464071721711
Song Credits: 
Title: Sidha Jatt
Singer: Sajjan Adeeb
Lyrics: Gurjit Gill
Music Producer: Black Virus
Music Composer: Gurjit Gill, Black Virus
Editor: The King
Online &amp; Reels Promotions: OVA Digital
Record Label: Geet MP3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</si>
  <si>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aePOwEBVLIw</t>
  </si>
  <si>
    <t>PT2M25S</t>
  </si>
  <si>
    <t>2564897</t>
  </si>
  <si>
    <t>13484</t>
  </si>
  <si>
    <t>2112</t>
  </si>
  <si>
    <t>Oye Bhole Oye 2 (Movie Trailer) Jagjeet Sandhu | New Punjabi Movie 2026 | Movie in Cinemas 12th June</t>
  </si>
  <si>
    <t>2026-05-22T11:30:02Z</t>
  </si>
  <si>
    <t>After The Huge Success Of “Oye Bhole Oye”, Geet MP3 And Jagjeet Sandhu Films Present The Trailer Of “Oye Bhole Oye 2” – Packed With Comedy And Drama, Releasing On 12th June 2026.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Reels Promotions: OVA Digital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</si>
  <si>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tyG9hgWzD6k</t>
  </si>
  <si>
    <t>PT2M43S</t>
  </si>
  <si>
    <t>7709753</t>
  </si>
  <si>
    <t>27854</t>
  </si>
  <si>
    <t>2503</t>
  </si>
  <si>
    <t>LOST IN YOU: ARJUN SAHOTA (Full Video) Gagan Dhillon | Satti Dhillon | Latest Punjabi Songs 2026</t>
  </si>
  <si>
    <t>2026-05-13T13:23:47Z</t>
  </si>
  <si>
    <t>Geet MP3 presents the full video of "Lost In You" by Arjun Sahota. The song is beautifully written by Arjun Sahota with soulful music produced by Gagan Dhillon. This new Punjabi song captures love, emotions, and heartfelt vibes in the most melodious way.
Stream/Download "Lost In You" on :
Spotify: https://open.spotify.com/album/5F4GlSZKHLUqVrMrVb0lO3
Apple Music: https://music.apple.com/us/album/lost-in-you-single/1896259885
iTunes: https://music.apple.com/us/album/lost-in-you-single/1896259885
JioSaavn: https://www.jiosaavn.com/album/lost-in-you/C,mzSp2ZsLs_
Gaana: https://gaana.com/song/lost-in-you-0516-7475
Amazon Prime Music: https://music.amazon.in/albums/B0GZHRV8YJ
YouTube Music: https://music.youtube.com/watch?v=aP11hrxoZCs&amp;si=0G-pSQsoOLLpuJMH
Instagram Reel: https://www.instagram.com/reels/audio/3489398007874926
Song Credits: 
Title: Lost In You
Singer: Arjun Sahota
Lyrics &amp; Composer: Arjun Sahota
Music Composer: Gagan Dhillon
Video: Satti Dhillon
Female Lead: Srijan Chanta
Assistant Director: Saksham Mehta 
DOP: Nishan Singh 
Assistant DOP: Aakash
Associate Director: Rajat Yadav 
Production Manager: Rohit Gaur 
Production Design: Framecraft films
BTS &amp; Stills: JorisClip 
Drone: Rajat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</si>
  <si>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yjNU9XUIFNY</t>
  </si>
  <si>
    <t>PT3M47S</t>
  </si>
  <si>
    <t>3520118</t>
  </si>
  <si>
    <t>26644</t>
  </si>
  <si>
    <t>2107</t>
  </si>
  <si>
    <t>FLOW: SULTAAN (Full Video) : Jagjeet Sandhu | Oye Bhole Oye 2 | New Punjabi Songs 2026 - Geet MP3</t>
  </si>
  <si>
    <t>2026-05-09T13:05:14Z</t>
  </si>
  <si>
    <t>Geet MP3 &amp; Jagjeet Sandhu Presents the Full Video of "Flow" from "Oye Bhole Oye 2" sung by Sultaan lyrics penned by Kang Sadiq and music produced by Crowny.
Stream/ Download "Flow" on:
Spotify: https://open.spotify.com/track/5UavEnEaAq8s3xcEObX6i1?si=f0b414cfc89b45be
Apple Music: https://music.apple.com/us/album/flow-from-oye-bhole-oye-2-single/1896259335
iTunes: https://music.apple.com/us/album/flow-from-oye-bhole-oye-2-single/1896259335
JioSaavn: https://www.jiosaavn.com/album/flow-from-oye-bhole-oye-2/Yk75GdNIv6c_
Gaana: https://gaana.com/song/flow-from-oye-bhole-oye-2
Amazon Prime Music: https://music.amazon.in/albums/B0GZHKQKFG
YouTube Music: https://music.youtube.com/watch?v=oB600KNo8ss&amp;si=YPEeKK1VCpfGWfry
Instagram Reel: 
Song Credits: 
Title: Flow
Singer: Sultaan
Lyrics: Kang Sadiq
Music: Crowny
Composer: Kang Sadiq, Crowny
Mis &amp; Master: Prince Shouan
Video: Jagjeet Sandhu &amp; Manjeet Sannan
Editor: The King
Online &amp; Reels Promotions: OVA Digital
Record Label: Geet MP3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</si>
  <si>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p_yXn0RbFoE</t>
  </si>
  <si>
    <t>PT2M33S</t>
  </si>
  <si>
    <t>4447696</t>
  </si>
  <si>
    <t>26715</t>
  </si>
  <si>
    <t>3499</t>
  </si>
  <si>
    <t>Oye Bhole Oye 2 (Movie Teaser) Jagjeet Sandhu | New Punjabi Movie 2026 | Movie in Cinemas 12th June</t>
  </si>
  <si>
    <t>2026-04-22T11:30:07Z</t>
  </si>
  <si>
    <t>After The Huge Success Of “Oye Bhole Oye”, Geet MP3 And Jagjeet Sandhu Films Present The Teaser Of “Oye Bhole Oye 2” – Packed With Comedy And Drama, Releasing On 12th June 2026.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Reels Promotions: OVA Digital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</si>
  <si>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818y7rF3XPI</t>
  </si>
  <si>
    <t>PT1M25S</t>
  </si>
  <si>
    <t>5444734</t>
  </si>
  <si>
    <t>19938</t>
  </si>
  <si>
    <t>1231</t>
  </si>
  <si>
    <t>Your Thoughts (Full Song) : Nav Singh | Arjan Gill | Latest Punjabi Songs 2026 - Geet MP3</t>
  </si>
  <si>
    <t>2026-04-18T06:30:07Z</t>
  </si>
  <si>
    <t>Geet MP3 presents the full song of “Your Thoughts” by Nav Singh — a romantic Punjabi song with a soothing melody that touches the heart. Perfect for those who love soft, emotional vibes.
Stream/Download "Your Thoughts" on :
Spotify: https://open.spotify.com/track/3nHvjtxxRUXrOQShq6pK6U
Apple Music: https://music.apple.com/us/album/your-thoughts/1869911861?i=1869912047
iTunes: https://music.apple.com/us/album/your-thoughts/1869911861?i=1869912047
JioSaavn: https://www.jiosaavn.com/song/your-thoughts/GQ1fZDJDdAs
Gaana: https://gaana.com/song/your-thoughts-4101-7090
Amazon Prime Music: https://music.amazon.in/albums/B0GHGDS2BM
YouTube Music: https://music.youtube.com/watch?v=-0rG7IIlHvk&amp;si=MXkl_8WwGAWwyd4H
Instagram Reel: https://www.instagram.com/reels/audio/859247700313188
Song Credits: 
Title:Your Thoughts
Artist: Nav Singh
Lyrics: Arjan Gill
Composer: Arjan Gill
Music: Dachamp
Producer: KV Dhillon
Record Label: Geet MP3
Lyrics: 
Tere utte muk janiyan ni  
Dhadkan ruk janiyan
Tere nal pyaar kude ho geya jina sagaran ch paani aa
Mein sambh sambh rakhla ae chandre jahan ton
Ni tenu leke udd jawa ucha asmaan ton
Ni hoje meri tu vi gal meri sun le 
Ni mein te tera sare da sara hi ho geya 
Ni meinu tere khiyaal ni saun dinde 
Ni dekhla jamana sara soo geya x2
Oh tikhad dupehar khidi dhupp jahi teri muskaan ae
Tu mere wal vekh fir hass ke ni kita ehsaan ae
Ni tere utte tarza banyi jawa sohniye
Tere kol bethke suniya jawa sohniye
Tu lagge meinu shiv deyan geetan vargi 
Ni mera samma tere utte aa khalo geya
Ni meinu tere khiyaal ni saun dinde 
Ni dekhla jamana sara soo geya x2
Tere bare sochda rahan ki soch ke banyi tu 
Tenu mileya ki ik vaar mein Fer lekhan ch likhayi tu 
Ni chann da husan fikka pata tere noor ne
Tu chunni te jadale taare sare jine durr ne
Mein rehna tere naal parshawan banke 
Dedaar tera jeen da sahara ho geya 
Ni meinu tere khiyaal ni saun dinde 
Ni dekhla jamana sara soo geya x2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</si>
  <si>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eBfr-43K7Ps</t>
  </si>
  <si>
    <t>PT3M6S</t>
  </si>
  <si>
    <t>2534994</t>
  </si>
  <si>
    <t>21761</t>
  </si>
  <si>
    <t>1283</t>
  </si>
  <si>
    <t>SAKHIYO: ARJUN SAHOTA (FULL VIDEO) : Geet | Satti Dhillon | Latest Punjabi Songs 2026 - Geet MP3</t>
  </si>
  <si>
    <t>2026-04-13T12:30:03Z</t>
  </si>
  <si>
    <t>Geet MP3 Presents the official video of “Sakhiyo” by Arjun Sahota — a romantic, vibey Punjabi track that captures pure love and emotions. With soulful vocals and a smooth melody, this song is perfect for anyone who enjoys heartfelt Punjabi music. 
Stream/Download "Sakhiyo" on :
Spotify: https://open.spotify.com/album/1Rar06DImCXf2RLJPd59bR
Apple Music: https://music.apple.com/us/album/sakhiyo-single/1892077912
iTunes: https://music.apple.com/us/album/sakhiyo-single/1892077912
JioSaavn: https://www.jiosaavn.com/album/sakhiyo/7UP2GyGDUIw_
Gaana: https://gaana.com/song/sakhiyo-3870-7389
Amazon Prime Music: https://music.amazon.in/albums/B0GWN1WX32
YouTube Music: https://music.youtube.com/watch?v=l_oAI-PFkTA&amp;si=k8fn-UkSTP-ra4_u
Instagram Reel: https://www.instagram.com/reels/audio/971818225284495
Song Credits: 
Title: Sakhiyo
Singer: Arjun Sahota
Lyrics: Arjun Sahota
Composer: Arjun Sahota
Music: Geet 
Mix &amp; Master: Sameer Charegaonkar
Female Lead: Akriti Sahota
Video: Satti Dhillon
DOP: Vikcee
Choreographer: John
Assistant Choreographer: Sonika
Focus Pullar: Ram jangra 
Asst. Director: Shubham Kumar (Jaadu) 
Gaffer: Kuldeep 
Still Making: kamal bts
Production Manager: Rohit Gaur, Shubham Kumar 
Art Director: Karma Arts
Costumes: Rajat Manchanda 
Hair: Sunny 
Makeup: Prabh Makeover Team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</si>
  <si>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DQRuAdAwwHE</t>
  </si>
  <si>
    <t>PT2M37S</t>
  </si>
  <si>
    <t>1323761</t>
  </si>
  <si>
    <t>24309</t>
  </si>
  <si>
    <t>2293</t>
  </si>
  <si>
    <t>In Love (Full Video) : Arjun Sahota | Gagan Dhillon | Latest Romantic Punjabi Songs 2026 - Geet MP3</t>
  </si>
  <si>
    <t>2026-04-03T12:30:05Z</t>
  </si>
  <si>
    <t>Geet MP3 Presents “In Love” — a beautiful romantic Punjabi song sung by Arjun Sahota, with soulful music produced by Gagn Dhillon. This track captures the true essence of love with its heartfelt lyrics and soothing melody, making it perfect for anyone who enjoys emotional and romantic vibes. 
Stream/Download "In Love" on :
Spotify: https://open.spotify.com/track/50kCkXUV07Gd2NsL6Bu0bH?si=6c7d74a670554faa
Apple Music: https://music.apple.com/us/album/in-love-single/1889535465
iTunes: https://music.apple.com/us/album/in-love-single/1889535465
JioSaavn: https://www.jiosaavn.com/album/in-love/cBsw7NU5QJ8_
Gaana: https://gaana.com/song/in-love-5021-7364
Prime Music India: https://music.amazon.in/albums/B0GVKFQW24
YouTube Music: https://music.youtube.com/watch?v=q2fIFsPsR-g&amp;si=yypwPYtWTed1PmTi
Instagram Reel: https://www.instagram.com/reels/audio/1531144771938115
Song Credits: 
Title: In Love
Singer: Arjun Sahota
Lyrics: Inder Khokhar
Music: Gagan Dhillon
Mix &amp; Master: Sameer Charegaonkar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</si>
  <si>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bhPp7fKgFxs</t>
  </si>
  <si>
    <t>PT2M40S</t>
  </si>
  <si>
    <t>1102738</t>
  </si>
  <si>
    <t>27644</t>
  </si>
  <si>
    <t>1277</t>
  </si>
  <si>
    <t>ZULFAN : ARJUN SAHOTA (Full VIdeo) Gagan Dhillon | Satti Dhillon | Latest Punjabi Songs 2026</t>
  </si>
  <si>
    <t>2026-03-13T12:51:56Z</t>
  </si>
  <si>
    <t>Geet MP3 presents the official video of “Zulfan”, sung, written, and composed by Arjun Sahota, with music produced by Gagan Dhillon. A beautiful romantic Punjabi song capturing pure love and emotions.
Stream/Download "Zulfan" on :
Spotify: https://open.spotify.com/album/6F3pOWpdkLu7VTs8D8HOXw
Apple Music: https://music.apple.com/us/album/zulfan-single/1883705642
iTunes: https://music.apple.com/us/album/zulfan-single/1883705642
JioSaavn: https://www.jiosaavn.com/album/zulfan/Fc44a7ZMq,Y_
Gaana: https://gaana.com/song/zulfan-5021-7274
Prime Music India: https://music.amazon.in/albums/B0GRW8KSQY
YouTube Music: https://music.youtube.com/playlist?list=OLAK5uy_nRlsGUZODvAaw2QOpRhT7BpMk5n91uSH0&amp;si=R7mvm7hvITn55p4X
Instagram Reel: https://www.instagram.com/reels/audio/949300007780852
Song Credits: 
Title: Zulfan
Singer: Arjun Sahota
Lyrics: Arjun Sahota
Composer: Arjun Sahota
Music: Gagan Dhillon
Mix &amp; Master: Sameer Charegaonkar
Video: Satti Dhillon
Female Lead: Srijan Chanta 
Ass. Director: Shubham Kumar (Jaadu) 
Production Controller : Shubham Kumar (Jaadu) 
DOP: Sukh Kamboj 
Focus Pullar: Ram Jangra 
Gaffer: Rakesh 
Still Making: VR Films
Ep: Rahul Sehal 
Production: RS Films &amp; Productions
Costumes: Rajat Manchanda 
Hair: Himanshu 
Makeup: Mehar 
Editor: Zipsy Studios 
Colour: Onkar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</si>
  <si>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vBEvUtr-MJQ</t>
  </si>
  <si>
    <t>PT2M51S</t>
  </si>
  <si>
    <t>3729577</t>
  </si>
  <si>
    <t>61746</t>
  </si>
  <si>
    <t>3418</t>
  </si>
  <si>
    <t>BABY NO : DEEP JANDU (Full Song) : Gurlez Akhtar | Latest Punjabi Song 2026 - Geet MP3</t>
  </si>
  <si>
    <t>2026-02-13T12:30:03Z</t>
  </si>
  <si>
    <t>Geet MP3 Presents the full video of "Baby No" sung by Deep Jandu x Gurlez Akhtar, a legendary duet with lyrics of Guri Lahoria and the elegant music produced by Deep Jandu himself.
Stream/Download "Baby No" on :
Spotify: https://open.spotify.com/album/396UiQamtnNWin1HBCfKky
Apple Music: https://music.apple.com/us/album/baby-no-single/1875934434
iTunes: https://music.apple.com/us/album/baby-no-single/1875934434
JioSaavn: https://www.jiosaavn.com/album/baby-no/KZ8enkGKMrI_
Gaana: https://gaana.com/album/baby-no-punjabi-7583-1456
Amazon Prime Music: https://music.amazon.in/albums/B0GMKGDRWV
YouTube Music: https://music.youtube.com/playlist?list=OLAK5uy_nsQiKtu5qLzuH3W74PZXo9npzzzTKKEqo&amp;si=RdiruKda4z2SLLh3
Instagram Reel: https://www.instagram.com/reels/audio/871046609068057
Song Credits: 
Title: Baby No
Singer: Deep Jandu, Gurlez Akhtar
Lyrics: Guri Lahoria
Music: Deep Jandu
Composer: Deep Jandu
Visualizer: Nikbfx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</si>
  <si>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B7T31Czm3GU</t>
  </si>
  <si>
    <t>PT3M2S</t>
  </si>
  <si>
    <t>617587</t>
  </si>
  <si>
    <t>21001</t>
  </si>
  <si>
    <t>1199</t>
  </si>
  <si>
    <t>Forever Love : Arjun Sahota (Official Video) Satti Dhillon | Latest Punjabi Song 2026 - Geet MP3</t>
  </si>
  <si>
    <t>2026-01-13T12:30:02Z</t>
  </si>
  <si>
    <t>Geet MP3 Presents the official video of "Forever Love"  performed by very talented "Arjun Sahota"
Stream/Download On:
Spotify: https://open.spotify.com/track/7pVx6daUpenqHS5xLycLCX
Apple: https://music.apple.com/in/song/forever-love/1866588663
Jiosaavn: https://www.jiosaavn.com/song/forever-love/Jl8mZk17TWE
Amazon: https://music.amazon.in/albums/B0GF2YXKZ5
YT Music: https://music.youtube.com/watch?v=9Cr9crWGrQ0
Soundcloud: https://soundcloud.com/arjunsahota/forever-love
Credits: 
Title: Forever Love
Singer: Arjun Sahota
Lyrics: Sukh Bohanwala
Music Composer: Sharry Nexus
Composer: Arjun Sahota
Female Lead: Shubhi Thakur  
Video Director: Satti Dhillon
DOP: Aman 
Casting By: SV production
Assistant Director: Rajat Yadav
Production: RS Films 
EP: Rahul sehal 
Line Procuder: Rahul Bodh 
Production Manager - Rohit Gaur, Sohan Lal 
Costumes: Rajat Manchanda
Editor: Rajan 
Colour Grading:Onkar
Drone: Vikas Aerial King
Makeup: Sukh Makeover
Hair: Simran Hairstyles
BTS: VR Films 
Producer: KV Dhillon
Record Label: Geet MP3
Join the Journey and Subscribe to Endless Entertainment: http://bit.ly/SubscribeGEETMP3
Enjoy &amp; Stay Connected With us On Social Media
YouTube: https://www.youtube.com/c/GeetMP3 
Facebook: https://www.facebook.com/iGeetMP3
Instagram: https://www.instagram.com/GeetMP3
Twitter: htthttps://twitter.com/GeetMP3Universe
Snapchat: https://www.snapchat.com/add/GeetMP3
LinkedIn: https://www.linkedin.com/company/geet-mp3
Website: http://GeetMP3.com</t>
  </si>
  <si>
    <t>CtADeVqIpKM</t>
  </si>
  <si>
    <t>2227063</t>
  </si>
  <si>
    <t>56865</t>
  </si>
  <si>
    <t>2631</t>
  </si>
  <si>
    <t>MAGIC LOVE: DEEP JANDU (Full Video) Shweta Sharda | Satti Dhillon | Latest Punjabi Songs 2026</t>
  </si>
  <si>
    <t>2026-01-07T12:30:05Z</t>
  </si>
  <si>
    <t>Geet MP3 presents the official video of “Magic Love”, a Punjabi hip-hop track sung by Deep Jandu with soulful female vocals by Veera Takker, featuring Shweta Sharda. A perfect blend of modern beats, swag, and romantic vibes.
Stream/Download "Magic Love" on :
Spotify: https://open.spotify.com/album/2ARniNrTpfU5C7BbuKA00Z
Apple Music: https://music.apple.com/us/song/magic-love/1863440944
iTunes: https://music.apple.com/us/song/magic-love/1863440944
JioSaavn: https://www.jiosaavn.com/album/magic-love/Esq8ym5oIXs_
Gaana: https://gaana.com/album/magic-love-punjabi
Amazon Prime Music: https://music.amazon.in/tracks/B0GBXXBVH5
YouTube Music: https://music.youtube.com/watch?v=Eue_ZKbVZUY&amp;si=zwHHBN3UA1g8_b_J
Instagram Reel: https://www.instagram.com/reels/audio/869459515675508
Song Credits: 
Title: Magic Love
Singer: Deep Jandu
Music: Deep Jandu
Female Vocals: Veera Takker
Lyrics: Amar Jalal
Mix &amp; Master: Adam Fair
Video Credits:
Video: Satti Dhillon
Female Lead: Shweta Sharda
DOP: Vikcee 
DOP Assistant: Rahul Sabharwal, Gora
Production: RS Films 
Costumes: Rajat Manchanda
Choreographer: Paras Omta Chaitra Shetty
Assistant Director: Ashish
Jimmy Jib: Gaurav
Makeup: Prabh Makeover
Hair: Sahil
Art Director: Karma Arts
Editor: Mr Editor 
Colour Grading: The Post Brothers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</si>
  <si>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Bluw60mT-mc</t>
  </si>
  <si>
    <t>3450181</t>
  </si>
  <si>
    <t>86288</t>
  </si>
  <si>
    <t>5472</t>
  </si>
  <si>
    <t>Sharab Wargi (Full Video): Nishawn Bhullar Ft. Maahi Sharma | Gurlez Akhtar | New Punjabi Songs 2025</t>
  </si>
  <si>
    <t>2026-01-04T04:30:02Z</t>
  </si>
  <si>
    <t>Geet MP3 presents official video of “Sharab Wargi” from the album “Old Skool” by Nishawn Bhullar. Sung by Nishawn Bhullar with female vocals by Gurlez Akhtar, and music produced by IRIS Music, the song delivers energetic desi Punjabi bhangra vibes rooted in classic desi sound.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Song Credits: 
Title: Sharab Wargi
Singer: Nishawn Bhullar, Gurlez Akhtar 
Female Lead: Maahi Sharma
Music: IRIS Music 
Mix &amp; Master: MixBoy
Lyrics: Aman Sumal 
Video: Tru Makers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</si>
  <si>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dYp-QfJ_aTI</t>
  </si>
  <si>
    <t>PT4M51S</t>
  </si>
  <si>
    <t>6239819</t>
  </si>
  <si>
    <t>76573</t>
  </si>
  <si>
    <t>3591</t>
  </si>
  <si>
    <t>Nukri (Full Song) : Nishawn Bhullar | Zafar Brar | Old Skool | Latest Punjabi Songs 2025</t>
  </si>
  <si>
    <t>2025-12-17T12:30:01Z</t>
  </si>
  <si>
    <t>Geet MP3 presents "Nukri” from the album “Old Skool” by Nishawn Bhullar. Sung by Nishawn Bhullar and Zafar Brar, and music produced by Cheetah, the song delivers desi punjabi hip hop bhangra vibes.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</si>
  <si>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7agSpY_ogoA</t>
  </si>
  <si>
    <t>PT3M43S</t>
  </si>
  <si>
    <t>355981</t>
  </si>
  <si>
    <t>22364</t>
  </si>
  <si>
    <t>946</t>
  </si>
  <si>
    <t>Pinda Wale (Full Song) : Nishawn Bhullar | Gurlez Akhtar | Old Skool | Latest Punjabi Songs 2025</t>
  </si>
  <si>
    <t>2025-12-17T08:29:53Z</t>
  </si>
  <si>
    <t>Geet MP3 presents “Pinda Wale” from the album “Old Skool” by Nishawn Bhullar. Sung by Nishawn Bhullar with female vocals by Gurlez AKhtar, and music produced by Chet Singh, the song delivers desi punjabi hip hop bhangra vibes.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</si>
  <si>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jE0bI2b82FY</t>
  </si>
  <si>
    <t>PT2M23S</t>
  </si>
  <si>
    <t>350913</t>
  </si>
  <si>
    <t>20598</t>
  </si>
  <si>
    <t>549</t>
  </si>
  <si>
    <t>Bahli Sohni (Full Song) : Nishawn Bhullar | Sargi Maan | Old Skool | Latest Punjabi Songs 2025</t>
  </si>
  <si>
    <t>2025-12-17T04:36:25Z</t>
  </si>
  <si>
    <t>Geet MP3 presents “Bahli Sohni” from the album “Old Skool” by Nishawn Bhullar. Sung by Nishawn Bhullar with female vocals by Sargi Maan, and music produced by Gaiphy, the song delivers romantic peace vibes.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</si>
  <si>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N9fk4vvmo9E</t>
  </si>
  <si>
    <t>306026</t>
  </si>
  <si>
    <t>20812</t>
  </si>
  <si>
    <t>811</t>
  </si>
  <si>
    <t>Vardaat (Full Song) : Nishawn Bhullar | Gurlez Akhtar | Old Skool | Latest Punjabi Songs 2025</t>
  </si>
  <si>
    <t>2025-12-16T13:30:04Z</t>
  </si>
  <si>
    <t>Geet MP3 presents “Vardaat” from the album “Old Skool” by Nishawn Bhullar. Sung by Nishawn Bhullar with female vocals by Gurlez Akhtar, and music produced by Jassi X, the song delivers energetic desi Punjabi bhangra vibes rooted in classic desi sound.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</si>
  <si>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-L4jQ1KPW48</t>
  </si>
  <si>
    <t>PT3M32S</t>
  </si>
  <si>
    <t>917300</t>
  </si>
  <si>
    <t>26250</t>
  </si>
  <si>
    <t>1063</t>
  </si>
  <si>
    <t>Supari (Full Song) : Nishawn Bhullar | Jasmeen Akhtar | Old Skool | Latest Punjabi Songs 2025</t>
  </si>
  <si>
    <t>2025-12-16T08:46:29Z</t>
  </si>
  <si>
    <t>Geet MP3 presents “Supari” from the album “Old Skool” by Nishawn Bhullar. Sung by Nishawn Bhullar with female vocals by Jasmeen Akhtar, and music produced by IRIS Music, the song delivers energetic desi Punjabi bhangra vibes rooted in classic desi sound.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</si>
  <si>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lGJEjgQeUaw</t>
  </si>
  <si>
    <t>PT4M15S</t>
  </si>
  <si>
    <t>834558</t>
  </si>
  <si>
    <t>27947</t>
  </si>
  <si>
    <t>1165</t>
  </si>
  <si>
    <t>Sharab Wargi (Full Song) : Nishawn Bhullar | Gurlez Akhtar | Old Skool | Latest Punjabi Songs 2025</t>
  </si>
  <si>
    <t>2025-12-16T04:30:06Z</t>
  </si>
  <si>
    <t>Geet MP3 presents “Sharab Wargi” from the album “Old Skool” by Nishawn Bhullar. Sung by Nishawn Bhullar with female vocals by Gurlez Akhtar, and music produced by IRIS Music, the song delivers energetic desi Punjabi bhangra vibes rooted in classic desi sound.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</si>
  <si>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Lxcpvichf3M</t>
  </si>
  <si>
    <t>PT4M7S</t>
  </si>
  <si>
    <t>647391</t>
  </si>
  <si>
    <t>24501</t>
  </si>
  <si>
    <t>1054</t>
  </si>
  <si>
    <t>Telephone (Full Video) : Nishawn Bhullar Ft. Maahi Sharma | Miss Pooja | New Punjabi Songs 2025</t>
  </si>
  <si>
    <t>2025-12-13T12:30:02Z</t>
  </si>
  <si>
    <t>Geet MP3 presents the music video of “Telephone” by Nishawn Bhullar &amp; Miss Pooja, featuring Maahi Sharma, from the album "Old Skool". This desi punjabi song brings pure old skool vibes with a blend of desi rhythm and romantic feel.
Stream/Download "Telephone" on :
Spotify: https://open.spotify.com/album/2SvQvfdsPSrDgFkR1eIIkb
Apple Music: https://music.apple.com/us/album/telephone-single/1859643540
iTunes: https://music.apple.com/us/album/telephone-single/1859643540
JioSaavn: https://www.jiosaavn.com/album/telephone/U8shajrMf2g_
Gaana: https://gaana.com/song/telephone-900
Amazon Prime Music: https://music.amazon.in/albums/B0G5QTPRKL
YouTube Music: https://music.youtube.com/watch?v=f1AKrs9r1eI&amp;si=oyGfgVsOeSzNyd1F
Instagram Reel: https://www.instagram.com/reels/audio/1920571388553524
Song Credits: 
Title: Telephone
Singer: Nishawn Bhullar, Miss Pooja
Lyrics: Happy Raikoti
Music: Chet Singh
Video: Savio Sanddhu
Female Lead: Maahi Sharma
Producer: KV Dhillon
Co-Producer:- Parteek Sharma (F Studio)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</si>
  <si>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EqbYuRg7DXI</t>
  </si>
  <si>
    <t>PT4M42S</t>
  </si>
  <si>
    <t>5496673</t>
  </si>
  <si>
    <t>89023</t>
  </si>
  <si>
    <t>4783</t>
  </si>
  <si>
    <t>Mukable (Full Video) : Hardeep Grewal Ft. Maahi Sharma | Gurlez Akhtar | Latest Punjabi Songs 2025</t>
  </si>
  <si>
    <t>2025-12-09T12:30:02Z</t>
  </si>
  <si>
    <t>Geet MP3 presents the full video of “Mukable,” a Punjabi bhangra song sung by Hardeep Grewal and Gurlez Akhtar, featuring Maahi Sharma. The song delivers powerful vocals, energetic music, and pure desi bhangra vibes that perfectly capture the Punjabi spirit. 
Stream/Download "Mukable" on :
Spotify: https://open.spotify.com/track/3ej0fnyshe44HhnfuyXpVz
Apple Music: https://music.apple.com/us/song/mukable/1857179722
iTunes: https://music.apple.com/us/song/mukable/1857179722
JioSaavn: https://www.jiosaavn.com/album/mukable/B50,Jrjyhs4_
Gaana: https://gaana.com/song/mukable-2
Amazon Prime Music: https://music.amazon.in/albums/B0G4GMCRLY
YouTube Music: https://music.youtube.com/watch?v=zW4M7I_b7AQ&amp;si=LkH6lOZlE4Tk6rJn
Instagram Reel: https://www.instagram.com/reels/audio/1911996656052290
Song Credits: 
Title: Mukable
Singer: Hardeep Grewal, Gurlez Akhtar
Lyrics: Singhjeet
Music: R Guru
Video: Tru Makers
Female Lead: Maahi Sharma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</si>
  <si>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ddmCGx2CpJM</t>
  </si>
  <si>
    <t>PT3M12S</t>
  </si>
  <si>
    <t>2242823</t>
  </si>
  <si>
    <t>35942</t>
  </si>
  <si>
    <t>1227</t>
  </si>
  <si>
    <t>Dalle (Full Video): Deep Jandu | Lehmber Hussainpuri | Satti Dhillon | Latest Punjabi Songs 2025</t>
  </si>
  <si>
    <t>2025-12-06T14:31:46Z</t>
  </si>
  <si>
    <t>Geet MP3 presents official video of “Dalle” from the LEGENDS album, sung by the iconic Lehmber Hussainpuri with a fiery rap by Deep Jandu. A high-energy bhangra banger loaded with nostalgia, power, and pure desi groove.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https://www.instagram.com/reels/audio/1583439669736919
Song Credits:
Title: Dalle
Album: LEGENDS
Singer: Lehmber Hussainpuri, Deep Jandu
Lyrics: Vicky Dhaliwal
Music: Deep Jandu
Video: Satti Dhillon
DOP: Sukh Kamboj
Focus: Ram 
Female Lead: Aamreen Sharma 
Production: RS Film &amp; Productions
EP: Rahul Sehal 
Director Ad: Rajat yadav 
Production: Rohit Gaur, Gulshan, Kaka
Gaffer: Sonu 
Makeup: Vansh 
Hair: Hairbyrai 
Costumes: Rajat Manchanda 
Spot Head: Sonu 
Junior Coordinator: Aamir Qureshi
Artwork Designer: Roop Kamal Singh
Producer: Kv Dhillon
Record Label: Geet MP3
"LEGENDS" - Tracklist: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</si>
  <si>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PKNjJPruF00</t>
  </si>
  <si>
    <t>PT4M20S</t>
  </si>
  <si>
    <t>3370700</t>
  </si>
  <si>
    <t>70774</t>
  </si>
  <si>
    <t>2499</t>
  </si>
  <si>
    <t>Raula (Full Song) : Deep Jandu | Jazzy B | LEGENDS | Latest Punjabi Songs 2025 | Punjabi Songs</t>
  </si>
  <si>
    <t>2025-11-21T12:30:05Z</t>
  </si>
  <si>
    <t>Geet MP3 presents “Raula” from the LEGENDS album, brought to life by Jazzy B’s iconic, high-voltage voice. A dynamic track packed with swag, electrifying rhythm, and a fierce desi flavour that ignites pure excitement from start to finish.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</si>
  <si>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2HyXXmhO1rE</t>
  </si>
  <si>
    <t>PT3M15S</t>
  </si>
  <si>
    <t>665962</t>
  </si>
  <si>
    <t>24565</t>
  </si>
  <si>
    <t>1148</t>
  </si>
  <si>
    <t>Don't Panic (Full Song) : Deep Jandu | Angrej Ali | LEGENDS | Latest Punjabi Songs 2025</t>
  </si>
  <si>
    <t>2025-11-21T08:30:03Z</t>
  </si>
  <si>
    <t>Geet MP3 presents “Don’t Panic” from the LEGENDS album, delivered with Angrej Ali’s explosive and commanding vocals. A powerful Punjabi banger infused with attitude, unstoppable energy, and that raw desi punch that instantly fires up the vibe.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</si>
  <si>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e4lEuj_E6ow</t>
  </si>
  <si>
    <t>PT3M48S</t>
  </si>
  <si>
    <t>452993</t>
  </si>
  <si>
    <t>22413</t>
  </si>
  <si>
    <t>979</t>
  </si>
  <si>
    <t>Badmashi (Full Song) : Deep Jandu | KS Makhan | LEGENDS | Latest Punjabi Songs 2025 | Punjabi Songs</t>
  </si>
  <si>
    <t>2025-11-21T04:30:02Z</t>
  </si>
  <si>
    <t>Geet MP3 presents “Badmashi” from the LEGENDS album, delivered in Gippy Grewal’s bold and commanding style. A high-energy Punjabi banger fueled by attitude, power, and raw desi swagger—capturing the fearless vibe and iconic presence he’s known for.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</si>
  <si>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cY01n9kHtcE</t>
  </si>
  <si>
    <t>2845003</t>
  </si>
  <si>
    <t>39569</t>
  </si>
  <si>
    <t>1325</t>
  </si>
  <si>
    <t>Head High (Full Song) : Deep Jandu | Gippy Grewal | LEGENDS | Latest Punjabi Songs 2025</t>
  </si>
  <si>
    <t>2025-11-20T12:30:03Z</t>
  </si>
  <si>
    <t>Geet MP3 presents “Head High” from the LEGENDS album, performed with Gippy Grewal’s powerful signature style. A bold Punjabi anthem packed with attitude, high energy, and unstoppable desi confidence—celebrating pride.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</si>
  <si>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kVZO3orYFU0</t>
  </si>
  <si>
    <t>PT3M7S</t>
  </si>
  <si>
    <t>430304</t>
  </si>
  <si>
    <t>22227</t>
  </si>
  <si>
    <t>1079</t>
  </si>
  <si>
    <t>Competition (Full Song) : Deep Jandu | Surjit Khan | LEGENDS | Latest Punjabi Songs 2025</t>
  </si>
  <si>
    <t>2025-11-20T08:30:03Z</t>
  </si>
  <si>
    <t>Geet MP3 presents “Nanke” from the LEGENDS album, delivered in the signature folk style of Labh Heera. A nostalgic Punjabi gem blending traditional vocals with an energetic rhythm that captures true desi spirit.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</si>
  <si>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mRPw5fAyDU0</t>
  </si>
  <si>
    <t>PT3M29S</t>
  </si>
  <si>
    <t>2344053</t>
  </si>
  <si>
    <t>34941</t>
  </si>
  <si>
    <t>1233</t>
  </si>
  <si>
    <t>Nanke (Full Song) : Deep Jandu | Labh Heera | LEGENDS | Latest Punjabi Songs 2025 | Punjabi Songs</t>
  </si>
  <si>
    <t>2025-11-20T04:30:01Z</t>
  </si>
  <si>
    <t>imU8YRMbMuc</t>
  </si>
  <si>
    <t>1390531</t>
  </si>
  <si>
    <t>29649</t>
  </si>
  <si>
    <t>1143</t>
  </si>
  <si>
    <t>Peyo Da Peyo (Full Song) : Deep Jandu | Nirmal Sidhu | LEGENDS | Latest Punjabi Songs 2025</t>
  </si>
  <si>
    <t>2025-11-19T12:30:02Z</t>
  </si>
  <si>
    <t>Geet MP3 presents “Peyo Da Peyo” from the LEGENDS album, powered by the powerful and aggresive vocals of Nirmal Sidhu and vibrant rap by Deep Jandu. A high-voltage Punjabi banger packed with raw energy, attitude, and unstoppable desi swagger.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</si>
  <si>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vJjDHj4Jl2M</t>
  </si>
  <si>
    <t>PT3M53S</t>
  </si>
  <si>
    <t>517500</t>
  </si>
  <si>
    <t>25788</t>
  </si>
  <si>
    <t>1511</t>
  </si>
  <si>
    <t>Pitth Piche (Full Song) : Deep Jandu | Nachhatar Gill | LEGENDS | Latest Punjabi Songs 2025</t>
  </si>
  <si>
    <t>2025-11-19T08:30:05Z</t>
  </si>
  <si>
    <t>Geet MP3 presents “Pitth Piche” from the LEGENDS album, voiced by the legendary Nachhatar Gill with a hard-hitting rap by Deep Jandu. A dynamic track reviving pure desi energy, classic vibes, and timeless Punjabi flavour.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Nachhatar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</si>
  <si>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7ed9mPtexpo</t>
  </si>
  <si>
    <t>PT3M4S</t>
  </si>
  <si>
    <t>4165064</t>
  </si>
  <si>
    <t>45844</t>
  </si>
  <si>
    <t>1474</t>
  </si>
  <si>
    <t>Dalle (Full Song) : Deep Jandu | Lehmber Hussainpuri | LEGENDS | Latest Punjabi Songs 2025</t>
  </si>
  <si>
    <t>2025-11-19T04:30:26Z</t>
  </si>
  <si>
    <t>Geet MP3 presents “Dalle” from the LEGENDS album, sung by the iconic Lehmber Hussainpuri with a fiery rap by Deep Jandu. A high-energy bhangra banger loaded with nostalgia, power, and pure desi groove.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</si>
  <si>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K4h0oqdaE9Y</t>
  </si>
  <si>
    <t>1048694</t>
  </si>
  <si>
    <t>30568</t>
  </si>
  <si>
    <t>1353</t>
  </si>
  <si>
    <t>What You Want (Official Video) : Arjun Sahota | Gurlez Akhtar | Latest Punjabi Song 2025 - Geet MP3</t>
  </si>
  <si>
    <t>2025-11-13T12:30:03Z</t>
  </si>
  <si>
    <t>Geet MP3 presents the official video of “What You Want” — a romantic beat song sung by Arjun Sahota and Gurlez Akhtar, filled with vibrant vibes, heartfelt lyrics, and a melody that perfectly blends love and rhythm.
Stream/Download "What You Want" on :
Spotify: https://open.spotify.com/album/0xf2NvbAnZdUwCWw3dDjlI
Apple Music: https://music.apple.com/us/album/what-you-want-single/1850742768
iTunes: https://music.apple.com/us/album/what-you-want-single/1850742768
JioSaavn: https://www.jiosaavn.com/album/what-you-want/AW4DJD176Ts_
Gaana: https://gaana.com/song/what-you-want-961
Amaon Prime Music: https://music.amazon.in/tracks/B0FZLBGRZB
YouTube Music: https://music.youtube.com/watch?v=XGEWDszQolk&amp;si=zn81qG7JoyTJfSSH
Instagram Reel: https://www.instagram.com/reels/audio/24965447566399651
Song Credits: 
Title: What You Want
Singer: Arjun Sahota
Female Vocals: Gurlez Akhtar
Female Lead: Khushi Verma
Lyrics: Waaris
Music: Siiike
Video Director: Jagroop Sandhu &amp; Guru Bhullar
DOP: Prabh Ramgaria
Ass. Director: Deba Goindwal, Santosh Gill
Production: Gold Production 
Production Head: Sagar Saggu, Gurpreet Bhullar, Armaan
Editor: Harmanvir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</si>
  <si>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enLdtlbx2YI</t>
  </si>
  <si>
    <t>PT3M28S</t>
  </si>
  <si>
    <t>3326527</t>
  </si>
  <si>
    <t>67105</t>
  </si>
  <si>
    <t>2618</t>
  </si>
  <si>
    <t>CATCHING FEELINGS (Dil Tah Pehla Hi Tere Kol Hai Mera) : Nav Singh | Latest Punjabi Songs - Geet MP3</t>
  </si>
  <si>
    <t>2025-11-03T12:30:02Z</t>
  </si>
  <si>
    <t>Geet MP3 presents the official video of the soothing romantic Punjabi song “Catching Feelings”, beautifully sung by Nav Singh. This heartfelt track is filled with pure lyrics and soulful vocals, expressing admiration and love in the sweetest way. A perfect blend of melody and emotion, Catching Feelings is dedicated to that special someone who makes your world brighter.
Stream/Download "Catching Feelings" on :
Spotify: https://open.spotify.com/album/36zv9V5OFYKeAqcTv8nM6R
Apple Music: https://music.apple.com/us/album/catching-feelings-single/1795704168
iTunes: https://music.apple.com/us/album/catching-feelings-single/1795704168
JioSaavn: https://www.jiosaavn.com/album/catching-feelings/zudcGMobVxQ_
Gaana: https://gaana.com/song/catching-feelings-92
Amazon Prime Music: https://music.amazon.in/albums/B0DWT92WW8
YouTube Music: https://music.youtube.com/watch?v=eN2WGDmCTfs&amp;si=UDOjwUFMCc3w6JSF
Instagram Reel: https://www.instagram.com/reels/audio/1516162109075541
Song Credits: 
Title: Catching Feelings
Singer: Nav Singh
Lyrics: Arjan Gill
Composer: Arjan Gill
Music: The Rawab
Video: Minister
Female Lead: Anna Singh
Edit: NikBFX
Coronation: Miss Creative
DOP: Raman
Behind The Scenes: Shubh
Producer: KV Dhillon
Record Label: Geet MP3
Lyrics:
Nazra te parda kar le tu
Dilaan kuchh hoyi zyada kyunki ho gaya dil kho gaya
Lagda ae deewana ho gaya
Kuchh soch le tu bhi zara, ni mere baare bhi
Dil to pehle hi tere kol hai mera
Hun dass ki laini tu jaan munde di
Dil to pehle hi tere kol hai mera
Hun dass ki laini tu jaan munde di
Na na na na edda na kari
Na na na main jaavan na mar
Hove akhkan je akhkan ton ohle tu zara vi
Allah di saun lagda ae dar
Na na na edda na kari
Na na na main jaavan na mar
Je akhkan tole tu jhuk jaavein zara vi
Allah di saun lagda ae dar
Saara din tere baare sochda rahaan
Har vele tere hi khayaal rahin
Dil to pehle hi tere kol hai mera
Hun dass ki laini tu jaan munde di
Pariyan da desh lagge jithe tu aa jaave
Chann vi fika painda, chann jeha tera moonh
Dass tere dil da haal ki
Puchhna tainu sawaal ni
Hath phadiye ik duje da
Tur na ik duje naal ni
Pagal jeha kita tu Arjan nu
Teri khoobsurti bayaan honi ni
Dil to pehle hi tere kol hai mera
Hun dass ki laini tu jaan munde di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</si>
  <si>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LdPgqNHLZcU</t>
  </si>
  <si>
    <t>PT2M47S</t>
  </si>
  <si>
    <t>3047812</t>
  </si>
  <si>
    <t>55122</t>
  </si>
  <si>
    <t>1454</t>
  </si>
  <si>
    <t>Sira (Official Video) : Hardeep Grewal | Gurlez Akhtar | Geet Goraya | Latest Punjabi Songs 2025</t>
  </si>
  <si>
    <t>2025-10-23T12:30:04Z</t>
  </si>
  <si>
    <t>Geet MP3 Presents bhangra anthem “Sira” – and just like the name suggests, this track is pure Sira as well. Sung by the dynamic duo Hardeep Grewal and Gurlez Akhtar, this high-energy bhangra number will make you groove from the very first beat. From powerful vocals to addictive music, Sira is here to set the dance floor on fire! 
Stream/Download "Sira" on :
Spotify: https://open.spotify.com/track/0WfRsYljykfUH3YyTdiFVo
Apple Music: https://music.apple.com/us/album/sira-single/1842857370
iTunes: https://music.apple.com/us/album/sira-single/1842857370
JioSaavn: https://www.jiosaavn.com/song/sira/IR8gfBEBDmA
Gaana: https://gaana.com/album/sira-punjabi-2025
Amazon Prime Music: https://music.amazon.in/tracks/B0FT3Y5BXD
YouTube Music: https://music.youtube.com/watch?v=32GGr_tRkQI&amp;si=ZiG2ZmpqkrMYqCQi
Instagram Reel: https://www.instagram.com/reels/audio/2827250394132588?
Song Credits: 
Title: Sira
Singer: Hardeep Grewal, Gurlez Akhtar
Lyrics: Jagdeep Sangala
Music: Mann Music
Video: Tru Makers
Female Lead: Geet Goraya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</si>
  <si>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eRlqNxNgB1g</t>
  </si>
  <si>
    <t>3382819</t>
  </si>
  <si>
    <t>50537</t>
  </si>
  <si>
    <t>1896</t>
  </si>
  <si>
    <t>Karwa Chauth (Full Video) : Simar Kaur | Micheal | Gagan Dhillon | New Punjabi Romantic Songs 2025</t>
  </si>
  <si>
    <t>2025-10-03T12:30:07Z</t>
  </si>
  <si>
    <t>Geet MP3 presents a soothing soundtrack for the occasion of "Karwa Chath" sung by the soulful 'Simar Kaur', penned by 'Micheal', and produced by 'Gagan Dhillon'. This heartfelt track delivers a pure romantic vibe, perfectly capturing the essence of love and togetherness on this special day.
Stream/Download "Karwa Chauth" on :
Spotify: https://open.spotify.com/album/2eYub0lcBaahirDzGwCcSb
Apple Music: https://music.apple.com/us/album/karwa-chauth-single/1843294493
iTunes: https://music.apple.com/us/album/karwa-chauth-single/1843294493
JioSaavn: https://www.jiosaavn.com/album/karwa-chauth/nnc7603,gX8_
Gaana: https://gaana.com/song/karwa-chauth-60
Prime Music India: https://music.amazon.in/albums/B0FTFK1PLD?marketplaceId=A3K6Y4MI8GDYMT&amp;musicTerritory=IN&amp;ref=dm_sh_cJqTeHm9fKce1EqKSUAGZTG8Y&amp;trackAsin=B0FTFC62TQ
YouTube Music: https://music.youtube.com/playlist?list=OLAK5uy_k5hfQ8X5QSjpc597aK4HyAUfXxc4hFZa8&amp;si=-8wh2xjN26i3_i4X
Instagram Reel: https://www.instagram.com/reels/audio/1113542170961922
Song Credits: 
Title: Karwa Chath
Singer: Simar Kaur
Lyrics: Micheal
Composer: Micheal
Music: Gagan Dhillon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</si>
  <si>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f2ewyy_6bsE</t>
  </si>
  <si>
    <t>PT2M52S</t>
  </si>
  <si>
    <t>805025</t>
  </si>
  <si>
    <t>24100</t>
  </si>
  <si>
    <t>1757</t>
  </si>
  <si>
    <t>GALI (Official Video) : Karni | Jatinder Mann | Latest Romantic Punjabi Songs 2025 - Geet MP3</t>
  </si>
  <si>
    <t>2025-09-23T12:30:03Z</t>
  </si>
  <si>
    <t>Geet MP3 Presents the official video of "Gali" beautifully sung by Karni &amp; Jatinder Mann, lyrics penned by Karni, and the heartmelting music is produced by Amit Dev, the visuals are portrayed by Red Frame Films, this song will make a space in your heart for sure.
Stream/Download "Gali" on :
Spotify: https://open.spotify.com/album/5SqnRliWOLS04X0BVtO7qJ
Apple Music: https://music.apple.com/us/album/gali/1840917712?i=1840917732
iTunes: https://music.apple.com/us/album/gali/1840917712?i=1840917732
JioSaavn: https://www.jiosaavn.com/album/gali/aph7KlaV8P0_
Gaana: https://gaana.com/song/gali-18
Prime Music India: https://music.amazon.in/albums/B0FRT21JVG?marketplaceId=A3K6Y4MI8GDYMT&amp;musicTerritory=IN&amp;ref=dm_sh_RUoHGpdFD1TOmSxX4hvzG12uq&amp;trackAsin=B0FRSZ1YDC
YouTube Music: https://music.youtube.com/playlist?list=OLAK5uy_k6xd0_dtSk5YoI03jIMmEZVyE3PFBry6g&amp;si=P7nwbX-orxL_fjO0
Instagram Reel: https://www.instagram.com/reels/audio/1520955028901108?igsh=bmVpOHRleW9ieTNy
Song Credits: 
Title: Gali
Singer: Karni &amp; Jatinder Mann
Lyrics: Karni
Composer: Karni
Music: Amit Dev (Ammy D)
Video Director: Hakam, Sandy (Red Frame Films)
Female Lead: Nishita Midha
DOP: Garry Cam
Drone Operator. Pinta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</si>
  <si>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YmFn4z7Geng</t>
  </si>
  <si>
    <t>PT3M</t>
  </si>
  <si>
    <t>578369</t>
  </si>
  <si>
    <t>17025</t>
  </si>
  <si>
    <t>947</t>
  </si>
  <si>
    <t>INDICA SATIVA (Official Video) : Deep Jandu | Raja | Aamrapali Mahajan | New Hindi Songs 2025</t>
  </si>
  <si>
    <t>2025-09-19T12:30:02Z</t>
  </si>
  <si>
    <t>Geet MP3 presents the official video of “Indica Sativa”, a catchy and energetic track that’s sure to make you vibe. The song is sung by, Deep Jandu, Raja and Aamrapali Mahajan, with lyrics written by Raja and Onkar Malhi. The soothing and vibrant music is produced by Deep Jandu, giving the song its unique flavor. Whether you're chilling or on the move, this track is perfect to set the mood and get lost in the rhythm.
Stream/Download "Indica Sativa" on :
Spotify: https://open.spotify.com/album/666ogyklUIJ0dXkEP7JHd5?si=pSp_3lDKT7WcwVqwWSaGzA
Apple Music: https://music.apple.com/us/album/indica-sativa/1836421029?i=1836421032
iTunes: https://music.apple.com/us/album/indica-sativa/1836421029?i=1836421032
JioSaavn: https://www.jiosaavn.com/song/indica-sativa/MlBaRj0GBnY
Gaana: https://gaana.com/song/indica-sativa-7
Prime Music India: https://music.amazon.in/tracks/B0FP5NC6DJ?marketplaceId=A21TJRUUN4KGV&amp;musicTerritory=IN&amp;ref=dm_sh_NaporWGHMTas2Sm2TOr0asjSf
YouTube Music: https://music.youtube.com/playlist?list=OLAK5uy_m6qW76i7PmbpB4tNIyxu817vpymV5zx9c&amp;si=tArarc_6Vu8u3gUz
Instagram Reel: https://www.instagram.com/reels/audio/1477807453232924?igsh=MWtpMzZzc2Y2MHh0Zw==
Song Credits: 
Title: Indica Sativa
Singer: Deep Jandu, Raja &amp; Aamrapali Mahajan
Additional Vocals: Narender Bhagana
Lyrics: Raja
Rap Lyrics: Onkar Malhi
Music: Deep Jandu
Mix Master: Adam Fair
Video: Hitesh Arora
DOP: Jason Numberdar 
Choreographer: Sumit Kumar 
Costumes Sparsh Mehta 
Art Director: Karma 
Casting: Symphonic Arts 
Asst Director: Chaand Kashyap &amp; Khushpreet Bamnara 
Chief Ad: Neeraj Charan 
Production: AJ
Jimmy Operator: Gaurav Chhanchar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</si>
  <si>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mUO9Y8Ctca4</t>
  </si>
  <si>
    <t>PT3M3S</t>
  </si>
  <si>
    <t>1704349</t>
  </si>
  <si>
    <t>51749</t>
  </si>
  <si>
    <t>1805</t>
  </si>
  <si>
    <t>REEL (Official Video) : Deep Jandu | Simar Kaur | Isha Malviya | Latest Punjabi Songs 2025</t>
  </si>
  <si>
    <t>2025-08-26T12:30:04Z</t>
  </si>
  <si>
    <t>Geet MP3 presents the official video of the beautiful song “Reel” sung by Deep Jandu and Simar Kaur. Featuring Isha Malviya in the female lead, the track is enriched with heartfelt lyrics by Sidhu Jajjal and powerful music by Deep Jandu &amp; Beat Singh. Directed by Satti Dhillon, the video perfectly blends melody with stunning visuals, making “Reel” a must-watch.
Stream/Download "REEL" on :
Spotify: https://open.spotify.com/album/64h2Td6y0lCewAtlujZrk2?si=y-N2_a7uTPaIhwcitBKciw
Apple Music: https://music.apple.com/us/album/reel-single/1832456281
iTunes: https://music.apple.com/us/album/reel-single/1832456281
JioSaavn: https://www.jiosaavn.com/song/reel/PR4bVDYHclI
Gaana: https://gaana.com/song/reel-153
Amazon Prime Music India: https://music.amazon.in/albums/B0FLY9WRVY?marketplaceId=A21TJRUUN4KGV&amp;musicTerritory=IN&amp;ref=dm_sh_Di1Q7NcGXa1Nn61rsgNJ8BJxw
YouTube Music: https://music.youtube.com/watch?v=g36ZJIOZxjQ&amp;si=X-JRmsyE9nzYVkxT
Instagram Reel: https://www.instagram.com/reels/audio/1300870798147204?igsh=MW5jNDMzcjc2d3h6ag==
Song Credits: 
Title: Reel
Singer: Deep Jandu &amp; Simar Kaur
Female Lead: Isha Maliya
Lyrics: Sidhu Jajjal
Music &amp; COmposer: Deep Jandu &amp; Beat Singh
Mix Master: Adam Fair
Video Director: Satti Dhillon 
DOP: Shinda Singh
Editor: Zipsi Studio
Color Grading: Onkar
VFX: Gagan Matharoo
Choreographer: Amit Sayal 
Jimmy Jib: Vicky 
Costumes: Rajat Manchanda 
Art Director: Karma Arts 
Line Producer: Shubham Kumar
Production: Magic Films &amp; Productions 
Hair: Sahil 
Makeup: Deepu
Isha Makeup: Vikram Grover 
Isha Hair: Laddi Hairstylist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</si>
  <si>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htbsYO3nfQQ</t>
  </si>
  <si>
    <t>PT3M24S</t>
  </si>
  <si>
    <t>6099535</t>
  </si>
  <si>
    <t>108141</t>
  </si>
  <si>
    <t>3761</t>
  </si>
  <si>
    <t>DOPE TEST (Full Video) : Vadda Grewal | Latest Punjabi Songs 2025 - Geet MP3</t>
  </si>
  <si>
    <t>2025-08-19T12:30:02Z</t>
  </si>
  <si>
    <t>Geet MP3 presents the official video of “Dope Test” sung by Vadda Grewal, penned by Sukkh Dulowal with music by Nikk Muzik. Directed by Hitesh Arora, this unique love story shows a boy so obsessed with his girl that she even appears in his 'Dope Test'.
Stream/Download "Dope Test" on :
Spotify: https://open.spotify.com/track/5CEdl1hKJt0nbadjMQmudl?si=55a9cc15ef744a9e
Apple Music: https://music.apple.com/us/album/dope-test-single/1833053145
iTunes: https://music.apple.com/us/album/dope-test-single/1833053145
JioSaavn: https://www.jiosaavn.com/song/dope-test/MSJSYxJATgY
Gaana: https://gaana.com/song/dope-test-2
Prime Music India: https://music.amazon.in/tracks/B0FM9S636D?marketplaceId=A21TJRUUN4KGV&amp;musicTerritory=IN&amp;ref=dm_sh_1tJwtU2CbEX5yU9kL971JwEZ2
YouTube Music: https://music.youtube.com/watch?v=_IiDCux7btI&amp;si=-n8zsVhKkiXEP5Vc
Instagram Reel: https://www.instagram.com/reels/audio/1819657592319579?igsh=MTg5ZWxncnlmdm92MQ==
Song Credits: 
Title: Dope Test
Singer: Vadda Grewal 
Lyrics &amp; Compose: Sukkh Dulowal
Music: Nikk Muzik
Video Director: Hitesh Arora
Female Lead: Aarisha Sharma
Actors: Inder Chhajli, Harmesh Guru &amp; Jassi Sandhu
DOP: Jass Sudan
Costumes: Rajat Manchanda
Production: AJ
Chief Ad: Neeraj Charan 
Producer: KV Dhillon
Digital Promotions: GK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</si>
  <si>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mwImAYiEZ_A</t>
  </si>
  <si>
    <t>PT3M26S</t>
  </si>
  <si>
    <t>2090942</t>
  </si>
  <si>
    <t>45648</t>
  </si>
  <si>
    <t>1904</t>
  </si>
  <si>
    <t>SHOW DOWN (Full Video) : Mizaaj | Gagan Dhillon | New Punjabi Songs 2025 - Geet MP3</t>
  </si>
  <si>
    <t>2025-08-13T12:30:03Z</t>
  </si>
  <si>
    <t>Geet MP3 Presents the music video of "Show Down" sung and lyrics penned by 'Mizaaj' and the music is produced by 'Gagan Dhillon', while the visuals are being directed by Kunal Parmar, this song gonna make some viby environment around you.
Stream/Download "SHOW DOWN" on :
Spotify: https://open.spotify.com/track/1F6j85pgiQuCEQ8DXBuPLM?si=0ba2a3b2a8094598
Apple Music: https://music.apple.com/us/album/show-down-single/1832454017
iTunes: https://music.apple.com/us/album/show-down-single/1832454017
JioSaavn: https://www.jiosaavn.com/song/show-down/OiUARzcCD0M
Gaana: https://gaana.com/song/-down-31
Prime Music India: https://music.amazon.in/tracks/B0FLY85FC2?marketplaceId=A21TJRUUN4KGV&amp;musicTerritory=IN&amp;ref=dm_sh_TgASruB7FVXryDnraaHF5ZYXG
YouTube Music: https://music.youtube.com/playlist?list=OLAK5uy_lANLdXMeU0psy23gQz5weLXlVcv00qOqs&amp;si=UeNEAQhuV2TFlE98
Instagram Reel: https://www.instagram.com/reels/audio/724824910545726?igsh=MWw0Z2xua2dqeGVicA==
Song Credits: 
Title: Show Down
Singer: Mizaaj
Lyrics: Mizaaj
Composer: Gagan Dhillon
Music: Gagan Dhillon
Video: Kunal Parmar
Producer: KV Dhillon
Digital Promotions: GK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</si>
  <si>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yJQBFKqyGWA</t>
  </si>
  <si>
    <t>1097731</t>
  </si>
  <si>
    <t>32442</t>
  </si>
  <si>
    <t>1978</t>
  </si>
  <si>
    <t>MAHIYA (Official Video) : Deep Jandu - Rukhsar - Soundous - Latest Punjabi Songs 2025 - Geet MP3</t>
  </si>
  <si>
    <t>2025-07-09T12:30:01Z</t>
  </si>
  <si>
    <t>Geet MP3 Presents the official video of "Mahiya" sung by Deep Jandu and Rukhsar. The music is produced by Deep Jandu, with heartfelt lyrics penned by Fateh Shergill, and a stunning video directed by Satti Dhillon.
Stream/Download "Mahiya" on :
Spotify: https://open.spotify.com/track/3NdBrA6C9KsvTGaplQbOR9?si=2dd36438ea9a484c
Apple Music: https://music.apple.com/us/album/mahiya-single/1822994863
iTunes: https://music.apple.com/us/album/mahiya-single/1822994863
JioSaavn: https://www.jiosaavn.com/song/mahiya/HQEGYEZkc2M
Gaana: https://gaana.com/song/mahiya-431
Amazon Prime Music: https://gaana.com/song/mahiya-431
YouTube Music: https://music.youtube.com/playlist?list=OLAK5uy_nFxn6j12nCQ7-ODtM5ofcKl-oncefSuLE&amp;si=hXWn9bRWl648asyh
Instagram Reel: https://www.instagram.com/reels/audio/1524281021867732?igsh=MW95OTFodWVpcnNwdw==
Song Credits: 
Title: Mahiya
Singer: Deep Jandu 
Female Vocals: Rukshar
Music: Deep Jandu
Composer: Deep Jandu, Fateh Shergill, SHV 
Mix Master: J Statik
Dolby Mix: Adam Fair
Lyrics: Fateh Shergill
Director: Satti Dhillon
DOP: Vikcee 
Female Lead: Soundous Moufakir
Assistant DOP: Rahul Sabharwal &amp; Rashwinder 
Assistant Director: Hardik Rattan
Editor: Sangeet Unplugged Films
CG: Onkar Singh  
Line Producer: Karan Film Production 
Choreographer: Amit Syal  
Jimmy Jib: Vicky 
Assistant Choreographer: Aashna Bagri
Stylist: Rajat Manchanda 
Photo Credits: K Raj 
Art: Karma Arts 
Makeup: Rajan Passi  
VFX: Ronin Vfx
Producer: KV Dhillon
Digital Promotions: GK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</si>
  <si>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mmnBXGLT_8s</t>
  </si>
  <si>
    <t>5256601</t>
  </si>
  <si>
    <t>101337</t>
  </si>
  <si>
    <t>4200</t>
  </si>
  <si>
    <t>MAHIYA : (Official Teaser) - Deep Jandu - Rukhsar - Releasing on 9th July - Geet MP3</t>
  </si>
  <si>
    <t>2025-07-03T05:30:03Z</t>
  </si>
  <si>
    <t>Geet MP3 presents the official teaser of "Mahiya," sung by Deep Jandu and Rukhsar. The music is produced by Deep Jandu, with heartfelt lyrics penned by Fateh Shergill, and a stunning video directed by Satti Dhillon.
Releasing on 9th July at 6 PM.
Song Credits: 
Title: Mahiya
Singer: Deep Jandu 
Female Vocals: Rukshar
Music: Deep Jandu
Composer: Deep Jandu, Fateh Shergill, SHV 
Mix Master: J Statik
Dolby Mix: Adam Fair
Lyrics: Fateh Shergill
Director: Satti Dhillon
DOP: Vikcee 
Assistant DOP: Rahul Sabharwal &amp; Rashwinder 
Assistant Director: Hardik Rattan
Editor: Sangeet Unplugged Films
CG: Onkar Singh  
Line Producer: Karan Film Production 
Choreographer: Amit Syal  
Jimmy Jib: Vicky 
Assistant Choreographer: Aashna Bagri
Stylist: Rajat Manchanda 
Photo Credits: K Raj 
Art: Karma Arts 
Makeup: Rajan Passi  
VFX: Ronin Vfx
Producer: KV Dhillon
Digital Promotions: GK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</si>
  <si>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1AWWmzZ9SR0</t>
  </si>
  <si>
    <t>PT46S</t>
  </si>
  <si>
    <t>507990</t>
  </si>
  <si>
    <t>21577</t>
  </si>
  <si>
    <t>930</t>
  </si>
  <si>
    <t>Daddy's Home : BOHEMIA Ft. J Hind (Full Video) Deep Jandu | Latest Punjabi Songs - Geet MP3</t>
  </si>
  <si>
    <t>2025-05-23T12:30:20Z</t>
  </si>
  <si>
    <t>Geet MP3 &amp; GK Digital proudly present the official video of "Daddy's Home" by legendary Punjabi hip hop rapper BOHEMIA feauturing J Hind. Music by the talented Deep Jandu, a hard-hitting anthem blending raw lyrics and powerful beats — a must-listen for Desi hip hop fans!
Subscribe To Our Channel For New Songs: http://bit.ly/SubscribeGEETMP3
Stream/Download  Full Album Audio On:-
Spotify: https://open.spotify.com/track/0TTDPkyoY0VpTGlX91dHFY?si=577ed3f590734b66
Apple Music: https://music.apple.com/us/song/daddys-home/1763867348
iTunes: https://music.apple.com/us/song/daddys-home/1763867348
Prime Music India: https://music.amazon.in/tracks/B0DDQX9LNX?marketplaceId=A21TJRUUN4KGV&amp;musicTerritory=IN&amp;ref=dm_sh_X93SiLHeTmpoPfPKPV8JqMKXB
JioSaavn: https://www.jiosaavn.com/song/daddys-home/QA0qBRl8Z1U
Youtube Music: https://music.youtube.com/watch?v=l8ZR5pqlIuc&amp;si=tIkTyyPRHWcPYCwz
Instagram Reels: https://www.instagram.com/reels/audio/856045589129815?igsh=MWNueHl4a2gxbWI5Nw==
Song Credits: 
Song: Daddy's Home
Artist: Bohemia
Featuring: J Hind
Lyrics: Bohemia &amp; J Hind
Music: Deep Jandu
Executive Producer: J.Hind
Promotions: GK Digital
Producer: KV Dhillon
Music Label: Geet MP3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</si>
  <si>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lMZvViLHYqs</t>
  </si>
  <si>
    <t>PT3M17S</t>
  </si>
  <si>
    <t>1901698</t>
  </si>
  <si>
    <t>36870</t>
  </si>
  <si>
    <t>1847</t>
  </si>
  <si>
    <t>Yaari (Full Video) - Surjit Khan - Deep Jandu | Sippy Gill | Nishwan Bhullar - Gangland Movie Songs</t>
  </si>
  <si>
    <t>2025-04-28T12:30:08Z</t>
  </si>
  <si>
    <t>Geet MP3 Presents the Song "Yaari" From the Movie of "Gangland The City Of Crime." The Song is Performed By Surjit Khan and the Music is produced by Deep Jandu. We hope you enjoy listening to it as much as we enjoyed creating it! 
Stream/Download "Yaari" On :
Spotify: https://open.spotify.com/track/1hTgryktnnRt2bQEdwDbz1?si=76d6e9d878af4f3c
Apple Music: https://music.apple.com/us/song/yaari-from-gangland/1808927657
iTunes: https://music.apple.com/us/song/yaari-from-gangland/1808927657
JioSaavn: https://www.jiosaavn.com/song/yaari-from-gangland-from-gangland/ITsGWBYdB1s
Prime Music India: https://music.amazon.in/albums/B0F54DKGVD?marketplaceId=A3K6Y4MI8GDYMT&amp;musicTerritory=IN&amp;ref=dm_sh_6bIXAs2lStCBOuuf8LPWyepET&amp;trackAsin=B0F54D622N
YouTube Music: https://music.youtube.com/watch?v=WzkpBGd12zM&amp;si=HRIEwY8QM9-YhyxV
Instagram Reel: https://www.instagram.com/reels/audio/902639305260986?igsh=bzk2MXVkMnJ4MHBs
Song Credits: 
Song: Yaari
Singer: Surjit Khan
Lyrics: Prince Bhullar
Music: Deep Jandu
Record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</si>
  <si>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q5_8IWsx55s</t>
  </si>
  <si>
    <t>PT2M28S</t>
  </si>
  <si>
    <t>1434691</t>
  </si>
  <si>
    <t>13665</t>
  </si>
  <si>
    <t>937</t>
  </si>
  <si>
    <t>Mithiye (Full Song) Happy Raikoti &amp; Simar Kaur | Nishawn  Bhullar | Movie in Cinemas 25 April</t>
  </si>
  <si>
    <t>2025-04-23T05:39:02Z</t>
  </si>
  <si>
    <t>Geet MP3 Presents the Song "Mithiye" From the Movie of "Gangland The City Of Crime." The Song is Performed By  Happy Raikoti &amp; Simar Kaur. Movie Releasing In Cinemas 25th April 2025, We hope you enjoy listening to it as much as we enjoyed creating it! 
Gangland Song Available On:
Apple Music: https://music.apple.com/in/album/mithiye-from-gangland-single/1809800761
Amazon Prime Music: https://music.amazon.in/albums/B0F5QTD9LM
iTunes: https://music.apple.com/in/album/mithiye-from-gangland-single/1809800761
YT Music: https://music.youtube.com/watch?v=SFFZtuXn-gw
YouTube Topic: https://www.youtube.com/watch?v=SFFZtuXn-gw
Reels: https://www.instagram.com/reels/audio/504355889421817?igsh=MWFqcWF6bno1OGZjcA%3D%3D
Song Credits:
Singer: Happy Raikoti &amp; Simar Kaur
Lyrics/Music: Happy Raikoti
Digitally Promotions: GK Digital
Music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</si>
  <si>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PeyAmpwGkGg</t>
  </si>
  <si>
    <t>1684797</t>
  </si>
  <si>
    <t>27469</t>
  </si>
  <si>
    <t>1991</t>
  </si>
  <si>
    <t>City Gangland: Deep Jandu &amp; Mizaaj (Full Song) Sippy Gill | Harf Cheema | Nishawn | Movie 25 April</t>
  </si>
  <si>
    <t>2025-04-22T05:30:31Z</t>
  </si>
  <si>
    <t>Geet MP3 Proudly Presents New Movie "Gangland",  And The Movie is Going To Release In Cinemas On April 25, 2024. And this is The Third Song From the Movie, Song "City Gangland"
Make Sure You Will Like It And Spread It As Much As You Can. 
Subscribe To Our Channel For New Songs: http://bit.ly/SubscribeGEETMP3
Streaming Now On:
Apple Music: https://music.apple.com/in/album/city-gangland-from-gangland/1809805292?i=1809805293
Amazon Music: https://music.amazon.in/albums/B0F5QT1ZTR
iTunes: https://music.apple.com/in/album/city-gangland-from-gangland/1809805292?i=1809805293
YouTube Topic: https://www.youtube.com/watch?v=ZwRg4icmCfA
YT Music: https://music.youtube.com/watch?v=ZwRg4icmCfA
Instagram: https://www.instagram.com/reels/audio/1717210809209875?igsh=Zmh5a3lscmhybTFn
Song Credits:
Song: City Gangland
Singer: Deep Jandu, Mizaaj
Lyrics: Prince Bhullar, Mizaaj
Music: Deep Jandu
Digital Promotion: GK Digital
Music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 Partner: GK Digital
Worldwide Distributions: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</si>
  <si>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4ebKtP5bHZY</t>
  </si>
  <si>
    <t>1950281</t>
  </si>
  <si>
    <t>23271</t>
  </si>
  <si>
    <t>1193</t>
  </si>
  <si>
    <t>Jail : Labh Heera (Full Song) Sippy Gill | Harf Cheema | Nishawn Bhullar | Punjabi Song | Geet MP3</t>
  </si>
  <si>
    <t>2025-04-17T12:30:02Z</t>
  </si>
  <si>
    <t>Geet MP3 Proudly Presents New Movie "Gangland",  And The Movie is Going To Release In Cinemas On April 25, 2024. And this is The second Song From the Movie, Song "Jail"
Make Sure You Will Like It And Spread It As Much As You Can. 
Subscribe To Our Channel For New Songs: http://bit.ly/SubscribeGEETMP3
Streaming Now On:
Spotify: https://open.spotify.com/album/1YpVPyz2gOi8IyALPVOLxY
Apple Music: https://music.apple.com/us/album/jail-from-gangland-single/1808927455
iTunes: https://music.apple.com/us/album/jail-from-gangland-single/1808927455
Reels: https://www.instagram.com/reels/audio/1003660058408629?igsh=c25ua2hubzBzYm1j
Amazon: https://music.amazon.in/albums/B0F54DHC47
Jiosaavn: https://www.jiosaavn.com/album/jail-from-gangland/,vf8xIqHn9c_
Youtube Music: https://music.youtube.com/playlist?list=OLAK5uy_mIwEIzOVcT8SzpD6-5dadr_Df_nShUnx8
Song Credits:
Song: Jail
Singer: Labh Heera
Lyrics/Composer/ Music: Happy Raikoti
Digital Promotion: GK Digital
Music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 Partner: GK Digital
Worldwide Distributions: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</si>
  <si>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p4tYgex9yMA</t>
  </si>
  <si>
    <t>PT2M11S</t>
  </si>
  <si>
    <t>10309861</t>
  </si>
  <si>
    <t>46334</t>
  </si>
  <si>
    <t>2229</t>
  </si>
  <si>
    <t>GANGLAND The City Of Crime  (Movie Trailer) Sippy Gill | Nishawn Bhullar | in Cinemas 25 April 2025</t>
  </si>
  <si>
    <t>2025-04-15T12:30:11Z</t>
  </si>
  <si>
    <t>Geet MP3 Presents the Trailer of "Gangland The City Of Crime" Get Ready for an Amazing Cinematic Experience Featuring Talented Artists, Including Nishawn Bhullar, Siippyy Gill, Dheeraj Kumar, Harf Cheema, Vadda Grewal, Davy Grewal, Kull Sidhu, Hobby Dhaliwal, Paramveer Singh, Victor John. Directed by Savio Sanddhu. 
Movie Releasing in Theatres on 25th April 2025.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</si>
  <si>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_GYn7Y3K0IA</t>
  </si>
  <si>
    <t>PT2M31S</t>
  </si>
  <si>
    <t>3616612</t>
  </si>
  <si>
    <t>42918</t>
  </si>
  <si>
    <t>2759</t>
  </si>
  <si>
    <t>GANGLAND (Title Track) Guri Lahoria | Sippy Gill | Nishawn Bhullar | New Punjabi Song | Geet MP3</t>
  </si>
  <si>
    <t>2025-04-09T12:30:01Z</t>
  </si>
  <si>
    <t>Geet MP3 Presents the Title Track "Gangland" From the Movie of "Gangland The City Of Crime." The Song is Performed By  Guri Lahoria. Movie Releasing In Cinemas 25th April 2025, We hope you enjoy listening to it as much as we enjoyed creating it! 
Gangland Song Available On:
Apple Music: https://music.apple.com/in/album/gangland-title-track-from-gangland-single/1807111822
Spotfy: https://open.spotify.com/album/2Kkr0TKb1U8Y98biHT7QGH
Amazon Prime Music: https://music.amazon.in/albums/B0F3Y3438R
YT Music: https://music.youtube.com/watch?v=6jpci_hEV68
iTunes: https://music.apple.com/in/album/gangland-title-track-from-gangland-single/1807111822
Instagram: https://www.instagram.com/reels/audio/1753320908546935?igsh=czljbHQ2OWloazJq
Song Credits:
Singer/Lyrics: Guri Lahoria
Music: Devilo
Digitally Promotions: GK Digital
Music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</si>
  <si>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89DPECt6iEw</t>
  </si>
  <si>
    <t>PT2M56S</t>
  </si>
  <si>
    <t>1690906</t>
  </si>
  <si>
    <t>20065</t>
  </si>
  <si>
    <t>1974</t>
  </si>
  <si>
    <t>GANGLAND The City Of Crime  (Movie Teaser) Siippyy Gill | Nishawn Bhullar | in Cinemas 25 April 2025</t>
  </si>
  <si>
    <t>2025-04-01T11:30:50Z</t>
  </si>
  <si>
    <t>Geet MP3 Presents the Teaser of "Gangland The City Of Crime" Get Ready for an Amazing Cinematic Experience Featuring Talented Artists, Including Nishawn Bhullar, Siippyy Gill, Dheeraj Kumar, Harf Cheema, Vadda Grewal, Davy Grewal, Kull Sidhu, Hobby Dhaliwal, Paramveer Singh, Victor John. Directed by Savio Sanddhu. 
Movie Releasing in Theatres on 25th April 2025.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</si>
  <si>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61p_1dglqsg</t>
  </si>
  <si>
    <t>PT1M5S</t>
  </si>
  <si>
    <t>2308488</t>
  </si>
  <si>
    <t>23428</t>
  </si>
  <si>
    <t>2958</t>
  </si>
  <si>
    <t>Teri Mohabbat - Musahib Ft Jyotica Tangri (Full Video) Satti Dhillon - New Romantic Song - Geet MP3</t>
  </si>
  <si>
    <t>2025-03-17T04:30:02Z</t>
  </si>
  <si>
    <t>Geet MP3 &amp; GK Digital are Presenting a New Romantic Song by Musahib Ft. Jyotica Tangri, Titled "Teri Mohabbat"  We hope you enjoy listening to it as much as we enjoyed creating it!
Join the Journey and Subscribe to Endless Entertainment: http://bit.ly/SubscribeGEETMP3
Stream/Download Teri Mohabbat Full Song On: 
Apple Music:https://music.apple.com/in/album/teri-mohabbat-single/1800013255
Spotify: https://open.spotify.com/album/50H1BXFYPq9GNpNknivLlq
Amazon Prime Music: https://music.amazon.in/albums/B0DZ7584XV
iTunes: https://music.apple.com/in/album/teri-mohabbat-single/1800013255
YT Music: https://music.youtube.com/watch?v=V_BYiN06b-c
YouTube: https://www.youtube.com/watch?v=V_BYiN06b-c
Reel: https://www.instagram.com/reels/audio/1164542275201117/
Song Credits:
Song: Teri Mohabbat
Singer: Musahib Ft. Jyotica Tangri
Lyrics/Composer: Musahib
Music: Vipul Kapoor 
Female Lead: Sukruti Airi
Video: Satti Dhillon
DOP: Vikcee 
Choreographer: John 
Female Lead: Sukruti Airi
Editor: Zipsy Studios
Mix Master: Whipp
Color Grade: Onkar
Casting by: Senty Virk 
Hair: Rabu
Makeup: Prabh Makeover 
Still Making: Sandy 
Production: Magic Films Productions
DOP Assistant: Rahul Sabharwal
Art Director: Karma Arts 
Costume: Rajat Manchanda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</si>
  <si>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hCn3O4Zfng8</t>
  </si>
  <si>
    <t>PT3M14S</t>
  </si>
  <si>
    <t>1401997</t>
  </si>
  <si>
    <t>20061</t>
  </si>
  <si>
    <t>1839</t>
  </si>
  <si>
    <t>Still Dreaming (Full Song) Harf Cheema Ft Himanshi Khurana - Deep Jandu - New Punjabi Song - GeetMP3</t>
  </si>
  <si>
    <t>2025-03-09T12:30:04Z</t>
  </si>
  <si>
    <t>Geet MP3 and GK Digital are Presenting a New Song of Harf Cheema "Still Dreaming" We're excited to share our music with the world. We hope you enjoy listening to it as much as we enjoyed creating it!
Join the Journey and Subscribe to Endless Entertainment: http://bit.ly/SubscribeGEETMP3
Streaming Now On: 
Apple Music: https://music.apple.com/in/album/still-dreaming/1799996664?i=1799996675
Spotify: https://open.spotify.com/track/5WuBCwiRTqJgOhf8WRKRDT?si=apgZe41JRAeQZwhRketsjw&amp;context=spotify%3Aalbum%3A0NSUVRBvkxDZV8El55dyY1
Amazon Prime Music: https://music.amazon.in/search/Still+Dreaming?filter=IsLibrary%7Cfalse&amp;sc=none
iTunes: https://music.apple.com/in/album/still-dreaming/1799996664?i=1799996675
Instagram: https://www.instagram.com/reels/audio/1795794414546555?igsh=aTJidDlvdTk2a2ho
Song Credits: 
Song: Still Dreaming
Singer &amp; Lyrics: Harf Cheema
Female Vocals: Gurlez Akhtar
Starring: Himanshi Khurana, Harf Cheema
Music Producer &amp; Composer: Deep Jandu
Video Director: Savio Sandhu
Producer: Kv Dhillon
Producer:  PARVAR NISHAN
Online &amp; Reels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</si>
  <si>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yccVqhOtEGo</t>
  </si>
  <si>
    <t>PT3M9S</t>
  </si>
  <si>
    <t>6830789</t>
  </si>
  <si>
    <t>60882</t>
  </si>
  <si>
    <t>2182</t>
  </si>
  <si>
    <t>Kro Ji Kro Maaf: G Khan | Jagjeet Sandhu | Tania | New Punjabi Movie | Movie in Cinemas Now</t>
  </si>
  <si>
    <t>2025-02-25T04:30:03Z</t>
  </si>
  <si>
    <t>Geet MP3 &amp; Jagjeet Sandhu Films Presents the Song "Kro Ji Kro Maaf" From The Movie "iLLTi" The Song is Performed By  G Khan. Get Ready for an Amazing Cinematic Experience Featuring Talented Artists, including Jagjeet Sandhu, Tania, Raghveer Boli, Anita Devgun . Directed by Varinder Ramgarhia.
Make sure to like it and share it as much as you can!
Join the Journey and Subscribe to Endless Entertainment: http://bit.ly/SubscribeGEETMP3
iLLTi Movie in Cinemas Now. 
Kro Ji Kro Maaf Audio Avaiable On:
Apple Music: https://music.apple.com/in/album/kro-ji-kro-maaf-from-illti-single/1797750927
Spotify: https://open.spotify.com/album/4QlJESzQEFSgsf8Z7p7awR
Amazon Prime Music: https://music.amazon.in/albums/B0DY1M4PTR
YT Music: https://music.youtube.com/watch?v=S3CFSK-fsR0
iTunes: https://music.apple.com/in/album/kro-ji-kro-maaf-from-illti-single/1797750927
Instagram: https://www.instagram.com/reels/audio/643856561360161?igsh=MWZjem5ueWZ6cG9vNA%3D%3D
Song Credits:
Song Name: Kro Ji Kro Maaf
Singer: G Khan
Music: Crowny
Lyricist/Composer: Kang Sadiq 
Master Mix: Bpm Singh
Directed By: Varinder Ramgarhia 
Digitally: GK Digital
Music Label: Geet MP3
Movie Credits:
Movie Name: ILLTI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Associate Director: Baljit Singh Balli
Second Cinematographer: Sandeep Singh 
Gaffer: Rakesh Kumar
Music: Crowny
Lyrics: Kang Sadiq
Assistant Directors: Bunty Sekhon, Monika Heer, Gurdeep Singh, Aman sandhu, Bhupesh Thakur, Gurpreet Bachhal
Assistant DOP: Meharpreet, Taran Bhagat, Mani art
Production: Impossible Film Studios
Visual Promotions: Trailer Bazaar
Makeup &amp; Hair: Matrix Hair Twister Moga &amp; Rajan Sheela
Still &amp; Making: Ckay Aulakh &amp; Aman 
Di &amp; Sound: Afterplay Studios (Maddy)
Di Colourist: Parkash Joseph
Recording Mixer: Deepak Poojary
Dubbing By: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</si>
  <si>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IEVflVKkLCc</t>
  </si>
  <si>
    <t>PT2M16S</t>
  </si>
  <si>
    <t>319105</t>
  </si>
  <si>
    <t>7537</t>
  </si>
  <si>
    <t>925</t>
  </si>
  <si>
    <t>Fire Jawani: Master Saleem | Jagjeet Sandhu | Tania | New Punjabi Movie | In Cinemas 14 Feb 2025</t>
  </si>
  <si>
    <t>2025-02-13T12:30:04Z</t>
  </si>
  <si>
    <t>Geet MP3 &amp; Jagjeet Sandhu Films Presents the Song "Fire Jawani" From The Movie "iLLTi" The Song is Performed By  Master Saleem. Get Ready for an Amazing Cinematic Experience Featuring Talented Artists, including Jagjeet Sandhu, Tania, Raghveer Boli, Anita Devgun . Directed by Varinder Ramgarhia.
Make sure to like it and share it as much as you can!
Join the Journey and Subscribe to Endless Entertainment: http://bit.ly/SubscribeGEETMP3
Movies Releasing in Cinemas on 14th February 2025.
Fire Jawani Audio Avaiable On:
Apple Music: https://music.apple.com/in/album/fire-jawani-from-illti-single/1795433017
Spotify: https://open.spotify.com/album/3nzbAn3iMPME3Axn7WUEsK
Amazon Prime Music: https://music.amazon.in/albums/B0DWN4T479
Jio Saavn: https://www.jiosaavn.com/album/fire-jawani-from-illti/dt2wOy5CAAQ_
iTunes: https://music.apple.com/in/album/fire-jawani-from-illti-single/1795433017
YT Music: https://music.youtube.com/watch?v=9fM25d03t_E
Youtube Topic: https://www.youtube.com/watch?v=9fM25d03t_E
Instagram Reel: https://www.instagram.com/reels/audio/1357679802353216?igsh=MWZ4eTVyN3E5bnI5Yw==
Song Credits:
Song Name: Fire Jawani
Singer: Master Saleem
Music: Crowny
Lyricist/Composer: Kang Sadiq 
Master Mix: Bpm Singh
Directed By: Varinder Ramgarhia
Choreographer: Arvind Thakur 
Digitally: GK Digital
Music Label: Geet MP3
Movie Credits:
Movie Name: ILLTI  
Movie Release Date: 14th Feb 2025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Associate Director: Baljit Singh Balli
Second Cinematographer: Sandeep Singh 
Gaffer: Rakesh Kumar
Music: Crowny
Lyrics: Kang Sadiq
Assistant Directors: Bunty Sekhon, Monika Heer, Gurdeep Singh, Aman sandhu, Bhupesh Thakur, Gurpreet Bachhal
Assistant DOP: Meharpreet, Taran Bhagat, Mani art
Production: Impossible Film Studios
Visual Promotions: Trailer Bazaar
Makeup &amp; Hair: Matrix Hair Twister Moga &amp; Rajan Sheela
Still &amp; Making: Ckay Aulakh &amp; Aman 
Di &amp; Sound: Afterplay Studios (Maddy)
Di Colourist: Parkash Joseph
Recording Mixer: Deepak Poojary
Dubbing By: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</si>
  <si>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fzb8oaLcztg</t>
  </si>
  <si>
    <t>PT2M12S</t>
  </si>
  <si>
    <t>1267595</t>
  </si>
  <si>
    <t>16873</t>
  </si>
  <si>
    <t>472</t>
  </si>
  <si>
    <t>Digital ILLTi (Dialogue Promo) - Jagjeet Sandhu | Tania | Raghveer - In Cinemas on 14 Feb, 2025</t>
  </si>
  <si>
    <t>2025-02-12T11:34:20Z</t>
  </si>
  <si>
    <t>Geet MP3 &amp; Jagjeet Sandhu Films Presents the  "ILLTI" Movie Get Ready for an Amazing Cinematic Experience Featuring Talented Artists, including Jagjeet Sandhu, Tania, Raghveer Boli, Anita Devgun . Directed by Varinder Ramgarhia.
The Movie is Releasing In Cinemas on 14 February 2025. We hope you enjoy watching it as much as we enjoyed making it!
Join the Journey and Subscribe to Endless Entertainment: http://bit.ly/SubscribeGEETMP3
Movie Credits: 
Movie Release Date: 14th Feb 2025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Production Manager: Yuvraj Singh
Associate Director: Baljit Singh Balli
Second Cinematographer: Sandeep Singh. 
Gaffer: Rakesh Kumar
Singer : Mika Singh , Romi , Master Saleem , G Khan 
Music: Crowny
Lyrics: Kang Sadiq
Assistant Directors: Bunty Sekhon, Monika Heer, Gurdeep Singh, Aman Sandhu, Bhupesh Thakur, Gurpreet Bachhal
Assistant DOP: Meharpreet, Taran Bhagat, Mani art
Production: Impossible Film Studios
Visual Promotions: Trailer Bazaar
Makeup &amp; Hair : Matrix Hair Twister Moga &amp; Rajan Sheela
Still &amp; Making - Ckay Aulakh &amp; Aman 
Di &amp; Sound: Afterplay Studios (Maddy)
Di Colourist: Parkash Joseph
Recording Mixer: Deepak Poojar
Dubbing By :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</si>
  <si>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WKqwM9A2eJQ</t>
  </si>
  <si>
    <t>PT16S</t>
  </si>
  <si>
    <t>25039</t>
  </si>
  <si>
    <t>352</t>
  </si>
  <si>
    <t>19</t>
  </si>
  <si>
    <t>Sara Pind Tang Hai Edhiyan Illta Ton (Dialogue Promo) - Jagjeet Sandhu | Tania | Raghveer - 14 Feb</t>
  </si>
  <si>
    <t>2025-02-12T09:37:29Z</t>
  </si>
  <si>
    <t>Ux9nXbeaqVg</t>
  </si>
  <si>
    <t>17343</t>
  </si>
  <si>
    <t>312</t>
  </si>
  <si>
    <t>30</t>
  </si>
  <si>
    <t>Tunak Tunak: Romy | Jagjeet Sandhu | Tania | New Punjabi Movie | In Cinemas 14 Feb 2025 | Geet MP3</t>
  </si>
  <si>
    <t>2025-02-06T12:30:01Z</t>
  </si>
  <si>
    <t>Geet MP3 &amp; Jagjeet Sandhu Films Presents the Song "Tunak Tunak" From The Movie "iLLTi" The Song is Performed By  Romy. Get Ready for an Amazing Cinematic Experience Featuring Talented Artists, including Jagjeet Sandhu, Tania, Raghveer Boli, Anita Devgun . Directed by Varinder Ramgarhia.
Make sure to like it and share it as much as you can!
Join the Journey and Subscribe to Endless Entertainment: http://bit.ly/SubscribeGEETMP3
Movies Releasing in Cinemas on 14th February 2025.
Tunak Tunak Audio Avaiable:
Apple Music: https://music.apple.com/in/album/tunak-tunak-from-illti-single/1794497595
Spotify: https://open.spotify.com/album/7JUM7xjz9crIdhABK7oVF4
Amazon Prime Music: https://music.amazon.in/albums/B0DW3T5LH5
iTunes: https://music.apple.com/in/album/tunak-tunak-from-illti-single/1794497595
Jio Saavn: https://www.jiosaavn.com/song/tunak-tunak-from-illti-from-illti/N0UFRy5HU1U
YT Music: https://music.youtube.com/watch?v=qyNzzuBixYI
Song Credits:
Singer: Romy
Music: Crowny
Lyricist/Composer: Kang Sadiq 
Master Mix: Bpm singh
Directed By: Varinder Ramgarhia
Choreographer: Arvind Thakur 
Assistant Choreographer: Pravin Kadam &amp; Diksha Chauhan
Costume Designer: Simran Dhillon 
Costume Assistant’s: Kavya, Sakshi, Heena, Rajveer. 
Art director - Sonu Art
Art Assistant: Sonu, Belly, Mithu, Lali, Laddi, Mal, Pinky, Sudagar.
Still &amp; Making - Jim Singh
Digitally Promotions: GK Digital
Music Label: Geet MP3
Movie Credits:
Movie Name: ILLTI  
Movie Release Date: 14th Feb 2025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Associate Director: Baljit Singh Balli
Second Cinematographer: Sandeep Singh 
Gaffer: Rakesh Kumar
Music: Crowny
Lyrics: Kang Sadiq
Assistant Directors: Bunty Sekhon, Monika Heer, Gurdeep Singh, Aman sandhu, Bhupesh Thakur, Gurpreet Bachhal
Assistant DOP: Meharpreet, Taran Bhagat, Mani art
Production: Impossible Film Studios
Visual Promotions: Trailer Bazaar
Makeup &amp; Hair: Matrix Hair Twister Moga &amp; Rajan Sheela
Still &amp; Making: Ckay Aulakh &amp; Aman 
Di &amp; Sound: Afterplay Studios (Maddy)
Di Colourist: Parkash Joseph
Recording Mixer: Deepak Poojary
Dubbing By: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</si>
  <si>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fIcxPMqePCU</t>
  </si>
  <si>
    <t>2006771</t>
  </si>
  <si>
    <t>29796</t>
  </si>
  <si>
    <t>2532</t>
  </si>
  <si>
    <t>Rabba Ve (Full Song) Jyoti Nooran - Dev Kharoud - Roopi Gill - New Punajbi Songs - Geet MP3</t>
  </si>
  <si>
    <t>2025-02-05T12:30:01Z</t>
  </si>
  <si>
    <t>Geet MP3 and JBCO Films are Presenting the Song "Rabba Ve" By Jyoti Nooran From The Movie "Majhail" Movie Releasing In Cinemas 31 Jan 2025, We hope you enjoy listening to it as much as we enjoyed creating it!
Join the Journey and Subscribe to Endless Entertainment: http://bit.ly/SubscribeGEETMP3
Song Available On:
Apple Music: https://music.apple.com/in/album/rabba-ve-from-majhail-single/1794497698
Spotify: https://open.spotify.com/album/0lxPTJpGKhc5jc5Re8gW6l
iTunes: https://music.apple.com/in/album/rabba-ve-from-majhail-single/1794497698
Amazon Prime Music: https://music.amazon.in/albums/B0DW454W5G
Jio Saavn: https://www.jiosaavn.com/album/rabba-ve-from-majhail/2xEZ8Qypeys_
YouTube Topic: https://www.youtube.com/watch?v=XrvKAQiu114
YT Music: https://music.youtube.com/watch?v=XrvKAQiu114
Song Credits:
Song Name: Rabba Ve
Singer: Jyoti Nooran
Music: Happy Raikoti
Lyrics: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</si>
  <si>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D0KWSF699Zg</t>
  </si>
  <si>
    <t>PT3M39S</t>
  </si>
  <si>
    <t>3240554</t>
  </si>
  <si>
    <t>35574</t>
  </si>
  <si>
    <t>1521</t>
  </si>
  <si>
    <t>iLLTi (Title Track) Mika Singh | Jagjeet Sandhu | Tania | New Punjabi Movie | 14 Feb 2025 | Geet MP3</t>
  </si>
  <si>
    <t>2025-02-01T10:30:01Z</t>
  </si>
  <si>
    <t>Geet MP3 &amp; Jagjeet Sandhu Films Presents the Title Track "iLLTi" From The Movie "iLLTi" The Song is Performed By  Mika Singh. Get Ready for an Amazing Cinematic Experience Featuring Talented Artists, including Jagjeet Sandhu, Tania, Raghveer Boli, Anita Devgun . Directed by Varinder Ramgarhia.
Make sure to like it and share it as much as you can!
Join the Journey and Subscribe to Endless Entertainment: http://bit.ly/SubscribeGEETMP3
Movies Releasing in Cinemas on 14th February 2025.
iLLti Title Track Song Available On:
Apple Music: https://music.apple.com/in/album/illti-single/1793749059
Spotify: https://open.spotify.com/album/66TqEtwloGTJ5whVi2L7UY
Amazon Prime Music: https://music.amazon.in/albums/B0DVLNR7HH
iTunes: https://music.apple.com/in/album/illti-single/1793749059
Jio Saavn: https://www.jiosaavn.com/song/illti/BQM5c0ZCdnQ
YT Music: https://music.youtube.com/watch?v=8WMPywhVqBM
Instagram: https://www.instagram.com/reels/audio/970777115005825/
Song Credits: 
Singer: Mika singh 
Music: Crowny
Lyricist/Composer: Kang Sadiq 
Master Mix: Bpm Singh
Digitally Promotions: GK Digital
Music Label: Geet MP3
Movie Credits:
Movie Name: ILLTI  
Movie Release Date: 14th Feb 2025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Associate Director: Baljit Singh Balli
Second Cinematographer: Sandeep Singh 
Gaffer: Rakesh Kumar
Music: Crowny
Lyrics: Kang Sadiq
Assistant Directors: Bunty Sekhon, Monika Heer, Gurdeep Singh, Aman sandhu, Bhupesh Thakur, Gurpreet Bachhal
Assistant DOP: Meharpreet, Taran Bhagat, Mani art
Production: Impossible Film Studios
Visual Promotions: Trailer Bazaar
Makeup &amp; Hair: Matrix Hair Twister Moga &amp; Rajan Sheela
Still &amp; Making: Ckay Aulakh &amp; Aman 
Di &amp; Sound: Afterplay Studios (Maddy)
Di Colourist: Parkash Joseph
Recording Mixer: Deepak Poojary
Dubbing By: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</si>
  <si>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kPMJHy8wj_k</t>
  </si>
  <si>
    <t>PT2M10S</t>
  </si>
  <si>
    <t>2129353</t>
  </si>
  <si>
    <t>29165</t>
  </si>
  <si>
    <t>2479</t>
  </si>
  <si>
    <t>Pyar Vyar (Full Song) Karan Randhawa - Dev Kharoud - Roopi Gill - New Punajbi Songs - Geet MP3</t>
  </si>
  <si>
    <t>2025-01-30T05:30:02Z</t>
  </si>
  <si>
    <t>Geet MP3 and JBCO Films are Presenting the Song "Pyar Vyar" By Karan Randhawa From The Movie "Majhail" Movie Releasing In Cinemas 31 Jan 2025, We hope you enjoy listening to it as much as we enjoyed creating it!
Join the Journey and Subscribe to Endless Entertainment: http://bit.ly/SubscribeGEETMP3
Song Available On:
Spotify: https://open.spotify.com/album/6bL2Byg65HROlOcNDAP1yD
Apple Music: https://music.apple.com/in/album/pyar-vyar-from-majhail-single/1793152316
Amazon Prime Music: https://music.amazon.in/albums/B0DV9XTBF8
iTunes: https://music.apple.com/in/album/pyar-vyar-from-majhail-single/1793152316
YT Music: https://music.youtube.com/watch?v=5x3teC2qQMU
Jio Saavn: https://www.jiosaavn.com/song/pyar-vyar-from-majhail-from-majhail/QB8yViVaQwY
YouTube Topic: https://www.youtube.com/watch?v=5x3teC2qQMU
Instagram: https://www.instagram.com/reels/audio/9018684201572465?igsh=Ym80aTRxcTF1b3Vw
Song Credits:
Song Name: Pyar Vyar
Singer: Karan Randhawa
Music: Happy Raikoti
Lyrics: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</si>
  <si>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efa6a65PTFw</t>
  </si>
  <si>
    <t>PT2M55S</t>
  </si>
  <si>
    <t>4005870</t>
  </si>
  <si>
    <t>44368</t>
  </si>
  <si>
    <t>2417</t>
  </si>
  <si>
    <t>iLLTi (Trailer) Jagjeet Sandhu | Tania | Raghveer | New Punjabi Movie | In Cinema 14 Feb | Geet MP3</t>
  </si>
  <si>
    <t>2025-01-26T10:30:19Z</t>
  </si>
  <si>
    <t>Geet MP3 &amp; Jagjeet Sandhu Films Presents the Official Trailer of "ILLTI" Movie Get Ready for an Amazing Cinematic Experience Featuring Talented Artists, including Jagjeet Sandhu, Tania, Raghveer Boli, Anita Devgun . Directed by Varinder Ramgarhia.
The Movie is Releasing In Cinemas on 14 February 2025. We hope you enjoy watching it as much as we enjoyed making it!
Join the Journey and Subscribe to Endless Entertainment: http://bit.ly/SubscribeGEETMP3
Movie Credits: 
Movie Release Date: 14th Feb 2025
Cast: Jagjeet Sandhu, Tania, Raghveer Boli, Anita Devgun, Surender Sharma, Sanju Solanki, Satwant Kaur, Dilawar Sidhu, Daljinder Basran, Ikatar Singh, Bashir Khan, Harjit Kainth, Jatinder Ramgarhia,Vikram Khaira, Gurrnav, Guru Bamrah, Navdeep, Virat Mahal.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Production Manager: Yuvraj Singh
Associate Director: Baljit Singh Balli
Second Cinematographer: Sandeep Singh. 
Gaffer: Rakesh Kumar
Singer : Mika Singh , Romi , Master Saleem , G Khan 
Music: Crowny
Lyrics: Kang Sadiq
Assistant Directors: Bunty Sekhon, Monika Heer, Gurdeep Singh, Aman Sandhu, Bhupesh Thakur, Gurpreet Bachhal
Assistant DOP: Meharpreet, Taran Bhagat, Mani art
Production: Impossible Film Studios
Visual Promotions: Trailer Bazaar
Makeup &amp; Hair : Matrix Hair Twister Moga &amp; Rajan Sheela
Still &amp; Making - Ckay Aulakh &amp; Aman 
Di &amp; Sound: Afterplay Studios (Maddy)
Di Colourist: Parkash Joseph
Recording Mixer: Deepak Poojar
Dubbing By :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</si>
  <si>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r960xXxeiF8</t>
  </si>
  <si>
    <t>PT2M46S</t>
  </si>
  <si>
    <t>4901773</t>
  </si>
  <si>
    <t>50446</t>
  </si>
  <si>
    <t>4697</t>
  </si>
  <si>
    <t>Gallan Hundiyan (Full Song) Gulab Sidhu - Dev Kharoud - Roopi Gill - New Punajbi Songs - Geet MP3</t>
  </si>
  <si>
    <t>2025-01-25T05:30:01Z</t>
  </si>
  <si>
    <t>Geet MP3 and JBCO Films are Presenting the Song "Gallan Hundiyan" By Gulab Sidhu From The Movie "Majhail" Movie Releasing In Cinemas 31 Jan 2025, We hope you enjoy listening to it as much as we enjoyed creating it!
Join the Journey and Subscribe to Endless Entertainment: http://bit.ly/SubscribeGEETMP3
Song Available On:
Spotify: https://open.spotify.com/album/4eXHXXfO93us9UtOjbtpo1
Apple Music: https://music.apple.com/in/album/gallan-hundiyan-from-majhail/1791545603?i=1791545604
Amazon Prime Music: https://music.amazon.in/albums/B0DTJ5T3DG
Jio Saavn: https://www.jiosaavn.com/album/gallan-hundiyan-from-majhail/Fi-gmR9li78_
iTunes: https://music.apple.com/in/album/gallan-hundiyan-from-majhail/1791545603?i=1791545604
YT Music: https://music.youtube.com/watch?v=PbY2RNU3Ii4
YouTube Topic: https://www.youtube.com/watch?v=PbY2RNU3Ii4
Instagram: https://www.instagram.com/reels/audio/1007976081356751/
Song Credits:
Song Name: Gallan Hundiyan
Singer: Gulab Sidhu
Lyrics: Happy Raikoti
Music: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</si>
  <si>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RmB_g9z0DrI</t>
  </si>
  <si>
    <t>PT2M5S</t>
  </si>
  <si>
    <t>2481126</t>
  </si>
  <si>
    <t>40040</t>
  </si>
  <si>
    <t>1234</t>
  </si>
  <si>
    <t>Majhail (Dialogue Promo) - Dev Kharoud - Guggu Gill - Dheeraj Kumar - Majhail Movie in Cinemas 31Jan</t>
  </si>
  <si>
    <t>2025-01-24T12:30:10Z</t>
  </si>
  <si>
    <t>Majhail (Dialogue Promo) - Dev Kharoud, Guggu Gill, Dheeraj Kumar - Majhail Movie in Cinemas 31Jan
Join the Journey and Subscribe to Endless Entertainment: http://bit.ly/SubscribeGEETMP3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</si>
  <si>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dLxGOHd2j8U</t>
  </si>
  <si>
    <t>PT26S</t>
  </si>
  <si>
    <t>63335</t>
  </si>
  <si>
    <t>1028</t>
  </si>
  <si>
    <t>54</t>
  </si>
  <si>
    <t>Majhail Anthem (Full Song) Karan Randhawa - Dev Kharoud - Roopi Gill - New Punjabi Songs - Geet MP3</t>
  </si>
  <si>
    <t>2025-01-22T12:30:01Z</t>
  </si>
  <si>
    <t>Geet MP3 and JBCO Films are Presenting the Song "Majhail Anthem" By Karan Randhawa From The Movie "Majhail" Movie Releasing In Cinemas 31 Jan 2025, We hope you enjoy listening to it as much as we enjoyed creating it!
Join the Journey and Subscribe to Endless Entertainment: http://bit.ly/SubscribeGEETMP3
Song Available On:
Spotify: https://open.spotify.com/album/1V4cW9gOVgxXBqhAVTUOiF
Apple Music: https://music.apple.com/in/album/majhail-anthem-from-majhail-single/1791544962
Amazon Prime Music: https://music.amazon.in/albums/B0DTJ3KS86
YT Music: https://music.youtube.com/watch?v=Tif7B9ErrhI
iTunes: https://music.apple.com/in/album/majhail-anthem-from-majhail-single/1791544962
Instagram: https://www.instagram.com/reels/audio/2035714716931180?igsh=cWY4dGYydHc1c2x3
Song Credits:
Song Name: Majhail Anthem
Singer: Karan Randhawa
Music: Deep Jandu
Lyrics: Onkar Malhi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</si>
  <si>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vFxJpDOBlME</t>
  </si>
  <si>
    <t>PT3M38S</t>
  </si>
  <si>
    <t>47788856</t>
  </si>
  <si>
    <t>245722</t>
  </si>
  <si>
    <t>5431</t>
  </si>
  <si>
    <t>Sohneya: Sunidhi Chauhan &amp; Happy Raikoti - Dev Kharoud - Roopi Gill - New Romantic Songs - Geet MP3</t>
  </si>
  <si>
    <t>2025-01-19T12:30:02Z</t>
  </si>
  <si>
    <t>Geet MP3 and JBCO Films are Presenting the Song "Sohneya" By Happy Raikoti &amp; Sunidhi Chauhan From The Movie "Majhail." Movie Releasing In Cinemas 31 Jan 2025, We hope you enjoy listening to it as much as we enjoyed creating it!
Join the Journey and Subscribe to Endless Entertainment: http://bit.ly/SubscribeGEETMP3
Song Available On:
Spotify: https://open.spotify.com/album/09v1W0BjLuypgUrdm7tHbv
Apple Music: https://music.apple.com/in/album/sohneya-from-majhail/1790856214?i=1790856215
Amazon Prime Music: https://music.amazon.in/albums/B0DT74YWQP
iTunes: https://music.apple.com/in/album/sohneya-from-majhail/1790856214?i=1790856215
Jio Saavn: https://www.jiosaavn.com/song/sohneya-from-majhail-from-majhail/QwMyVwBVZ3U
YT Music: https://music.youtube.com/watch?v=NueQXoptZ5c
Song Credits:
Song Name: Sohneya
Singer: Sunidhi Chauhan &amp; Happy Raikoti
Lyrics: Happy Raikoti
Music: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</si>
  <si>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CP0niwpL46g</t>
  </si>
  <si>
    <t>8886069</t>
  </si>
  <si>
    <t>73975</t>
  </si>
  <si>
    <t>2291</t>
  </si>
  <si>
    <t>MAJHAIL (Official Trailer) Dev Kharoud | Guggu Gill | Roopi Gill | New Punjabi Movie | 31 Jan 2025</t>
  </si>
  <si>
    <t>2025-01-15T05:30:02Z</t>
  </si>
  <si>
    <t>Geet MP3 &amp; JBCO Films Presents The Trailer of "MAJHAIL" Movie Get Ready For an Amazing Cinematic Experience Featuring Talented Artists Like Dev Kharoud, Guggu Gill, Roopi Gill, Dheeraj Kumar, Kull Sidhu, Marc Randhawa, Hobby Dhaliwal, and Vadda Grewal And Directed by Dheeraj Kedarnath Rattan.
The Movie is Releasing In Cinemas on 31 January 2025. We hope you enjoy watching it as much as we enjoyed making it!
Join the Journey and Subscribe to Endless Entertainment: http://bit.ly/SubscribeGEETMP3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Lyrics : Happy Raikoti , Prem Dhillon , Amrit Maan , Onkar
Music : Happy Raikoti , Deep Jandu , Rass
Singer : Sunidhi Chauhan , Jyoti Nooran Amrit Maan , Deep Jandu , Prem Dhillon , Gulab Sidhu , Karan Randhawa , Happy Raikoti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Still Making : K Raj FamousFilms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</si>
  <si>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IM6czbKwGZI</t>
  </si>
  <si>
    <t>PT2M45S</t>
  </si>
  <si>
    <t>5217114</t>
  </si>
  <si>
    <t>66909</t>
  </si>
  <si>
    <t>5093</t>
  </si>
  <si>
    <t>Hadd Todta: Amrit Maan &amp; Deep Jandu - Dev Kharoud - Guggu Gill - New Punajbi Songs - Geet MP3</t>
  </si>
  <si>
    <t>2025-01-09T12:30:01Z</t>
  </si>
  <si>
    <t>Geet MP3 and JBCO Films are Presenting the Song "Hadd Todta" By Amrit Maan , Deep Jandu From The Movie "Majhail." Movie Releasing In Cinemas 31 Jan 2025, We hope you enjoy listening to it as much as we enjoyed creating it!
Join the Journey and Subscribe to Endless Entertainment: http://bit.ly/SubscribeGEETMP3
Song Available On:
Spotify: https://open.spotify.com/album/76TqXlblGWmMvVNLJtNw0I?si=QafkIbXYQxCegk7LePT86Q
Apple Music: https://music.apple.com/us/album/hadd-todta-from-majhail-single/1789307095
iTunes: https://music.apple.com/us/album/hadd-todta-from-majhail-single/1789307095
JioSaavn: https://www.jiosaavn.com/song/hadd-todta-from-majhail-from-majhail/Fw80QDZjQgc
Gaana: https://gaana.com/song/hadd-todta-from-majhail
Prime Music India: https://music.amazon.in/albums/B0DSHWWDS6?marketplaceId=A21TJRUUN4KGV&amp;musicTerritory=IN&amp;ref=dm_sh_Z7m5ZkmE2mkrFyoEaD2oZArLu
YouTube Music: https://music.youtube.com/playlist?list=OLAK5uy_m8wjfgLJ1OgKuWDgfVHqOU2Kc2JruvRkA&amp;si=dnv9tR4Ht_e6sXa5
Instagram Reel:
Song Credits:
Singer: Amrit Maan, Deep Jandu
Lyrics: Amrit Maan
Music: Deep Jandu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</si>
  <si>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UwoAXVMp_U8</t>
  </si>
  <si>
    <t>PT1M59S</t>
  </si>
  <si>
    <t>2978992</t>
  </si>
  <si>
    <t>42531</t>
  </si>
  <si>
    <t>1385</t>
  </si>
  <si>
    <t>Amli Boyfriend: Vadda Grewal &amp; Deepak Dhillon (Full Video) Latest Punjabi Song | Geet MP3</t>
  </si>
  <si>
    <t>2025-01-06T06:30:02Z</t>
  </si>
  <si>
    <t>Geet MP3 and GK Digital present the Official video of "Amli Boyfriend" By Vadda Grewal Ft. Deepak Dhillon. We hope you enjoy listening to it.
Join the Journey and Subscribe to Endless Entertainment: http://bit.ly/SubscribeGEETMP3
No Smoking Full Album Stream And Download On:
Spotify: https://open.spotify.com/album/2FIMVMCyrq3e1JoeI51x5t
Apple Music: https://music.apple.com/in/album/no-smoking-ep/1774530833
Wynk Music: https://wynk.in/music/album/no-smoking/wm_5034644178127?q=N+o+Smoking+
iTunes: https://music.apple.com/in/album/no-smoking-ep/1774530833
Jio Saavn: https://www.jiosaavn.com/album/no-smoking/cUIJZsu-OTc_
Amazon Prime Music: https://music.amazon.in/albums/B0DK7FFJQF
Gaana: https://gaana.com/album/no-smoking-punjabi
YT Music: https://music.youtube.com/playlist?list=OLAK5uy_kZLpedbzKUA3DYggoOd44_IT7732HNOvs
Reel Links - No Smoking
Sanjay Dutt: https://www.instagram.com/reels/audio/1824211978105946?igsh=MXJoZ3RzZzJ2cjYxdw==
Fly Fly Kabootri: https://www.instagram.com/reels/audio/1211564696803485?igsh=MTRnbWg2dHBhaG4zNA==
Tension Free: https://www.instagram.com/reels/audio/1768665933977649?igsh=czkxa3NwNXZwOGoy
Amli Boyfriend: https://www.instagram.com/reels/audio/524850803507451?igsh=MW5jdTY0Zjg3cmxtNw==
Pind De Munde: https://www.instagram.com/reels/audio/1230259161455482?igsh=MXRoNDJodDk2MHV4cQ==
Truck Vs Wife: https://www.instagram.com/reels/audio/8267518226691223?igsh=NzlxNmhkOGk3ZHZn
Video Credits:
Album: Full Desi 3
Song Name: Amli Boyfriend
Singer/Composer: Vadda Grewal
Lyrics: Sidhu Jajjal
Music: Geet
Video: Bigthought Films
Producer: KV Dhillon
Digitally Promotion: GK Digital 
Music Label: Geet MP3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</si>
  <si>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08vC5jb-FlE</t>
  </si>
  <si>
    <t>PT2M36S</t>
  </si>
  <si>
    <t>1543380</t>
  </si>
  <si>
    <t>25480</t>
  </si>
  <si>
    <t>1616</t>
  </si>
  <si>
    <t>Defender (Full Video) Harf Cheema - Sudesh Kumari - Sruishty Mann - Latest Punjabi Song - Geet MP3</t>
  </si>
  <si>
    <t>2025-01-03T11:30:17Z</t>
  </si>
  <si>
    <t>Geet MP3 Presenting Album "Future Folk" Of Harf Cheema, And Now We Releasing Album's Music Video "Defender"
We expect you to appreciate hearing it as greatly as we enjoyed making it!
Join the Journey and Subscribe to Endless Entertainment: http://bit.ly/SubscribeGEETMP3
Song Video Credits:
Song: Defender
Singer: Harf Cheema Ft. Sudesh Kumari
Female Lead: Sruishty Mann
Lyrics: Harf Cheema
Music Composer : Deep Jandu 
Video: Hitesh Arora
Producers: KV Dhillon
Producer:  PARVAR NISHAN
Digitally Promotions: GK Digital
Record Label: Geet MP3
Album's Tracklist:
1. 
Song: Defender
Singer: Harf Cheema, Sudesh Kumari
Lyrics: Harf Cheema
Music Composer :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Harf Cheema
 Music Composer : Deep Jandu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</si>
  <si>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OKDGEYVzIGI</t>
  </si>
  <si>
    <t>113357874</t>
  </si>
  <si>
    <t>442937</t>
  </si>
  <si>
    <t>5162</t>
  </si>
  <si>
    <t>MAJHAIL (Title Track) Prem Dhillon - Dev Kharoud - Guggu Gill  - New Punajbi Songs - Geet MP3</t>
  </si>
  <si>
    <t>2024-12-19T13:25:50Z</t>
  </si>
  <si>
    <t>Geet MP3 and JBCO Films are Presenting the Title Track "Majhail" From The Movie "Majhail." The Song is Performed By  Prem Dhillon. Movie Releasing In Cinemas 31 Jan 2025, We hope you enjoy listening to it as much as we enjoyed creating it!
Majhail Song Available On:
Spotify: https://open.spotify.com/album/51nwNRYw6uBFk7n4GVanoB?si=zFng_FizQhSDYnlH_bQZSg
Apple Music: https://music.apple.com/us/album/majhail/1784984522?i=1784984575
iTunes: https://music.apple.com/us/album/majhail/1784984522?i=1784984575
JioSaavn: https://www.jiosaavn.com/album/majhail/pW7DY0mlzcw_
YouTube Music: https://music.youtube.com/watch?v=eXW07lV7_yM&amp;si=bKETn4hKOeWQPwlP
Reel: https://www.instagram.com/reels/audio/1274751550230524/
Song Credits:
Singer/Composer/Lyrics: Prem Dhillon
Music/Mix &amp; Master: Rass
Video Director: Satti Dhillon
Online &amp; Reels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</si>
  <si>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ttAK4EgNnGQ</t>
  </si>
  <si>
    <t>10530765</t>
  </si>
  <si>
    <t>92955</t>
  </si>
  <si>
    <t>3850</t>
  </si>
  <si>
    <t>Attitude (Official Video) Harf Cheema - Jasmeen Akhtar - Latest Punjabi Song 2024 - Geet MP3</t>
  </si>
  <si>
    <t>2024-12-13T12:30:01Z</t>
  </si>
  <si>
    <t>Geet MP3 &amp; GK Digital Presenting Album "Future Folk" Of Harf Cheema, And Now We Releasing Album's 2nd Music Video "Attitude"
We expect you to appreciate hearing it as greatly as we enjoyed making it!
Join the Journey and Subscribe to Endless Entertainment: http://bit.ly/SubscribeGEETMP3
"Future Folk" Album Streaming Now On: 
Spotify: https://open.spotify.com/album/6ukTEfsBa5GIp9nOJQTLkw?si=pfnZWd-KTKW2o_mcL8cbhA
Apple Music: https://music.apple.com/us/album/future-folk-ep/1781681641
iTunes: https://music.apple.com/us/album/future-folk-ep/1781681641
JioSaavn: https://www.jiosaavn.com/album/future-folk/teM4CMCo3ks_
Prime Music India: https://music.amazon.in/albums/B0DNZTVJ44?marketplaceId=A21TJRUUN4KGV&amp;musicTerritory=IN&amp;ref=dm_sh_PYz3sp7iq3QwOscC8ZxIQGKzF
YouTube Music: https://music.youtube.com/playlist?list=OLAK5uy_lY7EqRNqe1lLEP1BQsRz_BDUejpPZAYGs&amp;si=0f8L6al_4NNeyEHz
Youtube Topic: https://youtube.com/playlist?list=OLAK5uy_nC3U3hEi5Twy_sXRuKm4UkhXGbI-iu1g0&amp;si=nxvl7ZE7mxb6oSTi
Reel Links - Future Folk 
1. Defender: https://www.instagram.com/reels/audio/1715827378983345?igsh=MXJidHBtMjJiZzBkcQ==
2. Attitude: https://www.instagram.com/reels/audio/578502528063439?igsh=MWUwemE4dm1pYXN4bA==
3. Halla Gulla: https://www.instagram.com/reels/audio/1055656226247454?igsh=MW1mdDJ5dXlzNHhjeg==
4. Gediroute: https://www.instagram.com/reels/audio/575258255083783?igsh=Mzk5c2N2dTFjMjFm
5. Lahore: https://www.instagram.com/reels/audio/1299735821375465?igsh=ZXJvYXZoODBhYnZ0
6. Circle: https://www.instagram.com/reels/audio/559496986834684?igsh=YjRvbzVueHZtc3Bn
Song Video Credits:
Song: Attitude
Singer: Harf Cheema Ft. Jasmeen Akhtar
Lyrics\Composer: Harf Cheema
Music: Bull Music
Mix Master: Dense
Video: Diljot Garcha
Producers: Kv Dhillon
Digitally Promotions: GK Digital
Record Label: Geet MP3
Album's Tracklist:
1. 
Song: Defender
Singer: Harf Cheema, Sudesh Kumari
Lyrics and Composer: Harf Cheema
Music Director: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&amp; Composer: Harf Cheema
 Music: Deep Jandu
Producers: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</si>
  <si>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VSF_UjdoXXw</t>
  </si>
  <si>
    <t>2416801</t>
  </si>
  <si>
    <t>42352</t>
  </si>
  <si>
    <t>1310</t>
  </si>
  <si>
    <t>Weekend Lalkare (Full Video) - Ricky Chahal - New Punjabi Songs 2024 - Geet MP3</t>
  </si>
  <si>
    <t>2024-12-12T12:30:05Z</t>
  </si>
  <si>
    <t>Geet MP3 and GK Digital presents "Weekend Lalkare," a vibrant track sung by 'Ricky Chahal'. With lyrics by 'Jammu' and 'Ricky Chahal', and music produced by 'Its PB', this energetic song is set to bring the perfect vibe.
Stream/Download "Weekend Lalkare " on:
Spotify: https://open.spotify.com/album/1rxDdcOc5l5bvvkKk1LQKw?si=TtNOV6V9Sgu1YE4v1P0u2w
Apple Music: https://music.apple.com/us/album/weekend-lalkare-single/1784372271
iTunes: https://music.apple.com/us/album/weekend-lalkare-single/1784372271
JioSaavn: https://www.jiosaavn.com/album/weekend-lalkare/Rl3P6JgadrY_
Gaana: https://gaana.com/song/weekend-lalkare
Amazon Prime Music India: https://music.amazon.in/albums/B0DPYPLRH9?marketplaceId=A21TJRUUN4KGV&amp;musicTerritory=IN&amp;ref=dm_sh_8HfaSy1LppXmbBTevkq09N5Pr
YouTube Music: https://music.youtube.com/playlist?list=OLAK5uy_mOaSnKiK657gVZ3XvIBzRZv8BQK_JYwjw&amp;si=ywA9nB0Z6tGGXemf
Instagram Reel: https://www.instagram.com/reels/audio/1129306685440838?igsh=bjZ0amF5aGZ1bHgx
Song Credits: 
Singer: Ricky Chahal 
Lyrics: Jammu &amp; Ricky Chahal 
Composition: Ricky Chahal 
Music: Its PB 
Mix &amp; Master: Its PB 
Vocal Recording: City Studio Lisbon 
Director: Rahul
Dop: Rahul
Production Company: BS Films
Editor &amp; Colorist: Cinetone Media
Digital Promotions: GK Digital
Record Label: Geet MP3
Join the Journey and Subscribe to Endless Entertainment: http://bit.ly/SubscribeGEETMP3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</si>
  <si>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J5s8P_xoLIQ</t>
  </si>
  <si>
    <t>108994</t>
  </si>
  <si>
    <t>1586</t>
  </si>
  <si>
    <t>413</t>
  </si>
  <si>
    <t>ILLTI (Movie Teaser) Jagjeet Sandhu | Tania | New Punjabi Movie | 14 Feb 2025 | Geet MP3</t>
  </si>
  <si>
    <t>2024-12-05T12:30:02Z</t>
  </si>
  <si>
    <t>Geet MP3 &amp; Jagjeet Sandhu Films Presents the Teaser of "ILLTI" Movie Get Ready for an Amazing Cinematic Experience Featuring Talented Artists, including Jagjeet Sandhu, Tania, Raghveer Boli, Anita Devgun . Directed by Varinder Ramgarhia.
Make sure to like it and share it as much as you can!
Join the Journey and Subscribe to Endless Entertainment: http://bit.ly/SubscribeGEETMP3
Movie Credits:
Movie Name: ILLTI 
Movie Release Date: 14th Feb 2025
Cast: Jagjeet Sandhu, Tania, Raghveer Boli, Anita Devgun, Surender Sharma, Sanju Solanki, Satwant Kaur, Dilawar Sidhu, Daljinder Basran, Ikatar Singh, Bashir Khan, Harjit Kainth, Jatinder Ramgarhia, Inderjeet Dally, Vikram Khaira, Gurrnav. 
Director: Varinder Ramgarhia
Producers: KV Dhillon &amp; Jagjeet Sandhu
Written By: Gurpreet Bhullar
Cinematographer: Sukh Kamboj
Editor: Krishna Rodge 
Trailer Editor: Nikhil Soni
Vfx Supervisor: Manjeet Sannan
Art Director: Vijay Giri
Costume Designer: Nandita Kohli
Background Music: Kevin Roy
Line Producer: Gavy Mano Chahal
Executive Producer: Jeet Bhangu
Associate Director: Baljit Singh Balli
Second Cinematographer: Sandeep Singh &amp; Meharpreet
Gaffer: Rakesh Kaushal
Music: Crowny
Lyrics: Kang Sadiq
Assistant Directors: Bunty Sekhon, Monika Heer, Gurdeep Singh, Aman sandhu, Bhupesh Thakur, Gurpreet Bachhal
Production: Impossible Film Studios
Visual Promotions: Trailer Bazaar
Makeup: Matrix Hair Twister Moga
Di &amp; Sound: Afterplay Studios (Maddy)
Di Colourist: Parkash Joseph
Recording Mixer: Deepak Poojar
Dubbing By : Ankush Sharma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</si>
  <si>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TFiCDoAMcQ0</t>
  </si>
  <si>
    <t>PT1M21S</t>
  </si>
  <si>
    <t>2211692</t>
  </si>
  <si>
    <t>39714</t>
  </si>
  <si>
    <t>999</t>
  </si>
  <si>
    <t>MAJHAIL (Movie Teaser) Dev Kharoud | Guggu Gill | Roopi Gill | Latest Punjabi Movie | 31 Jan 2025</t>
  </si>
  <si>
    <t>2024-12-02T05:30:01Z</t>
  </si>
  <si>
    <t>Geet MP3 presents the teaser of "MAJHAIL" Get ready for an amazing cinematic experience featuring talented artists, including Dev Kharoud, Guggu Gill, Roopi Gill, Dheeraj Kumar, Kull Sidhu, Marc Randhawa, Hobby Dhaliwal, and Vadda Grewal. Directed by Dheeraj Kedarnath Rattan.
Make sure to like it and share it as much as you can!
Join the Journey and Subscribe to Endless Entertainment: http://bit.ly/SubscribeGEETMP3
Movie Releasing in Theatres on 31 January 2025.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</si>
  <si>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jG3sBHMM4m4</t>
  </si>
  <si>
    <t>PT1M22S</t>
  </si>
  <si>
    <t>3156399</t>
  </si>
  <si>
    <t>39876</t>
  </si>
  <si>
    <t>1821</t>
  </si>
  <si>
    <t>Lahore: Harf Cheema &amp; Sargi Maan (Full Song) Latest Punjabi Song | Geet MP3</t>
  </si>
  <si>
    <t>2024-12-01T12:30:11Z</t>
  </si>
  <si>
    <t>Geet MP3 and GK Digital Presenting Jukebox of the "Future Folk" Album by "Harf Cheema". This duet album features various female artists that are Sudesh Kumari, Jasmeen Akhtar, Gurlez Akhtar, Shipra Goyal, Sargi Maan and Rupinder Handa, with music produced by Deep Jandu, Bull Music, and Gaiphy, this album gonna make a room in your heart for sure.
"Future Folk" Album Streaming Now On: 
Spotify: https://open.spotify.com/album/6ukTEfsBa5GIp9nOJQTLkw?si=pfnZWd-KTKW2o_mcL8cbhA
Apple Music: https://music.apple.com/us/album/future-folk-ep/1781681641
iTunes: https://music.apple.com/us/album/future-folk-ep/1781681641
JioSaavn: https://www.jiosaavn.com/album/future-folk/teM4CMCo3ks_
Prime Music India: https://music.amazon.in/albums/B0DNZTVJ44?marketplaceId=A21TJRUUN4KGV&amp;musicTerritory=IN&amp;ref=dm_sh_PYz3sp7iq3QwOscC8ZxIQGKzF
YouTube Music: https://music.youtube.com/playlist?list=OLAK5uy_lY7EqRNqe1lLEP1BQsRz_BDUejpPZAYGs&amp;si=0f8L6al_4NNeyEHz
Youtube Topic: https://youtube.com/playlist?list=OLAK5uy_nC3U3hEi5Twy_sXRuKm4UkhXGbI-iu1g0&amp;si=nxvl7ZE7mxb6oSTi
Album Instagram Reel Links: 
1. Defender: https://www.instagram.com/reels/audio/1715827378983345?igsh=MXJidHBtMjJiZzBkcQ==
2. Attitude: https://www.instagram.com/reels/audio/578502528063439?igsh=MWUwemE4dm1pYXN4bA==
3. Halla Gulla: https://www.instagram.com/reels/audio/1055656226247454?igsh=MW1mdDJ5dXlzNHhjeg==
4. Gediroute: https://www.instagram.com/reels/audio/575258255083783?igsh=Mzk5c2N2dTFjMjFm
5. Lahore: https://www.instagram.com/reels/audio/1299735821375465?igsh=ZXJvYXZoODBhYnZ0
6. Circle: https://www.instagram.com/reels/audio/559496986834684?igsh=YjRvbzVueHZtc3Bn
Album's Tracklist:
1. 
Song: Defender
Singer: Harf Cheema, Sudesh Kumari
Lyrics and Composer: Harf Cheema
Music Director: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&amp; Composer: Harf Cheema
 Music: Deep Jandu
Join the Journey and Subscribe to Endless Entertainment: http://bit.ly/SubscribeGEETMP3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</si>
  <si>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aJbWy2RTweA</t>
  </si>
  <si>
    <t>PT2M18S</t>
  </si>
  <si>
    <t>159524</t>
  </si>
  <si>
    <t>5504</t>
  </si>
  <si>
    <t>21</t>
  </si>
  <si>
    <t>Gediroute: Harf Cheema &amp; Shipra Goyal  (Full Song) Latest Punjabi Song | Geet MP3</t>
  </si>
  <si>
    <t>2024-12-01T10:30:24Z</t>
  </si>
  <si>
    <t>sgqCUrSYQGY</t>
  </si>
  <si>
    <t>PT1M55S</t>
  </si>
  <si>
    <t>128869</t>
  </si>
  <si>
    <t>4677</t>
  </si>
  <si>
    <t>20</t>
  </si>
  <si>
    <t>Circle: Harf Cheema &amp; Rupinder Handa (Full Song) Latest Punjabi Song | Geet MP3</t>
  </si>
  <si>
    <t>2024-12-01T08:30:10Z</t>
  </si>
  <si>
    <t>Geet MP3 and GK Digital Presenting Jukebox of the "Future Folk" Album by "Harf Cheema". This duet album features various female artists that are Sudesh Kumari, Jasmeen Akhtar, Gurlez Akhtar, Shipra Goyal, Sargi Maan and Rupinder Handa, with music produced by Deep Jandu, Bull Music, and Gaiphy, this album gonna make a room in your heart for sure.
"Future Folk" Album Streaming Now On: 
Spotify: https://open.spotify.com/album/6ukTEfsBa5GIp9nOJQTLkw?si=pfnZWd-KTKW2o_mcL8cbhA
Apple Music: https://music.apple.com/us/album/future-folk-ep/1781681641
iTunes: https://music.apple.com/us/album/future-folk-ep/1781681641
JioSaavn: https://www.jiosaavn.com/album/future-folk/teM4CMCo3ks_
Prime Music India: https://music.amazon.in/albums/B0DNZTVJ44?marketplaceId=A21TJRUUN4KGV&amp;musicTerritory=IN&amp;ref=dm_sh_PYz3sp7iq3QwOscC8ZxIQGKzF
YouTube Music: https://music.youtube.com/playlist?list=OLAK5uy_lY7EqRNqe1lLEP1BQsRz_BDUejpPZAYGs&amp;si=0f8L6al_4NNeyEHz
Youtube Topic: https://youtube.com/playlist?list=OLAK5uy_nC3U3hEi5Twy_sXRuKm4UkhXGbI-iu1g0&amp;si=nxvl7ZE7mxb6oSTi
Album Instagram Reel Links: 
1. Defender: https://www.instagram.com/reels/audio/1715827378983345?igsh=MXJidHBtMjJiZzBkcQ==
2. Attitude: https://www.instagram.com/reels/audio/578502528063439?igsh=MWUwemE4dm1pYXN4bA==
3. Halla Gulla: https://www.instagram.com/reels/audio/1055656226247454?igsh=MW1mdDJ5dXlzNHhjeg==
4. Gediroute: https://www.instagram.com/reels/audio/575258255083783?igsh=Mzk5c2N2dTFjMjFm
5. Lahore: https://www.instagram.com/reels/audio/1299735821375465?igsh=ZXJvYXZoODBhYnZ0
6. Circle: https://www.instagram.com/reels/audio/559496986834684?igsh=YjRvbzVueHZtc3Bn
Album's Tracklist:
1. 
Song: Defender
Singer: Harf Cheema, Sudesh Kumari
Lyrics: Harf Cheema
Music Director: Deep Jandu
Composer: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Harf Cheema
 Music: Deep Jandu
Composer: Deep Jandu
Join the Journey and Subscribe to Endless Entertainment: http://bit.ly/SubscribeGEETMP3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</si>
  <si>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gRGqWL38_p4</t>
  </si>
  <si>
    <t>PT2M7S</t>
  </si>
  <si>
    <t>170562</t>
  </si>
  <si>
    <t>5838</t>
  </si>
  <si>
    <t>326</t>
  </si>
  <si>
    <t>Attitude: Harf Cheema &amp; Jasmeen Akhtar (Full Song) Latest Punjabi Song | Geet MP3</t>
  </si>
  <si>
    <t>2024-12-01T06:31:35Z</t>
  </si>
  <si>
    <t>PRBqL_e7Sok</t>
  </si>
  <si>
    <t>201850</t>
  </si>
  <si>
    <t>6643</t>
  </si>
  <si>
    <t>41</t>
  </si>
  <si>
    <t>Defender: Harf Cheema &amp; Sudesh Kumari (Full Song) Latest Punjabi Song | Geet MP3</t>
  </si>
  <si>
    <t>2024-12-01T04:07:00Z</t>
  </si>
  <si>
    <t>zRnf80S4XMM</t>
  </si>
  <si>
    <t>2018130</t>
  </si>
  <si>
    <t>19466</t>
  </si>
  <si>
    <t>563</t>
  </si>
  <si>
    <t>Future Folk (Album Jukebox) Harf Cheema | Gurlez | Jasmeen | Sargi Maan | Rupinder | Shipra | Sudesh</t>
  </si>
  <si>
    <t>2024-11-30T05:30:08Z</t>
  </si>
  <si>
    <t>-VEvdNOooSw</t>
  </si>
  <si>
    <t>PT14M24S</t>
  </si>
  <si>
    <t>913863</t>
  </si>
  <si>
    <t>5214</t>
  </si>
  <si>
    <t>176</t>
  </si>
  <si>
    <t>Future Folk (Album's Official Announcement Intro) - Harf Cheema - Geet MP3</t>
  </si>
  <si>
    <t>2024-11-29T06:30:04Z</t>
  </si>
  <si>
    <t>Geet MP3 and GK Digital Presenting the Intro of the "Future Folk" Album by "Harf Cheema". This duet album features amazing female artists that are Sudesh Kumari, Jasmeen Akhtar, Gurlez Akhtar, Shipra Goyal, Sargi Maan and Rupinder Handa, with music produced by Deep Jandu, Bull Music, and Gaiphy, this album gonna make a room in your heart for sure.
Full Album Releasing on 30 November, 2024.
Album's Tracklist:
1. 
Song: Defender
Singer: Harf Cheema, Sudesh Kumari
Lyrics and Composer: Harf Cheema
Music Director: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&amp; Composer: Harf Cheema
 Music: Deep Jandu
Join the Journey and Subscribe to Endless Entertainment: http://bit.ly/SubscribeGEETMP3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</si>
  <si>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ClYJTJqNFrU</t>
  </si>
  <si>
    <t>34349</t>
  </si>
  <si>
    <t>1374</t>
  </si>
  <si>
    <t>112</t>
  </si>
  <si>
    <t>Halla Gulla (Official Video) - Harf Cheema - Gurlez Akhtar - Hit Punjabi Song - Latest Punjabi Songs</t>
  </si>
  <si>
    <t>2024-11-26T12:30:02Z</t>
  </si>
  <si>
    <t>Geet MP3 presenting the soul-stirring song of the "Future Folk" album – vocals by "Harf Cheema" and "Gurlez Akhtar". With blendy lyrics by "Harf Cheema" himself and Powerful music produced by "Gaiphy", this song will make a play in your heart for sure.
Stream/Download "Halla Gulla" on: 
Spotify: https://open.spotify.com/track/6VDZQV2ZhRSwtapy6860Rv?si=3518cd5b6465462d
Apple Music: https://music.apple.com/us/album/halla-gulla-single/1780830166
iTunes:  https://music.apple.com/us/album/halla-gulla-single/1780830166
Amazon Prime Music: https://music.amazon.in/albums/B0DNNHRH4V?marketplaceId=A21TJRUUN4KGV&amp;musicTerritory=IN&amp;ref=dm_sh_8o1Oa7chKjMUk6Wida9x2RXg2
Jio Saavn: https://www.jiosaavn.com/song/halla-gulla/Mz87WA5cWWI
YT Music: https://music.youtube.com/watch?v=RqZSCQcvn4s&amp;si=MQC4WddIOVRKEsQC
YouTube Topic: https://www.youtube.com/watch?v=RqZSCQcvn4s
Instagram Reel: https://www.instagram.com/reels/audio/1055656226247454?igsh=MW1mdDJ5dXlzNHhjeg==
Song Credits:
Song: Halla Gulla
Singer: Harf Cheema , Gurlez Akhtar
Lyrics: Harf Cheema
Composer: Harf Cheema
Music: Gaiphy
Female Lead: Geet Goraaya
Mix &amp; Master: Sameer
Video: Satti Dhillon
DOP: Sukh Kamboj
Editor: Zipsy Studios 
Producer: KV Dhillon
Producer:  PARVAR NISHAN
Digital Promotions: GK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</si>
  <si>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ehVeTFMGFxM</t>
  </si>
  <si>
    <t>61789090</t>
  </si>
  <si>
    <t>253386</t>
  </si>
  <si>
    <t>2627</t>
  </si>
  <si>
    <t>Vaardaat - Lucas (Official Video)  Gurlez Akhtar - Geet Goraaya - Latest Punjabi Song 2024 - GeetMP3</t>
  </si>
  <si>
    <t>2024-11-19T12:30:01Z</t>
  </si>
  <si>
    <t>Geet MP3 are Presenting a New Song by Lucas Ft. Gurlez Akhtar, Titled "Vaardaat"  We hope you enjoy listening to it as much as we enjoyed creating it!
Join the Journey and Subscribe to Endless Entertainment: http://bit.ly/SubscribeGEETMP3
Stream/Download Vaardaat Full Song On: 
Amazon Prime Music: https://music.amazon.in/albums/B0DN4W4QQD
Jio Saavn: https://www.jiosaavn.com/song/vaardaat/SCUJWExqfnc
Spotify: https://open.spotify.com/album/4FEHCnKXBQVjxBNiXWhLcr
Apple Music: https://music.apple.com/in/album/vaardaat-single/1779930356
YT Music: https://music.youtube.com/watch?v=oNHzaTuKMJc
iTunes: https://music.apple.com/in/album/vaardaat-single/1779930356
Instagram: https://www.instagram.com/reels/audio/868727992038401?igsh=NnAyYmxuZXlsZG8x
YouTube Topic: https://www.youtube.com/watch?v=oNHzaTuKMJc
Song Credits:
Song: Vaardaat
Singer: Lucas Ft. Gurlez Akhtar
Lyrics: Lucas
Composer: Lucas
Female Lead: Geet Goraaya
Music: Geet
Mix Master: Mixboy
Video: Jagroop Sandhu, Guru BHullar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</si>
  <si>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Tj1EshR_f8s</t>
  </si>
  <si>
    <t>1558311</t>
  </si>
  <si>
    <t>18542</t>
  </si>
  <si>
    <t>1528</t>
  </si>
  <si>
    <t>Khaaj (Official Video) Hunar Sidhu | Latest Punjabi Song 2024 | Geet MP3</t>
  </si>
  <si>
    <t>2024-11-13T12:30:01Z</t>
  </si>
  <si>
    <t>Geet MP3 Presenting a Official Video of "Khaaj" Song By Hunar Sidhu With a Blend of catchy melodies, we're excited to share our music with the world. We hope you enjoy listening to it as much as we enjoyed creating it!
Join the Journey and Subscribe to Endless Entertainment: http://bit.ly/SubscribeGEETMP3
Khaaj Streaming Now on:
Amazon Prime Music: https://music.amazon.in/albums/B0DMGGY61V
Jio Saavn: https://www.jiosaavn.com/song/khaaj/Fhgld01ZGmc
Apple Music: https://music.apple.com/in/album/khaaj/1778754054?i=1778754057
Spotify: https://open.spotify.com/album/6Q3utLuoG3E2uIYgZ81jiG
YT Music: https://music.youtube.com/watch?v=q6WvCVFhJIw
iTunes: https://music.apple.com/in/album/khaaj/1778754054?i=1778754057
Youtube Topic: https://www.youtube.com/watch?v=q6WvCVFhJIw
Instagram: https://www.instagram.com/reels/audio/1088118942322549?igsh=aDk0OHRmYjE1dXg3
Song Credits:
Song: Khaaj
Singer: Hunar Sidhu
Lyrics : Raka 
Music: Raka
Video: Bhinder Burj
DOP: Gavy Khaira
Producer: Kv Dhillon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</si>
  <si>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qKvDiqB1oCw</t>
  </si>
  <si>
    <t>3091912</t>
  </si>
  <si>
    <t>31068</t>
  </si>
  <si>
    <t>344</t>
  </si>
  <si>
    <t>Aaja Miliye - Musahib (Official Video) Satti Dhillon - Latest Romantic Song - Geet MP3</t>
  </si>
  <si>
    <t>2024-11-07T12:30:01Z</t>
  </si>
  <si>
    <t>Geet MP3 are Presenting a New Romantic Song by Musahib, Titled "Aaja Miliye"  We hope you enjoy listening to it as much as we enjoyed creating it!
Join the Journey and Subscribe to Endless Entertainment: http://bit.ly/SubscribeGEETMP3
Stream/Download Aaja Miliye Full Song On: 
Amazon Prime Music: https://music.amazon.in/albums/B0DLBVPHN8
Jio Saavn: https://www.jiosaavn.com/song/aaja-miliye/NVwpBT9HA0M
Spotify: https://open.spotify.com/album/60auVgY0Mu9Y5omcZNEgtv
Apple Music: https://music.apple.com/in/album/aaja-miliye-single/1776866264
YT Music: https://music.youtube.com/watch?v=QZ5k2lMLkIU
Gaana: https://gaana.com/song/aaja-miliye 
iTunes: https://music.apple.com/in/album/aaja-miliye-single/1776866264
YouTube Topic: https://www.youtube.com/watch?v=QZ5k2lMLkIU
Instagram: https://www.instagram.com/reels/audio/9364183156929459?igsh=bnpvYzVzbDVha2l0
Song Credits:
Song: Aaja Miliye
Singer: Musahib
Lyrics/Composer: Musahib
Music: Sharry Nexus
Video: Satti Dhillon
Guitar: Shomu Seal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</si>
  <si>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oVvzSuZKXEY</t>
  </si>
  <si>
    <t>3402112</t>
  </si>
  <si>
    <t>31471</t>
  </si>
  <si>
    <t>532</t>
  </si>
  <si>
    <t>Truck Vs Wife: Vadda Grewal &amp; Deepak Dhillon (Full Song) Latest Punjabi Song | Geet MP3</t>
  </si>
  <si>
    <t>2024-10-25T12:30:03Z</t>
  </si>
  <si>
    <t>Geet MP3 presents the album "No Smoking" performed by Vadda Grewal. We hope you enjoy listening to it as much as we enjoyed making it.
Join the Journey and Subscribe to Endless Entertainment: http://bit.ly/SubscribeGEETMP3
No Smoking Full Album Stream And Download On:
Spotify: https://open.spotify.com/album/2FIMVMCyrq3e1JoeI51x5t
Apple Music: https://music.apple.com/in/album/no-smoking-ep/1774530833
Wynk Music: https://wynk.in/music/album/no-smoking/wm_5034644178127?q=N+o+Smoking+
iTunes: https://music.apple.com/in/album/no-smoking-ep/1774530833
Jio Saavn: https://www.jiosaavn.com/album/no-smoking/cUIJZsu-OTc_
Amazon Prime Music: https://music.amazon.in/albums/B0DK7FFJQF
Gaana: https://gaana.com/album/no-smoking-punjabi
YT Music: https://music.youtube.com/playlist?list=OLAK5uy_kZLpedbzKUA3DYggoOd44_IT7732HNOvs
Reel Links - No Smoking
Sanjay Dutt: https://www.instagram.com/reels/audio/1824211978105946?igsh=MXJoZ3RzZzJ2cjYxdw==
Fly Fly Kabootri: https://www.instagram.com/reels/audio/1211564696803485?igsh=MTRnbWg2dHBhaG4zNA==
Tension Free: https://www.instagram.com/reels/audio/1768665933977649?igsh=czkxa3NwNXZwOGoy
Amli Boyfriend: https://www.instagram.com/reels/audio/524850803507451?igsh=MW5jdTY0Zjg3cmxtNw==
Pind De Munde: https://www.instagram.com/reels/audio/1230259161455482?igsh=MXRoNDJodDk2MHV4cQ==
Truck Vs Wife: https://www.instagram.com/reels/audio/8267518226691223?igsh=NzlxNmhkOGk3ZHZn
Album Tracklist:
1 
Song Name: Sanjay Dutt
Singer/Lyrics/Composer: Vadda Grewal
Female Singer: Deepak Dhillon
Music: Deep Jandu
2 
Song Name: Fly Fly Kabootri
Singer: Vadda Grewal Ft. Deepak Dhillon
Lyrics: Narinder Talwara
Music: KV Singh
Composer: Vadda Grewal
3
Song Name: Tension Free
Singer: Vadda Grewal Ft. Gurlej Akhtar
Lyrics: Kauri Jhamat
Music: Mr Dee
4
Song Name: Amli Boyfriend
Singer: Vadda Grewal Ft. Deepak Dhillon
Lyrics: Sidhu. Jajjal
Music: Geet
Composer: Vadda Grewal
5
Song Name: Pind De Munde
Singer: Vadda Grewal
Lyrics: Arry Grewal
Music: Nikk Muzik
Composer: Vadda Grewal
6
Song Name: Truck v/s Wife
Singer: Vadda Grewal Ft. Deepak Dhillon
Lyrics/Composer: Vadda Grewal
Music: Geet
Producer: Kv Dhillon
Digital Promotions: GK Digital
Record Label: Geet MP3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</si>
  <si>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FaNQVxKe0xQ</t>
  </si>
  <si>
    <t>PT2M49S</t>
  </si>
  <si>
    <t>230260</t>
  </si>
  <si>
    <t>4139</t>
  </si>
  <si>
    <t>73</t>
  </si>
  <si>
    <t>Pind De Munde: Vadda Grewal (Full Song) Latest Punjabi Song 2024 | Geet MP3</t>
  </si>
  <si>
    <t>2024-10-25T08:32:28Z</t>
  </si>
  <si>
    <t>z9_O2hB6mvg</t>
  </si>
  <si>
    <t>PT3M13S</t>
  </si>
  <si>
    <t>127262</t>
  </si>
  <si>
    <t>2605</t>
  </si>
  <si>
    <t>46</t>
  </si>
  <si>
    <t>Amli Boyfriend: Vadda Grewal &amp; Deepak Dhillon (Full Song) Latest Punjabi Song 2024| Geet MP3</t>
  </si>
  <si>
    <t>2024-10-25T04:30:03Z</t>
  </si>
  <si>
    <t>m_y_qPdVdwc</t>
  </si>
  <si>
    <t>218426</t>
  </si>
  <si>
    <t>3660</t>
  </si>
  <si>
    <t>45</t>
  </si>
  <si>
    <t>Tension Free: Vadda Grewal &amp; Gurlej Akhtar (Full Song) Latest Punjabi Song 2024 | Geet MP3</t>
  </si>
  <si>
    <t>2024-10-24T12:30:01Z</t>
  </si>
  <si>
    <t>SOB30Ajcta0</t>
  </si>
  <si>
    <t>PT4M12S</t>
  </si>
  <si>
    <t>131696</t>
  </si>
  <si>
    <t>2562</t>
  </si>
  <si>
    <t>37</t>
  </si>
  <si>
    <t>Fly Fly Kabootri: Vadda Grewal &amp; Deepak Dhillon (Full Song) Latest Punjabi Song 2024| Geet MP3</t>
  </si>
  <si>
    <t>2024-10-24T06:30:01Z</t>
  </si>
  <si>
    <t>qVS6Jw7GMIk</t>
  </si>
  <si>
    <t>PT4M14S</t>
  </si>
  <si>
    <t>130207</t>
  </si>
  <si>
    <t>2690</t>
  </si>
  <si>
    <t>47</t>
  </si>
  <si>
    <t>No Smoking - Vadda Grewal (Full Album Jukebox) Punjabi Album 2024 - Geet MP3</t>
  </si>
  <si>
    <t>2024-10-23T12:30:01Z</t>
  </si>
  <si>
    <t>CNOEQjbbcH0</t>
  </si>
  <si>
    <t>PT19M17S</t>
  </si>
  <si>
    <t>71202</t>
  </si>
  <si>
    <t>1773</t>
  </si>
  <si>
    <t>216</t>
  </si>
  <si>
    <t>Sanjay Dutt: Vadda Grewal &amp; Deepak Dhillon (Full Video) Mahi Sharma | Latest Punjabi Song | Geet MP3</t>
  </si>
  <si>
    <t>2024-10-19T12:30:02Z</t>
  </si>
  <si>
    <t>Geet MP3 Presenting New Album "No Smoking" By Vadda Grewal, And Now We Releasing Album's First Music Video of "Sanjay Dutt" And Full Album Releasing On 23th Oct 2024 On Geet MP3
Make Sure You Will Like It And Spread it As Much As You Can. 
Subscribe To Our Channel For New Songs: http://bit.ly/SubscribeGEETMP3
You Can Download/Play Full Song On:
Wynk Music: https://wynk.in/music/song/sanjay-dutt/wm_5034644177878_ING982400087?q=Sanjay+Dutt+Vadda+Grewal
Amazon Prime Music: https://music.amazon.in/albums/B0DK72CM23
Jio Saavn: https://www.jiosaavn.com/song/sanjay-dutt/Mh0dQzh0UGw
Gaana: https://gaana.com/song/sanjay-dutt-30
Spotify: https://open.spotify.com/album/6UHTNreKfTn9Mr7Wyh3Ptv
Apple Music: https://music.apple.com/in/album/sanjay-dutt-single/1774446050
YT Music: https://music.youtube.com/watch?v=-j5GZ1Visgc
iTunes: https://music.apple.com/in/album/sanjay-dutt-single/1774446050
Youtube Topic: https://www.youtube.com/watch?v=-j5GZ1Visgc
Instagram: https://www.instagram.com/reels/audio/1824211978105946?igsh=YTk0d2RjMGxneGEz
Song Credits:
Song Name: Sanjay Dutt
Album Name: No Smoking
Singer: Vadda Grewal Ft. Deepak Dhillon
Featuring: Mahi Sharma
Lyrics: Vadda Grewal
Music &amp; Composer: Deep Jandu
Video By: Jagroop Sandhu &amp; Guru Bhullar
Producer: Kv Dhillon
Digitally Promotions: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</si>
  <si>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wIkGBwb_gVA</t>
  </si>
  <si>
    <t>PT3M8S</t>
  </si>
  <si>
    <t>3182900</t>
  </si>
  <si>
    <t>42408</t>
  </si>
  <si>
    <t>600</t>
  </si>
  <si>
    <t>Tu Te Kehndi C : BOHEMIA Ft. Divine (Official Video) Deep Jandu | New Punjabi Song | Geet MP3</t>
  </si>
  <si>
    <t>2024-10-19T03:30:31Z</t>
  </si>
  <si>
    <t>Geet MP3 Proudly Present Album "I AM ICON" By Punjabi Hip Hop Rapper BOHEMIA.
Subscribe To Our Channel For New Songs: http://bit.ly/SubscribeGEETMP3
Stream/Download  Full Album On:
Spotify: https://spoti.fi/37Abp6x
Wynk Music: https://bit.ly/iAmICONAlbum
Prime Music India: https://amzn.to/38cJTf8
Hungama Music: https://bit.ly/3K2a45s
JioSaavn: https://bit.ly/3xIze6Y
iTunes: https://apple.co/3jRCdld
Apple Music: https://apple.co/3jRCdld
Resso App: https://bit.ly/3vydFmR
Youtube Music: https://bit.ly/3EAZktM
Instagram Reels: https://ffm.bio/iamicon
Album: I Am ICON (In Control Of Nothing) 
Song: Tu Te Kehndi C 
Singer: Bohemia, Divine
Music &amp; Composer: Deep Jandu
Producer: Kv Dhillon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</si>
  <si>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sNhAQzopNRM</t>
  </si>
  <si>
    <t>2908686</t>
  </si>
  <si>
    <t>72718</t>
  </si>
  <si>
    <t>2040</t>
  </si>
  <si>
    <t>Yaari: Priya Ft. Lucas (Audio Song) Latest Punjabi Song 2024 | Geet MP3 Punjabi</t>
  </si>
  <si>
    <t>2024-10-10T12:30:06Z</t>
  </si>
  <si>
    <t>Geet MP3 Presenting Priya's New Album "Flowers" With a blend of catchy melodies and meaningful lyrics, we're excited to share our music with the world. We hope you enjoy listening to it as much as we enjoyed creating it!
Join the Journey and Subscribe to Endless Entertainment: http://bit.ly/SubscribeGEETMP3
Flowers Full Album Stream And Download On:
Spotify: https://open.spotify.com/album/2u13scMhPhD0LvK1ZZFXhH
Apple Music: https://music.apple.com/in/album/flowers/1771689154
Wynk Music: https://wynk.in/music/album/flowers/wm_5034644134925?q=flowers+priya
iTunes: https://music.apple.com/in/album/flowers/1771689154
Jio Saavn: https://www.jiosaavn.com/album/flowers/pzWi8AzRw2M_
Hungama Music: https://www.hungama.com/album/flowers/122299123/
Amazon Prime Music: https://music.amazon.in/albums/B0DJC25JS4
YT Music: https://music.youtube.com/playlist?list=OLAK5uy_mWlM4hcOrPe7wOKoitu4qOppSDu3pp0tc
Gaana: https://gaana.com/album/flowers-punjabi-2024
Flowers Reel Links -
Ghulama Wali: https://www.instagram.com/reels/audio/2916421165180141?igsh=MXN1ZG11eWN2d3pi
Ammiye: https://www.instagram.com/reels/audio/8122353347863641?igsh=MWp1N2N0emxieG01ZQ==
Baapu: https://www.instagram.com/reels/audio/897377812303228?igsh=a2trNmxvZ2swZjAx
Nakhro: https://www.instagram.com/reels/audio/1214445529766359?igsh=MWx4M3VwdWZzOTY1dw==
Naah: https://www.instagram.com/reels/audio/547334831302662?igsh=aml3bDYycm5yNmc3
Johnnie Walker: https://www.instagram.com/reels/audio/536495925456950?igsh=bjczYW9ldzRmNWR6
Yaari: https://www.instagram.com/reels/audio/499456816262232?igsh=MW00am1xODc2NG92Yg==
Album Tracklist:
1. 
Song: Ghulama Wali 
Singer: Priya
Lyrics &amp; Composer: Bunny Johal
Music Director: Black Virus
2. 
Song: Ammiye
Singer: Priya
Lyrics &amp; Composer: Gurjit Gill
Music Director: Black Virus
3. 
Song: Baapu 
Singer: Priya
Lyrics &amp; Composer: Jagroop Sandhu
Music: Arpan Bawa
4. 
Song: Nakhro
Singer: Priya
Lyrics &amp; Composer:  Vicky Dhaliwal
Music: V Barot
5. 
Song: Naah
Singer: Priya 
Lyrics &amp; Composer: Jass Manak
Music: V Barot
6. 
Song: Johnnie Walker
Singer: Priya
Lyrics &amp; Composer:  Prince Bhullar
Music: V Barot
7. 
Song: Yaari
Singer: Priya, Lucas
Lyrics &amp; Composer: Lucas
Music: V Barot
Artwork Designer: Aman Kalsi
Lyrical Video By: Vicky Singh
Costume Designer: Reewa Designer Studio
Producer: Kv Dhillon
Digital Promotions: GK Digital
Record Label: Geet MP3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</si>
  <si>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81j90GoSld8</t>
  </si>
  <si>
    <t>PT2M19S</t>
  </si>
  <si>
    <t>215739</t>
  </si>
  <si>
    <t>2964</t>
  </si>
  <si>
    <t>53</t>
  </si>
  <si>
    <t>Ghulama Wali - Priya [Official Music Video] New Punjabi Song - Geet MP3</t>
  </si>
  <si>
    <t>2024-10-09T12:30:05Z</t>
  </si>
  <si>
    <t>Geet MP3 are Excited to Present the First Music Video From The Album "Flowers" The song is "Ghulama Wali" And Performed By "Priya" We expect you to appreciate hearing it as much as we enjoyed making it!
Join the Journey and Subscribe to Endless Entertainment: http://bit.ly/SubscribeGEETMP3
Flowers Full Album Stream And Download On: 
Spotify: https://open.spotify.com/album/2u13scMhPhD0LvK1ZZFXhH
Apple Music: https://music.apple.com/in/album/flowers/1771689154
Wynk Music: https://wynk.in/music/album/flowers/wm_5034644134925?q=flowers+priya
iTunes: https://music.apple.com/in/album/flowers/1771689154
Jio Saavn: https://www.jiosaavn.com/album/flowers/pzWi8AzRw2M_
Hungama Music: https://www.hungama.com/album/flowers/122299123/
Amazon Prime Music: https://music.amazon.in/albums/B0DJC25JS4
YT Music: https://music.youtube.com/playlist?list=OLAK5uy_mWlM4hcOrPe7wOKoitu4qOppSDu3pp0tc
Gaana: https://gaana.com/album/flowers-punjabi-2024
Flowers Reel Links -
Ghulama Wali: https://www.instagram.com/reels/audio/2916421165180141?igsh=MXN1ZG11eWN2d3pi
Ammiye: https://www.instagram.com/reels/audio/8122353347863641?igsh=MWp1N2N0emxieG01ZQ==
Baapu: https://www.instagram.com/reels/audio/897377812303228?igsh=a2trNmxvZ2swZjAx
Nakhro: https://www.instagram.com/reels/audio/1214445529766359?igsh=MWx4M3VwdWZzOTY1dw==
Naah: https://www.instagram.com/reels/audio/547334831302662?igsh=aml3bDYycm5yNmc3
Johnnie Walker: https://www.instagram.com/reels/audio/536495925456950?igsh=bjczYW9ldzRmNWR6
Yaari: https://www.instagram.com/reels/audio/499456816262232?igsh=MW00am1xODc2NG92Yg==
Song Credits: 
Song: Ghulama Wali
Album: Flowers
Singer: Priya
Lyrics/Composer: Bunny Johal
Music: Black Virus
Video Directors: Jagroop Sandhu, Guru Bhullar
Producer: Kv Dhillon
Digital Promotions: GK Digital
Record Label: Geet MP3
Album Tracklist:
1. 
Song: Ghulama Wali 
Singer: Priya
Lyrics &amp; Composer: Bunny Johal
Music Director: Black Virus
2. 
Song: Ammiye
Singer: Priya
Lyrics &amp; Composer: Gurjit Gill
Music Director: Black Virus
3. 
Song: Baapu 
Singer: Priya
Lyrics &amp; Composer: Jagroop Sandhu
Music: Arpan Bawa
4. 
Song: Nakhro
Singer: Priya
Lyrics &amp; Composer:  Vicky Dhaliwal
Music: V Barot
5. 
Song: Naah
Singer: Priya 
Lyrics &amp; Composer: Jass Manak
Music: V Barot
6. 
Song: Johnnie Walker
Singer: Priya
Lyrics &amp; Composer:  Prince Bhullar
Music: V Barot
7. 
Song: Yaari
Singer: Priya, Lucas
Lyrics &amp; Composer: Lucas
Music: V Barot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</si>
  <si>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Peb8uPQo_wM</t>
  </si>
  <si>
    <t>PT3M51S</t>
  </si>
  <si>
    <t>644939</t>
  </si>
  <si>
    <t>9557</t>
  </si>
  <si>
    <t>266</t>
  </si>
  <si>
    <t>Whatever - Deep Jandu (Official Music Video) New Punjabi Song 2024 - Geet MP3</t>
  </si>
  <si>
    <t>2024-09-26T12:30:01Z</t>
  </si>
  <si>
    <t>Geet MP3 Presenting a New Song By Deep Jandu "whatever" With a Blend of catchy melodies, we're excited to share our music with the world. We hope you enjoy listening to it as much as we enjoyed creating it!
Join the Journey and Subscribe to Endless Entertainment: http://bit.ly/SubscribeGEETMP3
Whatever Streaming Now on:
Spotify: https://open.spotify.com/track/2STKYI9rpNTdfncro2NruM
Apple Music: https://music.apple.com/in/album/whatever-single/1769256711
Jio Saavn: https://www.jiosaavn.com/song/whatever/GwEEfy5BQko
YT Music: https://music.youtube.com/watch?v=lWyC9LgkmT8
iTunes: https://music.apple.com/in/album/whatever-single/1769256711
Wynk Music: https://wynk.in/music/song/whatever/wm_5034644100432_ING982400079?q=Whatever+-+Deep+Jandu
Gaana: https://gaana.com/song/whatever-971
YouTube Topic: https://www.youtube.com/watch?v=lWyC9LgkmT8
Instagram: https://www.instagram.com/reels/audio/900788511901895?igsh=cTIycjRzcWNydzhz
Song Credits: 
Singer : Deep Jandu 
Music : Deep Jandu 
Composer : Deep Jandu 
Lyrics : Ram Kala Sanghian
Mix &amp; Master : Adam Fair 
Recording Engineer : SHV
Lead Female : Paavanee Mahajan
Digital Promotion: GK Digital
Music Label: Geet MP3
Video Team: 
Concept / Direction  - Diljot Garcha
Creative Producer - Gurdeep Grewal
Vfx - Bigstone Studios
Asst. Director - Harinder Dhindsa
DP- Matt Guarrasi
Assistant Cameraman - Saurav Pasrija
Vfx Supervisor/ Editor - Simrandeep Garcha
Vfx Team - Sam Verma, Kunal Verma, Karamjit Singh
Colorist - Onkar
Gaffer - Ryan (Toronto Lighting Rentals)
Special Thanks : Minister Music , SHV , Karan Saraan , Tanveer Ubhi (Kick Studios), Sohni (Miss Creative), Aman (Allure Limo),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</si>
  <si>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yPGFYle30B4</t>
  </si>
  <si>
    <t>3136693</t>
  </si>
  <si>
    <t>34618</t>
  </si>
  <si>
    <t>619</t>
  </si>
  <si>
    <t>Mashaa Allah (Full Song) Bhanu Pratap Agnihotri Ft Prateeksha Srivastava - Latest Song - Geet MP3</t>
  </si>
  <si>
    <t>2024-09-17T12:30:01Z</t>
  </si>
  <si>
    <t>Geet MP3 Presenting a New Song By Bhanu Pratap Agnihotri Ft Prateeksha Srivastava, "Masha Allah." With a Blend of catchy melodies, we're excited to share our music with the world. We hope you enjoy listening to it as much as we enjoyed creating it!
Join the Journey and Subscribe to Endless Entertainment: http://bit.ly/SubscribeGEETMP3
Streaming Now on:
Wynk Music: https://wynk.in/music/song/mashaa-allah/wm_5034644068824_ING982400076?q=Mashaa+Allah+Bhanu+Pratap+Agnihotri
Amazon Prime Music: https://music.amazon.in/albums/B0DH4W84W7
Jio Saavn: https://www.jiosaavn.com/song/mashaa-allah/Fy88ZzZEYAo
Hungama Music: https://www.hungama.com/album/mashaa-allah/122064008/
Apple Music: https://music.apple.com/in/album/mashaa-allah/1768739470?i=1768739873
YT Music: https://music.youtube.com/search?q=Mashaa+Allah+Bhanu+Pratap+Agnihotri
iTunes: https://music.apple.com/in/album/mashaa-allah/1768739470?i=1768739873
YouTube Music: https://www.youtube.com/watch?v=ayzJou9zQGY
Instagram: https://www.instagram.com/reels/audio/1444257366238464?igsh=em93cDV6dnc5N3J2
Spotify: https://open.spotify.com/album/2HelDE7DdpPxTzHVTnpedC
Song Credits:
Song Name: Mashaa Allah 
Singer Name: Bhanu Pratap Agnihotri Ft Prateeksha Srivastava 
Music Director: Bhanu Pratap Agnihotri 
Composer: Bhanu Pratap Agnihotri 
Lyricist: Sahil
Director: Dilsher Singh, Khushpal Singh, Shamsher Singh 
Video: TruMakers
Assistant Director: Gurdev singh
Associate Director: Gurdeep Singh
Mixing: Zakir
Female Lead: Aakrati Kapoor 
BTS Photography: Ritik 
Editor &amp; Colorist: Harmanvir 
Post Production: The Amigos Pros 
DOP: Minto Plaha
Producer: Kv Dhillon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</si>
  <si>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pizDhLP1L04</t>
  </si>
  <si>
    <t>PT2M53S</t>
  </si>
  <si>
    <t>1010324</t>
  </si>
  <si>
    <t>6531</t>
  </si>
  <si>
    <t>215</t>
  </si>
  <si>
    <t>Craze (Official Video) Prince Bhullar Ft.Deep Jandu | Latest Punjabi Song 2024 | Geet MP3</t>
  </si>
  <si>
    <t>2024-09-10T12:30:02Z</t>
  </si>
  <si>
    <t>Geet MP3 Presenting a New Song By Prince Bhullar Ft. Deep Jandu, "Craze" With a Blend of catchy Lyrics, we're excited to share our music with the world. We hope you enjoy listening to it as much as we enjoyed creating it!
Join the Journey and Subscribe to Endless Entertainment: http://bit.ly/SubscribeGEETMP3
Streaming Now on:
Wynk Music: https://wynk.in/music/song/craze/wm_5034644034270_ING982400070
Gaana: https://gaana.com/album/craze-punjabi-2024
Amazon Prime Music: https://music.amazon.in/albums/B0DGL9K5SD
Jio Saavn: https://www.jiosaavn.com/song/craze/Ng0dRgxvUQA
Apple Music: https://music.apple.com/in/album/craze/1767563924?i=1767563926
Instagram: https://www.instagram.com/reels/audio/355162067689889?igsh=MTNyN3B3Z2ZmeThxNg==
iTunes: https://music.apple.com/in/album/craze/1767563924?i=1767563926
Song Credits:
Song Name: Craze
Singer: Prince Bhullar &amp; Deep Jandu
Music: Deep Jandu
Lyrics: Prince Bhullar, Lucas
Female Lead : Khushi Verma 
Video Director: Savio
Producer: Kv Dhillon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</si>
  <si>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uTrAgqdzBe0</t>
  </si>
  <si>
    <t>1171513</t>
  </si>
  <si>
    <t>15370</t>
  </si>
  <si>
    <t>108</t>
  </si>
  <si>
    <t>TAJ MAHAL - Jass Manak | Anmol &amp; Khushi Marriage | Wedding Video</t>
  </si>
  <si>
    <t>2024-09-05T12:30:26Z</t>
  </si>
  <si>
    <t>Wedding Highlight of Anmol and Khushi.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Subscribe To Our Channel For More Songs  : http://bit.ly/SubscribeGEETMP3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</si>
  <si>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ZHklTeDsp0Q</t>
  </si>
  <si>
    <t>2410684</t>
  </si>
  <si>
    <t>33139</t>
  </si>
  <si>
    <t>1001</t>
  </si>
  <si>
    <t>Fateh (Teaser) Ronak Joshi - Releasing In 2024 - Based On True Events - Geet MP3</t>
  </si>
  <si>
    <t>2024-08-30T12:30:02Z</t>
  </si>
  <si>
    <t>Geet MP3 Presenting Ronak Joshi's "Fateh" Official Teaser, A Web Series Inspired By the True Event. 
Make Sure You Will Like It And Spread It As Much As You Can. 
Subscribe To Our Channel For New Songs: http://bit.ly/SubscribeGEETMP3
Credits: 
Name: Fateh
Releasing: December 2024
Starring: Ronak Joshi, Guri Ghuman
Written &amp; Directed By: Savio Sanddhu
BGM Composer: Wilfred Soz (Jam8 Studio)
Sound Designer: Manas Protim Goswami 
Re-Recording Engineer: Sujit Shingare
D.O.P: MJ Singh  
Chief Ad: Rajvir Maan 
1st &amp; 2nd AD: Jagjit Maan &amp; Vicky 
Production: OnePro 
Post Production: Iconix studio 
Teaser Editor: Raghav Ralhan 
Teaser Grading: Guri Colourist 
Digital Designer: Aman Kalsi
Producer: Kv Dhillon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</si>
  <si>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3DTJtGrQUdU</t>
  </si>
  <si>
    <t>PT1M33S</t>
  </si>
  <si>
    <t>850842</t>
  </si>
  <si>
    <t>8010</t>
  </si>
  <si>
    <t>158</t>
  </si>
  <si>
    <t>Bazar: Satbir Aujla (Audio Song) Latest Punjabi Song 2024 | Geet MP3</t>
  </si>
  <si>
    <t>2024-08-23T12:44:10Z</t>
  </si>
  <si>
    <t>Geet MP3 Presenting Satbir Aujla's New Album "Simplicity" With a blend of catchy melodies and meaningful lyrics, we're excited to share our music with the world. We hope you enjoy listening to it as much as we enjoyed creating it!
Join the Journey and Subscribe to Endless Entertainment: http://bit.ly/SubscribeGEETMP3
Simplicity Full Album Stream And Download On: 
Amazon Prime Music: https://music.amazon.in/albums/B0DCPXRY7L
Wynk Music: https://wynk.in/music/album/simplicity/wm_198830983478?q=Simplicity+Satbir+Aujla
Jio Saavn: https://www.jiosaavn.com/album/simplicity/LChX3pIo5NU_
Apple Music: https://music.apple.com/in/album/simplicity/1762080531
Spotify: https://open.spotify.com/album/0U5Rzd2rBs5rkM3zdFVVpv
YT Music: https://music.youtube.com/playlist?list=OLAK5uy_nBx2oJfCgoX1cp4i82yeE0K0uIm4ESxvo
iTunes: https://music.apple.com/in/album/simplicity/1762080531
Album Credits: 
Album Name: Simplicity
Singer/Lyrics/Composer: Satbir Aujla 
Music: Satbir Aujla, Deol Harman, Jay B
Artwork Designers: The Town Media, Viggfx
Producer: Kv Dhillon
Digitally Promotions: GK Digital 
Music On: Geet MP3
Album Tracklist
1. Maa Ve 
Singer/Lyrics/Composer: Satbir Aujla
Music: Deol Harman
2. Bazar 
Singer/Lyrics/Composer/Music: Satbir Aujla
3. Overweight 
Singer/Lyrics/Composer: Satbir Aujla
Music: Deol Harman
4. Gedi Route 
Singer: Satbir Aujla Feat. Simran Kaur
Lyrics/Composer: Satbir Aujla
Music: Jay B
5. Jawani 
Singer/Lyrics/Composer: Satbir Aujla
Music: Jay B
6. Adatan
Singer/Lyrics/Composer/Music: Satbir Aujla
7. College Days
Singer/Lyrics/Composer: Satbir Aujla
Music: Deol Harman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</si>
  <si>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ZdMe6TPHy3g</t>
  </si>
  <si>
    <t>PT2M29S</t>
  </si>
  <si>
    <t>266354</t>
  </si>
  <si>
    <t>3655</t>
  </si>
  <si>
    <t>80</t>
  </si>
  <si>
    <t>College Days: Satbir Aujla (Official Video) Tru Makers | Latest Punjabi Song 2024 | Geet MP3</t>
  </si>
  <si>
    <t>2024-08-19T12:30:01Z</t>
  </si>
  <si>
    <t>Geet MP3 Presenting New Album "Simplicity" By Satbir Aujla, And Now We Releasing Album's First Music Video of "College Days" And Full Album Releasing On 23th August 2024 On Geet MP3
Make Sure You Will Like It And Spread it As Much As You Can. 
Subscribe To Our Channel For New Songs: http://bit.ly/SubscribeGEETMP3
You Can Download/Play Full Song On:
Wynk Music: https://wynk.in/music/song/college-days/wm_198830984628_ING982400069?q=college+days+Satbir+aujla
Amazon Prime Music: https://music.amazon.in/albums/B0DCQ4PLFW
Jio Saavn: https://www.jiosaavn.com/song/college-days/MxEnYx1RW2o
Spotify: https://open.spotify.com/track/67eBfnFr4E258SNDQzqSYd
Apple Music: https://music.apple.com/in/album/college-days-single/1762080453
YT Music: https://music.youtube.com/watch?v=oY4JTe6qM9s
Gaana: https://gaana.com/song/college-days-20
iTunes: https://music.apple.com/in/album/college-days-single/1762080453
Instagram: https://www.instagram.com/reels/audio/503754478915371?igsh=MTlvbXE0NHl4anMzZg%3D%3D
Song Credits:
Song: College Days
Album Name: Simplicity
Singer: Satbir Aujla
Lyrics: Satbir Aujla
Composer: Satbir Aujla
Music: Deol Harman 
Video Director: Tru Makers
Female Model: Priyanshu Saryal 
Casting By: Senty Virk 
Costume: Aarzoo Creation
Dop: Mintu Plaha
⁠Production: V Sign
Producer: Kv Dhillon
Digitally Promotions: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</si>
  <si>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n8e09ZOviYc</t>
  </si>
  <si>
    <t>2151869</t>
  </si>
  <si>
    <t>37369</t>
  </si>
  <si>
    <t>391</t>
  </si>
  <si>
    <t>Sau Khake (Full Song) Harf Cheema Ft. Maahi Sharma| Deep Jandu | Latest Punjabi Song 2024 | Geet MP3</t>
  </si>
  <si>
    <t>2024-08-09T12:30:02Z</t>
  </si>
  <si>
    <t>Geet MP3 Presenting a New Song By Harf Cheema and Gurlez Akhtar Featuring Mahi Sharma, "Sau Khake." With a Blend of catchy melodies, we're excited to share our music with the world. We hope you enjoy listening to it as much as we enjoyed creating it!
Join the Journey and Subscribe to Endless Entertainment: http://bit.ly/SubscribeGEETMP3
Streaming Now on:
Wynk Music: https://wynk.in/music/song/sau-khake/wm_198830991961_ING982400060?q=Sau+Khake+By+Harf+Cheema
Amazon Prime Music: https://music.amazon.in/albums/B0DC57CB8Z
Jio Saavn: https://www.jiosaavn.com/song/sau-khake/OSE-ciZjUUE
Spotify: https://open.spotify.com/album/64AYljsLZ2J8o9LTsVpTzT
Apple Music: https://music.apple.com/in/album/sau-khake-single/1761155147
YT Music: https://music.youtube.com/watch?v=MulnhL4yWio
Youtube Topic: https://www.youtube.com/watch?v=MulnhL4yWio
iTunes: https://music.apple.com/in/album/sau-khake-single/1761155147
Instagram: https://www.instagram.com/reels/audio/3655072358138919?igsh=Mmpib3d2cTllNXF3
Gaana: https://gaana.com/song/sau-khake
Song Credits:
Singer: Harf Cheema &amp; Gurlez Akhtar
Lyrics: Harf Cheema
Featuring: Mahi Sharma
Music &amp; Composer: Deep Jandu
Video Director: Savio
Producer: Kv Dhillon
Co-Producer:- Parteek Sharma (F Studio)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</si>
  <si>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Da7_eU_x0MY</t>
  </si>
  <si>
    <t>PT3M57S</t>
  </si>
  <si>
    <t>4753690</t>
  </si>
  <si>
    <t>56368</t>
  </si>
  <si>
    <t>507</t>
  </si>
  <si>
    <t>Tere Nashe Ch...!!🍷 #daaru #deepjandu #shorts #shortvideo</t>
  </si>
  <si>
    <t>2024-07-09T07:32:39Z</t>
  </si>
  <si>
    <t>tiIy6O4hOzU</t>
  </si>
  <si>
    <t>PT19S</t>
  </si>
  <si>
    <t>62002</t>
  </si>
  <si>
    <t>1955</t>
  </si>
  <si>
    <t>36</t>
  </si>
  <si>
    <t>Daaru (Full Song) Deep Jandu | Sardar Ali | Latest Punjabi Song | Geet MP3</t>
  </si>
  <si>
    <t>2024-06-26T12:30:12Z</t>
  </si>
  <si>
    <t>Geet MP3 Presenting a New Song By Deep Jandu and Sardar Ali Featuring Giorgia Andriani, "Daaru." With a Blend of catchy melodies, we're excited to share our music with the world. We hope you enjoy listening to it as much as we enjoyed creating it!
Join the Journey and Subscribe to Endless Entertainment: http://bit.ly/SubscribeGEETMP3
Streaming Now on:
Reel: https://www.instagram.com/reels/audio/1157000602103332/
Spotify: https://open.spotify.com/album/7oEy6Qr1TxUGBRu63ANPYf
Apple Music: https://music.apple.com/in/album/daaru-feat-giorgia-andriani/1752476457?i=1752476460
iTunes: https://music.apple.com/in/album/daaru-feat-giorgia-andriani/1752476457?i=1752476460
Wynk Music: https://wynk.in/music/album/daaru-feat-giorgia-andriani/wm_5021732413956?q=Daaru+Deep+Jandu
JioSaavn: https://www.jiosaavn.com/song/daaru-feat.-giorgia-andriani/Qh8ZbgR-Y1A
YT Music: https://music.youtube.com/watch?v=MjEvHvwLIvo&amp;list=OLAK5uy_mPbuKk5QeAul5ZIVMVjGC1KmiQIHxrFnc
Youtube Topic: https://www.youtube.com/watch?v=MjEvHvwLIvo&amp;list=OLAK5uy_nB_W7BsvTYvdNogWexxlLoMTX0a3vhARM
Gaana: https://gaana.com/song/daaru-feat-giorgia-andriani
Amazon Music: https://music.amazon.in/albums/B0D797PJTX
Song Credits: 
Singer: Deep Jandu &amp; Sardar Ali
Featuring: Giorgia Andriani
Music: Deep Jandu
Lyrics: Prince Bhullar, Lucas
Video Director: Savio Sanddhu 
Dop: MJ Singh 
Edit: Raghav Ralhan 
Cc: Onkar
Chief Ad: Rajvir Maan 
Choreographer: Shubham 
Production: One Pro
Assistants: Vicky &amp; Karan M
Steadycam: Sharan 
Deep Jandu's Team 
Costume Designer: Priyaana Thapar 
Makeup &amp; Hair: Skipri &amp; Team
Giorgia Andriani's Team 
Manager: Payal Tanna 
Costume Designer: Manvir &amp; Team
Giorgia Makeup: Aakash Pant 
Giorgia Hair: Shikhar Verma
Producer: Kv Dhillon
Digital Promotion: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</si>
  <si>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-NGg43b2g2c</t>
  </si>
  <si>
    <t>6863915</t>
  </si>
  <si>
    <t>85671</t>
  </si>
  <si>
    <t>963</t>
  </si>
  <si>
    <t>Yaaran Di Jugni - Vadda Grewal x Raka x Flop Likhari (Official Video) Latest Punjabi Song - Geet MP3</t>
  </si>
  <si>
    <t>2024-05-13T12:30:02Z</t>
  </si>
  <si>
    <t>Geet MP3 &amp; GK Digital Presenting a New Single "Yaaran Di Jugni" with the Trilogy Of "Vadda Grewal x Raka x Flpp Likhari" 
We expect you to appreciate hearing it as greatly as we enjoyed making it!
Join the Journey and Subscribe to Endless Entertainment: http://bit.ly/SubscribeGEETMP3
Streaming Now On:
Spotify: https://open.spotify.com/album/3MmQvjQvgrEurrr1F86wxA
Reel: https://www.instagram.com/reels/audio/807364237573466/?igsh=aTVuMm9ndnVqdXh1
Apple Music: https://music.apple.com/in/album/yaaran-di-jugni/1745710081?i=1745710582
iTunes: https://music.apple.com/in/album/yaaran-di-jugni/1745710081?i=1745710582
Amazon Prime Music India: https://music.amazon.in/albums/B0D3VKL7FC
Jio Saavn: https://www.jiosaavn.com/song/yaaran-di-jugni/IgU4QiZ4Z1Y
Wynk Music: https://wynk.in/music/album/yaaran-di-jugni/gk_3617387991523?q=Yaaran+Di+Jugni+-+Vadda+Grewal
YT Music: https://music.youtube.com/playlist?list=OLAK5uy_lH6NMof7YBm5z-uKxfzWlIgtwLsBHHOu4
YouTube Topic: https://www.youtube.com/watch?v=9EnY2SpeEU8
Shazam: https://www.shazam.com/song/1745710582/yaaran-di-jugnia
Sound Cloud: https://soundcloud.com/vaddagrewal-sc/yaaran-di-jugni?id=1820840790
Tidal: https://listen.tidal.com/album/362626254/track/362626258
Audiomack: https://audiomack.com/vaddagrewal/song/yaaran-di-jugni
Song: Yaaran D Jugni 
Singer: Vadda Grewal, Raka, Flop Likhari 
Lyrics: Vadda Grewal, Raka, Flop Likhari
Music Producer: Meavin
Video Director: Rajan Bir
Dop: Nishan 
Female Artist: Srishti Jaiswal &amp; Apoorva Bhalla
Edit: The Ronin 
Di: Onkar 
Production: RS Films &amp; Production 
Mix &amp; Mastered: Sameer Charegaonkar
Choreographer: Sumit 
Ad: Mickey 
Makeup: Rajan Passi 
Designer: Rajat Manchanda
Hair: Sandeep 
Casting: Senty Virk
Producer: Kv Dhillon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</si>
  <si>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iGfy73Af53w</t>
  </si>
  <si>
    <t>PT3M21S</t>
  </si>
  <si>
    <t>4615851</t>
  </si>
  <si>
    <t>79951</t>
  </si>
  <si>
    <t>6677</t>
  </si>
  <si>
    <t>Heartless - Soni (Full Video) Latest Punjabi Song 2024 - Geet MP3</t>
  </si>
  <si>
    <t>2024-05-06T12:30:05Z</t>
  </si>
  <si>
    <t>Geet MP3 and GK Digital are Presenting a Song of Soni, "Heart Less" We're excited to share our music with the world. We hope you enjoy listening to it as much as we enjoyed creating it!
Join the Journey and Subscribe to Endless Entertainment: http://bit.ly/SubscribeGEETMP3
Streaming Now On: 
Amazon Prime Music: https://music.amazon.in/albums/B0D37D9T5X
Jio Saavn: https://www.jiosaavn.com/song/heartless/BQUABTFkVnE
Hugama Music: https://www.hungama.com/song/heartless/120185435/
Spotify: https://open.spotify.com/track/6z9JHUIKOhL7rN1wX3bmor
Apple Music: https://music.apple.com/in/album/heartless/1744874211?i=1744874219
YT Music: https://music.youtube.com/watch?v=D9lodgDixMY
iTunes: https://music.apple.com/in/album/heartless/1744874211?i=1744874219
Sound Cloud: https://soundcloud.com/soni-music/heartless?id=1813389453
Tidal: https://listen.tidal.com/album/361585370/track/361585371
Instagram: https://www.instagram.com/reels/audio/868608751772296?igsh=azRyNm0yMGprOWFq
Song Credits: 
Song: Heartless
Singer: Soni
Lyrics: Farmaan
Music : End Game Muzik
Producer: Kv Dhillon
Online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</si>
  <si>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meROca-7SYc</t>
  </si>
  <si>
    <t>289061</t>
  </si>
  <si>
    <t>6888</t>
  </si>
  <si>
    <t>324</t>
  </si>
  <si>
    <t>Gulab - Karan Randhawa (Official Music Video) Satti Dhillon - New Punjabi Song 2024 - Geet MP3</t>
  </si>
  <si>
    <t>2024-04-26T12:30:29Z</t>
  </si>
  <si>
    <t>Geet MP3 Presenting Album "Loverboy" Of Karan Randhawa, And Now We Releasing Album's 2nd Music Video "Gulab"
We expect you to appreciate hearing it as greatly as we enjoyed making it!
Join the Journey and Subscribe to Endless Entertainment: http://bit.ly/SubscribeGEETMP3
Album Streaming Now On:
JioSaavn: https://www.jiosaavn.com/album/loverboy/JDNhPAFzIdg_
Wynk: https://wynk.in/u/c3djxpJFm
YouTube Topic: https://youtube.com/playlist?list=OLAK5uy_nNSAvbiBDGc93qbU2uJAP2h26zya7IDEY&amp;si=qXpdosRM1rWQPrUM
Spotify: https://open.spotify.com/album/67uk6VOF3UDB3JW5pKycnF?si=mXInA8YATQmL4V4VDJhoKQ
Apple Music: https://music.apple.com/in/album/loverboy/1734411181
YouTube Music: https://music.youtube.com/playlist?list=OLAK5uy_kYBeS-76ZG0YVz3vgEgsowk1DEvcgSMC4&amp;si=N0fdJ1eglb_kFd6J
iTunes: https://music.apple.com/in/album/loverboy/1734411181
Amazon Prime Music: https://music.amazon.in/albums/B0CX57L484
Hungama Music: https://www.hungama.com/album/loverboy/107727298/
Reel Links - Loverboy
1. Ranjna: https://www.instagram.com/reels/audio/397694726242822?igsh=MXJ1NXZlamR2Z3BrNA==
2. ⁠Haye Oye: https://www.instagram.com/reels/audio/7226552627421257?igsh=MTN0czgyMDI1dnFibw==
3. ⁠Sohniye: https://www.instagram.com/reels/audio/1320752818758801?igsh=Y29iZzE4Nm8wcWVz
4. ⁠Gulab: https://www.instagram.com/reels/audio/925532715775330?igsh=MWY4c2lweTIwaXI4Nw==
5. ⁠Bluff: https://www.instagram.com/reels/audio/1616833645830353?igsh=MWcxYTZ3bHBqZW5yZA==
6. ⁠Jenifar: https://www.instagram.com/reels/audio/1090069525576425?igsh=NXBqNHo3ZWNqaGlu
7. ⁠Jaan Jaan Ke: https://www.instagram.com/reels/audio/1118909685972112?igsh=MXVod2FwaHNiMm1uNw==
8. ⁠Nakhra: https://www.instagram.com/reels/audio/1136378860688693?igsh=MWQxejY1Y3MybnpmaA==
9. ⁠OG: https://www.instagram.com/reels/audio/3047884575348186?igsh=MTl5YzZ6Nmwya2hmNQ==
Gulab Song Video Credits:
Song: Gulab
Singer: Karan Randhawa 
Lyrics: Lucas, Micheal 
Composer: Lucas, Micheal
Music Producer: Meavin
Video Director: Satti Dhillon 
DOP: Vikcee 
Editor: Zipsi (Zipsi Studios) 
Colour Grading: Onkar
Produdtion: Monty Production 
Makup Artist: Naaz and Suman 
Line Produce: Ezkiel 
Mix &amp; Mastered: Sameer Charegaonkar
Camera: Bosco 
Female Lead: Srijan Chanta 
Spot Boy: Suraj Team
Hairstylist: Gagan
Producers: Kv Dhillon
Powered By: GK Digital
Record Label: Geet MP3
Album Tracklist
1.
Song: Ranjna 
Singer: Karan Randhawa
Lyrics: Micheal
Composer: Micheal
Music Producer: Meavin 
2. 
Song: Haye Oye
Singer: Karan Randhawa
Rapper: Bohemia 
Lyrics/Composer: Micheal
Rap Lyrics: Bohemia
Music Producer: Geet
3. 
Song: Sohniye
Singer: Karan Randhawa
Rap: Monico Santana
Lyrics: Micheal 
Rap Lyrics: Monico Santana
Composer: Micheal
Music Producer: Deep Jandu
4. 
Song: Gulab
Singer: Karan Randhawa 
Lyrics: Lucas, Micheal 
Composer: Lucas, Micheal
Music Producer: Meavin
Mix &amp; Mastered: Sameer Charegaonkar
5. 
Song: Bluff
Singer: Karan Randhawa
Rapper: Sultaan 
Lyrics/Composer: Micheal
Rap Lyrics: Sultaan
Music Producer: Deep Jandu
6. 
Song: Jenifar
Singer: Karan Randhawa
Lyrics: Fateh Shergill
Composer: Fateh Shergill
Music Producer: Geet 
7.
Song: Jaan Jaan Ke
Singer: Karan Randhawa
Lyrics: Karan Thabal
Composer: Karan Thabal
Music Producer: Jay B Singh
8.
Song: Nakhra
Singer: Karan Randhawa, Jasmeen Akhtar
Lyrics: Lucas
Composer: Lucas
Music Producer: Showkidd
9.
Song: OG 
Singer: Karan Randhawa
Lyrics: Micheal 
Composer: Micheal
Music Producer: Meavin
Artwork Designer: Saaj, Viggfx, The Town Media
Producers: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</si>
  <si>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B4wDwdtq7mc</t>
  </si>
  <si>
    <t>PT2M38S</t>
  </si>
  <si>
    <t>18511252</t>
  </si>
  <si>
    <t>169408</t>
  </si>
  <si>
    <t>3888</t>
  </si>
  <si>
    <t>Jaal - Musahib (Full Video) Latest Punjabi Song 2024 - Geet MP3</t>
  </si>
  <si>
    <t>2024-04-09T12:30:02Z</t>
  </si>
  <si>
    <t>Geet MP3 and GK Digital are Presenting a New Song of Musahib, "Jaal." We're excited to share our music with the world. We hope you enjoy listening to it as much as we enjoyed creating it!
Join the Journey and Subscribe to Endless Entertainment: http://bit.ly/SubscribeGEETMP3
Streaming Now On: 
Spotify: https://open.spotify.com/track/2Wo2sC9tHauMTxtn0QHQ0r 
iTunes: https://music.apple.com/us/album/jaal/1739109989?i=1739110005
Wynk: https://wynk.in/music/song/jaal/gk_3617386342623_ING982400054?q=JAAL+MUSAHIB
Jiosaavn: https://www.jiosaavn.com/song/jaal/QFkHWSYJGnk
Apple Music: https://music.apple.com/us/album/jaal/1739109989?i=1739110005 
Amazon Prime Music: https://music.amazon.in/search/jaal+musahib?filter=IsLibrary%7Cfalse&amp;sc=none
Hungama Music: https://www.hungama.com/song/jaal/108261090/
Reel: https://www.instagram.com/reels/audio/2224551581225061/ 
Youtube Topic: https://www.youtube.com/watch?v=jrYIzj2w7a8
Youtube Music: https://music.youtube.com/watch?v=jrYIzj2w7a8 
Shazam: https://www.shazam.com/gb/track/696757165/jaal
Song Credits: 
Song: Jaal
Singer/Lyrics/Composer: Musahib
Music Producer: Up Town Slick
Video Director: Ikjot
Poster: The Town Media
Producer: Kv Dhillon
Online &amp; Reels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</si>
  <si>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PYFlU70FI0A</t>
  </si>
  <si>
    <t>PT2M50S</t>
  </si>
  <si>
    <t>1572955</t>
  </si>
  <si>
    <t>24824</t>
  </si>
  <si>
    <t>767</t>
  </si>
  <si>
    <t>26 - Harf Cheema Ft. Gurlez Akhtar (Full Song) Deep Jandu - Latest Punjabi Song 2024 - Geet MP3</t>
  </si>
  <si>
    <t>2024-04-03T07:02:03Z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</si>
  <si>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26
Singer: Harf Cheema &amp; Gurlez Akhtar
Music Director: Deep Jandu
Lyrics: Harf Cheema
Mixed By: Adam Fair 
Mastered By: Sameer Charegaonkar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</si>
  <si>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XsrhjGZmzTc</t>
  </si>
  <si>
    <t>PT2M</t>
  </si>
  <si>
    <t>520478</t>
  </si>
  <si>
    <t>5944</t>
  </si>
  <si>
    <t>78</t>
  </si>
  <si>
    <t>Mafia Family - G Khan Ft. SHV (Full Song) Deep Jandu - Latest Punjabi Song 2024 - Geet MP3</t>
  </si>
  <si>
    <t>2024-04-02T06:14:01Z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</si>
  <si>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Mafia Family
Singer: G Khan Ft. SHV
Music Director: Deep Jandu
Lyrics: Fateh Shergill
Rap Lyrics: SHV
Mixed &amp; Mastered By: Adam Fair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</si>
  <si>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3uahk4An3v0</t>
  </si>
  <si>
    <t>PT2M35S</t>
  </si>
  <si>
    <t>361620</t>
  </si>
  <si>
    <t>4872</t>
  </si>
  <si>
    <t>125</t>
  </si>
  <si>
    <t>Haye Ni - Deep Jandu Ft. Gurlez Akhtar (Full Song) Deep Jandu - Latest Punjabi Song 2024 - Geet MP3</t>
  </si>
  <si>
    <t>2024-03-31T12:30:20Z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</si>
  <si>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Title: Haye Ni
Singer: Deep Jandu &amp; Gurlej Akhtar
Music: Deep Jandu 
Lyrics: Fateh Shergill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</si>
  <si>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SCnvN5J5pAU</t>
  </si>
  <si>
    <t>925663</t>
  </si>
  <si>
    <t>11270</t>
  </si>
  <si>
    <t>159</t>
  </si>
  <si>
    <t>You &amp; Me - Kulbir Jhinjer Ft. SHV (Full Song) Deep Jandu - Latest Punjabi Song 2024 - Geet MP3</t>
  </si>
  <si>
    <t>2024-03-31T05:43:33Z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</si>
  <si>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You &amp; Me
Singer: Kulbir Jhinjer Ft. SHV
Music Director: Deep Jandu
Mixed &amp; Mastered By: Adam Fair 
Lyrics: Kulbir Jhinjer
Rap Lyrics: SHV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</si>
  <si>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rCTxQYsCbwM</t>
  </si>
  <si>
    <t>PT3M55S</t>
  </si>
  <si>
    <t>714511</t>
  </si>
  <si>
    <t>7644</t>
  </si>
  <si>
    <t>250</t>
  </si>
  <si>
    <t>Dhokha - Ninja Ft. Jasmeen Akhtar (Full Song) Deep Jandu - Latest Punjabi Song 2024 - Geet MP3</t>
  </si>
  <si>
    <t>2024-03-30T07:29:57Z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</si>
  <si>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Dhokha
Singer: Ninja &amp; Jasmine Akhtar
Music Director: Deep Jandu
Lyrics: Yaad Purewal (Yaad)
Mixed By: Adam Fair 
Mastered By: Sameer Charegaonkar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</si>
  <si>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8s51DXvQKKI</t>
  </si>
  <si>
    <t>1288783</t>
  </si>
  <si>
    <t>17901</t>
  </si>
  <si>
    <t>256</t>
  </si>
  <si>
    <t>Friendship - Amrit Maan Ft. Monico Santana (Full Song) Deep Jandu - Latest Punjabi Song 2024</t>
  </si>
  <si>
    <t>2024-03-29T10:37:34Z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</si>
  <si>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Friendship
Singer: Amrit Mann Ft. Monico Santana
Music Director: Deep Jandu
Mixed By: Adam Fair 
Mastered By: Sameer Charegaonkar
Lyrics: Amrit Maan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</si>
  <si>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ANOOFcNbf3U</t>
  </si>
  <si>
    <t>1018814</t>
  </si>
  <si>
    <t>16851</t>
  </si>
  <si>
    <t>384</t>
  </si>
  <si>
    <t>Slap Up - Fateh Shergill Ft. Bandzo3rd (Full Song) Deep Jandu - Latest Punjabi Song 2024 - Geet MP3</t>
  </si>
  <si>
    <t>2024-03-28T09:30:01Z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</si>
  <si>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I’m Scared
Singer: Deepak Dhillon Ft. Roach Killa
Music Director: Deep Jandu
Mixed By: Adam Fair 
Mastered By: Sameer Charegaonkar
Lyrics: Lally Mundi
Rap Lyrics: Roach Killa
Video Directer: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</si>
  <si>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D8JM50Xe0TQ</t>
  </si>
  <si>
    <t>PT3M58S</t>
  </si>
  <si>
    <t>4831238</t>
  </si>
  <si>
    <t>39284</t>
  </si>
  <si>
    <t>578</t>
  </si>
  <si>
    <t>I'm Scared - Deepak Dhillon Ft. Roach Killa (Full Song) Deep Jandu - Latest Punjabi Song 2024</t>
  </si>
  <si>
    <t>2024-03-28T05:32:24Z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</si>
  <si>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I’m Scared
Singer: Deepak Dhillon Ft. Roach Killa
Music Director: Deep Jandu
Mixed By: Adam Fair 
Mastered By: Sameer Charegaonkar
Lyrics: Lally Mundi
Rap Lyrics: Roach Killa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</si>
  <si>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PvlGnDTTW7k</t>
  </si>
  <si>
    <t>202077</t>
  </si>
  <si>
    <t>3033</t>
  </si>
  <si>
    <t>62</t>
  </si>
  <si>
    <t>My Boyz - Kambi Rajpuria Ft. Desi Ma (Full Song) Deep Jandu - Latest Punjabi Song 2024 - Geet MP3</t>
  </si>
  <si>
    <t>2024-03-27T12:37:50Z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</si>
  <si>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My Boyz
Singer: Kambi Rajpuria Ft. Desi Ma
Music Director: Deep Jandu
Lyrics: Raja
Rap Lyrics: Desi Ma
Mixed &amp; Mastered By: Adam Fair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</si>
  <si>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GIUPyr0rA0w</t>
  </si>
  <si>
    <t>699797</t>
  </si>
  <si>
    <t>9970</t>
  </si>
  <si>
    <t>293</t>
  </si>
  <si>
    <t>Adhoora Ishq - Shipra Goyal Ft. J Hind [Full Song] Deep Jandu - Latest Punjabi Song 2024 - Geet MP3</t>
  </si>
  <si>
    <t>2024-03-27T08:31:37Z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</si>
  <si>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Song: Adhoora Ishq
Singer: Shipra Goyal Ft. J Hind
Music Director: Deep Jandu
Lyrics: Lally Mundi
Rap Lyrics: J Hind
Mixed &amp; Mastered By: Adam Fair
Video Director: Big Thought Films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</si>
  <si>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Hf5QZJ9oxOQ</t>
  </si>
  <si>
    <t>PT3M23S</t>
  </si>
  <si>
    <t>498461</t>
  </si>
  <si>
    <t>7448</t>
  </si>
  <si>
    <t>193</t>
  </si>
  <si>
    <t>Unity Volume 1 (Jukebox) Deep Jandu | Amrit M | Ninja | Guri L | Kulbir J | Harf C | GKhan | Shipra</t>
  </si>
  <si>
    <t>2024-03-27T05:30:09Z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</si>
  <si>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Album Credits: 
Album Name: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</si>
  <si>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kj8eoruEK20</t>
  </si>
  <si>
    <t>PT31M56S</t>
  </si>
  <si>
    <t>63162</t>
  </si>
  <si>
    <t>2231</t>
  </si>
  <si>
    <t>184</t>
  </si>
  <si>
    <t>Scenario - Guri Lahoria Ft. Hashmat Sultana (Official Video) Deep Jandu | Latest Punjabi Song 2024</t>
  </si>
  <si>
    <t>2024-03-26T12:30:14Z</t>
  </si>
  <si>
    <t>Geet MP3 and GK Digital Present a Multi-Artist Album, "Unity Volume 1", Featuring 25 diverse Singers and rappers. This is the first Music Video From The Album "Unity Volume 1"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Song Credits:
Album: Unity Volume 1
Song: Scenario
Singer: Guri Lahoria Ft. Hashmat Sultana
Lyricist: Guri Lahoria
Music Producer: Deep Jandu
Mixed &amp; Mastered By: Adam Fair 
Video Director: Savio Sandhu
Dop: Sagar 
Chief Ad’s: Rajvir Maan &amp; Jagjit Maan 
Female Lead: Stuti Satija 
Post Production: Iconix Studio 
Edit: Raghav Ralhan 
Assistant’s: Vicky &amp; Karan 
Costume’s: Manvir Design 
Hair Stylist: Sahil Deol
Production: One Production
Artwork Designer: Aman Kalsi
Co-Producer:- Parteek Sharma (F Studio)
Promotions: GK Digital
Record Label: Geet MP3
Album Credits: 
Album: Unity Volume 1
Music/Composer: Deep Jandu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</si>
  <si>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PbPVZ_DPWDM</t>
  </si>
  <si>
    <t>3961213</t>
  </si>
  <si>
    <t>66137</t>
  </si>
  <si>
    <t>813</t>
  </si>
  <si>
    <t>Deep Jandu - Unity Volume 1 [Album's Official Announcement] Geet MP3</t>
  </si>
  <si>
    <t>2024-03-19T08:31:06Z</t>
  </si>
  <si>
    <t>Geet MP3 and GK Digital Present a Multi-Artist Album, "Unity Volume 1", Featuring 25 diverse Singers and rappers.
A Musical Masterpiece Crafted By One and Only "Deep Jandu"
Album Streaming Now On: 
Spotify: https://open.spotify.com/album/6dMxu2itWiv3N804kxn6PW
Wynk: https://wynk.in/music/album/unity-volume-1/gk_3617385478187
Prime Music India: https://music.amazon.in/albums/B0CY2H7VPM
Apple Music: https://music.apple.com/in/album/unity-vol-1/1735900547
iTunes: https://music.apple.com/in/album/unity-vol-1/1735900547
Shazam: https://www.shazam.com/song/1735900574/scenario
YouTube Music: https://music.youtube.com/playlist?list=OLAK5uy_lqFzB4I0E1VS5w_iSN7FNNzzplnLugciM
JioSaavn: https://www.jiosaavn.com/album/unity-volume-1/QbNDzdUqiNo_
Hungama Music: https://www.hungama.com/album/unity-volume-1/108092014/
Youtube Topic: https://www.youtube.com/watch?v=2D68svYAnBE&amp;list=OLAK5uy_n-bsPxEPJxrcatV8WFkGelLTZM7F1wZro
Album Reel Links: 
Friendship: https://www.instagram.com/reels/audio/673717224809576?igsh=MTFqZ2lybDRvcW4xOQ==
Haye Ni: https://www.instagram.com/reels/audio/952649229561871?igsh=d3FyaGI3OXN5b2gw
You &amp; Me: https://www.instagram.com/reels/audio/1119821582694543?igsh=MXVmdWV0MmNya2U2Zg==
Scenario: https://www.instagram.com/reels/audio/323476660743782?igsh=M3Z6eTNsaHVoYXJ1
I'm Scared: https://www.instagram.com/reels/audio/2764686737041491?igsh=MTl1MjVyaXJsZHlwOQ==
Dhokha: https://www.instagram.com/reels/audio/1602650210568933?igsh=dGE5ZDVzZzJjZW5x
Slap Up: https://www.instagram.com/reels/audio/2171914413156082?igsh=MWJ6Nm1pMmo3MjVy
Mafia Family: https://www.instagram.com/reels/audio/1603949007103299?igsh=bWJyaTQyNnZndHl3
Adhoora Ishq: https://www.instagram.com/reels/audio/1157405738959211?igsh=MWs5ZXJ5MnZsY3dzdw==
My Boyz: https://www.instagram.com/reels/audio/1171615864011314?igsh=MW81d283MzFwMmRoNQ==
26: https://www.instagram.com/reels/audio/1747361092418800?igsh=NmxpM2p2ZmhrMjg2
Album Credits: 
Album: Unity Volume 1
Music/Composer: Deep Jandu
Directed By: Charlton Visuals
Artwork Designer: Ritik
Producer: Kv Dhillon
Digital Promotions: GK Digital
Record Label: Geet MP3
"Unity Volume 1" Tracklist: 
1. 
Song: Friendship
Singer: Amrit Mann Ft. Monico Santana
Music Director: Deep Jandu
Mixed By: Adam Fair 
Mastered By: Sameer Charegaonkar
Lyrics: Amrit Maan
2.
Title: Haye Ni
Singer: Deep Jandu &amp; Gurlej Akhtar
Music: Deep Jandu 
Lyrics: Fateh Shergill
3.
Song: You &amp; Me
Singer: Kulbir Jhinjer Ft. SHV
Music Director: Deep Jandu
Mixed &amp; Mastered By: Adam Fair 
Lyrics: Kulbir Jhinjer
Rap Lyrics: SHV
4. 
Song: Scenario
Singer: Guri Lahoria Ft. Hashmat Sultana
Music Director: Deep Jandu
Mixed &amp; Mastered By: Adam Fair 
Lyrics: Guri Lahoria
5. 
Song: I’m Scared
Singer: Deepak Dhillon Ft. Roach Killa
Music Director: Deep Jandu
Mixed By: Adam Fair 
Mastered By: Sameer Charegaonkar
Lyrics: Lally Mundi
Rap Lyrics: Roach Killa
6. 
Song: Dhokha
Singer: Ninja &amp; Jasmine Akhtar
Music Director: Deep Jandu
Lyrics: Yaad Purewal (Yaad)
Mixed By: Adam Fair 
Mastered By: Sameer Charegaonkar
7. 
Song: Slap Up
Singer: Fateh Shergill Ft. Bandzo3rd
Music Director: Deep Jandu
Lyrics: Fateh Shergill
Rap Lyrics: Bandzo3rd
Mixed &amp; Mastered By: Adam Fair
8. 
Song: Mafia Family
Singer: G Khan Ft. SHV
Music Director: Deep Jandu
Lyrics: Fateh Shergill
Rap Lyrics: SHV
Mixed &amp; Mastered By: Adam Fair
9.
Song: Adhoora Ishq
Singer: Shipra Goyal Ft. J Hind
Music Director: Deep Jandu
Lyrics: Lally Mundi
Rap Lyrics: J Hind
Mixed &amp; Mastered By: Adam Fair 
10. 
Song: My Boyz
Singer: Kambi Rajpuria Ft. Desi Ma
Music Director: Deep Jandu
Lyrics: Raja
Rap Lyrics: Desi Ma
Mixed &amp; Mastered By: Adam Fair
11. 
Song: 26
Singer: Harf Cheema &amp; Gurlez Akhtar
Music Director: Deep Jandu
Lyrics: Harf Cheema
Mixed By: Adam Fair 
Mastered By: Sameer Charegaonkar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</si>
  <si>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lLDc59Q5NDk</t>
  </si>
  <si>
    <t>PT1M18S</t>
  </si>
  <si>
    <t>210619</t>
  </si>
  <si>
    <t>5553</t>
  </si>
  <si>
    <t>124</t>
  </si>
  <si>
    <t>OG - Karan Randhawa [Official Song] Latest Punjabi Song 2024 - Geet MP3</t>
  </si>
  <si>
    <t>2024-03-16T12:30:03Z</t>
  </si>
  <si>
    <t>Geet MP3 and GK Digital are Presenting An Album performed by Karan Randhawa and Featuring Diverse Artists Like Bohemia and Sultaan. We expect you to appreciate hearing it as greatly as we enjoyed making it!
Join the Journey and Subscribe to Endless Entertainment: http://bit.ly/SubscribeGEETMP3
Album Streaming Now On:
JioSaavn: https://www.jiosaavn.com/album/loverboy/JDNhPAFzIdg_
Wynk: https://wynk.in/u/c3djxpJFm
YouTube Topic: https://youtube.com/playlist?list=OLAK5uy_nNSAvbiBDGc93qbU2uJAP2h26zya7IDEY&amp;si=qXpdosRM1rWQPrUM
Spotify: https://open.spotify.com/album/67uk6VOF3UDB3JW5pKycnF?si=mXInA8YATQmL4V4VDJhoKQ
Apple Music: https://music.apple.com/in/album/loverboy/1734411181
YouTube Music: https://music.youtube.com/playlist?list=OLAK5uy_kYBeS-76ZG0YVz3vgEgsowk1DEvcgSMC4&amp;si=N0fdJ1eglb_kFd6J
iTunes: https://music.apple.com/in/album/loverboy/1734411181
Amazon Prime Music: https://music.amazon.in/albums/B0CX57L484
Hungama Music: https://www.hungama.com/album/loverboy/107727298/
Reel Links - Loverboy
1. Ranjna: https://www.instagram.com/reels/audio/397694726242822?igsh=MXJ1NXZlamR2Z3BrNA==
2. ⁠Haye Oye: https://www.instagram.com/reels/audio/7226552627421257?igsh=MTN0czgyMDI1dnFibw==
3. ⁠Sohniye: https://www.instagram.com/reels/audio/1320752818758801?igsh=Y29iZzE4Nm8wcWVz
4. ⁠Gulab: https://www.instagram.com/reels/audio/925532715775330?igsh=MWY4c2lweTIwaXI4Nw==
5. ⁠Bluff: https://www.instagram.com/reels/audio/1616833645830353?igsh=MWcxYTZ3bHBqZW5yZA==
6. ⁠Jenifar: https://www.instagram.com/reels/audio/1090069525576425?igsh=NXBqNHo3ZWNqaGlu
7. ⁠Jaan Jaan Ke: https://www.instagram.com/reels/audio/1118909685972112?igsh=MXVod2FwaHNiMm1uNw==
8. ⁠Nakhra: https://www.instagram.com/reels/audio/1136378860688693?igsh=MWQxejY1Y3MybnpmaA==
9. ⁠OG: https://www.instagram.com/reels/audio/3047884575348186?igsh=MTl5YzZ6Nmwya2hmNQ==
Album Tracklist
1.
Song: Ranjna 
Singer: Karan Randhawa
Lyrics: Micheal
Composer: Micheal
Music Producer: Meavin 
2. 
Song: Haye Oye
Singer: Karan Randhawa
Rapper: Bohemia 
Lyrics/Composer: Micheal
Rap Lyrics: Bohemia
Music Producer: Geet
3. 
Song: Sohniye
Singer: Karan Randhawa
Rap: Monico Santana
Lyrics: Micheal 
Rap Lyrics: Monico Santana
Composer: Micheal
Music Producer: Deep Jandu
4. 
Song: Gulab
Singer: Karan Randhawa 
Lyrics: Lucas, Micheal 
Composer: Lucas, Micheal
Music Producer: Meavin
5. 
Song: Bluff
Singer: Karan Randhawa
Rapper: Sultaan 
Lyrics/Composer: Micheal
Rap Lyrics: Sultaan
Music Producer: Deep Jandu
6. 
Song: Jenifar
Singer: Karan Randhawa
Lyrics: Fateh Shergill
Composer: Fateh Shergill
Music Producer: Geet 
7.
Song: Jaan Jaan Ke
Singer: Karan Randhawa
Lyrics: Karan Thabal
Composer: Karan Thabal
Music Producer: Jay B Singh
8.
Song: Nakhra
Singer: Karan Randhawa, Jasmeen Akhtar
Lyrics: Lucas
Composer: Lucas
Music Producer: Showkidd
9.
Song: OG 
Singer: Karan Randhawa
Lyrics: Micheal 
Composer: Micheal
Music Producer: Meavin
Artwork Designer: Saaj, Viggfx, The Town Media
Producers: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</si>
  <si>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-dphci3ImJc</t>
  </si>
  <si>
    <t>614299</t>
  </si>
  <si>
    <t>4608</t>
  </si>
  <si>
    <t>180</t>
  </si>
  <si>
    <t>Nakhra - Karan Randhawa Ft. Jasmeen Akhtar [Official Song] Latest Punjabi Song 2024 - Geet MP3</t>
  </si>
  <si>
    <t>2024-03-16T08:30:16Z</t>
  </si>
  <si>
    <t>YZ8os2qOQaE</t>
  </si>
  <si>
    <t>602179</t>
  </si>
  <si>
    <t>5985</t>
  </si>
  <si>
    <t>269</t>
  </si>
  <si>
    <t>Jaan Jaan Ke - Karan Randhawa [Official Song] Latest Punjabi Song 2024 - Geet MP3</t>
  </si>
  <si>
    <t>2024-03-16T04:31:01Z</t>
  </si>
  <si>
    <t>jLuY9TLvONE</t>
  </si>
  <si>
    <t>748634</t>
  </si>
  <si>
    <t>4724</t>
  </si>
  <si>
    <t>211</t>
  </si>
  <si>
    <t>Jenifar - Karan Randhawa [Official Song] Latest Punjabi Song 2024 - Geet MP3</t>
  </si>
  <si>
    <t>2024-03-15T12:30:53Z</t>
  </si>
  <si>
    <t>xCDLamOvZKw</t>
  </si>
  <si>
    <t>PT2M44S</t>
  </si>
  <si>
    <t>376137</t>
  </si>
  <si>
    <t>3892</t>
  </si>
  <si>
    <t>154</t>
  </si>
  <si>
    <t>Bluff - Karan Randhawa Ft. Sultaan (Official Song) Deep Jandu - Latest Punjabi Song 2024 - Geet MP3</t>
  </si>
  <si>
    <t>2024-03-15T08:37:06Z</t>
  </si>
  <si>
    <t>Geet MP3 and GK Digital are Presenting An Album performed by Karan Randhawa and Featuring Diverse Artists Like Bohemia and Sultaan. We expect you to appreciate hearing it as greatly as we enjoyed making it!
Join the Journey and Subscribe to Endless Entertainment: http://bit.ly/SubscribeGEETMP3
Album Streaming Now On:
JioSaavn: https://www.jiosaavn.com/album/loverboy/JDNhPAFzIdg_
Wynk: https://wynk.in/u/c3djxpJFm
YouTube Topic: https://youtube.com/playlist?list=OLAK5uy_nNSAvbiBDGc93qbU2uJAP2h26zya7IDEY&amp;si=qXpdosRM1rWQPrUM
Spotify: https://open.spotify.com/album/67uk6VOF3UDB3JW5pKycnF?si=mXInA8YATQmL4V4VDJhoKQ
Apple Music: https://music.apple.com/in/album/loverboy/1734411181
YouTube Music: https://music.youtube.com/playlist?list=OLAK5uy_kYBeS-76ZG0YVz3vgEgsowk1DEvcgSMC4&amp;si=N0fdJ1eglb_kFd6J
iTunes: https://music.apple.com/in/album/loverboy/1734411181
Amazon Prime Music: https://music.amazon.in/albums/B0CX57L484
Hungama Music: https://www.hungama.com/album/loverboy/107727298/
Reel Links - Loverboy
1. Ranjna: https://www.instagram.com/reels/audio/397694726242822?igsh=MXJ1NXZlamR2Z3BrNA==
2. ⁠Haye Oye: https://www.instagram.com/reels/audio/7226552627421257?igsh=MTN0czgyMDI1dnFibw==
3. ⁠Sohniye: https://www.instagram.com/reels/audio/1320752818758801?igsh=Y29iZzE4Nm8wcWVz
4. ⁠Gulab: https://www.instagram.com/reels/audio/925532715775330?igsh=MWY4c2lweTIwaXI4Nw==
5. ⁠Bluff: https://www.instagram.com/reels/audio/1616833645830353?igsh=MWcxYTZ3bHBqZW5yZA==
6. ⁠Jenifar: https://www.instagram.com/reels/audio/1090069525576425?igsh=NXBqNHo3ZWNqaGlu
7. ⁠Jaan Jaan Ke: https://www.instagram.com/reels/audio/1118909685972112?igsh=MXVod2FwaHNiMm1uNw==
8. ⁠Nakhra: https://www.instagram.com/reels/audio/1136378860688693?igsh=MWQxejY1Y3MybnpmaA==
9. ⁠OG: https://www.instagram.com/reels/audio/3047884575348186?igsh=MTl5YzZ6Nmwya2hmNQ==
Album Tracklist
1.
Song: Ranjna 
Singer: Karan Randhawa
Lyrics: Micheal
Composer: Micheal
Music Producer: Meavin 
2. 
Song: Haye Oye
Singer: Karan Randhawa
Rapper: Bohemia 
Lyrics/Composer: Micheal
Rap Lyrics: Bohemia
Music Producer: Geet
3. 
Song: Sohniye
Singer: Karan Randhawa
Rap: Monico Santana
Lyrics: Micheal 
Rap Lyrics: Monico Santana
Composer: Micheal
Music Producer: Deep Jandu
4. 
Song: Gulab
Singer: Karan Randhawa 
Lyrics: Lucas, Micheal 
Composer: Lucas, Micheal
Music Producer: Meavin
5. 
Song: Bluff
Singer: Karan Randhawa
Rapper: Sultaan 
Lyrics: Micheal
Rap Lyrics: Sultaan
Music Producer: Deep Jandu
Composer: Deep Jandu
6. 
Song: Jenifar
Singer: Karan Randhawa
Lyrics: Fateh Shergill
Composer: Fateh Shergill
Music Producer: Geet 
7.
Song: Jaan Jaan Ke
Singer: Karan Randhawa
Lyrics: Karan Thabal
Composer: Karan Thabal
Music Producer: Jay B Singh
8.
Song: Nakhra
Singer: Karan Randhawa, Jasmeen Akhtar
Lyrics: Lucas
Composer: Lucas
Music Producer: Showkidd
9.
Song: OG 
Singer: Karan Randhawa
Lyrics: Micheal 
Composer: Micheal
Music Producer: Meavin
Artwork Designer: Saaj, Viggfx, The Town Media
Producers: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</si>
  <si>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ShinJub-N3c</t>
  </si>
  <si>
    <t>PT2M41S</t>
  </si>
  <si>
    <t>528675</t>
  </si>
  <si>
    <t>7510</t>
  </si>
  <si>
    <t>Gulab - Karan Randhawa (Official Song) Latest Punjabi Song 2024 - Geet MP3</t>
  </si>
  <si>
    <t>2024-03-15T04:30:26Z</t>
  </si>
  <si>
    <t>zSkqXHvdAvU</t>
  </si>
  <si>
    <t>1247058</t>
  </si>
  <si>
    <t>18609</t>
  </si>
  <si>
    <t>522</t>
  </si>
  <si>
    <t>Sohniye - Karan Randhawa (Official Song) Latest Punjabi Song 2024 - Geet MP3</t>
  </si>
  <si>
    <t>2024-03-14T12:30:07Z</t>
  </si>
  <si>
    <t>Geet MP3 and GK Digital are Presenting An Album performed by Karan Randhawa and Featuring Diverse Artists Like Bohemia and Sultaan. We expect you to appreciate hearing it as greatly as we enjoyed making it!
Join the Journey and Subscribe to Endless Entertainment: http://bit.ly/SubscribeGEETMP3
Album Streaming Now On:
JioSaavn: https://www.jiosaavn.com/album/loverboy/JDNhPAFzIdg_
Wynk: https://wynk.in/u/c3djxpJFm
YouTube Topic: https://youtube.com/playlist?list=OLAK5uy_nNSAvbiBDGc93qbU2uJAP2h26zya7IDEY&amp;si=qXpdosRM1rWQPrUM
Spotify: https://open.spotify.com/album/67uk6VOF3UDB3JW5pKycnF?si=mXInA8YATQmL4V4VDJhoKQ
Apple Music: https://music.apple.com/in/album/loverboy/1734411181
YouTube Music: https://music.youtube.com/playlist?list=OLAK5uy_kYBeS-76ZG0YVz3vgEgsowk1DEvcgSMC4&amp;si=N0fdJ1eglb_kFd6J
iTunes: https://music.apple.com/in/album/loverboy/1734411181
Amazon Prime Music: https://music.amazon.in/albums/B0CX57L484
Hungama Music: https://www.hungama.com/album/loverboy/107727298/
Reel Links - Loverboy
1. Ranjna: https://www.instagram.com/reels/audio/397694726242822?igsh=MXJ1NXZlamR2Z3BrNA==
2. ⁠Haye Oye: https://www.instagram.com/reels/audio/7226552627421257?igsh=MTN0czgyMDI1dnFibw==
3. ⁠Sohniye: https://www.instagram.com/reels/audio/1320752818758801?igsh=Y29iZzE4Nm8wcWVz
4. ⁠Gulab: https://www.instagram.com/reels/audio/925532715775330?igsh=MWY4c2lweTIwaXI4Nw==
5. ⁠Bluff: https://www.instagram.com/reels/audio/1616833645830353?igsh=MWcxYTZ3bHBqZW5yZA==
6. ⁠Jenifar: https://www.instagram.com/reels/audio/1090069525576425?igsh=NXBqNHo3ZWNqaGlu
7. ⁠Jaan Jaan Ke: https://www.instagram.com/reels/audio/1118909685972112?igsh=MXVod2FwaHNiMm1uNw==
8. ⁠Nakhra: https://www.instagram.com/reels/audio/1136378860688693?igsh=MWQxejY1Y3MybnpmaA==
9. ⁠OG: https://www.instagram.com/reels/audio/3047884575348186?igsh=MTl5YzZ6Nmwya2hmNQ==
Album Tracklist
1.
Song: Ranjna 
Singer: Karan Randhawa
Lyrics: Micheal
Composer: Micheal
Music Producer: Meavin 
2. 
Song: Haye Oye
Singer: Karan Randhawa
Rapper: Bohemia 
Lyrics/Composer: Micheal
Rap Lyrics: Bohemia
Music Producer: Geet
3. 
Song: Sohniye
Singer: Karan Randhawa
Rap: Monico Santana
Lyrics: Micheal 
Rap Lyrics: Monico Santana
Music Producer &amp; Composer: Deep Jandu
4. 
Song: Gulab
Singer: Karan Randhawa 
Lyrics: Lucas, Micheal 
Composer: Lucas, Micheal
Music Producer: Meavin
5. 
Song: Bluff
Singer: Karan Randhawa
Rapper: Sultaan 
Lyrics/Composer: Micheal
Rap Lyrics: Sultaan
Music Producer: Deep Jandu
6. 
Song: Jenifar
Singer: Karan Randhawa
Lyrics: Fateh Shergill
Composer: Fateh Shergill
Music Producer: Geet 
7.
Song: Jaan Jaan Ke
Singer: Karan Randhawa
Lyrics: Karan Thabal
Composer: Karan Thabal
Music Producer: Jay B Singh
8.
Song: Nakhra
Singer: Karan Randhawa, Jasmeen Akhtar
Lyrics: Lucas
Composer: Lucas
Music Producer: Showkidd
9.
Song: OG 
Singer: Karan Randhawa
Lyrics: Micheal 
Composer: Micheal
Music Producer: Meavin
Artwork Designer: Saaj, Viggfx, The Town Media
Producers: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</si>
  <si>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eNHcd4FfUDw</t>
  </si>
  <si>
    <t>613596</t>
  </si>
  <si>
    <t>4448</t>
  </si>
  <si>
    <t>197</t>
  </si>
  <si>
    <t>Ranjna - Karan Randhawa (Official Song) Latest Punjabi Song 2024 - Geet MP3</t>
  </si>
  <si>
    <t>2024-03-14T09:02:13Z</t>
  </si>
  <si>
    <t>PieNKrwrM90</t>
  </si>
  <si>
    <t>1309224</t>
  </si>
  <si>
    <t>13028</t>
  </si>
  <si>
    <t>Loverboy - Karan Randhawa [Jukebox] Bohemia | Sultaan | Deep Jandu | Latest Punjabi Album</t>
  </si>
  <si>
    <t>2024-03-14T04:30:33Z</t>
  </si>
  <si>
    <t>wdCyYfxBY4I</t>
  </si>
  <si>
    <t>PT23M13S</t>
  </si>
  <si>
    <t>180323</t>
  </si>
  <si>
    <t>7278</t>
  </si>
  <si>
    <t>658</t>
  </si>
  <si>
    <t>Haye Oye - Karan Randhawa Ft. Bohemia [Official Music Video] Satti Dhillon | New Punjabi Song</t>
  </si>
  <si>
    <t>2024-03-13T12:30:15Z</t>
  </si>
  <si>
    <t>Geet MP3 and GK Digital are Excited to Present the First Music Video From The Album "Loverboy" The song is "Haye Oye" And Performed By "Karan Randhawa &amp; Bohemia" 
An Album, "Loverboy", performed by Karan Randhawa and Featuring Diverse Artists Like Bohemia and Sultaan. We expect you to appreciate hearing it as much as we enjoyed making it!
Join the Journey and Subscribe to Endless Entertainment: http://bit.ly/SubscribeGEETMP3
Album Streaming Now On:
JioSaavn: https://www.jiosaavn.com/album/loverboy/JDNhPAFzIdg_
Wynk: https://wynk.in/u/c3djxpJFm
YouTube Topic: https://youtube.com/playlist?list=OLAK5uy_nNSAvbiBDGc93qbU2uJAP2h26zya7IDEY&amp;si=qXpdosRM1rWQPrUM
Spotify: https://open.spotify.com/album/67uk6VOF3UDB3JW5pKycnF?si=mXInA8YATQmL4V4VDJhoKQ
Apple Music: https://music.apple.com/in/album/loverboy/1734411181
YouTube Music: https://music.youtube.com/playlist?list=OLAK5uy_kYBeS-76ZG0YVz3vgEgsowk1DEvcgSMC4&amp;si=N0fdJ1eglb_kFd6J
iTunes: https://music.apple.com/in/album/loverboy/1734411181
Amazon Prime Music: https://music.amazon.in/albums/B0CX57L484
Hungama Music: https://www.hungama.com/album/loverboy/107727298/
Reel Links - Loverboy
1. Ranjna: https://www.instagram.com/reels/audio/397694726242822?igsh=MXJ1NXZlamR2Z3BrNA==
2. ⁠Haye Oye: https://www.instagram.com/reels/audio/7226552627421257?igsh=MTN0czgyMDI1dnFibw==
3. ⁠Sohniye: https://www.instagram.com/reels/audio/1320752818758801?igsh=Y29iZzE4Nm8wcWVz
4. ⁠Gulab: https://www.instagram.com/reels/audio/925532715775330?igsh=MWY4c2lweTIwaXI4Nw==
5. ⁠Bluff: https://www.instagram.com/reels/audio/1616833645830353?igsh=MWcxYTZ3bHBqZW5yZA==
6. ⁠Jenifar: https://www.instagram.com/reels/audio/1090069525576425?igsh=NXBqNHo3ZWNqaGlu
7. ⁠Jaan Jaan Ke: https://www.instagram.com/reels/audio/1118909685972112?igsh=MXVod2FwaHNiMm1uNw==
8. ⁠Nakhra: https://www.instagram.com/reels/audio/1136378860688693?igsh=MWQxejY1Y3MybnpmaA==
9. ⁠OG: https://www.instagram.com/reels/audio/3047884575348186?igsh=MTl5YzZ6Nmwya2hmNQ==
Song Credits: 
Song: Haye Oye
Album: Loverboy
Singer: Karan Randhawa
Rapper: Bohemia 
Starring: Yashaswinee Raje Singh
Lyrics, Composer: Micheal
Rap Lyrics: Bohemia
Music Producer: Geet
Director Satti Dhillon 
Dop Shinda singh
Editor Jagjit Singh Dhanoa
Mix &amp; Master: Sameer Charegaonkar
Vfx: Animake VFX (The Ronin)
Choreographer Sumit Kumar
Drone: Tanish Arora
Art Director: Karmaart Film Studio
Colour Grading The Post Brothers
Assistant Director: Jimmy Rampal 
Stylist Rajat Manchanda
Assistant Director: Rajat Sahil 
Jib Operator: Gaurav 
Hairstylist: Gagan 
Makeup: Rajan Passi
Line Producer: RS Film Production 
Local Production: Ayush Modi
Artwork Designer: The Town Media
Producer: Kv Dhillon
Digital Promotions: GK Digital
Record Label: Geet MP3
Album Tracklist:
1.
Song: Ranjna 
Singer: Karan Randhawa
Lyrics: Micheal
Composer: Micheal
Music Producer: Meavin 
2. 
Song: Haye Oye
Singer: Karan Randhawa
Rapper: Bohemia 
Lyrics/Composer: Micheal
Rap Lyrics: Bohemia
Music Producer: Geet
3. 
Song: Sohniye
Singer: Karan Randhawa
Rap: Monico Santana
Lyrics: Micheal 
Rap Lyrics: Monico Santana
Composer: Micheal
Music Producer: Deep Jandu
4. 
Song: Gulab
Singer: Karan Randhawa 
Lyrics: Lucas, Micheal 
Composer: Lucas, Micheal
Music Producer: Meavin
5. 
Song: Bluff
Singer: Karan Randhawa
Rapper: Sultaan 
Lyrics/Composer: Micheal
Rap Lyrics: Sultaan
Music Producer: Deep Jandu
6. 
Song: Jenifar
Singer: Karan Randhawa
Lyrics: Fateh Shergill
Composer: Fateh Shergill
Music Producer: Geet 
7.
Song: Jaan Jaan Ke
Singer: Karan Randhawa
Lyrics: Karan Thabal
Composer: Karan Thabal
Music Producer: Jay B
8.
Song: Nakhra
Singer: Karan Randhawa, Jasmeen Akhtar
Lyrics: Lucas
Composer: Lucas
Music Producer: Showkidd
9.
Song: OG 
Singer: Karan Randhawa
Lyrics: Micheal 
Composer: Micheal
Music Producer: Meavin
Artwork Designer: Saaj, Viggfx, The Town Media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</si>
  <si>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6qKMQvGOIZs</t>
  </si>
  <si>
    <t>5250151</t>
  </si>
  <si>
    <t>90438</t>
  </si>
  <si>
    <t>#Loverboy 13th March ❤️🫶🏻</t>
  </si>
  <si>
    <t>2024-03-12T08:07:07Z</t>
  </si>
  <si>
    <t>rDuPIkHqbJ0</t>
  </si>
  <si>
    <t>PT7S</t>
  </si>
  <si>
    <t>98628</t>
  </si>
  <si>
    <t>4536</t>
  </si>
  <si>
    <t>90</t>
  </si>
  <si>
    <t>Karan Randhawa Vibing In Jaipur City - #Loverboy</t>
  </si>
  <si>
    <t>2024-03-10T06:41:32Z</t>
  </si>
  <si>
    <t>ePVw-Xfty9g</t>
  </si>
  <si>
    <t>PT36S</t>
  </si>
  <si>
    <t>327318</t>
  </si>
  <si>
    <t>25023</t>
  </si>
  <si>
    <t>183</t>
  </si>
  <si>
    <t>Jazbaat - Bir Singh (Official Song) Jagjeet Sandhu - Oye Bhole Oye Running Successfully In Cinemas</t>
  </si>
  <si>
    <t>2024-02-25T07:44:18Z</t>
  </si>
  <si>
    <t>Geet MP3 and Jagjeet Sandhu Films are Presenting the 6th Song From The Movie "OYE BHOLE OYE." The Song is Performed By Bir Singh. Movie Running Successfully In Cinemas, We hope you enjoy listening to it as much as we enjoyed creating it!
Join the Journey and Subscribe to Endless Entertainment: http://bit.ly/SubscribeGEETMP3
Streaming Now On:
JioSaavn: https://www.jiosaavn.com/song/jazbaat-from-oye-bhole-oye%e2%80%9d/PgcSYEFUAXo
Wynk: https://wynk.in/music/album/jazbaat-from-oye-bhole-oye%E2%80%9D/gk_3617384511243
Hungama: https://www.hungama.com/song/jazbaat-from-oye-bhole-oyea%C2%80%C2%9D/107444234/
Shazam: https://www.shazam.com/gb/track/692526887/jazbaat-from-oye-bhole-oye
Apple Music: https://music.apple.com/in/album/jazbaat-from-oye-bhole-oye-single/1731972660
iTunes: https://music.apple.com/in/album/jazbaat-from-oye-bhole-oye-single/1731972660
Prme Music India: https://music.amazon.in/albums/B0CW1J5KQ5
Spotify: https://open.spotify.com/track/2tk9iEZdf9650MFlhycWxc
Youtube Topic: https://www.youtube.com/watch?v=3mhOQ7HPaMY
Youtube Music: https://music.youtube.com/watch?v=3mhOQ7HPaMY
Reel: https://www.instagram.com/reels/audio/1090724718920452/
Song Credits:
Song: Jazbaat
Singer/Composer: Bir Singh
Lyrics: Kang Sadiq
Music: Manna Singh
Online &amp; Reels Promotions: GK Digital
Record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</si>
  <si>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8hRfkrOI17E</t>
  </si>
  <si>
    <t>PT2M39S</t>
  </si>
  <si>
    <t>527737</t>
  </si>
  <si>
    <t>15848</t>
  </si>
  <si>
    <t>1027</t>
  </si>
  <si>
    <t>Sadkaan - Bir Singh (Official Song) Jagjeet Sandhu - Oye Bhole Oye Running Successfully In Cinemas</t>
  </si>
  <si>
    <t>2024-02-20T06:21:13Z</t>
  </si>
  <si>
    <t>Geet MP3 and Jagjeet Sandhu Films are Presenting the 5th Song From The Movie "OYE BHOLE OYE." The Song is Performed By Bir Singh. Movie Running Successfully In Cinemas, We hope you enjoy listening to it as much as we enjoyed creating it!
Join the Journey and Subscribe to Endless Entertainment: http://bit.ly/SubscribeGEETMP3
Streaming Now On:
JioSaavn: https://www.jiosaavn.com/song/sadkaan-from-oye-bhole-oye%e2%80%9d/PQIDdQNXT0M
Wynk: https://wynk.in/music/album/sadkaan-from-oye-bhole-oye%E2%80%9D/gk_3617384537281
Spotify: https://open.spotify.com/track/56jdwsDcksjJYE2qxuuK3k
Wynk: https://wynk.in/music/album/sadkaan-from-oye-bhole-oye%E2%80%9D/gk_3617384537281
iTunes: https://music.apple.com/us/album/sadkaan-from-oye-bhole-oye-single/1732057236
Apple Music: https://music.apple.com/us/album/sadkaan-from-oye-bhole-oye-single/1732057236
Amazon Prime Music: https://music.amazon.in/search/sadkaan+bir+singh?filter=IsLibrary%7Cfalse&amp;sc=none
Hungama Music: https://www.hungama.com/song/sadkaan-from-oye-bhole-oyea%C2%80%C2%9D/107445841/
Reel: https://www.instagram.com/reels/audio/1074040630476351/
Youtube Topic: https://www.youtube.com/watch?v=GfWWkDZQJjA
Youtube Music: https://music.youtube.com/watch?v=GfWWkDZQJjA
Shazam: https://www.shazam.com/gb/track/692570822/sadkaan-from-oye-bhole-oye
Song Credits:
Song: Sadkaan
Singer/Composer: Bir Singh 
Lyrics: Kang Sadiq
Music: Manna Singh
Online &amp; Reels Promotions: GK Digital
Record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</si>
  <si>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eS7WZyTTSqw</t>
  </si>
  <si>
    <t>PT1M42S</t>
  </si>
  <si>
    <t>2431267</t>
  </si>
  <si>
    <t>11911</t>
  </si>
  <si>
    <t>1448</t>
  </si>
  <si>
    <t>Gabru Da Time - Veet Baljit (Full Song) Jagjeet Sandhu - Oye Bhole Oye - Movie in Cinemas 16 Feb</t>
  </si>
  <si>
    <t>2024-02-14T12:30:03Z</t>
  </si>
  <si>
    <t>Geet MP3 and Jagjeet Sandhu Films are Presenting the 4th Song From The Movie "OYE BHOLE OYE." The Song is Performed By Veet Baljit. Movie Releasing In Cinemas 16 Feb 2024, We hope you enjoy listening to it as much as we enjoyed creating it!
Join the Journey and Subscribe to Endless Entertainment: http://bit.ly/SubscribeGEETMP3
Streaming Now On:
Spotify: https://open.spotify.com/track/6KnyhjjzbcIhiFldgk04Bh
iTunes: https://music.apple.com/us/album/gabru-da-time-from-oye-bhole-oye/1730488844?i=1730489060
Apple Music: https://music.apple.com/us/album/gabru-da-time-from-oye-bhole-oye/1730488844?i=1730489060
Amazon Prime Music: https://music.amazon.in/search/gabru+da+time+veet+baljit?filter=IsLibrary%7Cfalse&amp;sc=none
Hungama Music: https://www.hungama.com/song/gabru-da-time-from-oye-bhole-oyea%C2%80%C2%9D/107331791/
Reel: https://www.instagram.com/reels/audio/899286162201197/
Youtube Topic: https://www.youtube.com/watch?v=a1BxweAJN4k
Youtube Music: https://music.youtube.com/watch?v=a1BxweAJN4k
Shazam: https://www.shazam.com/gb/track/691624839/gabru-da-time-from-oye-bhole-oye
Song Credits:
Song: Gabru Da Time
Singer: Veet Baljit
Lyrics &amp; Composer:Veet Baljit
Music: Shemby K
Online &amp; Reels Promotions: GK Digital
Record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</si>
  <si>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q7K244gmxqs</t>
  </si>
  <si>
    <t>PT2M6S</t>
  </si>
  <si>
    <t>3188002</t>
  </si>
  <si>
    <t>25832</t>
  </si>
  <si>
    <t>663</t>
  </si>
  <si>
    <t>Veham (Full Video) Harf Cheema Ft. Maahi Sharma - Deep Jandu - Latest Punjabi Song 2024 - Geet MP3</t>
  </si>
  <si>
    <t>2024-02-14T05:30:01Z</t>
  </si>
  <si>
    <t>Geet MP3 are Presenting a New Song of Harf Cheema, "Veham." We're excited to share our music with the world. We hope you enjoy listening to it as much as we enjoyed creating it!
Join the Journey and Subscribe to Endless Entertainment: http://bit.ly/SubscribeGEETMP3
Song Credits: 
Song: Veham
Singer &amp; Lyrics: Harf Cheema
Female Vocals: Gurlez Akhtar
Starring: Maahi Sharma, Harf Cheema
Music Composer: Deep Jandu
Video Director: Savio Sandhu
Chief Ad’s: Rajvir Maan &amp; Jagjit Maan 
Mix &amp; Master: Sameer Charegaonkar
DOP: Sagar 
Edit: Raghav Ralhan 
Post Production: Iconix Studio 
Assistant: Vicky 
Harf Cheema Costume Designer: Evershine Collection (Ankush)
Mahi Sharma Costume Designer: Manvir
Producer: KV Dhillon
Producer:  PARVAR NISHAN
Online &amp; Reels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</si>
  <si>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uFBMZoEmFKA</t>
  </si>
  <si>
    <t>PT3M40S</t>
  </si>
  <si>
    <t>108425207</t>
  </si>
  <si>
    <t>388363</t>
  </si>
  <si>
    <t>4205</t>
  </si>
  <si>
    <t>Burberry - Sajjan Adeeb (Full Song) Jagjeet Sandhu - Song - Oye Bhole Oye - Film In Cinema 16Feb</t>
  </si>
  <si>
    <t>2024-02-06T12:30:10Z</t>
  </si>
  <si>
    <t>Geet MP3 and Jagjeet Sandhu Films are Presenting the 3rd Song From The Movie "OYE BHOLE OYE." The Song is Performed By Sajjan Adeeb. Movie Releasing In Cinemas 16 Feb 2024, We hope you enjoy listening to it as much as we enjoyed creating it!
Join the Journey and Subscribe to Endless Entertainment: http://bit.ly/SubscribeGEETMP3
Streaming Now On:
Spotify - https://open.spotify.com/album/1Ams5Tt1PfXHOiIXVaNKw6
Apple Music - https://music.apple.com/in/album/burberry-from-oye-bhole-oye-single/1729200821
iTunes - https://music.apple.com/in/album/burberry-from-oye-bhole-oye-single/1729200821
Amazon Prime Music India - https://music.amazon.in/albums/B0CV3WJ7M9
Youtube Topic - https://www.youtube.com/watch?v=KRc9GBs7nsU
Youtube Music - https://music.youtube.com/watch?v=KRc9GBs7nsU&amp;si=ZPxdvsUXAlV8e6pi
Reel - https://www.instagram.com/reels/audio/910007670528139/
Shazam - https://www.shazam.com/gb/track/690860882/burberry-from-oye-bhole-oye
Hungama Music - https://www.hungama.com/song/burberry-from-oye-bhole-oye/107174475/
Song Credits:
Singer: Sajjan Adeeb
Lyrics &amp; Composer: Kang Sadiq
Music: Geet
Mix &amp; Master: Sunny Seven
Choreographer: Salim
DOP: Sandeep Singh &amp; Meharpreet
Online &amp; Reels Promotions: GK Digital
Record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</si>
  <si>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UOtN23rLye4</t>
  </si>
  <si>
    <t>2542856</t>
  </si>
  <si>
    <t>29752</t>
  </si>
  <si>
    <t>1812</t>
  </si>
  <si>
    <t>Oye Bhole Oye (Trailer) Jagjeet Sandhu | New Punjabi Movie 2024 | Movie In Cinema 16 Feb | Geet MP3</t>
  </si>
  <si>
    <t>2024-02-01T12:30:39Z</t>
  </si>
  <si>
    <t>Geet MP3 and Jagjeet Sandhu Films are Presenting the Official Trailer Of "OYE BHOLE OYE." Movie
Bhola, an unemployed villager seeking a fresh start in the city, unexpectedly finds love in Aveera, a wealthy woman enchanted by his simplicity. However, their idyllic romance takes an unforeseen turn as Bhola becomes entangled in a struggle to protect his village.
The Movie is Releasing In Cinemas on 16 February 2024. We hope you enjoy watching it as much as we enjoyed making it!
Join the Journey and Subscribe to Endless Entertainment: http://bit.ly/SubscribeGEETMP3
BookMyShow: https://in.bookmyshow.com/chandigarh/movies/oye-bhole-oye/ET00384120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
Music Consultant &amp; Digital Partner: GK Digital
Instagram: https://www.instagram.com/GK.Digital
Join Us: https://www.gk.digital/</t>
  </si>
  <si>
    <t>lrWtcyaSoJc</t>
  </si>
  <si>
    <t>7681914</t>
  </si>
  <si>
    <t>90732</t>
  </si>
  <si>
    <t>3626</t>
  </si>
  <si>
    <t>Oye Bhole Oye (Title Track) Master Saleem - Jagjeet Sandhu - Movie in Cinemas 16 Feb - Geet MP3</t>
  </si>
  <si>
    <t>2024-01-29T05:44:44Z</t>
  </si>
  <si>
    <t>Geet MP3 and Jagjeet Sandhu Films are Presenting the Title Track From The Movie "OYE BHOLE OYE." The Song is Performed By Master Saleem. Movie Releasing In Cinemas 16 Feb 2024, We hope you enjoy listening to it as much as we enjoyed creating it!
Join the Journey and Subscribe to Endless Entertainment: http://bit.ly/SubscribeGEETMP3
Streaming Now On:
Spotify: https://open.spotify.com/track/01CmPI3VgybA2prLit0taV 
iTunes: https://music.apple.com/us/album/oye-bhole-oye-title-track-from-oye-bhole-oye/1728016292?i=1728016305
Apple Music: https://music.apple.com/us/album/oye-bhole-oye-title-track-from-oye-bhole-oye/1728016292?i=1728016305
Jiosaavn: https://www.jiosaavn.com/song/oye-bhole-oye-title-track/Hg06XCNyXUU
Amazon Prime Music: https://music.amazon.in/search/oye+bhole+oye+master+saleem?filter=IsLibrary%7Cfalse&amp;sc=none
Hungama Music: https://www.hungama.com/song/oye-bhole-oye-title-track/107037555/
Reel: https://www.instagram.com/reels/audio/1049729379658748/
Youtube Topic: https://www.youtube.com/watch?v=wVwRxDm5i-Q
Youtube Music: https://music.youtube.com/watch?v=wVwRxDm5i-Q
Shazam: https://www.shazam.com/gb/track/690171809/oye-bhole-oye-title-track-from-oye-bhole-oye
Song Credits:
Singer: Master Saleem
Lyrics: Kang Sadiq
Music/Composer: Manna Singh
Mix &amp; Master: Sunny Seven
Background Female Vocals: Raman Khan, Zeenat Virk, Eva Randhawa
DOP: Meharpreet
Online &amp; Reels Promotions: GK Digital
Music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</si>
  <si>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5-Ueqr1zp-U</t>
  </si>
  <si>
    <t>PT2M15S</t>
  </si>
  <si>
    <t>1546495</t>
  </si>
  <si>
    <t>32601</t>
  </si>
  <si>
    <t>1072</t>
  </si>
  <si>
    <t>Ma Vargi - Satbir Aujla (Full Video) Punjabi Song 2024 - Geet MP3</t>
  </si>
  <si>
    <t>2024-01-26T12:30:39Z</t>
  </si>
  <si>
    <t>Geet MP3 presents a New Song By Satbir Aujla, "Ma Vargi." With a Blend of catchy melodies, we're keen to share our music with the world. We hope you enjoy listening to it as much as we enjoyed producing it!
Join the Journey and Subscribe to Constant Entertainment: http://bit.ly/SubscribeGEETMP3
Streaming Now On: 
Song Credits: 
Song: Ma Vargi
Singer/Lyrics/Composer: Satbir Aujla
Starring, Jyot Arora, Satbir Aujla
Music: Jazz D
Video Director: Stalinveer Singh
Mix &amp; Master: Sameer Charegaonkar
Dop: Goldy Sandhu
Artwork By: The Weekend Studios
Producer: Kv Dhillon
Online &amp; Reels Promotions: GK Digital
Record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</si>
  <si>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YotmLyG5BtQ</t>
  </si>
  <si>
    <t>2694365</t>
  </si>
  <si>
    <t>33631</t>
  </si>
  <si>
    <t>1397</t>
  </si>
  <si>
    <t>Ki Chahida - Karan Randhawa, Gurlez Akhtar (Song From "Oye Bhole Oye") Jagjeet Sandhu - 16  Feb 2024</t>
  </si>
  <si>
    <t>2024-01-19T13:09:53Z</t>
  </si>
  <si>
    <t>Geet MP3 and Jagjeet Sandhu Films are Presenting the First Song From The Movie "OYE BHOLE OYE." The Song is Performed By Karan Randhawa &amp; Gurlez Akhtar. Movie Releasing In Cinemas 16 Feb 2024, We hope you enjoy listening to it as much as we enjoyed creating it!
Join the Journey and Subscribe to Endless Entertainment: http://bit.ly/SubscribeGEETMP3
Streaming Now On:
Spotify: https://open.spotify.com/album/3BqnHVKXOVIlLK6zgCsGtQ
Reel: https://www.instagram.com/reels/audio/1055873972349994/
Hungama: https://www.hungama.com/album/ki-chahida-oye-bhole-oye/106903428/
Wynk: https://wynk.in/music/song/ki-chahida-from-oye-bhole-oye/gk_3617383087923_ING982400004
SmartLink: https://smartlink.gk.digital/karan-randhawa/ki-chahida-from-oye-bhole-oye
Song Credits:
Singer: Karan Randhawa &amp; Gurlez Akhtar 
Lyrics &amp; Composer: Kang Sadiq
Music: Geet
Choreographer: Arvind Thakur
Assistant Choreographer: Pravin Kadam
DOP: Sandeep singh
Mix/Master: Sameer Charegaonkar
Flute: Veval Sharma
Guitars: Munish Sachdeva
Tumbi: Jelly Manjitpuri
Costume Designer: Simran Dhillon Designs
Assistants : Major Dhillon, Riya
Online &amp; Reels Promotions: GK Digital
Music Label: Geet MP3 
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</si>
  <si>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X125hka7T_U</t>
  </si>
  <si>
    <t>PT2M32S</t>
  </si>
  <si>
    <t>2442461</t>
  </si>
  <si>
    <t>38233</t>
  </si>
  <si>
    <t>2208</t>
  </si>
  <si>
    <t>Suit Kala - Priya (Official Song) Punjabi Song 2024 - Geet MP3</t>
  </si>
  <si>
    <t>2024-01-13T12:30:04Z</t>
  </si>
  <si>
    <t>Geet MP3 and GK Digital are Presenting a New Song By Priya Titled "Suit Kala." With a Blend of catchy melodies, we're excited to share our music with the world. We hope you enjoy listening to it as much as we enjoyed creating it!
Join the Journey and Subscribe to Endless Entertainment: http://bit.ly/SubscribeGEETMP3
Streaming Now On: 
Spotify: https://open.spotify.com/track/35aBPWhxBokaBS1SCxnXkd
Wynk: https://wynk.in/music/song/suit-kala/gk_3617382834344_ING982400002
iTunes: https://music.apple.com/us/album/suit-kala/1725449446?i=1725449815
Apple Music: https://music.apple.com/us/album/suit-kala/1725449446?i=1725449815
Jiosaavn: https://www.jiosaavn.com/song/suit-kala/RF8bdUNednU
Amazon Prime Music: https://music.amazon.in/search/suit+kala+priya?filter=IsLibrary%7Cfalse&amp;sc=none
Hungama Music: https://www.hungama.com/song/suit-kala/106821604/
Reel: https://www.instagram.com/reels/audio/886048369887650/
Youtube Topic: https://www.youtube.com/watch?v=tV352286ixI
Youtube Music: https://music.youtube.com/watch?v=tV352286ixI 
Shazam: https://www.shazam.com/gb/track/688670345/suit-kala
Song Credits: 
Song: Suit Kala 
Singer: Priya
Lyrics/Composer: Bablu Sodhi 
Music Director: Black Virus
Featuring: Manjot Benipal
Video Director: Jagroop Sandhu &amp; Guru Bhullar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</si>
  <si>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oLSKXr0HrmI</t>
  </si>
  <si>
    <t>1748261</t>
  </si>
  <si>
    <t>28001</t>
  </si>
  <si>
    <t>580</t>
  </si>
  <si>
    <t>Music Making of Oye Bhole Oye Movie - In Cinemas 16 Feb 2024</t>
  </si>
  <si>
    <t>2024-01-09T06:45:28Z</t>
  </si>
  <si>
    <t>Movie Credits:
Movie Name: Oye Bhole Oye 
Theatrical Release Date: 16th Feb 2024
Cast: Jagjeet Sandhu, Irwinmeet Kaur, Dheeraj Kumar, Soumyaa, Pardeep Cheema, Prakash Gadhu, Jass Deol, Rupinder Rupi, Jarnail Singh, Balwinder Bullet, Dilawar Sidhu, Kumar Ajay, Jatinder Ramgarhia, Beant Singh Buttar, Gurnavdeep Singh
Director: Varinder Ramgarhia
Written By: Gurpreet Bhullar
Cinematographer: Sukh Kamboj
Line Producer: Gavy Mano Chahal
Executive Producer: Jeet Bhangu
Associate Director: Baljit Singh Balli
Chief Assistant Director: Bunty Sekhon
Background Music: Manna Singh
Assistant Directors: Monika Heer, Preet Kamboj, Shree, Khush Kamboj, Vishavjeet Singh, Bhupesh Thakur, Gautam
Second Cinematographer: Sandeep Singh &amp; Meharpreet
Editor: Gurjeet King
Creative Editor: Krishna Rodge 
Production: Impossible Film Studios
Visual Promotions: Trailer Bazaar
Trailer Editor: Nikhil Soni
Makeup: Matrix Hair Twister Moga
Costume Designer: Aman Sidhu
Di &amp; Sound: Afterplay Studios (Maddy)
Di Colourist: Parkash Joseph
Recording Mixer: Hengul Medhi
Motion Graphics Artist: Junaid Ansari
Singers: Veet Baljit, Bir Singh, Sajjan Adeeb, Karan Randhawa, Gurlez Akhtar, Master Saleem
Music: Manna Singh, Geet, Sehmby K
Lyrics: Kang Sadiq
Distributions: Geet MP3 Distributions
Producers: Kv Dhillon, Jagjeet Sandhu
Digital Partner: GK Digital
Music On: Geet MP3</t>
  </si>
  <si>
    <t>rU-h6qjq6bc</t>
  </si>
  <si>
    <t>PT3M42S</t>
  </si>
  <si>
    <t>125257</t>
  </si>
  <si>
    <t>1603</t>
  </si>
  <si>
    <t>Blush - Riidham (Official Video) Punjabi Song 2024 - Geet MP3</t>
  </si>
  <si>
    <t>2024-01-05T12:30:03Z</t>
  </si>
  <si>
    <t>Geet MP3 and GK Digital Presenting New Song "Blush" By Riidham With a blend of catchy melodies and meaningful lyrics, we're excited to share our music with the world. We hope you enjoy listening to it as much as we enjoyed creating it!
Join the Journey and Subscribe to Endless Entertainment: http://bit.ly/SubscribeGEETMP3
Streaming Now On: 
Spotify: https://open.spotify.com/track/5iY92MTsnILK1253uAzSnD
Wynk: https://wynk.in/music/album/blush/gk_3617382510538
iTunes: https://music.apple.com/us/album/blush/1724175750?i=1724175754
Apple Music: https://music.apple.com/us/album/blush/1724175750?i=1724175754
Jiosaavn: https://www.jiosaavn.com/song/blush/AyMnbjBeRAo
Amazon Prime Music: https://music.amazon.in/search/blush+riidham?filter=IsLibrary%7Cfalse&amp;sc=none
Hungama Music: https://www.hungama.com/song/blush/106708952/
Reel: https://www.instagram.com/reels/audio/1143822830328381/
Youtube Topic: https://www.youtube.com/watch?v=FgsmQ5xZ07Q
Youtube Music: https://music.youtube.com/watch?v=3IVdpWzv6O0
Shazam: https://www.shazam.com/gb/track/687947553/blush
Song Credits:
Song: Blush
Singer: Riidham
Lyrics: Raees
Music: Shevv
Video: Team Savio Sandhu
Director: Rajvir Maan &amp; Jagjeet Maan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</si>
  <si>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FgsmQ5xZ07Q</t>
  </si>
  <si>
    <t>455920</t>
  </si>
  <si>
    <t>11052</t>
  </si>
  <si>
    <t>877</t>
  </si>
  <si>
    <t>Sun Sajna - Deep Jandu &amp; Chitralekha Sen (Official Video) Punjabi Song | Geet MP3</t>
  </si>
  <si>
    <t>2023-12-26T12:30:17Z</t>
  </si>
  <si>
    <t>Geet MP3 are Presenting a New Song By Deep Jandu &amp; Chitralekha Sen Titled "Sun Sajna." With a Blend of catchy melodies, we're excited to share our music with the world. We hope you enjoy listening to it as much as we enjoyed creating it!
Join the Journey and Subscribe to Endless Entertainment: http://bit.ly/SubscribeGEETMP3
Streaming Now On: 
Wynk Music: https://wynk.in/music/album/sun-sajna/gk_3617381529012
Hungama Music: https://www.hungama.com/song/sun-sajna/106442549/
Smartlink: https://smartlink.gk.digital/deep-jandu/sun-sajna
YouTube: https://www.youtube.com/watch?v=LESRUsYy6po
Reel: https://www.instagram.com/reels/audio/1363808577838352/
Song Credits: 
Song: Sun Sajna 
Singer: Deep Jandu, Chitralekha Sen
Music &amp; Composer: Deep Jandu 
Lyrics: Fateh Shergill
Mix &amp; Master: Adam Fair 
Female Lead: Vishakha Raghav
Film By: A Tru Makers Film
Directors: Dilsher Singh &amp; Khushpal Singh
Associates: Shamsher Singh &amp; Gurdeep Singh
Asst: Gurdev &amp; Buntie
Dop: Mintoo
Editor: Yatin Arora
Asst. Editor: Harshwinder
Costume Stylist: Kritika Todi
Casting: Rammy
Choreographer: Sumit
Makeup: Sukha Makeup &amp; Team
Deep Jandu Hairstylist: Sahil Deol
Art: Sonu
Vfx: VisualByPotter
Still &amp; Making: Kamal Sharma
Line Production: K2 Films
Artwork By: Aman Kalsi
Producer: Kv Dhillon
Online &amp; Reels Promotions: GK Digital
Music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</si>
  <si>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ltEqVQoK2gs</t>
  </si>
  <si>
    <t>18994953</t>
  </si>
  <si>
    <t>164311</t>
  </si>
  <si>
    <t>2305</t>
  </si>
  <si>
    <t>Jee Nai Lagda - Bhanu Pratap Agnihotri (Full Video) B Praak | Jaani | Sad Song | Geet MP3</t>
  </si>
  <si>
    <t>2023-12-19T12:30:02Z</t>
  </si>
  <si>
    <t>Geet MP3 and GK Digital are Presenting a Song by Bhanu Pratap Agnihotri, Titled "Jee Nai Lagda" Music By B Praak and Lyrics By Jaani With a Blend of catchy melodies, we're excited to share our music with the world. We hope you enjoy listening to it as much as we enjoyed creating it!
Join the Journey and Subscribe to Endless Entertainment: http://bit.ly/SubscribeGEETMP3
Streaming Full Song On:
Spotify: https://open.spotify.com/track/6OrFOa5lYGm14pgKv54zTN
iTunes: https://music.apple.com/us/album/jee-nai-lagda-single/1721123521
Apple Music: https://music.apple.com/us/album/jee-nai-lagda-single/1721123521
Amazon Prime Music: https://music.amazon.in/search/jee+nai+lagda+bhanu+pratap+agnihotri?filter=IsLibrary%7Cfalse&amp;sc=none
Hungama Music: https://www.hungama.com/song/jee-nai-lagda/106472404/
Reel: https://www.instagram.com/reels/audio/349854731008487/
Youtube Topic: https://www.youtube.com/watch?v=X69r_DT1nqA
Youtube Music: https://music.youtube.com/watch?v=X69r_DT1nqA 
Shazam: https://www.shazam.com/gb/track/686110131/jee-nai-lagda
Song Credits:
Title: Jee Nai Lagda 
Singer: Bhanu Pratap Agnihotri 
Music: B Praak 
Lyrics &amp; Composer: Jaani 
Female lead: Khushi Chaudhary 
DOP: Honey Cam 
Edit &amp; DI: Arshpreet 
VfX: Archit Suryavanshi 
Line Production: K Two Films 
Associate Director: Gurpreet Singh
Director: Shamsher Singh 
Video by: Team Tru makers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</si>
  <si>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uv1aZA7uwmQ</t>
  </si>
  <si>
    <t>PT3M50S</t>
  </si>
  <si>
    <t>1829911</t>
  </si>
  <si>
    <t>17419</t>
  </si>
  <si>
    <t>825</t>
  </si>
  <si>
    <t>Sawla Rang - Lucas (Official Video) Punjabi Song 2023 - Romantic Song Punjabi - Geet MP3</t>
  </si>
  <si>
    <t>2023-12-13T12:30:07Z</t>
  </si>
  <si>
    <t>Geet MP3 and GK Digital are Presenting a New Song Of Lucas, Titled "Sawla Rang." With a Blend of catchy melodies, we're excited to share our music with the world. We hope you enjoy listening to it as much as we enjoyed creating it!
Join the Journey and Subscribe to Endless Entertainment: http://bit.ly/SubscribeGEETMP3
Streaming Now On: 
Click For All Platform Access: https://smartlink.gk.digital/lucas1694861577353/sawla-rang
Reel: https://www.instagram.com/reels/audio/1084864912535173?igshid=MzRlODBiNWFlZA==
Song Credits: 
Song: Sawla Rang 
Singer: Lucas
Composer: Lucas
Lyrics: Lucas 
Music: Meavin  
Editor: Harmanvir
Colorist: Onkar Singh
Video Director: Jagroop Sandhu, Guru Bhullar
Artwork By: Aman Kalsi, MM Designs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</si>
  <si>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jk_JKZ_q134</t>
  </si>
  <si>
    <t>1340541</t>
  </si>
  <si>
    <t>26743</t>
  </si>
  <si>
    <t>1214</t>
  </si>
  <si>
    <t>Salute Wajde - Abrol (Official Video) Punjabi Song 2023 - GK Digital - Geet MP3</t>
  </si>
  <si>
    <t>2023-12-10T12:31:24Z</t>
  </si>
  <si>
    <t>Geet MP3 and GK Digital are Presenting a New Song by Abrol Titled "Salute Wajde." With a blend of catchy melodies and meaningful lyrics, we're excited to share our music with the world. We hope you enjoy listening to it as much as we enjoyed creating it!
Join the Journey and Subscribe to Endless Entertainment: http://bit.ly/SubscribeGEETMP3
Song Credits:
Song: Salute Wajde
Singer/Composer/Lyrics: Abrol
Music: Big Smoke
Video Director: Davv Cine, Montazz, Makhan
Dop: Davv Cine
A Film By: Last Step Films
Editor &amp; Colourist: Montazz
Post Production: Last Step Studios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</si>
  <si>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Z_mjmgUBzho</t>
  </si>
  <si>
    <t>PT3M1S</t>
  </si>
  <si>
    <t>1236232</t>
  </si>
  <si>
    <t>12966</t>
  </si>
  <si>
    <t>372</t>
  </si>
  <si>
    <t>Ego - Satbir Aujla (Official Song) Punjabi Song 2023 - Folk Session - Geet MP3</t>
  </si>
  <si>
    <t>2023-12-04T04:11:22Z</t>
  </si>
  <si>
    <t>Geet MP3 and GK Digital are Presenting a New Album "Folk Session". We hope you enjoy listening to it as much as we enjoyed creating it!
Join the Journey and Subscribe to Endless Entertainment: http://bit.ly/SubscribeGEETMP3
Stream/Download Full Album On: 
Spotify: https://open.spotify.com/album/3z7mexs8OGULIiubjLejrg
iTunes: https://music.apple.com/in/album/folk-session/1718019731
Apple Music: https://music.apple.com/in/album/folk-session/1718019731
Hungama Music: https://www.hungama.com/album/folk-session/106220536/
JioSaavn: https://www.jiosaavn.com/album/folk-session/nPo9vlVZKkM_
Wynk Music: https://wynk.in/music/album/folk-session/gk_3617380840002
Amazon Prime Music India: https://music.amazon.in/albums/B0CP12X4JB
Youtube Topic: https://www.youtube.com/watch?v=KCrj2KXV0VY&amp;list=OLAK5uy_kOL26dv_Ii7tLeY-7hOiusCfavulLhVQ0
Shazam: https://www.shazam.com/gb/track/684216114/fakkar-bande
Youtube Music: https://music.youtube.com/playlist?list=OLAK5uy_mrQ0ut1BVhDoK2g6RFITHUsnugv6YenqQ&amp;si=hsh47d8ZuYEQb9NV
Reel Links: 
Fakkar Bande: https://www.instagram.com/reels/audio/1047628186278487?igshid=ZWI2YzEzYmMxYg==
Hass Paindi: https://www.instagram.com/reels/audio/2587495288080631?igshid=ZWI2YzEzYmMxYg==
Jattiywn Ne: https://www.instagram.com/reels/audio/1007343243707440?igshid=ZWI2YzEzYmMxYg==
Pair: https://www.instagram.com/reels/audio/726053169422432?igshid=ZWI2YzEzYmMxYg==
On You: https://www.instagram.com/reels/audio/997734927957959?igshid=ZWI2YzEzYmMxYg==
Star: https://www.instagram.com/reels/audio/1015452839667219?igshid=ZWI2YzEzYmMxYg==
Ego: https://www.instagram.com/reels/audio/1293722844654794?igshid=MzRlODBiNWFlZA== 
Wedding Season: https://www.instagram.com/reels/audio/3550950858556519?igshid=MzRlODBiNWFlZA==list=OLAK5uy_mrQ0ut1BVhDoK2g6RFITHUsnugv6YenqQ&amp;si=hsh47d8ZuYEQb9NV
Credits:
Album Name: Folk Session 
Singer/Lyrics/Composer: Satbir Aujla
Songs List:
1.
Song Name: Fakkar Bande 
Singer/Lyrics/Composer: Satbir Aujla
Music: Deol Harman
2.
Song Name: Hass Paindi
Singer/Lyrics/Composer: Satbir Aujla
Music: Jazz Dee
3. 
Song Name: Jattiyan Ne
Singer/Lyrics/Composer: Satbir Aujla
Music: Jazz Dee
4. 
Song Name: Pair
Singer/Lyrics/Composer: Satbir Aujla
Music: Deol Harman
5.
Song Name: On You 
Singer/Lyrics/Composer: Satbir Aujla
Music: Jazz Dee
6.
Song Name: Star   
Singer/Lyrics/Composer: Satbir Aujla
Music: Youngpreet
7. 
Song: Ego
Singer/Lyrics/Composer: Satbir Aujla
Music: Jazz Dee
8.
Song: Wedding Session
Singer/Lyrics/Composer: Satbir Aujla
Music: Deol Harman
Graphic Designer: Paul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</si>
  <si>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wUKdKc67yow</t>
  </si>
  <si>
    <t>PT2M9S</t>
  </si>
  <si>
    <t>105895</t>
  </si>
  <si>
    <t>1191</t>
  </si>
  <si>
    <t>35</t>
  </si>
  <si>
    <t>Star - Satbir Aujla (Official Song) Punjabi Song 2023 - Folk Session - Geet MP3</t>
  </si>
  <si>
    <t>2023-12-03T13:33:16Z</t>
  </si>
  <si>
    <t>44jBcAChrBo</t>
  </si>
  <si>
    <t>355062</t>
  </si>
  <si>
    <t>1355</t>
  </si>
  <si>
    <t>On You - Satbir Aujla (Official Song) Punjabi Song 2023 - Folk Session - Geet MP3</t>
  </si>
  <si>
    <t>2023-12-03T11:08:16Z</t>
  </si>
  <si>
    <t>Geet MP3 and GK Digital are Presenting a New Album "Folk Session". We hope you enjoy listening to it as much as we enjoyed creating it!
Join the Journey and Subscribe to Endless Entertainment: http://bit.ly/SubscribeGEETMP3
Stream/Download Full Album On: 
Spotify: https://open.spotify.com/album/3z7mexs8OGULIiubjLejrg
iTunes: https://music.apple.com/in/album/folk-session/1718019731
Apple Music: https://music.apple.com/in/album/folk-session/1718019731
Hungama Music: https://www.hungama.com/album/folk-session/106220536/
JioSaavn: https://www.jiosaavn.com/album/folk-session/nPo9vlVZKkM_
Wynk Music: https://wynk.in/music/album/folk-session/gk_3617380840002
Amazon Prime Music India: https://music.amazon.in/albums/B0CP12X4JB
Youtube Topic: https://www.youtube.com/watch?v=KCrj2KXV0VY&amp;list=OLAK5uy_kOL26dv_Ii7tLeY-7hOiusCfavulLhVQ0
Shazam: https://www.shazam.com/gb/track/684216114/fakkar-bande
Youtube Music: https://music.youtube.com/playlist?list=OLAK5uy_mrQ0ut1BVhDoK2g6RFITHUsnugv6YenqQ&amp;si=hsh47d8ZuYEQb9NV
Reel Links: 
Fakkar Bande: https://www.instagram.com/reels/audio/1047628186278487?igshid=ZWI2YzEzYmMxYg==
Hass Paindi: https://www.instagram.com/reels/audio/2587495288080631?igshid=ZWI2YzEzYmMxYg==
Jattiywn Ne: https://www.instagram.com/reels/audio/1007343243707440?igshid=ZWI2YzEzYmMxYg==
Pair: https://www.instagram.com/reels/audio/726053169422432?igshid=ZWI2YzEzYmMxYg==
On You: https://www.instagram.com/reels/audio/997734927957959?igshid=ZWI2YzEzYmMxYg==
Star: https://www.instagram.com/reels/audio/1015452839667219?igshid=ZWI2YzEzYmMxYg==
Ego: https://www.instagram.com/reels/audio/1293722844654794?igshid=MzRlODBiNWFlZA== 
Wedding Season: https://www.instagram.com/reels/audio/3550950858556519?igshid=MzRlODBiNWFlZA==
Credits:
Album Name: Folk Session 
Singer/Lyrics/Composer: Satbir Aujla
Songs List:
1.
Song Name: Fakkar Bande 
Singer/Lyrics/Composer: Satbir Aujla
Music: Deol Harman
2.
Song Name: Hass Paindi
Singer/Lyrics/Composer: Satbir Aujla
Music: Jazz Dee
3. 
Song Name: Jattiyan Ne
Singer/Lyrics/Composer: Satbir Aujla
Music: Jazz Dee
4. 
Song Name: Pair
Singer/Lyrics/Composer: Satbir Aujla
Music: Deol Harman
5.
Song Name: On You 
Singer/Lyrics/Composer: Satbir Aujla
Music: Jazz Dee
6.
Song Name: Star   
Singer/Lyrics/Composer: Satbir Aujla
Music: Youngpreet
7. 
Song: Ego
Singer/Lyrics/Composer: Satbir Aujla
Music: Jazz Dee
8.
Song: Wedding Session
Singer/Lyrics/Composer: Satbir Aujla
Music: Deol Harman
Graphic Designer: Paul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</si>
  <si>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geaUHSzy3oU</t>
  </si>
  <si>
    <t>139921</t>
  </si>
  <si>
    <t>1104</t>
  </si>
  <si>
    <t>Pair - Satbir Aujla (Official Song) Punjabi Song 2023 - Folk Session - Geet MP3</t>
  </si>
  <si>
    <t>2023-12-03T07:53:21Z</t>
  </si>
  <si>
    <t>rSJW3aFeL7I</t>
  </si>
  <si>
    <t>166812</t>
  </si>
  <si>
    <t>1303</t>
  </si>
  <si>
    <t>70</t>
  </si>
  <si>
    <t>Jattiyan Ne - Satbir Aujla (Official Song) Punjabi Song 2023 - Folk Session - Geet MP3</t>
  </si>
  <si>
    <t>2023-12-02T13:28:54Z</t>
  </si>
  <si>
    <t>pYwltIhkMlw</t>
  </si>
  <si>
    <t>80230</t>
  </si>
  <si>
    <t>1255</t>
  </si>
  <si>
    <t>66</t>
  </si>
  <si>
    <t>Hass Paindi - Satbir Aujla (Official Song) Punjabi Song 2023 - Folk Session - Geet MP3</t>
  </si>
  <si>
    <t>2023-12-02T08:50:30Z</t>
  </si>
  <si>
    <t>go8k8V4BceQ</t>
  </si>
  <si>
    <t>172961</t>
  </si>
  <si>
    <t>1189</t>
  </si>
  <si>
    <t>69</t>
  </si>
  <si>
    <t>Fakkar Bande - Satbir Aujla (Official Song) Punjabi Song 2023 - Folk Session - Geet MP3</t>
  </si>
  <si>
    <t>2023-12-02T05:23:36Z</t>
  </si>
  <si>
    <t>TYTc8lQps2c</t>
  </si>
  <si>
    <t>90285</t>
  </si>
  <si>
    <t>1062</t>
  </si>
  <si>
    <t>57</t>
  </si>
  <si>
    <t>Folk Session (Album) Satbir Aujla - Punjabi Album 2023 - Folk Album 2023 - Geet MP3</t>
  </si>
  <si>
    <t>2023-12-01T12:30:18Z</t>
  </si>
  <si>
    <t>Geet MP3 and GK Digital are Presenting a Album "Folk Session". We hope you enjoy listening to it as much as we enjoyed creating it!
Join the Journey and Subscribe to Endless Entertainment: http://bit.ly/SubscribeGEETMP3
Stream/Download Full Album On: 
Spotify: https://open.spotify.com/album/3z7mexs8OGULIiubjLejrg
iTunes: https://music.apple.com/in/album/folk-session/1718019731
Apple Music: https://music.apple.com/in/album/folk-session/1718019731
Hungama Music: https://www.hungama.com/album/folk-session/106220536/
JioSaavn: https://www.jiosaavn.com/album/folk-session/nPo9vlVZKkM_
Wynk Music: https://wynk.in/music/album/folk-session/gk_3617380840002
Amazon Prime Music India: https://music.amazon.in/albums/B0CP12X4JB
Youtube Topic: https://www.youtube.com/watch?v=KCrj2KXV0VY&amp;list=OLAK5uy_kOL26dv_Ii7tLeY-7hOiusCfavulLhVQ0
Shazam: https://www.shazam.com/gb/track/684216114/fakkar-bande
Youtube Music: https://music.youtube.com/playlist?list=OLAK5uy_mrQ0ut1BVhDoK2g6RFITHUsnugv6YenqQ&amp;si=hsh47d8ZuYEQb9NV
Reel Links: 
Fakkar Bande: https://www.instagram.com/reels/audio/1047628186278487?igshid=ZWI2YzEzYmMxYg==
Hass Paindi: https://www.instagram.com/reels/audio/2587495288080631?igshid=ZWI2YzEzYmMxYg==
Jattiywn Ne: https://www.instagram.com/reels/audio/1007343243707440?igshid=ZWI2YzEzYmMxYg==
Pair: https://www.instagram.com/reels/audio/726053169422432?igshid=ZWI2YzEzYmMxYg==
On You: https://www.instagram.com/reels/audio/997734927957959?igshid=ZWI2YzEzYmMxYg==
Star: https://www.instagram.com/reels/audio/1015452839667219?igshid=ZWI2YzEzYmMxYg==
Ego: https://www.instagram.com/reels/audio/1293722844654794?igshid=MzRlODBiNWFlZA== 
Wedding Season: https://www.instagram.com/reels/audio/3550950858556519?igshid=MzRlODBiNWFlZA==
Credits:
Album Name: Folk Session 
Singer/Lyrics/Composer: Satbir Aujla
Songs List:
1.
Song Name: Fakkar Bande 
Singer/Lyrics/Composer: Satbir Aujla
Music: Deol Harman
2.
Song Name: Hass Paindi
Singer/Lyrics/Composer: Satbir Aujla
Music: Jazz Dee
3. 
Song Name: Jattiyan Ne
Singer/Lyrics/Composer: Satbir Aujla
Music: Jazz Dee
4. 
Song Name: Pair
Singer/Lyrics/Composer: Satbir Aujla
Music: Deol Harman
5.
Song Name: On You 
Singer/Lyrics/Composer: Satbir Aujla
Music: Jazz Dee
6.
Song Name: Star   
Singer/Lyrics/Composer: Satbir Aujla
Music: Youngpreet
7. 
Song: Ego
Singer/Lyrics/Composer: Satbir Aujla
Music: Jazz Dee
8.
Song: Wedding Session
Singer/Lyrics/Composer: Satbir Aujla
Music: Deol Harman
Graphic Designer: Paul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</si>
  <si>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9xVtQDsX2SE</t>
  </si>
  <si>
    <t>PT20M38S</t>
  </si>
  <si>
    <t>30131</t>
  </si>
  <si>
    <t>1679</t>
  </si>
  <si>
    <t>121</t>
  </si>
  <si>
    <t>Wedding Season - Satbir Aujla (Full Video) Vadda Grewal - Tokra Tv - Wedding Song 2023 - Geet MP3</t>
  </si>
  <si>
    <t>2023-11-26T12:30:13Z</t>
  </si>
  <si>
    <t>Geet MP3 and GK Digital are Presenting a New Album "Folk Session",  and This is The First Music Video From the Album. The Song name is Wedding Season Created By Talented "Satbir Aujla. The full album will launch on 1 December 2023. We hope you enjoy listening to it as much as we enjoyed creating it!
Join the Journey and Subscribe to Endless Entertainment: http://bit.ly/SubscribeGEETMP3
Stream/Download Full Album On: 
Spotify: https://open.spotify.com/album/3z7mexs8OGULIiubjLejrg
iTunes: https://music.apple.com/in/album/folk-session/1718019731
Apple Music: https://music.apple.com/in/album/folk-session/1718019731
Hungama Music: https://www.hungama.com/album/folk-session/106220536/
JioSaavn: https://www.jiosaavn.com/album/folk-session/nPo9vlVZKkM_
Wynk Music: https://wynk.in/music/album/folk-session/gk_3617380840002
Amazon Prime Music India: https://music.amazon.in/albums/B0CP12X4JB
Youtube Topic: https://www.youtube.com/watch?v=KCrj2KXV0VY&amp;list=OLAK5uy_kOL26dv_Ii7tLeY-7hOiusCfavulLhVQ0
Shazam: https://www.shazam.com/gb/track/684216114/fakkar-bande
Youtube Music: https://music.youtube.com/playlist?list=OLAK5uy_mrQ0ut1BVhDoK2g6RFITHUsnugv6YenqQ&amp;si=hsh47d8ZuYEQb9NV
Reel Links: 
Fakkar Bande: https://www.instagram.com/reels/audio/1047628186278487?igshid=ZWI2YzEzYmMxYg==
Hass Paindi: https://www.instagram.com/reels/audio/2587495288080631?igshid=ZWI2YzEzYmMxYg==
Jattiywn Ne: https://www.instagram.com/reels/audio/1007343243707440?igshid=ZWI2YzEzYmMxYg==
Pair: https://www.instagram.com/reels/audio/726053169422432?igshid=ZWI2YzEzYmMxYg==
On You: https://www.instagram.com/reels/audio/997734927957959?igshid=ZWI2YzEzYmMxYg==
Star: https://www.instagram.com/reels/audio/1015452839667219?igshid=ZWI2YzEzYmMxYg==
Ego: https://www.instagram.com/reels/audio/1293722844654794?igshid=MzRlODBiNWFlZA== 
Wedding Season: https://www.instagram.com/reels/audio/3550950858556519?igshid=MzRlODBiNWFlZA==
Credits:
Album: Folk Session
Song Name: Wedding Season
Singer/Lyrics/Composer: Satbir Aujla
Featuring: Vadda Grewal, Sharan Tokra TV, Harjeet Kaka
Music: Deol Harman
Video Director: Tru Makers
Edit &amp; Di: Arshpreet 
DOP: Mintu Plaha 
Line Production: K Two Films 
AD: Buntie &amp; Gurdev Singh
Associate Director: Shamsher Singh &amp; Gurdeep Singh
Directors Dilsher Singh &amp; Khushpal Singh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</si>
  <si>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aMsulC3PjvQ</t>
  </si>
  <si>
    <t>1625579</t>
  </si>
  <si>
    <t>37951</t>
  </si>
  <si>
    <t>1041</t>
  </si>
  <si>
    <t>Happy #karwachauth Everyone From #GeetMP3</t>
  </si>
  <si>
    <t>2023-11-01T11:54:44Z</t>
  </si>
  <si>
    <t>P4WYI9irOMw</t>
  </si>
  <si>
    <t>PT22S</t>
  </si>
  <si>
    <t>81470</t>
  </si>
  <si>
    <t>6160</t>
  </si>
  <si>
    <t>Evening Walk - Musahib (Official Video) Rav Dhillon - Punjabi Song 2023 - Geet MP3</t>
  </si>
  <si>
    <t>2023-10-26T12:30:07Z</t>
  </si>
  <si>
    <t>Geet MP3 and GK Digital are Presenting a New Song by Musahib, Titled "Evening Walk". We hope you enjoy listening to it as much as we enjoyed creating it!
Join the Journey and Subscribe to Endless Entertainment: http://bit.ly/SubscribeGEETMP3
Stream/Download Evening Walk Full Song On: 
Spotify: https://open.spotify.com/track/6V3PNwOkllspuIbKvLHNT2
Wynk: https://wynk.in/music/song/evening-walk/gk_3617228795549_ING982300059?q=evenng+walk
iTunes: https://music.apple.com/us/album/evening-walk-single/1711060629
Apple Music: https://music.apple.com/us/album/evening-walk-single/1711060629
Jiosaavn: https://www.jiosaavn.com/album/evening-walk/NaCmX7JwNcA_
Amazon Prime Music: https://music.amazon.in/albums/B0CKRY2M47
Hungama Music: https://www.hungama.com/song/evening-walk/105635715/
Reel: https://www.instagram.com/reels/audio/2020126601701955/ 
Youtube Topic: https://www.youtube.com/watch?v=L5LH17kxSq8
YouTube Music: https://music.youtube.com/playlist?list=OLAK5uy_mM8IDKHTpByUHTkmDtVUojC18naSLVGGA
Song Credits:
Song: Evening Walk
Singer: Musahib
Lyrics/Composer: Musahib
Music: Mnltx
Video Director: Rav Dhillon 
Assist Director: Rahul Marwaha
DOP: Sagar Rathor
Colourist/Editor: Mr Luv
Makeup: Neeraj
Line Production: Deepesh Rakheja Film Production: 
Casting: Deepesh Rakheja, Rammy Singh
Location Manager: Shoolini Production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</si>
  <si>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lz9kyoZ3zrc</t>
  </si>
  <si>
    <t>1143751</t>
  </si>
  <si>
    <t>28620</t>
  </si>
  <si>
    <t>1606</t>
  </si>
  <si>
    <t>Dode - Vadda Grewal &amp; Priya (Official Video) Raka - Punjabi Song 2023 - GK Digital - Geet MP3</t>
  </si>
  <si>
    <t>2023-10-19T12:30:02Z</t>
  </si>
  <si>
    <t>Geet MP3 &amp; GK Digital Presenting New Album "Full Desi 2" Of Vadda Grewal, And This is The 2nd Music Video "Dode" From The Album Full Desi 2. 
We Hope you enjoy listening to it as much as we enjoyed creating it!
Join the Journey and Subscribe to Endless Entertainment: http://bit.ly/SubscribeGEETMP3
Stream/Download Full Desi 2 Full Album On: 
Wynk Music: https://wynk.in/music/song/dode/gk_8903247240869_ING982300050?q=dode+vadda+grewal
Amazon Prime Music: https://music.amazon.in/search/dode+vadda+grewal?filter=IsLibrary%7Cfalse&amp;sc=none
Jio Saavn: https://www.jiosaavn.com/song/dode/CCIIeAIHWXs
Hungama: https://www.hungama.com/song/dode/105175019/
Spotify: https://open.spotify.com/track/4u3nfG9D1XUquQzzU9Q1wv
Apple Music: https://music.apple.com/in/album/dode/1709265984?i=1709266133
Amazon Uk: https://www.amazon.co.uk/dp/B0CJXZQQCM/ref=sr_1_1?crid=3QW1HVK20FMTY&amp;keywords=dode+vadda+grewal&amp;marketplaceId=A1F83G8C2ARO7P&amp;musicTerritory=GB&amp;qid=1697456564&amp;sprefix=dode+vadda+grewal%2Caps%2C442&amp;sr=8-1&amp;trackAsin=B0CJXZQQCM
YT Music: https://music.youtube.com/search?q=dode+vadda+grewal
iTunes: https://music.apple.com/in/album/dode/1709265984?i=1709266133
YouTube: https://www.youtube.com/watch?v=soaBmdV2ApQ
Reel: https://www.instagram.com/reels/audio/245286268470553
Credits:
Album: Full Desi 2
Song: Dode
Singer: Vadda Grewal &amp; Priya
Composer: Vadda Grewal
Lyrics: Vadda Grewal, Raka
Music: Raka
Video Director: Jagroop Sandhu &amp; Guru Bhullar
Artwork Designer: Aman Kalsi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</si>
  <si>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lKaw68ohoOw</t>
  </si>
  <si>
    <t>3368823</t>
  </si>
  <si>
    <t>59579</t>
  </si>
  <si>
    <t>1960</t>
  </si>
  <si>
    <t>Tere Yaar Ne - Karan Randhawa (Official Video) Deepak Dhillon - Punjabi Song 2023 - Geet MP3</t>
  </si>
  <si>
    <t>2023-10-13T12:33:18Z</t>
  </si>
  <si>
    <t>Geet MP3 and GK Digital are Presenting a New Song by Karan Randhawa, Titled "Tere Yaar Ne" With a Blend of catchy melodies, we're excited to share our music with the world. We hope you enjoy listening to it as much as we enjoyed creating it!
Join the Journey and Subscribe to Endless Entertainment: http://bit.ly/SubscribeGEETMP3
Streaming Full Song On:
Amazon Prime Music: https://music.amazon.in/albums/B0CKYYGYHC
Wynk Music: https://wynk.in/music/song/tere-yaar-ne/gk_3617228989115_ING992300059?q=Tere+Yaar+Ne+Karan+Randhawa
Jio Saavn: https://www.jiosaavn.com/song/tere-yaar-ne/RQQJVhN6UXA
Hungama Music: https://www.hungama.com/album/tere-yaar-ne/105634586/ 
Apple Music: https://music.apple.com/in/album/tere-yaar-ne-single/1711616486
Spotify: https://open.spotify.com/album/0QLNdHhsyM906pyniBfQTU
YT Music: https://music.youtube.com/search?q=Tere+yaar+Ne+Karan+randhawa
YouTube: https://www.youtube.com/watch?v=Ng9ohTRN7rI
Reel: https://www.instagram.com/reels/audio/2605942526236955
iTunes: https://music.apple.com/in/album/tere-yaar-ne-single/1711616486
Song Credits:
Song: Tere Yaar Ne
Singer/Composer: Karan Randhawa
Female Vocals: Deepak Dhillon
Music: Starboy
Mix &amp; Master: Sameer Charegaonkar
Female Lead: Gungun Bakshi 
Video Director: Rajan Bir
DOP: Shinda Singh 
VFX: Animake Vfx 
Edit/VFX: The Ronin Vfx 
DI: Onkar Singh 
Production: Rs Films &amp; Production
Choreographer: Sahil 
Designer: Priyaana Thaper 
Art Director:  Rajan Art
Makeup: Prabh 
Ad: Micky &amp; Jadu 
Jimmy Jib: Manish Kumar
Hair: Ali Khan
Casting: Santy Virk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</si>
  <si>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4J9Gbc6MjC4</t>
  </si>
  <si>
    <t>6525807</t>
  </si>
  <si>
    <t>130073</t>
  </si>
  <si>
    <t>5725</t>
  </si>
  <si>
    <t>Dreamer - Lucas (Official Video) Rav Dhillon - Punjabi Song 2023 - GK Digital - Geet MP3</t>
  </si>
  <si>
    <t>2023-10-09T12:30:02Z</t>
  </si>
  <si>
    <t>Geet MP3 and GK Digital Presenting a New Song Of Lucas, Titled "Dreamer" With a Blend of catchy melodies, we're excited to share our music with the world. We hope you enjoy listening to it as much as we enjoyed creating it!
Join the Journey and Subscribe to Endless Entertainment: http://bit.ly/SubscribeGEETMP3
Dreamer Song Stream And Download On: 
Wynk Music: https://wynk.in/music/album/dreamer/gk_3617228364189?q=Dreamer+Lucas
Amazon Prime Music: https://music.amazon.in/search/Dreamer+Lucas?filter=IsLibrary%7Cfalse&amp;sc=none
Jio Saavn: https://www.jiosaavn.com/album/dreamer/ZCDC9JfRUvc_
Hungama Music: https://www.hungama.com/song/dreamer/105471311/
Spotify: https://open.spotify.com/album/3UmrhqVCblD8IfocpA0eFv
Apple Music: https://music.apple.com/in/album/dreamer-single/1709455286
Amazon Uk: https://www.amazon.co.uk/dp/B0CK26T7XX/ref=sr_1_10?crid=2BAN73A9KDQCS&amp;keywords=Dreamer+Lucas&amp;marketplaceId=A1F83G8C2ARO7P&amp;musicTerritory=GB&amp;qid=1696870406&amp;sprefix=dreamer+lucas%2Caps%2C314&amp;sr=8-10&amp;trackAsin=B0CK26T7XX
YT Music: https://music.youtube.com/search?q=Dreamer+Lucas
iTunes: https://music.apple.com/in/album/dreamer-single/1709455286
YouTube: https://www.youtube.com/watch?v=7rUaDitloLk
Instagram: https://www.instagram.com/reels/audio/853460979405371
Song Credits: 
Song Name: Dreamer 
Singer: Lucas
Composer: Lucas
Lyrics: Lucas 
Music: Sharry Nexus  
Video Director: Rav Dhillon
Asst Director: Rahul Marwaha
DOP: Sagar Rathor
Editor: Mr Editor
Colourist: Onkar
Makeup: Kuljeet &amp; Vivek
Production: Deepesh Rakheja Film Production &amp; Rammy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</si>
  <si>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08P366pXLr4</t>
  </si>
  <si>
    <t>1652250</t>
  </si>
  <si>
    <t>24312</t>
  </si>
  <si>
    <t>1223</t>
  </si>
  <si>
    <t>Munda Vaishnu - Vadda Grewal (Official Song) Punjabi Song 2023 - GK Digital - Geet MP3</t>
  </si>
  <si>
    <t>2023-10-02T04:30:04Z</t>
  </si>
  <si>
    <t>Geet MP3 &amp; GK Digital Presenting New Album "Full Desi 2" Of Vadda Grewal. 
We Hope you enjoy listening to it as much as we enjoyed creating it!
Join the Journey and Subscribe to Endless Entertainment: http://bit.ly/SubscribeGEETMP3
Stream/Download Full Desi 2 Full Album On:
Hungama: https://www.hungama.com/album/full-desi-2/105174961/
Wynk Music: https://wynk.in/music/album/full-desi-2/gk_8903247240869
Jio Saavn: https://www.jiosaavn.com/album/full-desi-2/WnMes7RVo3E_
Amazon Prime Music: https://music.amazon.in/albums/B0CJTCPHLH
Apple Music: https://music.apple.com/in/album/full-desi-2-feat-priya/1709265984
Spotify: https://open.spotify.com/album/2rtOtzK8Tgx09Nb1CAO5mS
YT Music: https://music.youtube.com/playlist?list=OLAK5uy_k4jJ2EPRzgC5PNKPiba4KVW7fZ_5aG-sk
iTunes: https://music.apple.com/in/album/full-desi-2-feat-priya/1709265984
Reel Audio: 
Dode: https://www.instagram.com/reels/audio/245286268470553
Why You Scared: https://www.instagram.com/reels/audio/1319478678704164
Jarda: https://www.instagram.com/reels/audio/296776606635894
Jithe Tera Yaar: https://www.instagram.com/reels/audio/991955905404985
Case: https://www.instagram.com/reels/audio/964533817948760
Goli Te Goli: https://www.instagram.com/reels/audio/3493221544339593 
Munda Vaishnu: https://www.instagram.com/reels/audio/628734282768051
Indigator: https://www.instagram.com/reels/audio/846605476738750
Album Credits:
1. 
Song: Dode 
Singer: Vadda Grewal, Priya
Composer: Vadda Grewal
Lyrics: Vadda Grewal, Raka
Music: Raka
2. 
Song: Why U Scared 
Singer: Vadda Grewal &amp; Elly Mangat
Composer: Vadda Grewal
Lyrics: Gora 
Music: Nikk Muzik
3. 
Song: Jarda 
Singer: Vadda Grewal, Deepak Dhillon
Composer: Vadda Grewal
Lyrics: Karna 
Music: Mogly Music 
4. 
Song: Jithe Tera Yaar 
Singer/Composer/Lyrics: Vadda Grewal
Music: Nikk Muzik
5. 
Song: Case 
Singer: Vadda Grewal, Deepak Dhillon
Composer: Vadda Grewal
Lyrics: Vadda Grewal &amp; Shubham Handa 
Music: Nikk Muzik
6. 
Song: Goli Te Goli 
Singer: Vadda Grewal, Elly Mangat
Lyrics/Composer: Vadda Grewal
Music: Nikk Muzik
7. 
Song: Munda Vaishnu 
Singer/Composer/Music: Vadda Grewal
Lyrics: Jaggi Sanghera
8. 
Song: Indigator 
Singer: Vadda Grewal, Deepak Dhillon
Composer: Vadda Grewal
Lyrics: Danny 
Music: Nikk Muzik
Artwork Designer: Aman Kalsi
Jukebox Designer: Viggfx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</si>
  <si>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G5IpLeK04KE</t>
  </si>
  <si>
    <t>146041</t>
  </si>
  <si>
    <t>1873</t>
  </si>
  <si>
    <t>Goli Te Goli - Vadda Grewal &amp; Elly Mangat (Official Song) Punjabi Song - GKDigital - Geet MP3</t>
  </si>
  <si>
    <t>2023-10-01T12:30:11Z</t>
  </si>
  <si>
    <t>I0lNSUJ34qA</t>
  </si>
  <si>
    <t>121034</t>
  </si>
  <si>
    <t>1466</t>
  </si>
  <si>
    <t>56</t>
  </si>
  <si>
    <t>Case - Vadda Grewal &amp; Deepak Dhillon (Official Song) Punjabi Song - GK Digital - Geet MP3</t>
  </si>
  <si>
    <t>2023-10-01T08:30:13Z</t>
  </si>
  <si>
    <t>kpPC7-yOAEc</t>
  </si>
  <si>
    <t>142161</t>
  </si>
  <si>
    <t>1701</t>
  </si>
  <si>
    <t>94</t>
  </si>
  <si>
    <t>Jithe Tera Yaar - Vadda Grewal (Official Song) Punjabi Song 2023 - GKDigital - Geet MP3</t>
  </si>
  <si>
    <t>2023-10-01T04:30:12Z</t>
  </si>
  <si>
    <t>cOXF6mbtsUc</t>
  </si>
  <si>
    <t>PT2M26S</t>
  </si>
  <si>
    <t>135462</t>
  </si>
  <si>
    <t>1302</t>
  </si>
  <si>
    <t>79</t>
  </si>
  <si>
    <t>Jarda - Vadda Grewal &amp; Deepak Dhillon (Official Song) Punjabi Song - GKDigital - Geet MP3</t>
  </si>
  <si>
    <t>2023-09-30T12:30:19Z</t>
  </si>
  <si>
    <t>Geet MP3 &amp; GK Digital Presenting New Album "Full Desi 2" Of Vadda Grewal. 
We Hope you enjoy listening to it as much as we enjoyed creating it!
Join the Journey and Subscribe to Endless Entertainment: http://bit.ly/SubscribeGEETMP3
Stream/Download Full Desi 2 Full Album On:
Hungama: https://www.hungama.com/album/full-desi-2/105174961/
Wynk Music: https://wynk.in/music/album/full-desi-2/gk_8903247240869
Jio Saavn: https://www.jiosaavn.com/album/full-desi-2/WnMes7RVo3E_
Amazon Prime Music: https://music.amazon.in/albums/B0CJTCPHLH
Apple Music: https://music.apple.com/in/album/full-desi-2-feat-priya/1709265984
Spotify: https://open.spotify.com/album/2rtOtzK8Tgx09Nb1CAO5mS
YT Music: https://music.youtube.com/playlist?list=OLAK5uy_k4jJ2EPRzgC5PNKPiba4KVW7fZ_5aG-sk
iTunes: https://music.apple.com/in/album/full-desi-2-feat-priya/1709265984
Reel Audio: 
Dode: https://www.instagram.com/reels/audio/245286268470553
Why You Scared: https://www.instagram.com/reels/audio/1319478678704164
Jarda: https://www.instagram.com/reels/audio/296776606635894
Jithe Tera Yaar: https://www.instagram.com/reels/audio/991955905404985
Case: https://www.instagram.com/reels/audio/964533817948760
Goli Te Goli: https://www.instagram.com/reels/audio/3493221544339593 
Munda Vaishnu: https://www.instagram.com/reels/audio/628734282768051
Indigator: https://www.instagram.com/reels/audio/846605476738750
Album Credits:
1. 
Song: Dode 
Singer: Vadda Grewal, Priya
Composer: Vadda Grewal
Lyrics: Vadda Grewal, Raka
Music: Raka
2. 
Song: Why U Scared 
Singer: Vadda Grewal &amp; Elly Mangat
Composer: Vadda Grewal
Lyrics: Gora 
Music: Nikk Muzik
3. 
Song: Jarda 
Singer: Vadda Grewal, Deepak Dhillon
Composer: Vadda Grewal
Lyrics: Karan Big 
Music: Mogly Music 
4. 
Song: Jithe Tera Yaar 
Singer/Composer/Lyrics: Vadda Grewal
Music: Nikk Muzik
5. 
Song: Case 
Singer: Vadda Grewal, Deepak Dhillon
Composer: Vadda Grewal
Lyrics: Vadda Grewal &amp; Shubham Handa 
Music: Nikk Muzik
6. 
Song: Goli Te Goli 
Singer: Vadda Grewal, Elly Mangat
Lyrics/Composer: Vadda Grewal
Music: Nikk Muzik
7. 
Song: Munda Vaishnu 
Singer/Composer/Music: Vadda Grewal
Lyrics: Jaggi Sanghera
8. 
Song: Indigator 
Singer: Vadda Grewal, Deepak Dhillon
Composer: Vadda Grewal
Lyrics: Danny 
Music: Nikk Muzik
Artwork Designer: Aman Kalsi
Jukebox Designer: Viggfx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</si>
  <si>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MnsqTXtJTOQ</t>
  </si>
  <si>
    <t>189768</t>
  </si>
  <si>
    <t>2418</t>
  </si>
  <si>
    <t>95</t>
  </si>
  <si>
    <t>Why U Scared - Vadda Grewal &amp; Elly Mangat (Official Song) Punjabi Song - GKDigital - Geet MP3</t>
  </si>
  <si>
    <t>2023-09-30T08:36:19Z</t>
  </si>
  <si>
    <t>fLEkn9azTKk</t>
  </si>
  <si>
    <t>136029</t>
  </si>
  <si>
    <t>1422</t>
  </si>
  <si>
    <t>Dode - Vadda Grewal &amp; Priya (Official Song) Raka - Punjabi Song - GK Digital - Geet MP3</t>
  </si>
  <si>
    <t>2023-09-30T04:30:11Z</t>
  </si>
  <si>
    <t>Geet MP3 &amp; GK Digital Presenting New Album "Full Desi 2" Of Vadda Grewal. 
We Hope you enjoy listening to it as much as we enjoyed creating it!
Join the Journey and Subscribe to Endless Entertainment: http://bit.ly/SubscribeGEETMP3
Stream/Download Full Desi 2 Full Album On:
Hungama: https://www.hungama.com/album/full-desi-2/105174961/
Wynk Music: https://wynk.in/music/album/full-desi-2/gk_8903247240869
Jio Saavn: https://www.jiosaavn.com/album/full-desi-2/WnMes7RVo3E_
Amazon Prime Music: https://music.amazon.in/albums/B0CJTCPHLH
Apple Music: https://music.apple.com/in/album/full-desi-2-feat-priya/1709265984
Spotify: https://open.spotify.com/album/2rtOtzK8Tgx09Nb1CAO5mS
YT Music: https://music.youtube.com/playlist?list=OLAK5uy_k4jJ2EPRzgC5PNKPiba4KVW7fZ_5aG-sk
iTunes: https://music.apple.com/in/album/full-desi-2-feat-priya/1709265984
Reel Audio: 
Dode: https://www.instagram.com/reels/audio/245286268470553
Why You Scared: https://www.instagram.com/reels/audio/1319478678704164
Jarda: https://www.instagram.com/reels/audio/296776606635894
Jithe Tera Yaar: https://www.instagram.com/reels/audio/991955905404985
Case: https://www.instagram.com/reels/audio/964533817948760
Goli Te Goli: https://www.instagram.com/reels/audio/3493221544339593 
Munda Vaishnu: https://www.instagram.com/reels/audio/628734282768051
Indigator: https://www.instagram.com/reels/audio/846605476738750
Album Credits:
1. 
Song: Dode 
Singer: Vadda Grewal, Priya
Composer: Vadda Grewal
Lyrics: Vadda Grewal, Raka
Music: Raka
2. 
Song: Why U Scared 
Singer: Vadda Grewal &amp; Elly Mangat
Composer: Vadda Grewal
Lyrics: Gora 
Music: Nikk Muzik
3. 
Song: Jarda 
Singer: Vadda Grewal, Deepak Dhillon
Composer: Vadda Grewal
Lyrics: Karan Big
Music: Mogly Music 
4. 
Song: Jithe Tera Yaar 
Singer/Composer/Lyrics: Vadda Grewal
Music: Nikk Muzik
5. 
Song: Case 
Singer: Vadda Grewal, Deepak Dhillon
Composer: Vadda Grewal
Lyrics: Vadda Grewal &amp; Shubham Handa 
Music: Nikk Muzik
6. 
Song: Goli Te Goli 
Singer: Vadda Grewal, Elly Mangat
Lyrics/Composer: Vadda Grewal
Music: Nikk Muzik
7. 
Song: Munda Vaishnu 
Singer/Composer/Music: Vadda Grewal
Lyrics: Jaggi Sanghera
8. 
Song: Indigator 
Singer: Vadda Grewal, Deepak Dhillon
Composer: Vadda Grewal
Lyrics: Danny 
Music: Nikk Muzik
Artwork Designer: Aman Kalsi
Jukebox Designer: Viggfx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</si>
  <si>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Y9Ec5k7YGXQ</t>
  </si>
  <si>
    <t>293181</t>
  </si>
  <si>
    <t>5135</t>
  </si>
  <si>
    <t>166</t>
  </si>
  <si>
    <t>Full Desi 2 - Vadda Grewal (Full Album Jukebox) Punjabi Album 2023 - GK Digital - Geet MP3</t>
  </si>
  <si>
    <t>2023-09-29T12:30:03Z</t>
  </si>
  <si>
    <t>5hE3EJG1Rkw</t>
  </si>
  <si>
    <t>PT20M21S</t>
  </si>
  <si>
    <t>132093</t>
  </si>
  <si>
    <t>4837</t>
  </si>
  <si>
    <t>356</t>
  </si>
  <si>
    <t>Indigator - Vadda Grewal, Deepak Dhillon (Official Video) Punjabi Song 2023 - Geet MP3</t>
  </si>
  <si>
    <t>2023-09-26T12:30:09Z</t>
  </si>
  <si>
    <t>Geet MP3 &amp; GK Digital Presenting New Album "Full Desi 2" Of Vadda Grewal,
And This is The 1st Music Video From The Album Full Desi 2. Full Album Releasing On 29th Sept 2023. We Hope you enjoy listening to it as much as we enjoyed creating it!
Join the Journey and Subscribe to Endless Entertainment: http://bit.ly/SubscribeGEETMP3
Stream/Download Full Desi Full Album On:
Wynk Music: https://wynk.in/music/song/indigator/gk_8903247240869_ING982300057?q=Indigator+Vadda+Grewal
Amazon Prime Music: https://music.amazon.in/albums/B0CJFJPPL7
Jio Saavn: https://www.jiosaavn.com/song/indigator/EQNeVRNVVVc
Hungama: https://www.hungama.com/song/indigator/105175852/
Apple Music: https://music.apple.com/in/album/indigator-from-full-desi-2-single/1708341167
Spotify: https://open.spotify.com/album/0Rx3ZZVwNfz8odsFRvFhzh
YT Music: https://music.youtube.com/search?q=Indigator+Vadda+Grewal
iTunes: https://music.apple.com/in/album/indigator-from-full-desi-2-single/1708341167
Youtube: https://www.youtube.com/watch?v=19EMtNIcGLs
Instagram: https://www.instagram.com/reels/audio/846605476738750
Stream/Download Full Desi 2 Full Album On:
Hungama: https://www.hungama.com/album/full-desi-2/105174961/
Wynk Music: https://wynk.in/music/album/full-desi-2/gk_8903247240869
Jio Saavn: https://www.jiosaavn.com/album/full-desi-2/WnMes7RVo3E_
Amazon Prime Music: https://music.amazon.in/albums/B0CJTCPHLH
Apple Music: https://music.apple.com/in/album/full-desi-2-feat-priya/1709265984
Spotify: https://open.spotify.com/album/2rtOtzK8Tgx09Nb1CAO5mS
YT Music: https://music.youtube.com/playlist?list=OLAK5uy_k4jJ2EPRzgC5PNKPiba4KVW7fZ_5aG-sk
iTunes: https://music.apple.com/in/album/full-desi-2-feat-priya/1709265984
Credits:
Album: Full Desi 2
Song: Indigator
Singer: Vadda Grewal &amp; Deepak Dhillon
Composer: Vadda Grewal
Lyrics: Danny 
Music: Nikk Muzik 
Mix/Master: Amit Monga 
Live Rhythms: Laxman Neeta and Anil 
Harmonium: Shibu Ji
Video Director: Rajan Bir 
Female Lead: Gungun Bakshi 
DOP: Shinda singh 
VFX:  AnimakeVfx 
Edit /VFX /DI: The Ronin Vfx 
Production: RS Films &amp; Production 
Choreographer: Sahil 
Ad: Mickey, Jadu 
Casting - Senty Virk
Designer: Rajat Manchandha 
Makeup: Manu Sharma
Artwork Designer: Aman Kalsi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</si>
  <si>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F0rDkPYorwE</t>
  </si>
  <si>
    <t>4697239</t>
  </si>
  <si>
    <t>91354</t>
  </si>
  <si>
    <t>3290</t>
  </si>
  <si>
    <t>Moh - Satbir Aujla (Official Song) Punjabi Song 2023 - GK Digital - Geet MP3</t>
  </si>
  <si>
    <t>2023-09-19T12:30:01Z</t>
  </si>
  <si>
    <t>Geet MP3 and GK Digital Presenting New Song Of Satbir Aujla. We hope you enjoy listening to it as much as we Enjoyed Creating it!
Join The Journey And Subscribe to Endless Entertainment: http://bit.ly/SubscribeGEETMP3
Moh Song Stream And Download On: 
Wynk Music: https://wynk.in/music/song/moh/gk_3617227605818_ING982300048?q=moh+Satbir+aujla
Amazon Prime Music: https://music.amazon.in/albums/B0CHVQ4V8R
Spotify: https://open.spotify.com/album/7xPxPnttaerVFs2hqC0bJr
YT Music: https://music.youtube.com/playlist?list=OLAK5uy_mzoK2ePMYk5iUJhwcKGuhUi8dCDppYzhs
Youtube: https://www.youtube.com/watch?v=_PwR7ShL5no
Instagram: https://www.instagram.com/reels/audio/344222148070692
Song Credits: 
Song Name: Moh
Singer: Satbir Aujla
Composer: Satbir Aujla
Lyrics: Satbir Aujla 
Music: Deol Harman
Artwork Designer: Aman Kalsi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</si>
  <si>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WdMWKauZhcU</t>
  </si>
  <si>
    <t>669510</t>
  </si>
  <si>
    <t>6396</t>
  </si>
  <si>
    <t>262</t>
  </si>
  <si>
    <t>Dupatta - Lucas (Official Video) Satti Dhillon | Punjabi Song 2023 | GK Digital | Geet MP3</t>
  </si>
  <si>
    <t>2023-09-13T12:30:02Z</t>
  </si>
  <si>
    <t>Geet MP3 and GK Digital Presenting New Song Of Lucas, Titled "Dupatta" With a blend of catchy melodies and meaningful lyrics, we're excited to share our music with the world. We hope you enjoy listening to it as much as we enjoyed creating it!
Join the Journey and Subscribe to Endless Entertainment: http://bit.ly/SubscribeGEETMP3
Duppata Song Stream And Download On: 
Wynk Music: https://wynk.in/music/song/dupatta/gk_3617227634610_ING982300049
Amazon Prime Music: https://music.amazon.in/albums/B0CHWHC77X
Jio Saavn: https://www.jiosaavn.com/song/dupatta/BitZQCtUTkI
Hungama: https://www.hungama.com/song/dupatta/105062311/
Apple Music: https://music.apple.com/in/album/dupatta-single/1707346069
Spotify: https://open.spotify.com/album/2OQTO0gDnzraKVDmtf7PWA
Amazon Uk: https://www.amazon.co.uk/dp/B0CHWGSY43/ref=sr_1_26?crid=33I2ZUPD5ZJYU&amp;keywords=Dupatta+Lucas&amp;qid=1694760015&amp;sprefix=dupatta+luca%2Caps%2C418&amp;sr=8-26
YT Music: https://music.youtube.com/search?q=dupatta+Lucas
iTunes: https://music.apple.com/in/album/dupatta-single/1707346069
Instagram: https://www.instagram.com/reels/audio/1279724635995202
Youtube: https://www.youtube.com/watch?v=H_u4lwvTSPE
Song Credits: 
Song Name: Dupatta 
Singer/Composer: Lucas
Lyrics: Prince Bhullar 
Featuring: Geet Goraaya 
Music: V Barot 
Video Director: Satti Dhillon 
Production: Monty Production 
Editor and Colourist: Jagjeet Dhanoa
Artwork Designer: Aman Kalsi
Makeup Artist: Amir 
Bts: Mohit 
Costume: Aman Lote 
Transportation: Hindustan 
Spot Team: Shubham Team 
Child Artist: Elvin Art Academy 
Production Team: Gagan, Harry
Producer: KV Dhillon
Online &amp; Reels Promotions: GK Digital
Music Label: Geet MP3 
Music Consultant &amp; Digital Partner: GK Digital
Instagram: https://www.instagram.com/GK.Digital
Join Us: https://www.gk.digital/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</si>
  <si>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P7c0GM4QMNs</t>
  </si>
  <si>
    <t>pa</t>
  </si>
  <si>
    <t>2331451</t>
  </si>
  <si>
    <t>38397</t>
  </si>
  <si>
    <t>1838</t>
  </si>
  <si>
    <t>Glock - Karan Randhawa (Bonus Video)</t>
  </si>
  <si>
    <t>2023-07-29T12:09:40Z</t>
  </si>
  <si>
    <t>Glock Performed By Talented Karan Randhawa.
Geet MP3 Proudly Presents GURI's New Movie Tufang,  and Movie is Running Succesfully In Cinemas.
Make Sure You Will Like It And Spread It As Much As You Can. 
Subscribe To Our Channel For New Songs: http://bit.ly/SubscribeGEETMP3
Streaming Now On:
Wynk Music: https://bit.ly/3P9JqxL
Amazon Prime Music: https://bit.ly/3N2XFSn
Jio Saavn: https://bit.ly/3X5CPGK
Hungama: https://bit.ly/462OXMy
Spotify: https://bit.ly/42x9d6l
Apple Music: https://bit.ly/3Ja3Oeo
Amazon Uk: https://bit.ly/43QkMX2
YT Music: https://bit.ly/3JeSiOX
iTunes: https://bit.ly/3Ja3Oeo
Youtube: https://bit.ly/3PaxpIy
Reel: https://bit.ly/3qwyVKI
Song Credits: 
Song: Glock
Singer: Karan Randhawa
Lyrics/Composer: Lucas
Music: Raka Music
Music Video: Baricci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</si>
  <si>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WGsSYX5--5U</t>
  </si>
  <si>
    <t>PT2M22S</t>
  </si>
  <si>
    <t>436732</t>
  </si>
  <si>
    <t>15573</t>
  </si>
  <si>
    <t>417</t>
  </si>
  <si>
    <t>Sahi Kehnda C Bapu (Dialogue Promo) Guri - Rukshaar - Movie In Cinemas 21July</t>
  </si>
  <si>
    <t>2023-07-27T06:13:07Z</t>
  </si>
  <si>
    <t>Geet MP3 Proudly Presents GURI's New Movie "Tufang", Movie In Cinemas Now.
Make Sure You Will Like It And Spread It As Much As You Can. 
Subscribe To Our Channel For New Songs: http://bit.ly/SubscribeGEETMP3
Movie Credits: 
Movie Name: Tufang 
Movie Released: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</si>
  <si>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khYtwBzezFA</t>
  </si>
  <si>
    <t>PT24S</t>
  </si>
  <si>
    <t>94262</t>
  </si>
  <si>
    <t>2450</t>
  </si>
  <si>
    <t>Saza By Khan Saab (Full Video) Guri | Jagjeet | Rukshaar | Tufang Running Succesfully In Cinemas</t>
  </si>
  <si>
    <t>2023-07-26T12:33:21Z</t>
  </si>
  <si>
    <t>Geet MP3 Proudly Presents GURI's New Movie Tufang,  And The Movie is Now In Cinemas. And this is The Seventh Song From the Movie TUFANG, Song Named "Saza" Performed By Khan Saab
Make Sure You Will Like It And Spread It As Much As You Can. 
Subscribe To Our Channel For New Songs: http://bit.ly/SubscribeGEETMP3
Saza Streaming Now On:
Wynk Music: https://wynk.in/music/song/saza/gk_3617222828700_ING982300043?q=Saza+Khan+Saab
Amazon Prime Music: https://music.amazon.in/albums/B0C7SLPS8Z?marketplaceId=A3K6Y4MI8GDYMT&amp;musicTerritory=IN&amp;ref=dm_sh_RsGYi2NCnTT5Zvddgb1AN9yaX&amp;trackAsin=B0CBS17DK2
Jio Saavn: https://www.jiosaavn.com/song/saza/IhAfcBtlT0M
Hungama: https://www.hungama.com/song/saza/103772226/
Apple Music: https://music.apple.com/in/album/saza/1696455990?i=1696455997
Spotify: https://open.spotify.com/track/68Z2tyJ2wqlltJYGN0apoH
Amazon Uk: https://www.amazon.co.uk/dp/B0CBBNFG5V/ref=sr_1_1?crid=Y4TXEIS4HBGG&amp;keywords=Saza+Khan+Saab&amp;marketplaceId=A1F83G8C2ARO7P&amp;musicTerritory=GB&amp;qid=1690369851&amp;sprefix=saza+khan+saab%2Caps%2C407&amp;sr=8-1&amp;trackAsin=B0CBBNFG5V
YT Music: https://music.youtube.com/watch?v=U3kKAYy8f_o
iTunes: https://music.apple.com/in/album/saza/1696455990?i=1696455997
Youtube: https://www.youtube.com/watch?v=U3kKAYy8f_o
Reel: https://www.instagram.com/reels/audio/238459382346157/
Song Credits:
Song: Saza
Singer: Khab Saab
Lyrics/Composer: Lucas
Music: V Barot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</si>
  <si>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KWIPRbLu7iw</t>
  </si>
  <si>
    <t>PT2M30S</t>
  </si>
  <si>
    <t>3522858</t>
  </si>
  <si>
    <t>49055</t>
  </si>
  <si>
    <t>1532</t>
  </si>
  <si>
    <t>Menu Raj Karan De Lai Kise Di Sardari Di Lod Nai (Dialogue Promo) Guri - Rukshaar - Movie In Cinemas</t>
  </si>
  <si>
    <t>2023-07-23T09:11:54Z</t>
  </si>
  <si>
    <t>Geet MP3 Proudly Presents GURI's New Movie "Tufang", Movie In Cinemas Now.
Make Sure You Will Like It And Spread It As Much As You Can. 
Subscribe To Our Channel For New Songs: http://bit.ly/SubscribeGEETMP3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</si>
  <si>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7_Rfvds05Ns</t>
  </si>
  <si>
    <t>PT23S</t>
  </si>
  <si>
    <t>53907</t>
  </si>
  <si>
    <t>1998</t>
  </si>
  <si>
    <t>77</t>
  </si>
  <si>
    <t>Number Den De Chakkr Ch Gadaila Kutt (Dialogue Promo) Guri - Jagjeet - Movie Running Successfully</t>
  </si>
  <si>
    <t>2023-07-23T08:31:10Z</t>
  </si>
  <si>
    <t>I5szERW5u64</t>
  </si>
  <si>
    <t>50704</t>
  </si>
  <si>
    <t>2161</t>
  </si>
  <si>
    <t>92</t>
  </si>
  <si>
    <t>Asle Nal Yari - Lucas (Full Video) Guri | Jagjeet Sandhu | Rukshaar | Punjabi Song | Geet MP3</t>
  </si>
  <si>
    <t>2023-07-20T13:05:54Z</t>
  </si>
  <si>
    <t>Geet MP3 Proudly Presents GURI's New Movie Tufang,  And The Movie is Going To Release In Cinemas On 21st July 2023. And this is The Sixth Song From the Movie, Song "Asle Nal Yari" Performed By Lucas
Make Sure You Will Like It And Spread It As Much As You Can. 
Subscribe To Our Channel For New Songs: http://bit.ly/SubscribeGEETMP3
Asle Nal Yari Streaming Now On:
Wynk Music: https://wynk.in/music/song/asle-nal-yari/gk_3617222828700_ING982300041?q=asle+nal+yari
Amazon Prime Music: https://music.amazon.in/search/asle+nal+yari?filter=IsLibrary%7Cfalse&amp;sc=none
Jio Saavn: https://www.jiosaavn.com/song/asle-nal-yari/Fho4ZUZzRms
Hungama: https://www.hungama.com/song/asle-nal-yari/103772211/
Apple Music: https://music.apple.com/in/album/asle-nal-yari/1696455990?i=1696455996
Spotify: https://open.spotify.com/track/0FJABfECHHo4494fHBFn6t
Amazon Uk: https://amazon.co.uk/music/player/albums/B0CBBNSVQR?marketplaceId=A1F83G8C2ARO7P&amp;musicTerritory=GB&amp;ref=dm_sh_O6BRul0dJmn7QRwBkHCiMJBs2&amp;trackAsin=B0CBBN7RCB
YT Music: https://music.youtube.com/watch?v=BSqJbX-apRI
iTunes: https://music.apple.com/in/album/asle-nal-yari/1696455990?i=1696455996
Reel: https://www.instagram.com/reels/audio/3054161714727302/
Song Credits:
Song: Asle Nal Yari
Singer: Lucas 
Lyrics/Composer: Lucas
Music: Deep Jandu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</si>
  <si>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iglHhu__e4Q</t>
  </si>
  <si>
    <t>PT2M34S</t>
  </si>
  <si>
    <t>2179928</t>
  </si>
  <si>
    <t>24680</t>
  </si>
  <si>
    <t>1052</t>
  </si>
  <si>
    <t>Badi Vadia Laggi Aadi Teri Gal (Dialogue Promo) Guri - Jagjeet - Rukshaar - Movie In Cinemas 21July</t>
  </si>
  <si>
    <t>2023-07-20T07:45:08Z</t>
  </si>
  <si>
    <t>Geet MP3 Proudly Presents GURI's New Movie "Tufang", Movie Releasing On 21st July 2023 In Cinemas.
Make Sure You Will Like It And Spread It As Much As You Can. 
Subscribe To Our Channel For New Songs: http://bit.ly/SubscribeGEETMP3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</si>
  <si>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wJ69f2x1ycA</t>
  </si>
  <si>
    <t>PT20S</t>
  </si>
  <si>
    <t>1680</t>
  </si>
  <si>
    <t>Tufang Movie Scene</t>
  </si>
  <si>
    <t>2023-07-20T05:15:57Z</t>
  </si>
  <si>
    <t>15fO_sQzDfQ</t>
  </si>
  <si>
    <t>PT37S</t>
  </si>
  <si>
    <t>1969011</t>
  </si>
  <si>
    <t>140417</t>
  </si>
  <si>
    <t>296</t>
  </si>
  <si>
    <t>Tufang (Juke Box) Jass Manak - Labh Heera - Surjit Khan - Karan Randhawa - Khan Saab - Ninja - Lucas</t>
  </si>
  <si>
    <t>2023-07-18T13:30:49Z</t>
  </si>
  <si>
    <t>Geet MP3 Proudly Presents GURI's New Movie "Tufang", Movie Releasing On 21st July 2023 In Cinemas.
Make Sure You Will Like It And Spread It As Much As You Can. 
Subscribe To Our Channel For New Songs: http://bit.ly/SubscribeGEETMP3
Tufang Original Motion Picture Soundtrack:
Amazon Prime Music: https://music.amazon.in/albums/B0C7SLPS8Z
Jio Saavn: https://www.jiosaavn.com/album/tufang/oB3GGaQACao_
Hungama: https://www.hungama.com/album/tufang-original-motion-picture-soundtrack/103264088/
Apple Music: https://music.apple.com/in/album/tufang-original-motion-picture-soundtrack-ep/1696455990
Spotify: https://open.spotify.com/album/63KXQqXrBIBNSCOwtkCulT
Amazon Uk: https://www.amazon.co.uk/dp/B0CBBNSVQR/ref=sr_1_4?crid=19E6RDU59S3OF&amp;keywords=Tufang&amp;qid=1689755567&amp;sprefix=turang%2Caps%2C227&amp;sr=8-4
YT Music: https://music.youtube.com/playlist?list=OLAK5uy_ncjC9eu0-31KOeH-9hPt-jCMbHgXE-6lc
iTunes: https://music.apple.com/in/album/tufang-original-motion-picture-soundtrack-ep/1696455990 
1. 
Song: Glock 
Singer: Karan Randhawa 
Lyrics/Compose: Lucas
Music: Raka Music
2. 
Song: Teri Main Hogayi
Singer/Lyrics/Composer: Jass Manak
Music: Sharry Nexus
3. 
Song: Vadde Vadde Velly
Singer: Surjit Khan
Music: Deep Jandu 
Lyrics: King Grewal, Ravi RBS
4. 
Song: Velliyan Cho Velly
Singer: Labh Heera
Music: Deep Jandu
Lyrics: Prince Bhullar
Composer: Prince Bhullar
5. 
Song: Saza
Singer: Khan Saab
Music: V Barot
Lyrics: Lucas
Composer: Lucas
6. 
Song: Hathyar 
Singer: Ninja
Lyrics/Composer: Prince Rakhdi
Music: The Kidd
7. 
Song: Asle Nal Yari 
Singer: Lucas
Music: Deep Jandu
Lyrics: Lucas
Composer: Lucas
00:00 - 1.Glock
02:26 - 2.Teri Main Hogayi
05:55 - 3.Vadde Vadde Velly
09:11 - 4.Velliyan Cho Velly
12:35 - 5.Saza
15:18 - 6.Hathyar 
17:49 - 7.Asle Nal Yari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</si>
  <si>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rmT3-5GJBQk</t>
  </si>
  <si>
    <t>PT20M41S</t>
  </si>
  <si>
    <t>217555</t>
  </si>
  <si>
    <t>3923</t>
  </si>
  <si>
    <t>Tufang Team Live</t>
  </si>
  <si>
    <t>2023-07-18T11:52:41Z</t>
  </si>
  <si>
    <t>Geet MP3 and GK Digital Presenting New Song. With a blend of catchy melodies and meaningful lyrics, we're excited to share our music with the world. We hope you enjoy listening to it as much as we enjoyed creating it!
Join the Journey and Subscribe to Endless Entertainment: http://bit.ly/SubscribeGEETMP3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</si>
  <si>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EvDCcrPVJ4M</t>
  </si>
  <si>
    <t>PT17M7S</t>
  </si>
  <si>
    <t>38511</t>
  </si>
  <si>
    <t>1524</t>
  </si>
  <si>
    <t>91</t>
  </si>
  <si>
    <t>2023-07-18T11:24:00Z</t>
  </si>
  <si>
    <t>gIlu3536qIE</t>
  </si>
  <si>
    <t>P0D</t>
  </si>
  <si>
    <t>0</t>
  </si>
  <si>
    <t>64</t>
  </si>
  <si>
    <t>Hathyar - Ninja (Full Video) Guri | Jagjeet Sandhu | Rukshaar | Punjabi Song  | Geet MP3</t>
  </si>
  <si>
    <t>2023-07-17T12:30:05Z</t>
  </si>
  <si>
    <t>Geet MP3 Proudly Presents GURI's New Movie Tufang,  And The Movie is Going To Release In Cinemas On 21st July 2023. And this is The Fifth Song From the Movie "Hathyar" Performed By Ninja
Make Sure You Will Like It And Spread It As Much As You Can. 
Subscribe To Our Channel For New Songs: http://bit.ly/SubscribeGEETMP3
Velliyan Cho Velly Song Stream And Download On:
Amazon Prime Music: https://music.amazon.in/albums/B0CBN6DTL3
Jio Saavn: https://www.jiosaavn.com/song/hathyar/GDFZSQdff0Q
Hungama: https://www.hungama.com/song/hathyar/103897687/
Spotify: https://open.spotify.com/album/5zXOlnv7LlCLlipzHBdSPk
Apple Music: https://music.apple.com/in/album/hathyar-from-tufang-single/1697015775
Amazon Uk: https://www.amazon.co.uk/dp/B0CBN6Q2XY/ref=sr_1_9?crid=6F7RWP75PR7F&amp;keywords=Hathyar+Ninja&amp;qid=1689595098&amp;sprefix=hathyar+ninja%2Caps%2C215&amp;sr=8-9
YT Music: https://music.youtube.com/watch?v=Wu6yU6dloeI
iTunes: https://music.apple.com/in/album/hathyar-from-tufang-single/1697015775
Youtube: https://www.youtube.com/watch?v=Wu6yU6dloeI
Reel: https://www.instagram.com/reels/audio/820790776284724
Song Credits:
Song: Hathyar
Singer: Ninja
Lyrics/Composer: Prince Rakhdi
Music:  The Kidd
Mix &amp; Mastered: Dense
Dop : Yadwinder Singh
Art Director : Sunil Kumar
Project Manager : Khushal Singh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</si>
  <si>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IQr2bXZVzv4</t>
  </si>
  <si>
    <t>3051640</t>
  </si>
  <si>
    <t>46073</t>
  </si>
  <si>
    <t>1479</t>
  </si>
  <si>
    <t>Rehna Mausar Naal Dar Goli Ton (Dialogue Promo) Guri - Jagjeet Sandhu - Tufang In Cinemas 21 July</t>
  </si>
  <si>
    <t>2023-07-16T12:14:41Z</t>
  </si>
  <si>
    <t>g_Grqq27lyU</t>
  </si>
  <si>
    <t>74524</t>
  </si>
  <si>
    <t>2372</t>
  </si>
  <si>
    <t>Tufang Promotional Tour Amritsar Video | Movie In Cinemas 21 July | Guri | Jagjeet | Rukshaar</t>
  </si>
  <si>
    <t>2023-07-15T06:26:14Z</t>
  </si>
  <si>
    <t>C6Sh6YFSQTI</t>
  </si>
  <si>
    <t>PT1M12S</t>
  </si>
  <si>
    <t>72340</t>
  </si>
  <si>
    <t>4084</t>
  </si>
  <si>
    <t>173</t>
  </si>
  <si>
    <t>Naam Pablo Te Pind Mexico (Dialogue Promo) Guri - Jagjeet Sandhu - Tufang In Cinemas 21 July 2023</t>
  </si>
  <si>
    <t>2023-07-14T12:30:18Z</t>
  </si>
  <si>
    <t>Rj1SS1u0bvw</t>
  </si>
  <si>
    <t>70318</t>
  </si>
  <si>
    <t>3112</t>
  </si>
  <si>
    <t>Velliyan Cho Velly - Labh Heera (Full Song) Guri | Jagjeet Sandhu | Punjabi Song | Geet MP3</t>
  </si>
  <si>
    <t>2023-07-14T05:30:25Z</t>
  </si>
  <si>
    <t>Geet MP3 Proudly Presents GURI's New Movie Tufang,  And The Movie is Going To Release In Cinemas On 21st July 2023. And this is The Fourth Song From the Movie "Velliyan Cho Velly" Performed By Ustad Labh Heera Ji.
Make Sure You Will Like It And Spread It As Much As You Can. 
Subscribe To Our Channel For New Songs: http://bit.ly/SubscribeGEETMP3
Velliyan Cho Velly Song Stream And Download On:
Wynk Music: https://wynk.in/music/song/velliyan-cho-velly/gk_3617222828700_ING982300042?q=Velliyan+Cho+Velly
Amazon Prime Music: https://music.amazon.in/search/Velliyan+Cho+Velly?filter=IsLibrary%7Cfalse&amp;sc=none
Jio Saavn: https://www.jiosaavn.com/song/velliyan-cho-velly/OCkicxVdD3E
Hungama: https://www.hungama.com/song/velliyan-cho-velly/103772249/
Apple Music: https://music.apple.com/in/album/velliyan-cho-velly/1696455990?i=1696455998
Spotify: https://open.spotify.com/track/0I69wxcGDauamGPCzG18xD?si=9fce7e38f42b4504
Amazon Uk: https://amazon.co.uk/music/player/albums/B0CBBNSVQR?marketplaceId=A1F83G8C2ARO7P&amp;musicTerritory=GB&amp;ref=dm_sh_StbTi2jFUNDbY9hP6oQjuUTS7&amp;trackAsin=B0CBBM3CB6
YT Music: https://music.youtube.com/watch?v=up25MPgdH4w
iTunes: https://music.apple.com/in/album/velliyan-cho-velly/1696455990?i=1696455998
Youtube: https://www.youtube.com/watch?v=up25MPgdH4w
Reel: https://www.instagram.com/reels/audio/6075595392563747
Song Credits:
Song: Velliyan Cho Velly
Singer: Labh Heera
Lyrics: Prince Bhullar
Music:  Deep Jandu
Lyrical Video: Visuals By Potter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</si>
  <si>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DZM_vuo6zt8</t>
  </si>
  <si>
    <t>5463608</t>
  </si>
  <si>
    <t>63274</t>
  </si>
  <si>
    <t>923</t>
  </si>
  <si>
    <t>Pakki Bandook Wargi Haan,Dhokha Nai Dindi (Dialogue Promo) Guri - Rukshaar - Movie In Cinemas 21July</t>
  </si>
  <si>
    <t>2023-07-11T14:39:05Z</t>
  </si>
  <si>
    <t>MGkCjLBokZc</t>
  </si>
  <si>
    <t>76305</t>
  </si>
  <si>
    <t>3721</t>
  </si>
  <si>
    <t>Vadde Vadde Velly : Surjit Khan (Full Video) Guri | Jagjeet Sandhu | Punjabi Song | Geet MP3</t>
  </si>
  <si>
    <t>2023-07-10T12:31:21Z</t>
  </si>
  <si>
    <t>Geet MP3 Proudly Presents GURI's New Movie Tufang,  And The Movie is Going To Release In Cinemas On 21st July 2023. And this is The Third Song From the Movie "Vadde Vadde Velly" Performed By Legend Surjit Khan.
Make Sure You Will Like It And Spread It As Much As You Can. 
Subscribe To Our Channel For New Songs: http://bit.ly/SubscribeGEETMP3
Vadde Vadde Velly Song Stream And Download On:
Wynk Music: https://bit.ly/3D6vT2N
Amazon Prime Music: https://bit.ly/3XIRl7y
Hungama: https://bit.ly/3D6vXj3
Apple Music: https://bit.ly/3NNcj0E
Spotify: https://bit.ly/3NKAbC7
YT Music: https://bit.ly/3pyz8Nz
iTunes: https://bit.ly/3NNcj0E
YouTube: https://bit.ly/3PWWB5w
Reel: https://bit.ly/3pIWC2A
Song Credits: 
Song: Vadde Vadde Velly
Singer: Surjit Khan
Lyrics: King Grewal
Music:  Deep Jandu, Ravi RBS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</si>
  <si>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SyVTbKAOcwQ</t>
  </si>
  <si>
    <t>PT2M24S</t>
  </si>
  <si>
    <t>17428246</t>
  </si>
  <si>
    <t>132795</t>
  </si>
  <si>
    <t>1639</t>
  </si>
  <si>
    <t>Teri Main Hogayi - Jass Manak (Full Video) Guri - Rukshaar | Jagjeet | Punjabi Song - Geet MP3</t>
  </si>
  <si>
    <t>2023-07-03T12:30:10Z</t>
  </si>
  <si>
    <t>Geet MP3 Proudly Presents GURI's Movie Tufang,  and Movie Going To release In Cinemas On 21st July 2023. And this is the Second song from the movie "Teri Main Hogayi"  Performed By Talented Jass Manak.
Make Sure You Will Like It And Spread It As Much As You Can. 
Subscribe To Our Channel For Songs: http://bit.ly/SubscribeGEETMP3
Teri Main Hogayi Song Stream And Download On:
Wynk Music: https://bit.ly/3XBIxjQ
Amazon Prime Music: https://bit.ly/3JGWDdT
Jio Saavn: https://bit.ly/3XBL8Ku
Hungama: https://bit.ly/3Xxic6F
Spotify: https://bit.ly/3JH1Y4Y
Apple Music: https://bit.ly/3pymGNE
Amazon Uk: https://bit.ly/3PJxuTN
YT Music: https://bit.ly/3pFKdfw
iTunes: https://bit.ly/3pymGNE
Reel: https://bit.ly/3NA8hZi
Youtube: https://bit.ly/3NEvVnC
Song Credits: 
Song: Teri Main Hogayi
Singer/Lyrics/Composer: Jass Manak
Music: Sharry Nexus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Gill,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</si>
  <si>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QNWTF-VMAq8</t>
  </si>
  <si>
    <t>5902771</t>
  </si>
  <si>
    <t>88034</t>
  </si>
  <si>
    <t>4961</t>
  </si>
  <si>
    <t>TUFANG (Movie Trailer) Guri | Rukshaar Dhillon | Jagjeet Sandhu | Movie In Cinemas Now</t>
  </si>
  <si>
    <t>2023-06-26T12:30:19Z</t>
  </si>
  <si>
    <t>Geet MP3 Proudly Presents GURI's New Movie "Tufang", Movie Releasing On 21st July 2023 In Cinemas.
Make Sure You Will Like It And Spread It As Much As You Can. 
Subscribe To Our Channel For New Songs: http://bit.ly/SubscribeGEETMP3
Movie Credits: 
Movie Name: Tufang 
Movie Releasing: 21st July 2023 
Starring: Guri, Rukshaar Dhillon, Jagjeet Sandhu
Casting: Harpreet Bains, Baljinder Bains, Mahabir Bhullar, Mintu Kapa, Balwinder Bullet, Karanveer Khullar, Arsh Hundal, Jasmine Kaur, Satwant Kaur, Bharti Dutt, Rahul Jungral, Naginder Gakhar, Arvinder Singh Dill, Anita Shabdeesh 
Director: Dheraj Kedarnath Rattan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</si>
  <si>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mV8SgBE-Wf8</t>
  </si>
  <si>
    <t>13114627</t>
  </si>
  <si>
    <t>121701</t>
  </si>
  <si>
    <t>4255</t>
  </si>
  <si>
    <t>Tere Pind Ton - Satbir Aujla (Official Video) Rav Dhillon | Punjabi Song | Geet MP3</t>
  </si>
  <si>
    <t>2023-06-19T12:30:01Z</t>
  </si>
  <si>
    <t>Geet MP3 &amp; GK Digital Presenting New Song Of Satbir Aujla, Song Titled "Tere Pind Ton" We Hope You Enjoy Listening to it as Much as we Enjoyed Creating it!
Join the Journey and Subscribe to Endless Entertainment: http://bit.ly/SubscribeGEETMP3
Tere Pind Ton Song Stream And Download On
Amazon Prime Music: https://bit.ly/3NcMWox
Hungama: https://bit.ly/3NAvbRp
Apple Music: https://bit.ly/43MIeoK
Spotify: https://bit.ly/3p85jDh
Amazon Uk: https://bit.ly/3pbNlzD
YT Music: https://bit.ly/3NzfN86
iTunes: https://bit.ly/43MIeoK
Youtube: https://bit.ly/3PrXlPQ
Reel: https://bit.ly/3JkCgmE
Song Credits
Song Name: Tere Pind Ton
Singer/Lyrics/Composer: Satbir Aujla
Music: Jazz Dee
Video Director: Rav Dhillon
Featuring: Navkiran Bhatthal
Asst Director: Rahul Marwaha
DOP: Sukh Kamboj
Makeup: Karan
Costumes: Rajat Manchanda
Mix/Master: Sameer Charegaonka
Flute: Flutepreet
Edit/Colour: Inder Ratual
Production: Monty Production
Artwork Designer: The Town Media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</si>
  <si>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4I3wk2u07FA</t>
  </si>
  <si>
    <t>14842974</t>
  </si>
  <si>
    <t>130866</t>
  </si>
  <si>
    <t>2683</t>
  </si>
  <si>
    <t>Glock - Karan Randhawa (Full Video) Guri | Rukshaar | Jagjeet | Punjabi Song | Geet MP3</t>
  </si>
  <si>
    <t>2023-06-13T12:30:34Z</t>
  </si>
  <si>
    <t>Geet MP3 Proudly Presents GURI's New Movie Tufang,  and Movie Going To release In Cinemas On 21st July 2023. And this is the first song from the movie Glock Performed By Talented Karan Randhawa.
Make Sure You Will Like It And Spread It As Much As You Can. 
Subscribe To Our Channel For New Songs: http://bit.ly/SubscribeGEETMP3
Streaming Now On:
Wynk Music: https://bit.ly/3P9JqxL
Amazon Prime Music: https://bit.ly/3N2XFSn
Jio Saavn: https://bit.ly/3X5CPGK
Hungama: https://bit.ly/462OXMy
Spotify: https://bit.ly/42x9d6l
Apple Music: https://bit.ly/3Ja3Oeo
Amazon Uk: https://bit.ly/43QkMX2
YT Music: https://bit.ly/3JeSiOX
iTunes: https://bit.ly/3Ja3Oeo
Youtube: https://bit.ly/3PaxpIy
Reel: https://bit.ly/3qwyVKI
Song Credits: 
Song: Glock
Singer: Karan Randhawa
Lyrics/Composer: Lucas
Music: Raka Music
Movie Credits: 
Movie Name: Tufang 
Movie Releasing: 21st July 2023 
Director: Dheraj Kedarnath Rattan 
Produced By : KV Dhillon
Starring: Guri, Rukshaar Dhillon, Jagjeet Sandhu
Casting: Harpreet Bains, Baljinder Bains, Mahabir Bhullar, Mintu Kapa, Balwinder Bullet, Karanveer Khullar, Arsh Hundal, Jasmine Kaur, Satwant Kaur, Bharti Dutt, Rahul Jungral, Naginder Gakhar, Arvinder Singh Gill, Anita Shabdeesh 
Mix/Master: Sameer Charegaonka
Story And Screenplay: Dheraj Kedarnath Rattan &amp; Manila Rattan
Action Director: Sham Kaushal
Choreographer: Ritchie Burton
Dialogue: Gurpreet Bhullar
Director of Photography: Sapan Narula
Editor: Hardik Singh Reen
Production Designer: Vijay Dulguch
Publicity Designs: Aman Kalsi, The Town Media
Assistance Artwork Designer: Viggfx, Visuals By Potter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</si>
  <si>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jsBx5xImX88</t>
  </si>
  <si>
    <t>30204064</t>
  </si>
  <si>
    <t>275879</t>
  </si>
  <si>
    <t>5765</t>
  </si>
  <si>
    <t>TUFANG (Movie Teaser) Guri - Rukshaar Dhillon - Jagjeet Sandhu - Movie In Cinemas Now</t>
  </si>
  <si>
    <t>2023-06-09T11:57:45Z</t>
  </si>
  <si>
    <t>bMQ-HrowlsQ</t>
  </si>
  <si>
    <t>PT1M3S</t>
  </si>
  <si>
    <t>2031025</t>
  </si>
  <si>
    <t>46222</t>
  </si>
  <si>
    <t>1782</t>
  </si>
  <si>
    <t>Lehanga Slowed and Reverb - Jass Manak</t>
  </si>
  <si>
    <t>2023-05-08T12:39:43Z</t>
  </si>
  <si>
    <t>Geet MP3 &amp; GK Digital Presenting Official Slowed and Reverb Of Most Awaited Song "Lehnga" By Jass Manak.
Make Sure You Will Like It And Spread It As Much As You Can. 
Subscribe To Our Channel For Upcoming Songs:  http://bit.ly/SubscribeGEETMP3
Lehanga Slowed and Reverb Version Streaming Now On.
Wynk Music: https://bit.ly/3nM2A1r
Amazon Prime Music: https://bit.ly/3NLEYEK
Jio Saavn: https://bit.ly/3LGFGR9
Hungama: https://bit.ly/42uPB32
Spotify: https://bit.ly/42zD928
Apple Music: https://bit.ly/3B5NF5g
Amazon UK: https://bit.ly/3LHkElw
YT Music: https://bit.ly/42kRXC4
iTunes: https://bit.ly/3B5NF5g
Reel: https://bit.ly/3M4gAwU
Lehanga Remix Streaming On: 
Wynk Music: https://bit.ly/3UVdyxT
Amazon Prime Music: https://bit.ly/43S4QEL
Jio Saavn: https://bit.ly/3N3ODpW
Hungama: https://bit.ly/3KYBBHI
Spotify: https://bit.ly/3ouMARv
Apple Music: https://bit.ly/3oytxWv
Amazon UK: https://bit.ly/43Td4MG
YT Music: https://bit.ly/3oBwAgH
iTunes: https://bit.ly/3oytxWv
Reel: https://bit.ly/3mQWixk
Youtube: https://bit.ly/41wSArw
Original Streaming Now On: 
Wynk Music: http://bit.ly/3hHZUia
Amazon Prime Music: http://bit.ly/3X60FBV
Jio Saavn: http://bit.ly/3WXR2Fn
Spotify: http://bit.ly/3O46eN7
Apple Music: http://bit.ly/3OeRlYf 
YT Music: http://bit.ly/3g9dtXp
iTunes: http://bit.ly/3OeRlYf
Reel: http://bit.ly/3Ezhf5C
Resso: http://bit.ly/3V1AF8Z
YouTube: http://bit.ly/3GgPaBr
Song Credits:-
Song: Lehanga
Singer: Jass Manak 
Lyrics: Jass Manak 
Composer: Jass Manak
Female Lead: Mahira Sharma
Music: Sharry Nexus
Slowed and Reverb: Hammy Mangat
Art Director: Blacc
Video Director: Satti Dhillon
Dop: Vahe Hambarcumyan
Production Maneger: Mary Mirzakhanyan
Makeup Artist: Liana Ayvazyan
Hairdresser Artist: Gevorbabumyan Beauty By Julhakyans
Editor: Nairi Danielyan
Lehnga: Nazaqat By Gur
Photography: Vipul Photography
Publicity Design: Aman Kalsi
Visualizer: Viggfx
Artist Management: Gurbaksh Singh Dhillon
Produced By: Kv Dhillon
Online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</si>
  <si>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sZ8nxnsjh9Y</t>
  </si>
  <si>
    <t>PT4M3S</t>
  </si>
  <si>
    <t>542887</t>
  </si>
  <si>
    <t>14956</t>
  </si>
  <si>
    <t>598</t>
  </si>
  <si>
    <t>Seetiyan (Official Song) Hardeep Grewal - Gurlez Akhtar - R Guru - Punjabi Song 2023 - Geet MP3</t>
  </si>
  <si>
    <t>2023-05-04T12:30:02Z</t>
  </si>
  <si>
    <t>After Jutti Jharke and platinum hit songs, Geet MP3 is Coming Back with Hardeep Grewal's New Single #Seetiyan
Subscribe To Our Channel For New Songs: http://bit.ly/SubscribeGEETMP3
Stream/Download Full Song On.
Wynk Music : https://bit.ly/3HAblCI
Amazon Prime Music : https://bit.ly/3LV2vSn
Spotify : https://bit.ly/4177WSu
Apple Music : https://bit.ly/3p7qLYz
Amazon Uk : https://bit.ly/3HDXICd
YT Music : https://bit.ly/3VzqycE
iTunes : https://bit.ly/3p7qLYz
Reel : https://bit.ly/3LALZWg
YouTube : https://bit.ly/3HAXufe
Song Credits:
Song: Seetiyan 
Singer/Lyricist/Composer: Hardeep Grewal
Female Vocal: Gurlez Akhtar
Music: R Guru
Female Lead: Charvi Dutta
Video Director: Garry Khatrao
Edit &amp; Grade: Garry Khatrao Media
Assistant Editor: Pixel Dude
DOP: Vishal Sharma
Associate Director: Parv Singh
Makeup: Vikram Makeover
Stills: Manpreet Dhot
Line Producer: Sanjeev Thakur
Mix &amp; Mastered: Ashock (Bassholics)
Production Controller: Shaam Chaudhary
Art Director: Raj Khurana
Artwork Designer: Viggfx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</si>
  <si>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5ZRxNnWqR8s</t>
  </si>
  <si>
    <t>2030315</t>
  </si>
  <si>
    <t>16859</t>
  </si>
  <si>
    <t>Jawak - Satbir Aujla (Official Song) Sharry Nexus - Punjabi Song 2023 - Geet MP3</t>
  </si>
  <si>
    <t>2023-04-26T12:30:03Z</t>
  </si>
  <si>
    <t>Geet MP3 and GK Digital Presenting New Song. With a blend of catchy melodies and lyrics, we're excited to share our music with the world. We hope you enjoy listening to it as much as we enjoyed creating it!
Join the Journey and Subscribe to Endless Entertainment: http://bit.ly/SubscribeGEETMP3
Stream/Download Full Song On
Wynk Music: https://bit.ly/3AC2FYE
JioSaavn: https://bit.ly/3ABIU3a
Hungama: https://bit.ly/3oMXtyi
Spotify: https://bit.ly/448jMi6
Apple Music: https://bit.ly/42ad49D
Amazon UK: https://bit.ly/3AD93i2
iTunes: https://apple.co/3AC4VPy
Prime Music: https://bit.ly/44dyww4
Reel: https://bit.ly/3oMU7vc
YouTube: https://bit.ly/3AChRF2
YouTube Music: https://bit.ly/3ndxIXw
Song Credits:
Song: Jawak
Singer: Satbir Aujla
Lyrics: Satbir Aujla
Composer: Satbir Aujla
Music: Sharry Nexus
Artwork Designer: The Town Media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</si>
  <si>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NV_bJt2SCsU</t>
  </si>
  <si>
    <t>705592</t>
  </si>
  <si>
    <t>11419</t>
  </si>
  <si>
    <t>Bandook - Jass Manak (Official Video) Punjabi Song 2022 | Geet MP3</t>
  </si>
  <si>
    <t>2023-04-24T06:42:43Z</t>
  </si>
  <si>
    <t>Geet MP3 and GK Digital Re-Release  Video Of Bandook Song Sung By Jass Manak, Becouse Song Now Available On All Streaming Platforms
Bandook Streaming Now On All Streaming Platforms:
Wynk Music: https://bit.ly/3R5JrA6
Amazon Prime Music: https://bit.ly/3ozHqno
JioSaavn: https://bit.ly/3LxKlEq
Hungama: https://bit.ly/3dwZZ6q
Apple Music: https://apple.co/3Fo0HP3
Spotify: https://spoti.fi/3LydO0Z
YT Music: https://bit.ly/3Ucwmat
iTunes: https://apple.co/3Fo0HP3
Youtube: https://bit.ly/3SG29jl
Reel: https://bit.ly/3y0Bju5
Song Credits :
Song: Bandook
Starring: Guri, Jass Manak, Kartar Cheema
Singer: Jass Manak 
Lyrics: Jass Manak 
Composer: Jass Manak 
Music: Game Changerz
Produced By: Kv Dhillon
Video Director: Manav Shah
Movie Credits : 
Movie:  Sikander 2
Directed By: Manav Shah 
Starring: Kartar Cheema, GURI, Sawan Rupowali, Nikeet Dhillon, Rahul Jungral, Victor John, Sanjeev Attri, Navdeep Kaler, Karan Battan, Vicky Suvinder &amp; Seema Kaushal 
Producers: Khush Parmar, Swapan Monga Anmol Monga, Vipan Gill, Balkar Bhullar, KV Dhillon 
Co-Producer: Poonam Pawar 
Creative Producer, Story &amp; Screenplay: Dheeraj Rattan 
Dialogues: Gurpreet Bhulllar 
DOP: Akashdeep Pandey
Editor : Bharat S Rawat
Executive Producer: Baldev Raj 
Associate Director: Gaurav Sran 
Production: Tehzeeb Films
Background Score: Amar Mohile 
DI: Nydiwala (Santosh Pawar)
Art Director: Sagar Punjabi 
Costume Designer: Lata Valani
Visual Promotion: Hashtag Studios
Poster Design: Town Media 
Worldwide Distribution: Whitehill Studios
Online Promotion: GK Digital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</si>
  <si>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RUR77lSux1A</t>
  </si>
  <si>
    <t>418552</t>
  </si>
  <si>
    <t>15389</t>
  </si>
  <si>
    <t>780</t>
  </si>
  <si>
    <t>Lehanga Remix - Jass Manak - Geet MP3</t>
  </si>
  <si>
    <t>2023-04-22T09:11:35Z</t>
  </si>
  <si>
    <t>Geet MP3 &amp; GK Digital Presenting Official Remix Of Music Most Awaited Song "Lehnga" By Jass Manak.
Make Sure You Will Like It And Spread It As Much As You Can. 
Subscribe To Our Channel For Upcoming Songs:  http://bit.ly/SubscribeGEETMP3
Lehanga Remix Streaming On: 
Wynk Music: https://bit.ly/3UVdyxT
Amazon Prime Music: https://bit.ly/43S4QEL
Jio Saavn: https://bit.ly/3N3ODpW
Hungama: https://bit.ly/3KYBBHI
Spotify: https://bit.ly/3ouMARv
Apple Music: https://bit.ly/3oytxWv
Amazon UK: https://bit.ly/43Td4MG
YT Music: https://bit.ly/3oBwAgH
iTunes: https://bit.ly/3oytxWv
Reel: https://bit.ly/3mQWixk
Youtube: https://bit.ly/41wSArw
Original Streaming Now On: 
Wynk Music: http://bit.ly/3hHZUia
Amazon Prime Music: http://bit.ly/3X60FBV
Jio Saavn: http://bit.ly/3WXR2Fn
Spotify: http://bit.ly/3O46eN7
Apple Music: http://bit.ly/3OeRlYf 
YT Music: http://bit.ly/3g9dtXp
iTunes: http://bit.ly/3OeRlYf
Reel: http://bit.ly/3Ezhf5C
Resso: http://bit.ly/3V1AF8Z
YouTube: http://bit.ly/3GgPaBr
Song Credits:-
Song: Lehanga
Singer: Jass Manak 
Lyrics: Jass Manak 
Composer: Jass Manak
Female Lead: Mahira Sharma
Music: Sharry Nexus
Art Director: Blacc
Video Director: Satti Dhillon
Dop: Vahe Hambarcumyan
Production Maneger: Mary Mirzakhanyan
Makeup Artist: Liana Ayvazyan
Hairdresser Artist: Gevorbabumyan Beauty By Julhakyans
Editor: Nairi Danielyan
Lehnga: Nazaqat By Gur
Photography: Vipul Photography
Publicity Design: Aman Kalsi
Artist Management: Gurbaksh Singh Dhillon
Produced By: Kv Dhillon
Online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</si>
  <si>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2jxV9QbT0nI</t>
  </si>
  <si>
    <t>186054</t>
  </si>
  <si>
    <t>5063</t>
  </si>
  <si>
    <t>323</t>
  </si>
  <si>
    <t>Tere Na Viahi - Priya (Official Song) Punjabi Song 2023 - Geet MP3</t>
  </si>
  <si>
    <t>2023-04-19T12:30:26Z</t>
  </si>
  <si>
    <t>Geet MP3 &amp; GK Digital Presenting New Song Of Priya, Song Titled "Tere Na Viahi"
Subscribe To Our Channel For New Songs: http://bit.ly/SubscribeGEETMP3
Stream/Download Full Song On.
Wynk Music: https://bit.ly/3GV3Ci6
Amazon Prime Music: https://bit.ly/41Ck5Q8
Jio Saavn : https://bit.ly/424cj1z
Hungama: https://bit.ly/3mLCZoV
Apple Music: https://bit.ly/3MUD2t6
Spotify: https://bit.ly/43M698c
Amazon UK: https://bit.ly/3KGrK9i
YT Music: https://bit.ly/43Mu8Uu
iTunes: https://bit.ly/3MUD2t6
Youtube: https://bit.ly/3Lb4uBD
Reel: https://bit.ly/3MV9LOZ
Song Credits:
Song: Tere Na Viahi
Singer: Priya
Music: Black Virus
Lyrics: Ricky Khan
Male Lead: Supneet
Director/Editor: Parvez Musapuria
Assistent Director: Yunas
Dop: Jass
Camera Assist: John
Gaffer: Rakesh
Post Production: Musapuria Films
Production: Dakala Film Production
Makeup: Prabh Makeover
Artwork Designer: Viggfx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</si>
  <si>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sUWuk0_v9lU</t>
  </si>
  <si>
    <t>PT2M54S</t>
  </si>
  <si>
    <t>3707038</t>
  </si>
  <si>
    <t>44742</t>
  </si>
  <si>
    <t>733</t>
  </si>
  <si>
    <t>Jatt Brothers (Full Punjabi Movie) - Guri - Jass Manak - Latest Punjabi Movie  - Geet MP3</t>
  </si>
  <si>
    <t>2023-04-13T12:31:13Z</t>
  </si>
  <si>
    <t>The Big Screen just got smaller. Geet MP3's  movie Jatt Brothers,s is now on YouTube, and you can watch it from the comfort of your home. Don't miss this chance to experience the magic of cinema. Grab some popcorn and enjoy the Movie.
Stream/Download On:
Amazon Prime Music: https://bit.ly/41xQUhh
JioSaavn: https://bit.ly/41sm7T0
Hungama : https://bit.ly/3Lr8vRF
Spotify: https://bit.ly/43AjOyP
Movie Credits: 
Movie Name: Jatt Brothers
Director: Manav Shah 
Story And Screenplay: Dheeraj Kedarnath Ratan
Special Thanks: Jayy Randhawa
Movie Starring: Guri, Jass Manak, Nikeet Dhillon, Priyanka Khera
Casting: Harby Sangha, Anita Devgan, Ashish Duggal, Harpal Singh, Sanjeev Attri, Shivam Sharma, Mohini Toor, Gurmeet Saajan, Sandeep Kaur, Samarth, Mahabir Bhullar, Manjeet Hathur, Kaka Kautki, Vishal Saini
Associate Director: Gaurav Sran
Casting By: The Selectors
Action: Monu Kamboj
Dialogues: Dheeraj Kedarnah Rattan, Davinder Virk 
Artist Management: Gurbaksh Singh Dhillon
Line Production: Tehzeeb Films, Yellow Sky Films
Costume Designer: Geet And Rabia
Online Promotions: GK Digital 
Music On: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</si>
  <si>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yXwAVL686_Y</t>
  </si>
  <si>
    <t>PT2H15M58S</t>
  </si>
  <si>
    <t>52153048</t>
  </si>
  <si>
    <t>793061</t>
  </si>
  <si>
    <t>12676</t>
  </si>
  <si>
    <t>Phulkari (Slowed And Reverb) Karan Randhawa</t>
  </si>
  <si>
    <t>2023-04-12T08:30:19Z</t>
  </si>
  <si>
    <t>Geet MP3 &amp; GK Digital Presenting Official Slowed And Reverb Version of Superhit Song Phulkari 
Make Sure You Will Like It And Spread it As Much As You Can
Subscribe To Our Channel For Upcoming Songs:  http://bit.ly/SubscribeGEETMP3
Phulkari Slowed And Reverb Version You Can Download/Stream On.
Jio Saavn : https://bit.ly/3L20IKM
Amazon Prime Music: https://bit.ly/412xam2
Hungama Music: http://bit.ly/41qompT
Spotify: http://bit.ly/3GGyin5
Amazon UK: https://bit.ly/41gnd3S
YT Music: http://bit.ly/3GE47Ns
Reel: https://bit.ly/3GCYyip
iTunes: https://bit.ly/41uRkop
Apple Music: https://bit.ly/41uRkop
Wynk Music : https://bit.ly/43CEjLg
Original Song You Can Download/Play On
Wynk Music: https://bit.ly/2JQvdX7
Apple Music: https://apple.co/3lccd2Y
Gaana: https://bit.ly/2GNZ4OQ
Jio Saavn: https://bit.ly/3keaEjF
Prime Music: https://amzn.to/2IpDgtr
Spotify: https://spoti.fi/3eHW570
Hungama: https://bit.ly/35aLvSH
Amazon Uk: https://amzn.to/2IdM8CF
iTunes: https://apple.co/3lccd2Y
YT Music: https://bit.ly/3kf1Zxz
Resso: https://bit.ly/3kbnqj1
Reel: https://bit.ly/40GgrVx
Song: Phulkari
Singer: Karan Randhawa
Composer: Karan Randhawa
Female Vocals: Simar Kaur 
Starring: Isha Sharma
Lyrics: Karan Randhawa &amp; Micheal
Music: Raka
Video Director: Rav Dhillon 
Dop: Shinda Singh
Editor: Jagjeet Singh Dhanoa
Mix And Master: Sameer Charegoankar
Colour &amp; DI: Post Brothers
Choreography: John
Styled By: Priyaana
Casting Director: Dipesh
Outfits: Rachitkhanna Turquoise, Kirensandhu Designer 
Jewellery: Regalselections
Productions: Kuldeep Production
Style: Arzoo Kapoor
Female Outfits: Rachit Khana &amp; Kiren Sandhu Designer 
Jewellery: Regal Selections 
Artist Management: Gurbaksh Dhillon 
Producer: Kv Dhillon
Online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</si>
  <si>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Rqw-7noLbPI</t>
  </si>
  <si>
    <t>PT3M45S</t>
  </si>
  <si>
    <t>760155</t>
  </si>
  <si>
    <t>12034</t>
  </si>
  <si>
    <t>309</t>
  </si>
  <si>
    <t>Sutte Bhaag : Veet Baljit (Official Song) V Barot | Punjabi Song 2023 | Geet MP3</t>
  </si>
  <si>
    <t>2023-04-10T12:30:03Z</t>
  </si>
  <si>
    <t>Geet MP3 &amp; GK Digital Presenting New Song Of Veet Baljit, Song Titled "Sutte Bhaag"
Subscribe To Our Channel For New Songs: http://bit.ly/SubscribeGEETMP3
Stream/Download Full Song On
Amazon Prime Music: http://bit.ly/40VZmqr
Hungama: http://bit.ly/3KM3dAU
Apple Music: http://bit.ly/3o1Y1Qi
Spotify: http://bit.ly/3mqDvbF
Amazon UK: https://bit.ly/3KgUrJy
YT Music: http://bit.ly/3Kq474x
iTunes: http://bit.ly/3o1Y1Qi
Youtube: http://bit.ly/3KNMeyi
Reel: https://bit.ly/3UkBACd
Song Credits:
Song: Sutte Bhaag
Singer: Veet Baljit
Writer: Veet Baljit
Composer: Veet Baljit
Music: V Barot
Featuring: Srijan
Video Director: Teji Sandhu
Artwork Designer: Viggfx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</si>
  <si>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2ez7Js-D1CU</t>
  </si>
  <si>
    <t>1929340</t>
  </si>
  <si>
    <t>28705</t>
  </si>
  <si>
    <t>1815</t>
  </si>
  <si>
    <t>Munda Oh Chahidai (Official Song) Preet Guree | Punjabi Song 2023  | Geet MP3</t>
  </si>
  <si>
    <t>2023-04-07T12:32:37Z</t>
  </si>
  <si>
    <t>Geet MP3 &amp; GK Digital Presenting New Song "Munda Oh Chahidai"
Subscribe To Our Channel For New Songs: http://bit.ly/SubscribeGEETMP3
Stream/Download Full Song On: 
Wynk Music : https://bit.ly/3L3Yo6i
Amazon Prime Music: http://bit.ly/41rrgL9
Jio Saavn: http://bit.ly/40ZWOaC
Hungama: http://bit.ly/40VH0WU
Apple Music: http://bit.ly/3zFsiag
Spotify: http://bit.ly/3zFsqXi
Amazon Uk: https://bit.ly/3ZPUMss
YT Music: http://bit.ly/3UoOT4E
iTunes: http://bit.ly/3zFsiag
YouTube: https://bit.ly/3Km0UmR
Reel: https://bit.ly/3UjqKfI
Song Credits:
Song: Munda Oh Chahidai
Singer: Preet Guree
Lyrics: Preet Guree
Composer: Preet Guree
Music: Dark Cello 
Female Lead: Aarushi Tegta
Video Director: Rav Dhillon
Asst Director: Rahul Marwaha
DOP: Arundeep Teji
Makeup: Tamana Kaur
Costumes: Priyaana Thapar
Edit/Colour: Mr Luv
Still: Amulya Saraswat
Artwork Designer: Viggfx, VisaulByPotter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</si>
  <si>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VZluHiX7vSA</t>
  </si>
  <si>
    <t>2223215</t>
  </si>
  <si>
    <t>33898</t>
  </si>
  <si>
    <t>1504</t>
  </si>
  <si>
    <t>Party Mode On With "Lehanga Remix" 🕺💃Enjoy #LehangaRemix On Your Favourite Platform Tune in now 🎶</t>
  </si>
  <si>
    <t>2023-03-16T06:05:03Z</t>
  </si>
  <si>
    <t>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</si>
  <si>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qIZrPpsR00w</t>
  </si>
  <si>
    <t>PT1M1S</t>
  </si>
  <si>
    <t>222358</t>
  </si>
  <si>
    <t>13091</t>
  </si>
  <si>
    <t>187</t>
  </si>
  <si>
    <t>Peak : Lucas (Official Video) Satti Dhillon | Showkidd | Geet MP3 | Punjabi Song 2023</t>
  </si>
  <si>
    <t>2023-03-13T12:30:11Z</t>
  </si>
  <si>
    <t>Geet MP3 &amp; GK Digital Presenting New Song Of Lucas's Peak
Subscribe To Our Channel For New Songs: http://bit.ly/SubscribeGEETMP3
Stream/Download Full Song On: https://lnk.to/peakLucas
Song Credits:
Song: Peak
Singer: Lucas
Writer: Lucas
Composer: Lucas
Music: Showkidd
Video Director: Satti Dhillon
Artwork Designer: Viggfx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</si>
  <si>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1oOoP7UMNfM</t>
  </si>
  <si>
    <t>806300</t>
  </si>
  <si>
    <t>18804</t>
  </si>
  <si>
    <t>1410</t>
  </si>
  <si>
    <t>Pump Action - Karan Randhawa (Full Song) Lucas - Showkidd - GK Digital - Geet MP3</t>
  </si>
  <si>
    <t>2023-02-21T13:30:32Z</t>
  </si>
  <si>
    <t>Geet MP3 &amp; GK Digital Presenting Jatt Da Nishana Album By Karan Randhawa
Make Sure You Will Like It And Spread it As Much As You Can. 
Subscribe To Our Channel For New Songs: http://bit.ly/SubscribeGEETMP3
Stream/Play/Download Jatt Da Nishana Album On: https://lnk.to/Jattdanishana
Album Credits: 
1. Song: Mustang 
Singer: Karan Randhawa
Lyrics: Lucas 
Music: ShowKidd
2. Song: Ask About
Singer: Karan Randhawa 
Lyrics: Prince Bullar
Music: Deep Jandu
3. Song: Jatt Da Nishana 
Singer: Karan Randhawa
Lyrics: Micheal 
Music: ShowKidd
4. Song: Duphare 
Singer: Karan Randhawa
Lyrics: Micheal 
Music: Raka 
5. Song: Magazine 
Singer: Karan Randhawa
Lyrics: Micheal 
Music: Meavin
6. Song: Butterfly 
Singer: Karan Randhawa
Lyrics: Lucas 
Music: Deep Jandu 
7. Song: Pump Action 
Singer: Karan Randhawa
Lyrics: Lucas 
Music: Showkidd
8. Song: Mathi Mathi
Singer: Karan Randhawa
Lyrics: Lucas 
Music: ShowKidd
Visualizers: VisualbyPotter
Graphic Designer: Aman Kalsi
Online Promotions: GK Digital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</si>
  <si>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zHk8n2hfRNw</t>
  </si>
  <si>
    <t>PT2M17S</t>
  </si>
  <si>
    <t>190991</t>
  </si>
  <si>
    <t>6257</t>
  </si>
  <si>
    <t>Butterfly - Karan Randhawa (Full Audio) Deep Jandu - Lucas - GK Digital - Geet MP3</t>
  </si>
  <si>
    <t>2023-02-21T11:30:07Z</t>
  </si>
  <si>
    <t>Geet MP3 &amp; GK Digital Presenting Jatt Da Nishana Album By Karan Randhawa
Make Sure You Will Like It And Spread it As Much As You Can. 
Subscribe To Our Channel For New Songs: http://bit.ly/SubscribeGEETMP3
Stream/Play/Download Jatt Da Nishana Album On: https://lnk.to/Jattdanishana
Album Credits: 
1. Song: Mustang 
Singer: Karan Randhawa
Lyrics: Lucas 
Music: ShowKidd
Composer: Showkidd
2. Song: Ask About
Singer: Karan Randhawa 
Lyrics: Prince Bullar
Music: Deep Jandu
Composer: Deep Jandu
3. Song: Jatt Da Nishana 
Singer: Karan Randhawa
Lyrics: Micheal 
Music: ShowKidd
Composer: Showkidd
4. Song: Duphare 
Singer: Karan Randhawa
Lyrics: Micheal 
Music: Raka 
Composer: Raka
5. Song: Magazine 
Singer: Karan Randhawa
Lyrics: Micheal 
Music: Meavin
Composer: Meavin
6. Song: Butterfly 
Singer: Karan Randhawa
Lyrics: Lucas 
Music: Deep Jandu 
Composer: Deep Jandu
7. Song: Pump Action 
Singer: Karan Randhawa
Lyrics: Lucas 
Music: Showkidd
Composer: Showkidd
8. Song: Mathi Mathi
Singer: Karan Randhawa
Lyrics: Lucas 
Music: ShowKidd
Composer: Showkidd
Visualizers: VisualbyPotter
Graphic Designer: Aman Kalsi
Online Promotions: GK Digital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</si>
  <si>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PPRrnJdt-2Y</t>
  </si>
  <si>
    <t>227750</t>
  </si>
  <si>
    <t>8519</t>
  </si>
  <si>
    <t>Magazine - Karan Randhawa (Full Audio) Micheal - Meavin - GK Digital - Geet MP3</t>
  </si>
  <si>
    <t>2023-02-21T08:30:13Z</t>
  </si>
  <si>
    <t>sCgtZuIh6pk</t>
  </si>
  <si>
    <t>275593</t>
  </si>
  <si>
    <t>8374</t>
  </si>
  <si>
    <t>310</t>
  </si>
  <si>
    <t>Jatt Da Nishana - Karan Randhawa (Full Audio) Micheal - Showkidd - GK Digital - Geet MP3</t>
  </si>
  <si>
    <t>2023-02-21T05:54:37Z</t>
  </si>
  <si>
    <t>bH3Kg-NWfXA</t>
  </si>
  <si>
    <t>253748</t>
  </si>
  <si>
    <t>9233</t>
  </si>
  <si>
    <t>363</t>
  </si>
  <si>
    <t>Duphare - Karan Randhawa (Full Audio) Micheal - Raka - GK Digital - Geet MP3</t>
  </si>
  <si>
    <t>2023-02-20T11:30:10Z</t>
  </si>
  <si>
    <t>N9Ki0QqFnk0</t>
  </si>
  <si>
    <t>283937</t>
  </si>
  <si>
    <t>8699</t>
  </si>
  <si>
    <t>233</t>
  </si>
  <si>
    <t>Ask About - Karan Randhawa (Full Audio Song) Prince Bhullar - Deep Jandu - GK Digital - Geet MP3</t>
  </si>
  <si>
    <t>2023-02-20T08:24:51Z</t>
  </si>
  <si>
    <t>Geet MP3 &amp; GK Digital Presenting Jatt Da Nishana Album By Karan Randhawa
Make Sure You Will Like It And Spread it As Much As You Can. 
Subscribe To Our Channel For New Songs: http://bit.ly/SubscribeGEETMP3
Stream/Play/Download Jatt Da Nishana Album On: https://lnk.to/Jattdanishana
Album Credits: 
1. Song: Mustang 
Singer: Karan Randhawa
Lyrics: Lucas 
Music: ShowKidd
2. Song: Ask About
Singer: Karan Randhawa 
Composer: Karan Randhawa
Lyrics: Prince Bullar
Music: Deep Jandu
3. Song: Jatt Da Nishana 
Singer: Karan Randhawa
Lyrics: Micheal 
Music: ShowKidd
4. Song: Duphare 
Singer: Karan Randhawa
Lyrics: Micheal 
Music: Raka 
5. Song: Magazine 
Singer: Karan Randhawa
Lyrics: Micheal 
Music: Meavin
6. Song: Butterfly 
Singer: Karan Randhawa
Lyrics: Lucas 
Music: Deep Jandu 
7. Song: Pump Action 
Singer: Karan Randhawa
Lyrics: Lucas 
Music: Showkidd
8. Song: Mathi Mathi
Singer: Karan Randhawa
Lyrics: Lucas 
Music: ShowKidd
Visualizers: VisualbyPotter
Graphic Designer: Aman Kalsi
Online Promotions: GK Digital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</si>
  <si>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Kdh8tB2n-ck</t>
  </si>
  <si>
    <t>137906</t>
  </si>
  <si>
    <t>6427</t>
  </si>
  <si>
    <t>332</t>
  </si>
  <si>
    <t>Mustang - Karan Randhawa (Full Audio Song) Lucas - Showkidd - GK Digital - Geet MP3</t>
  </si>
  <si>
    <t>2023-02-20T04:47:22Z</t>
  </si>
  <si>
    <t>XpZGUWDKtj8</t>
  </si>
  <si>
    <t>503823</t>
  </si>
  <si>
    <t>16316</t>
  </si>
  <si>
    <t>478</t>
  </si>
  <si>
    <t>Jatt Da Nishana - Karan Randhawa (Full Album Jukebox) GK Digital - Geet MP3</t>
  </si>
  <si>
    <t>2023-02-19T12:30:01Z</t>
  </si>
  <si>
    <t>3lTnsMJ4nqs</t>
  </si>
  <si>
    <t>PT19M52S</t>
  </si>
  <si>
    <t>413704</t>
  </si>
  <si>
    <t>20000</t>
  </si>
  <si>
    <t>1450</t>
  </si>
  <si>
    <t>Mathi Mathi : Karan Randhawa (Official Video) Satti Dhillon | GK Digital | Punjabi Song | Geet MP3</t>
  </si>
  <si>
    <t>2023-02-09T12:30:30Z</t>
  </si>
  <si>
    <t>Geet MP3 &amp; GK Digital Presenting New Album Of Karan Randhawa, And This is The First Music Video Of Album "Jatt Da Nishana"
Subscribe To Our Channel For New Songs: http://bit.ly/SubscribeGEETMP3
Stream/Download Full Song On:
Amazon Prime Music: http://bit.ly/3IueJ2G
Jio Saavn: http://bit.ly/3k9kTMd
Hungama: http://bit.ly/3YyqWJt
Spotify: http://bit.ly/3xrbdQl
Apple Music: http://bit.ly/3KhkD8R
Amazon Uk: https://bit.ly/3YSymaa
YT Music: http://bit.ly/40XlQbc
iTunes: http://bit.ly/3KhkD8R
Reel: https://bit.ly/411x1Qg
YouTube: http://bit.ly/3EafafS
Credits:
Song: Mathi Mathi
Singer: Karan Randhawa
Female Vocals: Simar Kaur
Lyrics/Composer: Lucas
Music: Showkidd
Video Director: Satti Dhillon
Female Lead: Aarushi Tegta
Artwork Designer: Aman Kalsi 
Producer: KV Dhillon
Producer:  PARVAR NISHAN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</si>
  <si>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dVxf2ctodyQ</t>
  </si>
  <si>
    <t>11062978</t>
  </si>
  <si>
    <t>171977</t>
  </si>
  <si>
    <t>5648</t>
  </si>
  <si>
    <t>Kalli Shad De - Satbir Aujla (Official Video) Punjabi Song 2023 | GK Digital | Geet MP3</t>
  </si>
  <si>
    <t>2023-02-01T12:30:07Z</t>
  </si>
  <si>
    <t>Geet MP3 &amp; GK Digital Presenting EP "Winter Vibes" Of Satbir Aujlan 
And This is The 1st Music Video From The EP Winter Vibes Make Sure You Will Like It And Spread it As Much As You Can.
Subscribe To Our Channel For New Songs: http://bit.ly/SubscribeGEETMP3
Winter Vibes Full EP Stream And Download On: 
Wynk Music : http://bit.ly/3kOJ82a
Amazon Prime Music: http://bit.ly/3jejHXp
Jio Saavn: http://bit.ly/3R86rAl
Hungama: https://bit.ly/3H8L11i
Spotify: http://bit.ly/3Y4amAb
Apple Music: http://bit.ly/3wBPTY6
Amazon UK: https://bit.ly/3XIUqnd
YT Music: http://bit.ly/3DlDefo
iTunes: http://bit.ly/3wBPTY6
Song Credits: 
Song: Kalli Shad De
EP Name: Winter Vibes
Singer/Lyrics/Composer: Satbir Aujla 
Music: Kelly
Video Director: Rajan Bir 
Female Lead: Aruna Beniwal 
Dop: Raman RD 
DI: Onkar Singh 
Edit: Jagjeet Singh Dhanoa
Production: RS Films &amp; Production 
Makeup: Prabh 
Designer: Arzoo 
Casting: Symphonic Arts
Artwork Designer: Aman Kalsi
Producer: KV Dhillon
Online &amp; Reels Promotions: GK Digital
Music Label: Geet MP3
Music Consultant &amp; Digital Partner: GK Digital
Instagram: https://www.instagram.com/GK.Digital
Join Us: https://www.gk.digital/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</si>
  <si>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vU_jPBntKJo</t>
  </si>
  <si>
    <t>7559494</t>
  </si>
  <si>
    <t>93389</t>
  </si>
  <si>
    <t>5042</t>
  </si>
  <si>
    <t>Combination: Satbir Aujla (Full Song) Punjabi Songs 2023 | GK Digital | Geet MP3</t>
  </si>
  <si>
    <t>2023-01-28T08:30:02Z</t>
  </si>
  <si>
    <t>Geet MP3 &amp; GK Digital Presenting New EP "Winter Vibes" By Satbir Aujla.
Make Sure You Will Like It And Spread it As Much As You Can. 
Subscribe To Our Channel For New Songs: http://bit.ly/SubscribeGEETMP3
Winter Vibes Full EP Stream And Download On: 
Wynk Music : http://bit.ly/3kOJ82a
Amazon Prime Music : http://bit.ly/3jejHXp
Jio Saavn : http://bit.ly/3R86rAl
Hungama : https://bit.ly/3H8L11i
Spotify : http://bit.ly/3Y4amAb
Apple Music : http://bit.ly/3wBPTY6
Amazon UK : https://bit.ly/3XIUqnd
YT Music : http://bit.ly/3DlDefo
iTunes : http://bit.ly/3wBPTY6
EP Credits: 
EP Name: Winter Vibes
Singer/Lyrics/Composer: Satbir Aujla 
1. Kalli Shad De 
Singer/Lyrics/Composer: Satbir Aujla
Music: Kelly 
2. Shehar De Route
Singer/Lyrics/Composer: Satbir Aujla 
Music: Jazz Dee
3. Bus Ali Kudi
Singer/Lyrics/Composer: Satbir Aujla
Music: Sharry Nexus
4. Siftan
Singer/Lyrics/Composer: Satbir Aujla
Music: Jazz Dee
5. Combination
Singer/Lyrics/Composer: Satbir Aujla
Music: Jazz Dee
Graphic Designer: Aman Kalsi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</si>
  <si>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8fs5kzFVs2o</t>
  </si>
  <si>
    <t>104703</t>
  </si>
  <si>
    <t>3549</t>
  </si>
  <si>
    <t>111</t>
  </si>
  <si>
    <t>Siftan: Satbir Aujla (Full Song) Punjabi Songs 2023 | GK Digital | Geet MP3</t>
  </si>
  <si>
    <t>2023-01-28T04:30:06Z</t>
  </si>
  <si>
    <t>IDX5VC1m_r0</t>
  </si>
  <si>
    <t>PT2M59S</t>
  </si>
  <si>
    <t>336021</t>
  </si>
  <si>
    <t>6492</t>
  </si>
  <si>
    <t>Bus Ali Kudi: Satbir Aujla (Full Song) Punjabi Songs 2023 | GK Digital | Geet MP3</t>
  </si>
  <si>
    <t>2023-01-27T12:51:40Z</t>
  </si>
  <si>
    <t>Geet MP3 &amp; GK Digital Presenting EP "Winter Vibes" By Satbir Aujla.
Make Sure You Will Like It And Spread it As Much As You Can. 
Subscribe To Our Channel For Songs: http://bit.ly/SubscribeGEETMP3
Winter Vibes Full EP Stream And Download On: 
Wynk Music : http://bit.ly/3kOJ82a
Amazon Prime Music : http://bit.ly/3jejHXp
Jio Saavn : http://bit.ly/3R86rAl
Hungama : https://bit.ly/3H8L11i
Spotify : http://bit.ly/3Y4amAb
Apple Music : http://bit.ly/3wBPTY6
Amazon UK : https://bit.ly/3XIUqnd
YT Music : http://bit.ly/3DlDefo
iTunes : http://bit.ly/3wBPTY6
EP Credits: 
EP Name: Winter Vibes
Singer/Lyrics/Composer: Satbir Aujla 
1. Kalli Shad De 
Singer/Lyrics/Composer: Satbir Aujla
Music: Kelly 
2. Shehar De Route
Singer/Lyrics/Composer: Satbir Aujla 
Music: Jazz Dee
3. Bus Ali Kudi
Singer/Lyrics/Composer: Satbir Aujla
Music: Sharry Nexus
4. Siftan
Singer/Lyrics/Composer: Satbir Aujla
Music: Jazz Dee
5. Combination
Singer/Lyrics/Composer: Satbir Aujla
Music: Jazz Dee
Graphic Designer: Aman Kalsi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</si>
  <si>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935_THLLbTs</t>
  </si>
  <si>
    <t>255204</t>
  </si>
  <si>
    <t>7081</t>
  </si>
  <si>
    <t>245</t>
  </si>
  <si>
    <t>Shehar De Route: Satbir Aujla ( Full Song) Punjabi Song 2023 | GK Digital | Geet MP3</t>
  </si>
  <si>
    <t>2023-01-27T09:34:02Z</t>
  </si>
  <si>
    <t>Vm_jLvXc1wA</t>
  </si>
  <si>
    <t>PT3M30S</t>
  </si>
  <si>
    <t>515833</t>
  </si>
  <si>
    <t>10280</t>
  </si>
  <si>
    <t>186</t>
  </si>
  <si>
    <t>Kalli Shad De - Satbir Aujla (Official Song) Punjabi Song 2023 - Geet MP3</t>
  </si>
  <si>
    <t>2023-01-27T06:34:56Z</t>
  </si>
  <si>
    <t>Geet MP3 &amp; GK Digital Presenting New EP "Winter Vibes" By Satbir Aujla.
Make Sure You Will Like It And Spread it As Much As You Can. 
Subscribe To Our Channel For New Songs: http://bit.ly/SubscribeGEETMP3
Winter Vibes Full EP Stream And Download On: 
Hungama : http://bit.ly/3H8L11i
EP Credits: 
EP Name: Winter Vibes
Singer/Lyrics/Composer: Satbir Aujla 
1. Kalli Shad De 
Singer/Lyrics/Composer: Satbir Aujla
Music: Kelly 
2. Shehar De Route
Singer/Lyrics/Composer: Satbir Aujla 
Music: Jazz Dee
3. Bus Ali Kudi
Singer/Lyrics/Composer: Satbir Aujla
Music: Sharry Nexus
4. Siftan
Singer/Lyrics/Composer: Satbir Aujla
Music: Jazz Dee
5. Combination
Singer/Lyrics/Composer: Satbir Aujla
Music: Jazz Dee
Graphic Designer: Aman Kalsi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</si>
  <si>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ZMqFUYh-xCE</t>
  </si>
  <si>
    <t>PT2M58S</t>
  </si>
  <si>
    <t>118272</t>
  </si>
  <si>
    <t>4479</t>
  </si>
  <si>
    <t>190</t>
  </si>
  <si>
    <t>Winter Vibes - Satbir Aujla (Full EP Audio Jukebox) Punjabi EP 2023 | GK Digital | Geet MP3</t>
  </si>
  <si>
    <t>2023-01-26T12:30:01Z</t>
  </si>
  <si>
    <t>Geet MP3 &amp; GK Digital Presenting EP "Winter Vibes" By Satbir Aujla.
Make Sure You Will Like It And Spread it As Much As You Can. 
Subscribe To Our Channel For New Songs: http://bit.ly/SubscribeGEETMP3
Winter Vibes Full EP Stream And Download On: 
Wynk Music : http://bit.ly/3kOJ82a
Amazon Prime Music : http://bit.ly/3jejHXp
Jio Saavn : http://bit.ly/3R86rAl
Hungama : https://bit.ly/3H8L11i
Spotify : http://bit.ly/3Y4amAb
Apple Music : http://bit.ly/3wBPTY6
Amazon UK : https://bit.ly/3XIUqnd
YT Music : http://bit.ly/3DlDefo
iTunes : http://bit.ly/3wBPTY6
EP Credits: 
EP Name: Winter Vibes
Singer/Lyrics/Composer: Satbir Aujla 
1. Kalli Shad De 
Singer/Lyrics/Composer: Satbir Aujla
Music: Kelly 
2. Shehar De Route
Singer/Lyrics/Composer: Satbir Aujla 
Music: Jazz Dee
3. Bus Ali Kudi
Singer/Lyrics/Composer: Satbir Aujla
Music: Sharry Nexus
4. Siftan
Singer/Lyrics/Composer: Satbir Aujla
Music: Jazz Dee
5. Combination
Singer/Lyrics/Composer: Satbir Aujla
Music: Jazz Dee
Graphic Designer: Aman Kalsi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</si>
  <si>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MRwMzSOBYxY</t>
  </si>
  <si>
    <t>PT15M20S</t>
  </si>
  <si>
    <t>1516189</t>
  </si>
  <si>
    <t>26621</t>
  </si>
  <si>
    <t>651</t>
  </si>
  <si>
    <t>Uth Na Jaan Taare (Full Video) Bhanu Pratap Agnihotri | Punjabi Song 2023 | Geet MP3</t>
  </si>
  <si>
    <t>2023-01-16T12:35:09Z</t>
  </si>
  <si>
    <t>Geet MP3 &amp; GK Digital Presenting New Song "Uth Na Jaan Taare" Of Bhanu Pratap Agnihotri.
Make Sure You Will Like It And Spread it As Much As You Can. 
Subscribe To Our Channel For New Songs: http://bit.ly/SubscribeGEETMP3
Stream/Download On:
Amazon Prime Music : https://bit.ly/3w6wpdH
Jio Saavn : http://bit.ly/3ZHo79G
Hungama : http://bit.ly/3Xyied3
Spotify : http://bit.ly/3ZDkMbE
Apple Music : http://bit.ly/3QQ9SeL
Amazon Uk : https://bit.ly/3w6wpdH
YT Music : http://bit.ly/3CTfYVQ
iTunes : http://bit.ly/3QQ9SeL
Youtube : http://bit.ly/3H9UgQe
Reel : https://bit.ly/3ISlYSS
Song Credits:
Song: Uth Na Jaan Taare
Singer/Composer: Bhanu Pratap Agnihotri 
Female Lead: Malvi Malhotra
Lyrics: Sahil
Music: Baman Chand
Director: Shamsher Singh
Video: Team Tru Makers
DOP: Mintu Plaha
Edit &amp; Di: Arshpreet
Line Producer: KTWO Productions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</si>
  <si>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MnTw86FIbSs</t>
  </si>
  <si>
    <t>1832687</t>
  </si>
  <si>
    <t>27193</t>
  </si>
  <si>
    <t>2680</t>
  </si>
  <si>
    <t>Uth Na Jaan Taare (Teaser) Bhanu Pratap Agnihotri | Punjabi Song 2023 | Geet MP3</t>
  </si>
  <si>
    <t>2023-01-14T11:30:01Z</t>
  </si>
  <si>
    <t>Geet MP3 &amp; GK Digital Presenting Song Teaser "Uth Na Jaan Taare" Of Bhanu Pratap Agnihotri.
Full Song Releasing On 16th Jan 2023.  
Subscribe To Our Channel For Songs: http://bit.ly/SubscribeGEETMP3
Credits:
Song: Uth Na Jaan Taare
Singer/Composer: Bhanu Pratap Agnihotri 
Female Lead: Malvi Malhotra
Lyrics: Sahil
Music: Baman Chand
Director: Shamsher Singh
Video: Team Tru Makers
DOP: Mintu Plaha
Edit &amp; Di: Arshpreet
Line Producer: KTWO Productions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</si>
  <si>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Y5tzu4_W39E</t>
  </si>
  <si>
    <t>PT34S</t>
  </si>
  <si>
    <t>61828</t>
  </si>
  <si>
    <t>2441</t>
  </si>
  <si>
    <t>106</t>
  </si>
  <si>
    <t>Athroo : Karan Randhawa (Lyrical Video) Micheal - Kelly - Geet MP3</t>
  </si>
  <si>
    <t>2022-12-19T12:30:49Z</t>
  </si>
  <si>
    <t>Geet MP3 Presents New Song "Athroo" By @KaranRandhawa 
Make Sure You Will Like It And Spread it As Much As You Can. 
Subscribe To Our Channel For New Songs: http://bit.ly/SubscribeGEETMP3
Stream/Download On :
Amazon Prime Music : https://bit.ly/3uYml5Y
Jio Saavn : https://bit.ly/3FFyMIL
Hungama : https://bit.ly/3VhefjO
Spotify : https://bit.ly/3hweYjf
Apple Music : https://bit.ly/3HOc9EY
Amazon UK : https://bit.ly/3WejNwz
YT Music : https://bit.ly/3WekdmD
iTunes : https://bit.ly/3HOc9EY
Instagram Reel : https://bit.ly/3GcDBuV
YouTube Topic: https://bit.ly/3WnyTiQ
Song Credits:-
Song: Athroo
Singer: Karan Randhawa
Lyrics: Micheal
Composer: Micheal
Music: Kelly
Promotions: GK Digital 
Music Label: Geet MP3
Music Consultant &amp; Digital Partner: GK DIGITAL
Instagram: https://www.instagram.com/GK.DIGITAL
Enjoy &amp; Stay Connected With Us 
YouTube: http://bit.ly/SubscribeGEETMP3 
Facebook: https://www.facebook.com/iGeetMP3
Instagram: https://www.instagram.com/GEETMP3
Twitter: https://twitter.com/GEETMP3
Snapchat: https://www.snapchat.com/add/GEETMP3
Website: http://GeetMP3.com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</si>
  <si>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J0wqHEyoSTc</t>
  </si>
  <si>
    <t>1827381</t>
  </si>
  <si>
    <t>48267</t>
  </si>
  <si>
    <t>2058</t>
  </si>
  <si>
    <t>Hun Changa Ae - Satbir Aujla (Official Song) Punjabi Song 2022 - Geet MP3</t>
  </si>
  <si>
    <t>2022-12-13T12:39:02Z</t>
  </si>
  <si>
    <t>Geet MP3 &amp; GK Digital Presenting New Song "Hun Changa Ae" By Satbir Aujla 
Subscribe To Our Channel For New Songs: http://bit.ly/SubscribeGEETMP3
Stream/Download Full Desi Full Song On:
Wynk Music : https://bit.ly/3VUsyf8
Amazon Prime Music : https://bit.ly/3j1x0dy
Jio Saavn : https://bit.ly/3BvC9AV
Hungama : https://bit.ly/3Fia15a
Spotify : https://bit.ly/3BUky63
Apple Music : https://bit.ly/3V2qpgk
Amazon UK : https://bit.ly/3HvNtkg
YouTube Music : https://bit.ly/3hlyK0y
iTunes : https://bit.ly/3V2qpgk
Reel : https://bit.ly/3PrRAzJ
YouTube : https://bit.ly/3uMpB4i
Credits:
Song: Hun Changa Ae
Singer: Satbir Aujla 
Lyrics: Satbir Aujla 
Composer: Satbir Aujla
Music: Jazz Dee
Lyric Video: VisualbyPotter
Artwork Designer: Garry Nawaab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</si>
  <si>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G9wJonr_5i0</t>
  </si>
  <si>
    <t>795433</t>
  </si>
  <si>
    <t>26870</t>
  </si>
  <si>
    <t>519</t>
  </si>
  <si>
    <t>Nagni 2 (Full Video) Vadda Grewal - Pranjal Dahiya - Deepak Dhillon - Punjabi Song - Geet MP3</t>
  </si>
  <si>
    <t>2022-12-09T12:30:02Z</t>
  </si>
  <si>
    <t>Geet MP3 &amp; GK Digital Presenting New Album "Full Desi" Of Vadda Grewal,
And This is The 2nd Music Video From The Album Full Desi.
Subscribe To Our Channel For New Songs: http://bit.ly/SubscribeGEETMP3
Stream/Download Full Desi Full Album On:
Wynk Music : https://bit.ly/3YnqldJ
Amazon Prime Music : https://bit.ly/3BzpM6S
Jio Saavn : https://bit.ly/3VcaKet
Hungama: http://bit.ly/3U5CS2l
Apple Music: http://bit.ly/3hUMuzw
Spotify: http://bit.ly/3gmRb4I
Amazon UK: http://bit.ly/3ghzqUl
YT Music: http://bit.ly/3XkCJee
iTunes: http://bit.ly/3hUMuzw
Reel: https://linktr.ee/gkdigital
YouTube : https://bit.ly/3FskZoT
Credits:
Album: Full Desi
Song: Nagni 2
Singer: Vadda Grewal &amp; Deepak Dhillon
Composer: Vadda Grewal
Lyrics: Vadda Grewal
Video Director: Vadda Grewal
Music: Me Dee
Featuring: Pranjal Dahiya
Dop: Regan Dadu (Reg-D)
AD: Varun (Sikander)
Camera &amp; Post Production: Reg D Productions
Co-Director, DP &amp; Editor: Regan Dadu (Reg-D)
Production: Galb Films By Ankur Sehgal
Makeup &amp; Hair: Sarab &amp; Vandna Chauhan
Focus &amp; Gaffer: Suresh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</si>
  <si>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RIBa-gD64FA</t>
  </si>
  <si>
    <t>9606815</t>
  </si>
  <si>
    <t>132269</t>
  </si>
  <si>
    <t>3432</t>
  </si>
  <si>
    <t>Teri Galiyon Mein - Guri (Official Video) Babbu - Snipr - Hindi Song - GK Digital - Geet MP3</t>
  </si>
  <si>
    <t>2022-11-26T12:30:21Z</t>
  </si>
  <si>
    <t>Geet MP3 &amp; GK Digital Presenting First Hindi Song Of "Guri" And Song Name is "Teri Galiyon Mein"
Subscribe To Our Channel For Songs: http://bit.ly/SubscribeGEETMP3
Stream/Download Full Song On:
Wynk: http://bit.ly/3VuKJri
JioSaavn: https://bit.ly/3u6CTbI
Hungama: https://bit.ly/3XA2TJJ
Spotify: http://bit.ly/3i9sDfX
Apple Music: https://bit.ly/3F7tRS7
Amazon UK: http://bit.ly/3GNidwN
Youtube Music: http://bit.ly/3EIn5AA
iTunes: http://bit.ly/3F7tRS7
Instagram Reel: http://bit.ly/3tZl9in
Resso: https://m.resso.com/Zs8JJEQxC/
Youtube: http://bit.ly/3ASeyKe 
Credits:
Song: Teri Galiyon Mein
Singer: Guri
Lyrics: Babbu 
Music: Snipr
Guitar: Sushant Rinkoo
Mix: Mixed By Dolce
Master: Jayk Music
Video Director: Satti Dhillo
Featuring: Khushi Chaudhary
Dop: Vikcee  
Editor: Jagjit Singh Dhanoa
Choreographer: Vivek 
Colour Grading: Onkar 
Stylist: Simran Dhillon
Assistant Director: Yuvi, Baljeet Sandhu
Jib Operator: Manish Arora
Steadycam Operator: Honey
Hairstylist: Ali Khan 
Makeup: Addy Makeover 
Line Producer: Fateh Film Production 
Local Production: Ayush Modi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#TeriGaliyonMein #Guri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</si>
  <si>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H2s6dC_f1hM</t>
  </si>
  <si>
    <t>PT4M</t>
  </si>
  <si>
    <t>10631891</t>
  </si>
  <si>
    <t>194437</t>
  </si>
  <si>
    <t>10324</t>
  </si>
  <si>
    <t>Danger Driver - Vadda Grewal Ft. Deepak Dhillon (Full Song) Game Changerz - Punjabi Song</t>
  </si>
  <si>
    <t>2022-11-22T06:21:47Z</t>
  </si>
  <si>
    <t>Geet MP3 &amp; GK Digital Presenting New Album "Full Desi" Of Vadda Grewal,
Subscribe To Our Channel For New Songs: http://bit.ly/SubscribeGEETMP3
Stream/Download Full Desi Full Album On:
Wynk Music : https://bit.ly/3YnqldJ
Amazon Prime Music : https://bit.ly/3BzpM6S
Jio Saavn : https://bit.ly/3VcaKet
Hungama: http://bit.ly/3U5CS2l
Apple Music: http://bit.ly/3hUMuzw
Spotify: http://bit.ly/3gmRb4I
Amazon UK: http://bit.ly/3ghzqUl
YT Music: http://bit.ly/3XkCJee
iTunes: http://bit.ly/3hUMuzw
Reel: https://linktr.ee/gkdigital
YouTube : https://bit.ly/3FskZoT
Credits:
Album: Full Desi
Singer/Lyrics/Composer: Vadda Grewal 
1.
Song: Nasha Patta 
Singer: Vadda Grewal
Featuring: Simar Doraha 
Music: Raka 
Lyrics: Raka 
2. 
Song: Nagni 2 
Singer: Vadda Grewal, Deepak Dhillon
Featuring: Pranjal Dhaiye
Music: Mr Dee 
Lyrics: Vadda Grewal 
3. 
Song: Neend Tuttugi 
Singer: Vadda Grewal 
Music: Game Changerz 
Lyrics: Kirat 
4. 
Song: Goli Feem Di 
Singer: Vadda Grewal
Featuring: Sabi Bhinder 
Music: Yaari Ghuman
5. 
Song: Dil Jittna Aunda 
Singer: Vadda Grewal
Featuring: Deepak Dhillon 
Lyrics: Roy Cheema 
Music: Mr Dee
6. 
Song Name: Danger Driver 
Singer: Vadda Grewal
Featuring: Deepak Dhillon 
Music: Game Changerz 
Lyrics: Vadda Grewal 
7. 
Song: Sniff
Singer: Vadda Grewal
Featuring: Elly Mangat 
Music: Hammy Mangat 
Lyrics: Deep Balran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</si>
  <si>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m3r14Lp8Acs</t>
  </si>
  <si>
    <t>211474</t>
  </si>
  <si>
    <t>5499</t>
  </si>
  <si>
    <t>131</t>
  </si>
  <si>
    <t>Dil Jittna Aunda - Vadda Grewal And Deepak Dhillon (Full Song) Punjabi Song 2022 - Geet MP3</t>
  </si>
  <si>
    <t>2022-11-21T12:30:19Z</t>
  </si>
  <si>
    <t>t71gCSAvD2A</t>
  </si>
  <si>
    <t>196613</t>
  </si>
  <si>
    <t>4659</t>
  </si>
  <si>
    <t>97</t>
  </si>
  <si>
    <t>Goli Feem Di - Vadda Grewal Ft. Saabi Bhinder (Full Song) Yaari Ghuman - Punjabi Song - Geet MP3</t>
  </si>
  <si>
    <t>2022-11-21T09:07:23Z</t>
  </si>
  <si>
    <t>Geet MP3 &amp; GK Digital Presenting New Album "Full Desi" Of Vadda Grewal,
Subscribe To Our Channel For New Songs: http://bit.ly/SubscribeGEETMP3
Stream/Download Full Desi Full Album On:
Wynk Music : https://bit.ly/3YnqldJ
Amazon Prime Music : https://bit.ly/3BzpM6S
Jio Saavn : https://bit.ly/3VcaKet
Hungama: http://bit.ly/3U5CS2l
Apple Music: http://bit.ly/3hUMuzw
Spotify: http://bit.ly/3gmRb4I
Amazon UK: http://bit.ly/3ghzqUl
YT Music: http://bit.ly/3XkCJee
iTunes: http://bit.ly/3hUMuzw
Reel: https://linktr.ee/gkdigital
YouTube : https://bit.ly/3FskZoT
Credits:
Album: Full Desi
Singer/Lyrics/Composer: Vadda Grewal 
1.
Song: Nasha Patta 
Singer: Vadda Grewal
Featuring: Simar Doraha 
Music: Raka 
Lyrics: Raka 
Composer: Vadda Grewal
2. 
Song: Nagni 2 
Singer: Vadda Grewal, Deepak Dhillon
Featuring: Pranjal Dhaiye
Music: Mr Dee 
Lyrics: Vadda Grewal 
Composer: Vadda Grewal
3. 
Song: Neend Tuttugi 
Singer: Vadda Grewal 
Music: Game Changerz 
Lyrics: Kirat 
4. 
Song: Goli Feem Di 
Singer: Vadda Grewal
Featuring: Sabi Bhinder 
Music: Yaari Ghuman
Composer:  Sabi Bhinder
Lyrics:  Sabi Bhinder
5. 
Song: Dil Jittna Aunda 
Singer: Vadda Grewal
Featuring: Deepak Dhillon 
Lyrics: Roy Cheema 
Music: Mr Dee
6. 
Song Name: Danger Driver 
Singer: Vadda Grewal
Featuring: Deepak Dhillon 
Music: Game Changerz 
Lyrics: Vadda Grewal 
Composer: Vadda Grewal
7. 
Song: Sniff
Singer: Vadda Grewal
Featuring: Elly Mangat 
Music: Hammy Mangat 
Lyrics: Deep Balran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</si>
  <si>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nEWYDwxI0YI</t>
  </si>
  <si>
    <t>2597345</t>
  </si>
  <si>
    <t>32440</t>
  </si>
  <si>
    <t>271</t>
  </si>
  <si>
    <t>Neend Tuttugi - Vadda Grewal (Full Song) Game Changersz - Punjabi Song 2022 - Geet MP3</t>
  </si>
  <si>
    <t>2022-11-21T04:43:54Z</t>
  </si>
  <si>
    <t>Geet MP3 &amp; GK Digital Presenting New Album "Full Desi" Of Vadda Grewal,
Subscribe To Our Channel For New Songs: http://bit.ly/SubscribeGEETMP3
Stream/Download Full Desi Full Album On:
Wynk Music : https://bit.ly/3YnqldJ
Amazon Prime Music : https://bit.ly/3BzpM6S
Jio Saavn : https://bit.ly/3VcaKet
Hungama: http://bit.ly/3U5CS2l
Apple Music: http://bit.ly/3hUMuzw
Spotify: http://bit.ly/3gmRb4I
Amazon UK: http://bit.ly/3ghzqUl
YT Music: http://bit.ly/3XkCJee
iTunes: http://bit.ly/3hUMuzw
Reel: https://linktr.ee/gkdigital
YouTube : https://bit.ly/3FskZoT
Credits:
Album: Full Desi
Singer/Lyrics/Composer: Vadda Grewal 
1.
Song: Nasha Patta 
Singer: Vadda Grewal
Featuring: Simar Doraha 
Music: Raka 
Lyrics: Raka 
Composer: Vadda Grewal
2. 
Song: Nagni 2 
Singer: Vadda Grewal, Deepak Dhillon
Featuring: Pranjal Dhaiye
Music: Mr Dee 
Lyrics: Vadda Grewal 
Composer: Vadda Grewal
3. 
Song: Neend Tuttugi 
Singer: Vadda Grewal 
Music: Game Changerz 
Lyrics: Kirat 
4. 
Song: Goli Feem Di 
Singer: Vadda Grewal
Featuring: Sabi Bhinder 
Music: Yaari Ghuman
Composer: Vadda Grewal
Lyrics: Vadda Grewal
5. 
Song: Dil Jittna Aunda 
Singer: Vadda Grewal
Featuring: Deepak Dhillon 
Lyrics: Roy Cheema 
Music: Mr Dee
6. 
Song Name: Danger Driver 
Singer: Vadda Grewal
Featuring: Deepak Dhillon 
Music: Game Changerz 
Lyrics: Vadda Grewal 
Composer: Vadda Grewal
7. 
Song: Sniff
Singer: Vadda Grewal
Featuring: Elly Mangat 
Music: Hammy Mangat 
Lyrics: Deep Balran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</si>
  <si>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5ZU74lbIVuQ</t>
  </si>
  <si>
    <t>98508</t>
  </si>
  <si>
    <t>3402</t>
  </si>
  <si>
    <t>135</t>
  </si>
  <si>
    <t>Nagni 2 - Vadda Grewal, Deepak Dhillon Ft. Pranjal Dhaiya (Full Song) Punjabi Song - Geet MP3</t>
  </si>
  <si>
    <t>2022-11-20T12:17:25Z</t>
  </si>
  <si>
    <t>9NpXXzyhT58</t>
  </si>
  <si>
    <t>228855</t>
  </si>
  <si>
    <t>6683</t>
  </si>
  <si>
    <t>141</t>
  </si>
  <si>
    <t>Nasha Patta - Vadda Grewal Ft. Simar Doraha (Full Song) Raka - Punjabi Song 2022 - Geet MP3</t>
  </si>
  <si>
    <t>2022-11-20T09:39:29Z</t>
  </si>
  <si>
    <t>EF9Apahqb0M</t>
  </si>
  <si>
    <t>1940287</t>
  </si>
  <si>
    <t>32521</t>
  </si>
  <si>
    <t>454</t>
  </si>
  <si>
    <t>Full Desi - Vadda Grewal (Full Tape) Simar Doraha - Sabi Bhinder - Elly Mangat - Geet MP3</t>
  </si>
  <si>
    <t>2022-11-19T12:31:18Z</t>
  </si>
  <si>
    <t>0pHybXg-c6Q</t>
  </si>
  <si>
    <t>PT18M7S</t>
  </si>
  <si>
    <t>654927</t>
  </si>
  <si>
    <t>17134</t>
  </si>
  <si>
    <t>607</t>
  </si>
  <si>
    <t>Sniff - Vadda Grewal Ft. Elly Mangat (Official Video) Punjabi Song | Geet MP3</t>
  </si>
  <si>
    <t>2022-11-19T05:30:08Z</t>
  </si>
  <si>
    <t>Geet MP3 &amp; GK Digital Presenting New Album "Full Desi" Of Vadda Grewal,
And This is The 1st Music Video From The Album Full Desi. Full Album Releasing On 19 Nov 2022
Subscribe To Our Channel For New Songs: http://bit.ly/SubscribeGEETMP3
Stream/Download Full Desi Full Album On:
Wynk Music : https://bit.ly/3YnqldJ
Amazon Prime Music : https://bit.ly/3BzpM6S
Jio Saavn : https://bit.ly/3VcaKet
Hungama: http://bit.ly/3U5CS2l
Apple Music: http://bit.ly/3hUMuzw
Spotify: http://bit.ly/3gmRb4I
Amazon UK: http://bit.ly/3ghzqUl
YT Music: http://bit.ly/3XkCJee
iTunes: http://bit.ly/3hUMuzw
Reel: https://linktr.ee/gkdigital
YouTube: https://bit.ly/3FskZoT
Credits:
Album: Full Desi
Song: Sniff
Singer: Vadda Grewal , Elly Mangat 
Composer: Vadda Grewal 
Lyrics: Deep Balran 
Music: Hammy Mangat
Female Model: Aarisha Sharma
Makeup: Sarab &amp; Vandana Chauhan
Production: Galb Films By Ankur Sehgal
Focus &amp; Gaffer: Suresh
AD: Varun (Sikander)
Camera &amp; Post Production: Reg-D Productions
Director, DP &amp; Editor: Regan Dadu (Reg-D)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</si>
  <si>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hmT9TpLLKN8</t>
  </si>
  <si>
    <t>10668522</t>
  </si>
  <si>
    <t>134548</t>
  </si>
  <si>
    <t>4026</t>
  </si>
  <si>
    <t>Kacherian - Karan Randhawa (Official Song) Micheal - Raka - Chobbar Movie In Cinemas Now - Geet MP3</t>
  </si>
  <si>
    <t>2022-11-14T13:40:24Z</t>
  </si>
  <si>
    <t>Geet MP3 Presents New Song From The Move "CHOBBAR" Movie Running In Cinemas Now.
Make Sure You Will Like It And Spread it As Much As You Can. 
Subscribe To Our Channel For New Songs: http://bit.ly/SubscribeGEETMP3
Stream/Download Kacherian On :
Wynk Music : https://bit.ly/3HCizH0
Amazon Prime Music : https://bit.ly/3YlQjyk
Jio Saavn : https://bit.ly/3YllVUL
Hungama : https://bit.ly/3gn26LK
Apple Music : http://bit.ly/3UVdv3K
Spotify : http://bit.ly/3X8p49W
Amazon UK : https://bit.ly/3FqYcd1
YT Music : http://bit.ly/3UNUiSg
iTunes : http://bit.ly/3UVdv3K
Reel : http://bit.ly/3AjvKrO
Song Credits:-
Song: Kacherian
Singer: Karan Randhawa
Lyrics: Micheal
Composer: Micheal
Music: Raka
Promotions: GK Digital 
Music Label: Geet MP3
Music Consultant &amp; Digital Partner: GK DIGITAL
Instagram: https://www.instagram.com/GK.DIGITAL
Enjoy &amp; Stay Connected With Us 
YouTube: http://bit.ly/SubscribeGEETMP3 
Facebook: https://www.facebook.com/iGeetMP3
Instagram: https://www.instagram.com/GEETMP3
Twitter: https://twitter.com/GEETMP3
Snapchat: https://www.snapchat.com/add/GEETMP3
Website: http://GeetMP3.com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</si>
  <si>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4Wweqfeo1_Y</t>
  </si>
  <si>
    <t>2244386</t>
  </si>
  <si>
    <t>53406</t>
  </si>
  <si>
    <t>1206</t>
  </si>
  <si>
    <t>Shahi Zindagi - Sagar Pop (Official Video) Micheal - Showkidd - Punjabi Song 2022 - Geet MP3</t>
  </si>
  <si>
    <t>2022-11-09T12:30:49Z</t>
  </si>
  <si>
    <t>Geet MP3 &amp; GK Digital Presenting New Song Of The Famous Reel Creator "Sagar Pop"s Debut Song.
Subscribe To Our Channel For New Songs: http://bit.ly/SubscribeGEETMP3
Stream/Download Shahi Zindagi On :
Wynk Music: http://bit.ly/3g5Y8qz
Amazon Prime Music : https://bit.ly/3uNonWn
Jio Saavn : https://bit.ly/3j4pUVq
Hungama: http://bit.ly/3zZmF7y
Apple Music: http://bit.ly/3WPiOUc
Spotify: http://bit.ly/3UBIvpo
YT Music: https://bit.ly/3EeTKPc
Amazon Uk: http://bit.ly/3hEOT13
iTunes: http://bit.ly/3WPiOUc
Reel: https://bit.ly/3TBMgKR
YouTube: https://bit.ly/3WNN0yX
Resso: http://bit.ly/3g0G2q3
Song Credits:
Song Name: Shahi Zindagi
Singer: Sagar Pop
Lyrics: Micheal 
Composer: Micheal 
Music: Showkidd
Video Director: Savio Sandhu 
Female Lead: Tanuja chauhan 
Dop: Shinda Singh 
Chief Ad: Rajvir Maan 
Edit: Gobindpuria 
Cc: Garlic Bean
VFX: 3DX Studios
3D Artist: Baljit Singh
VFX Artist: Prabhkirat Singh
Production: One Production 
Assistant: Jagjeet Maan 
Art: Karma Art
Artwork Designer: Aman Kalsi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</si>
  <si>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CWm8KnFrmfA</t>
  </si>
  <si>
    <t>7033048</t>
  </si>
  <si>
    <t>430620</t>
  </si>
  <si>
    <t>9980</t>
  </si>
  <si>
    <t>Chobbar Title Track - Jordan Sandhu (Official Video) Jayy Randhawa - Punjabi Songs - Geet MP3</t>
  </si>
  <si>
    <t>2022-11-06T06:30:18Z</t>
  </si>
  <si>
    <t>Geet MP3 Brings The Official Trailer 2 Of the Punjabi Film "CHOBBAR" Starring Jayy Randhawa and Drishti Talwar. This Film Is Directed By Maneesh Bhatt And Written By 
Dheeraj Kedarnath Rattan, Manilla Rattan.
Releasing Worldwide 11 November
Make Sure You Will Like It And Spread it As Much As You Can. 
Subscribe To Our Channel For New Songs: http://bit.ly/SubscribeGEETMP3
Chobbar Title Track Streming Now On: 
Wynk Music : http://bit.ly/3Uy8u1j
JioSaavn : http://bit.ly/3Gb9F2n
Amazon Prime Music : http://bit.ly/3DXoTp6
Hungama: http://bit.ly/3TcIuaz
Apple Music: http://bit.ly/3fIsyyX
Spotify: http://bit.ly/3NFxnWe
Amazon UK: https://bit.ly/3UNSckX
YT Music: http://bit.ly/3DFr1BL
iTunes: http://bit.ly/3fIsyyX
Reel: https://bit.ly/3TkgkKQ
YouTube: http://bit.ly/3Uz96ng
Resso : http://bit.ly/3UWF9xg
Song Credits:-
Song: Chobbar Title Track
Singer: Jordan Sandhu
Lyrics: Jaggi Jagowal
Composer: Jaggi Jagowal
Music: Showkidd
Translation &amp; Subtitles: Sublingo
Promotions: GK Digital 
Music Label: Geet MP3
Music Consultant &amp; Digital Partner: GK DIGITAL
Instagram: https://www.instagram.com/GK.DIGITAL
Enjoy &amp; Stay Connected With Us 
YouTube: http://bit.ly/SubscribeGEETMP3 
Facebook: https://www.facebook.com/iGeetMP3
Instagram: https://www.instagram.com/GEETMP3
Twitter: https://twitter.com/GEETMP3
Snapchat: https://www.snapchat.com/add/GEETMP3
Website: http://GeetMP3.com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</si>
  <si>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gAmGUfb7upg</t>
  </si>
  <si>
    <t>12853944</t>
  </si>
  <si>
    <t>143648</t>
  </si>
  <si>
    <t>4327</t>
  </si>
  <si>
    <t>Chobbar Trailer 2 - Jayy Randhawa - Movie Releasing 11 Nov 2022 - Punjabi Movie - Geet MP3</t>
  </si>
  <si>
    <t>2022-11-01T12:43:41Z</t>
  </si>
  <si>
    <t>Geet MP3 Brings The Official Trailer 2 Of the Punjabi Film "CHOBBAR" Starring Jayy Randhawa and Drishti Talwar. This Film Is Directed By Maneesh Bhatt And Written By 
Dheeraj Kedarnath Rattan, Manilla Rattan.
Releasing Worldwide 11 November
Make Sure You Will Like It And Spread it As Much As You Can. 
Subscribe To Our Channel For New Songs: http://bit.ly/SubscribeGEETMP3
Music Consultant &amp; Digital Partner: GK DIGITAL
Instagram: https://www.instagram.com/GK.DIGITAL
Enjoy &amp; Stay Connected With Us 
YouTube: http://bit.ly/SubscribeGEETMP3 
Facebook: https://www.facebook.com/iGeetMP3
Instagram: https://www.instagram.com/GEETMP3
Twitter: https://twitter.com/GEETMP3
Snapchat: https://www.snapchat.com/add/GEETMP3
Website: http://GeetMP3.com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</si>
  <si>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rA305mNnBcw</t>
  </si>
  <si>
    <t>5812502</t>
  </si>
  <si>
    <t>101954</t>
  </si>
  <si>
    <t>6460</t>
  </si>
  <si>
    <t>TAUR : Jass Manak (Official Video) Satti Dhillon - Ikky - GK Digital - Geet MP3 - Punjabi Song</t>
  </si>
  <si>
    <t>2022-10-13T12:30:41Z</t>
  </si>
  <si>
    <t>Geet MP3 &amp; GK Digital Presenting New Album "Love Thunder" Of Jass Manak,
And This is The 2nd Music Video From The Album Love Thunder.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https://bit.ly/3LteFjL
Kk Box : https://bit.ly/3qVSjhi
Deezer : https://bit.ly/3DIfpzx
Love Thunder Full Album LOFI Version Available On:
Wynk Music: https://bit.ly/3LTtPyT
Amazon Prime Music: https://amzn.to/3rzFU33
JioSaavn: https://bit.ly/3y3iuq6
Hungama: https://bit.ly/3rjoCXM
Spotify: https://spoti.fi/3SIV55c
Apple Music: https://apple.co/3DZYdpd
Amazon UK: https://amzn.to/3BTSfUh
YT Music: https://bit.ly/3fmwULv
iTunes: https://apple.co/3DZYdpd
Resso: https://bit.ly/3LQh3kw
Credits:
Album: Love Thunder
Song: Taur
Singer: Jass Manak 
Lyrics: Jass Manak 
Composer: Jass Manak 
Music: Ikky
Video Director: Satti Dhillon
DOP: Harpal Singh 
Production: Arslan Sandhu 
Makeup: Khatija
Artwork Designer: The Town Media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</si>
  <si>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sHBARWse-3k</t>
  </si>
  <si>
    <t>12335347</t>
  </si>
  <si>
    <t>187861</t>
  </si>
  <si>
    <t>11838</t>
  </si>
  <si>
    <t>Dooron Dooron - Karan Randhawa (Official Video) Micheal - Showkidd - GK Digital - Geet MP3</t>
  </si>
  <si>
    <t>2022-10-09T12:33:35Z</t>
  </si>
  <si>
    <t>Geet MP3 &amp; GK Digital Presenting New Album "XYZ" Of Karan Randhawa, And Now We Releasing Album's 4th Music Video "Dooron Dooron"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https://bit.ly/3dDfSYH
Credits:
Album : XYZ
Song: Dooron Dooron
Singer: Karan Randhawa
Lyrics: Micheal
Music: Showkidd
Mastered by Naweed at Whitfield 
Video Director: Savio Sandhu
Female Lead: Divya Puri
Chief Ad: Rajvir Maan 
DOP: Honey Cam 
Edit: Gobindpuriya
DI Coloring: Garlic Beans Studio
Line Producers: Faheem Rehiman 
Production: Third Eye Films
Production Assistant: Sufyan 
Assistant’s: Jagjeet Maan, Diljot &amp; Gurdeep Rana 
VFX: 3DX Studios 
VFX Artist: Prabhkirat Singh
Focus Puller: Raj 
Camera Team: I Can 
Makeup: Skipri 
Female Stylist: Manveer Gill
Karan’s Hair: Spritz Dubai 
Location: Bollywood Park
Casting Coördinator: Alishba 
Spot Team: Tanshi, Qasimh Ali
Artwork Designer: The Town Media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</si>
  <si>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8cj6UfY9JfY</t>
  </si>
  <si>
    <t>PT3M18S</t>
  </si>
  <si>
    <t>4514742</t>
  </si>
  <si>
    <t>98779</t>
  </si>
  <si>
    <t>5243</t>
  </si>
  <si>
    <t>Koshish : Avtar Gill (Full Song) | Punjabi Songs | Geet MP3</t>
  </si>
  <si>
    <t>2022-10-07T12:30:09Z</t>
  </si>
  <si>
    <t>Geet MP3 &amp; GK Digital Presenting 
Make Sure You Will Like It And Spread it As Much As You Can. 
Song: Koshish
Singer: Avtar Gill
Lyrics: Sarb Sidhu
Music: Crew Beats 
Mix &amp; Master: Sparrow Mix
Video: Gursimrat (GS)
Subscribe To Our Channel For Songs  : http://bit.ly/SubscribeGEETMP3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</si>
  <si>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zqpC-i9De2I</t>
  </si>
  <si>
    <t>PT4M1S</t>
  </si>
  <si>
    <t>68962</t>
  </si>
  <si>
    <t>3972</t>
  </si>
  <si>
    <t>212</t>
  </si>
  <si>
    <t>Love Thunder Lofi Album - Jass Manak | Geet MP3</t>
  </si>
  <si>
    <t>2022-10-06T13:00:25Z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</si>
  <si>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https://bit.ly/3LteFjL
Kk Box : https://bit.ly/3qVSjhi
Deezer : https://bit.ly/3DIfpzx
Love Thunder LOFI Version Streaming On:
Wynk Music: https://bit.ly/3LTtPyT
Amazon Prime Music: https://amzn.to/3rzFU33
JioSaavn: https://bit.ly/3y3iuq6
Hungama: https://bit.ly/3rjoCXM
Spotify: https://spoti.fi/3SIV55c
Apple Music: https://apple.co/3DZYdpd
Amazon UK: https://amzn.to/3BTSfUh
YT Music: https://bit.ly/3fmwULv
iTunes: https://apple.co/3DZYdpd
Resso: https://bit.ly/3LQh3kw
Credits:
Album: Love Thunder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</si>
  <si>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wcJeVQQWL6I</t>
  </si>
  <si>
    <t>PT31M55S</t>
  </si>
  <si>
    <t>175849</t>
  </si>
  <si>
    <t>11263</t>
  </si>
  <si>
    <t>383</t>
  </si>
  <si>
    <t>Chobbar Trailer 1 - Jayy Randhawa - Releasing 11 Nov 2022 - Punjabi Movie - Geet MP3</t>
  </si>
  <si>
    <t>2022-10-01T12:31:14Z</t>
  </si>
  <si>
    <t>Geet MP3 Brings The Official Trailer 1 Of Punjabi Film "CHOBBAR" Starring Jayy Randhawa and Drishti Talwar, This Film Is Directed By Maneesh Bhatt And Written By 
Dheeraj Kedarnath Rattan, Manilla Rattan.
Releasing Worldwide 11 November
Make Sure You Will Like It And Spread it As Much As You Can. 
Subscribe To Our Channel For New Songs: http://bit.ly/SubscribeGEETMP3
Music Consultant &amp; Digital Partner: GK DIGITAL
Instagram: https://www.instagram.com/GK.DIGITAL
Enjoy &amp; Stay Connected With Us 
YouTube: http://bit.ly/SubscribeGEETMP3 
Facebook: https://www.facebook.com/iGeetMP3
Instagram: https://www.instagram.com/GEETMP3
Twitter: https://twitter.com/GEETMP3
Snapchat: https://www.snapchat.com/add/GEETMP3
Website: http://GeetMP3.com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</si>
  <si>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jKXSv_KibMw</t>
  </si>
  <si>
    <t>4475680</t>
  </si>
  <si>
    <t>86313</t>
  </si>
  <si>
    <t>4593</t>
  </si>
  <si>
    <t>Kuj Gallan : Satbir Aujla (Official Video) Rav Dhillon | JazzDee | GK Digital | Geet MP3</t>
  </si>
  <si>
    <t>2022-09-30T12:30:31Z</t>
  </si>
  <si>
    <t>Geet MP3 &amp; GK Digital Presenting New Album "GeetKaar" By Satbir Aujla, And Now We Releasing Album's 3rd Music Video "Kuj Gallan" 
Make Sure You Will Like It And Spread it As Much As You Can. 
Subscribe To Our Channel For New Songs: http://bit.ly/SubscribeGEETMP3
Geetkaar Full Album Stream And Download On: 
Wynk Music: https://bit.ly/3uCR7BL
Amazon Prime Music: https://amzn.to/3OXbfqa
Jio Saavn: https://bit.ly/3nTGIxI
Hungama: https://bit.ly/3uB2NF0
Spotify: https://spoti.fi/3PgxQh8
Apple Music: https://apple.co/3RoIjsU
Amazon UK: https://amzn.to/3awYwvn
YT Music: https://bit.ly/3P5NqfE
iTunes: https://apple.co/3RoIjsU
Resso: https://bit.ly/3RPFQrF
Reel: https://ffm.bio/geetkaaralbum
Song Credits:
Song: Surma
Singer: Satbir Aujla
Lyrics: Satbir Aujla
Composer: Satbir Aujla
Music: Jazz Dee
Female Lead: Swat Chahuhan
Mix &amp; Master: Sameer Charegaonkar
Video Director: Rav Dhillon
Poster: The Town Media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</si>
  <si>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eIoNfJrHfBc</t>
  </si>
  <si>
    <t>4459333</t>
  </si>
  <si>
    <t>74460</t>
  </si>
  <si>
    <t>3902</t>
  </si>
  <si>
    <t>Love Thunder Audio Jukebox - Jass Manak | Geet MP3</t>
  </si>
  <si>
    <t>2022-09-20T04:30:11Z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</si>
  <si>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</si>
  <si>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TsATBo63fXQ</t>
  </si>
  <si>
    <t>PT26M5S</t>
  </si>
  <si>
    <t>746688</t>
  </si>
  <si>
    <t>31170</t>
  </si>
  <si>
    <t>1531</t>
  </si>
  <si>
    <t>MAHIYA - Jass Manak (Official Audio) V Barot | Punjabi Songs | Geet MP3</t>
  </si>
  <si>
    <t>2022-09-19T13:30:13Z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</si>
  <si>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Mahiya 
Singer: Jass Manak 
Lyrics: Jass Manak 
Composer: Jass Manak 
Music: V Barot 
Photography: Praveen Bhat
Video Shots: Karan Mehra
Lyric Video Edits: Visual By Potter
Artwork Designer: Aman Kalsi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</si>
  <si>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hALo3Qu0oNU</t>
  </si>
  <si>
    <t>2269451</t>
  </si>
  <si>
    <t>69053</t>
  </si>
  <si>
    <t>2411</t>
  </si>
  <si>
    <t>POSSESSIVE - Jass Manak (Official Audio) V Barot | Punjabi Songs | Geet MP3</t>
  </si>
  <si>
    <t>2022-09-19T13:15:12Z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</si>
  <si>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Possessive
Singer: Jass Manak 
Lyrics: Jass Manak 
Composer: Jass Manak 
Music: V Barot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</si>
  <si>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9wM4tR8fdBI</t>
  </si>
  <si>
    <t>PT3M19S</t>
  </si>
  <si>
    <t>1645933</t>
  </si>
  <si>
    <t>46936</t>
  </si>
  <si>
    <t>1593</t>
  </si>
  <si>
    <t>BACHKE - Jass Manak (Official Song) Sharry Nexus | Punjabi Songs | Geet MP3</t>
  </si>
  <si>
    <t>2022-09-19T13:00:13Z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</si>
  <si>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Bachke
Singer: Jass Manak 
Lyrics: Jass Manak 
Composer: Jass Manak 
Music: Sharry Nexus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</si>
  <si>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nyGxmoDnLrQ</t>
  </si>
  <si>
    <t>1098748</t>
  </si>
  <si>
    <t>47380</t>
  </si>
  <si>
    <t>1610</t>
  </si>
  <si>
    <t>ADDICTION - Jass Manak (Official Song) Sharry Nexus |Punjabi Songs | Geet MP3</t>
  </si>
  <si>
    <t>2022-09-19T12:45:11Z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</si>
  <si>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Addiction
Singer: Jass Manak 
Lyrics: Jass Manak 
Composer: Jass Manak 
Music: Sharry Nexus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</si>
  <si>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9tYUhxSEagY</t>
  </si>
  <si>
    <t>441488</t>
  </si>
  <si>
    <t>22811</t>
  </si>
  <si>
    <t>839</t>
  </si>
  <si>
    <t>VENOM LOVE - Jass Manak (Official Song) Sharry Nexus | Punjabi Songs | Geet MP3</t>
  </si>
  <si>
    <t>2022-09-19T12:30:11Z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</si>
  <si>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Venom Love
Singer: Jass Manak 
Lyrics: Jass Manak 
Composer: Jass Manak 
Music: Sharry Nexus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</si>
  <si>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MGybeAJIPe8</t>
  </si>
  <si>
    <t>532494</t>
  </si>
  <si>
    <t>28020</t>
  </si>
  <si>
    <t>1049</t>
  </si>
  <si>
    <t>iTs MORNING - Jass Manak (Official Song) Sharry Nexus | Punjabi Songs | Geet MP3</t>
  </si>
  <si>
    <t>2022-09-19T10:39:38Z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</si>
  <si>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iTs Morning
Singer: Jass Manak 
Lyrics: Jass Manak 
Composer: Jass Manak 
Music: Sharry Nexus
Photography: Praveen Bhat
Video Shots: Karan Mehra
Lyric Video Edits: Visual By Potter
Artwork Designer: Aman Kalsi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</si>
  <si>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bq19B4y72VM</t>
  </si>
  <si>
    <t>640774</t>
  </si>
  <si>
    <t>30733</t>
  </si>
  <si>
    <t>1413</t>
  </si>
  <si>
    <t>PERFECT - Jass Manak (Full Song) Rajat Nagpal |Punjabi Songs | Geet MP3</t>
  </si>
  <si>
    <t>2022-09-19T08:30:09Z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</si>
  <si>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Perfect
Singer: Jass Manak 
Lyrics: Jass Manak 
Composer: Jass Manak 
Music: Rajat Nagpal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</si>
  <si>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yyaqQNq3V6c</t>
  </si>
  <si>
    <t>551056</t>
  </si>
  <si>
    <t>29582</t>
  </si>
  <si>
    <t>1409</t>
  </si>
  <si>
    <t>TAUR - Jass Manak (Full Song) Ikky | Punjabi Songs | Geet MP3</t>
  </si>
  <si>
    <t>2022-09-19T05:43:18Z</t>
  </si>
  <si>
    <t>Geet MP3 &amp; GK Digital Presenting New Album "Love Thunder" Of Jass Manak.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Taur
Singer: Jass Manak 
Lyrics: Jass Manak 
Composer: Jass Manak 
Music: Ikky
Photography: Praveen Bhat
Video Shots: Karan Mehra
Lyric Video Edits: Visual By Potter
Artwork Designer: The Town Media  
Producer: KV Dhillon
Online &amp; Reels Promotions: GK Digital
Music Label: Geet MP3
Love Thunder Tracklist Order:
1. Taur: Jass Manak - Ikky 
2. Perfect: Jass Manak - Rajat Nagpal 
3. Venom Love: Jass Manak - Sharry Nexus 
4. Addiction: Jass Manak - Sharry Nexus 
5. Bachke: Jass Manak - Sharry Nexus 
6. iTs Morning: Jass Manak - Sharry Nexus 
7.  Possessive: Jass Manak - V Barot
8. Mahiya: Jass Manak - V Barot  
9. Adhi Raat: Jass Manak - Sharry Nexus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</si>
  <si>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66lAKxKXW9g</t>
  </si>
  <si>
    <t>1059365</t>
  </si>
  <si>
    <t>51191</t>
  </si>
  <si>
    <t>2444</t>
  </si>
  <si>
    <t>Intro Love Thunder Album - Jass Manak</t>
  </si>
  <si>
    <t>2022-09-15T13:16:55Z</t>
  </si>
  <si>
    <t>Stream/Download Love Thunder Full Album On:
Amazon Prime Music: https://amzn.to/3BPC9MA
JioSaavn: https://bit.ly/3Dyy0Oi
Hungama: https://bit.ly/3Sdcpz1
Spotify: https://spoti.fi/3UoqFXR
Youtube: https://bit.ly/3f1sbPm
Amazon UK: https://amzn.to/3LnKnyP
YouTube Music: https://bit.ly/3dkbGgZ
Reel: https://linktr.ee/gkdigital
Resso : https://bit.ly/3dwSM6i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</si>
  <si>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SPzz8NGmYXo</t>
  </si>
  <si>
    <t>PT54S</t>
  </si>
  <si>
    <t>352274</t>
  </si>
  <si>
    <t>28447</t>
  </si>
  <si>
    <t>252</t>
  </si>
  <si>
    <t>#AdhiRaat #JassManak</t>
  </si>
  <si>
    <t>2022-09-14T06:00:19Z</t>
  </si>
  <si>
    <t>cPegx3YOO-4</t>
  </si>
  <si>
    <t>668612</t>
  </si>
  <si>
    <t>53200</t>
  </si>
  <si>
    <t>612</t>
  </si>
  <si>
    <t>ADHI RAAT : Jass Manak (Official Video) Satti Dhillon | Sharry Nexus  | Geet MP3</t>
  </si>
  <si>
    <t>2022-09-13T12:30:17Z</t>
  </si>
  <si>
    <t>Geet MP3 Presenting New Album "Love Thunder" Of Jass Manak,
And This is The First Music Video From The Album [Adhi Raat]
Subscribe To Our Channel For New Songs: http://bit.ly/SubscribeGEETMP3
Stream/Download Love Thunder Full Album On:
Wynk Music : https://bit.ly/3DH1BW4
Amazon Prime Music: https://amzn.to/3BPC9MA
JioSaavn: https://bit.ly/3Dyy0Oi
Hungama: https://bit.ly/3Sdcpz1
Apple Music: https://apple.co/3BVvr84
Spotify: https://spoti.fi/3UoqFXR
Youtube: https://bit.ly/3f1sbPm
Amazon UK: https://amzn.to/3LnKnyP
YouTube Music: https://bit.ly/3dkbGgZ
iTunes: https://apple.co/3BVvr84
Reel: https://linktr.ee/gkdigital
Resso : https://bit.ly/3dwSM6i
Tidal : https://bit.ly/3LteFjL
Kk Box : https://bit.ly/3qVSjhi
Deezer : https://bit.ly/3DIfpzx
Credits:
Album: Love Thunder
Song: Adhi Raat 
Singer: Jass Manak 
Lyrics: Jass Manak 
Composer: Jass Manak 
Music: Sharry Nexus
Video Director: Satti Dhillon
D.O.P: Vahe Hambarcumyan
Production Manager: Mary Mirzakhanyan
Focus Puller: Taron Hambarcumyan
Hair: Gevor Babumyan
Makeup: Liana Ayvazyan
Dancers: Swag Team
Artwork Designer: Mr Editor 
Producer: KV Dhillon
Online &amp; Reels Promotions: GK Digital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</si>
  <si>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KKmkHQkIb7o</t>
  </si>
  <si>
    <t>PT3M49S</t>
  </si>
  <si>
    <t>24518219</t>
  </si>
  <si>
    <t>483037</t>
  </si>
  <si>
    <t>24969</t>
  </si>
  <si>
    <t>Ghoda - Karan Randhawa (Official Music Video) Jumana | Micheal | Showkidd | GK Digital | Geet MP3</t>
  </si>
  <si>
    <t>2022-09-09T12:30:17Z</t>
  </si>
  <si>
    <t>Geet MP3 &amp; GK Digital Presenting New Album "XYZ" Of Karan Randhawa, And Now We Releasing Album's 3rd Music Video "Ghoda"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https://bit.ly/3dDfSYH
Credits:
Album: XYZ
Song: Ghoda
Singer: Karan Randhawa
Lyrics: Micheal
Music: Showkidd
Mastered by Naweed at Whitfield 
Video Director: Savio Sandhu
Female Lead: Jumana
Chief Ad: Rajvir Maan 
DOP: Honey Cam 
Edit: Gobindpuriya 
DI Coloring: Garlic Beans Studio
Line Producers: Faheem Rahiman 
Production: Third Eye Films
Production Assistant: Sufyan 
Assistant’s: Jagjeet Maan, Diljot &amp; Gurdeep Rana 
Focus Puller: Raj 
Camera Team: I Can 
Makeup: Skipri 
Female Stylist: Manveer Gill
Karan’s Hair: Spritz Dubai 
Casting Coördinator: Alishba 
Spot Team: Tanshi, Qasimh Ali
Camera Team: I Con Art Dubai
Location Courtesy: Bollywood Park Dubai
Artwork Designer: Aman Kalsi &amp; Garry Nawaab 
Producer: KV Dhillon
Co-Producer:- Parteek sharma (F Studio)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</si>
  <si>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Mom-8PkysAY</t>
  </si>
  <si>
    <t>6163637</t>
  </si>
  <si>
    <t>145703</t>
  </si>
  <si>
    <t>10020</t>
  </si>
  <si>
    <t>PABLO : GURI (Movie Teaser) Geet MP3 | Releasing In 2023</t>
  </si>
  <si>
    <t>2022-09-08T12:30:04Z</t>
  </si>
  <si>
    <t>Geet MP3 Presenting GURI's New Movie Teaser, Movie Releasing in 2023 Directed By TruMakers (Dilsher Singh &amp; Khushpal Singh)
Subscribe To Our Channel For New Songs: http://bit.ly/SubscribeGEETMP3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</si>
  <si>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ylMC_iq7OZQ</t>
  </si>
  <si>
    <t>7033083</t>
  </si>
  <si>
    <t>112309</t>
  </si>
  <si>
    <t>6416</t>
  </si>
  <si>
    <t>Jass Manak - ADHI RAAT (Official Teaser) Full Video 13th Sept 6Pm</t>
  </si>
  <si>
    <t>2022-09-07T12:30:05Z</t>
  </si>
  <si>
    <t>Geet MP3 &amp; GK Digital Presenting New Album "Love Thunder" Of Jass Manak,
The First Music Video From The Album Is Releasing On the 13th Sept And Full Album Is Releasing On 19 Sept
Subscribe To Our Channel For New Songs: http://bit.ly/SubscribeGEETMP3
Stream/Download Love Thunder Full Album On:
Amazon Prime Music: https://amzn.to/3BPC9MA
JioSaavn: https://bit.ly/3Dyy0Oi
Hungama: https://bit.ly/3Sdcpz1
Spotify: https://spoti.fi/3UoqFXR
Youtube: https://bit.ly/3f1sbPm
Amazon UK: https://amzn.to/3LnKnyP
YouTube Music: https://bit.ly/3dkbGgZ
Reel: https://linktr.ee/gkdigital
Resso : https://bit.ly/3dwSM6i
Credits:
Album: Love Thunder
Song: Adhi Raat 
Singer: Jass Manak 
Lyrics: Jass Manak 
Composer: Jass Manak 
Music: Sharry Nexus
Video Director: Satti Dhillon
Artwork Designer: Mr Editor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</si>
  <si>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5lsONEPE4-8</t>
  </si>
  <si>
    <t>PT40S</t>
  </si>
  <si>
    <t>310528</t>
  </si>
  <si>
    <t>27234</t>
  </si>
  <si>
    <t>1364</t>
  </si>
  <si>
    <t>Surma : Satbir Aujla (Full Video) Rajan | Jazz Dee | Punjabi Song | GK Digital | Geet MP3</t>
  </si>
  <si>
    <t>2022-08-30T12:30:05Z</t>
  </si>
  <si>
    <t>Geet MP3 &amp; GK Digital Presenting New Album "GeetKaar" By Satbir Aujla, And Now We Releasing Album's 2nd Music Video "Surma" 
Make Sure You Will Like It And Spread it As Much As You Can. 
Subscribe To Our Channel For New Songs: http://bit.ly/SubscribeGEETMP3
Geetkaar Full Album Stream And Download On: 
Wynk Music: https://bit.ly/3uCR7BL
Amazon Prime Music: https://amzn.to/3OXbfqa
Jio Saavn: https://bit.ly/3nTGIxI
Hungama: https://bit.ly/3uB2NF0
Spotify: https://spoti.fi/3PgxQh8
Apple Music: https://apple.co/3RoIjsU
Amazon UK: https://amzn.to/3awYwvn
YT Music: https://bit.ly/3P5NqfE
iTunes: https://apple.co/3RoIjsU
Resso: https://bit.ly/3RPFQrF
Reel: https://ffm.bio/geetkaaralbum
You Can Download/Play Full Song  On : 
Wynk Music: https://bit.ly/3B7sDEP
Amazon Prime Music: https://amzn.to/3zj0Q2J
Jio Saavn: https://bit.ly/3ogupf8
Hungama: https://bit.ly/3IY5mak
Spotify: https://spoti.fi/3aU3xhX
Apple Music: https://apple.co/3IS970V
Amazon UK: https://amzn.to/3yVHyir
YT Music: https://bit.ly/3P5NqfE
iTunes: https://apple.co/3IS970V
Resso: https://bit.ly/3B7tmFP
Reel: https://bit.ly/3IY4hPO
Song Credits:
Song: Surma
Singer: Satbir Aujla
Lyrics: Satbir Aujla
Composer: Satbir Aujla
Music: Jazz Dee
Mix &amp; Master: Sameer Charegaonkar
Video Director: Rajan Bir
Dop: Sukh Kamboj 
Edit: Gaurav K Mehra 
Assit Edit: Sahil Mehra 
DI: Onkar Singh 
Designer: Diksha Punhani &amp; Mini Narula 
Production: Rs Films &amp; Production 
Makeup: Prabh 
Casting: Santy 
Ad: Mickey
Shimla Production: Sunny
Special Thanks: Tokra TV (Sharanjeet &amp; Harjeet Kaka)
Poster: The Town Media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</si>
  <si>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iVCZ0iSJbEA</t>
  </si>
  <si>
    <t>8632560</t>
  </si>
  <si>
    <t>107572</t>
  </si>
  <si>
    <t>5996</t>
  </si>
  <si>
    <t>Jhumke : Karan Randhawa (Full Video) Rav Dhillon | Micheal | Raka | GK Digital | Geet MP3</t>
  </si>
  <si>
    <t>2022-08-26T12:30:11Z</t>
  </si>
  <si>
    <t>Geet MP3 &amp; GK Digital Presenting Album "XYZ" Of Karan Randhawa, And Now We Releasing Album's 2nd Music Video "Jhumke"
Make Sure You Will Like It And Spread it As Much As You Can. 
Subscribe To Our Channel For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https://bit.ly/3dDfSYH
Credits:
Album: XYZ
Song: Jhumke
Singer: Karan Randhawa
Lyrics: Micheal
Composer : Micheal 
Music: Raka
Video Director: Rav Dhillon
Female lead: Navya Tiwari
Ass Director: Rahul Marwaha
DOP: Sukh Kamboj
Choreographer: Duesh Mehra
Editing &amp; Colorist: Jagjeet Singh Dhanoa
Makeup: Rajan Passi
Production: GALB Films By Ankur Sehgal 
Hair: Team Ali khan (Happy Hair)
Casting: Senty Virk
Jimmy Jib: Santosh 
Styled By: Priyaana Thapar 
Female Outfits: Turqoise Studio By Simran &amp; Jitan Kaur
Art Director: Suraj
Artwork Designer: The Town Media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</si>
  <si>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QBcYiAt9RWA</t>
  </si>
  <si>
    <t>16684295</t>
  </si>
  <si>
    <t>175828</t>
  </si>
  <si>
    <t>8187</t>
  </si>
  <si>
    <t>Hisab : Karan Randhawa (Full Audio) Sabba | Meavin | Punjabi Song 2022 | GK Digital | Geet MP3</t>
  </si>
  <si>
    <t>2022-08-21T12:30:10Z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</si>
  <si>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Lyrical Video Design: Mr Editor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</si>
  <si>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96jRZ_oA3mU</t>
  </si>
  <si>
    <t>409550</t>
  </si>
  <si>
    <t>18739</t>
  </si>
  <si>
    <t>402</t>
  </si>
  <si>
    <t>Zulfan : Karan Randhawa (Full Audio) Cheetah | Avy Ballagan | GK Digital | Geet MP3</t>
  </si>
  <si>
    <t>2022-08-21T08:50:42Z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</si>
  <si>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Lyrical Video Design: Mr Editor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Lyrics: Micheal 
Music: Meavin 
7. 
Song: Hisab 
Singer: Karan Randhawa
Lyrics: Sabba 
Music: Meavin 
8. 
Song: Zulfan
Singer: Karan Randhawa  
Composer: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</si>
  <si>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uC9v0XIBI0Q</t>
  </si>
  <si>
    <t>PT3M27S</t>
  </si>
  <si>
    <t>617113</t>
  </si>
  <si>
    <t>22356</t>
  </si>
  <si>
    <t>1011</t>
  </si>
  <si>
    <t>Eyes On You : Karan Randhawa (Full Audio) Micheal | Meavin | GK Digital | Geet MP3</t>
  </si>
  <si>
    <t>2022-08-21T05:30:01Z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</si>
  <si>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Lyrical Video Design: Mr Editor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Composer: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</si>
  <si>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AHHh_x3tgXQ</t>
  </si>
  <si>
    <t>494229</t>
  </si>
  <si>
    <t>20721</t>
  </si>
  <si>
    <t>Average : Karan Randhawa (Full Audio) Micheal | Showkidd | Punjabi Song | GK Digital | Geet MP3</t>
  </si>
  <si>
    <t>2022-08-20T12:30:12Z</t>
  </si>
  <si>
    <t>ORhcCmduVdo</t>
  </si>
  <si>
    <t>328890</t>
  </si>
  <si>
    <t>13544</t>
  </si>
  <si>
    <t>463</t>
  </si>
  <si>
    <t>Bunk : Karan Randhawa Ft. Sudesh Kumari (Full Audio) Raka | Punjabi Song | GK Digital | Geet MP3</t>
  </si>
  <si>
    <t>2022-08-20T08:30:07Z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</si>
  <si>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Lyrical Video Design: Sunix Thakor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Composer: Karan Randhawa
Lyrics: Raka
Music: Raka
5.
Song: Average 
Singer: Karan Randhawa
Lyrics: Micheal 
Music: Showkidd 
6. 
Song: Eyes On You
Singer: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</si>
  <si>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eSB9vdTQ380</t>
  </si>
  <si>
    <t>614666</t>
  </si>
  <si>
    <t>25257</t>
  </si>
  <si>
    <t>743</t>
  </si>
  <si>
    <t>Jhumke : Karan Randhawa (Original Audio) Micheal | Raka | Punjabi Song | GK Digital | Geet MP3</t>
  </si>
  <si>
    <t>2022-08-20T04:30:20Z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</si>
  <si>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Lyrical Video Design: Sunix Thakor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</si>
  <si>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t_K15rAF6qs</t>
  </si>
  <si>
    <t>506188</t>
  </si>
  <si>
    <t>23358</t>
  </si>
  <si>
    <t>888</t>
  </si>
  <si>
    <t>XYZ : Karan Randhawa (Album Juke Box) Punjabi Album 2022 | GK Digital | Geet MP3</t>
  </si>
  <si>
    <t>2022-08-19T12:31:16Z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</si>
  <si>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Juke Box Design: Sunix Thakor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</si>
  <si>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51RIurXMU1M</t>
  </si>
  <si>
    <t>PT24M48S</t>
  </si>
  <si>
    <t>649814</t>
  </si>
  <si>
    <t>51088</t>
  </si>
  <si>
    <t>11095</t>
  </si>
  <si>
    <t>Dooron Dooron : Karan Randhawa (Full Audio) Micheal | Showkidd | Punjabi Song | GKDigital | Geet MP3</t>
  </si>
  <si>
    <t>2022-08-19T05:30:07Z</t>
  </si>
  <si>
    <t>klefC0kwLIc</t>
  </si>
  <si>
    <t>380724</t>
  </si>
  <si>
    <t>24590</t>
  </si>
  <si>
    <t>1053</t>
  </si>
  <si>
    <t>Ghoda : Karan Randhawa (Full Audio) Micheal | Showkidd | Punjabi Song | GK Digital | Geet MP3</t>
  </si>
  <si>
    <t>2022-08-18T12:30:40Z</t>
  </si>
  <si>
    <t>Geet MP3 &amp; GK Digital Presenting New Album "XYZ" Of Karan Randhawa.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 https://bit.ly/3dDfSYH
Credits:
Album: XYZ
Singer: Karan Randhawa
Artwork Designer: The Town Media
Juke Box Design: Sunix Thakor
Producer: KV Dhillon
Online &amp; Reels Promotions: GK DIGITAL
Music Label: Geet MP3
1. 
Song: Ghoda 
Singer: Karan Randhawa
Lyrics: Micheal 
Music: ShowKidd 
2. 
Song: Jhumke 
Singer: Karan Randhawa
Lyrics: Micheal 
Music: Raka
3. 
Song: Dooron Dooron
Singer: Karan Randhawa
Lyrics: Micheal 
Music: Showkidd 
4. 
Song: Bunk 
Singer: Karan Randhawa Ft. Sudesh Kumari
Lyrics: Raka
Music: Raka
5.
Song: Average 
Singer: Karan Randhawa
Lyrics: Micheal 
Music: Showkidd 
6. 
Song: Eyes On You
Singer: Karan Randhawa 
Lyrics: Micheal 
Music: Meavin 
7. 
Song: Hisab 
Singer: Karan Randhawa
Lyrics: Sabba 
Music: Meavin 
8. 
Song: Zulfan
Singer: Karan Randhawa  
Female Vocals: Cherry 
Lyrics: Avy Ballagan
Music: Cheetah 
9. 
Song: Guitar
Singer: Karan Randhawa  
Lyrics: Fateh Shergill
Music: V Barot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</si>
  <si>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LvlMHVVzoWw</t>
  </si>
  <si>
    <t>652513</t>
  </si>
  <si>
    <t>36916</t>
  </si>
  <si>
    <t>1708</t>
  </si>
  <si>
    <t>Guitar : Karan Randhawa (Full Video) RavDhillon | Ayesha Khan |  Punjabi Song | Geet MP3</t>
  </si>
  <si>
    <t>2022-08-13T12:30:22Z</t>
  </si>
  <si>
    <t>Geet MP3 Presenting New Album "XYZ" Of Karan Randhawa, And Now We Releasing Album's First Music Video "Guitar", Full Album is Releasing On 19th of August 2022 On Geet MP3
Make Sure You Will Like It And Spread it As Much As You Can. 
Subscribe To Our Channel For New Songs: http://bit.ly/SubscribeGEETMP3
XYZ Full Album Now Streaming On: 
Reels: https://ffm.bio/xyzalbum
Spotify: https://spoti.fi/3A0Bs0U
Wynk: https://bit.ly/3A8a6WF
JioSaavn: https://bit.ly/3PyNgNz
Apple Music: https://apple.co/3wdQ5gc
iTunes: https://apple.co/3wdQ5gc
Youtube Music: https://bit.ly/3CeetC7
Prime Music India: https://amzn.to/3R1LGoJ
Hungama Music: https://bit.ly/3ccOdNT
Youtube: https://bit.ly/3CiiOnN
Amazon UK: https://amzn.to/3AaoTQD
Deezer: https://bit.ly/3T3AQ3j
Tidal: https://bit.ly/3T0EESS
Resso: https://bit.ly/3dDfSYH
Credits:
Album: XYZ
Song: Guitar
Singer: Karan Randhawa
Lyrics: Fateh Shergill
Composer: Fateh Shergill
Music: V Barot
Mix &amp; Master: Sameer Charegaonkar
Director: Rav Dhillon
Female Lead: Ayesha Khan
Ass Director: Rahul Marwaha
DOP: Sukh Kamboj
Choreographer: Sahaj Singh 
Assistant Choreographers: Priyanka Mitra, Pranjal Datta
Editing: Jagjeet Singh Dhanoa
Colourist: Onkar
Makeup: Sam (Savreen)
Costume: Priyaana Thapar
Production: Manish Khari (MK Film Productions) &amp; Prasar Bhaiti  
Hair Stylist: Ali Khan
Casting: Obed Afridi
Jimmy Jib: Gourav 
Artwork Designer: The Town Media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Website: http://GeetMP3.com</t>
  </si>
  <si>
    <t>N4wdcfev8xQ</t>
  </si>
  <si>
    <t>21897026</t>
  </si>
  <si>
    <t>379512</t>
  </si>
  <si>
    <t>15734</t>
  </si>
  <si>
    <t>Zalma : Priya (Official Video) Punjabi Song 2022 | GK Digital | Geet MP3</t>
  </si>
  <si>
    <t>2022-08-09T12:31:08Z</t>
  </si>
  <si>
    <t>Geet MP3 &amp; GK Digital Presenting New Song "Zalma" By Priya.
Make Sure You Will Like It And Spread it As Much As You Can. 
Subscribe To Our Channel For New Songs: http://bit.ly/SubscribeGEETMP3
Zalma Audio Available On:
Amazon Prime Music: https://amzn.to/3QuHw8r
Jio Saavn: https://bit.ly/3AadqBH
Spotify: https://spoti.fi/3QdOfnE
Apple Music: https://apple.co/3pocsvK
Amazon UK: https://amzn.to/3Pt9Rey
YT Music: https://bit.ly/3A9jL0o
iTunes: https://apple.co/3pocsvK
Reel: https://bit.ly/3SDbysp
Song Credits: 
Song: Zalma
Singer: Priya
Lyrics: Fateh Shergill
Music: V Barot 
Director: Savio Sandhu
Chief Ad: Rajveer Maan 
Assistant: Jagjeet Maan 
Male Artist: Amardeep Phogat 
Dop: Shinda Singh 
Edit: Inder Rattaul 
Production: One Production 
Art: Karma Art
Stylest: Manvir Gill 
Makeup: Sudhir 
Still: Karan Mankoo
Poster Designer: The Town Media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</si>
  <si>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Om0YhOSSxlM</t>
  </si>
  <si>
    <t>1394102</t>
  </si>
  <si>
    <t>33504</t>
  </si>
  <si>
    <t>3590</t>
  </si>
  <si>
    <t>Haye Vee : Love Lohka (Official Video) Rav Dhillon | Punjabi Song 2022 | GK Digital | Geet MP3</t>
  </si>
  <si>
    <t>2022-07-20T12:34:22Z</t>
  </si>
  <si>
    <t>Geet MP3 &amp; GK Digital Presenting New Song "Haye Vee" By Love Lohka.
Make Sure You Will Like It And Spread it As Much As You Can. 
Subscribe To Our Channel For New Songs: http://bit.ly/SubscribeGEETMP3
You Can Listen to Audio on:-
Amazon Prime Music : https://amzn.to/3yTPYHf
Jio Saavn : https://bit.ly/3PKd2im
Hungama https://bit.ly/3zt5YBs
Spotify : https://spoti.fi/3IW5HtZ
Apple Music : https://apple.co/3aT7GCP
Amazon UK : https://amzn.to/3RMu15w
YT Music : https://bit.ly/3v1F69e
iTunes : https://apple.co/3aT7GCP
Reel : https://bit.ly/3zl7fub
Song : Haye Vee
Singer : Love Lohka
Lyrics : Love Lohka , Kinda Sandhu
Composer : Love Lohka
Music : Mind Frique
Director : Rav Dhillon
Female Lead : Varnikaa Singh
Graphic Designer Poster: The Town Media
Online &amp; Reels Promotions: GK Digital
Music Label: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</si>
  <si>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YDbiIPKG4ZI</t>
  </si>
  <si>
    <t>1620871</t>
  </si>
  <si>
    <t>31935</t>
  </si>
  <si>
    <t>3211</t>
  </si>
  <si>
    <t>Intzaar : Satbir Aujla (Audio Song) Punjabi Song 2022 | GK Digital | Geet MP3</t>
  </si>
  <si>
    <t>2022-07-12T09:30:00Z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</si>
  <si>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https://bit.ly/3Or9QqK
Amazon Prime Music : https://amzn.to/3yVG2wQ
Jio Saavn : https://bit.ly/3IWcUdw
Hungama : https://bit.ly/3yUXWzL
Spotify : https://spoti.fi/3aSUxti
Apple Music : https://apple.co/3OraJ2y
Amazon UK : https://amzn.to/3PLuAdU
YT Music : https://bit.ly/3B7rwoj
iTunes : https://apple.co/3OraJ2y
Resso : https://bit.ly/3PGuEvC
Reel : https://bit.ly/3zjx3XH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</si>
  <si>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00gaTCEYWi0</t>
  </si>
  <si>
    <t>913976</t>
  </si>
  <si>
    <t>22847</t>
  </si>
  <si>
    <t>Gentlemen : Satbir Aujla (Audio Song) Punjabi Song 2022 | GK Digital | Geet MP3</t>
  </si>
  <si>
    <t>2022-07-12T05:30:01Z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</si>
  <si>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https://bit.ly/3aYlPi2
Amazon Prime Music : https://amzn.to/3RT26Rg
Jio Saavn : https://bit.ly/3yWS3Ci
Hungama : https://bit.ly/3OujKrD
Spotify : https://spoti.fi/3zx5ydz
Apple Music : https://apple.co/3OnHdek
Amazon UK : https://amzn.to/3B7mJ6j
YT Music : https://bit.ly/3OnoMpR
iTunes : https://apple.co/3OnHdek
Resso : https://bit.ly/3ct2dD2
Reel : https://bit.ly/3ojXczn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</si>
  <si>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GKVkBxCYxtA</t>
  </si>
  <si>
    <t>PT2M42S</t>
  </si>
  <si>
    <t>71057</t>
  </si>
  <si>
    <t>3062</t>
  </si>
  <si>
    <t>87</t>
  </si>
  <si>
    <t>Cha Tu Te Mai : Satbir Aujla (Audio Song) Punjabi Song 2022 | GK Digital | Geet MP3</t>
  </si>
  <si>
    <t>2022-07-11T12:30:03Z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</si>
  <si>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https://bit.ly/3RNjTtg
Amazon Prime Music : https://amzn.to/3ODS441
Jio Saavn : https://bit.ly/3oiatbE
Hungama : https://bit.ly/3aSMHjm
Spotify : https://spoti.fi/3PKK4yV
Apple Music : https://apple.co/3PAqqWm
Amazon UK : https://amzn.to/3RV5U4S
YT Music : https://bit.ly/3J2rkc3
iTunes : https://apple.co/3PAqqWm
Resso : https://bit.ly/3zmVCTy
Reel : https://bit.ly/3csX65O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</si>
  <si>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KFs4nDVjmnc</t>
  </si>
  <si>
    <t>PT3M36S</t>
  </si>
  <si>
    <t>176096</t>
  </si>
  <si>
    <t>6470</t>
  </si>
  <si>
    <t>137</t>
  </si>
  <si>
    <t>Jodi : Satbir Aujla (Audio Song) Tanishq Kaur | Punjabi Song 2022 | GK Digital | Geet MP3</t>
  </si>
  <si>
    <t>2022-07-11T09:30:10Z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</si>
  <si>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https://bit.ly/3PEe8vW
Amazon Prime Music : https://amzn.to/3RTwGu4
Jio Saavn : https://bit.ly/3B8Vatw
Hungama : https://bit.ly/3v4IrEy
Spotify : https://spoti.fi/3v5OAA1
Apple Music : https://apple.co/3zkYrEQ
Amazon UK : https://amzn.to/3PCJRxW
YT Music : https://bit.ly/3BbqAiT
iTunes : https://apple.co/3zkYrEQ
Resso : https://bit.ly/3RQIltW
Reel : https://bit.ly/3IXQV5K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</si>
  <si>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wdr-jNl3GZQ</t>
  </si>
  <si>
    <t>305966</t>
  </si>
  <si>
    <t>11626</t>
  </si>
  <si>
    <t>Asla : Satbir Aujla (Audio Song) Gurlez Akhtar | Punjabi Song 2022 | GK Digital | Geet MP3</t>
  </si>
  <si>
    <t>2022-07-11T05:04:12Z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</si>
  <si>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https://bit.ly/3B5jSeg
Amazon Prime Music : https://amzn.to/3PwzQmg
Jio Saavn : https://bit.ly/3OjzXA9
Hungama : https://bit.ly/3On9Ckr
Spotify : https://spoti.fi/3PItbVt
Apple Music : https://apple.co/3IT9HeA
Amazon UK : https://amzn.to/3PGaQbK
YT Music : https://bit.ly/3RQn9UM
iTunes : https://apple.co/3IT9HeA
Resso : https://bit.ly/3cjWD5N
Reel : https://bit.ly/3zoJ4uQ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</si>
  <si>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B-Fr_S9ENxI</t>
  </si>
  <si>
    <t>90776</t>
  </si>
  <si>
    <t>3720</t>
  </si>
  <si>
    <t>Peg Laa Ke : Satbir Aujla (Audio Song) Punjabi Song 2022 | GK Digital | Geet MP3</t>
  </si>
  <si>
    <t>2022-07-10T12:30:07Z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</si>
  <si>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https://bit.ly/3yPQeH2
Amazon Prime Music : https://amzn.to/3z03mcO
Jio Saavn : https://bit.ly/3cA7Tvf
Hungama : https://bit.ly/3csJMyk
Spotify : https://spoti.fi/3RP3uoe
Apple Music : https://apple.co/3B3Hvny
Amazon UK : https://amzn.to/3v1mqpN
YT Music : https://bit.ly/3zj9KgF
iTunes : https://apple.co/3B3Hvny
Resso : https://bit.ly/3zmYOP3
Reel : https://bit.ly/3znut35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</si>
  <si>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7_ltIiYXJc8</t>
  </si>
  <si>
    <t>149460</t>
  </si>
  <si>
    <t>6592</t>
  </si>
  <si>
    <t>Surma : Satbir Aujla (Audio Song) Punjabi Song 2022 | GK Digital | Geet MP3</t>
  </si>
  <si>
    <t>2022-07-10T09:30:09Z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</si>
  <si>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https://bit.ly/3RSAOdS
Amazon Prime Music : https://amzn.to/3OorCuW
Jio Saavn : https://bit.ly/3aSzyaf
Hungama : https://bit.ly/3cyI2DS
Spotify : https://spoti.fi/3v4yOpl
Apple Music : https://apple.co/3IYBcDB
Amazon UK : https://amzn.to/3RPDuca
YT Music : https://bit.ly/3v4zMll
iTunes : https://apple.co/3IYBcDB
Resso : https://bit.ly/3Onvaxt
Reel : https://bit.ly/3B3kdxZ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</si>
  <si>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zmS3n8rUaPY</t>
  </si>
  <si>
    <t>942593</t>
  </si>
  <si>
    <t>19124</t>
  </si>
  <si>
    <t>267</t>
  </si>
  <si>
    <t>Kuj Gallan : Satbir Aujla (Audio Song) Punjabi Song 2022 | GK Digital | Geet MP3</t>
  </si>
  <si>
    <t>2022-07-10T05:48:42Z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</si>
  <si>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You Can Download/Play Full Song  On : 
Wynk Music : https://bit.ly/3RQ6alv
Amazon Prime Music : https://amzn.to/3znFUaS
Jio Saavn : https://bit.ly/3zlBYY3
Hungama : https://bit.ly/3ISyXSq
Spotify : https://spoti.fi/3aU3xhX
Apple Music : https://apple.co/3zkYWyy
Amazon UK : https://amzn.to/3b1rP9D
YT Music : https://bit.ly/3RQ6alv
iTunes : https://apple.co/3zkYWyy
Resso : https://bit.ly/3OqmLtg
Reel :  https://bit.ly/3OqHb58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</si>
  <si>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Zlpvt-fxZN8</t>
  </si>
  <si>
    <t>388660</t>
  </si>
  <si>
    <t>15448</t>
  </si>
  <si>
    <t>400</t>
  </si>
  <si>
    <t>Geetkaar : Satbir Aujla (Full Album Audio Jukebox) Punjabi Album 2022 | GK Digital | Geet MP3</t>
  </si>
  <si>
    <t>2022-07-09T12:35:35Z</t>
  </si>
  <si>
    <t>Geet MP3 &amp; GK Digital Presenting New Album "GeetKaar" By Satbir Aujla.
Make Sure You Will Like It And Spread it As Much As You Can. 
Subscribe To Our Channel For New Songs: http://bit.ly/SubscribeGEETMP3
Geetkaar Full Album Stream And Download On: 
Wynk Music : https://bit.ly/3uCR7BL
Amazon Prime Music: https://amzn.to/3OXbfqa
Jio Saavn : https://bit.ly/3nTGIxI
Hungama: https://bit.ly/3uB2NF0
Spotify: https://spoti.fi/3PgxQh8
Apple Music : https://apple.co/3RoIjsU
Amazon UK: https://amzn.to/3awYwvn
YT Music: https://bit.ly/3P5NqfE
iTunes : https://apple.co/3RoIjsU
Resso : https://bit.ly/3RPFQrF
Reel : https://ffm.bio/geetkaaralbum
Album Credits: 
Album Name: GeetKaar
Singer/Lyrics/Composer: Satbir Aujla 
1: Kuj Gallan
Music: Jazz Dee
2: Tim Hortons 
Music: Jazz Dee
3: Surma 
Music: Jazz Dee
4: Peg Laa Ke
Music: Jazz Dee
5: Asla: Ft Gurlez Akhtar
Music Jazz Dee
6: Jodi: Ft Tanishq Kaur
Music: Jazz Dee
7: Cha Tu Te Mai
Music: Sharry Nexus 
8: Gentlemen 
Music: Sharry Nexus 
9: Intzaar 
Music: V Barot
Graphic Designer: The Town Media 
Online Promotions: GK Digital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</si>
  <si>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wsOEWuhQR5A</t>
  </si>
  <si>
    <t>PT26M14S</t>
  </si>
  <si>
    <t>639173</t>
  </si>
  <si>
    <t>18523</t>
  </si>
  <si>
    <t>810</t>
  </si>
  <si>
    <t>Tim Hortons : Satbir Aujla (Official Video) Rav Dhillon | Punjabi Song 2022 | GK Digital | Geet MP3</t>
  </si>
  <si>
    <t>2022-07-09T04:48:40Z</t>
  </si>
  <si>
    <t>Geet MP3 &amp; GK Digital Presenting New Album "GeetKaar" By Satbir Aujla, And Now We Releasing Album's First Music Video, And Full Album Releasing On 9th July 2022 On Geet MP3
Make Sure You Will Like It And Spread it As Much As You Can. 
Subscribe To Our Channel For New Songs: http://bit.ly/SubscribeGEETMP3
Geetkaar Full Album Stream And Download On: 
Wynk Music: https://bit.ly/3uCR7BL
Amazon Prime Music: https://amzn.to/3OXbfqa
Jio Saavn: https://bit.ly/3nTGIxI
Hungama: https://bit.ly/3uB2NF0
Spotify: https://spoti.fi/3PgxQh8
Apple Music: https://apple.co/3RoIjsU
Amazon UK: https://amzn.to/3awYwvn
YT Music: https://bit.ly/3P5NqfE
iTunes: https://apple.co/3RoIjsU
Resso: https://bit.ly/3RPFQrF
Reel: https://ffm.bio/geetkaaralbum
You Can Download/Play Full Song  On : 
Wynk Music: https://bit.ly/3B7sDEP
Amazon Prime Music: https://amzn.to/3zj0Q2J
Jio Saavn: https://bit.ly/3ogupf8
Hungama: https://bit.ly/3IY5mak
Spotify: https://spoti.fi/3aU3xhX
Apple Music: https://apple.co/3IS970V
Amazon UK: https://amzn.to/3yVHyir
YT Music: https://bit.ly/3P5NqfE
iTunes: https://apple.co/3IS970V
Resso: https://bit.ly/3B7tmFP
Reel: https://bit.ly/3IY4hPO
Song: Tim Hortons
Singer: Satbir Aujla
Lyrics: Satbir Aujla
Composer: Satbir Aujla
Music: Jazz Dee
Director: Rav Dhillon
Female Lead: Ritika Rai
Mix and Master: Sameer Charegaonkar
Ass Director: Rahul Marwaha
Editing &amp; CC: Inder Rattaul
DOP: Arundeep Teji
Line Producer: Galb Films 
Still: Harnaam
Flute By: Flutepreet
Makeup: Manvi
Poster: The Town Media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</si>
  <si>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2wu79IS6qBI</t>
  </si>
  <si>
    <t>PT3M34S</t>
  </si>
  <si>
    <t>6060678</t>
  </si>
  <si>
    <t>84772</t>
  </si>
  <si>
    <t>3551</t>
  </si>
  <si>
    <t>Lover Movie Promotional Tour Jalandhar To Ambala (Full Video) GURI | Movie In Cinemas Now</t>
  </si>
  <si>
    <t>2022-07-07T04:30:12Z</t>
  </si>
  <si>
    <t>Geet MP3 Proudly Presenting GURI's New Movie "LOVER" Movie Releasing On 1st July 2022 In Theaters.
Make Sure You Will Like It And Spread it As Much As You Can. 
Subscribe To Our Channel For New Songs: http://bit.ly/SubscribeGEETMP3
Lover (Original Motion Picture Soundtrack)
Wynk Music: https://bit.ly/3A0hBk4
Amazon Prime Music: https://amzn.to/3b7u37k
Jio Saavn: https://bit.ly/3yjSdo7
Hungama: https://bit.ly/3OLmP7z
Resso: https://bit.ly/3A9WQ5G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Lokha,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</si>
  <si>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oM6HdXHsDiU</t>
  </si>
  <si>
    <t>PT9M25S</t>
  </si>
  <si>
    <t>59415</t>
  </si>
  <si>
    <t>4819</t>
  </si>
  <si>
    <t>Kasam : Hashmat Sultana (Full Video) Guri - Punjabi Song - Geet MP3</t>
  </si>
  <si>
    <t>2022-07-04T12:32:15Z</t>
  </si>
  <si>
    <t>Geet MP3 Presenting 7th Song Of LOVER Movie "Kasam" Vocals By Hashmat Sultana.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Kasam Audio Available For Streaming :
Wynk Music : https://bit.ly/3byawNq
Amazon Prime Music : https://amzn.to/3Bb0ZVO
Jio Saavn : https://bit.ly/3OSI4Ey
Hungama : https://bit.ly/3OxrI4b
Spotify : https://spoti.fi/3y9bis2
Apple Music : https://apple.co/3d4Zlgr
Amazon UK : https://amzn.to/3QBnjgQ
YT Music : https://bit.ly/3Dm0Otk
iTunes : https://apple.co/3d4Zlgr
Resso : https://bit.ly/3noiL19
Reel : https://bit.ly/3Nox4NS
Song Credits:
Movie Name: LOVER
Song: Kasam
Starring: Guri, Ronak Joshi 
Singer:  Hashmat Sultana
Lyrics: Babbu
Music Producer: Snipr
Violin: Manas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</si>
  <si>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1n7-S-KWH-U</t>
  </si>
  <si>
    <t>12137680</t>
  </si>
  <si>
    <t>139654</t>
  </si>
  <si>
    <t>2917</t>
  </si>
  <si>
    <t>Theatres Visit For Lover Movie | Guri | Geet MP3 | Lover Movie in Cinemas Now</t>
  </si>
  <si>
    <t>2022-07-02T09:42:27Z</t>
  </si>
  <si>
    <t>Geet MP3 Proudly Presenting GURI's New Movie "LOVER" Movie Releasing On 1st July 2022 In Theaters.
Make Sure You Will Like It And Spread it As Much As You Can.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Lokha,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</si>
  <si>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m4XgZnt5NP8</t>
  </si>
  <si>
    <t>PT1M20S</t>
  </si>
  <si>
    <t>76256</t>
  </si>
  <si>
    <t>5421</t>
  </si>
  <si>
    <t>Marke : Jass Manak (Full Video) | Guri | Punjabi Sad Song - Lover Movie - Geet MP3</t>
  </si>
  <si>
    <t>2022-07-02T06:05:37Z</t>
  </si>
  <si>
    <t>Geet MP3 Presenting 6th Song Of LOVER Movie "Marke" Vocals By Jass Manak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Marke Song Stream Now On: 
Wynk Music: https://bit.ly/3a30WSa
Amazon Prime Music: https://amzn.to/3QM6Qbb
Hungama : https://bit.ly/3QCkFaD
Jio Saavn : https://bit.ly/3Bb9kc3
Apple Music : https://apple.co/3B1xQfq
Spotify: https://spoti.fi/3OrJVjw
Amazon UK: https://amzn.to/3nDwstv
YT Music: https://bit.ly/3HTweYl
iTunes : https://apple.co/3B1xQfq
Reel: https://bit.ly/3xVMlju
Resso: https://bit.ly/3y3ZBmq
Song Credits:
Movie Name: LOVER
Song: Marke
Starring: Guri, Ronak Joshi 
Singer:  Jass Manak
Lyrics: Love Lohka
Music Producer: Sharry Nexus
Rhythm: Shibhu G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</si>
  <si>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xapPlSte_hQ</t>
  </si>
  <si>
    <t>39337234</t>
  </si>
  <si>
    <t>398660</t>
  </si>
  <si>
    <t>7124</t>
  </si>
  <si>
    <t>Lover Movie Premiere At Elante (Teaser) GURI | Lover In Cinemas Now | Geet MP3</t>
  </si>
  <si>
    <t>2022-07-01T10:56:57Z</t>
  </si>
  <si>
    <t>OvVlQOkkGMI</t>
  </si>
  <si>
    <t>PT1M16S</t>
  </si>
  <si>
    <t>48846</t>
  </si>
  <si>
    <t>155</t>
  </si>
  <si>
    <t>Lover Movie Promotional Tour Sirsa To Delhi (Full Video) Lover Movie in Cinemas Now | GURI</t>
  </si>
  <si>
    <t>2022-07-01T08:42:18Z</t>
  </si>
  <si>
    <t>5HEtPZJcTyQ</t>
  </si>
  <si>
    <t>PT16M58S</t>
  </si>
  <si>
    <t>51758</t>
  </si>
  <si>
    <t>3699</t>
  </si>
  <si>
    <t>178</t>
  </si>
  <si>
    <t>Tere Bina : Ustad Rahat Fateh Ali Khan (Full Video) Guri - Punjabi Song - Geet MP3</t>
  </si>
  <si>
    <t>2022-06-30T12:30:11Z</t>
  </si>
  <si>
    <t>Geet MP3 Presenting 5th Song Of LOVER Movie "Tere Bina" Vocals By Ustad Rahat Fateh Ali Khan Ji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Tere Bina Stream/Download Now On:
Wynk : https://wynk.in/u/kijggcn90
Amazon Prime Music : https://amzn.to/3u3yq9O
Jio Saavn : https://bit.ly/3NcMV1U
Hungama : https://bit.ly/3yjAX2m
Spotify : https://spoti.fi/3bxXRdd
Apple Music : https://apple.co/3HUHSSM
Amazon UK : https://amzn.to/3brbDyq
YT Music : https://bit.ly/3A54MVC
iTunes : https://apple.co/3HUHSSM
Reel : https://bit.ly/3ylcIRd
Resso : https://bit.ly/3HY6o5i
Song Credits:
Movie Name: LOVER
Song: Tere Bina
Starring: Guri, Ronak Joshi 
Singer: Ustad Rahat Fateh Ali Khan
Lyrics: Babbu
Music Producer: Snipr
Guitar: Shushant Rinku, Rajan Joy 
Rhythm: Shibhu G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</si>
  <si>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X1WweBQMDI8</t>
  </si>
  <si>
    <t>10286714</t>
  </si>
  <si>
    <t>121919</t>
  </si>
  <si>
    <t>1488</t>
  </si>
  <si>
    <t>Lover (Jukebox) Rahat Fateh Ali Khan - Atif Aslam - Sachet Tandon - Jass Manak - Hashmat Sultana</t>
  </si>
  <si>
    <t>2022-06-29T08:38:18Z</t>
  </si>
  <si>
    <t>Geet MP3 Presenting Jukebox Of LOVER Movie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Lover (Original Motion Picture Soundtrack)
1. Pyar Karda 
Singer: Jass Manak 
Lyrics: Babbu 
Music: Sharry Nexus 
2. Lover Title Track: 
Singer: Sachet Tandon
Lyrics: Babbu
Music: Snipr 
3. Kitna Chahe
Singer: Jass Manak Ft. Asees Kaur 
Lyrics: Jass Manak 
Music: Rajat Nagpal, Sharry Nexus
4. Rangreza
Singer: Atif Aslam
Lyrics: Babbu
Music: Snipr
5. Tere Bina: 
Singer: Rahat Fateh Ali Khan 
Lyrics: Babbu 
Music: Snipr
6. Marke 
Singer: Jass Manak 
Music: Sharry Nexus 
Lyrics: Love Lohka
7. Kasam 
Singer: Hashmat Sultana
Lyrics: Babbu 
Music: Snipr
Lyrical Video: Sunix Thakor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</si>
  <si>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Ap_ZeVXxyos</t>
  </si>
  <si>
    <t>PT23M37S</t>
  </si>
  <si>
    <t>2571579</t>
  </si>
  <si>
    <t>36071</t>
  </si>
  <si>
    <t>848</t>
  </si>
  <si>
    <t>Kasam : Hashmat Sultana (Full Song) GURI | Lover | Songs | Geet MP3</t>
  </si>
  <si>
    <t>2022-06-28T12:30:12Z</t>
  </si>
  <si>
    <t>Geet MP3 Presenting 7th Song Of LOVER Movie "Kasam" Vocals By Hashmat Sultana.
Make Sure You Will Like It And Spread it As Much As You Can. 
"LOVER" Movie Releasing On 1st July 2022 In Theaters.
Subscribe To Our Channel For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Kasam Audio Available For Streaming :
Wynk Music : https://bit.ly/3byawNq
Amazon Prime Music : https://amzn.to/3Bb0ZVO
Jio Saavn : https://bit.ly/3OSI4Ey
Hungama : https://bit.ly/3OxrI4b
Spotify : https://spoti.fi/3y9bis2
Apple Music : https://apple.co/3d4Zlgr
Amazon UK : https://amzn.to/3QBnjgQ
YT Music : https://bit.ly/3Dm0Otk
iTunes : https://apple.co/3d4Zlgr
Resso : https://bit.ly/3noiL19
Reel : https://bit.ly/3Nox4NS
Song Credits:
Movie Name: LOVER
Song: Kasam
Starring: Guri, Ronak Joshi 
Singer:  Hashmat Sultana
Lyrics: Babbu
Composer : Babbu
Music Producer: Snipr
Violin: Manas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</si>
  <si>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h_ih-pwDB2k</t>
  </si>
  <si>
    <t>1360854</t>
  </si>
  <si>
    <t>33681</t>
  </si>
  <si>
    <t>686</t>
  </si>
  <si>
    <t>Lover Movie Promotional Tour Sirsa To Jalandher (Vertical Video) Guri | Lover Movie in Cinemas Now</t>
  </si>
  <si>
    <t>2022-06-28T10:06:54Z</t>
  </si>
  <si>
    <t>daYVgL_zuRQ</t>
  </si>
  <si>
    <t>PT6M18S</t>
  </si>
  <si>
    <t>53720</t>
  </si>
  <si>
    <t>4297</t>
  </si>
  <si>
    <t>195</t>
  </si>
  <si>
    <t>LOVER Movie Promotional Tour Sirsa To Mohali (Teaser) GURI | Movie in Cinemas Now | Geet MP3</t>
  </si>
  <si>
    <t>2022-06-28T04:30:12Z</t>
  </si>
  <si>
    <t>PM0fe1mcEYA</t>
  </si>
  <si>
    <t>PT3M52S</t>
  </si>
  <si>
    <t>63232</t>
  </si>
  <si>
    <t>5990</t>
  </si>
  <si>
    <t>179</t>
  </si>
  <si>
    <t>Marke : Jass Manak (Full Song) GURI | Lover Movie in Cinemas Now | Geet MP3</t>
  </si>
  <si>
    <t>2022-06-27T12:32:30Z</t>
  </si>
  <si>
    <t>Geet MP3 Presenting 6th Song Of LOVER Movie "Marke" Vocals By Jass Manak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Marke Song Stream Now On: 
Wynk Music: https://bit.ly/3a30WSa
Amazon Prime Music: https://amzn.to/3QM6Qbb
Hungama : https://bit.ly/3QCkFaD
Jio Saavn : https://bit.ly/3Bb9kc3
Apple Music : https://apple.co/3B1xQfq
Spotify: https://spoti.fi/3OrJVjw
Amazon UK: https://amzn.to/3nDwstv
YT Music: https://bit.ly/3HTweYl
iTunes : https://apple.co/3B1xQfq
Reel: https://bit.ly/3xVMlju
Resso: https://bit.ly/3y3ZBmq
Song Credits:
Movie Name: LOVER
Song: Marke
Starring: Guri, Ronak Joshi 
Singer:  Jass Manak
Lyrics: Love Lohka
Music Producer: Sharry Nexus
Rhythm: Shibhu G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</si>
  <si>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JJj_klL9YBY</t>
  </si>
  <si>
    <t>10356266</t>
  </si>
  <si>
    <t>176219</t>
  </si>
  <si>
    <t>3697</t>
  </si>
  <si>
    <t>Tere Bina : Ustad Rahat Fateh Ali Khan (Full Song) GURI | Lover | Geet MP3</t>
  </si>
  <si>
    <t>2022-06-26T12:41:56Z</t>
  </si>
  <si>
    <t>Geet MP3 Presenting 5th Song Of LOVER Movie "Tere Bina" Vocals By Ustad Rahat Fateh Ali Khan Ji
Make Sure You Will Like It And Spread it As Much As You Can. 
"LOVER" Movie Releasing On 1st July 2022 In Theaters.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Tere Bina Stream/Download Now On:
Wynk : https://wynk.in/u/kijggcn90
Amazon Prime Music : https://amzn.to/3u3yq9O
Jio Saavn : https://bit.ly/3NcMV1U
Hungama : https://bit.ly/3yjAX2m
Spotify : https://spoti.fi/3bxXRdd
Apple Music : https://apple.co/3HUHSSM
Amazon UK : https://amzn.to/3brbDyq
YT Music : https://bit.ly/3A54MVC
iTunes : https://apple.co/3HUHSSM
Reel : https://bit.ly/3ylcIRd
Resso : https://bit.ly/3HY6o5i
Song Credits:
Movie Name: LOVER
Song: Tere Bina
Starring: Guri, Ronak Joshi 
Singer: Ustad Rahat Fateh Ali Khan
Lyrics: Babbu
Composer : Babbu
Music Producer: Snipr
Guitar: Shushant Rinku, Rajan Joy 
Rhythm: Shibhu G 
Mix Master: MixByDolce
Lyrical Video: Sunix Thakor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</si>
  <si>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5Wh55_qJz_E</t>
  </si>
  <si>
    <t>PT3M37S</t>
  </si>
  <si>
    <t>2353452</t>
  </si>
  <si>
    <t>82020</t>
  </si>
  <si>
    <t>5423</t>
  </si>
  <si>
    <t>Guri's Lover Movie in Cinemas Now #Lover #Guri</t>
  </si>
  <si>
    <t>2022-06-26T05:59:24Z</t>
  </si>
  <si>
    <t>PxDF_qiriZc</t>
  </si>
  <si>
    <t>PT47S</t>
  </si>
  <si>
    <t>1283681</t>
  </si>
  <si>
    <t>84553</t>
  </si>
  <si>
    <t>515</t>
  </si>
  <si>
    <t>Rangreza : Atif Aslam (Tu Na Kariyo Fer Bhi - Full Video) Guri - Punjabi Song - Geet MP3</t>
  </si>
  <si>
    <t>2022-06-24T12:30:04Z</t>
  </si>
  <si>
    <t>Geet MP3 Presenting 4th Song Of LOVER Movie "Rangreza" Vocals By Atif Aslam 
Make Sure You Will Like It And Spread it As Much As You Can. 
"LOVER" Movie Releasing On 1st July 2022 Only in Theaters.
Subscribe To Our Channel For New Songs: http://bit.ly/SubscribeGEETMP3
Song Credits:
Movie Name: LOVER
Song: Rangreza
Starring: Guri, Ronak Joshi 
Singer: Atif Aslam
Lyrics: Babbu
Composer : Babbu
Music Producer: Snipr
Mixed And Mastered By: Aftab Khan At Headroom Studio Mumbai 
Mix Assistant Vatsal Chevli And Elvis Fernandes
Directed By: Dilsher Singh &amp; Khushpal Singh
Poster: The Town Media, Aman Kalsi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Story And Screenplay: Taj 
Dialogue: Gurinder Dimpy
Singers: Rahat Fateh Ali Khan, Atif Aslam, Sachet Tandon, Nooran Sisters, Asees Kaur, Jass Manak 
Lyrics: Babbu, Love Lokha,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Garry Nawaab
Line Production: K Two Films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</si>
  <si>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qqA40OTvxbM</t>
  </si>
  <si>
    <t>43946558</t>
  </si>
  <si>
    <t>554668</t>
  </si>
  <si>
    <t>20389</t>
  </si>
  <si>
    <t>Lover Promo 1 : GURI | Lover Movie in Cinemas Now | Geet MP3</t>
  </si>
  <si>
    <t>2022-06-23T10:47:33Z</t>
  </si>
  <si>
    <t>i7Qe-xEkSyY</t>
  </si>
  <si>
    <t>117208</t>
  </si>
  <si>
    <t>8437</t>
  </si>
  <si>
    <t>281</t>
  </si>
  <si>
    <t>Naah Lofi Version - Jass Manak | Satti Dhillon | Romantic Song | GK Digital | Geet MP3</t>
  </si>
  <si>
    <t>2022-06-23T05:30:11Z</t>
  </si>
  <si>
    <t>Geet MP3 &amp; GK Digital Presenting Beautiful Song "Naah" By Amazing Jass Manak
Make Sure You Will Like It And Spread it As Much As You Can. 
Subscribe To Our Channel For Songs  : http://bit.ly/SubscribeGEETMP3
Enjoy Naah Lofi Audio On: 
Wynk Music : https://bit.ly/3zWHkde
Amazon Prime Music : https://amzn.to/3bdLrah
Jio Saavn : https://bit.ly/3HJIJFK
Spotify : https://spoti.fi/3HKynFx
Apple Music : https://apple.co/3QCWLgt
Amazon UK : https://amzn.to/3HHpwVn
YT Music : https://bit.ly/3QHpgcQ
iTunes : https://apple.co/3QCWLgt
Reel : https://bit.ly/3n9nwvr
Resso : https://bit.ly/3bnoSQs
You Can Listen Original Audio On :-
Wynk Music: https://bit.ly/3t8hSxF
Amazon Prime Music: https://amzn.to/3i2NXjU
JioSaavn: https://bit.ly/36frk9g
Hungama: https://bit.ly/3CCox6g
Apple Music: https://apple.co/3i6h2Lu
Spotify: https://spoti.fi/3tWUORs
YT Music: https://bit.ly/3t6wBsD
iTunes: https://apple.co/3i6h2Lu
Resso: https://m.resso.com/ZSdeDmfaM/
Reel: https://bit.ly/3CH7uje
Song Credits : 
Song : Naah Lofi
Singer : Jass Manak 
Lyrics : Jass Manak
Composer : Jass Manak 
Music : Sharry Nexus
LOFI mix : Abhishek Gusain
Video Director : Satti Dhillon
Video Editor : Sunix Thakor
Story &amp; Screenplay: Satti Dhillon 
D.O.P : Vahe Hambarcumyan
Focus Puller : Taron Hambarcumyan
Makeup : Liana Ayvazyan
Hair : Gevor Babumyan
Production Manager : Mary Mirzakhanyan 
Still and Making : Karen Serrobyan 
Drone Operator : Karen Galstyan
Editor : Danielyan Nairi
Colour Grading : Onkar
Reel &amp; Online Promotions : GK Digital
Produced By : Kv Dhillon
Music Label : Geet MP3
Music Consultant &amp; Digital Partner : GK DIGITAL
Instagram : https://www.instagram.com/GK.DIGITAL
Enjoy &amp; Stay Connected With Us 📲
Website: http://GeetMP3.com
YouTube: http://bit.ly/SubscribeGEETMP3 
Facebook: https://www.facebook.com/iGeetMP3
Instagram: https://www.instagram.com/GEETMP3
Twitter: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</si>
  <si>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xPJO10DF4iY</t>
  </si>
  <si>
    <t>15961218</t>
  </si>
  <si>
    <t>269196</t>
  </si>
  <si>
    <t>2808</t>
  </si>
  <si>
    <t>Kitna Chahe - Jass Manak &amp; Asees Kaur (Full Video) Guri - Hindi Song - Geet MP3</t>
  </si>
  <si>
    <t>2022-06-20T12:30:27Z</t>
  </si>
  <si>
    <t>Geet MP3 Presenting 3rd Song Of LOVER Movie "Kitna Chahe" Vocals By Jass Manak
Make Sure You Will Like It And Spread it As Much As You Can. 
"LOVER" Movie Releasing On 1st July 2022 In Theaters.
Subscribe To Our Channel For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Kitna Chahe Audio Available For Streaming:
Wynk Music: https://bit.ly/39HCshq
Amazon Prime Music: https://amzn.to/3QyHDAM
Hungama: https://bit.ly/3y5YhAu
Jio Saavn: https://bit.ly/3NcMV1U
Spotify: https://spoti.fi/3tSZKaP
Apple Music: https://apple.co/3zVgphM
Amazon Uk: https://amzn.to/3Ndgosp
iTunes: https://apple.co/3zVgphM
YT Music: https://bit.ly/3Qu8ttX 
Reel: https://bit.ly/3xFYWXZ
Resso : https://bit.ly/3u1lMbC
Song Credits:
Movie Name: LOVER
Song: Kitne Chahe
Starring: Guri, Ronak Joshi 
Singer: Jass Manak, Asees Kaur
Lyrics: Jass Manak
Composer: Jass Manak 
Music Producer : Rajat Nagpal, Sharry Nexus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</si>
  <si>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hxldg6SeQbE</t>
  </si>
  <si>
    <t>10648738</t>
  </si>
  <si>
    <t>261289</t>
  </si>
  <si>
    <t>10322</t>
  </si>
  <si>
    <t>Lover Title Track : Sachet Tandon (Full Video) Tere Lover Ne Ki Khatya  - Songs - Geet MP3</t>
  </si>
  <si>
    <t>2022-06-16T12:30:27Z</t>
  </si>
  <si>
    <t>Geet MP3 Presenting Title Track From "LOVER" Movie, Sung By Melodious "Sachet Tandon"
Make Sure You Will Like It And Spread It As Much As You Can. 
LOVER Movie Releasing On 1st July 2022 Only In Theaters.
Subscribe To Our Channel For Songs: http://bit.ly/SubscribeGEETMP3
Lover (Original Motion Picture Soundtrack)
Wynk Music: https://bit.ly/3A0hBk4
Amazon Prime Music: https://amzn.to/3b7u37k
Jio Saavn: https://bit.ly/3yjSdo7
Hungama: https://bit.ly/3OLmP7z
Apple Music: https://apple.co/3a7WPVj
Spotify: https://spoti.fi/3AsDp86
YT Music: https://bit.ly/3unWIeS
iTunes: https://apple.co/3a7WPVj
Resso: https://bit.ly/3A9WQ5G
Lover Audio Available For Streaming:
Spotify: https://spoti.fi/3QrRaJM
Wynk Music: https://bit.ly/3mXF5yA
Amazon Prime Music: https://amzn.to/3b7u37k
Jio Saavn: https://bit.ly/3tGStuP
Hungama: https://bit.ly/3HuHjyU
Apple Music: https://apple.co/3tGKduu
YT Music: https://bit.ly/3MUE84J
Amazon UK: https://amzn.to/39v26Wn
iTunes: https://apple.co/3tGKduu
Reel: https://bit.ly/3xBLhRN
Song Credits:
Movie Name: LOVER
Song: Lover (Title Track) 
Starring: Guri, Ronak Joshi 
Singer: Sachet Tandon
Lyrics: Babbu
Composer : Babbu
Music Producer: Snipr
Violin: Manas Kumar 
Guitar: Shushant Rinku &amp; Rajan Joy
Mix &amp; Master: MixbyDolce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</si>
  <si>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h2LMfpu6cuc</t>
  </si>
  <si>
    <t>PT4M26S</t>
  </si>
  <si>
    <t>18315646</t>
  </si>
  <si>
    <t>313420</t>
  </si>
  <si>
    <t>15913</t>
  </si>
  <si>
    <t>LOVER : GURI (Official Trailer) Lover Movie | Geet MP3</t>
  </si>
  <si>
    <t>2022-06-13T12:34:19Z</t>
  </si>
  <si>
    <t>Geet MP3 Proudly Presenting Trailer Of GURI's New Movie "LOVER" Movie Releasing On 1st July 2022 In Theaters.
Make Sure You Will Like It And Spread it As Much As You Can.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Lokha,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</si>
  <si>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J8eU7bEs7_c</t>
  </si>
  <si>
    <t>13558930</t>
  </si>
  <si>
    <t>297733</t>
  </si>
  <si>
    <t>10650</t>
  </si>
  <si>
    <t>Pyar Karda : Jass Manak (Full Video) Lover - Guri - Punjabi Song  - Geet MP3</t>
  </si>
  <si>
    <t>2022-05-26T12:31:46Z</t>
  </si>
  <si>
    <t>Geet MP3 Presenting First Song From Lover Movie is  Pyar Karda By "Jass Manak"
Make Sure You Will Like It And Spread it As Much As You Can. 
Subscribe To Our Channel For New Songs: http://bit.ly/SubscribeGEETMP3
Song Credits:
Song: Pyar Karda
Movie Name: LOVER
Singer: Jass Manak
Starring: Guri, Ronak Joshi 
Lyrics: Babbu
Composer: Babbu
Music: Sharry Nexus
Directed By: Dilsher Singh &amp; Khushpal Singh
Poster: The Town Media
Promotions: GK Digital
Music Label: Geet MP3
Movie Credits: 
Movie Name: Lover 
Movie Releasing: 1st July 2022 
Starring: Guri, Ronak Joshi 
Casting: Yashpal Sharma, Avtar Gill, Rupinder Rupi, Karan Sandhwalia, Harsimran Oberoi, Rahul Jaittly, Raj Dhaliwal, Harmandeep, Avar Brar, Chandan Gill
Producers: KV Dhillon
Story And Screenplay: Taj 
Dialogue: Gurinder Dimpy
DOP: Soni Singh
Associate Dir: Tajinder Dhiman
Voiceover: Samar Singh Chauhan 
Choreographer: Mehul Gadani
Chief Ad: Gurdeep 
Sound Designing And Mixing: Soundideaz Studios
DI: Parsad Film Labs
BGM: Sandeep Saxena 
Editor: Hardik Singh Reen
Publicity Designs: Aman Kalsi  
Promotions: GK Digital
Worldwide Distributions: Geet MP3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</si>
  <si>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PX9cXC79tSg</t>
  </si>
  <si>
    <t>42269976</t>
  </si>
  <si>
    <t>579588</t>
  </si>
  <si>
    <t>20594</t>
  </si>
  <si>
    <t>LOVER First Look : GURI | Lover Movie in Cinemas Now |  Geet MP3</t>
  </si>
  <si>
    <t>2022-05-20T11:30:01Z</t>
  </si>
  <si>
    <t>Geet MP3 Proudly Presenting GURI's New Movie "LOVER" Movie Releasing On 1st July 2022 In Theaters.
Make Sure You Will Like It And Spread it As Much As You Can.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DOP: Soni Singh
Associate Dir: Tajinder Dhiman
Voiceover: Samar Singh Chahuhan 
Choreographer: Mehul Gadani
Chief Ad: Gurdeep 
Sound Designing And Mixing: Soundideaz Studios
DI: Parsad Film Labs
BGM: Sandeep Saxena 
Editor: Hardik Singh Reen
Publicity Designs: Aman Kalsi  
Promotions: GK Digital
Worldwide Distributions: Geet MP3
Music On: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</si>
  <si>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EqDiQo7CpEU</t>
  </si>
  <si>
    <t>PT49S</t>
  </si>
  <si>
    <t>980005</t>
  </si>
  <si>
    <t>58549</t>
  </si>
  <si>
    <t>5868</t>
  </si>
  <si>
    <t>LOVER Motion Poster : GURI | Lover Movie in Cinemas Now | Geet MP3</t>
  </si>
  <si>
    <t>2022-05-13T12:30:06Z</t>
  </si>
  <si>
    <t>Geet MP3 Proudly Presenting Motion Poster Of GURI 's New Movie "LOVER" Movie Releasing On 1st July 2022 In Theaters.
Make Sure You Will Like It And Spread it As Much As You Can. 
Subscribe To Our Channel For New Songs: http://bit.ly/SubscribeGEETMP3
Lover (Original Motion Picture Soundtrack)
Wynk Music: https://bit.ly/3A0hBk4
Amazon Prime Music: https://amzn.to/3b7u37k
Jio Saavn: https://bit.ly/3yjSdo7
Hungama: https://bit.ly/3OLmP7z
Apple Music : https://apple.co/3a7WPVj
Spotify : https://spoti.fi/3AsDp86
YT Music : https://bit.ly/3unWIeS
iTunes : https://apple.co/3a7WPVj
Resso : https://bit.ly/3A9WQ5G
Movie Credits: 
Movie Name: Lover 
Movie Releasing: 1st July 2022 
Starring: Guri, Ronak Joshi 
Casting: Yashpal Sharma, Avtar Gill, Rupinder Rupi, Karan Sandhwalia, Harsimran Oberoi, Rahul Jaittly, Raj Dhaliwal, Harmandeep, Avar Brar, Chandan Gill
Producers: KV Dhillon, Parvar Nishan Singh
Story And Screenplay: Taj 
Dialogue: Gurinder Dimpy
Singers: Rahat Fateh Ali Khan, Atif Aslam, Sachet Tandon, Nooran Sisters, Asees Kaur, Jass Manak 
Lyrics: Babbu, Love Lohka, Jass Manak
Music: Sharry Nexus, Snipr, Rajat Nagpal
DOP: Soni Singh
Associate Dir: Tajinder Dhiman
Voiceover: Samar Singh Chahuhan 
Choreographer: Mehul Gadani
Action Director: Vishal Bhargav
Chief Ad: Gurdeep 
Sound Designing And Mixing: Soundideaz Studios
DI: Parsad Film Labs
BGM: Sandeep Saxena 
Editor: Hardik Singh Reen
Publicity Designs: Aman Kalsi, The Town Media 
Line Production: K Two Films
Promotions: GK Digital
Worldwide Distributions: Geet MP3
Music On: Geet MP3
Music Consultant &amp; Digital Partner: GK DIGITAL
Instagram: https://www.instagram.com/GK.DIGITAL
Enjoy &amp; Stay Connected With Us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</si>
  <si>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1jDuw_bgUm4</t>
  </si>
  <si>
    <t>PT53S</t>
  </si>
  <si>
    <t>422637</t>
  </si>
  <si>
    <t>35022</t>
  </si>
  <si>
    <t>4028</t>
  </si>
  <si>
    <t>Tere Ghar De Niche : Bhanu Pratap Agnihotri (Full Song) Simar Kaur | Punjabi Songs | Geet MP3</t>
  </si>
  <si>
    <t>2022-05-10T12:30:13Z</t>
  </si>
  <si>
    <t>Geet MP3 &amp; GK Digital Presenting Tere Ghar De Niche By Bhanu Pratap Agnihotri
Make Sure You Will Like It And Spread it As Much As You Can. 
Subscribe To Our Channel For More Songs  : http://bit.ly/SubscribeGEETMP3
You Can Stream Tere Ghar De Niche Song On :
Wynk Music : https://bit.ly/37H8oBn
Amazon Prime Music : https://amzn.to/3PeFNEo
Jio Saavn : https://bit.ly/3yur5mN
Hungama : https://bit.ly/37xTCwI
Spotify : https://spoti.fi/38kHCiL
Apple Music : https://apple.co/3N7vHUc
Amazon UK : https://amzn.to/3Fxjbuw
YT Music : https://bit.ly/3srejSo
iTunes : https://apple.co/3N7vHUc
Reel : https://bit.ly/38fPIcq
Resso : https://bit.ly/37GBHEh
Song - Tere Ghar De Niche
Singer &amp; Composer - Bhanu Pratap Agnihotri 
Female singer - Simar Kaur 
Lyrics - Sahil 
Music - Baman Chand
Female lead model - geet Goraya 
Dop - honey cam 
Edit/DI - Arshpreet 
Line prod - V sign Production 
Male costume - Kumar tailor 
Costume/stylist - joy Narang 
Ad - Gurdeep, Bunty, Gurdev Singh 
Director - Shamsher Singh 
Video - Team tru makers
Producer - Kv Dhillon
Reel &amp;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</si>
  <si>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OTPgc4EdeBk</t>
  </si>
  <si>
    <t>2828205</t>
  </si>
  <si>
    <t>48248</t>
  </si>
  <si>
    <t>Yenkan:  Karaj Randhawa (Full Song) Prince Rakhdi | Punjabi Song 2022 | Geet MP3</t>
  </si>
  <si>
    <t>2022-05-10T04:30:01Z</t>
  </si>
  <si>
    <t>Geet MP3 &amp; GK Digital Presenting New Album "Shikari" By Karan Randhawa.
Make Sure You Will Like It And Spread it As Much As You Can. 
Subscribe To Our Channel For New Songs: http://bit.ly/SubscribeGEETMP3
Full Album Available On: 
Spotify: https://spoti.fi/3MXNeho
Wynk: https://bit.ly/3kMRSCX
JioSaavn: https://bit.ly/38cpKGB
iTunes: https://apple.co/3vRXSAt
Apple Music: https://apple.co/3vRXSAt
Youtube Music: https://bit.ly/3KYdEhr
Resso : https://bit.ly/393eSuz
Amazon Prime Music: https://amzn.to/39AGCHf 
Amazon Uk: https://amzn.to/3Fum4Mv
Hungama Music: https://bit.ly/3Pig4v0
Reels: https://ffm.bio/shikarialbum
Album Credits : 
1. Putthe Kamm
Singer: Karaj Randhawa
Lyrics: Prince Rakhdi
Music: Yeah Proof
2. Saheliyan
Singer: Karaj Randhawa
Lyrics: Preeta
Music: Flamme Music 
3. Chandigarh
Singer: Karaj Randhawa
Lyrics: Prince Rakhdi
Music: The Kidd
4. Naal Tere
Singer: Karaj Randhawa
Lyrics: Prince Rakhdi
Music: Juggy Gill
5. Hookah Bar 
Singer: Karaj Randhawa
Rap: Pradhaan
Lyrics: Prince Rakhdi
Music: UV
6. Gabru
Singer: Karaj Randhawa
Lyrics: Prince Rakhdi
Music: The Kidd
7. Yadaan
Singer: Karaj Randhawa 
Lyrics: Prince Rakhdi 
Music: Kelly 
8. Yenkan
Singer: Karaj Randhawa
Lyrics: Prince Rakhdi
Music: Kelly
Lyrical Video By : Vickey Singh
Reel &amp; Online Promotions: GK Digital
Produced By: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</si>
  <si>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6ooOpt-lDoE</t>
  </si>
  <si>
    <t>52691</t>
  </si>
  <si>
    <t>2327</t>
  </si>
  <si>
    <t>102</t>
  </si>
  <si>
    <t>Yadaan:  Karaj Randhawa (Full Song) Prince Rakhdi | Punjabi Song 2022 | Geet MP3</t>
  </si>
  <si>
    <t>2022-05-09T12:30:04Z</t>
  </si>
  <si>
    <t>Geet MP3 &amp; GK Digital Presenting New Album "Shikari" By Karan Randhawa.
Make Sure You Will Like It And Spread it As Much As You Can. 
Subscribe To Our Channel For New Songs: http://bit.ly/SubscribeGEETMP3
Full Album Available On: 
Spotify: https://spoti.fi/3MXNeho
Wynk: https://bit.ly/3kMRSCX
JioSaavn: https://bit.ly/38cpKGB
iTunes: https://apple.co/3vRXSAt
Apple Music: https://apple.co/3vRXSAt
Youtube Music: https://bit.ly/3KYdEhr
Resso : https://bit.ly/393eSuz
Amazon Prime Music: https://amzn.to/39AGCHf 
Amazon Uk: https://amzn.to/3Fum4Mv
Hungama Music: https://bit.ly/3Pig4v0
Reels: https://ffm.bio/shikarialbum
Album Credits : 
1. Putthe Kamm
Singer: Karaj Randhawa
Lyrics: Prince Rakhdi
Music: Yeah Proof
2. Saheliyan
Singer: Karaj Randhawa
Lyrics: Preeta
Music: Flamme Music 
3. Chandigarh
Singer: Karaj Randhawa
Lyrics: Prince Rakhdi
Music: The Kidd
4. Naal Tere
Singer: Karaj Randhawa
Lyrics: Prince Rakhdi
Music: Juggy Gill
5. Hookah Bar 
Singer: Karaj Randhawa
Rap: Pradhaan
Lyrics: Prince Rakhdi
Music: UV
6. Gabru
Singer: Karaj Randhawa
Lyrics: Prince Rakhdi
Music: The Kidd
7. Yadaan
Singer: Karaj Randhawa 
Lyrics: Prince Rakhdi 
Music: Kelly 
8. Yenkan
Singer: Karaj Randhawa
Lyrics: Prince Rakhdi
Music: Kelly
Lyrical Video By : Vickey Singh
Art Director : Sunil Kumar
Project Manager : Khushal Singh
Reel &amp; Online Promotions: GK Digital
Produced By: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</si>
  <si>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Myp2Ev6Zo7M</t>
  </si>
  <si>
    <t>49313</t>
  </si>
  <si>
    <t>2440</t>
  </si>
  <si>
    <t>104</t>
  </si>
  <si>
    <t>Gabru : Karaj Randhawa (Full Song) Prince Rakhdi | Punjabi Song 2022 | Geet MP3</t>
  </si>
  <si>
    <t>2022-05-09T08:30:07Z</t>
  </si>
  <si>
    <t>UQL66mz8w6g</t>
  </si>
  <si>
    <t>45058</t>
  </si>
  <si>
    <t>2290</t>
  </si>
  <si>
    <t>133</t>
  </si>
  <si>
    <t>Hookah Bar :  Karaj Randhawa Ft. Pardhaan (Full Song) Prince Rakhdi | Geet MP3</t>
  </si>
  <si>
    <t>2022-05-09T03:30:05Z</t>
  </si>
  <si>
    <t>_E6X-HwEZyg</t>
  </si>
  <si>
    <t>31067</t>
  </si>
  <si>
    <t>1329</t>
  </si>
  <si>
    <t>Naal Tere : Karaj Randhawa (Full Song) Prince Rakhdi | Geet MP3</t>
  </si>
  <si>
    <t>2022-05-08T12:30:10Z</t>
  </si>
  <si>
    <t>kCyDXrsmo8k</t>
  </si>
  <si>
    <t>PT4M36S</t>
  </si>
  <si>
    <t>46645</t>
  </si>
  <si>
    <t>2566</t>
  </si>
  <si>
    <t>Chandigarh : Karaj Randhawa (Full Song) Prince Rakhdi | Geet MP3</t>
  </si>
  <si>
    <t>2022-05-08T08:30:49Z</t>
  </si>
  <si>
    <t>w2mqv9yWvFo</t>
  </si>
  <si>
    <t>62970</t>
  </si>
  <si>
    <t>3031</t>
  </si>
  <si>
    <t>Saheliyan : Karaj Randhawa (Full Song) Preeta | Punjabi Song 2022 | Geet MP3</t>
  </si>
  <si>
    <t>2022-05-08T05:42:10Z</t>
  </si>
  <si>
    <t>VQ_rDKBrgVM</t>
  </si>
  <si>
    <t>48387</t>
  </si>
  <si>
    <t>2896</t>
  </si>
  <si>
    <t>Shikari (Full Album Jukebox) Karaj Randhawa | Punjabi Album 2022 | Geet MP3</t>
  </si>
  <si>
    <t>2022-05-07T12:52:30Z</t>
  </si>
  <si>
    <t>Geet MP3 &amp; GK Digital Presenting New Album "Shikari" By Karan Randhawa.
Make Sure You Will Like It And Spread it As Much As You Can. 
Subscribe To Our Channel For New Songs: http://bit.ly/SubscribeGEETMP3
Full Album Available On: 
Spotify: https://spoti.fi/3MXNeho
Wynk: https://bit.ly/3kMRSCX
JioSaavn: https://bit.ly/38cpKGB
iTunes: https://apple.co/3vRXSAt
Apple Music: https://apple.co/3vRXSAt
Youtube Music: https://bit.ly/3KYdEhr
Resso : https://bit.ly/393eSuz
Amazon Prime Music: https://amzn.to/39AGCHf 
Amazon Uk: https://amzn.to/3Fum4Mv
Hungama Music: https://bit.ly/3Pig4v0
Reels: https://ffm.bio/shikarialbum
Album Credits : 
1. Putthe Kamm
Singer: Karaj Randhawa
Lyrics: Prince Rakhdi
Music: Yeah Proof
2. Saheliyan
Singer: Karaj Randhawa
Lyrics: Preeta
Music: Flamme Music 
3. Chandigarh
Singer: Karaj Randhawa
Lyrics: Prince Rakhdi
Music: The Kidd
4. Naal Tere
Singer: Karaj Randhawa
Lyrics: Prince Rakhdi
Music: Juggy Gill
5. Hookah Bar 
Singer: Karaj Randhawa
Rap: Pradhaan
Lyrics: Prince Rakhdi
Music: UV
6. Gabru
Singer: Karaj Randhawa
Lyrics: Prince Rakhdi
Music: The Kidd
7. Yadaan
Singer: Karaj Randhawa 
Lyrics: Prince Rakhdi 
Music: Kelly 
8. Yenkan
Singer: Karaj Randhawa
Lyrics: Prince Rakhdi
Music: Kelly
Project Produced By : Sikander Singh
Lyrical Video By : Vickey Singh
Reel &amp; Online Promotions: GK Digital
Produced By: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</si>
  <si>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2u-Z6e0adps</t>
  </si>
  <si>
    <t>PT26M3S</t>
  </si>
  <si>
    <t>65878</t>
  </si>
  <si>
    <t>Putthe Kamm : Karaj Randhawa Feat Gurlez Akhtar (Official Video) Prince Rakhdi  | Geet MP3</t>
  </si>
  <si>
    <t>2022-05-05T12:31:02Z</t>
  </si>
  <si>
    <t>Geet MP3 &amp; GK Digital Presenting New Album "Shikari" By Karan Randhawa, And Now We Releasing Album's First Video, And Full Album Releasing On 7 May 2022 On Geet MP3
Make Sure You Will Like It And Spread it As Much As You Can. 
Subscribe To Our Channel For New Songs: http://bit.ly/SubscribeGEETMP3
Full Album Available On: 
Spotify: https://spoti.fi/3MXNeho
Wynk: https://bit.ly/3kMRSCX
JioSaavn: https://bit.ly/38cpKGB
iTunes: https://apple.co/3vRXSAt
Apple Music: https://apple.co/3vRXSAt
Youtube Music: https://bit.ly/3KYdEhr
Resso : https://bit.ly/393eSuz
Amazon Prime Music: https://amzn.to/39AGCHf 
Amazon Uk: https://amzn.to/3Fum4Mv
Hungama Music: https://bit.ly/3Pig4v0
Song Credits : 
Song: Putthe Kamm
Singer: Karaj Randhawa , Gurlez Akhtar
Lyrics: Prince Rakhdi
Music: Proof
Featuring: Ginni Kapoor 
Video By: B3gether Pros
Director: Mahi Sandhu &amp; Joban Sandhu
Dop : Yadwinder Singh
Mix Master: Ashock (Bassholics)
Art Director : Sunil Kumar
Project Manager : Khushal Singh
Styling: Shreeya Mongia
Karaj Randhawa 
Outfit &amp; Shoes: Menz Art by Swami 
Shawl: Wrap Studio
Ginni Kapoor
Outfits: 
Sangeeta Swati 
Haania Manzar 
Roze India
Jewellery: Suhana art and jewels 
Jutti: Saya India
Poster Designer: The Town Media
Production: Neeraj Bhatt
Reel &amp; Online Promotions: GK Digital
Produced By: Kv Dhillon
Music Label: Geet MP3
Music Consultant &amp; Digital Partner: GK DIGITAL
Instagram: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</si>
  <si>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wFQHcYEK3SY</t>
  </si>
  <si>
    <t>1275144</t>
  </si>
  <si>
    <t>34148</t>
  </si>
  <si>
    <t>5516</t>
  </si>
  <si>
    <t>Putthe Kamm : Karaj Randhawa (Teaser) Prince Rakhdi | Punjabi Song 2022 | Geet MP3</t>
  </si>
  <si>
    <t>2022-05-03T12:30:01Z</t>
  </si>
  <si>
    <t>Geet MP3 &amp; GK Digital Presenting New Album "Shikari" By Karan Randhawa, And Now We Releasing Album's First Video Teaser. Full Song Releasing On 5th May, And Full Album Releasing On 7 May 2022 On Geet MP3
Make Sure You Will Like It And Spread it As Much As You Can. 
Subscribe To Our Channel For New Songs: http://bit.ly/SubscribeGEETMP3
Song Credits : 
Song: Putthe Kamm
Singer: Karaj Randhawa 
Lyrics: Prince Rakhdi
Music: Proof
Featuring: Ginni Kapoor 
Mix &amp; Master : Dense
Video By: B3gether Pros
Director: Mahi Sandhu &amp; Joban Sandhu
Poster Designer: The Town Media
Reel &amp; Online Promotions: GK Digital
Produced By: Kv Dhillon
Music Label: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</si>
  <si>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8-H7peoQqxo</t>
  </si>
  <si>
    <t>62214</t>
  </si>
  <si>
    <t>4092</t>
  </si>
  <si>
    <t>142</t>
  </si>
  <si>
    <t>Mere Wall: Karan Randhawa (Official Video) Tunisha Sharma | Rav Dhillon | Punjabi Song | GeetMP3</t>
  </si>
  <si>
    <t>2022-04-26T12:30:10Z</t>
  </si>
  <si>
    <t>Geet MP3 Presenting Beautiful Song "Mere Wall" By Karan Randhawa
Make Sure You Will Like It And Spread it As Much As You Can. 
Subscribe To Our Channel For New Songs: http://bit.ly/SubscribeGEETMP3
You Can Listen to Audio on:-
Wynk Music : https://bit.ly/3vo3Xog
Amazon Prime Music : https://amzn.to/3Ls59MX
Jio Saavn : https://bit.ly/3OI9bCY
Hungama : https://bit.ly/3Lo5QGU
Spotify : https://spoti.fi/38simGS
Apple Music : https://apple.co/3vmCqDu
Amazon UK : https://amzn.to/3MT7C3p
YT Music : https://bit.ly/3Kmz1J1
iTunes : https://apple.co/3vmCqDu
Reel : https://bit.ly/3rUk0bg
Resso : https://bit.ly/3Ni3BWn
Song Credits : 
Song : Mere Wall
Singer : Karan Randhawa 
Lyrics : Farmaan 
Music : Raka
Composer : Farmaan
Featuring : Tunisha Sharma
Video Director : Rav Dhillon
Story &amp; Screenplay : Rav Dhillon 
Choreograpgher : Deush Mehra
Mix &amp; Master : Sameer Charegoankar
DOP: Arundeep Teji
Asso Director : Rahul Marwaha
Makeup By : Karan Makeover
Production : Galb Films By Ankur Sehgal
Editing : Jagjeet Dhanoa
CC : Onkar 
Costumes : Priyaana Thapar
Casting : Deepesh Rakheja, Rammy Singh
Hair : Ali 
Poster Designer : Aman Kalsi 
Reel &amp; Online Promotions : GK Digital
Produced By : Kv Dhillon
Music Label : Geet MP3
Enjoy &amp; Stay Connected With Us 📲
Website : http://GeetMP3.com
YouTube : http://bit.ly/SubscribeGEETMP3 
Facebook : https://www.facebook.com/iGeetMP3
Instagram : https://www.instagram.com/GEETMP3
Twitter : https://twitter.com/GEETMP3
SnapChat : https://www.snapchat.com/add/GEETMP3
Website: http://GeetMP3.com</t>
  </si>
  <si>
    <t>Hjcx6Emg6yI</t>
  </si>
  <si>
    <t>19029138</t>
  </si>
  <si>
    <t>284750</t>
  </si>
  <si>
    <t>26713</t>
  </si>
  <si>
    <t>Mere Wall : Karan Randhawa (Teaser) Tunisha Sharma | Rav Dhillon | Geet MP3</t>
  </si>
  <si>
    <t>2022-04-25T12:30:11Z</t>
  </si>
  <si>
    <t>bxKmvZGpGA0</t>
  </si>
  <si>
    <t>PT28S</t>
  </si>
  <si>
    <t>191575</t>
  </si>
  <si>
    <t>16711</t>
  </si>
  <si>
    <t>526</t>
  </si>
  <si>
    <t>Charso Bees 2 : BOHEMIA (Full Song) Deep Jandu | Geet MP3</t>
  </si>
  <si>
    <t>2022-04-24T06:30:02Z</t>
  </si>
  <si>
    <t>Geet MP3 &amp; GK Digital Proudly Present Album "I AM ICON" By Punjabi Hip Hop Rapper BOHEMIA.
Subscribe To Our Channel For New Songs: http://bit.ly/SubscribeGEETMP3
Stream/Download  Full Album Audio On:-
Spotify: https://spoti.fi/37Abp6x
Wynk Music: https://bit.ly/iAmICONAlbum
Prime Music India: https://amzn.to/38cJTf8
Hungama Music: https://bit.ly/3K2a45s
JioSaavn: https://bit.ly/3xIze6Y
iTunes: https://apple.co/3jRCdld
Apple Music : https://apple.co/3jRCdld
Resso App: https://bit.ly/3vydFmR
Youtube Music : https://bit.ly/3EAZktM
Instagram Reels : https://ffm.bio/iamicon
24/7 Music Shop : https://bit.ly/3vInNJU
7 Digital : https://bit.ly/3MnYnrz
Tidal : https://bit.ly/3k4DXb4
Amazon UK : https://amzn.to/3K6aZ4U
Amazon USA : https://amzn.to/3v2E8tF
Album: I Am ICON (In Control Of Nothing) 
Tracklist:-
1. Daddy's Home: Bohemia ft. J.Hind 
2. Jee Kare: Bohemia ft. Simar Kaur 
3. Main: Bohemia ft. Sikander Kahlon 
4. Tumhara Pyar: Bohemia 
5. Drug Dealer: Bohemia ft. J.Hind &amp; Official Bhagat
6. I.M.I.T: Bohemia ft. Noveen Morris 
7. Gutt: Bohemia ft. Gurlez Akhtar
8. Dil: Bohemia ft. Deep Jandu 
9. Balle Balle: Bohemia ft. J.Hind
10. Tu Te Kehndi C : Bohemia ft. Divine 
11. Maar Dena: Bohemia 
12. Desi Hip Hop: Bohemia
13. Samandar: Bohemia ft. YDV
14. Charso Bees 2 : Bohemia
Music &amp; Composer: Deep Jandu
Poster Designer : Aman Kalsi
Executive Producer: J.Hind
Promotions: GK Digital
Producer: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</si>
  <si>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Cenw7QeOm2Q</t>
  </si>
  <si>
    <t>475081</t>
  </si>
  <si>
    <t>26215</t>
  </si>
  <si>
    <t>1042</t>
  </si>
  <si>
    <t>Samandar : BOHEMIA Ft. YDV (Full Song) Deep Jandu | Geet MP3</t>
  </si>
  <si>
    <t>2022-04-24T03:30:04Z</t>
  </si>
  <si>
    <t>Q4Ac-jEmA0U</t>
  </si>
  <si>
    <t>PT3M11S</t>
  </si>
  <si>
    <t>1011508</t>
  </si>
  <si>
    <t>27808</t>
  </si>
  <si>
    <t>793</t>
  </si>
  <si>
    <t>Desi Hip Hop : BOHEMIA (Full Song) Deep Jandu | Geet MP3</t>
  </si>
  <si>
    <t>2022-04-23T13:30:05Z</t>
  </si>
  <si>
    <t>Ws-aC9tB6_E</t>
  </si>
  <si>
    <t>1020447</t>
  </si>
  <si>
    <t>9003</t>
  </si>
  <si>
    <t>500</t>
  </si>
  <si>
    <t>Maar Dena : BOHEMIA  (Full Song) Deep Jandu | Geet MP3</t>
  </si>
  <si>
    <t>2022-04-23T11:30:01Z</t>
  </si>
  <si>
    <t>62OUFkyxURo</t>
  </si>
  <si>
    <t>576775</t>
  </si>
  <si>
    <t>14033</t>
  </si>
  <si>
    <t>Tu Te Kehndi C : BOHEMIA Ft. Divine (Full Song) Deep Jandu | Geet MP3</t>
  </si>
  <si>
    <t>2022-04-23T09:00:06Z</t>
  </si>
  <si>
    <t>Geet MP3 &amp; GK Digital Proudly Present Album "I AM ICON" By Punjabi Hip Hop Rapper BOHEMIA.
Subscribe To Our Channel For New Songs: http://bit.ly/SubscribeGEETMP3
Stream/Download  Full Album Audio On:-
Spotify: https://spoti.fi/37Abp6x
Wynk Music: https://bit.ly/iAmICONAlbum
Prime Music India: https://amzn.to/38cJTf8
Hungama Music: https://bit.ly/3K2a45s
JioSaavn: https://bit.ly/3xIze6Y
iTunes: https://apple.co/3jRCdld
Apple Music : https://apple.co/3jRCdld
Resso App: https://bit.ly/3vydFmR
Youtube Music : https://bit.ly/3EAZktM
Instagram Reels : https://ffm.bio/iamicon
24/7 Music Shop : https://bit.ly/3vInNJU
7 Digital : https://bit.ly/3MnYnrz
Tidal : https://bit.ly/3k4DXb4
Amazon UK : https://amzn.to/3K6aZ4U
Amazon USA : https://amzn.to/3v2E8tF
Album: I Am ICON (In Control Of Nothing) 
Tracklist:-
1. Daddy's Home: Bohemia ft. J.Hind 
2. Jee Kare: Bohemia ft. Simar Kaur 
3. Main: Bohemia ft. Sikander Kahlon 
4. Tumhara Pyar: Bohemia 
5. Drug Dealer: Bohemia ft. J.Hind &amp; Official Bhagat
6. I.M.I.T: Bohemia ft. Noveen Morris 
7. Gutt: Bohemia ft. Gurlez Akhtar
8. Dil: Bohemia ft. Deep Jandu 
9. Balle Balle: Bohemia ft. J.Hind
10. Tu Te Kehndi C : Bohemia ft. Divine 
11. Maar Dena: Bohemia 
12. Desi Hip Hop: Bohemia
13. Samandar: Bohemia ft. YDV
14. Charso Bees 2 : Bohemia
Music: Deep Jandu
Poster Designer : Aman Kalsi
Executive Producer: J.Hind
Promotions: GK Digital
Producer: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</si>
  <si>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EHI-fH2hBqE</t>
  </si>
  <si>
    <t>1026249</t>
  </si>
  <si>
    <t>25115</t>
  </si>
  <si>
    <t>837</t>
  </si>
  <si>
    <t>Balle Balle : BOHEMIA Ft. J Hind (Full Song) Deep Jandu | Geet MP3</t>
  </si>
  <si>
    <t>2022-04-23T07:34:31Z</t>
  </si>
  <si>
    <t>tdmAxDny0Ek</t>
  </si>
  <si>
    <t>678652</t>
  </si>
  <si>
    <t>9408</t>
  </si>
  <si>
    <t>406</t>
  </si>
  <si>
    <t>Dil : BOHEMIA Ft. Deep Jandu (Full Song) Geet MP3</t>
  </si>
  <si>
    <t>2022-04-22T12:31:11Z</t>
  </si>
  <si>
    <t>KBo4w361oEY</t>
  </si>
  <si>
    <t>1469860</t>
  </si>
  <si>
    <t>18984</t>
  </si>
  <si>
    <t>Gutt : BOHEMIA Ft. Gurlez Akhtar (Full Song) Deep Jandu | Geet MP3</t>
  </si>
  <si>
    <t>2022-04-22T10:51:09Z</t>
  </si>
  <si>
    <t>GIqmlm3YUFc</t>
  </si>
  <si>
    <t>426760</t>
  </si>
  <si>
    <t>5955</t>
  </si>
  <si>
    <t>303</t>
  </si>
  <si>
    <t>I.M.I.T : BOHEMIA Ft. Noveen Morris (Full Song) Deep Jandu | Geet MP3</t>
  </si>
  <si>
    <t>2022-04-22T06:30:02Z</t>
  </si>
  <si>
    <t>HZKGMHQYEuQ</t>
  </si>
  <si>
    <t>822695</t>
  </si>
  <si>
    <t>7415</t>
  </si>
  <si>
    <t>292</t>
  </si>
  <si>
    <t>Drug Dealer : BOHEMIA Ft. J.Hind &amp; Official Bhagat (Full Song) Deep Jandu | Geet MP3</t>
  </si>
  <si>
    <t>2022-04-22T03:30:00Z</t>
  </si>
  <si>
    <t>1mCBKl-p10U</t>
  </si>
  <si>
    <t>2176482</t>
  </si>
  <si>
    <t>55637</t>
  </si>
  <si>
    <t>2011</t>
  </si>
  <si>
    <t>Main : BOHEMIA Ft. Sikander Kahlon (Full Song) Deep Jandu | Geet MP3</t>
  </si>
  <si>
    <t>2022-04-21T09:30:12Z</t>
  </si>
  <si>
    <t>Geet MP3 &amp; GK Digital Proudly Present Album "I AM ICON" By Punjabi Hip Hop Rapper BOHEMIA.
Subscribe To Our Channel For New Songs: http://bit.ly/SubscribeGEETMP3
Stream/Download  Full Album Audio On:-
Spotify: https://spoti.fi/37Abp6x
Wynk Music: https://bit.ly/iAmICONAlbum
Prime Music India: https://amzn.to/38cJTf8
Hungama Music: https://bit.ly/3K2a45s
JioSaavn: https://bit.ly/3xIze6Y
iTunes: https://apple.co/3jRCdld
Apple Music : https://apple.co/3jRCdld
Resso App: https://bit.ly/3vydFmR
Youtube Music : https://bit.ly/3EAZktM
Instagram Reels : https://ffm.bio/iamicon
24/7 Music Shop : https://bit.ly/3vInNJU
7 Digital : https://bit.ly/3MnYnrz
Tidal : https://bit.ly/3k4DXb4
Amazon UK : https://amzn.to/3K6aZ4U
Amazon USA : https://amzn.to/3v2E8tF
Album: I Am ICON (In Control Of Nothing) 
Tracklist:-
1. Daddy's Home: Bohemia ft. J.Hind 
2. Jee Kare: Bohemia ft. Simar Kaur 
3. Main: Bohemia ft. Sikander Kahlon 
4. Tumhara Pyar: Bohemia 
5. Drug Dealer: Bohemia ft. J.Hind &amp; Official Bhagat
6. I.M.I.T: Bohemia ft. Noveen Morris 
7. Gutt: Bohemia ft. Gurlez Akhtar
8. Dil: Bohemia ft. Deep Jandu 
9. Balle Balle: Bohemia ft. J.Hind
10. Tu Te Kehndi C : Bohemia ft. Divine 
11. Maar Dena: Bohemia 
12. Desi Hip Hop: Bohemia
13. Samandar: Bohemia ft. YDV
14. Charso Bees 2 : Bohemia
Music: Deep Jandu
Poster Designer : Aman Kalsi
Executive Producer: J.Hind
Promotions: GK Digital
Producer: KV Dhillon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</si>
  <si>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q90D0_1pTzc</t>
  </si>
  <si>
    <t>592251</t>
  </si>
  <si>
    <t>21855</t>
  </si>
  <si>
    <t>957</t>
  </si>
  <si>
    <t>Jee Kare : BOHEMIA Ft. Simar Kaur (Full Song) Deep Jandu | Geet MP3</t>
  </si>
  <si>
    <t>2022-04-21T06:30:07Z</t>
  </si>
  <si>
    <t>uw7NhaJr5qE</t>
  </si>
  <si>
    <t>1062742</t>
  </si>
  <si>
    <t>23376</t>
  </si>
  <si>
    <t>1077</t>
  </si>
  <si>
    <t>Daddy's Home : BOHEMIA Ft. J.Hind (Full Song) Deep Jandu | Geet MP3</t>
  </si>
  <si>
    <t>2022-04-21T03:30:02Z</t>
  </si>
  <si>
    <t>FZ2eHM6dRC0</t>
  </si>
  <si>
    <t>1265211</t>
  </si>
  <si>
    <t>31920</t>
  </si>
  <si>
    <t>2220</t>
  </si>
  <si>
    <t>I Am I.C.O.N Album : BOHEMIA (Official Album Jukebox) Deep Jandu | Geet MP3</t>
  </si>
  <si>
    <t>2022-04-20T03:30:05Z</t>
  </si>
  <si>
    <t>EjKvpgOFMgY</t>
  </si>
  <si>
    <t>PT42M22S</t>
  </si>
  <si>
    <t>1447257</t>
  </si>
  <si>
    <t>52335</t>
  </si>
  <si>
    <t>9886</t>
  </si>
  <si>
    <t>Tumhara Pyar : Bohemia (Official Music Video) Deep Jandu | Geet MP3</t>
  </si>
  <si>
    <t>2022-04-18T05:30:27Z</t>
  </si>
  <si>
    <t>Kv Dhillon &amp; Geet MP3 Proudly Present "Tumhara Pyar" as the First Release From BOHEMIA 's Highly Anticipated "I Am I.C.O.N" Album. When Asked To Deliver a Video Like No Other, BOHEMIA Decided it Would Be Much More Special to Capture The Moment With a Few Close Friends &amp; Family And Share This Special Moment With Us All. 
Tumhara Pyar is Dedicated with Love to the Legendary Bappi Lahiri
Subscribe To Our Channel For Songs  : http://bit.ly/SubscribeGEETMP3
Stream/Download  Full Album Audio On:-
Spotify: https://spoti.fi/37Abp6x
Wynk Music: https://bit.ly/iAmICONAlbum
Prime Music India: https://amzn.to/38cJTf8
Hungama Music: https://bit.ly/3K2a45s
JioSaavn: https://bit.ly/3xIze6Y
iTunes: https://apple.co/3jRCdld
Apple Music : https://apple.co/3jRCdld
Resso App: https://bit.ly/3vydFmR
Youtube Music : https://bit.ly/3EAZktM
Instagram Reels : https://ffm.bio/iamicon
24/7 Music Shop : https://bit.ly/3vInNJU
7 Digital : https://bit.ly/3MnYnrz
Tidal : https://bit.ly/3k4DXb4
Amazon UK : https://amzn.to/3K6aZ4U
Amazon USA : https://amzn.to/3v2E8tF
Album : I Am ICON
Song : Tumhara Pyar
Lyrics/Artist : BOHEMIA
Music &amp; Composer : Deep Jandu
Mix/Master : J Statik
Director : Akash Musik
Makeup Artist : Joycy Joseph
Poster Designer : Aman Kalsi
Producer : KV Dhillon
Executive Producer : J.Hind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</si>
  <si>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Cy2Itv5CMho</t>
  </si>
  <si>
    <t>PT3M56S</t>
  </si>
  <si>
    <t>13814694</t>
  </si>
  <si>
    <t>262412</t>
  </si>
  <si>
    <t>27040</t>
  </si>
  <si>
    <t>Nawa Suit (Full Video) Harf Cheema &amp; Gurlez Akhtar | Beat Minister | Punjabi Song | Geet MP3</t>
  </si>
  <si>
    <t>2022-03-26T12:39:30Z</t>
  </si>
  <si>
    <t>Geet MP3 &amp; GK Digital Presenting New Song "Nawa Suit" By Harf Cheema
Make Sure You Will Like It And Spread it As Much As You Can. 
Subscribe To Our Channel For Songs  : http://bit.ly/SubscribeGEETMP3
You Can Listen Audio on :-
Wynk Music : https://bit.ly/35dFnfl
Amazon Prime Music : https://amzn.to/3IIAskp
Jio Saavn : https://bit.ly/3DMltoy
Hungama : https://bit.ly/3LIOMeA
Apple Music : https://apple.co/3LltVO2
Spotify : https://spoti.fi/3IJJGNp
Amazon UK : https://amzn.to/3ICaX4c
YT Music : https://bit.ly/3tJgRfN
iTunes : https://apple.co/3LltVO2
Resso : https://m.resso.com/ZSdM23jCC/
Reel : https://bit.ly/3Ke022a
Song Credits : 
Song : Nawa Suit
Singer : Harf Cheema &amp; Gurlez Akhtar
Female Lead : Sruishty Mann
Lyrics : Harf Cheema
Composer : Harf Cheema
Music : Beat Minister
Video Director : Savio Sandhu
Mixed and Mastered By : Sameer Charegaonkar 
Dhol, Dholak, Tabla and Chanda : Juggy Rihal (Recorded by Tom Lowry at Planet Studios UK)
Tumbi and Harmonium : Harpreet Singh
Mandolin : Gursimran Panesar
Additional Stroke : Chandrakant Lakshpati 
Music Composed, Arranged and Programmed By : Beat Minister 
Additional Programming : Harpreet Singh
Poster Designer : Garry Nawaab
Reel &amp; Online Promotions : GK Digital
Produced By : Kv Dhillon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</si>
  <si>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yWFxU2pZYEs</t>
  </si>
  <si>
    <t>9945033</t>
  </si>
  <si>
    <t>132971</t>
  </si>
  <si>
    <t>10878</t>
  </si>
  <si>
    <t>Naah : Jass Manak (Official Video) Satti Dhillon | Sharry Nexus | Love Song | Geet MP3</t>
  </si>
  <si>
    <t>2022-03-13T12:30:02Z</t>
  </si>
  <si>
    <t>Geet MP3 Presenting Beautiful Song "Naah" By Jass Manak
Make Sure You Will Like It And Spread it As Much As You Can. 
Subscribe To Our Channel For Songs  : http://bit.ly/SubscribeGEETMP3
You Can Listen Audio on :-
Wynk Music : https://bit.ly/3t8hSxF
Amazon Prime Music : https://amzn.to/3i2NXjU
Jio Saavn : https://bit.ly/36frk9g
Hungama : https://bit.ly/3CCox6g
Apple Music : https://apple.co/3i6h2Lu
Spotify : https://spoti.fi/3tWUORs
YT Music : https://bit.ly/3t6wBsD
iTunes : https://apple.co/3i6h2Lu
Resso : https://m.resso.com/ZSdeDmfaM/
Reel : https://bit.ly/3CH7uje
Song Credits : 
Song : Naah
Singer : Jass Manak 
Lyrics : Jass Manak
Composer : Jass Manak 
Music : Sharry Nexus
Video Director : Satti Dhillon
Story &amp; Screenplay : Satti Dhillon 
D.O.P : Vahe Hambarcumyan
Focus Puller : Taron Hambarcumyan
Makeup : Liana Ayvazyan
Hair : Gevor Babumyan
Production Manager : Mary Mirzakhanyan 
Special Thanks To : El Garden 
Still and Making : Karen Serrobyan 
Drone Operator : Karen Galstyan
Editor : Danielyan Nairi
Colour Grading : Onkar
Project by - Pavitter singh bal
Poster Designer : Aman Kalsi 
Reel &amp; Online Promotions : GK Digital
Produced By : KV Dhillon
Music Label : Geet MP3
Enjoy &amp; Stay Connected With Us 📲
Website : http://GeetMP3.com
YouTube : http://bit.ly/SubscribeGEETMP3 
Facebook : https://www.facebook.com/iGeetMP3
Instagram : https://www.instagram.com/GEETMP3
Twitter : https://twitter.com/GEETMP3
SnapChat : https://www.snapchat.com/add/GEETMP3</t>
  </si>
  <si>
    <t>FzfdD9y839g</t>
  </si>
  <si>
    <t>73446688</t>
  </si>
  <si>
    <t>1000083</t>
  </si>
  <si>
    <t>40551</t>
  </si>
  <si>
    <t>Naah : Jass Manak (INTRO) Satti Dhillon | Sharry Nexus | Song Rel 13 March | GK DIGITAL | Geet MP3</t>
  </si>
  <si>
    <t>2022-03-11T12:30:08Z</t>
  </si>
  <si>
    <t>Geet MP3 &amp; GK Digital Presenting 
Make Sure You Will Like It And Spread it As Much As You Can. 
Subscribe To Our Channel For New Songs  : http://bit.ly/SubscribeGEETMP3
Song Credits : 
Song : Naah
Singer/Lyrics : Jass Manak
Music : Sharry Nexus
Video : Satti Dhillon 
Reel &amp;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</si>
  <si>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kLuFtJO6Hrg</t>
  </si>
  <si>
    <t>372872</t>
  </si>
  <si>
    <t>34208</t>
  </si>
  <si>
    <t>1064</t>
  </si>
  <si>
    <t>Gaani : Guri (Lyrical Video) Jass Manak | Jatt Brothers Released Everywhere | Geet MP3</t>
  </si>
  <si>
    <t>2022-03-05T12:33:18Z</t>
  </si>
  <si>
    <t>Geet MP3 &amp; Omjee Star Studios Presenting New Song "Gaani" From Movie "Jatt Brothers"  
Make Sure You Will Like It And Spread it As Much As You Can. 
Subscribe To Our Channel For Songs  : http://bit.ly/SubscribeGEETMP3
Audio Stream/Download :-
Song Credits :- 
Song Name : Gaani
Movie Name : Jatt Brothers 
Singer : Guri 
Lyrics : Guri 
Composer : Guri 
Music : Rajat Nagpal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</si>
  <si>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3Y86JwonPq8</t>
  </si>
  <si>
    <t>PT2M48S</t>
  </si>
  <si>
    <t>843143</t>
  </si>
  <si>
    <t>32469</t>
  </si>
  <si>
    <t>796</t>
  </si>
  <si>
    <t>Gaani : Guri (Official Song) Jass Manak | Jatt Brothers Released Everywhere | Geet MP3</t>
  </si>
  <si>
    <t>2022-03-03T12:30:54Z</t>
  </si>
  <si>
    <t>Geet MP3 &amp; Omjee Star Studios Presenting New Song "Gaani" From Movie "Jatt Brothers"  
Make Sure You Will Like It And Spread it As Much As You Can. 
Subscribe To Our Channel For Songs  : http://bit.ly/SubscribeGEETMP3
Audio Stream/Download :-
Song Credits :- 
Song Name : Gaani
Movie Name : Jatt Brothers 
Singer : Guri 
Lyrics : Guri 
Composer : Guri 
Music : Rajat Nagpal
Online Promotions : GK Digital
Produced By : Kv Dhillon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</si>
  <si>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CwJ8SUhTQYA</t>
  </si>
  <si>
    <t>PT1M46S</t>
  </si>
  <si>
    <t>3751797</t>
  </si>
  <si>
    <t>120053</t>
  </si>
  <si>
    <t>17368</t>
  </si>
  <si>
    <t>Jatt Brothers (Dialogue Promo 5) Guri | Jass Manak | Jatt Brothers Rel 25 Feb 2022 | Geet MP3</t>
  </si>
  <si>
    <t>2022-02-25T05:50:10Z</t>
  </si>
  <si>
    <t>Geet MP3 &amp; Omjee Star Studios Presenting Punjabi Movie "Jatt Brothers" , Movie Releasing 25 February 2022 (Only In Cinemas) 
This Movie is First Movie of Sensation "Jass Manak" And Guri's 2nd Movie
Make Sure You Will Like It And Spread it As Much As You Can. 
Subscribe To Our Channel For More Songs  : http://bit.ly/SubscribeGEETMP3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</si>
  <si>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NKFAvlQhUYE</t>
  </si>
  <si>
    <t>379218</t>
  </si>
  <si>
    <t>22437</t>
  </si>
  <si>
    <t>436</t>
  </si>
  <si>
    <t>Yaar Mera Lofi Version By Jass Manak | Punjabi Songs | Geet MP3</t>
  </si>
  <si>
    <t>2022-02-24T12:02:01Z</t>
  </si>
  <si>
    <t>NfAjqEx9zRY</t>
  </si>
  <si>
    <t>429007</t>
  </si>
  <si>
    <t>30708</t>
  </si>
  <si>
    <t>1029</t>
  </si>
  <si>
    <t>Jatt Brothers (Dialogue Promo 4) Guri | Jass Manak | Jatt Brothers Rel 25 Feb 2022 | Geet MP3</t>
  </si>
  <si>
    <t>2022-02-23T07:28:05Z</t>
  </si>
  <si>
    <t>32STokmrNWw</t>
  </si>
  <si>
    <t>227135</t>
  </si>
  <si>
    <t>15939</t>
  </si>
  <si>
    <t>311</t>
  </si>
  <si>
    <t>London : Guri | Jass Manak (Full Song) Simar Kaur | Rajat Nagpal | Movie Rel 25 Feb 2022 | Geet MP3</t>
  </si>
  <si>
    <t>2022-02-22T12:30:21Z</t>
  </si>
  <si>
    <t>Geet MP3 &amp; Omjee Star Studios Presenting New Song "London" From Upcoming Punjabi Movie "Jatt Brothers" 
Movie Releasing 25 February 2022 (Only In Cinemas) 
This Movie is First Movie of New Sensation "Jass Manak" And Guri's 2nd Movie
Make Sure You Will Like It And Spread it As Much As You Can. 
Subscribe To Our Channel For Songs  : http://bit.ly/SubscribeGEETMP3
Audio Stream/Download :-
Wynk Music : https://bit.ly/3Ij2jYX
Amazon Prime Music : https://amzn.to/3h4QY2y
Jio Saavn : https://bit.ly/3LKUaP4
Hungama : https://bit.ly/3h6IFDB
Spotify : https://spoti.fi/3p8ntBI
Apple Music : https://apple.co/3BG4C5W
Amazon UK : https://amzn.to/3Icvxc4
YT Music : https://bit.ly/3BGP1ms
iTunes : https://apple.co/3BG4C5W
Resso :  https://m.resso.com/ZSecsyTDH/
Reel : https://bit.ly/3JMVoYh
Song Credits:- 
Song Name : London
Movie Name : Jatt Brothers 
Singer : Guri &amp; Jass Manak
Lyrics : Guri &amp; Jass Manak
Composer : Guri &amp; Jass Manak
Female Vocals : Simar Kaur
Music : Rajat Nagpal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</si>
  <si>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sUXtNzqhLg4</t>
  </si>
  <si>
    <t>14104311</t>
  </si>
  <si>
    <t>257899</t>
  </si>
  <si>
    <t>19844</t>
  </si>
  <si>
    <t>Jatt Brothers (Dialogue Promo 3) Guri | Jass Manak | Jatt Brothers Rel 25 Feb 2022 | Geet MP3</t>
  </si>
  <si>
    <t>2022-02-22T06:46:22Z</t>
  </si>
  <si>
    <t>r4YRsCPueIE</t>
  </si>
  <si>
    <t>254442</t>
  </si>
  <si>
    <t>18912</t>
  </si>
  <si>
    <t>Jatt Brothers (Dialogue Promo 2) Guri | Jass Manak | Jatt Brothers Rel 25 Feb 2022 | Geet MP3</t>
  </si>
  <si>
    <t>2022-02-21T06:28:27Z</t>
  </si>
  <si>
    <t>oJ7SWc7NnYg</t>
  </si>
  <si>
    <t>294685</t>
  </si>
  <si>
    <t>18941</t>
  </si>
  <si>
    <t>443</t>
  </si>
  <si>
    <t>Lamborghini : Jass Manak (Full Song) Guri | Punjabi Song | Movie Rel 25 Feb 2022 | Geet MP3</t>
  </si>
  <si>
    <t>2022-02-19T12:30:18Z</t>
  </si>
  <si>
    <t>Geet MP3 &amp; Omjee Star Studios Presenting New Song "Lamborghini" From Upcoming Punjabi Movie "Jatt Brothers" 
Movie Releasing 25 February 2022 (Only In Cinemas) 
This Movie is First Movie of New Sensation "Jass Manak" And Guri's 2nd Movie
Make Sure You Will Like It And Spread it As Much As You Can. 
Subscribe To Our Channel For Songs  : http://bit.ly/SubscribeGEETMP3
Audio Stream/Download :-
Wynk Music : https://bit.ly/3s0ZXYS
Amazon Prime Music : https://amzn.to/3gWFqOO
Jio Saavn : https://bit.ly/3JLd4nn
Hungama : https://bit.ly/356DaC3
Spotify : https://spoti.fi/3H0hIf9
Apple Music : https://apple.co/3I2syTb
Amazon UK : https://amzn.to/3uXs9hn
YT Music : https://bit.ly/34Q6VY5
iTunes : https://apple.co/3I2syTb
Resso : https://m.resso.com/ZSev8S67f/
Reel : https://bit.ly/3p1OZR8
Song Credits:- 
Song Name : Lamborghini
Movie Name : Jatt Brothers 
Singer : Jass Manak
Lyrics : Jass Manak 
Composer : Jass Manak 
Music : Rajat Nagpal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</si>
  <si>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anTYyycv2ZI</t>
  </si>
  <si>
    <t>8463182</t>
  </si>
  <si>
    <t>218128</t>
  </si>
  <si>
    <t>18635</t>
  </si>
  <si>
    <t>Jatt Brothers (Dialogue Promo) Guri | Jass Manak | Jatt Brothers Rel 25 Feb 2022 | Geet MP3</t>
  </si>
  <si>
    <t>2022-02-18T12:30:38Z</t>
  </si>
  <si>
    <t>kKLRsBmwy2g</t>
  </si>
  <si>
    <t>426626</t>
  </si>
  <si>
    <t>27393</t>
  </si>
  <si>
    <t>565</t>
  </si>
  <si>
    <t>Yaara : Guri (Official Song) Jass Manak | Rajat Nagpal | Movie Rel 25 Feb 2022 | Geet MP3</t>
  </si>
  <si>
    <t>2022-02-14T12:30:04Z</t>
  </si>
  <si>
    <t>Geet MP3 &amp; Omjee Star Studios Presenting New Song "Yaara" From Upcoming Punjabi Movie "Jatt Brothers" 
Movie Releasing 25 February 2022 (Only In Cinemas) 
This Movie is First Movie of New Sensation "Jass Manak" And Guri's 2nd Movie
Make Sure You Will Like It And Spread it As Much As You Can. 
Subscribe To Our Channel For Songs  : http://bit.ly/SubscribeGEETMP3
You Can Listen Audio on :-
Wynk Music : https://bit.ly/3uPdrJb
Amazon Prime Music : https://amzn.to/3rP55iQ
Jio Saavn : https://bit.ly/3rRCKsl
Hungama : https://bit.ly/3rP2B45
Spotify : https://spoti.fi/3gNCggz
Apple Music : https://apple.co/3rVcWvu
Amazon Uk : https://amzn.to/3oJYN27
YT Music : https://bit.ly/3HYckLa
iTunes : https://apple.co/3rVcWvu
Reel : https://bit.ly/3sIk7pW
Resso : https://m.resso.com/ZSeWT3my1/
Song Credits:- 
Song Name : Yaara
Movie Name : Jatt Brothers 
Singer : Guri
Lyrics : Guri
Composer : Guri 
Music : Rajat Nagpal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</si>
  <si>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zkfX-UdANB8</t>
  </si>
  <si>
    <t>7513212</t>
  </si>
  <si>
    <t>177741</t>
  </si>
  <si>
    <t>11494</t>
  </si>
  <si>
    <t>Time Table : Gurjazz (Full Song) Punjabi Songs | Jalwayu Enclave | Geet MP3</t>
  </si>
  <si>
    <t>2022-02-12T12:30:03Z</t>
  </si>
  <si>
    <t>Geet MP3 &amp; GK Digital Presenting 
Make Sure You Will Like It And Spread it As Much As You Can. 
Subscribe To Our Channel For Songs  : http://bit.ly/SubscribeGEETMP3
You Can Listen Audio on :-
Amazon Prime Music : https://amzn.to/3s2Jxzx
Jio Saavn : https://bit.ly/3gW1hGn
Spotify : https://spoti.fi/3LNy3HZ
Apple Music : https://apple.co/3sUuQ0m
Amazon UK : https://amzn.to/3s0xEtC
YT Music : https://bit.ly/3HfACiB
iTunes : https://apple.co/3sUuQ0m
Resso : https://m.resso.com/ZSevLshme/
Reel : https://bit.ly/3LJp3Dy
Song : Time Table
Singer : Gurjazz 
Lyrics : Lavi Tibbi 
Music : Juggy Gill
Label : Geet MP3
Promotion : Gk Digital
Choreographed by : Thaparr
Director : Thaparr 
Producer : Gabbar Sangrur 
Co-Producer : Varun &amp; Sheetal Brar
Worldwide Distribution : Omjee Star Studios. 
Starcast : Gurjazz ,Monica Sharma, Mintu Kappa, Rupinder Rupi , Seven Chahal and others .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</si>
  <si>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A3gAd3iUfNg</t>
  </si>
  <si>
    <t>360280</t>
  </si>
  <si>
    <t>16616</t>
  </si>
  <si>
    <t>Yaar Mera : Jass Manak (Full Song) Guri | MixSingh | Movie Rel 25 Feb 2022 | Geet MP3</t>
  </si>
  <si>
    <t>2022-02-10T12:30:46Z</t>
  </si>
  <si>
    <t>Geet MP3 &amp; Omjee Star Studios Presenting New Song "Yaar Mera" From Upcoming Punjabi Movie "Jatt Brothers" 
Movie Releasing 25 February 2022 (Only In Cinemas) 
This Movie is First Movie of New Sensation "Jass Manak" And Guri's 2nd Movie
Make Sure You Will Like It And Spread it As Much As You Can. 
Subscribe To Our Channel For Songs  : http://bit.ly/SubscribeGEETMP3
You Can Listen Audio on :-
Wynk Music : https://bit.ly/3rG7A6U
Amazon Prime Music : https://amzn.to/3JxNRN3
Jio Saavn : https://bit.ly/3GJtRoT
Hungama : https://bit.ly/3rHyrQ9
Spotify : https://spoti.fi/3HLbxNc
Apple Music : https://apple.co/3BgylCo
YT Music : https://bit.ly/34D7btc
iTunes : https://apple.co/3BgylCo
Resso : https://bit.ly/3HMvJyy
Reel : https://bit.ly/3LzpJLL
Song Credits:- 
Song Name : Yaar Mera
Movie Name : Jatt Brothers 
Singer : Jass Manak
Lyrics : Jass Manak 
Composer : Jass Manak 
Music : MixSingh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</si>
  <si>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tgp8YBEFJ9U</t>
  </si>
  <si>
    <t>6725814</t>
  </si>
  <si>
    <t>199649</t>
  </si>
  <si>
    <t>21020</t>
  </si>
  <si>
    <t>Yaara : Gurpreet Chattha (Full Song) Gurjazz | Punjabi Songs | Jalwayu Enclave | Geet MP3</t>
  </si>
  <si>
    <t>2022-02-08T12:30:01Z</t>
  </si>
  <si>
    <t>Geet MP3 &amp; GK Digital Presenting 
Make Sure You Will Like It And Spread it As Much As You Can. 
Subscribe To Our Channel For More Songs  : http://bit.ly/SubscribeGEETMP3
Official Trailer : https://youtu.be/_HRE-PCg74A
The Theatre Army Films  Presents Jalwayu Enclave Movie 
You Can Listen Audio on :-
Wynk Music : https://bit.ly/3LL0B4M
Amazon Prime Music : https://amzn.to/3sVe4OC
Jio Saavn : https://bit.ly/3I7xu9y
Spotify : https://spoti.fi/3BMykX7
Apple Music : https://apple.co/3vhFlhp
Amazon UK : https://amzn.to/3I4AT9a
YT Music : https://bit.ly/3s3shd6
iTunes : https://apple.co/3vhFlhp
Resso : https://m.resso.com/ZSevNkHUr/
Reel : https://bit.ly/34VYuKJ
Song : Yaara 
Singer &amp; Composer : Gurpreet Chattha
Lyrics : Harinder Kaur
Music : Dj Strings
Label : Geet MP3
Promotion : Gk Digital
Choreographed by : Thaparr
Director : Thaparr 
Mix Master : Jay K ( Jassi Katyal )
Producer : Gabbar Sangrur 
Co-Producer : Varun &amp; Sheetal Brar 
Starcast : Gurjazz , Monica Sharma , Mintu Kappa, Rupinder Rupi , Seven Chahal and others .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</si>
  <si>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0ei6asch6IU</t>
  </si>
  <si>
    <t>1198095</t>
  </si>
  <si>
    <t>22951</t>
  </si>
  <si>
    <t>2506</t>
  </si>
  <si>
    <t>Do Naina : Gurnazar (Full Song) | Punjabi Songs | Jalwayu Enclave | Geet MP3</t>
  </si>
  <si>
    <t>2022-02-06T12:30:13Z</t>
  </si>
  <si>
    <t>Geet MP3 &amp; GK Digital Presenting 
Make Sure You Will Like It And Spread it As Much As You Can. 
Subscribe To Our Channel For More Songs  : http://bit.ly/SubscribeGEETMP3
Official Trailer : https://youtu.be/_HRE-PCg74A
The Theatre Army Films  Presents Jalwayu Enclave Movie 
You Can Listen Audio On : 
Wynk Music : https://bit.ly/3h0lvPe
Amazon Prime Music : https://amzn.to/3BvGiDK
Jio Saavn : https://bit.ly/3JFOm7C
Hungama : https://bit.ly/36jx41L
Spotify : https://spoti.fi/34T6kVp
Apple Music : https://apple.co/3sMEB0G
Amazon UK : https://amzn.to/3LGRDpj
YT Music : https://bit.ly/3p2jNRU
iTunes : https://apple.co/3sMEB0G
Resso : https://m.resso.com/ZSevNmNuL/
Reel : https://bit.ly/3v1PH4P
Song : Do Naina
Singer : Gurnazar
Lyrics : Lavi Tibbi
Music : Groovester
Label : Geet MP3
Promotion : Gk Digital
Choreographed by : Thaparr
Director : Thaparr 
Producer : Gabbar Sangrur 
Co-Producer : Varun &amp; Sheetal Brar 
Starcast : Gurjazz ,Monica Sharma, Mintu Kappa, Rupinder Rupi , Seven Chahal and others .
Enjoy &amp; Stay Connected With Us 📲
Music Consultant &amp; Digital Partner : GK DIGITAL
Instagram : https://www.instagram.com/GK.DIGITAL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</si>
  <si>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trGkHDuN01o</t>
  </si>
  <si>
    <t>1181693</t>
  </si>
  <si>
    <t>28342</t>
  </si>
  <si>
    <t>421</t>
  </si>
  <si>
    <t>Chandigarh : Guri &amp; Jass Manak (Full Song) Punjabi Song | Movie Rel 25 Feb 2022 | Geet MP3</t>
  </si>
  <si>
    <t>2022-02-05T13:07:14Z</t>
  </si>
  <si>
    <t>Geet MP3 &amp; Omjee Star Studios Presenting Song "Chandigarh" From Upcoming Punjabi Movie "Jatt Brothers" , 
Movie Releasing 25 February 2022 (Only In Cinemas) 
This Movie is First Movie of Sensation "Jass Manak" And Guri's 2nd Movie
Make Sure You Will Like It And Spread it As Much As You Can. 
Subscribe To Our Channel For More Songs  : http://bit.ly/SubscribeGEETMP3
You Can Listen Audio on :-
Wynk Music : https://bit.ly/34IUGvR
Amazon Prime Music : https://amzn.to/3J3V6Mk
Hungama : https://bit.ly/3LkRR4Y
Spotify : https://spoti.fi/3GwKnZh
Apple Music : https://apple.co/3Hxn032
Amazon UK : https://amzn.to/3gpFo1E
YT Music : https://bit.ly/3grwUY3
iTunes : https://apple.co/3Hxn032
Resso : https://bit.ly/3HAhZqh
Song Credits:- 
Song Name : Chandigarh 
Movie Name : Jatt Brothers 
Singer : Guri, Jass Manak 
Lyrics : Guri, Jass Manak 
Composer : Guri, Jass Manak 
Music : Rajat Nagpal
Video Director : Savio Sandhu 
Dop : Honey Cam 
Chief AD : Rajveer Maan 
Ad’s : Jagjit Maan &amp; Randeep 
Edit By : Inder Rattaul 
Art : Karma Art
Hair : Abhishek Sain 
Makeup : Skipri 
Still : Karan Mankoo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</si>
  <si>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1k0dR29u2YQ</t>
  </si>
  <si>
    <t>13974535</t>
  </si>
  <si>
    <t>319723</t>
  </si>
  <si>
    <t>28562</t>
  </si>
  <si>
    <t>Chitta Kurta : Gurjazz (Full Song) Harish Verma | Punjabi Songs | Jalwayu Enclave | Geet MP3</t>
  </si>
  <si>
    <t>2022-02-04T12:30:02Z</t>
  </si>
  <si>
    <t>Geet MP3 &amp; GK Digital Presenting 
Make Sure You Will Like It And Spread it As Much As You Can. 
Subscribe To Our Channel For More Songs  : http://bit.ly/SubscribeGEETMP3
Official Trailer : https://youtu.be/_HRE-PCg74A
The Theatre Army Films  Presents Jalwayu Enclave Movie 
Audio Available On : 
Wynk Music : https://bit.ly/3uzZdMa
Amazon Prime Music : https://amzn.to/3gtfiev
Jio Saavn : https://bit.ly/3ozhfu2
Hungama : https://bit.ly/3B3IEcC
Spotify : https://spoti.fi/3Gz9RoI
Apple Music : https://apple.co/3HE62QG
Amazon UK : https://amzn.to/34i9gLf
YT Music : https://bit.ly/3J2fbTk
iTunes : https://apple.co/3HE62QG
Resso : https://bit.ly/3rzuOvG
Song : Chitta Kurta 
Singer : Gurjazz &amp; Harish Verma 
Lyrics : Lavi Tibbi 
Music : Laddi Gill 
Label : Geet MP3
Promotion : Gk Digital
Choreographed by : Thaparr
Director : Thaparr 
Producer : Gabbar Sangrur 
Co-Producer : Varun &amp; Sheetal Brar
Worldwide Distribution : Omjee Star Studios. 
Starcast : Gurjazz ,Monica Sharma, Mintu Kappa, Rupinder Rupi , Seven Chahal and others .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</si>
  <si>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gokI5jgNn5A</t>
  </si>
  <si>
    <t>893329</t>
  </si>
  <si>
    <t>24967</t>
  </si>
  <si>
    <t>416</t>
  </si>
  <si>
    <t>Tukda Chann Da : Gurjazz (Full Song) Monica Sharma | Punjabi Songs | Jalwayu Enclave | Geet MP3</t>
  </si>
  <si>
    <t>2022-02-02T12:30:01Z</t>
  </si>
  <si>
    <t>Geet MP3 &amp; GK Digital Presenting 
Make Sure You Will Like It And Spread it As Much As You Can. 
Subscribe To Our Channel For Songs  : http://bit.ly/SubscribeGEETMP3
Official Trailer : https://youtu.be/_HRE-PCg74A
The Theatre Army Films  Presents Jalwayu Enclave Movie 
You Can Listen Audio On : 
Wynk Music : https://bit.ly/3HHKUck
Amazon Prime Music : https://amzn.to/35YXiGP
Jio Saavn : https://bit.ly/3uCLNir
Hungama : https://bit.ly/3HQr4M5
Spotify : https://spoti.fi/3H8qVlY
Apple Music : https://apple.co/3Je49Ky
Amazon UK : https://amzn.to/3BcZs0X
YT Music : https://bit.ly/3sp958P
iTunes : https://apple.co/3Je49Ky
Resso : https://bit.ly/3sp9esT
Reel : https://bit.ly/3v6BAuU
Song : Tukda Chann Da
Singer &amp; Lyricist : Lavi Tibbi 
Music : Nik D Gill 
Choreographed by : Thaparr
Label : Geet MP3
Director : Thaparr 
Producer : Gabbar Sangrur 
Co-Producer : Varun &amp; Sheetal Brar
Worldwide Distribution : Omjee Star Studios. 
Starcast : Gurjazz ,Monica Sharma, Mintu Kappa, Rupinder Rupi , Seven Chahal and others .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</si>
  <si>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_XlKnyQAchY</t>
  </si>
  <si>
    <t>PT3M31S</t>
  </si>
  <si>
    <t>1628273</t>
  </si>
  <si>
    <t>33217</t>
  </si>
  <si>
    <t>3089</t>
  </si>
  <si>
    <t>Jatt Brothers (Trailer) Guri | Jass Manak | Punjabi Movies | Movie Releasing 25 Feb 2022 | Geet MP3</t>
  </si>
  <si>
    <t>2022-02-01T12:30:01Z</t>
  </si>
  <si>
    <t>Geet MP3 &amp; Omjee Star Studios Presenting Punjabi Movie "Jatt Brothers", Movie Releasing 25 February 2022 In Cinemas. This is the First Movie of the Sensation "Jass Manak" And Guri's 2nd Movie.
Make Sure You Will Like It And Spread It As Much As You Can. 
Subscribe To Our Channel For More Songs  : http://bit.ly/SubscribeGEETMP3
Music Consultant &amp; Digital Partner: GK Digital
Instagram: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</si>
  <si>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A9DoATjDQMc</t>
  </si>
  <si>
    <t>10244713</t>
  </si>
  <si>
    <t>360760</t>
  </si>
  <si>
    <t>57396</t>
  </si>
  <si>
    <t>Juttiyan Da Joda : Satbir Aujla (Official Video) Rav Dhillon | Punjabi Songs 2022 | Geet MP3</t>
  </si>
  <si>
    <t>2022-01-19T12:30:01Z</t>
  </si>
  <si>
    <t>Geet MP3 &amp; GK Digital Presenting Satbir Aujla's  Video Song "Juttiyan Da Joda"
Make Sure You Will Like It And Spread it As Much As You Can. 
Subscribe Our Channel For Fresh Songs :  http://bit.ly/SubscribeGEETMP3
You Can Stream Juttiyan Da Joda Song On :
Wynk Music : https://bit.ly/3fQrwx7
Amazon Prime Music : https://amzn.to/3GO3GOx
Hungama : https://bit.ly/3rxCGN0
Apple Music : https://apple.co/3tJGZri
Spotify : https://spoti.fi/3fDTuMC
Amazon Uk : https://amzn.to/32eX1Ok
YT Music : https://bit.ly/3FJQtFc
iTunes : https://apple.co/3tJGZri
Resso : https://bit.ly/3KvoSew
Song Credits :  
Song : Juttiyan Da Joda
Singer : Satbir Aujla 
Lyricist : Satbir Aujla
Composer : Satbir Aujla 
Music : Jazz Dee
Video Director : Rav Dhillon
Female lead : Tanuja Chauhan 
DOP : Arundeep Teji
Choreographer : Deus Mehra
Ast Dir : Rahul Marwaha
Makeup : Karan 
Second Makeup : Komal Patyal
Line Producer : Ankur Sehgal, Galb Films 
Casting : Senty Virk 
Editing &amp; CC : Inder Ratual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</si>
  <si>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4F-jPRCpODw</t>
  </si>
  <si>
    <t>4540255</t>
  </si>
  <si>
    <t>96021</t>
  </si>
  <si>
    <t>5842</t>
  </si>
  <si>
    <t>Badmashi : Karaj Randhawa (Full Song) Jayy Randhawa | Geet MP3</t>
  </si>
  <si>
    <t>2022-01-12T12:30:31Z</t>
  </si>
  <si>
    <t>Presenting 7th Song Of Shooter Movie "Badmashi By Karaj Randhawa"
Subscribe To Our Channel For More Songs  : http://bit.ly/SubscribeGEETMP3
You Can Stream Badmashi Song On :
Wynk Music : https://bit.ly/3AuWTHi
Amazon Prime Music : https://amzn.to/3GqCy89
Hungama : https://bit.ly/3A1oC22
Spotify : https://spoti.fi/3nurQpx
Apple Music : https://apple.co/3npQKqE
Amazon UK : https://amzn.to/3trzDZ5
YT Music : https://bit.ly/3KoKBF0
iTunes : https://apple.co/3npQKqE
Resso : https://m.resso.com/ZSecSdPTr/
Reel : https://bit.ly/3JL2a0J
Song Credits : 
Song : Badmashi
Singer : Karaj Randhawa 
Lyrics : Prince Rakhdi 
Music : The Kidd
Mix &amp; Master : Dense 
Video : Tru Makers
Dop : Yadwinder Singh
Art Director : Sunil Kumar
Project Manager : Khushal Singh
Poster Designer : Aman Kalsi &amp; Garry Nawaab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t>
  </si>
  <si>
    <t>lzpz4s6tjFs</t>
  </si>
  <si>
    <t>24111447</t>
  </si>
  <si>
    <t>271752</t>
  </si>
  <si>
    <t>2381</t>
  </si>
  <si>
    <t>Vailpuna : Hairat Aulakh Ft Gurlez Akhtar (Full Song) | Punjabi Songs | Geet MP3</t>
  </si>
  <si>
    <t>2022-01-10T12:30:07Z</t>
  </si>
  <si>
    <t>Geet MP3 &amp; GK Digital Presenting Song "Vailpuna" By Hairat Aulakh 
Make Sure You Will Like It And Spread it As Much As You Can. 
Subscribe To Our Channel For More Songs  : http://bit.ly/SubscribeGEETMP3
You Can Stream Vailpuna Song On :
Wynk Music : https://bit.ly/3HaeSnS
Amazon Prime Music : https://amzn.to/3JWIV5f
Jio Saavn : https://bit.ly/3r9em3A
Hungama : https://bit.ly/3r9csjw
Spotify : https://spoti.fi/3GikP2u
Apple Music : https://apple.co/3Fdi3dF
Amazon UK : https://amzn.to/3r4U4IK
YT Music : https://bit.ly/3GhZiHs
iTunes : https://apple.co/3Fdi3dF
Resso : https://m.resso.com/ZSecSqXyg/
Reel : https://bit.ly/33DxjUm
Song Credits :
Song : Vailpuna
Singer : Hairat Aulakh, Gurlez Akhtar 
Lyrics : Hairat Aulakh
Music : Raka
Video Director : Savio Sandhu
Female Lead : Srijan Chanta
Dop - Arundeep Teji 
Editor - Zipsi studio 
Assistant’s- Rajveer maan &amp; Jagjeet Maan 
Stylest- Harsh Khullar 
Line producer - Manish kharri
Poster Designer : The Town Media
Producer : Kv Dhillon
Reel &amp;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</si>
  <si>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RLu3TbewE5U</t>
  </si>
  <si>
    <t>1322529</t>
  </si>
  <si>
    <t>25845</t>
  </si>
  <si>
    <t>4217</t>
  </si>
  <si>
    <t>Parche : Karaj Randhawa (Full Song) Punjabi Song | Geet MP3</t>
  </si>
  <si>
    <t>2022-01-08T12:33:29Z</t>
  </si>
  <si>
    <t>Presenting 6th Song Of Shooter Movie 
Subscribe To Our New Channel For More Songs  : http://bit.ly/SubscribeGEETMP3
You Can Stream Parche Song On :
Wynk Music : https://bit.ly/3p67IuU
Amazon Prime Music : https://amzn.to/3thZkeO
Jio Saavn : https://bit.ly/3HRtrOb
Hungama : https://bit.ly/3Kbnwpc
Apple Music : https://apple.co/3tlxi1R
Spotify : https://spoti.fi/33nn5qE
Amazon UK : https://amzn.to/3nhzOSV
YT Music : https://bit.ly/3JZ4S3C
iTunes : https://apple.co/3tlxi1R
Resso : https://m.resso.com/ZSecSCjVm/
Reel : https://bit.ly/3h3guFx
Song Credits : 
Song : Parche
Singer : Karaj Randhawa 
Lyrics : Prince Rakhdi 
Music : The Kidd
Mix &amp; Master : Dense 
Video : Tru Makers
Poster Designer : Aman Kalsi 
Art Director : Sunil Kumar
Dop : Yadwinder Singh
Project Manager : Khushal Singh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</si>
  <si>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7THQy5YkAwM</t>
  </si>
  <si>
    <t>PT3M22S</t>
  </si>
  <si>
    <t>38753959</t>
  </si>
  <si>
    <t>450336</t>
  </si>
  <si>
    <t>4557</t>
  </si>
  <si>
    <t>Shooter : Guri (Full Song) Deep Jandu | Jayy Randhawa | Geet MP3</t>
  </si>
  <si>
    <t>2022-01-04T12:30:06Z</t>
  </si>
  <si>
    <t>Song Credits : 
Song : Shooter 
Singer : Guri 
Lyrics : Veet Baljit 
Music Deep Jandu 
Poster Designer : Aman Kalsi 
Starring : Jayy Randhawa,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t>
  </si>
  <si>
    <t>ZocJtIKjcJM</t>
  </si>
  <si>
    <t>23765968</t>
  </si>
  <si>
    <t>357020</t>
  </si>
  <si>
    <t>11297</t>
  </si>
  <si>
    <t>Shooter : Jayy Randhawa (Teaser) | Punjabi Movie | Geet MP3</t>
  </si>
  <si>
    <t>2022-01-01T12:30:01Z</t>
  </si>
  <si>
    <t>Geet MP3 &amp; Omjee Star Studios Presenting Teaser Of Movie "SHOOTER"
Make Sure You Will Like It And Spread it As Much As You Can. 
Subscribe To Our Channel For More Songs  : http://bit.ly/SubscribeGEETMP3
Movie Background Teaser Credits :
JAM8 Music Team
Head Of Operations : Tanvi Maru
Business Head : Rajshree Chopra
Teaser Music Composer : Reenam Jain for Jam8 Studios
Teaser Mixing Engineer : Reenam Jain for Jam8 Studios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</si>
  <si>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M6urknV-0lU</t>
  </si>
  <si>
    <t>PT1M50S</t>
  </si>
  <si>
    <t>6167023</t>
  </si>
  <si>
    <t>182451</t>
  </si>
  <si>
    <t>4843</t>
  </si>
  <si>
    <t>Fer Tenu Dasunga : Bhanu Pratap Agnihotri (Full Song) | Punjabi Songs | Geet MP3 | GK Digital</t>
  </si>
  <si>
    <t>2021-12-30T12:30:02Z</t>
  </si>
  <si>
    <t>Geet MP3 &amp; GK Digital Presenting 
Make Sure You Will Like It And Spread it As Much As You Can. 
Subscribe To Our Channel For More Songs  : http://bit.ly/SubscribeGEETMP3
You Can Stream Fer Tenu Dasunga Song On :- 
Wynk Music : https://bit.ly/3FAcDJS
Amazon Prime Music : https://amzn.to/3HyYGxe
Jio Saavn : https://bit.ly/3rjWL9k
Hungama : https://bit.ly/3KgXAZg
Spotify : https://spoti.fi/3eUileF
Apple Music : https://apple.co/3GDMKdt
Amazon UK : https://amzn.to/3zoZTV6
YT Music : https://bit.ly/32IMueN
iTunes : https://apple.co/3GDMKdt
Resso : https://bit.ly/336JaKd
Song : Fer Tenu Dasunga
Singer :  Bhanu Pratap Agnihotri
Lyrics : Sahil
Music : The Sam
Producer : Kv Dhillon
Reel &amp;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</si>
  <si>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CEO8H7zRDFU</t>
  </si>
  <si>
    <t>134694</t>
  </si>
  <si>
    <t>7260</t>
  </si>
  <si>
    <t>301</t>
  </si>
  <si>
    <t>Faslan Te Nasla : Zorawar Brar &amp; Harf Cheema (Full Song) Punjabi Song | Geet MP3</t>
  </si>
  <si>
    <t>2021-12-26T07:24:58Z</t>
  </si>
  <si>
    <t>Geet MP3 &amp; GK Digital Presents "Faslan Te Naslan" Song
Subscribe To Our Channel For Fresh Songs:  http://bit.ly/SubscribeGEETMP3
You Can Stream Faslan Te Nasla On :
Wynk Music : https://bit.ly/3zPyrjp
Amazon Prime Music : https://amzn.to/3f9Z1uf
Jio Saavn : https://bit.ly/3GjfuYO
Hungama : https://bit.ly/3r4p1fX
Apple Music : https://apple.co/3thN3Hg
Spotify : https://spoti.fi/33pNm7J
Amazon UK : https://amzn.to/3520scx
YT Music : https://bit.ly/3zZUYKJ
iTunes : https://apple.co/3thN3Hg
Resso :  https://m.resso.com/ZSecA8xuG/
Song : Faslan Te Naslan
Singer : Zorawar Brar &amp; Harf Cheema
Lyrics : Harf Cheema
Music : Vikram Sangha
Mix Master : KrnWorld
Director : Kirpal Sandhu
Poster Designer : Garry Nawaab
Producer : Kv Dhillon
Reel &amp; Online Promotion : GK Digital
Music Label : Geet MP3
Music Consultant &amp; Digital Partner : GK Digital
Instagram: https://www.instagram.com/GK.DIGITAL
Enjoy &amp; Stay Connected With Us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</si>
  <si>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4AP9B6wDKHs</t>
  </si>
  <si>
    <t>103757</t>
  </si>
  <si>
    <t>6800</t>
  </si>
  <si>
    <t>451</t>
  </si>
  <si>
    <t>Raule Gaule : Sultan Singh &amp; Gurlez Akhtar (Full Song) Deep Jandu | Geet MP3</t>
  </si>
  <si>
    <t>2021-12-21T12:33:25Z</t>
  </si>
  <si>
    <t>Geet MP3 &amp; GK Digital Presenting Song "Raule Gaule" By Sultan Singh &amp; Gurlez Akhtar
Make Sure You Will Like It And Spread it As Much As You Can. 
Subscribe To Our Channel For More Songs  : http://bit.ly/SubscribeGEETMP3
You Can Stream Raule Gaule Song On :-
Wynk Music : https://bit.ly/3mvKQDD
Amazon Prime Music : https://amzn.to/3ssei1j
Jio Saavn : https://bit.ly/3pnSW32
Hungama : https://bit.ly/32wy1BY
Apple Music : https://apple.co/30YiACg
Spotify : https://spoti.fi/3pnSXUE 
YT Music : https://bit.ly/3H6DMW4
iTunes : https://apple.co/30YiACg
Resso : https://bit.ly/3sx54AY
Song Credits :
Song : Raule Gaule
Singer : Sultan Singh &amp; Gurlez Akhtar
Lyrics : Vicky Dhaliwal
Music : Deep Jandu
Video Director : Savio Sandhu 
Female Lead : Tanuja Chauhan
Assistant’s : Rajveer Maan &amp; Jagjeet Maan 
Dop : Arundeep Teji 
Edit : Zipsi Studio 
Production : Mani Gill (V Sign)
Project By : Gurpreet Baba
Publicity Design : The Town Media
Producer : Kv Dhillon
Reel &amp;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</si>
  <si>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vsksBmpFuos</t>
  </si>
  <si>
    <t>1530549</t>
  </si>
  <si>
    <t>26828</t>
  </si>
  <si>
    <t>542</t>
  </si>
  <si>
    <t>Chan Chanani : Karan Randhawa (Full Video) Satbir Aujla | Rav Dhillon | Punjabi Song | Geet MP3</t>
  </si>
  <si>
    <t>2021-12-13T12:30:06Z</t>
  </si>
  <si>
    <t>Geet MP3 Presenting Song "Chan Chanani" By Karan Randhawa 
Make Sure You Will Like It And Spread it As Much As You Can. 
Subscribe To Our Channel For More Songs  : http://bit.ly/SubscribeGEETMP3
You Can Stream Chan Chanani Song On :-
Wynk Music : https://bit.ly/3dLceZP
Amazon Prime Music : https://amzn.to/31YUkAh
Jio Saavn : https://bit.ly/3pnv9jM
Hungama : https://bit.ly/3E5FoO5
Spotify : https://spoti.fi/3IG933E
Apple Music : https://apple.co/3oOgIFb
Amazon UK : https://amzn.to/30nEONE
YT Music : https://bit.ly/3DNfajb
iTunes : https://apple.co/3oOgIFb
Resso : https://bit.ly/3EUY9Vy
Song Credits :
Song : Chan Chanani
Singer : Karan Randhawa
Composer: Karan Randhawa
Lyrics : Satbir Aujla
Music : Jazz Dee
Video Director : Rav Dhillon 
Female Lead : Swati Chauhan
Featuring : Gurinder Bawa
Mix &amp; Master : Sameer Charegoankar
DOP : Shinda
Choreographer : Deus Mehra
Ast Dir : Rahul Marwaha
Jimmy Jib : Gourav
Steadycam : HMC
Makeup : Prabh Makeover, Rajan Passi
Line Producer : Rahul Production
Casting : Senty. Virk
Costumes : Priyaana Thappar
Hairs Styled By : Rabu 
Editing &amp; CC : Jagjeet Singh Dhanoa
Publicity Design : The Town Media
Artist Management : Gurbaksh Singh Dhillon 
Producer : Kv Dhillon
Reel &amp; Online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
Website: http://GeetMP3.com</t>
  </si>
  <si>
    <t>a_fgxM9q6Ss</t>
  </si>
  <si>
    <t>19819093</t>
  </si>
  <si>
    <t>350052</t>
  </si>
  <si>
    <t>24825</t>
  </si>
  <si>
    <t>Vadde Velly : Karaj Randhawa (Full Song) Vadda Grewal | Prince Bhullar | KakaPardhan</t>
  </si>
  <si>
    <t>2021-12-08T13:42:37Z</t>
  </si>
  <si>
    <t>Geet MP3 &amp; GK Digital Presenting 5th Song Of Punjabi Film "Kaka Pardhan"
Make Sure You Will Like It And Spread it As Much As You Can.
Subscribe To Our Channel For More Songs: http://bit.ly/SubscribeGEETMP3
You Can Listen Audio on :-
Wynk Music : https://bit.ly/3dJCXWB
Amazon Prime Music : https://amzn.to/3IIdH12
Jio Saavn : https://bit.ly/3ygkLxa
Hungama : https://bit.ly/3oKFW7y
Apple Music : https://apple.co/3dHG5lM
Spotify : https://spoti.fi/3GFnYtj
YT Music : https://bit.ly/31OhdpZ
iTunes : https://apple.co/3dHG5lM
Resso : https://bit.ly/3DLStLW
Movie Credits :-
Movie : Kaka Pardhan 
Starring : Vadda Grewal, Prince Bhullar 
Directed By : Rubal Chhina 
Produced By : KV Dhillon 
Written By : Naveen Jethi 
Cast : Navdeep Kaler, Mahabir Bhullar 
Mix Master : Yograj Singh &amp; Suyash Singh
Art Director : Sunil Kumar
Project Manager : Khushal Singh
Editor : Hardik Singh Reen
Promotions : GK Digital 
Music On : Geet MP3
Song Credits:- 
Movie : Kaka Pardhan
Song : Vedde Velly 
Singer : Karaj Randhawa 
Starring : Vadda Grewal, Prince Bhullar
Lyrics :Prince Rakhdi
Music : Avvy Sra
Video Director : Rubal Chhina 
Project By : Sikander Singh
Artist Management : Gurbaksh Singh Dhillon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</si>
  <si>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pszabwWFgL8</t>
  </si>
  <si>
    <t>1417904</t>
  </si>
  <si>
    <t>34146</t>
  </si>
  <si>
    <t>721</t>
  </si>
  <si>
    <t>Raule : Karan Randhawa (Full Song) Vadda Grewal | Prince Bhullar | Kaka Pardhan</t>
  </si>
  <si>
    <t>2021-12-06T12:30:21Z</t>
  </si>
  <si>
    <t>Geet MP3 &amp; GK Digital Presenting 4th Song Of Punjabi Film "Kaka Pardhan"
Make Sure You Will Like It And Spread it As Much As You Can.
Subscribe To Our Channel For More Songs: http://bit.ly/SubscribeGEETMP3
You Can Listen Audio on :-  
Wynk Music : https://bit.ly/3dwrOYQ
Hungama : https://bit.ly/3oti4oz
Apple Music : https://apple.co/3028hwz
Spotify : https://spoti.fi/3EvGnrC
Amazon UK : https://amzn.to/3Gj8TNJ
YT Music : https://bit.ly/3pF3QAG
iTunes : https://apple.co/3028hwz
Resso : https://bit.ly/3GomeUO
Movie Credits :-
Movie : Kaka Pardhan 
Starring : Vadda Grewal, Prince Bhullar 
Directed By : Rubal Chhina 
Produced By : KV Dhillon 
Written By : Naveen Jethi 
Cast : Navdeep Kaler, Mahabir Bhullar 
Editor : Hardik Singh Reen
Promotions : GK Digital 
Music On : Geet MP3
Song Credits:- 
Movie : Kaka Pardhan
Song : Raule
Singer : Karan Randhawa 
Composer: Karan Randhawa
Starring : Vadda Grewal, Prince Bhullar
Lyrics : Prince Bhullar
Music : Mxrci
Video Director : Rubal Chhina 
Artist Management : Gurbaksh Singh Dhillon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</si>
  <si>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hIOTxUJuMnk</t>
  </si>
  <si>
    <t>2549807</t>
  </si>
  <si>
    <t>78766</t>
  </si>
  <si>
    <t>1496</t>
  </si>
  <si>
    <t>GUNDA ZONE : Guri &amp; Ramneek Dhaliwal (Full Song) Punjabi Song | Kaka Pardhan | Movie Rel 10 Dec</t>
  </si>
  <si>
    <t>2021-12-03T12:30:08Z</t>
  </si>
  <si>
    <t>Geet MP3 &amp; GK Digital  Presenting New Song Of Punjabi Upcoming Film "Kaka Pardhan"
Movie Releasing In Cinemas 10 Dec 2021 
Make Sure You Will Like It And Spread it As Much As You Can.
Subscribe To Our Channel For New Songs: http://bit.ly/SubscribeGEETMP3
You Can Listen Audio on :-  
Link : https://lnk.to/J95zkGqI
Movie Credits :-
Movie : Kaka Pardhan 
Movie Releasing : 10 Dec 2021 (In Cinemas Only) 
Starring : Vadda Grewal, Prince Bhullar 
Directed By : Rubal Chhina 
Produced By : KV Dhillon 
Written By : Naveen Jethi 
Cast : Navdeep Kaler, Mahabir Bhullar 
Editor : Hardik Singh Reen
Promotions : GK Digital 
Music On : Geet MP3
Song Credits:- 
Movie : Kaka Pardhan
Song : Gunda Zone
Singer : Guri, Ramneek Dhaliwal
Starring : Vadda Grewal, Prince Bhullar
Lyrics : Ramneek Dhaliwal
Music : Igmor
Video Director : Savio Sandhu 
DOP : Mintu Plaha 
Assistant’s : Rajveer &amp; Jagjeet
Edit By : Zipsy Studio 
Art : Karma Art
Artist Management : Gurbaksh Singh Dhillon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</si>
  <si>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wn6ndcv5X7g</t>
  </si>
  <si>
    <t>2428295</t>
  </si>
  <si>
    <t>80438</t>
  </si>
  <si>
    <t>4358</t>
  </si>
  <si>
    <t>ASLA : Karan Randhawa (Full Song) Vadda Grewal | Prince Bhullar | Kaka Pardhan | Punjabi Songs</t>
  </si>
  <si>
    <t>2021-11-29T12:30:02Z</t>
  </si>
  <si>
    <t>Geet MP3 &amp; GK Digital  Presenting Song Of Punjabi Film "Kaka Pardhan" 
Make Sure You Will Like It And Spread it As Much As You Can.
Subscribe To Our Channel For Songs: http://bit.ly/SubscribeGEETMP3
You Can Listen Audio on :-
Wynk : https://bit.ly/3o2NHFg
Amazon Prime Music : https://amzn.to/3ll7heq 
Jio Saavn : https://bit.ly/3I43CLC
Hungama : https://bit.ly/3D2mI16
Apple Music : https://apple.co/3D7UAcK
Amazon UK : https://amzn.to/3FYACDk
YT Music : https://bit.ly/3FTzO2m
Spotify : https://spoti.fi/316Z5Hk
iTunes : https://apple.co/3D7UAcK
Resso : https://bit.ly/3Ig6zsK
Movie Credits :-
Movie : Kaka Pardhan 
Starring : Vadda Grewal, Prince Bhullar 
Directed By : Rubal Chhina 
Produced By : KV Dhillon 
Written By : Naveen Jethi 
Cast : Navdeep Kaler, Mahabir Bhullar 
Editor : Hardik Singh Reen
Promotions : GK Digital 
Music On : Geet MP3
Song Credits:- 
Movie : Kaka Pardhan
Song : Asla
Singer : Karan Randhawa 
Starring : Vadda Grewal, Prince Bhullar
Lyrics : Micheal
Composer : Micheal 
Music : Raka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</si>
  <si>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OzyPjBf9riY</t>
  </si>
  <si>
    <t>17281050</t>
  </si>
  <si>
    <t>291390</t>
  </si>
  <si>
    <t>11014</t>
  </si>
  <si>
    <t>ZALMA : GURI (Official Video) Satti Dhillon | Sharry Nexus | Punjabi Song | GK Digital | Geet MP3</t>
  </si>
  <si>
    <t>2021-11-26T12:30:02Z</t>
  </si>
  <si>
    <t>Geet MP3 &amp; GK Digital Presenting New Song "Zalma" By Guri
Make Sure You Will Like It And Spread it As Much As You Can. 
Subscribe To Our Channel For More Songs  : http://bit.ly/SubscribeGEETMP3
You Can Stream Zalma Song On :- 
Wynk Music : https://bit.ly/3HXy3TJ
Amazon Prime Music : https://amzn.to/3CRiDwt
Jio Saavn : https://bit.ly/3rlGORz
Hungama : https://bit.ly/3ldOq4F
Spotify : https://spoti.fi/3nW95MF
Apple Music : https://apple.co/3FOELJL
Amazon UK : https://amzn.to/3p4gCZ6
YT Music : https://bit.ly/32q3buG
iTunes : https://apple.co/3FOELJL
Resso : https://bit.ly/3rhXARH
Song Credits :
Song : Zalma
Singer : Guri
Featuring : Simran Pareek
Lyrics : Micheal 
Music : Sharry Nexus
Video Director : Satti Dhillon 
Dop : Vahe Hambacumyan
Editor : Danielyan Nairi 
Choreographer : Sumit 
Assitant Director : Sumit Kumar 
Hairstylist : Gevor Babumyan
Makeup : Liana Ayvazyan
Line Producer : Mary Mirzakhanyan
Publicity Design : The Town Media
Artist Management : Gurbaksh Singh Dhillon 
Producer : Kv Dhillon
Reel &amp;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</si>
  <si>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T4T9Y6MY8VY</t>
  </si>
  <si>
    <t>7935309</t>
  </si>
  <si>
    <t>252613</t>
  </si>
  <si>
    <t>21786</t>
  </si>
  <si>
    <t>Kaka Pardhan : Vadda Grewal &amp; Prince Bhullar (Trailer) Punjabi Movie | Geet MP3</t>
  </si>
  <si>
    <t>2021-11-24T12:30:03Z</t>
  </si>
  <si>
    <t>Geet MP3 &amp; GK Digital  Presenting New Movie "Kaka Pardhan" 
Make Sure You Will Like It And Spread it As Much As You Can.
Subscribe To Our Channel For More Songs: http://bit.ly/SubscribeGEETMP3
Movie Credits : 
Movie : Kaka Pardhan 
Starring : Vadda Grewal, Prince Bhullar 
Directed By : Rubal Chhina 
Produced By : KV Dhillon 
Written By : Naveen Jethi 
Casting : Navdeep Kaler, Mahabir Bhullar, Victor John, Tarsem Paul, Guri Dholan
Music Directors : Deep Jandu, Raka, Mxrci, Igmor
Creative Producer : Khush Parmar
Editor : Hardik Singh Reen
Background Music : Reenam Jain For JAM8 Studios
Visual Effects : Nap Studios 
Action : Mukesh 
EP : Guri Dholan 
Post Production : EDI Framez
Recording : Rimpy Prince Studio
Line Producer : Billa Beniwal
Promotions : GK Digital 
Music On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</si>
  <si>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Rmz1Df_b_4o</t>
  </si>
  <si>
    <t>3062623</t>
  </si>
  <si>
    <t>92213</t>
  </si>
  <si>
    <t>5005</t>
  </si>
  <si>
    <t>Salama Hundiyan : Jass Manak, Banny A (Full Song) Vadda Grewal | Prince Bhullar | Punjabi Songs</t>
  </si>
  <si>
    <t>2021-11-21T12:30:15Z</t>
  </si>
  <si>
    <t>Geet MP3 &amp; GK Digital  Presenting Movie "Kaka Pardhan" 
"Kaka Pardhan" Movies First Song "Salama Hundiyan" Which Re-Created By One And Only "Jass Manak" 
Make Sure You Will Like It And Spread it As Much As You Can.
Subscribe To Our Channel For More Songs: http://bit.ly/SubscribeGEETMP3
You Can Listen Audio on :-
Wynk Music : https://bit.ly/3oUB0Me
Amazon Prime Music : https://amzn.to/3CKOEX1
Jio Saavn : https://bit.ly/3nMY14h
Hungama : https://bit.ly/3nOqczX
Apple Music : https://apple.co/32joEFA
Spotify : https://spoti.fi/3cK1A4Q
Amazon UK : https://amzn.to/30PCor0
YT Music : https://bit.ly/3oXLwSF
Apple Music : https://apple.co/32joEFA
Resso : https://bit.ly/2Zjczz7
Movie Credits : 
Movie : Kaka Pardhan 
Starring : Vadda Grewal, Prince Bhullar 
Directed By : Rubal Chhina 
Produced By : KV Dhillon 
Written By : Naveen Jethi 
Cast : Navdeep Kaler, Mahabir Bhullar 
Editor : Hardik Singh Reen
Promotions : GK Digital 
Music On : Geet MP3
Song Credits:- 
Movie : Kaka Pardhan
Song : Salama Hundiyan 
Singer : Jass Manak, Banny A
Starring : Vadda Grewal, Prince Bhullar
Lyrics : Sadhpuri
Music : Deep Jandu 
Online &amp; Reel Promotions : GK Digital
Music Label : Geet MP3 
Original Credits :- 
Song  : Salama Hundiyan Ne 
Singer : Banny a 
Lyrics : Sadhpuri 
Music : Banny a
Under licence from : Vital Records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</si>
  <si>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SAOqZUCdMhg</t>
  </si>
  <si>
    <t>14101963</t>
  </si>
  <si>
    <t>321224</t>
  </si>
  <si>
    <t>28897</t>
  </si>
  <si>
    <t>Ajnabi : BOHEMIA (Official Video) Punjabi Rap Songs 2021 | GK Digital | Geet MP3</t>
  </si>
  <si>
    <t>2021-11-18T12:30:05Z</t>
  </si>
  <si>
    <t>Geet MP3 &amp; GK Digital Presenting Rap Song Of BOHEMIA "Ajnabi" Enjoy it.
Subscribe To Our Channel For Fresh Songs:  http://bit.ly/SubscribeGEETMP3
Audio Available On 
Wynk Music : https://bit.ly/3qTscsu
Amazon Prime Music : https://amzn.to/3oGOdrK
Jio Saavn : https://bit.ly/3cyTVGq
Hungama : https://bit.ly/3nv4pwU
Apple Music : https://apple.co/3kMOYhT
Spotify : https://spoti.fi/3ct8awF
Amazon UK : https://amzn.to/30KmFcz
Yt Music : https://bit.ly/2Z7qdp6
iTunes : https://apple.co/3kMOYhT
Resso : https://bit.ly/3I88Oy0
Singer : Bohemia 
Lyrics : Bohemia 
Music : Bohemia 
Mix &amp; Master : Noveen Morris 
Project : J Hind, Kali Denali Music 
Video Producer/Director : Josan Sandeep
DOP : KB Brar
Editor DI : Honey Virk 
Makeup : Kanika Vats 
Concert DOP : Aaron Rosene &amp; Justin Moe
Assist. Director : Rohit Josan 
Special Thanks: Shubham Chaudhary, Shivraj Virk, Harjyot Randhawa, Jennifer Spears 
Poster Designer : The Town Media, Garry Nawaab
Producer : KV Dhillon
Reel &amp; Online Promotion : GK Digital
Music Label : Geet MP3
Music Consultant &amp; Digital Partner : GK Digital
Instagram: https://www.instagram.com/GK.DIGITAL
Enjoy &amp; Stay Connected With Us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</si>
  <si>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CWpUtO80UzU</t>
  </si>
  <si>
    <t>11210991</t>
  </si>
  <si>
    <t>259203</t>
  </si>
  <si>
    <t>17811</t>
  </si>
  <si>
    <t>Jurat (Full Song) Zorawar Brar Ft. Harf Cheema | Punjabi Songs 2021 | GK Digital | Geet MP3</t>
  </si>
  <si>
    <t>2021-11-13T12:30:14Z</t>
  </si>
  <si>
    <t>Geet MP3 &amp; GK Digital Introducing "Zorawar Brar" , With His First Song "Zurat" Ft. Harf Cheema , Full Song Releasing On 13 Nov 6Pm.
Subscribe To Our Channel For Fresh Songs:  http://bit.ly/SubscribeGEETMP3
Audio Available On 
Wynk Music : https://bit.ly/3FeQj8W
Amazon Prime Music : https://amzn.to/3otx5pe
Jio Saavn : https://bit.ly/30jK0BQ
Hungama : https://bit.ly/30jK0BQ
Spotify : https://spoti.fi/3oqSOhF
Apple Music : https://apple.co/3CaIqzp
Amazon UK : https://amzn.to/3xDHfrN
YT Music : https://bit.ly/3opPTWt
iTunes : https://apple.co/3CaIqzp
Resso : https://bit.ly/3rmqrnO
Song : Zurat
Singer : Zorawar Brar &amp; Harf Cheema
Featuring : Vadda Grewal, Prabh Grewal, Seerat Brar 
Lyrics : Harf Cheema 
Composer: Harf Cheema
Music : Vikram Sangha 
A Film By : Team 7 Pictures 
Video Director : Param Chahal
Editor : Jagjeet Dhanoa
Special Thanks : Nandgarh Village
Poster Designer : The Town Media
Producer : KV Dhillon
Reel &amp; Online Promotion : GK Digital
Music Label : Geet MP3
Music Consultant &amp; Digital Partner : GK Digital
Instagram: https://www.instagram.com/GK.DIGITAL
Enjoy &amp; Stay Connected With Us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</si>
  <si>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4FZTnf1gPOk</t>
  </si>
  <si>
    <t>PT4M2S</t>
  </si>
  <si>
    <t>2802421</t>
  </si>
  <si>
    <t>56011</t>
  </si>
  <si>
    <t>3295</t>
  </si>
  <si>
    <t>Jurat (Teaser) Zorawar Brar Ft. Harf Cheema | Punjabi Songs 2021 | GK Digital | Geet MP3</t>
  </si>
  <si>
    <t>2021-11-12T05:39:30Z</t>
  </si>
  <si>
    <t>Geet MP3 &amp; GK Digital Introducing "Zorawar Brar" , With His First Song "Zurat" Ft. Harf Cheema.
Subscribe To Our Channel For Fresh Songs:  http://bit.ly/SubscribeGEETMP3
Song : Zurat
Singer : Zorawar Brar &amp; Harf Cheema
Featuring : Vadda Grewal, Prabh Grewal, Seerat Brar 
Lyrics : Harf Cheema 
Music : Vikram Sangha 
A Film By : Team 7 Pictures 
Video Director : Param Chahal
Poster Designer : The Town Media
Producer : KV Dhillon
Reel &amp; Online Promotion : GK Digital
Music Label : Geet MP3
Music Consultant &amp; Digital Partner : GK Digital
Instagram: https://www.instagram.com/GK.DIGITAL
Enjoy &amp; Stay Connected With Us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</si>
  <si>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BOKrycfpfiY</t>
  </si>
  <si>
    <t>PT50S</t>
  </si>
  <si>
    <t>131427</t>
  </si>
  <si>
    <t>7830</t>
  </si>
  <si>
    <t>360</t>
  </si>
  <si>
    <t>ZOOM : Jass Manak (Full Song) Rajat Nagpal | Punjabi Songs 2021 | GK Digital | Geet MP3</t>
  </si>
  <si>
    <t>2021-11-11T12:30:12Z</t>
  </si>
  <si>
    <t>Geet MP3 &amp; GK Digital Presenting Official Audio Of "ZOOM" Song By Jass Manak 
Make Sure You Will Like It And Spread it As Much As You Can. 
Subscribe To Our Channel For Upcoming Songs:  http://bit.ly/SubscribeGEETMP3
You Can Download/Play Full Song On : 
Wynk Music : https://bit.ly/2YJH5SE
Amazon Prime Music : https://amzn.to/3kxz9LX
Jio Saavn : https://bit.ly/3C3CzMp
Hungama : https://bit.ly/3qphLN7
Apple Music : https://apple.co/3Hd5Zex
Spotify : https://spoti.fi/2YC9kTb
Amazon UK : https://amzn.to/3xCuY6D
YT Music : https://bit.ly/3wJSjmI
iTunes : https://apple.co/3Hd5Zex
Resso : https://m.resso.app/ZSertxgu5/
Song: Zoom 
Singer: Jass Manak
Lyrics: Jass Manak
Composer: Jass Manak 
Music: Rajat Nagpal
Poster: The Town Media
Artist Management: Gurbaksh Dhillon 
Produced By: Kv Dhillon
Reel &amp; Online Promotions: GK DIGITAL
Music Label: Geet MP3
Music Consultant &amp; Digital Partner: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</si>
  <si>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bYL3_TNEWOs</t>
  </si>
  <si>
    <t>4137017</t>
  </si>
  <si>
    <t>163615</t>
  </si>
  <si>
    <t>8514</t>
  </si>
  <si>
    <t>Hass Ke : Satbir Aujla (Official Video) Rav Dhillon | Punjabi Songs  | Geet MP3</t>
  </si>
  <si>
    <t>2021-10-26T12:29:25Z</t>
  </si>
  <si>
    <t>Geet MP3 Presenting New Song "Hass Ke" By Satbir Aujla
Make Sure You Will Like It And Spread it As Much As You Can. 
Subscribe To Our Channel For More Songs  : http://bit.ly/SubscribeGEETMP3
Audio Available On : 
Wynk Music : https://bit.ly/3CmrJ4U
Amazon Prime Music : https://amzn.to/3bjwKzi
Jio Saavn : https://bit.ly/3mk6fjy
Hungama : https://bit.ly/3vS70U2
Apple Music : https://apple.co/3vVxunY
Amazon UK : https://amzn.to/3HZgJhf
Spotify : https://spoti.fi/3Gwlw9d
YT Music : https://bit.ly/3bkEz86
iTunes : https://apple.co/3vVxunY
Resso : https://bit.ly/3rj1SIn
Song : Hass Ke
Singer : Satbir Aujla
Lyrics : Satbir Aujla
Composer : Satbir Aujla
Music : Jazz Dee
Director : Rav Dhillon
Editing &amp; CC : Jagjeet Singh Dhanoa 
DOP : Sukh Kamboj
Ad : Rahul Marwaha
Female Lead : Seerat Bajwa
Casting By : Senty Virk 
MakeUp : Jimmy Makeover 
Production : Sunny Beghraj, Heaven Star Production
Costumes : Priyaana 
Produced By : KV Dhillon
Online &amp; Reels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</si>
  <si>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M8ak9KPfv40</t>
  </si>
  <si>
    <t>25695333</t>
  </si>
  <si>
    <t>357111</t>
  </si>
  <si>
    <t>3931</t>
  </si>
  <si>
    <t>Gede : Karan Randhawa (Official Video) Rav Dhillon | Simar Kaur | Punjabi Song Geet MP3</t>
  </si>
  <si>
    <t>2021-10-13T12:30:03Z</t>
  </si>
  <si>
    <t>Geet MP3 Presenting Song "GEDE" By Karan Randhawa 
Make Sure You Will Like It And Spread it As Much As You Can. 
Subscribe To Our Channel For More Songs  : http://bit.ly/SubscribeGEETMP3
You Can Download/Play Full Song  On : 
Wynk Music : https://bit.ly/3jq96FS
Amazon Prime Music : https://amzn.to/3B8Xjlg
Jio Saavn : https://bit.ly/3FVj6AG
Hungama : https://bit.ly/3aQYStD
Apple Music : https://apple.co/2YX528S
Spotify : https://spoti.fi/3iZSuVo
Amazon UK : https://amzn.to/3DzA2um
YT Music : https://bit.ly/2YGCYGt
iTunes : https://apple.co/2YX528S
Resso : https://m.resso.app/ZSeY1kmam/
Song Credits :
Song : Gede
Singer : Karan Randhawa, Simar Kaur
Composer: Karan Randhawa , Micheal
Lyrics : Micheal 
Music : Raka
Video Director : Rav Dhillon 
Female Lead : Anahita Bhooshan
Mix &amp; Master : Sameer Charegoankar
DOP : Arundeep Teji
Ast Dir : Rahul Marwaha
Choreograpgher : Deush Mehra
Makeup : Meenakshi
Hair : Rabu
Line Producer : Bling Krishna Productions
Costumes : Priyaana
Editing : Zipsi
Colouring : Post Brothers
Publicity Design : The Town Media 
Produced By : KV Dhillon
Reel &amp; Online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t>
  </si>
  <si>
    <t>LnSVh-0nPao</t>
  </si>
  <si>
    <t>98408417</t>
  </si>
  <si>
    <t>829616</t>
  </si>
  <si>
    <t>14323</t>
  </si>
  <si>
    <t>Hawa Warga : Nishawn Bhullar (Full Video) Vishal Mishra | Songs 2021 | GK | Geet MP3</t>
  </si>
  <si>
    <t>2021-09-19T12:31:46Z</t>
  </si>
  <si>
    <t>Geet MP3 &amp; GK Digital Presenting "Hawa Warga" Full Video, Music Composed By Vishal Mishra
Subscribe To Our Channel For Fresh Songs:  http://bit.ly/SubscribeGEETMP3
Audio Available On :
Wynk : https://bit.ly/39yGyVv
Amazon Prime Music : https://amzn.to/2YUZoEr
Jio Saavn : https://bit.ly/3DBDiFJ
Hungama : https://bit.ly/3mUU37R
Apple Music : https://apple.co/3mMFD9Y
Spotify : https://spoti.fi/30eVxCj
Amazon UK : https://amzn.to/3oXNmoo
YT Music : https://bit.ly/3jkEhT9
iTunes : https://apple.co/3mMFD9Y
Song Credits :- 
Song : Hawa Warga 
Singer : Nishawn Bhullar
Video Director : Satti Dhillon
Music Composed, Arranged &amp; Produced By : Vishal Mishra
Lyrics : Nishawn Bhullar &amp; Kaushal Kishore
Female Lead : Prabh Grewal 
Music Assistant : Kumar Gaurav Singh
Recording Engineer in VM Studio : Trihangku Lahkar
Mixed By :  Shadab Rayeen @NewEdge
Mix Assistants : Pukhraj &amp; Milan
Guitar : Shomu Seal
Vishal Mishra &amp; Nishawn Bhullar's Management : Mayur Hasija
Mix Assistants : Pukhraj &amp; Milan
Guitar : Shomu Seal
DOP : Arundeep Teji
Editor : Zipsi
Colorist : Onkar Singh
Assistant Director : Aashish Prasad
Hairstylist : Ali Khan
Makeup : Prabh Make-overz &amp; Anu (Kashmir)
Styled By : ShehlasDesignerCollection By Shehla Arif
Stills &amp; Photography : Hamza
Line Producer : RS Films Production
Kashmir Production : Muneer
Co Artists : Sanjay Kadyan
Line Producer : Amandeep Baath, Manish Saini
Creative Producer &amp; Project Manager : Mayur Hasija 
Poster Designer : The Town Media &amp; Roop Kamal Singh 
Artist Management : Gurbaksh Singh Dhillon
Produced : KV Dhillon
Reel &amp; Online Promotion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</si>
  <si>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0gm4ugtifJc</t>
  </si>
  <si>
    <t>PT4M28S</t>
  </si>
  <si>
    <t>1168311</t>
  </si>
  <si>
    <t>44150</t>
  </si>
  <si>
    <t>1383</t>
  </si>
  <si>
    <t>Shaka Laka Boom Boom : Jass Manak (Full Video) Nagma | Simar Kaur | Satti Dhillon  | Geet MP3</t>
  </si>
  <si>
    <t>2021-09-13T12:43:47Z</t>
  </si>
  <si>
    <t>Geet MP3 Presenting Jass Manak's Music Video "Shaka Laka Boom Boom" From Album "Bad Munda" 
Full Album is Out Now Everywhere, Listen And Enjoy
Subscribe To Our Channel For Fresh Songs: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 Bad Munda
Song : Shaka Laka Boom Boom
Singer : Jass Manak &amp; Simar Kaur
Featuring : Jass Manak Ft. Nagma Mirajkar
Lyrics : Jass Manak
Composer : Jass Manak
Music : Deep Jandu
Video Director : Satti Dhillon
DOP : Shinda Singh
Editor : Zipsi
VFX Director : InsideAKY
Asst. VFX director : Himanshu Dhar
VFX Compositors : Gaurav Manku &amp; Navi Joshi
Choreographer : Sahaj Singh
Assistant Director : Sumit Kumar &amp; Aashish Prasad
Colorist : The Post Brothers (Ercan Kucuk)
Art Director : Karma Arts
Steadicam : Harman (HMC)
Project by - Pavitter singh bal
Styled By : Priyaana Thapar &amp; Slay King
Dancer Costume : Jitan Kaur
Hairstylist : Ali Khan
Makeup : Rajan Passi
Asst. Choreographer : Prianka Mitra &amp; Pranjal Dutta
Stills &amp; Photography : Blue Sky Filmz
Line Producer : RS Films Production
Jib Operator : Gaurav
Dancers Makeup : Prabh Make Overz &amp; Team
Juniors Casting : Monika Hans
Asst. Prod. : Jaadu &amp; Rajat
Poster Designer : The Town Media
Artist Management : Gurbaksh Singh Dhillon
Produced : KV Dhillon
Reel &amp; Online Promotion : GK Digital
Music Label : Geet MP3
Enjoy &amp; Stay Connected With Us 
Website: http://GeetMP3.com
YouTube : https://www.youtube.com/c/GeetMP3 
Facebook : https://www.facebook.com/iGeetMP3
Instagram : https://www.instagram.com/GeetMP3
Twitter : https://twitter.com/GeetMP3
SnapChat : https://www.snapchat.com/add/GeetMP3</t>
  </si>
  <si>
    <t>_H27Rv7NCX0</t>
  </si>
  <si>
    <t>213656858</t>
  </si>
  <si>
    <t>2130710</t>
  </si>
  <si>
    <t>62390</t>
  </si>
  <si>
    <t>Dil Todne Se Pehle : Sunidhi Chauhan (Official Video) Jass Manak | Sanjeeda Shaikh | GK | Geet MP3</t>
  </si>
  <si>
    <t>2021-09-09T12:31:14Z</t>
  </si>
  <si>
    <t>Geet MP3 &amp; GK Digital Presenting Sunidhi Chauhan's  Video Song "Dil Todne Se Pehle"
Make Sure You Will Like It And Spread it As Much As You Can. 
Subscribe To Our Channel For Songs  : http://bit.ly/SubscribeGEETMP3
Audio Available On :
Wynk Music : https://bit.ly/3AGu3lR
Prime Music : https://amzn.to/2XbrgmB
Jio Saavn : https://bit.ly/3DH0VfU
Hungama : https://bit.ly/3lGRiYK
Spotify : https://spoti.fi/3A6RkOm
Apple Music : https://apple.co/3nodIPu
Amazon UK : https://amzn.to/3iYFjUk
YT Music : https://bit.ly/3jZQhd9
iTunes : https://apple.co/3nodIPu
Song Credits :
Song : Dil Todne Se Pehle
Singer : Sunidhi Chauhan
Featuring : Sanjeeda Shaikh &amp; Krishna Chaturvedi
Lyrics : Jass Manak 
Composer : Jass Manak
Music : Sharry Nexus
Video Director : Satti Dhillon
DOP : Vikcee
Editor : Zipsi
Assistant Director : Aashish Prasad
Colorist : Onkar Singh
Art Director : Mr Blacc
Hair &amp; Makeup : Prabh Make Overz &amp; Team
Styled by : Priyaana Thapar
Stills &amp; Photography : Shivam Photography
Line Producer : RS Films Production
Poster Designer : Roop Kamal Singh
Artist Management : Gurbaksh Singh Dhillon
Produced By : KV Dhillon
Reel &amp;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</si>
  <si>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_EF-MXixCd4</t>
  </si>
  <si>
    <t>16184583</t>
  </si>
  <si>
    <t>308384</t>
  </si>
  <si>
    <t>12576</t>
  </si>
  <si>
    <t>Sultan : Bhanu Pratap Agnihotri (Official Video) | Baman &amp; Chand | Team tru maker | Geet MP3</t>
  </si>
  <si>
    <t>2021-09-08T12:30:07Z</t>
  </si>
  <si>
    <t>Geet MP3 &amp; GK Digital Presenting 
Make Sure You Will Like It And Spread it As Much As You Can. 
Subscribe To Our Channel For More Songs  : http://bit.ly/SubscribeGEETMP3
DISCLAIMER 
WE DO NOT PROMOTE ANY VIOLENCE AND WEAPONS USED IN THIS VIDEO IS NOT REAL. THIS IS AN IMAGINATION VIDEO.
NO ANIMALS WERE HARMED DURING THE SHOOT AND THEY WERE KEPT UNDER THE SUPERVISION OF DOCTORS/OWNER
Audio Available On :
Wynk Music : https://bit.ly/3haAxlQ
Jio Saavn : https://bit.ly/38P9CHW
Prime Music : https://amzn.to/3zYVRCa
Hungama : https://bit.ly/3n9Y1LF
Spotify : https://spoti.fi/3lhJPxC
Amazon Uk : https://amzn.to/3mPluAd
Apple Music : https://apple.co/3z2rI3S
YT Music : https://bit.ly/3A0CmcG
iTunes : https://apple.co/3z2rI3S
Title : Sultan 
Singer &amp; Composer : Bhanu Pratap Agnihotri 
Music : Baman &amp; Chand 
Lyrics : Sahil 
Mix and Master : Sharry Nexus 
Female Lead : Nibeditaa Paal 
Clothes Designer : Kumar Tailor 
Edit/DI : Arshpreet 
DOP : Gagan Randhawa &amp; Hardeep Singh 
Line Production : Kuldeep Productions &amp; Nikku Singh 
Directors : Shamshher Singh &amp; Gagan Randhawa 
Film by : Team Tru Makers
Video : Team Tru Makers
Poster : The Town Media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</si>
  <si>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N5mGC6u5hNs</t>
  </si>
  <si>
    <t>PT4M22S</t>
  </si>
  <si>
    <t>403140</t>
  </si>
  <si>
    <t>13900</t>
  </si>
  <si>
    <t>709</t>
  </si>
  <si>
    <t>RAMBO : Karan Randhawa (Official Video) Satti Dhillon | Punjabi Song 2021 | GK Digital | GeetMP3</t>
  </si>
  <si>
    <t>2021-08-26T12:30:16Z</t>
  </si>
  <si>
    <t>Geet MP3 &amp; GK Digital Presenting Karan Randhawa's 4th Video Song "RAMBO" From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Song Credits : 
Song : Rambo
Album : Rambo 
Singer : Karan Randhawa
Composer: Karan Randhawa &amp; Micheal
Lyricist : Micheal 
Music : Raka 
Video Director : Satti Dhillon 
DOP : Vikcee
Editor : Zipsi Studio
Choreographer : John
Assitant Director : Sumit Kumar &amp; Aashish Prasad
Colorist : Ercan Kucuk
Art Director : Mr Blacc
Hairstylist : Rabu
Styled By : Priyaana Thapar 
Jib Operator : Gaurav
Line Producer : RS Films Production
Poster Designer : The Town Media, Roop Kamal &amp; Garry Nawaab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</si>
  <si>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Z4GVpZFqBQs</t>
  </si>
  <si>
    <t>7942741</t>
  </si>
  <si>
    <t>174192</t>
  </si>
  <si>
    <t>24056</t>
  </si>
  <si>
    <t>STARBOY : Jass Manak (Full Song) Bohemia | Sharry Nexus | Punjabi Song | GK Digital | Geet MP3</t>
  </si>
  <si>
    <t>2021-08-22T08:30:32Z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</si>
  <si>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Lyrical Video : Garry Nawaab, Sunny Kamboz
Poster Designer : The Town Media, Roop Kamal Singh &amp; Garry Nawaab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</si>
  <si>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b77mZMP27Bs</t>
  </si>
  <si>
    <t>4998008</t>
  </si>
  <si>
    <t>144395</t>
  </si>
  <si>
    <t>4941</t>
  </si>
  <si>
    <t>Teri Ho Gayi Aa : Jass Manak (Full Song) Rajat Nagpal | Punjabi Songs | GK Digital | Geet MP3</t>
  </si>
  <si>
    <t>2021-08-22T04:30:02Z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</si>
  <si>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Audio Jukebox : The Town Media
Poster Designer : The Town Media, Roop Kamal Singh &amp; Garry Nawaab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</si>
  <si>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CCfSi0ncAW4</t>
  </si>
  <si>
    <t>2011357</t>
  </si>
  <si>
    <t>71036</t>
  </si>
  <si>
    <t>YUMMY : Jass Manak (Full Song) Feat Meet Bros | Punjabi Song | GK Digital | Geet MP3</t>
  </si>
  <si>
    <t>2021-08-21T12:31:26Z</t>
  </si>
  <si>
    <t>i5IiA77uen4</t>
  </si>
  <si>
    <t>2417179</t>
  </si>
  <si>
    <t>71083</t>
  </si>
  <si>
    <t>3178</t>
  </si>
  <si>
    <t>KAMI : Jass Manak (Full Song) Rajat Nagpal | GK Digital | Geet MP3</t>
  </si>
  <si>
    <t>2021-08-21T08:35:11Z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</si>
  <si>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Audio Jukebox : The Town Media
Poster Designer : The Town Media, Roop Kamal Singh &amp; Garry Nawaab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</si>
  <si>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BGi0ROQehjY</t>
  </si>
  <si>
    <t>1200678</t>
  </si>
  <si>
    <t>48304</t>
  </si>
  <si>
    <t>2092</t>
  </si>
  <si>
    <t>MAR GAYI : Jass Manak (Full Song) Simar Kaur | Deep Jandu | GK Digital | Geet MP3</t>
  </si>
  <si>
    <t>2021-08-21T04:30:01Z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</si>
  <si>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Lyrical Video : Sunny Kamboz, Garry Nawaab
Poster Designer : The Town Media, Roop Kamal Singh &amp; Garry Nawaab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</si>
  <si>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GrjBHtePAnM</t>
  </si>
  <si>
    <t>5339233</t>
  </si>
  <si>
    <t>131176</t>
  </si>
  <si>
    <t>3036</t>
  </si>
  <si>
    <t>JAAN LE RAKHI : Jass Manak (Full Song) Sharry Nexus | GK Digital | Geet MP3</t>
  </si>
  <si>
    <t>2021-08-20T12:30:18Z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</si>
  <si>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Audio Jukebox : The Town Media
Poster Designer : The Town Media, Roop Kamal Singh &amp; Garry Nawaab
Artist Management : Gurbaksh Singh Dhillon
Produced By : Kv Dhillon
Reel &amp; Online Promotions : GK Digital
Music Label : Geet MP3
Subscribe To Our New Channel For More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</si>
  <si>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ntGV6c2SNuA</t>
  </si>
  <si>
    <t>PT3M41S</t>
  </si>
  <si>
    <t>1413789</t>
  </si>
  <si>
    <t>55818</t>
  </si>
  <si>
    <t>2659</t>
  </si>
  <si>
    <t>TAJ MAHAL : Jass Manak (Full Song) Sharry Nexus | Romantic Songs | GK Digital | Geet MP3</t>
  </si>
  <si>
    <t>2021-08-20T09:06:06Z</t>
  </si>
  <si>
    <t>Geet MP3 &amp; GK Digital Presenting Jass Manak's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Audio Jukebox : The Town Media
Poster Designer : The Town Media, Roop Kamal Singh &amp; Garry Nawaab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</si>
  <si>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q6YFKWULNrA</t>
  </si>
  <si>
    <t>4959194</t>
  </si>
  <si>
    <t>146877</t>
  </si>
  <si>
    <t>6368</t>
  </si>
  <si>
    <t>Bad Munda : Jass Manak (Full Album) Bohemia | Emiway Bantai | Meet Bros | Deep Jandu | GK | Geet MP3</t>
  </si>
  <si>
    <t>2021-08-19T12:30:07Z</t>
  </si>
  <si>
    <t>Geet MP3 &amp; GK Digital Presenting Jass Manak's More Album "BAD MUNDA" 
Make Sure You'll Like it, And Spread it As Much As You Can. 
Subscribe Our Channel For Fresh Songs : http://bit.ly/SubscribeGEETMP3
Original Album Available On :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Credits : 
Singer/Lyrics/Composer : Jass Manak 
1. Shaka Laka Boom Boom : Jass Manak Ft. Simar Kaur | Deep Jandu 
2. Taj Mahal : Jass Manak | Sharry Nexus
3. Bad Munda : Jass Manak Ft. Emiway Bantai | Deep Jandu  
4. Jaan Le Rakhi : Jass Manak | Sharry Nexus 
5. Mar Gayi : Jass Manak Ft. Simar Kaur | Deep Jandu 
6. Kami : Jass Manak | Rajat Nagpal 
7. Yummy : Jass Manak ft. Meet Bros 
8 Teri Hogayi Aa : Jass Manak | Rajat Nagpal  
9. Starboy : Jass Manak Ft. Bohemia | Sharry Nexus
Stills &amp; Photography : Praveen Bhat Photography
Clothing Designer : Slay King
Audio Jukebox : The Town Media 
Poster Designer : The Town Media, Roop Kamal Singh &amp; Garry Nawaab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Songs &amp; Stay Connected With us 📲
Instagram : https://www.instagram.com/GeetMP3
Facebook : https://www.facebook.com/iGeetMP3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</si>
  <si>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DRp2eGzBRWw</t>
  </si>
  <si>
    <t>PT27M51S</t>
  </si>
  <si>
    <t>2135697</t>
  </si>
  <si>
    <t>99864</t>
  </si>
  <si>
    <t>36121</t>
  </si>
  <si>
    <t>BAD MUNDA : Jass Manak Ft. Emiway Bantai (Full Video) Satti Dhillon | Deep Jandu  | Geet MP3</t>
  </si>
  <si>
    <t>2021-08-13T12:42:12Z</t>
  </si>
  <si>
    <t>Geet MP3 Presenting Jass Manak's New Album "Bad Munda" And Here Is Official Video Of Title Track
Full Album is Out Now Everywhere, Listen And Enjoy
Subscribe To Our Channel For Fresh Songs:  http://bit.ly/SubscribeGEETMP3
Original Album Available On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Album : Bad Munda
Song : Bad Munda
Singer : Jass Manak
Lyrics : Jass Manak
Composer : Jass Manak 
Rap &amp; Featuring : Emiway Bantai
Rap Lyrics : Emiway Bantai
Emiway Bantai Management : Zain Syed &amp; Sanjay Sosa
Music : Deep Jandu 
Female Lead : Srijan
Director : Satti Dhillon 
Dop : Vikcee
Editor : Adele Pereira
Choreographer : Sahaj Singh 
Dancers Costume : Jitan Kaur
Assistant Director : Sumit Kumar &amp; Aashish Prasad
Colorist : Ercan Kucuk
Steadicam : Amaninder Singh
Art Director : Mr Blacc
Hairstylist : Ali khan
Assistant Choreographer : Prianka Mitra &amp; Pranjal Dutta 
Stills &amp; Photography : Shivam Photography
Styled By : Priyaana Thapar &amp; Slay King
Jib Operator : Manish Arora
Line Producer : Fateh Film Production &amp; MK Film Production &amp; Prasar Bhaiti  
Poster Designer : The Town Media 
Artist Management : Gurbaksh Dhillon 
Produced By : KV Dhillon
Online &amp; Reels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</si>
  <si>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PQlKfJqWtsk</t>
  </si>
  <si>
    <t>119299328</t>
  </si>
  <si>
    <t>2039201</t>
  </si>
  <si>
    <t>75076</t>
  </si>
  <si>
    <t>JATTI : Karan Randhawa (Offical Video) Satti Dhillon | Punjabi Song | Geet MP3</t>
  </si>
  <si>
    <t>2021-08-09T12:30:01Z</t>
  </si>
  <si>
    <t>Geet MP3 Presenting Karan Randhawa's Third Video Song "JATTI" From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Song Credits : 
Song : Jatti
Album : Rambo 
Singer : Karan Randhawa
Lyricist : Micheal 
Composer : Micheal 
Music : Raka 
Director : Satti Dhillon 
Dop : Vikcee
Editor : Zipsi Studios 
Choreographer : John  
Assistant Director : Aashish Prasad
Mix &amp; Mastered : Sameer Charegoankar
Colorist : Onkar Malhi
Art Director : Mr Blacc
Hairstylist : Rabu 
Makeup : Addy 
Stills &amp; Photography : Shivam Photography
Styled By : Priyaana Thapar 
Sruishty’s Costume : Ganpatis Jalandhar, Novembernborn  
Jewellery By : Jewelbox
Jib Operator : Manish Arora
Line Producer : RS Films &amp; Production
Poster Designer : The Town Media &amp; Roop Kamal
Artist Management : Gurbaksh Singh Dhillon
Produced By : KV Dhillon
Reel &amp; Online Promotions : GK Digital
Music Label : Geet MP3
Subscribe To Our Channel For Songs  : http://bit.ly/SubscribeGEETMP3
Enjoy &amp; Stay Connected With us 📲
Website : http://GeetMP3.com
YouTube : https://www.youtube.com/c/GeetMP3 
Facebook : https://www.facebook.com/GeetMP3Official
Instagram : https://www.instagram.com/GeetMP3
Twitter : https://twitter.com/GeetMP3
SnapChat : https://www.snapchat.com/add/GeetMP3</t>
  </si>
  <si>
    <t>tYtD3Muqi4c</t>
  </si>
  <si>
    <t>31996450</t>
  </si>
  <si>
    <t>404413</t>
  </si>
  <si>
    <t>19988</t>
  </si>
  <si>
    <t>Nikaah : Satbir Aujla (Official Video) Priya | Rav Dhillon | Punjabi Songs 2021 | Geet MP3</t>
  </si>
  <si>
    <t>2021-08-03T12:30:02Z</t>
  </si>
  <si>
    <t>Geet MP3 &amp; GK Digital Presenting Satbir Aujla's  Video Song "Nikaah"
Make Sure You Will Like It And Spread it As Much As You Can. 
Subscribe Our Channel For Fresh Songs :  http://bit.ly/SubscribeGEETMP3
Listen/Download : 
Apple Music : https://apple.co/3xo2b4g
Spotify : https://spoti.fi/3lBuGZQ
Hungama : https://bit.ly/2VvjwLp
Wynk : https://bit.ly/3xuATZL
Itunes : https://apple.co/3xo2b4g
Youtube Music : https://bit.ly/3iqBEim
Amazon Prime Music : https://amzn.to/3yE7lKZ
Amazon Uk : https://amzn.to/3iqRUjC
Song Credits : 
Song : Nikaah 
Singer : Satbir Aujla, Priya
Featuring Female Artist : Kashika Patyal 
Lyricist : Satbir Aujla
Music : Sharry Nexus 
Video : Rav Dhillon
Dop : Yuvraj Indoria
AD : Rahul
Line Production : Kuldeep
Casting By : Deepesh, Rakheja, Rammy Dalwa
Editor :  Zipsi
Colourist : Keshav
Make Up : Jimmy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</si>
  <si>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YLOgP7dWEFw</t>
  </si>
  <si>
    <t>5626739</t>
  </si>
  <si>
    <t>160566</t>
  </si>
  <si>
    <t>3273</t>
  </si>
  <si>
    <t>PAUNE 12 : Karan Randhawa (Official Video) Shipra Goyal, Anjali Arora | Punjabi Songs | Geet MP3</t>
  </si>
  <si>
    <t>2021-07-26T12:30:15Z</t>
  </si>
  <si>
    <t>Geet MP3 Presenting Karan Randhawa's Second Video Song "PAUNE 12" From First Album "RAMBO" Make Sure You Will Like It And Spread it As Much As You Can. 
Subscribe to Our Channel For Fresh Songs:  http://bit.ly/SubscribeGEETMP3
Rambo Original Album Available On 
Wynk: https://bit.ly/RamboAlbumOnWynk
Spotify: https://bit.ly/RamboAlbumOn-Spotify
JioSaavn: https://bit.ly/RamboAlbumOnJioSaavn
Hungama Music: https://bit.ly/RamboAlbumOnHungamaMusic
iTunes: https://bit.ly/RamboAlbumOniTunes
Apple Music: https://bit.ly/RamboAlbumOniTunes
Prime Music India: https://bit.ly/RamboAlbumOnPrimeMusicIndia
Amazon Uk: https://bit.ly/RamboAlabumOnAmazonUk
Resso App: https://bit.ly/RamboAlbumOnResso
Youtube Music: https://bit.ly/RamboAlbumOnYoutubeMusic
Song Credits : 
Song: Paune 12 
Album: Rambo 
Singer: Karan Randhawa, Shipra Goyal 
Composer: Karan Randhawa
Featuring: Anjali Arora
Lyricist: Jind Dhaliwal
Music: Raka
Video: Savio Sandhu 
Assistant’s : Rajveer Maan, Jagjeet maan 
Dop : Mintu Pulah 
Mix &amp; Mastered : Sameer Charegoankar
Edit : Gobindpuria 
Hairstylist : Rabu
Line Producer: Manish Productions &amp; Prasar Bhaiti  
Poster Designer : Roop Kamal
Artist Management : Gurbaksh Singh Dhillon
Produced By: KV Dhillon
Reel &amp; Online Promotions: GK Digital
Music Label: Geet MP3
Subscribe To Our New Channel For More Songs: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</si>
  <si>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AkERVTYvy1A</t>
  </si>
  <si>
    <t>28468630</t>
  </si>
  <si>
    <t>524641</t>
  </si>
  <si>
    <t>26131</t>
  </si>
  <si>
    <t>MITRAN DA NAA : Karan Randhawa (Lyric Video) Deep Jandu | Punjabi Songs | GK Digital | Geet MP3</t>
  </si>
  <si>
    <t>2021-07-17T12:30:03Z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</si>
  <si>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Mitran Da Naa
Album : Rambo 
Singer : Karan Randhawa 
Composer: Karan Randhawa
Lyricist : Prince Bhullar
Music : Deep Jandu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</si>
  <si>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8w7bs2MOpbw</t>
  </si>
  <si>
    <t>1292298</t>
  </si>
  <si>
    <t>46146</t>
  </si>
  <si>
    <t>1196</t>
  </si>
  <si>
    <t>ACTING : Karan Randhawa (Lyrical Video) Punjabi Songs 2021 | GK Digital | Geet MP3</t>
  </si>
  <si>
    <t>2021-07-17T08:49:21Z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</si>
  <si>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Acting
Album : Rambo 
Singer : Karan Randhawa 
Lyricist : Preet Sukh
Music : Raka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</si>
  <si>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oxRyj4YsDAo</t>
  </si>
  <si>
    <t>3829494</t>
  </si>
  <si>
    <t>87157</t>
  </si>
  <si>
    <t>2390</t>
  </si>
  <si>
    <t>DAUR : Karan Randhawa (Lyrical Video) Punjabi Songs 2021 | GK Digital | Geet MP3</t>
  </si>
  <si>
    <t>2021-07-17T04:30:04Z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</si>
  <si>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Daur
Album : Rambo 
Singer : Karan Randhawa 
Lyricist : Micheal
Music : Raka
Stills &amp; Photography : Vipul Photography
Clothing &amp; Designer : Slay King
Lyrical Video : Garry Nawaab &amp; Sunny Kamboz
Poster Designer : The Town Media 
Artist Management : Gurbaksh Singh Dhillon
Produced By : Kv Dhillon
Reel &amp; Online Promotions : GK Digital
Music Label : Geet MP3
Subscribe To Our Channel For More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</si>
  <si>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XWMUdiHZwDU</t>
  </si>
  <si>
    <t>754096</t>
  </si>
  <si>
    <t>30391</t>
  </si>
  <si>
    <t>971</t>
  </si>
  <si>
    <t>ROKA : Karan Randhawa (Lyrical Video) Punjabi Songs 2021 | GK Digital | Geet MP3</t>
  </si>
  <si>
    <t>2021-07-16T12:30:18Z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</si>
  <si>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Roka
Album : Rambo 
Singer : Karan Randhawa 
Lyricist : Preet Sukh
Music : Raka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</si>
  <si>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ofj1MTXclww</t>
  </si>
  <si>
    <t>3196379</t>
  </si>
  <si>
    <t>67023</t>
  </si>
  <si>
    <t>1789</t>
  </si>
  <si>
    <t>CHANN : Karan Randhawa (Lyrical Video) Punjabi Songs 2021 | GK Digital | Geet MP3</t>
  </si>
  <si>
    <t>2021-07-16T08:30:04Z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</si>
  <si>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Chann
Album : Rambo 
Singer : Karan Randhawa 
Lyricist : Jaini Sandhu
Music : Raka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</si>
  <si>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eutlC_Oo0v0</t>
  </si>
  <si>
    <t>3531715</t>
  </si>
  <si>
    <t>84641</t>
  </si>
  <si>
    <t>PAUNE 12 : Karan Randhawa (Lyrical Video) Shipra Goyal | Punjabi Song | GK Digital | Geet MP3</t>
  </si>
  <si>
    <t>2021-07-16T04:29:48Z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</si>
  <si>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Paune 12
Album : Rambo 
Singer : Karan Randhawa, Shipra Goyal 
Composer: Karan Randhawa
Lyricist : Jind Dhaliwal
Music : Raka
Stills &amp; Photography : Vipul Photography
Clothing &amp; Designer : Slay King
Lyrical Video : Garry Nawaab &amp; Sunny Kamboz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</si>
  <si>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sKeIRdCw7D8</t>
  </si>
  <si>
    <t>1640652</t>
  </si>
  <si>
    <t>62765</t>
  </si>
  <si>
    <t>1945</t>
  </si>
  <si>
    <t>JATTI : Karan Randhawa (Lyrical Video) Punjabi Songs 2021 | GK Digital | Geet MP3</t>
  </si>
  <si>
    <t>2021-07-15T12:30:01Z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</si>
  <si>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Jatti
Album : Rambo 
Singer : Karan Randhawa
Lyricist : Micheal 
Music : Raka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</si>
  <si>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-cn2sZ4LoWM</t>
  </si>
  <si>
    <t>2932135</t>
  </si>
  <si>
    <t>85492</t>
  </si>
  <si>
    <t>1798</t>
  </si>
  <si>
    <t>SLANG : Karan Randhawa (Lyrical Video) Punjabi Songs 2021 | GK Digital | Geet MP3</t>
  </si>
  <si>
    <t>2021-07-15T08:30:10Z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</si>
  <si>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Slang
Album : Rambo 
Singer : Karan Randhawa
Lyricist : Micheal 
Music : Raka 
Stills &amp; Photography : Vipul Photography
Clothing &amp; Designer : Slay King
Lyrical Video &amp;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</si>
  <si>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XeWRDqnUWEs</t>
  </si>
  <si>
    <t>724638</t>
  </si>
  <si>
    <t>34077</t>
  </si>
  <si>
    <t>865</t>
  </si>
  <si>
    <t>FAIR : Karan Randhawa (Lyrical Video) Punjabi Songs 2021 | GK Digital | Geet MP3</t>
  </si>
  <si>
    <t>2021-07-15T04:30:01Z</t>
  </si>
  <si>
    <t>Geet MP3 &amp; GK Digital Presenting Karan Randhawa's First Album "RAMBO" Make Sure You Will Like It And Spread it As Much As You Can. 
Subscribe Our Channel For Fresh Songs :  http://bit.ly/SubscribeGEETMP3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Fair
Album : Rambo
Singer : Karan Randhawa, Gurlez Akhtar 
Lyricst : Karan Randhawa 
Music : Raka
Stills &amp; Photography : Vipul Photography
Clothing Designer : Slay King
Lyrical Video : Garry Nawaab &amp; Sunny Kamboz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</si>
  <si>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81-knKqWjrg</t>
  </si>
  <si>
    <t>PT2M21S</t>
  </si>
  <si>
    <t>1165215</t>
  </si>
  <si>
    <t>43516</t>
  </si>
  <si>
    <t>1384</t>
  </si>
  <si>
    <t>MARJANA : Karan Randhawa (Lyrical Video) Punjabi Songs 2021 | GK Digital | Geet MP3</t>
  </si>
  <si>
    <t>2021-07-14T14:52:50Z</t>
  </si>
  <si>
    <t>Geet MP3 &amp; GK Digital Presenting Karan Randhawa's First Album, "RAMBO" Make Sure You Will Like It And Spread it As Much As You Can. 
Subscribe to Our Channel For Fresh Songs:  http://bit.ly/SubscribeGEETMP3
Rambo Original Album Available On : 
Wynk : https://bit.ly/RamboAlbumOnWynk
Spotify: https://bit.ly/RamboAlbumOn-Spotify
JioSaavn : https://bit.ly/RamboAlbumOnJioSaavn
Hungama Music : https://bit.ly/RamboAlbumOnHungamaMusic
iTunes: https://bit.ly/RamboAlbumOniTunes
Apple Music: https://bit.ly/RamboAlbumOniTunes
Prime Music India: https://bit.ly/RamboAlbumOnPrimeMusicIndia
Amazon Uk: https://bit.ly/RamboAlabumOnAmazonUk
Resso App: https://bit.ly/RamboAlbumOnResso
Youtube Music: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Marjana 
Album: Rambo 
Singer: Karan Randhawa
Composer: Karan Randhawa
Lyricist: Satbir Aujla 
Music: Raka 
Stills &amp; Photography: Vipul Photography
Clothing Designer: Slay King
Lyrical Video &amp; Poster Designer: The Town Media 
Artist Management: Gurbaksh Singh Dhillon
Produced By: Kv Dhillon
Reel &amp; Online Promotions: GK Digital
Music Label: Geet MP3
Subscribe To Our Channel For Songs: http://bit.ly/SubscribeGEETMP3
Music Consultant &amp; Digital Partner: GK Digital
Instagram: https://www.instagram.com/Gk.Digital
Enjoy &amp; Stay Connected With us 📲
Website: http://GeetMP3.com
YouTube: https://www.youtube.com/c/GeetMP3 
Facebook: https://www.facebook.com/GeetMP3Official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</si>
  <si>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MRSjU0EOWgk</t>
  </si>
  <si>
    <t>3715458</t>
  </si>
  <si>
    <t>92594</t>
  </si>
  <si>
    <t>2073</t>
  </si>
  <si>
    <t>SHARAM HAYA : Karan Randhawa (Lyrical Video) Punjabi Song 2021 | GK Digital | Geet MP3</t>
  </si>
  <si>
    <t>2021-07-14T08:30:05Z</t>
  </si>
  <si>
    <t>Geet MP3 &amp; GK Digital Presenting Karan Randhawa's First Album "RAMBO" Make Sure You Will Like It And Spread it As Much As You Can. 
Subscribe Our Channel For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Song Credits : 
Song : Sharam Haya
Album Rambo 
Singer : Karan Randhawa, Chaahat
Lyricist : Avy Ballagan
Music : Oye Kunal
Stills &amp; Photography : Vipul Photography
Clothing Designer : Slay King
Lyrical Video &amp;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</si>
  <si>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wAerVvEQEew</t>
  </si>
  <si>
    <t>PT4M13S</t>
  </si>
  <si>
    <t>7046155</t>
  </si>
  <si>
    <t>128790</t>
  </si>
  <si>
    <t>4226</t>
  </si>
  <si>
    <t>RAMBO : Karan Randhawa (Full Album) Punjabi Album 2021 | GK Digital | Geet MP3</t>
  </si>
  <si>
    <t>2021-07-13T12:30:10Z</t>
  </si>
  <si>
    <t>Geet MP3 &amp; GK Digital Presenting Karan Randhawa's First Album "RAMBO" 
Make Sure You Will Like It And Spread it As Much As You Can. 
Subscribe Our Channel For Fresh Songs :  http://bit.ly/SubscribeGEETMP3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Album Credits : 
1. Rambo : Karan Randhawa : Micheal : Raka 
2. Sharam Haya : Karan Randhawa : Chaahat : Avy Ballagan : Oye Kunaal 
3. Marjana : Karan Randhawa : Satbir Aujla : Raka
4. Fair : Karan Randhawa : Gurlez Akhtar : Karan Randhawa : Raka 
5. Surma : Karan Randhawa : Farmaan : Rox A
6. Slang : Karan Randhawa : Micheal : Raka
7. Jatti : Karan Randhawa : Micheal : Raka 
8. Paune 12 : Karan Randhawa : Shipra Goyal : Jind Dhaliwal : Raka 
9. Chann : Karan Randhawa : Jaini Sandhu : Raka 
10. Roka : Karan Randhawa : Preet Sukh : Raka 
11. Daur : Karan Randhawa : Micheal : Raka
12. Acting : Karan Randhawa : Preet Sukh : Raka
13. Mitran Da Naa : Karan Randhawa : Prince Bhullar : Deep Jandu
Stills &amp; Photography : Vipul Photography
Clothing Designer : Slay King
Lyrical Video : Garry Nawaab &amp; Sunny Kamboz
Poster Designer : The Town Media 
Artist Management : Gurbaksh Singh Dhillon
Produced By : Kv Dhillon
Reel &amp; Online Promotions : GK Digital
Music Label : Geet MP3
Subscribe To Our Channel For Songs  : http://bit.ly/SubscribeGEETMP3
Music Consultant &amp; Digital Partner : GK Digital
Instagram : https://www.instagram.com/Gk.Digital
Enjoy &amp;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</si>
  <si>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u2T5D54-Izw</t>
  </si>
  <si>
    <t>PT35M16S</t>
  </si>
  <si>
    <t>2593754</t>
  </si>
  <si>
    <t>117275</t>
  </si>
  <si>
    <t>26541</t>
  </si>
  <si>
    <t>Surma : Karan Randhawa (Official Video) Rav Dhillon | Punjabi Songs | Geet MP3</t>
  </si>
  <si>
    <t>2021-07-09T12:30:02Z</t>
  </si>
  <si>
    <t>Geet MP3 Presenting First Song From "RAMBO" Album, Official Video "SURMA" Song
Subscribe To Our Channel For New &amp; Fresh Songs : http://bit.ly/SubscribeGEETMP3
Rambo Original Album Available On : 
Wynk : https://bit.ly/RamboAlbumOnWynk
Spotify : https://bit.ly/RamboAlbumOn-Spotify
JioSaavn : https://bit.ly/RamboAlbumOnJioSaavn
Hungama Music : https://bit.ly/RamboAlbumOnHungamaMusic
iTunes : https://bit.ly/RamboAlbumOniTunes
Apple Music : https://bit.ly/RamboAlbumOniTunes
Prime Music India : https://bit.ly/RamboAlbumOnPrimeMusicIndia
Amazon Uk : https://bit.ly/RamboAlabumOnAmazonUk
Resso App : https://bit.ly/RamboAlbumOnResso
Youtube Music : https://bit.ly/RamboAlbumOnYoutubeMusic
Song Credits : 
Song : Surma 
Album : Rambo 
Singer : Karan Randhawa 
Lyrics : Farmaan  
Music : Rox A
Video Director : Rav Dhillon 
Starring : Karan Randhawa, Sara Gurpal 
Mix And Master : Sameer Charegoankar
Assist Dir : Rahul Marwaha
DOP : Yuvraj Indoria
Video Editor : Jagjeet Dhanoa
Video Colourist : Post Brothers
Choreographer : John
Choreographer Assist : Bob
Guitar : Sanjoy Das
Flute : Flute Preet
Makeup : Rajan Passi &amp; Gautam 
Line Producer : Kuldeep Production
Steadicam : Haninder Aujla
Jimmy Jib : Shammi 
Production Manager : Firoz Khan (Jaisalmer)
Dressing &amp; Stylish : Priyaana Thapar
Karan Randhawa's Hair Stylist : Rabu 
Sara Gurpal's Costume : Ganpatis Jalandhar, Geishadesigns, Nitikanodiagupta
Sara Gurpal's Jewellery : Manimuktaajewels, Agulka Jewels, House of Meenugupta
Bts &amp; Stills : Harnam Photography &amp; Vipul Photography 
Poster Design : The Town Media 
Artist Management : Gurbaksh Dhillon 
Produced By : Kv Dhillon
Online &amp; Reel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 
Website: http://GeetMP3.com</t>
  </si>
  <si>
    <t>D0J8A9roQL4</t>
  </si>
  <si>
    <t>17451668</t>
  </si>
  <si>
    <t>305457</t>
  </si>
  <si>
    <t>29009</t>
  </si>
  <si>
    <t>Khyaal Karlo : Rupali (Cover Song)| Chetan Babbu | Punjabi Songs 2021 | Geet MP3</t>
  </si>
  <si>
    <t>2021-06-30T12:29:58Z</t>
  </si>
  <si>
    <t>Geet MP3 &amp; GK Digital Presenting 
Make Sure You Will Like It And Spread it As Much As You Can. 
Subscribe To Our Channel For Songs  : http://bit.ly/SubscribeGEETMP3
Song : Khyaal Karlo (Cover)
Singer : Rupali
Female Lead : Isha Sharma
Lyrics : Babbu
Music : Akash Jandu
Video : Sandeep Sharma 
Project : Hardeep Maan &amp; Inderjeet Raja 
Poster Design : The Town Media 
Produced By : Kv Dhillon
Online &amp; Reels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</si>
  <si>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QKg4kyzb9LY</t>
  </si>
  <si>
    <t>252294</t>
  </si>
  <si>
    <t>14135</t>
  </si>
  <si>
    <t>620</t>
  </si>
  <si>
    <t>JATTA : GURI (Official Song) Sharry Nexus | Punjabi Songs 2021 GK Digital | Geet MP3</t>
  </si>
  <si>
    <t>2021-06-26T12:30:02Z</t>
  </si>
  <si>
    <t>Geet MP3 &amp; GK Digital Presenting Official Song "Jatta" 
Subscribe To Our Channel For Fresh Songs:  http://bit.ly/SubscribeGEETMP3
You Can Download/Stream On :
Spotify : https://spoti.fi/3wYFOTw
Wynk : https://bit.ly/3gYwQQy
YT Music : https://bit.ly/3w0kkUZ
Apple Music : https://apple.co/2Uv3gcz
Jiosaavn : https://bit.ly/35Z8gJc
iTunes : https://apple.co/2Uv3gcz
Amazon UK : https://amzn.to/3xUPoXt
Resso : https://m.resso.app/ZSJ4wVeGH/
Amazon Prime Music : https://amzn.to/3qttYOX
Hungama : https://bit.ly/3haCduH
Song : Jatta
Singer : Guri
Lyrics : Micheal 
Music : Sharry Nexus 
Lyrical Video : The Town Media 
Artist Management : Gurbaksh Dhillon
Produced By : Kv Dhillon
Online &amp; Reels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</si>
  <si>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_jpkxdKWX7Y</t>
  </si>
  <si>
    <t>2480428</t>
  </si>
  <si>
    <t>118311</t>
  </si>
  <si>
    <t>9548</t>
  </si>
  <si>
    <t>Canada : Satbir Aujla (Lyrical Song) Punjabi Songs 2021 | Punjabi Songs | Geet MP3</t>
  </si>
  <si>
    <t>2021-06-19T12:34:13Z</t>
  </si>
  <si>
    <t>Geet MP3 &amp; GK Digital Presenting New Song "Canada" By Satbir Aujla 
Make Sure You Will Like It And Spread it As Much As You Can. 
Subscribe To Our Channel For Songs  : http://bit.ly/SubscribeGEETMP3
Listen/Download : 
Wynk Music : https://bit.ly/3iY5wTV
Amazon Prime Music : https://amzn.to/3vLaE0h
Spotify : https://spoti.fi/3wHYLK4
Apple Music : https://apple.co/3vBxIi1
Amazon UK : https://amzn.to/3xEjOxj
YT Music : https://bit.ly/2SMHiBh
iTunes : https://apple.co/3vBxIi1
Resso : https://m.resso.app/ZSJX8PMDu/
Song Credits :
Song : Canada
Singer : Satbir Aujla
Lyrics : Satbir Aujla
Composer : Satbir Aujla
Music : Sharry Nexus
Lyrical Video : Garry Nawab 
Produced By : Kv Dhillon
Online &amp; Reels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</si>
  <si>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7-xJsjipwMI</t>
  </si>
  <si>
    <t>1307396</t>
  </si>
  <si>
    <t>53866</t>
  </si>
  <si>
    <t>1348</t>
  </si>
  <si>
    <t>KHYAAL : JASS MANAK (Lyrical Video) Sharry Nexus | Punjabi Songs | Geet MP3</t>
  </si>
  <si>
    <t>2021-05-13T12:30:08Z</t>
  </si>
  <si>
    <t>Geet MP3 Presenting Official Lyrical Video "Khyaal" 
Subscribe To Our Channel For Fresh Songs:  http://bit.ly/SubscribeGEETMP3
You Can Download/Play Full Song  On : 
Wynk Music : https://bit.ly/3uLlp36
Prime Music : https://amzn.to/3fwXVIT
Hungama : https://bit.ly/33MbpdW
Spotify : https://spoti.fi/3eIU7Vp
Apple Music : https://apple.co/3uLH5fs
Amazon UK : https://amzn.to/3bpzmfI
YT Music : https://bit.ly/3uZ2uSo
iTunes : https://apple.co/3uLH5fs
Song : Khyaal 
Singer : Jass Manak
Lyrics : Jass Manak
Composer : Jass Manak 
Music : Sharry Nexus
Poster Designer : The Town Media 
Artist Management : Gurbaksh Dhillon 
Produced By : Kv Dhillon
Online &amp; Reels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
Website: http://GeetMP3.com</t>
  </si>
  <si>
    <t>EiVowjHYdsk</t>
  </si>
  <si>
    <t>PT4M32S</t>
  </si>
  <si>
    <t>17510503</t>
  </si>
  <si>
    <t>455219</t>
  </si>
  <si>
    <t>29788</t>
  </si>
  <si>
    <t>Lazeez : Lady Finger (Episode 4) Shubh Sandhu | Punjabi Web Series 2021 | Geet MP3</t>
  </si>
  <si>
    <t>2021-05-13T05:47:10Z</t>
  </si>
  <si>
    <t>Geet MP3 &amp; GK Digital Presenting "Lazeer"  Web Series SE01 EP04, In Association With Khush Productions.
Make Sure You Will Like It And Spread it As Much As You Can.
Subscribe To Our Channel For Songs  : http://bit.ly/SubscribeGEETMP3 
Credits :- 
Web Series : Lazeez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</si>
  <si>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wjYVJGwOvGs</t>
  </si>
  <si>
    <t>PT23M30S</t>
  </si>
  <si>
    <t>129926</t>
  </si>
  <si>
    <t>4447</t>
  </si>
  <si>
    <t>390</t>
  </si>
  <si>
    <t>Lazeez : Yellow Journalism (Episode 3) Shubh Sandhu | Punjabi Web Series 2021 | Geet MP3</t>
  </si>
  <si>
    <t>2021-05-06T13:38:44Z</t>
  </si>
  <si>
    <t>Geet MP3 &amp; GK Digital Presenting "Lazeer"  Web Series SE01 EP03, In Association With Khush Productions.
Make Sure You Will Like It And Spread it As Much As You Can.
Subscribe To Our Channel For Songs  : http://bit.ly/SubscribeGEETMP3 
Credits :- 
Web Series : Lazeez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</si>
  <si>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Dwgbql-mpIY</t>
  </si>
  <si>
    <t>PT24M4S</t>
  </si>
  <si>
    <t>105745</t>
  </si>
  <si>
    <t>3558</t>
  </si>
  <si>
    <t>Lazeez (Title Track) Hasil | Shubh Sandhu | Punjabi Web Series | Punjabi Songs | Geet MP3</t>
  </si>
  <si>
    <t>2021-05-04T12:30:03Z</t>
  </si>
  <si>
    <t>Geet MP3 &amp; GK Digital Presenting "Lazeez" Song From Web Series "Lazeez" In Association With Khush Productions.
Make Sure You Will Like It And Spread it As Much As You Can.
Subscribe To Our Channel For Songs  : http://bit.ly/SubscribeGEETMP3
Listen On :
Wynk Music : https://bit.ly/2RrMfi0
Amazon Prime Music : https://amzn.to/3b8sJxZ
Jio Saavn : https://bit.ly/3vJWJYN
Hungama : https://bit.ly/3eoz1eZ
Song : Lazeez
Singer : Hasil
Lyrics : Hasil
Music : Reeju
Mix Master : Kohar &amp; Vision
Produced By : Kv Dhillon
Online &amp; Reels Promotions : GK Digital 
Music Label : Geet MP3
Web Series Credits :- 
Web Series : Lazeez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</si>
  <si>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GdTDU-xFeH8</t>
  </si>
  <si>
    <t>PT1M57S</t>
  </si>
  <si>
    <t>91691</t>
  </si>
  <si>
    <t>3419</t>
  </si>
  <si>
    <t>Umeedan (Official Song) Sheetal Arora | Punjabi Songs 2021 | Punjabi Song | Geet MP3</t>
  </si>
  <si>
    <t>2021-04-30T12:30:27Z</t>
  </si>
  <si>
    <t>Geet MP3 &amp; GK Digital Presenting Umeedan Song.
Make Sure You Will Like It And Spread it As Much As You Can. 
Subscribe To Our Channel For Songs  : http://bit.ly/SubscribeGEETMP3
You Can Stram/Download Song On :
Gaana : https://bit.ly/3uoZYEW
Wynk Music : https://bit.ly/3epq7xC
Amazon Prime Music : https://amzn.to/3xU3nxQ
Jio Saavn : https://bit.ly/3ut2Dh0
Hungama : https://bit.ly/2PRVk38
Spotify : https://spoti.fi/3hiYN6r
Apple music : https://apple.co/3uqod5I
Amazon UK : https://amzn.to/3tx3cFj
YT Music : https://bit.ly/2QPIpzt
iTunes : https://apple.co/3uqod5I
Song Credits :- 
Song : Umeedan
Singer : Sheetal Arora 
Lyrics : Raas
Music : Akash Jandu
Video : Kanwarpal Kamboj
Produced By : Kv Dhillon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</si>
  <si>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Svml9RbUjRM</t>
  </si>
  <si>
    <t>PT4M19S</t>
  </si>
  <si>
    <t>276979</t>
  </si>
  <si>
    <t>12088</t>
  </si>
  <si>
    <t>602</t>
  </si>
  <si>
    <t>Lazeez : Rogan Josh (Episode 2) Shubh Sandhu | Punjabi Web Series 2021 | Geet MP3</t>
  </si>
  <si>
    <t>2021-04-29T12:30:01Z</t>
  </si>
  <si>
    <t>Geet MP3 &amp; GK Digital Presenting "Lazeer"  Web Series SE01 EP02, In Association With Khush Productions.
Make Sure You Will Like It And Spread it As Much As You Can.
Subscribe To Our Channel For Songs  : http://bit.ly/SubscribeGEETMP3 
Credits :- 
Web Series : Lazeez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</si>
  <si>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lZx4Hofr-cI</t>
  </si>
  <si>
    <t>PT20M52S</t>
  </si>
  <si>
    <t>100079</t>
  </si>
  <si>
    <t>4029</t>
  </si>
  <si>
    <t>330</t>
  </si>
  <si>
    <t>Kurbaan : Musahib (Full Song) Rav Dhillon | Punjabi Songs 2021 | Geet MP3</t>
  </si>
  <si>
    <t>2021-04-26T12:30:01Z</t>
  </si>
  <si>
    <t>Geet MP3 &amp; GK Digital Presenting Official Video Of "Kurbaan"
Make Sure You Will Like It And Spread it As Much As You Can. 
Subscribe To Our Channel For Songs  : http://bit.ly/SubscribeGEETMP3
You Can Stram/Download Song On :-
Gaana : https://bit.ly/3xzJZpA
Wynk : https://bit.ly/3nniCKB
Jio Saavn : https://bit.ly/32R7lbY 
Hungama : https://bit.ly/32L1i90
Amazon Prime Music : https://amzn.to/3vpAozP
Apple Music : https://apple.co/3aIA7zQ
Spotify : https://spoti.fi/2RyreC8
iTunes : https://apple.co/3aIA7zQ
Youtube Music : https://bit.ly/3dR8S8k
Amazon UK : https://amzn.to/2S5BtOQ
Resso : https://m.resso.app/ZSJSd8rSV/
Song Credits :- 
Song : Kurbaan
Singer : Musahib
Lyrics : Vicky Sandhu
Music : Sharry Nexus
Video : Rav Dhillon
Starring : Musahib, Charvi Dutta
Dop : Shinda Singh
Casting : Dipesh
Production : Kuldeep Production &amp; Nikku
Ad : Rahul Marhwaha
Makeup : Jimmy &amp; Gautam
Hair By : Armaan 
Editor : Zipsi 
Choreographer : John
Produced By : Kv Dhillon
Artist Management : Gurbaksh Singh Dhillon
Online &amp; Reel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</si>
  <si>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bmS3HydgedM</t>
  </si>
  <si>
    <t>2074961</t>
  </si>
  <si>
    <t>50934</t>
  </si>
  <si>
    <t>5893</t>
  </si>
  <si>
    <t>Rabba Teri Lod Aey : Chetan (Full Song) Punjabi Songs 2021 | Geet MP3</t>
  </si>
  <si>
    <t>2021-04-23T12:30:04Z</t>
  </si>
  <si>
    <t>Geet MP3 &amp; GK Digital Presenting Official Song "Rabba Teri Lod Aey"
Make Sure You Will Like It And Spread it As Much As You Can. 
Subscribe To Our Channel For Upcoming Songs :  http://bit.ly/SubscribeGEETMP3
Audio Play And Download On 
Gaana : https://bit.ly/3bohwK3
Wynk Music : https://bit.ly/3ewtOAH
Amazon Prime Music : https://amzn.to/3tQ46NR
Jio Saavn : https://bit.ly/3sLTFJV
Hungama : https://bit.ly/3epHfCw
Spotify : https://spoti.fi/3tJUHaC
Apple Music : https://apple.co/3sSpalr
Amazon UK : https://amzn.to/3xmoGYn
YT Music : https://bit.ly/2RVoVcB
iTunes : https://apple.co/3sSpalr
Song : Rabba Teri Lod Aey
Singer : Chetan
Lyrics : Raas
Music : Akash Jandu
Video : Shoeb Siddiki
Editior &amp; DI : Garry Khatrao
Photography : Vansh Satia
Poster By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</si>
  <si>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-5PRMyQaFMk</t>
  </si>
  <si>
    <t>2770185</t>
  </si>
  <si>
    <t>12000</t>
  </si>
  <si>
    <t>4841</t>
  </si>
  <si>
    <t>Lazeez : Emotions Di Jhug (Episode1) Shubh Sandhu | Punjabi Web Series 2021 | Geet MP3</t>
  </si>
  <si>
    <t>2021-04-22T12:30:40Z</t>
  </si>
  <si>
    <t>Geet MP3 &amp; GK Digital Presenting "Lazeer"  Web Series SE01 EP01, In Association With Khush Productions.
Make Sure You Will Like It And Spread it As Much As You Can.
Subscribe To Our Channel For Songs  : http://bit.ly/SubscribeGEETMP3 
Credits :- 
Web Series : Lazeez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</si>
  <si>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7OR_FnqwRjU</t>
  </si>
  <si>
    <t>PT28M15S</t>
  </si>
  <si>
    <t>133816</t>
  </si>
  <si>
    <t>5943</t>
  </si>
  <si>
    <t>556</t>
  </si>
  <si>
    <t>Shikvay (Full Song) Raaji | Shubh Sandhu | Punjabi Web Series | Relasing 22 April 6PM | Geet MP3</t>
  </si>
  <si>
    <t>2021-04-20T12:30:17Z</t>
  </si>
  <si>
    <t>Geet MP3 &amp; GK Digital Presenting "Shikvay" Song From Web Series "Lazeez" In Association With Khush Productions.
Make Sure You Will Like It And Spread it As Much As You Can.
Subscribe To Our Channel For Songs  : http://bit.ly/SubscribeGEETMP3
Listen On :
Gaana : https://bit.ly/33lkXwo
Wynk Music : https://bit.ly/3dDKuqM
Amazon Prime music : https://amzn.to/3tGmNDA
Jio Saavn : https://bit.ly/3gvVMir
Hungama : https://bit.ly/3n9LkOR
Spotify : https://spoti.fi/3aumft5
iTunes : https://apple.co/3epOPNv
Amazon UK : https://amzn.to/3ncl3jd
YT Music : https://bit.ly/3atapQ2
Apple Music : https://apple.co/3epOPNv
Song : Shikvay
Singer :  Raaji
Lyrics : Harnoor Randhawa
Music : Gurmoh
Produced By : Kv Dhillon
Online &amp; Reels Promotions : GK Digital 
Music Label : Geet MP3
Web Series Credits :- 
Web Series : Lazeez
Releasing Date : 22 April 2021 6PM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</si>
  <si>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8tkpeLUMSq4</t>
  </si>
  <si>
    <t>96718</t>
  </si>
  <si>
    <t>5185</t>
  </si>
  <si>
    <t>Lazeez (Official Trailer) Shubh Sandhu | Punjabi Web Series | Relasing 22 April 6PM | Geet MP3</t>
  </si>
  <si>
    <t>2021-04-18T12:00:02Z</t>
  </si>
  <si>
    <t>Geet MP3 Presenting "Lazeer" Official Trailer In Association With Khush Productions.
Make Sure You Will Like It And Spread it As Much As You Can.
Subscribe To Our Channel For Songs  : http://bit.ly/SubscribeGEETMP3
Credits :- 
Web Series : Lazeez
Releasing Date : 22 April 2021 6PM
Director : Rubal Chhina
Writer : Gurpreet Bhullar
Producer : Kv Dhillon 
Staring : Shubh Sandhu, Balraj Khaira
Editor : Hardik Singh Reen
Executive Pro : Onkar Gill
DOP : Nishan Singh
Background : Gurmoh 
VFX : Nap Studio
Trailer : Studio Hardik 
Background Score : Gurmoh
Post Production : Rabaab Studio
DI : Nimesh Chaudhary
Online Promotion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</si>
  <si>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GpJhGQijICU</t>
  </si>
  <si>
    <t>1463637</t>
  </si>
  <si>
    <t>19435</t>
  </si>
  <si>
    <t>5642</t>
  </si>
  <si>
    <t>Goli : Karan Randhawa (Official Video) Satti Dhillon | Deep Jandu | Punjabi Songs | Geet MP3</t>
  </si>
  <si>
    <t>2021-04-13T14:05:42Z</t>
  </si>
  <si>
    <t>Geet MP3 Presenting Official Video "Goli" 
Subscribe To Our Channel For Fresh Songs:  http://bit.ly/SubscribeGEETMP3
You Can Download/Stream On :
Gaana : https://bit.ly/3dbBl8q
Wynk : https://bit.ly/32bRRis
Amazon Prime Music : https://amzn.to/2PYfzfH
Jio Saavn : https://bit.ly/3uWjzw1
Hungama : https://bit.ly/3siWstQ
Spotify : https://spoti.fi/3tevlS9
Apple Music : https://apple.co/3uPfeLg
Amazon Uk : https://amzn.to/3uRD8pl
Youtube Music : https://bit.ly/3mHQaCV
iTunes : https://apple.co/3uPfeLg
Resso : https://m.resso.app/ZSJrnUmGv/
Song : Goli
Singer : Karan Randhawa
Lyrics : Farmaan 
Music : Deep Jandu 
Director : Satti Dhillon 
Dop : Shinda Singh
Editor : Kamcee
Assitant Director : Prince Mundi 
Colorist : Onkar Malhi
Hairstylist : Rabu (Team Ali Khan)
Makeup : Prabh Makeover
Female Lead : Urvi Singh
Casting By : Celebistaan, Pratik Gaur
Jib Operator : Gourav
Line Producer : RS Films &amp; Production
Poster Designer : Roop Kamal, Garry Nawaab 
Artist Management : Gurbaksh Dhillon
Produced By : Kv Dhillon
Online &amp; Reels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</si>
  <si>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swiLyDP-df0</t>
  </si>
  <si>
    <t>23535391</t>
  </si>
  <si>
    <t>457333</t>
  </si>
  <si>
    <t>29374</t>
  </si>
  <si>
    <t>Vibe : Satbir Aujla (Full Song) Punjabi Songs | Punjabi Songs | Geet MP3</t>
  </si>
  <si>
    <t>2021-04-09T05:30:21Z</t>
  </si>
  <si>
    <t>Geet MP3 Presenting New Song "Vibe" By Satbir Aujla 
Make Sure You Will Like It And Spread it As Much As You Can. 
Subscribe To Our Channel For Songs  : http://bit.ly/SubscribeGEETMP3
Listen/Download : 
Gaana : https://bit.ly/3eorPQ1
Wynk Music : https://bit.ly/3hdb6ki
Amazon Prime Music : https://amzn.to/2QhzZjq
Jio Saavn : https://bit.ly/3d9KI8D
Hungama : https://bit.ly/3uzEt3U
Spotify : https://spoti.fi/3s0KULD
Apple Music : https://apple.co/3t3V8MH
Amazon Uk : https://amzn.to/3fWLQys
YT Music : https://bit.ly/3t8lH3s
iTunes : https://apple.co/3t3V8MH
Song : Vibe
Singer : Satbir Aujla
Lyrics : Satbir Aujla
Composer : Satbir Aujla
Music : Preet Singh
Lyrical Video : Garry Nawab 
Produced By : Kv Dhillon
Online &amp; Reels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t>
  </si>
  <si>
    <t>FTjZGbVCWX0</t>
  </si>
  <si>
    <t>PT3M5S</t>
  </si>
  <si>
    <t>22583218</t>
  </si>
  <si>
    <t>181202</t>
  </si>
  <si>
    <t>3161</t>
  </si>
  <si>
    <t>Aadat : Priya (Lyrical Video)  | Punjabi Songs 2021 | GK DIGITAL | Geet MP3</t>
  </si>
  <si>
    <t>2021-04-03T12:30:03Z</t>
  </si>
  <si>
    <t>Geet MP3 &amp; GK DIGITAL Presenting "Aadat" By "Priya"
Make Sure You Will Like It And Spread it As Much As You Can. 
Subscribe To Our Channel For Upcoming Songs :  http://bit.ly/SubscribeGEETMP3
Also Available On : 
Wynk : https://bit.ly/3d4tWYB
Gaana : https://bit.ly/3a3PiU3
Prime Music : https://amzn.to/3sMZTKx​
Jio Saavn : https://bit.ly/3whXV6S​
Hungama : https://bit.ly/3ufPjfl
Spotify : https://spoti.fi/3a3PhiX
Apple Music : https://apple.co/2PRsEHF
Amazon UK : https://amzn.to/3mwizMd
YT Music : https://bit.ly/3s3kwkn
iTunes : https://apple.co/2PRsEHF
Song :Aadat
Singer : Priya
Lyrics : Haazi Sidhu
Composition : Priya
Music : Starboy Music X
Video : Garry Nawab
Poster : Garry Nawab
Artist Management : Guri Dhillon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</si>
  <si>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Kpgmtd20E9I</t>
  </si>
  <si>
    <t>610557</t>
  </si>
  <si>
    <t>21445</t>
  </si>
  <si>
    <t>974</t>
  </si>
  <si>
    <t>Pi Ke Likheya Ae : Bhanu Pratap Agnihotri (Official Video) Punjabi Songs 2021 | Geet MP3</t>
  </si>
  <si>
    <t>2021-03-30T12:38:45Z</t>
  </si>
  <si>
    <t>Geet MP3 &amp; GK Digital Presenting "Pi Ke Likheya Ae" 
Make Sure You Will Like It And Spread it As Much As You Can. 
Subscribe To Our Channel For Upcoming Songs:  http://bit.ly/SubscribeGEETMP3
You Can Download/Play Audio On :
Gaana : https://bit.ly/3cLGCnb
Prime Music : https://amzn.to/2Pno2Zr
Jio Saavn : https://bit.ly/3wlze9L
Hungama : https://bit.ly/3u7gIA1
Spotify : https://spoti.fi/31IO4ca
Apple Music : https://apple.co/2PI4oHD
Amazon Uk : https://amzn.to/3drGGHB
YT Music : https://bit.ly/3cEOkiZ
iTunes : https://apple.co/2PI4oHD
Song Credits : 
Song : Pi Ke Likheya Ae
Singer : Bhanu Pratap Agnihotri
Female Lead : Anmol Sidhu
Lyrics : Sahil
Music : Sharry Nexus
Direction : Shamsher Singh &amp; Gagan Randhawa
Video : Team Tru Makers
Produced By : Kv Dhillon
Poster : The Town Media
Online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</si>
  <si>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rirtAx-y6uk</t>
  </si>
  <si>
    <t>PT4M6S</t>
  </si>
  <si>
    <t>5061420</t>
  </si>
  <si>
    <t>29971</t>
  </si>
  <si>
    <t>3877</t>
  </si>
  <si>
    <t>Nakk Te Makhi : Harf Cheema (Full Video) Gurlez Akhtar | Desi Crew | Punjabi Songs | Geet MP3</t>
  </si>
  <si>
    <t>2021-03-26T12:30:03Z</t>
  </si>
  <si>
    <t>Geet MP3 &amp; GK Digital Presenting Official Video Of "Nakk Te Makhi" 
Subscribe To Our Channel For Fresh Songs:  http://bit.ly/SubscribeGEETMP3
You Can Download/Stream On :
Wynk Music : https://bit.ly/3w2fvvF
Prime Music : https://amzn.to/2P1m3dp
Jio Saavn : https://bit.ly/3d6bVrO
Hungama : https://bit.ly/3sqfDCX
Spotify : https://spoti.fi/3cqJSUU
Apple Music : https://apple.co/3lUxM9n
Amazon Uk : https://amzn.to/3d8DSir
YT Music : https://bit.ly/3lTSNkE
iTunes : https://apple.co/3lUxM9n
Song Credits : 
Song : Nakk Te Makhi
Singer : Harf Cheema
Lyrics : Harf Cheema
Composer : Harf Cheema 
Female Singer : Gurlez Akhtar
Music : Desi Crew 
Mix &amp; Master : Sameer Charegoankar
Featuring : Randiale Wala
Video : Savio Sandhu &amp; Yug 
Clothing By : Gurdev Sons 
Produced By : Kv Dhillon
Online &amp; Reels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</si>
  <si>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CXdpeVCIi7Y</t>
  </si>
  <si>
    <t>15658883</t>
  </si>
  <si>
    <t>165545</t>
  </si>
  <si>
    <t>2710</t>
  </si>
  <si>
    <t>Mutiyar : Karaj Randhawa (Official Video) Prince Rakhdi | Punjabi Songs 2021 | Geet MP3</t>
  </si>
  <si>
    <t>2021-03-19T12:30:01Z</t>
  </si>
  <si>
    <t>Geet MP3 &amp; GK Digital Presenting Official Video "Jatti" By Karaj Randhawa
Make Sure You Will Like It And Spread it As Much As You Can. 
Subscribe To Our Channel For Upcoming Songs:  http://bit.ly/SubscribeGEETMP3
You Can Download/Play Audio On :
Gaana : https://bit.ly/2PRXVKq
Wynk Music : http://bit.ly/3cNzUvD
Prime Music : http://amzn.to/2OPWE6c
Jio Saavn : http://bit.ly/2PadeNU
Hungama : https://bit.ly/3s9EOcM
Spotify : https://spoti.fi/3uqORv4
Apple Music : http://apple.co/391RMlc
Amazon Uk : https://amzn.to/3132aVs
YT Music : http://bit.ly/3eYR8ZO
iTunes : http://apple.co/391RMlc
Song Credits : 
Song : Mutiyar
Singer : Karaj Randhawa
Female : Swalina
Lyrics : Prince Rakhdi 
Music : Mxrci
Mis &amp; Master : Arron
Direction : Bhinddeer Burj
DOP : Honey Cam
Editor : Garry Khatrao
Hair : Salman
Project Manager : Sikander Singh
Project By : Ishant Grover
Produced By : Kv Dhillon
Poster : The Town Media
Mix Master : Ashock (Bassholics)
Special Thanks : Chetan, Kamal Bazidpur
Online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</si>
  <si>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uWLoDhi_Nww</t>
  </si>
  <si>
    <t>2389418</t>
  </si>
  <si>
    <t>57566</t>
  </si>
  <si>
    <t>6752</t>
  </si>
  <si>
    <t>Dard Viah Da : Vadda Grewal (Official Video) Deepak Dhillon | Rav Dhillon | Geet MP3</t>
  </si>
  <si>
    <t>2021-03-13T12:29:57Z</t>
  </si>
  <si>
    <t>Geet MP3 &amp; GK Digital Presenting Full Song "Dard Viah Da" By Vadda Grewal 
Subscribe To Our Channel For Fresh Songs:  http://bit.ly/SubscribeGEETMP3
You Can Download/Stream On :
Wynk : http://bit.ly/3cwPSu5​
Gaana : http://bit.ly/3r52PjG
Amazon Prime Music: http://amzn.to/3cEXkmC
JioSaavn: http://bit.ly/3vwMp7a
Hungama: http://bit.ly/38JigYS
Spotify: http://spoti.fi/30IH3aI​
Apple Music: http://apple.co/2OKbnPH​
Amazon Uk: http://amzn.to/3rL1IqL
YT Music: http://bit.ly/3qOSLvc
iTunes: http://apple.co/2OKbnPHz​
Resso: https://m.resso.app/ZSJNuonfe/​
Song Credits : 
Song: Dard Viah Da
Singer: Vadda Grewal
Composer: Vadda Grewal 
Female Singer: Deepak Dhillon
Starring: Vadda Grewal &amp; Love Gill
Lyrics: Rajdeep Singh Dhuri
Music: Prince Saggu
Video: Rav Dhillon
Editar: Jagjeet Dhanoa
Dop: Shinda
Study Cam: Harman
Line Producer: Kuldeep Productions 
Makeup &amp; Hair: Sudhir &amp; Team 
Jimmy Jib: Gourav
Produced By: Kv Dhillon
Online &amp; Reels Promotions: GK Digital
Music Label : Geet MP3
Music Consultant &amp; Digital Partner: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</si>
  <si>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iA7apsvlz20</t>
  </si>
  <si>
    <t>8140590</t>
  </si>
  <si>
    <t>150610</t>
  </si>
  <si>
    <t>2480</t>
  </si>
  <si>
    <t>Khyaal Karlo : Chetan (Official Song) Babbu | Punjabi Songs 2021 | Geet MP3</t>
  </si>
  <si>
    <t>2021-03-06T12:30:00Z</t>
  </si>
  <si>
    <t>Geet MP3 Presenting  "Khyaal Karlo"
Make Sure You Will Like It And Spread it As Much As You Can. 
Subscribe To Our Channel For Upcoming Songs :  http://bit.ly/SubscribeGEETMP3
You Can Listen/Download Audio On 
Wynk Music : http://bit.ly/3bmLlLq
Amazon Prime Music : https://amzn.to/3uZUVeL
Jio Saavn : http://bit.ly/38xn43t
Hungama : http://bit.ly/3kQbtRK
Spotify : http://spoti.fi/3qokVgy
Apple Music : http://apple.co/3kPSc2U
Amazon Uk : http://amzn.to/3rnQyIl
YT Music : http://bit.ly/3bnaC82
iTunes : http://apple.co/3kPSc2U
Resso : https://m.resso.app/ZSJL1NJfM/
Song : Khyaal Karlo
Singer : Chetan
Female Lead : Isha Sharma
Lyrics : Babbu
Music : Akash Jandu
Video : Sandeep Sharma 
Project : Hardeep Maan &amp; Inderjeet Raja 
Poster Design : The Town Media 
Produced By : Kv Dhillon
Online &amp; Reels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t>
  </si>
  <si>
    <t>b6R1jvIY8bA</t>
  </si>
  <si>
    <t>22537992</t>
  </si>
  <si>
    <t>59693</t>
  </si>
  <si>
    <t>13006</t>
  </si>
  <si>
    <t>TENU NI PATA : GURI (Official Video) Avneet Kaur | Sukhe | Satti Dhillon | GK Digital | Geet MP3</t>
  </si>
  <si>
    <t>2021-02-26T13:16:07Z</t>
  </si>
  <si>
    <t>Geet MP3 Presenting Official Video "Tenu Ni Pata" 
Subscribe To Our Channel For Fresh Songs:  http://bit.ly/SubscribeGEETMP3
You Can Download/Stream On :
Gaana : http://bit.ly/37NDtAa
Wynk Music : http://bit.ly/2O76cJ9
Amazon Prime Music : https://amzn.to/2NJwn99
Jio Saavn : http://bit.ly/3q5MDi0
Hungama : http://bit.ly/2PeJPSR
Apple Music : http://apple.co/3uCRgUe
Spotify : http://spoti.fi/3ssPEu1
YT Music : http://bit.ly/37Pd5FY
iTunes : http://apple.co/3uCRgUe 
Resso : https://m.resso.app/ZSJd7eUeo/ 
Amazon Uk : http://apple.co/3uCRgUe
Song : Tenu Ni Pata
Singer : Guri
Lyrics : Guri
Composer : Guri 
Music : Sukhe
Featuring : Avneet Kaur
Director : Satti Dhillon 
Dop : Shinda singh
Editor : Adele Pereira 
Art Director : Mr. Blacc 
Avneet Stylist : Style By Outro 
Hairstylist : Rashid Khan
Makeup : Rajan Passi
Choreographer : Sahaj Singh &amp; Shreoshi Kumar
Line Producer: Naezen D’Souza &amp; Upen Sharma
Casting &amp; Crowd: Smita Nasnodkar
Drone: Amit Raj &amp; Sumit Raj (Reel Pilot)
Art team:Danzil Carrasco (Decor craft)
Assistant Choreographer : Priyanka Mitra
Colorist : Ercan Kucuk (The Post Brothers)
Line Producer : RS Films &amp; Production
Steadicam Operator : Ravish Jaiswal
Steadicam Assistant : Vijay Yadav &amp; Ravi Chauhan
Drone Operator : Amit Raj &amp; Sumit Raj
Poster Designer : The Town Media, Garry Nawaab 
Mix &amp; Mastered : Yograj Singh &amp; Suyash Singh At Mix N Vibe Studios
Artist Management : Gurbaksh Dhillon
Produced By : Kv Dhillon
Online &amp; Reels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</si>
  <si>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KTo5CwYiLvw</t>
  </si>
  <si>
    <t>22493600</t>
  </si>
  <si>
    <t>483060</t>
  </si>
  <si>
    <t>60013</t>
  </si>
  <si>
    <t>Sara Din : Hairat Aulakh (Official Video) Rav Dhillon | Punjabi Songs 2021 | Geet MP3</t>
  </si>
  <si>
    <t>2021-02-22T06:29:01Z</t>
  </si>
  <si>
    <t>Geet MP3 &amp; GK Digital Presenting Official Video Of "Sara Din"
Make Sure You Will Like It And Spread it As Much As You Can. 
Subscribe To Our Channel For Upcoming Songs :  http://bit.ly/SubscribeGEETMP3
Audio Available On :
Wynk Music : http://bit.ly/3kiuGeM
Apple Music : http://apple.co/3dCE7Ey
Amazon Prime Music : https://amzn.to/37AjPrn
JioSaavn : http://bit.ly/3knXe6J
Hungama : https://bit.ly/3dAAIpD
Spotify : http://spoti.fi/3bxYv79
Amazon Uk : http://amzn.to/3keYTva
iTunes : http://apple.co/3dCE7Ey
YT Music : https://bit.ly/3ulJpdp
Resso : https://m.resso.app/ZSJe3HxBk/
Song : Sara Din
Singer : Hairat Aulakh
Female Artist : Love Gill
Lyrics : Hairat Aulakh
Composer : Hairat Aulakh 
Music : Raka
Video : Rav Dhillon
Dop : Shinda Singh
AD : Rahul 
Mix &amp; Master : Sameer Charegoankar
Editor : Zipsi
Colour :  Onkar Singh
Choreography : Mehra Deush
Styled By : Priyaana Thapar
Art Director : Blacc , Karma 
Outfits By : Satkartar
Jimmy Zib : Manish, Gourav
Productions : Kuldeep Production
Makeup : Rajan Pasi
Hair : Ali Team Rahul
Photography : Shivam Photography 
Poster : The Town Media
Online &amp; Reel Promotions : GK DIGITAL
Music Label : Geet MP3
Music Consultant &amp; Digital Partner : GK Digital
Instagram : https://www.instagram.com/GK.DIGITAL
Enjoy &amp;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</si>
  <si>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O8KQ9-kW2nQ</t>
  </si>
  <si>
    <t>9921695</t>
  </si>
  <si>
    <t>206447</t>
  </si>
  <si>
    <t>6388</t>
  </si>
  <si>
    <t>Khichi Rakh : Harf Cheema (Official Video) Punjabi Songs 2021 | Punjabi Songs | Geet MP3</t>
  </si>
  <si>
    <t>2021-02-19T12:30:02Z</t>
  </si>
  <si>
    <t>Geet MP3 &amp; GK Digital Presenting Full Video Of "Khichi Rakh" 
Subscribe To Our Channel For Fresh Songs:  http://bit.ly/SubscribeGEETMP3
You Can Download/Stream On :
Wynk Music : http://bit.ly/3ay41Y2​
Gaana : http://bit.ly/3c0VX1z
Prime Music : https://amzn.to/3pAtJPG​
Jio Saavn : http://bit.ly/3bfSrkK
Hungama : https://bit.ly/2ZBNV9i​
Spotify : http://spoti.fi/2PC9TYj
Apple Music : http://apple.co/3aBVF1J​
Amazon UK : https://amzn.to/3kbbDmA​
YT Music : http://bit.ly/3pACERs​
iTunes : http://apple.co/3aBVF1J
Song Credits : 
Song : Khichi Rakh 
Singer : Harf Cheema
Lyrics : Harf Cheema
Composer : Harf Cheema 
Music : Desi Crew 
Mix &amp; Master : Sameer Charegoankar
Featuring : Randiale Wala
Video : Savio &amp; Yug 
US Shoot By : Gurdeep Sidhu
Designer  Gurdev Sons Designers
Produced By : Kv Dhillon
Online &amp; Reels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</si>
  <si>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rFq6wUElpUQ</t>
  </si>
  <si>
    <t>PT4M10S</t>
  </si>
  <si>
    <t>7384819</t>
  </si>
  <si>
    <t>98322</t>
  </si>
  <si>
    <t>12162</t>
  </si>
  <si>
    <t>Khichi Rakh : Harf Cheema (Teaser) Punjabi Songs 2021 | Punjabi Songs | Geet MP3</t>
  </si>
  <si>
    <t>2021-02-17T05:33:15Z</t>
  </si>
  <si>
    <t>Geet MP3 &amp; GK Digital Presenting Teaser Of "Khichi Rakh" 
Subscribe To Our Channel For Fresh Songs:  http://bit.ly/SubscribeGEETMP3
Song : Khichi Rakh 
Singer : Harf Cheema
Lyrics : Harf Cheema
Composer : Harf Cheema 
Music : Desi Crew 
Featuring : Randiale Wala
Video : Savio &amp; Yug 
Designer  Gurdev Sons Designers
Produced By : Kv Dhillon
Online &amp; Reels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</si>
  <si>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U3io2HZcOVw</t>
  </si>
  <si>
    <t>PT56S</t>
  </si>
  <si>
    <t>403103</t>
  </si>
  <si>
    <t>19481</t>
  </si>
  <si>
    <t>764</t>
  </si>
  <si>
    <t>JASS MANAK : SAIYAAN (Full Song) Sanjeeda Shaikh | Satti Dhillon | Sharry Nexus | Geet MP3</t>
  </si>
  <si>
    <t>2021-02-13T12:30:01Z</t>
  </si>
  <si>
    <t>Geet MP3 Presenting Official Video "Saiyaan" 
Subscribe To Our Channel For Fresh Songs:  http://bit.ly/SubscribeGEETMP3
Song Credits:
Song : Saiyaan 
Singer : Jass Manak
Lyrics : Jass Manak
Composer : Jass Manak 
Music : Sharry Nexus
Featuring : Sanjeeda Shaikh
Sanjeeda Shaikh’s Team 
Manager : Nikita Panchal 
Makeup : Simran Shah
Director : Satti Dhillon 
Dop : Shinda Singh
Editor : Oswin 
Choreographer : Sahaj Singh &amp; Shreoshi
Art Director : Mr. Blacc 
Stylist : Style By Outro
 Assistant Director : Sumit Kumar &amp; Prince Mundi 
Assistant Choreographer : Pranjal Dutta &amp; Priyanka Mitra 
Colorist : Ercan kucuk (The Post Brothers)
Hairstylist : Salman 
Makeup : Prabh Makeover 
Still Photography : Shivam 
Line Producer : RS Films Production
Poster Designer : The Town Media 
Artist Management : Gurbaksh Dhillon 
Produced By : KV Dhillon
Online &amp; Reels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</si>
  <si>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7wNxB9qaxvo</t>
  </si>
  <si>
    <t>104339775</t>
  </si>
  <si>
    <t>1532290</t>
  </si>
  <si>
    <t>80310</t>
  </si>
  <si>
    <t>Kaali Raat : Karan Randhawa (Official Video) Amulya Rattan | Simar Kaur | Rav Dhillon | Geet MP3</t>
  </si>
  <si>
    <t>2021-02-09T12:30:01Z</t>
  </si>
  <si>
    <t>Geet MP3 Presenting Official Video "Kaali Raat" 
Make Sure You Will Like It And Spread it As Much As You Can. 
Subscribe To Our Channel For Upcoming Songs:  http://bit.ly/SubscribeGEETMP3
You Can Download/Play Full Song On :
Wynk Music : http://bit.ly/3aQzkfw
Gaana : http://bit.ly/2LA7Lys
Prime Music : https://amzn.to/39ZTynY
Jio Saavn : http://bit.ly/3tLVok0
Hungama : https://bit.ly/3jCn4mP
Spotify : http://spoti.fi/3cWExoY
Apple Music : http://apple.co/2LyaUig
Amazon Uk : http://amzn.to/3aStwSK
YT Music : http://bit.ly/36Yh2bb
iTunes : http://apple.co/2LyaUig
Resso : https://m.resso.app/ZSJ1rFFak/
Song : Kaali Raat
Singer : Karan Randhawa
Composer : Karan Randhawa
Lyrics : Karan Randhawa
Female Vocals : Simar Kaur
Starring : Amulya Rattan
Music : Raka
Video Director : Rav Dhillon 
Dop : Shinda Singh
AD : Rahul 
Art Director : Karma Market Design
Mix &amp; Master : Sameer Charegoankar
Set By : Blacc
Editor : Zipsi
Colour :  Onkar Singh
Choreography : John
Styled By : Priyaana
Productions : Kuldeep Production
Jimmy Zib : Gourav
Makeup And Hair : Sudhir, Salman
Artist Management : Gurbaksh Dhillon 
Produced By : KV Dhillon
Online  &amp; Reels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</si>
  <si>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AzaF07q-778</t>
  </si>
  <si>
    <t>PT3M35S</t>
  </si>
  <si>
    <t>119329315</t>
  </si>
  <si>
    <t>1264488</t>
  </si>
  <si>
    <t>40615</t>
  </si>
  <si>
    <t>Splendor : Satbir Aujla (Official Video) Sharry Nexus | Rav Dhillon | Punjabi Songs | Geet MP3</t>
  </si>
  <si>
    <t>2021-02-05T12:31:11Z</t>
  </si>
  <si>
    <t>mGLocpX09mU</t>
  </si>
  <si>
    <t>127627128</t>
  </si>
  <si>
    <t>1171315</t>
  </si>
  <si>
    <t>22797</t>
  </si>
  <si>
    <t>Shera Di Kaum : Priya (Official Video) Punjabi Songs | GK Digital | Geet MP3</t>
  </si>
  <si>
    <t>2021-01-26T09:24:21Z</t>
  </si>
  <si>
    <t>Geet MP3 &amp; GK Digital Presenting Official Video Of "Shera Di Kaum"
Make Sure You Will Like It And Spread it As Much As You Can. 
Subscribe To Our Channel For Songs  : http://bit.ly/SubscribeGEETMP3
Audio Available On : 
Gaana : http://bit.ly/3tknVNG
Wynk : http://bit.ly/2NYQVKB
Prime Music : https://amzn.to/3ouGpqV
Jio Saavn : http://bit.ly/3t9hFbo
Hungama : http://bit.ly/2MEhzYA
Song : Shera Di Kaum
Singer : Priya
Lyrics : Veet baljit
Music : Preet Singh
Video : Manoj Sharma, Fossil Fuel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</si>
  <si>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sxHZx_IQZ3w</t>
  </si>
  <si>
    <t>377017</t>
  </si>
  <si>
    <t>20538</t>
  </si>
  <si>
    <t>1323</t>
  </si>
  <si>
    <t>Kro Kirpa : Priya (Official Video) Punjabi Songs | GK Digital | Geet MP3</t>
  </si>
  <si>
    <t>2021-01-26T05:18:24Z</t>
  </si>
  <si>
    <t>Geet MP3 &amp; GK Digital Presenting Official Video Of "Kro Kirpa"
Make Sure You Will Like It And Spread it As Much As You Can. 
Subscribe To Our Channel For Songs  : http://bit.ly/SubscribeGEETMP3
Audio Available On : 
Gaana : http://bit.ly/2M9uNNb
Wynk : http://bit.ly/3j9NxYC
Prime Music : https://amzn.to/3tbXyJu
Jio Saavn : http://bit.ly/2NKPOxT
Hungama : http://bit.ly/3ovPBLJ
YT Music : http://bit.ly/2LejBOB
Song Credits :
Song : Kro Kirpa
Singer : Priya
Lyrics : Prince Bhuller 
Music : Preet Singh
Video : Fossil Fuel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</si>
  <si>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976Hm-MPwBQ</t>
  </si>
  <si>
    <t>410043</t>
  </si>
  <si>
    <t>24831</t>
  </si>
  <si>
    <t>1513</t>
  </si>
  <si>
    <t>Braat : Guri (Full Song) Sharry Nexus | Punjabi Songs 2021 | Geet MP3</t>
  </si>
  <si>
    <t>2021-01-13T12:30:05Z</t>
  </si>
  <si>
    <t>Geet MP3 &amp; GK Digital Presenting Official Song "Braat" And Wish You a Happy Lohri
Make Sure You Will Like It And Spread it As Much As You Can.
Subscribe To Our Channel For Upcoming Songs:  http://bit.ly/SubscribeGEETMP3
Listen On :
Apple Music : http://bit.ly/BraatGuriAppleMusic
Gaana : http://bit.ly/braatGuri
Wynk : http://bit.ly/BraatGuriWynk
Jio Saavn : http://bit.ly/36qKs1o
Spotify : http://bit.ly/BraatGuriSpotify
YouTube Music : http://bit.ly/BraatGuriYT
Amazon UK : http://bit.ly/BraatGuriAmazonUK
iTunes : http://bit.ly/BraatGuriiTunes
Hungama : http://bit.ly/BraatGuriHungama
Prime Music : http://bit.ly/BraatGuriPrime
Resso : http://bit.ly/BraatGuriResso
Song : Braat
Singer : Guri
Lyrics : Guri
Composer : Guri
Music : Sharry Nexus
Artist Management : Gurbaksh Dhillon 
Produced By : Kv Dhillon
Online Promotions : GK DIGITAL
Music Label : Geet MP3
Music Consultant &amp; Digital Partner : GK Digital
Instagram: https://www.instagram.com/GK.DIGITAL
Caller Tune Codes :
IV Subscribers Dial 53712294080
BSNL (South / East) Subscribers Dial : 5678912294080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</si>
  <si>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X1zel3htdYo</t>
  </si>
  <si>
    <t>14490132</t>
  </si>
  <si>
    <t>357613</t>
  </si>
  <si>
    <t>13468</t>
  </si>
  <si>
    <t>Darling : Satbir Aujla (Official Video) Rav Dhillon | Punjabi Songs | GK Digital | Geet MP3</t>
  </si>
  <si>
    <t>2020-12-19T12:29:58Z</t>
  </si>
  <si>
    <t>Geet MP3 &amp; GK Digital Presenting Official Video Of "Darling"
Make Sure You Will Like It And Spread it As Much As You Can.
Subscribe To Our Channel For Upcoming Songs:  http://bit.ly/SubscribeGEETMP3
You Can Download/Play Audio On :
Gaana : http://bit.ly/3ms1fX2
Wynk : http://bit.ly/3nLzzxR
Hungama : http://bit.ly/3mCk21Q
Jiosaavn : http://bit.ly/38gcmNG
Apple Music : http://apple.co/3gZUvhU
Prime Music : https://amzn.to/3mxkKxr
Youtube Music : https://bit.ly/3gZUniq
Spotify : http://spoti.fi/2WHfpJz
iTunes : http://apple.co/3gZUvhU 
Amazon UK : http://amzn.to/2LHzgps
Resso : https://m.resso.app/ZSto2Au4/
Song : Darling
Singer : Satbir Aujla
Lyrics : Satbir Aujla
Composer : Satbir Aujla
Music : Preet Singh
Video Director : Rav Dhillon 
Dop : Shinda Singh
Editor : Jagjeet Singh Dhanoa
Art Director : Blacc
Mix and Master : Sameer Charegoankar
Productions : Kuldeep Production
Produced By : Kv Dhillon
Online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</si>
  <si>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-vbE_NSMfPY</t>
  </si>
  <si>
    <t>3905121</t>
  </si>
  <si>
    <t>108604</t>
  </si>
  <si>
    <t>2936</t>
  </si>
  <si>
    <t>Lambo Car : Guri Ft. Neha Sharma (Full Video) Sukhe | Satti Dhillon | Simar Kaur | Geet MP3</t>
  </si>
  <si>
    <t>2020-11-26T12:30:16Z</t>
  </si>
  <si>
    <t>Geet MP3 Presenting Official Video Of "Lambo Car"
Make Sure You Will Like It And Spread it As Much As You Can.
Subscribe To Our Channel For Upcoming Songs:  http://bit.ly/SubscribeGEETMP3
Song : Lambo Car
Starring : Guri x Neha Sharma
Singer : Guri
Lyrics : Guri
Composer : Guri
Music : Sukhe 
Female Vocals : Simar Kaur 
Story &amp; Direction : Satti Dhillon 
Dop : Al Ameel 
Choreographer : Sahaj Singh &amp; Shreoshi 
Edit : Adele Pereira
Art Director : Mr. Blacc 
Colorist : Ercan Kucuk
Steadicam : Amaninder Singh
Stylist Neha Sharma : Khyati Busa  
Hair Stylist Guri : Rashid Khan
Hair Stylist Neha Sharma : Teji Singh
Makeup : Judy Shibu
Still Photography : Shivam &amp; Sajad
Spot : Thansi, Sufyan, Ejaz, Omer, Mariam
Location Courtesy : La Mer &amp; C Restaurant
Line Producer : Faheem Rahiman
Production : Third Eye Film Production
Casting : Kajal Narayan
Artist Management : Gurbaksh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</si>
  <si>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j4DpfKl32rk</t>
  </si>
  <si>
    <t>107610435</t>
  </si>
  <si>
    <t>1358914</t>
  </si>
  <si>
    <t>58652</t>
  </si>
  <si>
    <t>Vailpuna : Gippy Grewal, Afsana Khan (Official Video) Punjabi Songs 2020 | Geet MP3</t>
  </si>
  <si>
    <t>2020-11-21T11:30:11Z</t>
  </si>
  <si>
    <t>OAJK7pR6kn0</t>
  </si>
  <si>
    <t>10091429</t>
  </si>
  <si>
    <t>185873</t>
  </si>
  <si>
    <t>5724</t>
  </si>
  <si>
    <t>Splendor : Satbir Aujla (Lyrical Video) Sharry Nexus | Punjabi Songs 2020 | Geet MP3</t>
  </si>
  <si>
    <t>2020-11-19T12:29:55Z</t>
  </si>
  <si>
    <t>Geet MP3 &amp; GK Digital Presenting Splendor Song By Satbir Aujla
Make Sure You Will Like It And Spread it As Much As You Can. 
Subscribe To Our Channel For Songs  : http://bit.ly/SubscribeGEETMP3
Audio Also Available On : 
Gaana : https://bit.ly/3nJyQwO
Wynk Music : https://bit.ly/3fkRHeD
Jio Saavn : https://bit.ly/334Idz6
Prime Music : https://amzn.to/372Yzt5
Hungama : https://bit.ly/3nAyBns
Spotify : https://spoti.fi/3kPnKV4
Apple Music : https://apple.co/3fo6mFF
Amazon Uk : https://amzn.to/3fmdqT6
YT Music : https://bit.ly/3pLWZV5
iTunes : https://apple.co/3fo6mFF
Song : Splendor
Singer : Satbir Aujla
Lyrics : Satbir Aujla
Composer : Satbir Aujla
Music : Sharry Nexus
Lyrical Video : Garry Nawab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</si>
  <si>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6gMo3zkW6CU</t>
  </si>
  <si>
    <t>PT3M44S</t>
  </si>
  <si>
    <t>10140778</t>
  </si>
  <si>
    <t>198348</t>
  </si>
  <si>
    <t>6348</t>
  </si>
  <si>
    <t>Asla : Dev Sidhu Ft. Afsana Khan (Full Song) Rav Dhillon | Punjabi Songs 2020 | Geet MP3</t>
  </si>
  <si>
    <t>2020-11-18T12:40:39Z</t>
  </si>
  <si>
    <t>Geet MP3 &amp; GK Digital Presenting Official Video "Alsa" 
Make Sure You Will Like It And Spread it As Much As You Can. 
Subscribe To Our Channel For Upcoming Songs:  http://bit.ly/SubscribeGEETMP3
You Can Download/Play Audio On :
Wynk Music : https://bit.ly/2UOV042
Gaana : https://bit.ly/2IVfOog
Prime Music : https://amzn.to/36WmJ8w
Jio Saavn : https://bit.ly/2USoa2q
Hungama : https://bit.ly/3lR1JXl
Apple Music : https://apple.co/36SWuQB
Spotify : https://spoti.fi/3pQ8iLW
Amazon Uk : https://amzn.to/2UYeiUR
YT Music : https://bit.ly/3lMltLw
iTunes : https://apple.co/36SWuQB
Song : Asla
Singer : Dev Sidhu &amp; Afsana Khan 
Lyrics : Golu Aujla
Music : Shawn Rana
Video Director : Rav Dhillon 
Special Thanks : Savvy Nagra
Produced By : Kv Dhillon
Online Promotions : GK DIGITAL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</si>
  <si>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4WxlCKbDb3I</t>
  </si>
  <si>
    <t>1557354</t>
  </si>
  <si>
    <t>45086</t>
  </si>
  <si>
    <t>1408</t>
  </si>
  <si>
    <t>Yaara Tere Warga : Jass Manak (Official Video) Sunidhi Chauhan | Satti Dhillon | Samreen | Geet MP3</t>
  </si>
  <si>
    <t>2020-11-13T12:30:02Z</t>
  </si>
  <si>
    <t>Geet MP3 Presenting Official Video "Yaara Tere Warga" 
Make Sure You Will Like It And Spread it As Much As You Can. 
Subscribe To Our Channel For Upcoming Songs: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Yaara Tere Warga
Singer : Jass Manak
Lyrics : Jass Manak 
Composer : Jass Manak
Female Vocals : Sunidhi Chahuhan 
Starring : Samreen Kaur
Music : MixSingh
Video Director : Satti Dhillon 
Music Composed, Programmed &amp; Mixed By : MixSingh
Mastered By : Sameer Charegoanker 
Guitars : Shomu Seal
Flute : FlutePreet
Location Manager : Mazhar Yameen &amp; Abdul Salaam
Line Production: Mirror Image Film Production
Make Up : Ruchi
Hair Stylist : Ali Khan
Choreographer : Sahaj Singh
Art Director : Mr. Blacc
Artist Management : Gurbaksh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</si>
  <si>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mhT5ARn2nvY</t>
  </si>
  <si>
    <t>33796240</t>
  </si>
  <si>
    <t>791738</t>
  </si>
  <si>
    <t>19755</t>
  </si>
  <si>
    <t>Phulkari : Karan Randhawa (Official Video) Simar Kaur | Rav Dhillon | Punjabi Song | Geet MP3</t>
  </si>
  <si>
    <t>2020-11-09T12:30:23Z</t>
  </si>
  <si>
    <t>Geet MP3 Presenting Official Video "Phulkari" 
Make Sure You Will Like It And Spread it As Much As You Can
Subscribe To Our Channel For Upcoming Songs:  http://bit.ly/SubscribeGEETMP3
You Can Download/Play Full Song On :
Wynk : https://bit.ly/2JQvdX7
Apple Music : https://apple.co/3lccd2Y
Gaana : https://bit.ly/2GNZ4OQ
Jio Saavn : https://bit.ly/3keaEjF
Prime Music : https://amzn.to/2IpDgtr
Spotify : https://spoti.fi/3eHW570
Hungama : https://bit.ly/35aLvSH
Amazon Uk : https://amzn.to/2IdM8CF
iTunes : https://apple.co/3lccd2Y
YT Music : https://bit.ly/3kf1Zxz
Resso : https://bit.ly/3kbnqj1
Reel : https://bit.ly/40GgrVx
Song : Phulkari
Singer : Karan Randhawa
Composer : Karan Randhawa &amp; Micheal 
Female Vocals : Simar Kaur 
Starring : Isha Sharma
Lyrics : Karan Randhawa &amp; Micheal
Music : Raka
Video Director : Rav Dhillon 
Dop : Shinda Singh
Editor : Jagjeet Singh Dhanoa
Mix and Master Sameer Charegoankar
Colour &amp; DI : Post Brothers
Choreography : John
Styled By : Priyaana
Casting Director : Dipesh
Outfits : Rachitkhanna Turquoise, Kirensandhu Designer 
Jewellery : Regalselections
Productions : Kuldeep Production
Style  : Arzoo Kapoor
Female Outfits : Rachit Khana &amp; Kiren Sandhu Designer 
Jewellery : Regal Selections 
Artist Management : Gurbaksh Dhillon 
Produced By : KV Dhillon
Online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</si>
  <si>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gY0et3otYbc</t>
  </si>
  <si>
    <t>430758577</t>
  </si>
  <si>
    <t>3175478</t>
  </si>
  <si>
    <t>68936</t>
  </si>
  <si>
    <t>Slay King : Whistle | Guri | Jass Manak | Jayy | Karan | Vadda | Musahib | Satti | Arjun</t>
  </si>
  <si>
    <t>2020-11-07T12:30:00Z</t>
  </si>
  <si>
    <t>We Have Launched A Clothing Brand Called "SLAY KING"
HIP HOP STYLES COMING STRAIGHT OUTTA FASHION REALM
Order Now At : https://slayking.in
Audio Also Available On : 
Wynk Music : https://bit.ly/2U7Bsrj
Gaana : https://bit.ly/2U7BqQd
Prime Music : https://amzn.to/2IdVT3c
Jio Saavn : https://bit.ly/2Ipx9p9
Hungama : https://bit.ly/3lg4xgl
Spotify : https://spoti.fi/3pdS1A6
Apple Music : https://apple.co/38sGTcK
Amazon Uk : https://amzn.to/2IjTynw
YT Music : https://bit.ly/36jZy7U
iTunes : https://apple.co/38sGTcK
Follow Us on Social Media : 
Instagram : https://www.instagram.com/slayking.co
Fb : https://www.facebook.com/slayking.co
Pinterest : https://in.pinterest.com/slaykingonline/_saved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</si>
  <si>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BYBAwneEe-w</t>
  </si>
  <si>
    <t>PT1M6S</t>
  </si>
  <si>
    <t>1155057</t>
  </si>
  <si>
    <t>77011</t>
  </si>
  <si>
    <t>2323</t>
  </si>
  <si>
    <t>Karwa Chauth Song - Jass Manak (Official Song) Sukhe - Karwa Chauth Song - GK Digital - Geet MP3</t>
  </si>
  <si>
    <t>2020-11-03T12:37:28Z</t>
  </si>
  <si>
    <t>Geet MP3 &amp; GK Digital Presenting Official Song "Karwa Chauth"
Make Sure You Will Like It And Spread It As Much As You Can. 
Subscribe To Our Channel For New Songs: http://bit.ly/SubscribeGEETMP3
Streaming Now On:
Wynk Music: https://bit.ly/32eYT6J
Gaana: https://bit.ly/38gyiK6
Prime Music: https://amzn.to/3jSW0yk
JioSaavn: https://bit.ly/32eP2Oi
Hungama: https://bit.ly/3jVumkl
Spotify: https://spoti.fi/2JDtkwR
Apple Music: https://apple.co/3epFRPQ
YT Music: https://bit.ly/3esuEOf
iTunes: https://apple.co/3epFRPQ
Resso: https://m.resso.app/ZSXG1aWa/
Song: Karwa Chauth
Singer: Jass Manak
Lyrics: Jass Manak 
Composer: Jass Manak 
Music: Sukhe Muzical Doctorz 
Guitar: Saumya Seal
Poster Designer: Garry Nawab
Artist Management: Gurbaksh Dhillon 
Producer: Kv Dhillon
Online Promotions: GK Digital
Music Label: Geet MP3
Music Consultant &amp; Digital Partner: GK Digital
Instagram: https://www.instagram.com/GK.DIGITAL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</si>
  <si>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4yZ6yEIyGEg</t>
  </si>
  <si>
    <t>9372840</t>
  </si>
  <si>
    <t>444301</t>
  </si>
  <si>
    <t>18447</t>
  </si>
  <si>
    <t>Jatti : Karaj Randhawa (Official Video) Rav Dhillon | Punjabi Songs 2020 | Geet MP3</t>
  </si>
  <si>
    <t>2020-10-26T12:31:26Z</t>
  </si>
  <si>
    <t>Geet MP3 &amp; GK Digital Presenting Official Video "Jatti" By Karaj Randhawa
Make Sure You Will Like It And Spread it As Much As You Can. 
Subscribe To Our Channel For Upcoming Songs:  http://bit.ly/SubscribeGEETMP3
You Can Download/Play Audio On :
Wynk : https://bit.ly/37GoGIe
Gaana : https://bit.ly/3dXZ0YH
Prime Music : https://amzn.to/2G9O1Pw
Jio Saavn : https://bit.ly/34E8iGe
Hungama : https://bit.ly/35G2fjW
Spotify : https://spoti.fi/2HL40E7
Apple Music : https://apple.co/3jO2C12
YT Music : https://bit.ly/3oET63N
iTunes : https://apple.co/3jO2C12
Song : Jatti 
Singer : Karaj Randhawa
Lyrics : Prince Rakhdi 
Music : Yeah Proof
Director : Rav Dhillon
Dop : Yadwinder Singh
Produced By : Kv Dhillon
Mix Master : Ashock (Bassholics)
Online Promotions : GK DIGITAL
Art Director : Sunil Kumar
Project Manager : Khushal Singh
Music Label : Geet MP3
Music Consultant &amp; Digital Partner : GK Digital
Instagram: https://www.instagram.com/GK.DIGITAL
Enjoy &amp; Stay Connected With Us 📲
Website: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</si>
  <si>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gtHd5Xs4kGM</t>
  </si>
  <si>
    <t>4456547</t>
  </si>
  <si>
    <t>110914</t>
  </si>
  <si>
    <t>1735</t>
  </si>
  <si>
    <t>2 Seater : Gippy Grewal (Official Video) Afsana Khan | Amrit Maan | Sukh Sanghera | Geet MP3</t>
  </si>
  <si>
    <t>2020-10-25T06:07:06Z</t>
  </si>
  <si>
    <t>Geet MP3 Presenting Full Video Of "2 Seater" Song From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2 Seater
Singer : Gippy Grewal, Afsana Khan
Music : Ikwinder Singh
Lyrics : Amrit Maan
Colorist : Onkar 
Editor : Sadik 
Makeup : Preet Aujla 
Video : 10+1 Creations Ltd. 
Dop/Direction : Sukh Sanghera
Produced By : Kv Dhillon
Online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
Website: http://GeetMP3.com</t>
  </si>
  <si>
    <t>VOtQNsI3jtY</t>
  </si>
  <si>
    <t>en-IN</t>
  </si>
  <si>
    <t>18629997</t>
  </si>
  <si>
    <t>229879</t>
  </si>
  <si>
    <t>18535</t>
  </si>
  <si>
    <t>2 Seater : Gippy Grewal (Teaser) Afsana Khan | Amrit Maan | Punjabi Songs | Geet MP3</t>
  </si>
  <si>
    <t>2020-10-21T12:29:18Z</t>
  </si>
  <si>
    <t>Geet MP3 &amp; GK Digital Presenting Teaser Of "2 Seater" From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2 Seater
Singer : Gippy Grewal, Afsana Khan
Music : Ikwinder Singh
Lyrics : Amrit Maan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</si>
  <si>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vSBrdihr8Cc</t>
  </si>
  <si>
    <t>PT44S</t>
  </si>
  <si>
    <t>464191</t>
  </si>
  <si>
    <t>1600</t>
  </si>
  <si>
    <t>Aja Ve Mahi : Musahib (Full Song) Arjun | Rav Dhillon | Punjabi Songs 2020 | Geet MP3</t>
  </si>
  <si>
    <t>2020-10-19T12:30:05Z</t>
  </si>
  <si>
    <t>Geet MP3 &amp; GK Digital Presenting Official Video Of "Aja Ve Mahi"
Introducing : Arjun 
Make Sure You Will Like It And Spread it As Much As You Can. 
Subscribe To Our Channel For Songs  : http://bit.ly/SubscribeGEETMP3
Audio Available On :
Gaana : https://bit.ly/3kcY0Ci
Wynk : https://bit.ly/3kp7KtD
Prime Music : https://amzn.to/3o4yDoH
Jio Saavn : https://bit.ly/37sa7be
Hungama : https://bit.ly/3kccVwM
Spotify : https://spoti.fi/3kjbexB
Apple Music : https://apple.co/2Hs3bQh
Amazon Prime Music : https://amzn.to/3o4yDoH
iTunes : https://apple.co/2Hs3bQh
YT Music : https://bit.ly/35rtUVQ
Song : Aja Ve Mahi
Singer : Musahib
Starring : Arjun &amp; Upma
Lyrics : Vicky Sandhu
Music : Sharry Nexus
Video : Rav Dhillon
Dop : Yuvraj Indoria
Editar : Zipsi 
Casting : Deepesh Rakheja
Choreographer : John 
Production : Kuldeep Production
Artist Management : Gurbaksh Singh Dhillon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</si>
  <si>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1fVAEcVOYuQ</t>
  </si>
  <si>
    <t>4995128</t>
  </si>
  <si>
    <t>135900</t>
  </si>
  <si>
    <t>3252</t>
  </si>
  <si>
    <t>No Competition : Jass Manak Ft DIVINE (Full Video) Satti Dhillon  | Geet MP3</t>
  </si>
  <si>
    <t>2020-10-13T12:30:22Z</t>
  </si>
  <si>
    <t>Geet MP3 Presenting Official Video "No Competition" 
Make Sure You Will Like It And Spread it As Much As You Can. 
Subscribe To Our Channel For Upcoming Songs:  http://bit.ly/SubscribeGEETMP3
You Can Download/Play Full Album On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Reel : https://bit.ly/3KEOxUi
Song : No Competition
Singer : Jass Manak
Lyrics : Jass Manak
Composer : Jass Manak 
Music : Jass Manak
Featuring &amp; Rap : DIVINE
Director : Satti Dhillon 
DOP : Vahe Hambardzumyan  
Steadycam : HMC
Focus Puller : Gevorg Gharayan
Choreographer : Sahaj Singh 
Art Director : Mr. Blacc
Hair Stylist : Ali khan
Line Producer : Faheem Rahiman
Production House : Third Eye Films Dubai
BTS : Ashwin, Sajad
Casting Director : Kajal Narayan
Makeup : Judy Shibu
Assistant Mua : Sheetal
Editor : Adele Pereira 
Colourist : Ercan Kucuk
Spot : Fazal, Thansi, Razaqat, Omer, Mariam
Location Courtesy : Last Exit (Meraas)
Artist Management : Gurbaksh Dhillon
Produced By : KV Dhillon
Online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</si>
  <si>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bNtOvlT9ZCQ</t>
  </si>
  <si>
    <t>211313753</t>
  </si>
  <si>
    <t>2763534</t>
  </si>
  <si>
    <t>77880</t>
  </si>
  <si>
    <t>Farak : Gippy Grewal (Official Song) Aman Hayer | Punjabi Songs | Geet MP3</t>
  </si>
  <si>
    <t>2020-09-26T14:48:14Z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</si>
  <si>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Fark 
Singer : Gippy Grewal
Music : Aman Hayer
Lyrics : Kulshan Sandhu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</si>
  <si>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YM2sh8ymaHc</t>
  </si>
  <si>
    <t>2453498</t>
  </si>
  <si>
    <t>43918</t>
  </si>
  <si>
    <t>1686</t>
  </si>
  <si>
    <t>Aish Aa : Gippy Grewal (Official Song) Deep Jandu | Happy Raikoti | Geet MP3</t>
  </si>
  <si>
    <t>2020-09-25T06:30:02Z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</si>
  <si>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Aish Aa
Singer : Gippy Grewal
Music : Deep Jandu 
Lyrics : Happy Raikoti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</si>
  <si>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tXsY8pt5vu8</t>
  </si>
  <si>
    <t>282707</t>
  </si>
  <si>
    <t>12136</t>
  </si>
  <si>
    <t>889</t>
  </si>
  <si>
    <t>Vailpuna : Gippy Grewal, Afsana Khan (Official Song) Enzo | Kulshan Sandhu | Geet MP3</t>
  </si>
  <si>
    <t>2020-09-25T03:30:00Z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</si>
  <si>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Vailpuna
Singer : Gippy Grewal, Afsana Khan
Music : Enzo
Lyrics : Kulshan Sandhu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</si>
  <si>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-ZDYNd6jqCs</t>
  </si>
  <si>
    <t>794732</t>
  </si>
  <si>
    <t>25382</t>
  </si>
  <si>
    <t>1099</t>
  </si>
  <si>
    <t>Piche Piche : Gippy Grewal Ft. BOHEMIA (Full Song) Amrit Maan | Ikwinder Singh | Geet MP3</t>
  </si>
  <si>
    <t>2020-09-24T12:30:34Z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</si>
  <si>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Piche Piche 
Singer : Gippy Grewal Ft. BOHEMIA 
Music : Ikwinder Singh 
Lyrics : Amrit Maan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</si>
  <si>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V0Ovri4Ggl0</t>
  </si>
  <si>
    <t>966750</t>
  </si>
  <si>
    <t>33316</t>
  </si>
  <si>
    <t>Sarkare : Harf Cheema (Official Song) Punjabi Song 2020 | GeetMP3</t>
  </si>
  <si>
    <t>2020-09-24T10:44:33Z</t>
  </si>
  <si>
    <t>Geet MP3 &amp; GK Digital Presenting Punjabi Song "Sarkare"
Make Sure You Will Like It And Spread it As Much As You Can. 
Subscribe To Our Channel For Songs  : http://bit.ly/SubscribeGEETMP3
Audio Also Available On :
Apple Music : https://apple.co/3cDTvhr
Spotify : https://spoti.fi/2Sa5jyg
Gaana : https://bit.ly/30bFd2o
Wynk Music : https://bit.ly/2RS20Me
Prime Music : https://amzn.to/3j16mwt
Jio Saavn : https://bit.ly/33bztrk
Hungama : https://bit.ly/3mJ7t6h
YT Music : https://bit.ly/3cJPxnh
iTunes : https://apple.co/3cDTvhr
Resso : https://bit.ly/3kZl6MG
Song : Harf Cheema
Lyrics : Harf Cheema 
Composer: Harf Cheema
Music : Preet Singh
Poster : Garry Nawab
Produced By : Kv Dhillon
Designer  Gurdev Sons Designers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</si>
  <si>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V5q7kVsQJ-c</t>
  </si>
  <si>
    <t>3862487</t>
  </si>
  <si>
    <t>143951</t>
  </si>
  <si>
    <t>4965</t>
  </si>
  <si>
    <t>2 Seater : Gippy Grewal, Afsana Khan (Full Song) Amrit Maan | Ikwinder Singh | Geet MP3</t>
  </si>
  <si>
    <t>2020-09-24T09:30:06Z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</si>
  <si>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2 Seater
Singer : Gippy Grewal, Afsana Khan
Music : Ikwinder Singh
Lyrics : Amrit Maan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</si>
  <si>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qTn5rRDkK3Q</t>
  </si>
  <si>
    <t>1171706</t>
  </si>
  <si>
    <t>30417</t>
  </si>
  <si>
    <t>1006</t>
  </si>
  <si>
    <t>Naam Jatt Da : Gippy Grewal, Jass Manak (Full Song) Jay K | Punjabi Songs 2020 | Geet MP3</t>
  </si>
  <si>
    <t>2020-09-24T06:30:01Z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</si>
  <si>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Naam Jatt Da
Singer : Gippy Grewal Ft. Jass Manak
Music : Jay K
Lyrics : Jass Manak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</si>
  <si>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X5vomUtvLdQ</t>
  </si>
  <si>
    <t>691387</t>
  </si>
  <si>
    <t>34996</t>
  </si>
  <si>
    <t>3103</t>
  </si>
  <si>
    <t>Jatta Ve : Gippy Grewal (Full Song) DJ Flow | Shree Brar | Punjabi Songs | Geet MP3</t>
  </si>
  <si>
    <t>2020-09-24T03:30:02Z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</si>
  <si>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Jatta Ve
Singer : Gippy Grewal
Music : Dj Flow
Lyrics : Shree Brar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</si>
  <si>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onUp-Qaf_sw</t>
  </si>
  <si>
    <t>347344</t>
  </si>
  <si>
    <t>13523</t>
  </si>
  <si>
    <t>898</t>
  </si>
  <si>
    <t>Tere Ala Jatt : Gippy Grewal, Shipra Goyal (Full Song) Jay K | Vicky Sandhu | Geet MP3</t>
  </si>
  <si>
    <t>2020-09-23T13:08:45Z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</si>
  <si>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Tere Ala Jatt 
Singer : Gippy Grewal, Shipra Goyal
Music : Jay K
Lyrics : Vicky Sandhu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</si>
  <si>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5SZKV_VMPsE</t>
  </si>
  <si>
    <t>826235</t>
  </si>
  <si>
    <t>1440</t>
  </si>
  <si>
    <t>Gun Te Gulab : Gippy Grewal (Full Song) Amrit Maan | Ikwinder Singh | Punjabi Song | Geet MP3</t>
  </si>
  <si>
    <t>2020-09-23T09:59:45Z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</si>
  <si>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Gun Te Gulab 
Singer : Gippy Grewal 
Music : Ikwinder Singh
Lyrics : Amrit Maan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</si>
  <si>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IvzRVPQ_H7c</t>
  </si>
  <si>
    <t>756828</t>
  </si>
  <si>
    <t>24643</t>
  </si>
  <si>
    <t>Jhanjra : Gippy Grewal (Full Song) Veet Baljit | Jay K | Punjabi Songs | Geet MP3</t>
  </si>
  <si>
    <t>2020-09-23T06:08:12Z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</si>
  <si>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Jhanjra
Singer : Gippy Grewal
Music : Jay K
Lyrics : Veet Baljit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</si>
  <si>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6m7o8UnLwhk</t>
  </si>
  <si>
    <t>395788</t>
  </si>
  <si>
    <t>19298</t>
  </si>
  <si>
    <t>1483</t>
  </si>
  <si>
    <t>Sharaab : Gippy Grewal &amp; Gurlez Akhtar (Full Song) Happy Raikoti | Deep Jandu | Geet MP3</t>
  </si>
  <si>
    <t>2020-09-23T02:30:03Z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</si>
  <si>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Song : Sharaab 
Singer : Gippy Grewal, Gurlez Akhtar
Music : Deep Jandu
Lyrics : Happy Raikoti
Poster : The Town Media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</si>
  <si>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S2mhiuZv4NU</t>
  </si>
  <si>
    <t>948799</t>
  </si>
  <si>
    <t>34740</t>
  </si>
  <si>
    <t>The Main Man : Gippy Grewal (Full Album) BOHEMIA | Karan Aujla | Jass Manak | Deep Jandu</t>
  </si>
  <si>
    <t>2020-09-22T12:30:12Z</t>
  </si>
  <si>
    <t>Geet MP3 &amp; GK Digital Presenting Full Album "The Main Man"
Make Sure You Will Like It And Spread it As Much As You Can. 
Subscribe To Our Channel For Songs  : http://bit.ly/SubscribeGEETMP3
You Can Download/Play Full Album On :-
Apple Music : https://apple.co/2ROLkFf
iTunes : https://apple.co/2ROLkFf
Gaana : https://bit.ly/3kQBvDt
Wynk : https://bit.ly/3idQjLp
Hungama : https://bit.ly/2RL2e7K
JioSaavn : https://bit.ly/32Rs0xj
Amazon Uk : https://amzn.to/3mJHjAk
Google Play Music : https://bit.ly/33RSjCP
Prime Music : https://amzn.to/33NOEWV
Youtube Music : https://bit.ly/32REOny
Spotify : https://spoti.fi/2EnQmW9
Resso : https://bit.ly/33PiL0a
1. 
Song : Sharaab 
Singer : Gippy Grewal, Gurlez Akhtar
Music : Deep Jandu
Lyrics : Happy Raikoti
2. 
Song : Jhanjra
Singer : Gippy Grewal
Music : Jay K
Lyrics : Veet Baljit
3. 
Song : Gun Te Gulab 
Singer : Gippy Grewal 
Music : Ikwinder Singh
Lyrics : Amrit Maan
4. 
Song : Tere Ala Jatt 
Singer : Gippy Grewal, Shipra Goyal
Music : Jay K
Lyrics : Vicky Sandhu
5. 
Song : Jatta Ve
Singer : Gippy Grewal
Music : Dj Flow
Lyrics : Shree Brar
6. 
Song : Naam Jatt Da
Singer : Gippy Grewal Ft. Jass Manak
Music : Jay K
Lyrics : Jass Manak 
7. 
Song : 2 Seater
Singer : Gippy Grewal, Afsana Khan
Music : Ikwinder Singh
Lyrics : Amrit Maan
8. 
Song : Piche Piche 
Singer : Gippy Grewal Ft. BOHEMIA 
Music : Ikwinder Singh 
Lyrics : Amrit Maan
9. 
Song : Vailpuna
Singer : Gippy Grewal, Afsana Khan
Music : Enzo 
Lyrics : Kulshan Sandhu
10. 
Song : Aish Aa
Singer : Gippy Grewal
Music : Deep Jandu 
Lyrics : Happy Raikoti
11. 
Song : Fark 
Singer : Gippy Grewal
Music : Aman Hayer
Lyrics : Kulshan Sandhu
12. 
Song : Ask Them 
Singer : Gippy Grewal Ft. Karan Aujla
Music : Proof 
Lyrics : Karan Aujla
13.
Song : Ayen Kiven
Singer : Gippy Grewal Ft.Amrit Maan 
Music : Ikwinder Singh 
Lyrics : Amrit Maan
Poster : The Town Media, Impressive Design Studio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</si>
  <si>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lbi5CmhXyTg</t>
  </si>
  <si>
    <t>PT42M35S</t>
  </si>
  <si>
    <t>1748881</t>
  </si>
  <si>
    <t>88062</t>
  </si>
  <si>
    <t>30097</t>
  </si>
  <si>
    <t>ASK THEM : Gippy Grewal Ft. Karan Aujla (Full Video) Punjabi Songs | Geet MP3</t>
  </si>
  <si>
    <t>2020-09-20T12:03:00Z</t>
  </si>
  <si>
    <t>Geet MP3 Presenting Official Song Of "Ask Them" From Album "The Main Man"
Full Album Releasing On 22 Sept 6PM
Make Sure You Will Like It And Spread it As Much As You Can. 
Subscribe To Our Channel For Songs  : http://bit.ly/SubscribeGEETMP3
Song : Ask Them
Singer : Gippy Grewal Feat. Karan Aujla
Lyrics : Karan Aujla 
Music : Proof
Mix &amp; Master : Dense
Video Director : Robby Singh, Sukh Sanghera
Editor &amp; Dop : Robby Singh 
Female Lead : Ishita Raj
Art Director : Ritesh Kumar (Pinky) 
Publicity Stills Making : Daas Films 
Visual Promotion : Clap Studioz 
Publicity Design : Impressive Design Studio, Town Media 
Production : Team AG 
Chreographer : Sahil Masih 
Project by - Pavitter singh bal
Costume : Rakesh Kumar (Rocky)
Special Thanks : Bhana LA 
Producer : KV Dhillon
Promotions : GK Digital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</si>
  <si>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OJ2TVNS-0d0</t>
  </si>
  <si>
    <t>33699296</t>
  </si>
  <si>
    <t>575716</t>
  </si>
  <si>
    <t>969608</t>
  </si>
  <si>
    <t>Hass Ke : Jass Manak | Vishal Mishra | House Of Queens | Bridal Makeup | Punjabi Song</t>
  </si>
  <si>
    <t>2020-09-19T11:29:02Z</t>
  </si>
  <si>
    <t>Geet MP3 &amp; House Of Queens Presenting Song Of Album No Competition "Hass ke"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Hass Ke
Singer :  Jass Manak
Lyrics : Jass Manak 
Music : Vishal Mishra 
Artist : Swaalina, Srijan Chanta, Chandan Sharma 
Make Up : House Of Queens, Chandan Bhatia, Tripti Malhotra
Styled By : Sanchi Juneja
Female Outfits : Payal Keyal, Adgeeko India
Male Outfits : Rachit Khanna
Jewellery : Rabta By Rahul 
Video &amp; Photography : Vipul Sharma
Composer : Jass Manak 
Guitars, Strokes &amp; Bass : Shomu Seal 
Rhythm By : Bobby Srivastava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</si>
  <si>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KsvlhlCGIqE</t>
  </si>
  <si>
    <t>3332544</t>
  </si>
  <si>
    <t>141889</t>
  </si>
  <si>
    <t>4592</t>
  </si>
  <si>
    <t>Ask Them : Gippy Grewal Ft. Karan Aujla (Teaser) Punjabi Song | Geet MP3 | Full Video 22 Sept</t>
  </si>
  <si>
    <t>2020-09-18T12:30:11Z</t>
  </si>
  <si>
    <t>Geet MP3 &amp; GK Digital Presenting Official Teaser Of "Ask Them" From Album "The Main Man"
Full Video Releasing on 22 Sept 9AM &amp; Full Album Releasing On 22 Sept 6PM
Make Sure You Will Like It And Spread it As Much As You Can. 
Subscribe To Our Channel For Songs  : http://bit.ly/SubscribeGEETMP3
Song : Ask Them
Singer : Gippy Grewal Feat. Karan Aujla
Lyrics : Karan Aujla 
Music : Proof
Video Director : Robby Singh, Sukh Sanghera
Editor &amp; Dop : Robby Singh 
Female Lead : Ishita Raj
Art Director : Ritesh Kumar (Pinky) 
Publicity Stills Making : Daas Films 
Visual Promotion : Clap Studioz 
Publicity Design : Impressive Design Studio, Town Media 
Production : Team AG 
Chreographer : Sahil Masih 
Costume : Rakesh Kumar (Rocky)
Producer : KV Dhillon
Promotions : GK Digital
Label : Geet MP3
Music Consultant &amp; Digital Partner : GK DIGITAL
Instagram : https://www.instagram.com/GK.DIGITAL
Subscribe Other Our Other Channels : 
Geet MP3 Haryanvi : https://bit.ly/SubscribeGeetMP3Haryanvi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</si>
  <si>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xoZOf4wC2TM</t>
  </si>
  <si>
    <t>PT32S</t>
  </si>
  <si>
    <t>1318565</t>
  </si>
  <si>
    <t>111049</t>
  </si>
  <si>
    <t>142189</t>
  </si>
  <si>
    <t>Butterfly : Jass Manak (Full Video) Satti Dhillon | Sharry Nexus | Punjabi Song | Geet MP3</t>
  </si>
  <si>
    <t>2020-09-13T12:30:01Z</t>
  </si>
  <si>
    <t>Geet MP3 Presenting Official Video "Butterfly" From Album "No Competetion"
Make Sure You Will Like It And Spread it As Much As You Can. 
Subscribe To Our Channel For Upcoming Songs:  http://bit.ly/SubscribeGEETMP3
You Can Download/Play Full Album On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Reel : https://bit.ly/410TaNv
Song : Butterfly 
Singer : Jass Manak
Lyrics : Jass Manak
Composer : Jass Manak 
Music : Sharry Nexus
Story &amp; Direction : Satti Dhillon 
Director : Satti Dhillon
Female Lead : Ritu Pamnani
Stylist : Priyaana Thapar
Editor : Nairi Danielyan
Colour Grading : ThePost Brothers
DOP : Vahe Hambardzumyan
Focus Puller : Gevorg Gharayan
Bts : Ashwin
Casting Director : Kajal Narayan
Makeup : Judy Shibu
Hair Stylist : Shahbaz
Wardrobe Stylist :Jasmine
Line Producer :  Faheem Rahiman
Production House : Third Eye Films Dubai
Spot Boys : Nazish, Thansi, Razaqat
Location Courtesy : City Walk (Meraas) Al Noor Island
Poster : The Town Media
Artist Management : Gurbaksh Dhillon 
Produced By : KV Dhillon
Online Promotions : GK DIGITAL
Music Label : Geet MP3
Enjoy &amp; Stay Connected With Us 📲
Website: http://GeetMP3.com
YouTube : https://www.youtube.com/c/GeetMP3 
Facebook : https://www.facebook.com/iGeetMP3
Instagram : https://www.instagram.com/GeetMP3
Twitter : https://twitter.com/GeetMP3
SnapChat : https://www.snapchat.com/add/GeetMP3</t>
  </si>
  <si>
    <t>b1c6i0VT7ak</t>
  </si>
  <si>
    <t>297612341</t>
  </si>
  <si>
    <t>3190389</t>
  </si>
  <si>
    <t>100062</t>
  </si>
  <si>
    <t>AYEN KIVEN : Gippy Grewal Ft. Amrit Maan (Full Video) Punjabi Songs | Geet MP3</t>
  </si>
  <si>
    <t>2020-09-09T04:30:08Z</t>
  </si>
  <si>
    <t>Geet MP3 Presenting Official Video Of "Ayen Kiven" Song From Album "The Main Man"
You Can Play/Download Song On : 
Wynk : https://bit.ly/2FnzsXG
Gaana : https://bit.ly/3jPqFwS
JioSaavn : https://bit.ly/3h74qkc
Prime Music India : https://amzn.to/2DHJFxX 
iTunes : https://apple.co/2R8MMlK
YT Music : https://bit.ly/338QRMj
Apple Music : https://apple.co/3hbILav
Spotify : https://spoti.fi/3h9ryOY
Hungama : https://bit.ly/3jYs3gO
Amazon Uk : https://amzn.to/2R5lAnR
Google Play Music : https://bit.ly/3k0OguE
Resso : https://bit.ly/35iznQ9
Deezer : https://bit.ly/338fiJO
Song : Ayen Kiven 
Singer : Gippy Grewal Feat. Amrit Maan  
Lyrics : Amrit Maan 
Composer : Amrit Maan 
Music : Ikwinder Singh (Ikky) 
Video : Amar Hundal 
DOP : Maneesh Chandra Bhatt 
Ad : Varinder Ramgaria 
Creative Director : Gurjant Marahar
Production : Team AG
Action Director : Mukesh Kamboj 
Editing : Hundal Creation
DI : Artha Film Studios Mohali
Art Director : Ritesh Kumar (Pinky)
Costume : Grace House (Jyoti)
Producer : KV Dhillon
Promotions : GK Digital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</si>
  <si>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VU6ZUcxFgqE</t>
  </si>
  <si>
    <t>25523370</t>
  </si>
  <si>
    <t>441796</t>
  </si>
  <si>
    <t>48604</t>
  </si>
  <si>
    <t>Ayen Kiven : Gippy Grewal Feat. Amrit Maan (Teaser) Punjabi Songs | Full Song Out On 9 Sept</t>
  </si>
  <si>
    <t>2020-09-05T03:30:07Z</t>
  </si>
  <si>
    <t>Geet MP3 &amp; GK Digital Presenting Teaser Of "Ayen Kiven" Song From Album "The Main Man" Full Song Releasing On 9 September &amp; Album Releasing On 22 September.
Make Sure You Will Like It And Spread it As Much As You Can. 
Subscribe To Our Channel For Songs  : http://bit.ly/SubscribeGEETMP3
Song : Ayen Kiven 
Singer : Gippy Grewal Feat. Amrit Maan  
Lyrics : Amrit Maan 
Composer : Amrit Maan 
Music : Ikwinder Singh (Ikky) 
Video : Amar Hundal 
DOP : Maneesh Chandra Bhatt 
Ad : Varinder Ramgaria 
Creative Director : Gurjant Marahar
Production : Team AG
Action Director : Mukesh Kamboj 
Editing : Hundal Creation
DI : Artha Film Studios Mohali
Art Director : Ritesh Kumar (Pinky)
Producer : KV Dhillon
Promotions : GK Digital
Label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</si>
  <si>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r_TJhF7gl7k</t>
  </si>
  <si>
    <t>PT57S</t>
  </si>
  <si>
    <t>1273296</t>
  </si>
  <si>
    <t>91265</t>
  </si>
  <si>
    <t>14825</t>
  </si>
  <si>
    <t>Overflow By Hairat Aulakh (Official Video) Punjabi Songs | Geet MP3</t>
  </si>
  <si>
    <t>2020-09-02T12:31:10Z</t>
  </si>
  <si>
    <t>Geet MP3 &amp; GK Digital Presenting Official Video Of "Overflow"
Make Sure You Will Like It And Spread it As Much As You Can. 
Subscribe To Our Channel For Upcoming Songs :  http://bit.ly/SubscribeGEETMP3
Audio Available On : 
Gaana : https://bit.ly/34WAN2x
Wynk Music : https://bit.ly/32IOmji
Prime Music : https://amzn.to/3hTsd8m
Jio Saavn : https://bit.ly/32IOFus
Hungama : https://bit.ly/2ERa10P
Song : Overflow
Singer : Hairat Aulakh
Lyrics : Navi Dhaliwal
Music : SinghWithLogic 
Video : BoyWithLenz &amp; Arsh Singh
Dop : Arsh Singh
Poster : Yasheen Ghurail
Special Thanks : Harkawar Randhawa, Mani Randhawa, Sher Hundal
Online Promotions : GK DIGITAL
Music Label : Geet MP3
Music Consultant &amp; Digital Partner : GK Digital
Instagram : https://www.instagram.com/GK.DIGITAL
Enjoy &amp;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</si>
  <si>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QJXUX70XkzA</t>
  </si>
  <si>
    <t>1453681</t>
  </si>
  <si>
    <t>19802</t>
  </si>
  <si>
    <t>1008</t>
  </si>
  <si>
    <t>Badmashi : Jass Manak Ft. Gurlez Akhtar (Full Song) Deep Jandu | Punjabi Song | Geet MP3</t>
  </si>
  <si>
    <t>2020-08-22T14:14:36Z</t>
  </si>
  <si>
    <t>Geet MP3 &amp; GK Digital Presenting 11th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Badmashi 
Singer : Jass Manak Ft. Gurlez Akhtar 
Lyrics : Jass Manak 
Composer : Jass Manak 
Music : Deep Jandu
Mix and Master : Sameer Charegaonkar
Lyrical Video : The Town Media
Artist Management : Gurbaksh Dhillon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</si>
  <si>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xgIzvJ0rIhE</t>
  </si>
  <si>
    <t>13881627</t>
  </si>
  <si>
    <t>277178</t>
  </si>
  <si>
    <t>7285</t>
  </si>
  <si>
    <t>Haseena : Jass Manak | MixSingh | (Official Song) Punjabi Song 2020 | Geet MP3</t>
  </si>
  <si>
    <t>2020-08-22T06:40:59Z</t>
  </si>
  <si>
    <t>Geet MP3 &amp; GK Digital Presenting 7th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Haseena
 Singer : Jass Manak
Lyrics : Jass Manak 
Composer : Jass Manak 
Music : MixSingh 
Music Composed, Programmed &amp; Mixed By : MixSingh
Mastered By : Sameer Charegoanker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</si>
  <si>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4WBGm2f6vaM</t>
  </si>
  <si>
    <t>6930605</t>
  </si>
  <si>
    <t>157099</t>
  </si>
  <si>
    <t>5412</t>
  </si>
  <si>
    <t>Yaarian : Jass Manak Ft. Asees Kaur (Official Song) Punjabi Song 2020 | Geet MP3</t>
  </si>
  <si>
    <t>2020-08-22T03:30:00Z</t>
  </si>
  <si>
    <t>Geet MP3 &amp; GK Digital Presenting 7th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Yaarian
Singer : Jass Manak Ft. Asees Kaur
Lyrics : Jass Manak 
Composer : Jass Manak 
Music : Rajat Nagpal 
Guitars : Shomu Seal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</si>
  <si>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IKGBJ9qJ98A</t>
  </si>
  <si>
    <t>PT4M29S</t>
  </si>
  <si>
    <t>9246269</t>
  </si>
  <si>
    <t>207309</t>
  </si>
  <si>
    <t>6728</t>
  </si>
  <si>
    <t>Nain :  Jass Manak | Rajat Nagpal | (Official Song) Punjabi Song 2020 | Geet MP3</t>
  </si>
  <si>
    <t>2020-08-21T13:03:33Z</t>
  </si>
  <si>
    <t>Geet MP3 &amp; GK Digital Presenting 7th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Nain
Singer : Jass Manak
Lyrics : Jass Manak 
Composer : Jass Manak 
Music : Rajat Nagpal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</si>
  <si>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n5o4MOmLexY</t>
  </si>
  <si>
    <t>8093816</t>
  </si>
  <si>
    <t>214192</t>
  </si>
  <si>
    <t>5156</t>
  </si>
  <si>
    <t>Hass Ke :  Jass Manak, Vishal Mishra (Official Song) Punjabi Song 2020 | Geet MP3</t>
  </si>
  <si>
    <t>2020-08-21T08:24:34Z</t>
  </si>
  <si>
    <t>Geet MP3 &amp; GK Digital Presenting 6th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Hass Ke
Singer :  Jass Manak
Lyrics : Jass Manak 
Composer : Jass Manak 
Music : Vishal Mishra 
Guitars, Strokes &amp; Bass : Shomu Seal 
Rhythm By : Bobby Srivastava 
Mix &amp; Master By : Shadab Rayeen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</si>
  <si>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pINULfSMUA0</t>
  </si>
  <si>
    <t>7146826</t>
  </si>
  <si>
    <t>180030</t>
  </si>
  <si>
    <t>5709</t>
  </si>
  <si>
    <t>Heel : Jass Manak (Official Song) Sharry Nexus | Punjabi Song 2020 | Geet MP3</t>
  </si>
  <si>
    <t>2020-08-21T03:30:02Z</t>
  </si>
  <si>
    <t>Geet MP3 &amp; GK Digital Presenting 5th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Heel
Singer : Jass Manak
Lyrics : Jass Manak 
Composer : Jass Manak 
Music : Sharry Nexus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</si>
  <si>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vW88ghVwD9E</t>
  </si>
  <si>
    <t>4533860</t>
  </si>
  <si>
    <t>131486</t>
  </si>
  <si>
    <t>5075</t>
  </si>
  <si>
    <t>Yaara Tere Warga : Jass Manak Ft. Sunidhi Chauhan (Official Song) | Punjabi Song 2020</t>
  </si>
  <si>
    <t>2020-08-20T11:31:01Z</t>
  </si>
  <si>
    <t>Geet MP3 &amp; GK Digital Presenting 3rd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Yaara Tere Warga
Singer : Jass Manak Ft. Sunidhi Chauhan
Lyrics : Jass Manak 
Composer : Jass Manak 
Music : MixSingh 
Music Composed, Programmed &amp; Mixed By : MixSingh
Mastered : Sameer Chargaonker
Guitars By : Shomu Seal
Flute By : Flute Preet
Lyrical Video : The Town Media
Artist Management : Gurbaksh Dhillon &amp; Oshan Raj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</si>
  <si>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A3v2Dum2q5g</t>
  </si>
  <si>
    <t>3696606</t>
  </si>
  <si>
    <t>136956</t>
  </si>
  <si>
    <t>4767</t>
  </si>
  <si>
    <t>No Competition : Jass Manak Feat. DIVINE (Official Song) Punjabi Songs 2020 | Geet MP3</t>
  </si>
  <si>
    <t>2020-08-20T04:24:12Z</t>
  </si>
  <si>
    <t>Geet MP3 Presenting First Song Of Album "No Competition"
Make Sure You Will Like It And Spread it As Much As You Can. 
Subscribe To Our Channel For Songs  : http://bit.ly/SubscribeGEETMP3
You Can Download/Play Full Album On :-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 No Competition  
Singer : Jass Manak Ft. DIVINE 
Lyrics : Jass Manak 
Composer : Jass Manak 
Music : Jass Manak 
Rap : Divine
Lyrical Video : The Town Media
Artist Management : Gurbaksh Dhillon 
Produced By : Kv Dhillon
Online Promotions : GK DIGITAL
Music Label : Geet MP3
Enjoy &amp; Stay Connected With us 📲
Website : http://GeetMP3.com
YouTube : http://bit.ly/SubscribeGEETMP3 
Facebook : https://www.facebook.com/iGeetMP3
Instagram : https://www.instagram.com/GEETMP3
Twitter : https://twitter.com/GEETMP3
SnapChat : https://www.snapchat.com/add/GEETMP3 
Website: http://GeetMP3.com</t>
  </si>
  <si>
    <t>EdR4Xs9oBLw</t>
  </si>
  <si>
    <t>20337347</t>
  </si>
  <si>
    <t>510195</t>
  </si>
  <si>
    <t>14964</t>
  </si>
  <si>
    <t>YES OR NO : Jass Manak (Official Video) Satti Dhillon | Punjabi Songs | Geet MP3</t>
  </si>
  <si>
    <t>2020-08-13T12:30:01Z</t>
  </si>
  <si>
    <t>Geet MP3 Presenting Official Video Of "Yes or No" First Song Of Album "No Competition" 
Make Sure You Will Like It And Spread it As Much As You Can. 
Subscribe To Our Channel For Upcoming Songs:  http://bit.ly/SubscribeGEETMP3
You Can Download/Play Full Album On 
Apple Music : https://apple.co/33Q3sEy
iTunes : https://apple.co/33Q3sEy
Spotify : https://spoti.fi/3iO9USE
Gaana : https://bit.ly/3aDZwJJ
Wynk : https://bit.ly/35TKhwe
Hungama : https://bit.ly/328I1xh
Jiosaavn : https://bit.ly/2FY7OAQ
Google Play Music : https://bit.ly/3iNoaLb
Amazon Uk : https://amzn.to/35TqFby
Amazon prime Music : https://amzn.to/2RKBNPG
YT Music : https://bit.ly/35N2Hyy
Resso : https://bit.ly/2Q8qDDr
Song: Yes Or No 
Singer: Jass Manak
Lyrics: Jass Manak
Composer: Jass Manak 
Music: Sharry Nexus
Video: Satti Dhillon
Story &amp; Direction: Satti Dhillon 
Female Lead: Larissa Bonesi 
Dop: Shinda Singh 
Choreographer: Sahaj Singh &amp; Shreoshi 
Edit: Adele Pereira
Art Director: Mr. Blacc 
Colorist: Ercan Kucuk
Steadicam: HMC 
Jimmy Jib: Gaurav 
Stylist: Priyaaana Thapar 
Assistant Choreographer: Priyanka Mitra
Assistant Director: Sumit Kumar
Hair Stylist: Aman (Team Ali) 
Makeup: Rajan Passi 
Still Photography: Shivam 
Locations: Shiv Vilas Jaipur
Production: RS Films &amp; Production
Poster: The Town Media
Artist Management: Gurbaksh Dhillon
Produced By: KV Dhillon
Online Promotions: GK DIGITAL
Music Label: Geet MP3
Enjoy &amp; Stay Connected With Us 📲
Website: http://GeetMP3.com
YouTube : https://www.youtube.com/c/GeetMP3 
Facebook : https://www.facebook.com/iGeetMP3
Instagram : https://www.instagram.com/GeetMP3
Twitter : https://twitter.com/GeetMP3
SnapChat : https://www.snapchat.com/add/GeetMP3</t>
  </si>
  <si>
    <t>EUq-tNlCo7s</t>
  </si>
  <si>
    <t>121223544</t>
  </si>
  <si>
    <t>1928249</t>
  </si>
  <si>
    <t>77981</t>
  </si>
  <si>
    <t>Tension : Arsh Maini (Official Video) Afsana Khan | Rav Dhillon | Punjabi Song 2020 | Geet MP3</t>
  </si>
  <si>
    <t>2020-08-02T12:30:00Z</t>
  </si>
  <si>
    <t>apWZoFL4UXg</t>
  </si>
  <si>
    <t>4887874</t>
  </si>
  <si>
    <t>128742</t>
  </si>
  <si>
    <t>7826</t>
  </si>
  <si>
    <t>Hasse : Prabhjass (Official Video) | Punjabi Songs 2020 | Geet MP3</t>
  </si>
  <si>
    <t>2020-07-30T11:30:01Z</t>
  </si>
  <si>
    <t>Geet MP3 &amp; GK Digital Presenting Official Video Of "Hasse"
Make Sure You Will Like It And Spread it As Much As You Can. 
Subscribe To Our Channel For Songs  : http://bit.ly/SubscribeGEETMP3
Audio Available On : 
Wynk Music : https://bit.ly/30g51Li
Gaana : https://bit.ly/2D8exHA
Jio Saavn : https://bit.ly/3fjRiXS
Prime Music : https://amzn.to/33jGIOn
Hungama : https://bit.ly/31ah9fQ
Song : Hasse
Singer : Prabhjass
Lyrics : Rav Dhaliwal
Music : Manromana
Composer : Manromana
Mix &amp; Master : Manromana
Female Lead : Nikkesha
Director &amp; DOP : Ramandeep Singh &amp; Param Sambhi
Editor &amp; DI : Ramandeep Singh
A Film By : White Heaven Production
Publicity Designs : GV Designs
Produced By : Kv Dhillon
Online Promotions : GK DIGITAL
Music Label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</si>
  <si>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-F10nvfVqCg</t>
  </si>
  <si>
    <t>4646914</t>
  </si>
  <si>
    <t>53589</t>
  </si>
  <si>
    <t>2019</t>
  </si>
  <si>
    <t>Chehra : Jugnu (Full Video) Rajan Bir | Punjabi Songs 2020 | Geet MP3</t>
  </si>
  <si>
    <t>2020-07-26T12:29:59Z</t>
  </si>
  <si>
    <t>Geet MP3 &amp; GK Digital Presenting New Song "Chehra" 
Make Sure You Will Like It And Spread it As Much As You Can. 
Subscribe To Our Channel For Songs  : http://bit.ly/SubscribeGEETMP3
Artist Instagram : https://instagram.com/sharn_dhillonn?igshid=1atjrsbbpp2fh
Audio Available On : 
Apple Music : https://apple.co/306dRLn
iTunes : https://apple.co/306dRLn
Gaana : https://bit.ly/3g4vfWy
Wynk Music : https://bit.ly/302YMuh
Hungama : https://bit.ly/2CUoXdD
Jiosaavn : https://bit.ly/3geR5GV
Amazon Prime Music : https://amzn.to/2D8pzws
Spotify : https://spoti.fi/3hY5VSu
Youtube Music : https://bit.ly/2Bysfml
Google Play Music : https://bit.ly/39LEeJT
Amazon Uk : https://bit.ly/ChehraSharnDhillon
Singer : Jugnu
Music : Ronn Sandhu 
Lyrics : Micheal 
Video Director : Rajan Bir 
Mix/Master : BPM 
Dop : Sukh Kamboj 
Edit/Color Grade : Arshpreet
Production : Dhaliwal &amp; Sajandeep 
Assist Director : Anmol Randhawa 
Designer : Priyaana Thapar 
Suits By : Manveer
Makeup &amp; Hair : Honey Kalsi, Manu Sharma, Neeraj
Making : Karan Mankoo 
Produced By : Kv Dhillon
Online promotion : GK Digital
Music Label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</si>
  <si>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SewKjN2q-lg</t>
  </si>
  <si>
    <t>2061220</t>
  </si>
  <si>
    <t>107509</t>
  </si>
  <si>
    <t>2423</t>
  </si>
  <si>
    <t>Zamana Marda : Chetan Feat. Jass Manak (Full Song) Punjabi Songs 2020 | Geet MP3</t>
  </si>
  <si>
    <t>2020-07-19T12:30:00Z</t>
  </si>
  <si>
    <t>Geet MP3 &amp; GK Digital Presenting Official Song "Zamana Marda"
Make Sure You Will Like It And Spread it As Much As You Can. 
Subscribe To Our Channel For Upcoming Songs :  http://bit.ly/SubscribeGEETMP3
Audio Play And Download On 
Apple Music : https://apple.co/32RRV8G
iTunes : https://apple.co/32RRV8G
Hungama : https://bit.ly/2WHzfof
Wynk : https://bit.ly/3jqEKSb
Gaana : https://bit.ly/3fNGVNh
Jiosaavn : https://bit.ly/32OyihF
Spotify : https://spoti.fi/32RsDHB
YT Music : https://bit.ly/2P5e37D
Google Play Music : https://bit.ly/2D35wzf
Amazon Uk :  https://amzn.to/2Bsgu0B
Song : Zamana Marda
Singer : Chetan Ft. Jass Manak 
Lyrics : Jass Manak
Composer : Jass Manak
Music : Akash Jandu
Female Lead : Neha Malik
Video : Frame Singh 
Video Editor : Prabhjot Singh
Casting : Nanak Singh
Photography : Viren Lubana
Produced By : Kv Dhillon
Online Promotions : GK DIGITAL
Music Label : Geet MP3
Music Consultant &amp; Digital Partner : GK DIGITAL
Instagram : https://www.instagram.com/GK.DIGITAL
Enjoy &amp;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</si>
  <si>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WH1kxwFPHG0</t>
  </si>
  <si>
    <t>15237687</t>
  </si>
  <si>
    <t>212635</t>
  </si>
  <si>
    <t>24423</t>
  </si>
  <si>
    <t>Zamana Marda : Chetan (Teaser) Punjabi Songs 2020 | Geet MP3</t>
  </si>
  <si>
    <t>2020-07-16T12:39:37Z</t>
  </si>
  <si>
    <t>Geet MP3 &amp; GK Digital Presenting Official Teaser Of "Zamana Marda" Full Video on 19 July 2020 ..
Make Sure You Will Like It And Spread it As Much As You Can. 
Subscribe To Our Channel For Upcoming Songs :  http://bit.ly/SubscribeGEETMP3
Audio Available On : 
Apple Music : https://apple.co/32RRV8G
iTunes : https://apple.co/32RRV8G
Hungama : https://bit.ly/2WHzfof
Wynk : https://bit.ly/3jqEKSb
Gaana : https://bit.ly/3fNGVNh
Jiosaavn : https://bit.ly/32OyihF
Spotify : https://spoti.fi/32RsDHB
YT Music : https://bit.ly/2P5e37D
Google Play Music : https://bit.ly/2D35wzf
Amazon Uk :  https://amzn.to/2Bsgu0B
Song : Zamana Marda
Singer : Chetan
Lyrics : Jass Manak
Composer : Jass Manak
Music : Akash Jandu
Produced By : Kv Dhillon
Online Promotions : GK DIGITAL
Music Label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</si>
  <si>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6N5Kknrl2Ec</t>
  </si>
  <si>
    <t>711261</t>
  </si>
  <si>
    <t>42339</t>
  </si>
  <si>
    <t>2847</t>
  </si>
  <si>
    <t>Jhanjra : Karan Randhawa (Official Video) Satti Dhillon | Punjabi Songs | Geet MP3</t>
  </si>
  <si>
    <t>2020-07-13T12:29:51Z</t>
  </si>
  <si>
    <t>Geet MP3 Presenting Official Video Of "Jhanjra"
Make Sure You Will Like It And Spread it As Much As You Can. 
Subscribe To Our Channel For Upcoming Songs :  http://bit.ly/SubscribeGEETMP3
Audio Available On 
iTunes : https://apple.co/3ftcWtE
Apple Music : https://apple.co/3ftcWtE
Wynk : https://bit.ly/2ZtdCd2
Gaana : https://bit.ly/2Cxr0nk
Hungama : https://bit.ly/3gU5Kah
Prime Music : https://amzn.to/2ATTLu3
Spotify : https://spoti.fi/3fs0eLM
YT Music : https://bit.ly/3gW3UGa
Amazon Uk : https://amzn.to/3fCr8ks
Jiosaavn : https://bit.ly/32kNRh2
Google Play Music : https://bit.ly/2CFgZow
Song : Jhanjra
Singer : Karan Randhawa  
Lyrics : Micheal
Composer : Micheal 
Music : Raka
Video : Satti Dhillon
Mix &amp; Master : Sameer Charegaonkar
Dop : Vikcee 
Editor : Zipsi 
Colorist : Keshav
Steadycam : Hmc  
Assistant &amp; Choreography : Sumit Kumar
Jib Jimmy &amp; Light : Manish Arora 
Makeup : Honey Kalsi &amp; Manu 
Designer : Priyaaana Thapar
Suits By : Manveer
Production : Fateh Film Production 
Spot : Veeru &amp; Team 
Juniors &amp; Artists : Monika
Mix &amp; Master : Sameer 
Artist Management : Gurbaksh Singh Dhillon
Photography : Shivam Photography 
Produced By : KV Dhillon
Online Promotions : GK DIGITAL
Music Label : Geet MP3
Enjoy &amp; Stay Connected With Us 📲
Website : http://GeetMP3.com
YouTube : https://www.youtube.com/c/GeetMP3 
Facebook : https://www.facebook.com/iGeetMP3
Instagram : https://www.instagram.com/GeetMP3
Twitter : https://twitter.com/GeetMP3
SnapChat : https://www.snapchat.com/add/GeetMP3</t>
  </si>
  <si>
    <t>6xx1zWr5XqQ</t>
  </si>
  <si>
    <t>174078698</t>
  </si>
  <si>
    <t>1660390</t>
  </si>
  <si>
    <t>49761</t>
  </si>
  <si>
    <t>Ignore : Sony Dhaliwal (Lyrical Video) Punjabi Songs 2020 | Romantic Songs | Geet MP3</t>
  </si>
  <si>
    <t>2020-07-10T14:20:55Z</t>
  </si>
  <si>
    <t>Geet MP3 &amp; GK Digital Presenting Official Video Of "Ignore" Song. 
Make Sure You Will Like It And Spread it As Much As You Can. 
Subscribe To Our Channel For Songs  : http://bit.ly/SubscribeGEETMP3
Audio Available On : 
iTunes : https://apple.co/2ZmQoVO
Apple Music : https://apple.co/2ZmQoVO
Gaana : https://bit.ly/3gSdUQB
Wynk Music : https://bit.ly/2CqOwSW
Prime Music : https://amzn.to/2Zl418d
Hungama : https://bit.ly/2OharPh
Spotify : https://spoti.fi/304ZTbl
Google Play Music : https://bit.ly/3iX5FV5
YT Music : https://bit.ly/38M1WoU
Amazon Uk : https://amzn.to/2ZlYSgb
Song : Ignore
Singer : Sony Dhaliwal
Lyrics : Sharry Siya
Composer : Sony Dhaliwal
Music : Dark Noise
Online Promotions : GK DIGITAL
Music Label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</si>
  <si>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fv8zTP9AcGU</t>
  </si>
  <si>
    <t>704454</t>
  </si>
  <si>
    <t>28592</t>
  </si>
  <si>
    <t>1282</t>
  </si>
  <si>
    <t>College Wale Yaar : Harf Cheema (Full Song) Guri | Jass Manak| Jayy | Karan | Vadda | Satti | Prince</t>
  </si>
  <si>
    <t>2020-07-03T12:30:32Z</t>
  </si>
  <si>
    <t>Geet MP3 Presenting Official Song "College Wale Yaar"
Make Sure You Will Like It And Spread it As Much As You Can. 
Subscribe To Our Channel For Upcoming Songs :  http://bit.ly/SubscribeGEETMP3
Audio Available On : 
Wynk : https://bit.ly/3gmUrqT
Gaana : https://bit.ly/3guxpP3
iTunes : https://apple.co/2VK97IJ
Apple Music : https://apple.co/2VK97IJ
Prime Music : https://amzn.to/2O4F8Hz
Jiosaavn : https://bit.ly/38oOOpk
Hungama : https://bit.ly/3eYBIBL
Spotify : https://spoti.fi/2VIb1tG
Google Play : https://bit.ly/3gmNYfG
Youtube Music : https://bit.ly/31Ig5St
Song : College Wale Yaar
Singer : Harf Cheema 
Lyrics : Harf Cheema
Composer : Harf Cheema
Starring : Satti Dhilon, Prince Bhullar, Jass Manak, Jayy Randhawa, Karan Randhawa, Vadda Grewal, Chandan Sharma, Harf Cheema, Guri
Music : Western Penduz
Video : Satti Dhillon
Assistant Director : Sumit Kumar
Edit &amp; Di : Kamcee
Dop : Vikcee
Production : Fateh Film Production
Designer  Gurdev Sons Designers
Artist Management : Gurbaksh Singh Dhillon, Oshan Raj
Produced By : Kv Dhillon
Online Promotions : GK DIGITAL
Music Label : Geet MP3
Enjoy &amp; Stay Connected With Us 📲
Website : http://GeetMP3.com
YouTube : https://www.youtube.com/c/GeetMP3 
Facebook : https://www.facebook.com/iGeetMP3
Instagram : https://www.instagram.com/GeetMP3
Twitter : https://twitter.com/GeetMP3
SnapChat : https://www.snapchat.com/add/GeetMP3
Website: http://GeetMP3.com</t>
  </si>
  <si>
    <t>VAdEntjRrrQ</t>
  </si>
  <si>
    <t>18881006</t>
  </si>
  <si>
    <t>643561</t>
  </si>
  <si>
    <t>31025</t>
  </si>
  <si>
    <t>College Wale Yaar : Harf Cheema (Teaser) Guri | Jass Manak | Jayy | Karan | Vadda | Satti | Prince</t>
  </si>
  <si>
    <t>2020-06-26T12:30:08Z</t>
  </si>
  <si>
    <t>Geet MP3 &amp; GK Digital Presenting Official Teaser Of "College Wale Yaar" Full Video Releasing Soon..
Make Sure You Will Like It And Spread it As Much As You Can. 
Subscribe To Our Channel For Upcoming Songs :  http://bit.ly/SubscribeGEETMP3
Song : College Wale Yaar
Singer : Harf Cheema 
Lyrics : Harf Cheema
Composer : Harf Cheema
Starring : Satti Dhilon, Prince Bhullar, Jass Manak, Jayy Randhawa, Karan Randhawa, Guri, Vadda Grewal, Chandan Sharma, Harf Cheema
Music : Western Penduz
Video : Satti Dhillon
Edit &amp; Di : Kamcee
Dop : Vikcee
Production : Fateh Film Production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</si>
  <si>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egn4iU7Fg6o</t>
  </si>
  <si>
    <t>1632312</t>
  </si>
  <si>
    <t>85861</t>
  </si>
  <si>
    <t>Dil Todya : Satbir Aujla (Official Video) Rav Dhillon | Sharry Nexus | Punjabi Song | Geet MP3</t>
  </si>
  <si>
    <t>2020-06-19T12:32:54Z</t>
  </si>
  <si>
    <t>Geet MP3 Presenting Official Video Of "Dil Todeya" Song. 
Make Sure You Will Like It And Spread it As Much As You Can. 
Subscribe To Our Channel For Upcoming Songs http://bit.ly/SubscribeGEETMP3
Audio Available On 
iTunes : https://apple.co/2WY0lYX
Apple Music : https://apple.co/2WY0lYX
Gaana : https://bit.ly/36e3UwU
Wynk Music : https://bit.ly/2LGj30L
Hungama : https://bit.ly/2LIlUGg
JioSaavn : https://bit.ly/3ebP4Ka
Spotify : https://spoti.fi/3ed73jl
Amazon Music : https://amzn.to/3d4YYgI
Google Play : https://bit.ly/2XjH572
Youtube Music : https://bit.ly/3gjNt6Q
Song : Dil Todeya
Singer : Satbir Aujla
Lyrics : Satbir Aujla
Composer : Satbir Aujla
Music : Sharry Nexus
Video : Rav Dhillon
Edit &amp; Di : Jagjeet Singh Dhanoa
Dop : Shinda
Assistant : Jagi
Production : Kuldeep
Artist : Mahi sharma
Casting : Deepesh Rakheja
Artist Management : Gurbaksh Singh Dhillon
Produced By : KV Dhillon
Online Promotions : GK DIGITAL
Music Label : Geet MP3
Enjoy and stay connected with us 📲
Website : http://GeetMP3.com
YouTube : https://www.youtube.com/c/GeetMP3 
Facebook : https://www.facebook.com/iGeetMP3
Instagram : https://www.instagram.com/GeetMP3
Twitter : https://twitter.com/GeetMP3
SnapChat : https://www.snapchat.com/add/GeetMP3</t>
  </si>
  <si>
    <t>8OZAVIhqMvM</t>
  </si>
  <si>
    <t>68797970</t>
  </si>
  <si>
    <t>724907</t>
  </si>
  <si>
    <t>8642</t>
  </si>
  <si>
    <t>Dil Todeya : Satbir Aujla (Teaser) Punjabi Songs 2020 | Geet MP3</t>
  </si>
  <si>
    <t>2020-06-18T17:57:08Z</t>
  </si>
  <si>
    <t>Geet MP3 &amp; GK Digital Presenting Satbir Aujla's Song "Dil Todeya" 
Make Sure You Will Like It And Spread it As Much As You Can. 
Subscribe To Our Channel For Upcoming Songs :  http://bit.ly/SubscribeGEETMP3
Audio Available On : 
ITunes : https://apple.co/2WY0lYX
Apple Music : https://apple.co/2WY0lYX
Gaana : https://bit.ly/36e3UwU
Wynk Music : https://bit.ly/2LGj30L
Hungama : https://bit.ly/2LIlUGg
JioSaavn : https://bit.ly/3ebP4Ka
Spotify : https://spoti.fi/3ed73jl
Amazon Music : https://amzn.to/3d4YYgI
Google Play : https://bit.ly/2XjH572
Youtube Music : https://bit.ly/3gjNt6Q
Song : Dil Todeya
Singer : Satbir Aujla
Lyrics : Satbir Aujla
Composer : Satbir Aujla
Music : Sharry Nexus
Lyrical Video : The Town Media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</si>
  <si>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jwgBBJUuXII</t>
  </si>
  <si>
    <t>PT30S</t>
  </si>
  <si>
    <t>290683</t>
  </si>
  <si>
    <t>12131</t>
  </si>
  <si>
    <t>Willpower : KS Makhan Feat. Money Aujla (Full Song) Punjabi Songs 2020 | Geet MP3</t>
  </si>
  <si>
    <t>2020-06-16T12:30:02Z</t>
  </si>
  <si>
    <t>Geet MP3 &amp; GK Digital Presenting New Song "Willpower" 
Make Sure You Will Like It And Spread it As Much As You Can. 
Subscribe To Our Channel For Upcoming Songs :  http://bit.ly/SubscribeGEETMP3
Also Available On :
Wynk Music : https://bit.ly/2APOzY4
Gaana : https://bit.ly/37Imo9H
Jio Saavn : https://bit.ly/2NeTZyA
Hungama : https://bit.ly/3dgj9aK
Prime Music India : https://amzn.to/2NadOqP
iTunes : https://apple.co/3hLOOEr
Apple Music : https://apple.co/3hLOOEr
Spotify : https://spoti.fi/37HIbhA
Google Play : https://bit.ly/3eicn5z
Amazon UK : https://amzn.to/2CpO0Vt
YT Music : https://bit.ly/2Yf3kMX
Song : Willpower
Singer : KS Makhan
Lyrics : Sukh Sandhu
Music/Featuring : Money Aujla
Video : Sukaran Pathak &amp; Rupen Bhardwaj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</si>
  <si>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wsvcMtamcGc</t>
  </si>
  <si>
    <t>8658653</t>
  </si>
  <si>
    <t>163149</t>
  </si>
  <si>
    <t>12785</t>
  </si>
  <si>
    <t>Willpower : KS Makhan Feat. Money Aujla (Teaser) Punjabi Songs 2020 | Geet MP3</t>
  </si>
  <si>
    <t>2020-06-16T06:42:05Z</t>
  </si>
  <si>
    <t>Geet MP3 &amp; GK Digital Presenting Teaser "Willpower" Full Song Today 6PM 
Make Sure You Will Like It And Spread it As Much As You Can. 
Subscribe To Our Channel For Upcoming Songs :  http://bit.ly/SubscribeGEETMP3
Song : Willpower
Singer : KS Makhan
Lyrics : Sukh Sandhu
Music/Featuring : Money Aujla
Video : Sukaran Pathak &amp; Rupen Bhardwaj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</si>
  <si>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taWT0kcLKIg</t>
  </si>
  <si>
    <t>175736</t>
  </si>
  <si>
    <t>7338</t>
  </si>
  <si>
    <t>411</t>
  </si>
  <si>
    <t>Jayy Randhawa : Sucha Transformation For Shooter Movie | Tru Makers | Geet MP3</t>
  </si>
  <si>
    <t>2020-06-11T11:35:12Z</t>
  </si>
  <si>
    <t>Shooter Will Be in Theatres After Corona Lockdown 🧨
This Video is About The First Step Of Our Journey To Shooter Movie, How We Loose The Weight To Get Into Character Of Sucha.
Enjoy and stay connected with us 📲
YouTube : https://www.youtube.com/c/BJayLogy
Facebook : https://www.facebook.com/JayyRandhawa
Instagram : https://www.instagram.com/JayyRandhawa
Twitter : https://twitter.com/JayyRandhawa
SnapChat : https://www.snapchat.com/add/JayyRandhawa
Website : http://GeetMP3.com
YouTube : https://www.youtube.com/c/GeetMP3 
Facebook : https://www.facebook.com/GEETMP3OFFICIAL
Instagram : https://www.instagram.com/GEETMP3
Twitter : https://twitter.com/GEETMP3
SnapChat : https://www.snapchat.com/add/GEETMP3
Music Consultant &amp; Digital Partner : GK Digital
Instagram :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</si>
  <si>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2ZHTR0TXpsY</t>
  </si>
  <si>
    <t>PT18M29S</t>
  </si>
  <si>
    <t>1295277</t>
  </si>
  <si>
    <t>46109</t>
  </si>
  <si>
    <t>736</t>
  </si>
  <si>
    <t>Revolver : Haazi Sidhu (Full Song)  Punjabi Songs 2020 | Punjabi Songs 2020 | Geet MP3</t>
  </si>
  <si>
    <t>2020-06-07T12:30:00Z</t>
  </si>
  <si>
    <t>Geet MP3 &amp; GK Digital Presenting Guri's New Song "Revolver" 
Music Consultant &amp; Digital Partner : GK DIGITAL
Instagram : https://www.instagram.com/GK.DIGITAL
Subscribe To Our Channel For Upcoming Songs :  http://bit.ly/SubscribeGEETMP3
Audio Available On : 
ITunes : https://apple.co/2DosSzG
Apple Music : https://apple.co/2DosSzG
Google Play Music : https://bit.ly/30q1J8O
Amazon Prime : https://amzn.to/2Yi8Tt2
Spotify : https://spoti.fi/3lL2AZI
Wynk : https://bit.ly/3cNu63h
Gaana : https://bit.ly/3h9Ihmv 
Hungama : https://bit.ly/2UollX5
Amazon Uk : https://bit.ly/2AiAgLl
YT Music : https://bit.ly/2AiAgLl
Song : Revolver 
Singer : Haazi Sidhu
Lyrics : Haazi Navi
Music : Starboy Music X
Video : The Nicks Eye
Presentation : Big Studios
Produced By : Kv Dhillon
Online Promotion : GK DIGITAL
Music Label : Geet MP3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</si>
  <si>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DKaCaeo9pig</t>
  </si>
  <si>
    <t>PT1M53S</t>
  </si>
  <si>
    <t>163696</t>
  </si>
  <si>
    <t>8693</t>
  </si>
  <si>
    <t>Dil Todne Se Pehle Cover : Aarohi (Full Song) Jass Manak</t>
  </si>
  <si>
    <t>2020-06-01T12:35:06Z</t>
  </si>
  <si>
    <t>Geet MP3 &amp; GK Digital Presenting "Dil Todne Se Pehle Cover" By Aarohi 
Make Sure You Will Like It And Spread it As Much As You Can. 
Subscribe To Our Channel For Upcoming Songs :  http://bit.ly/SubscribeGEETMP3
Audio Available On :
Wynk : https://bit.ly/2Y2EAXh
Gaana : https://bit.ly/2ZWnpc8
Hungama : https://bit.ly/2Mlvtvl
JioSaavn : https://bit.ly/2ZWMF2d
Amazon Music : https://amzn.to/2XV2mnM
Song : Dil Todne Se Pehle Cover
Singer : Aarohi
Lyrics : Jass Manak 
Composer : Jass Manak 
Music : Sharry Nexus 
DOP : Arpan Chahal
Editor : Mayank Thapar
Vedio Credits : Piyush Gautam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</si>
  <si>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l0GK5Z-cFgk</t>
  </si>
  <si>
    <t>590043</t>
  </si>
  <si>
    <t>32067</t>
  </si>
  <si>
    <t>1607</t>
  </si>
  <si>
    <t>Mil Jawein Tu : Raas (Full Song) Punjabi Songs 2020 | Geet MP3</t>
  </si>
  <si>
    <t>2020-05-29T12:30:09Z</t>
  </si>
  <si>
    <t>Geet MP3 &amp; GK Digital Presenting New Song "Mil Jawein Tu" 
Make Sure You Will Like It And Spread it As Much As You Can.
Subscribe To Our Channel For Upcoming Songs :  http://bit.ly/SubscribeGEETMP3
Audio Available On :
Wynk Music : https://bit.ly/2zMrc1n
Hungama : https://bit.ly/2XrXzvd
JioSaavn : https://bit.ly/3clpTUc
Gaana : https://bit.ly/2U2xBfG
JioSaavn : https://amzn.to/3dsUpgi
Song : Mil Jawein Tu
Singer : Raas
Lyrics : Raas
Music : Akash Jandu
Video Director : The Bachelors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</si>
  <si>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bRNVp5eXyAE</t>
  </si>
  <si>
    <t>250755</t>
  </si>
  <si>
    <t>12024</t>
  </si>
  <si>
    <t>Tere Karke : GURI (Official Video) Satti Dhillon | MixSingh | Punjabi Song | Geet MP3</t>
  </si>
  <si>
    <t>2020-05-26T13:49:08Z</t>
  </si>
  <si>
    <t>Geet MP3 Presenting Guri's New Song "Tere Karke" 
Make Sure You Will Like It And Spread it As Much As You Can. 
Subscribe To Our Channel For Upcoming Songs:  http://bit.ly/SubscribeGEETMP3
Audio Available On
iTunes: https://apple.co/2yBIqO9
Apple Music: https://apple.co/2yBIqO9
Wynk: https://bit.ly/2XtN74Z
Gaana: https://bit.ly/2XtXzJT
Hungama: https://bit.ly/2ZzX57H
JioSaavn: https://bit.ly/3gnNTZU
Prime Music India: https://amzn.to/2ZCHFzn
Youtube Music: https://bit.ly/2AbAdk4
Spotify: https://spoti.fi/2XvoFjF
Amazon Buy: https://amzn.to/2AXaqfW
Google Play: https://bit.ly/2X6CxCb
Resso: https://bit.ly/2EcsvIr
Song: Tere Karke
Singer: Guri
Lyrics: Guri
Composer: Guri
Music: MixSingh
Music Producer: MixSingh
Arranged, Programmed &amp; Mixed By: MixSingh
Mandolin Played: Tapas Roy
Mastering: Sameer Charegoanker 
Vocals Recorded At Mix It Up Studio
Video Director: Satti Dhillon
Female Lead: Swaalina
Dop: Sukh Kamboj 
Assistant Director: Sumit Kumar  
Production: Fateh Film Production 
Makeup: Rajan Passi
Hairstylist: Rashid 
Designer: Gurpinder Dhaliwal
Editor: Zipsi Studio
Artist Management: Gurbaksh Singh Dhillon
Produced By: KV Dhillon
Online Promotions: GK DIGITAL
Music Label: Geet MP3
Enjoy and stay connected with us 📲
Website: http://GeetMP3.com
YouTube : https://www.youtube.com/c/GeetMP3 
Facebook : https://www.facebook.com/iGeetMP3
Instagram : https://www.instagram.com/GeetMP3
Twitter : https://twitter.com/GeetMP3
SnapChat : https://www.snapchat.com/add/GeetMP3</t>
  </si>
  <si>
    <t>44TjqB7KQJY</t>
  </si>
  <si>
    <t>43183778</t>
  </si>
  <si>
    <t>767374</t>
  </si>
  <si>
    <t>18121</t>
  </si>
  <si>
    <t>Tere Karke : GURI (Teaser) Satti Dhillon | MixSingh | Punjabi Song | Geet MP3 | Rel 26May 6PM</t>
  </si>
  <si>
    <t>2020-05-24T10:31:16Z</t>
  </si>
  <si>
    <t>Geet MP3 &amp; GK Digital Presenting Guri's Song Teaser "Tere Karke" Full Video Releasing On 26 May 6PM  
Make Sure You Will Like It And Spread it As Much As You Can. 
Subscribe To Our Channel For Upcoming Songs :  http://bit.ly/SubscribeGEETMP3
Song : Tere Karke
Singer : Guri
Lyrics : Guri
Composer : Guri
Music : MixSingh
Video Director : Satti Dhillon
Female Lead : Swalina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</si>
  <si>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OLz57WkCB0E</t>
  </si>
  <si>
    <t>1411009</t>
  </si>
  <si>
    <t>77175</t>
  </si>
  <si>
    <t>2522</t>
  </si>
  <si>
    <t>Dil Todeya : Satbir Aujla (Full Song) Punjabi Songs 2020 | Geet MP3</t>
  </si>
  <si>
    <t>2020-05-19T12:34:08Z</t>
  </si>
  <si>
    <t>Geet MP3 &amp; GK Digital Presenting Satbir Aujla's New Song "Dil Todeya" 
Make Sure You Will Like It And Spread it As Much As You Can. 
Subscribe To Our Channel For Upcoming Songs :  http://bit.ly/SubscribeGEETMP3
Audio Available On : 
ITunes : https://apple.co/2WY0lYX
Apple Music : https://apple.co/2WY0lYX
Gaana : https://bit.ly/36e3UwU
Wynk Music : https://bit.ly/2LGj30L
Hungama : https://bit.ly/2LIlUGg
JioSaavn : https://bit.ly/3ebP4Ka
Spotify : https://spoti.fi/3ed73jl
Amazon Music : https://amzn.to/3d4YYgI
Google Play : https://bit.ly/2XjH572
Youtube Music : https://bit.ly/3gjNt6Q
Song : Dil Todeya
Singer : Satbir Aujla
Lyrics : Satbir Aujla
Composer : Satbir Aujla
Music : Sharry Nexus
Lyrical Video : The Town Media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</si>
  <si>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tHuuJlq8bSk</t>
  </si>
  <si>
    <t>3747987</t>
  </si>
  <si>
    <t>110664</t>
  </si>
  <si>
    <t>2639</t>
  </si>
  <si>
    <t>Kalla Kalla : Bhanu Pratap Agnihotri (Full Song) Punjabi Songs 2020 | Geet MP3</t>
  </si>
  <si>
    <t>2020-05-16T12:30:03Z</t>
  </si>
  <si>
    <t>Geet MP3 &amp; GK Digital Presenting New Song Of "Bhanu Pratap Agnihotri" 
Make Sure You Will Like It And Spread it As Much As You Can. 
Subscribe To Our Channel For Upcoming Songs :  http://bit.ly/SubscribeGEETMP3
Audio Available On :
ITunes : https://apple.co/3eWWOjM
Apple Music : https://apple.co/3eWWOjM
Spotify : https://spoti.fi/2XAMUhF
Hungama : https://bit.ly/3bKmBtn
Wynk Music : https://bit.ly/2zVG0tS
JioSaavn : https://bit.ly/2ZyfMbY
Amazon Music : https://amzn.to/2Zv9gm3
Gaana : https://bit.ly/2zhH8Zf
Google Play : https://bit.ly/2Uan0ze
Youtube Music : https://bit.ly/3h0h4T4
Song : Kalla Kalla
Singer : Bhanu Pratap Agnihotri
Lyrics : Sahil
Music : Sharry Nexus
Lyrical Video : The Town Media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</si>
  <si>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kO2Sbou1Z-0</t>
  </si>
  <si>
    <t>208587</t>
  </si>
  <si>
    <t>11101</t>
  </si>
  <si>
    <t>603</t>
  </si>
  <si>
    <t>Nigaha : Hairat Aulakh (Full Song) Punjabi Songs 2020 | Geet MP3</t>
  </si>
  <si>
    <t>2020-05-13T12:30:04Z</t>
  </si>
  <si>
    <t>Geet MP3 &amp; GK Digital Presenting New Song Of "Hairat Aulakh" 
Make Sure You Will Like It And Spread it As Much As You Can. 
Subscribe To Our Channel For Upcoming Songs :  http://bit.ly/SubscribeGEETMP3
Audio Available On : 
ITunes : https://apple.co/3dJ0rZH
Apple Music : https://apple.co/3dJ0rZH
Gaana : https://gaana.com/album/nigaha
Wynk Music : https://bit.ly/36arISB
Hungama : https://bit.ly/2yVGr7z
JioSaavn : https://bit.ly/36arOJX
Spotify Music : https://spoti.fi/2LUYei1
Amazon Music : https://amzn.to/2Z5NOnw
Youtube Music : https://bit.ly/3dK1h8B
Song : Nigaha
Singer : Hairat Aulakh
Lyrics : Karam Attari
Music : DreamBoy
Lyrical Video : The Town Media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</si>
  <si>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SQW3oJxQQW4</t>
  </si>
  <si>
    <t>196290</t>
  </si>
  <si>
    <t>10112</t>
  </si>
  <si>
    <t>525</t>
  </si>
  <si>
    <t>Ravan Ravan Hoon Main :  Rock D (Official Song) Hindi Songs | Geet MP3</t>
  </si>
  <si>
    <t>2020-05-09T12:29:30Z</t>
  </si>
  <si>
    <t>Geet MP3 Presenting New Viral Song "Ravan Ravan Hoon Main" 
Make Sure You Will Like It And Spread it As Much As You Can. 
Subscribe To Our Channel For Upcoming Songs :  http://bit.ly/SubscribeGEETMP3
Audio Available On :
ITunes : https://apple.co/2TCayrT
Apple Music : https://apple.co/2TCayrT
Wynk : https://wynk.in/u/A5mi9jyCY
Hungama : https://bit.ly/3dIoaJK
JioSaavn : https://bit.ly/35SOsX0
Amazon Music : https://amzn.to/3btPfP2
Spotify : https://spoti.fi/3glK3R1
Youtube Music : https://bit.ly/2LW24ra
Song : Ravan Ravan Hoon Main 
Singer : Rock D
Featuring : Ansh Pandit
Lyrics : Rock D
Music : Rock D &amp; Lucky Dj
Director : Luck E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</si>
  <si>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jNho1ov1OyI</t>
  </si>
  <si>
    <t>hi</t>
  </si>
  <si>
    <t>56632920</t>
  </si>
  <si>
    <t>926952</t>
  </si>
  <si>
    <t>25093</t>
  </si>
  <si>
    <t>Rona : Karan Randhawa (Full Song) Punjabi Songs 2020 | Geet MP3</t>
  </si>
  <si>
    <t>2020-05-05T12:31:35Z</t>
  </si>
  <si>
    <t>Geet MP3 &amp; GK Digital Presenting Karan Randhawa's New Song "Rona" 
Make Sure You Will Like It And Spread it As Much As You Can. 
Subscribe To Our Channel For Upcoming Songs :  http://bit.ly/SubscribeGEETMP3
Audio Available On :
ITunes : https://apple.co/2LmoTE8
Apple Music : https://apple.co/2LmoTE8
Wynk : https://bit.ly/3dcLHC4
JioSaavn : https://bit.ly/2zRSJhh
Hungama : https://bit.ly/2W2PFYk
Spotify : https://spoti.fi/2WKB5E0
Youtube Music : https://bit.ly/2LnksZH
Google Play : https://bit.ly/3dDHRm0
Amazon Music : https://amzn.to/3dGK9R1
Prime Music India : https://amzn.to/2z7hUwb
Gaana : https://bit.ly/3fHA1cM
Song : Rona
Singer : Karan Randhawa
Lyrics : Mandeep
Music : Rajah Maan
Lyrical Video : The Town Media 
Artist Management : Gurbaksh Singh Dhillon, Oshan Raj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</si>
  <si>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qpX7NHI6yn0</t>
  </si>
  <si>
    <t>PT4M31S</t>
  </si>
  <si>
    <t>2287803</t>
  </si>
  <si>
    <t>89471</t>
  </si>
  <si>
    <t>3628</t>
  </si>
  <si>
    <t>Kabba Subaah : Kaad 6 Foot 2 | Deep Dosanjh ( Full Song ) Punjabi Songs 2020 | Geet MP3</t>
  </si>
  <si>
    <t>2020-05-04T12:29:59Z</t>
  </si>
  <si>
    <t>Geet MP3 &amp; GK Digital Presenting New Song "Kabba Subaah" 
Make Sure You Will Like It And Spread it As Much As You Can. 
Subscribe To Our Channel For Upcoming Songs : http://bit.ly/SubscribeGEETMP3
Audio Available On : 
ITunes : https://apple.co/3btSkyX
Apple Music : https://apple.co/3btSkyX
Gaana : https://bit.ly/2TFmf14
Wynk : https://bit.ly/2zDkObW
Hungama : https://bit.ly/3dFPecr
JioSaavn : https://bit.ly/3dLscRD
Spotify : https://spoti.fi/3crMu2k
Google Play : https://bit.ly/2WVc1ub
Youtube Music : https://bit.ly/3fK7OSG
Amazon Music : https://amzn.to/2T0W3xr
Song : Kabba Subaah 
Singer/Lyrics : Deep Dosanjh
Composer : Deep Dosanjh
Music/Mix : N Vee
Rap : 3 Vitt
Video/VFX/Edited : Ds Creationz
DOP : X Mani, Assist. Gurpreet Singh
Project : Team Hit Makers 
Producer : Amandeep Saini
Produced By : Kv Dhillon
Online Promotions : GK DIGITAL
Music Label : Geet MP3
Deep Dosanjh:
Instagram : https://www.instagram.com/deepdosanjhofficial
FaceBook: https://www.facebook.com/deepdosanjhoffical
Vitt: 
https://www.instagram.com/3Vitt
Ds Creationz: 
https://www.instagram.com/dscreationz_official
N Vee:
https://instagram.com/iamnvee?igshid=xu997nur1el4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</si>
  <si>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K578_c0EQHs</t>
  </si>
  <si>
    <t>9282018</t>
  </si>
  <si>
    <t>185482</t>
  </si>
  <si>
    <t>2370</t>
  </si>
  <si>
    <t>Doori : Harinder Samra (Full Song) Punjabi Albums 2020 | GK Digital | Geet MP3</t>
  </si>
  <si>
    <t>2020-04-30T07:55:29Z</t>
  </si>
  <si>
    <t>Geet MP3 &amp; GK Digital Presenting Harinder Samra's Album "Roots" Make Sure You Will Like It And Spread it As Much As You Can. 
Subscribe To Our Channel For Upcoming Songs :  http://bit.ly/SubscribeGEETMP3
Audio Available On :
ITunes : https://apple.co/2WNjWcL
Apple Music : https://apple.co/2WNjWcL
Gaana : https://bit.ly/2VMpUvt
JioSaavn : https://bit.ly/2zAg7Qg
Hungama : https://bit.ly/2AoePsh
Wynk Music  : https://bit.ly/2VMHtLD
Spotify : https://spoti.fi/2YUsxNB
Google Play : https://bit.ly/3bjYH7K
Youtube Music : https://bit.ly/2WQWyv9
Amazon Music : https://amzn.to/2WpVn6X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</si>
  <si>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HlhooJ36TU0</t>
  </si>
  <si>
    <t>PT2M27S</t>
  </si>
  <si>
    <t>134245</t>
  </si>
  <si>
    <t>4785</t>
  </si>
  <si>
    <t>280</t>
  </si>
  <si>
    <t>Gulaab : Harinder Samra (Full Song) Punjabi Albums 2020 | GK Digital | Geet MP3</t>
  </si>
  <si>
    <t>2020-04-29T06:30:22Z</t>
  </si>
  <si>
    <t>Geet MP3 &amp; GK Digital Presenting Harinder Samra's Album "Roots" Make Sure You Will Like It And Spread it As Much As You Can. 
Subscribe To Our Channel For Upcoming Songs :  http://bit.ly/SubscribeGEETMP3
Audio Available On : 
ITunes : https://apple.co/2zAeTEz
Apple Music : https://apple.co/2zAeTEz
Gaana : https://bit.ly/2KJDn0M
Spotify : https://spoti.fi/2WpiPkM
Youtube Music : https://bit.ly/2Z6TtKj
Google Play : https://bit.ly/3bjYH7K
Amazon Music : https://amzn.to/2SVzJp1
Wynk Music : https://bit.ly/2SiTeaG
JioSaavn : https://bit.ly/3eXi6yx
Hungama : https://bit.ly/2WmTs2X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</si>
  <si>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N1DS7H-Wx8U</t>
  </si>
  <si>
    <t>107482</t>
  </si>
  <si>
    <t>4045</t>
  </si>
  <si>
    <t>264</t>
  </si>
  <si>
    <t>Teriyaan Yaadan : Sharry Nexus (Full Song) Punjabi Songs 2020 | Geet MP3</t>
  </si>
  <si>
    <t>2020-04-27T11:30:16Z</t>
  </si>
  <si>
    <t>Geet MP3 &amp; GK Digital Presenting Sharry Nexus's New Song "Teriyaan Yaadan"
Make Sure You Will Like It And Spread it As Much As You Can. 
Subscribe To Our Channel For Upcoming Songs :  http://bit.ly/SubscribeGEETMP3
Audio Available On :
ITunes : https://apple.co/2XvV5L1
Apple Music : https://apple.co/2XvV5L1
Wynk : https://bit.ly/2SatjC0
Gaana : https://bit.ly/2Y5SVUl
Hungama : https://bit.ly/35kbZQt
JioSaavn : https://bit.ly/2yOuS1o
Prime Music India : https://amzn.to/35gC1E8
Spotify : https://spoti.fi/2ZJN2x3
Google Play : https://bit.ly/2AeTnWf
Youtube Music : https://bit.ly/2A9zWhE
Song : Teriyaan Yaadan 
Singer : Sharry Nexus
Music : Sharry Nexus
Lyrics : Harnek 
Lyrical Video : The Town Media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</si>
  <si>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VkB3m3uOebw</t>
  </si>
  <si>
    <t>840447</t>
  </si>
  <si>
    <t>29611</t>
  </si>
  <si>
    <t>890</t>
  </si>
  <si>
    <t>O Bandeya : Chetan (Official Song) Punjabi Songs 2020 | Geet MP3</t>
  </si>
  <si>
    <t>2020-04-25T12:30:27Z</t>
  </si>
  <si>
    <t>Geet MP3 &amp; GK Digital Presenting  "O Bandeya"
Make Sure You Will Like It And Spread it As Much As You Can. 
Subscribe To Our Channel For Upcoming Songs :  http://bit.ly/SubscribeGEETMP3
Audio Available On : 
ITunes : https://apple.co/2yy73LE
Apple Music : https://apple.co/2yy73LE
Gaana : https://bit.ly/2ycBtD3
Spotify : https://spoti.fi/2AeUkOj
Wynk Music : https://bit.ly/3c7QQum
JioSaavn : https://bit.ly/2xixYue
Hungama : https://bit.ly/2XvROez
Amazon Music : https://amzn.to/3caTfVn
Google Play : https://bit.ly/2Xzsi8r
Youtube Music : https://bit.ly/2AV7Sin
Song : O Bandeya
Singer : Chetan
Lyrics : Raas  
Music : Akash Jandu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</si>
  <si>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HrqRdSSNR2U</t>
  </si>
  <si>
    <t>5261128</t>
  </si>
  <si>
    <t>36345</t>
  </si>
  <si>
    <t>5132</t>
  </si>
  <si>
    <t>Roots : Harinder Samra (Full Song) Punjabi Albums 2020 | GK Digital | Geet MP3</t>
  </si>
  <si>
    <t>2020-04-25T06:29:27Z</t>
  </si>
  <si>
    <t>Geet MP3 &amp; GK Digital Presenting Harinder Samra's Album "Roots" Make Sure You Will Like It And Spread it As Much As You Can. 
Subscribe To Our Channel For Upcoming Songs :  http://bit.ly/SubscribeGEETMP3
Audio Available On : 
ITunes : https://apple.co/2SX08CV
Apple Music : https://apple.co/2SX08CV
Gaana : https://bit.ly/3aLncdU
Spotify : https://spoti.fi/3bmEs9l
Youtube Music : https://bit.ly/35PEsxw
Google Play : https://bit.ly/3bjYH7K
Amazon Music : https://amzn.to/3cqpzEn
Wynk Music : https://bit.ly/2Lj8nVl
JioSaavn : https://bit.ly/35STnav
Hungama : https://bit.ly/2SVAWwz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</si>
  <si>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94WEj9EZRSc</t>
  </si>
  <si>
    <t>102690</t>
  </si>
  <si>
    <t>4806</t>
  </si>
  <si>
    <t>279</t>
  </si>
  <si>
    <t>Fearless : Harinder Samra (Full Song) Punjabi Albums 2020 | GK Digital | Geet MP3</t>
  </si>
  <si>
    <t>2020-04-24T07:32:32Z</t>
  </si>
  <si>
    <t>Geet MP3 &amp; GK Digital Presenting Harinder Samra's Album "Roots" Make Sure You Will Like It And Spread it As Much As You Can. 
Subscribe To Our Channel For Upcoming Songs :  http://bit.ly/SubscribeGEETMP3
Audio Available On : 
ITunes : https://apple.co/35Z16Us
Apple Music : https://apple.co/35Z16Us
Spotify : https://spoti.fi/3dDE4F0
Youtube Music : https://bit.ly/3bvOWDL
Google Play : https://bit.ly/3bjYH7K
Amazon Music : https://amzn.to/35TsQKc
Wynk Music : https://bit.ly/2KHDQR5
JioSaavn : https://bit.ly/3fFRKkG
Hungama : https://bit.ly/3cqWTLA
Gaana : https://bit.ly/3cUMyr2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</si>
  <si>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7m1PKAanazo</t>
  </si>
  <si>
    <t>102282</t>
  </si>
  <si>
    <t>4444</t>
  </si>
  <si>
    <t>223</t>
  </si>
  <si>
    <t>Khyaal : Harinder Samra (Full Song) Punjabi Songs 2020 | Geet MP3</t>
  </si>
  <si>
    <t>2020-04-24T03:30:25Z</t>
  </si>
  <si>
    <t>Geet MP3 &amp; GK Digital Presenting Harinder Samra's Album "Roots" Make Sure You Will Like It And Spread it As Much As You Can. 
Subscribe To Our Channel For Upcoming Songs :  http://bit.ly/SubscribeGEETMP3
Audio Available On :
ITunes : https://apple.co/2yRHFAy
Apple Music : https://apple.co/2yRHFAy
Spotify : https://spoti.fi/3bmeHGh
Youtube Music : https://bit.ly/3fFCJiN
Google Play : https://bit.ly/3bjYH7K
Amazon Music : https://amzn.to/2zrNdBU
Wynk Music : https://bit.ly/3bI3Ibf
JioSaavn : https://bit.ly/2Ym9R9n
Hungama : https://bit.ly/2WlUhZQ
Gaana : https://bit.ly/2W8Vn9V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</si>
  <si>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ms9ZnzXv0j0</t>
  </si>
  <si>
    <t>97106</t>
  </si>
  <si>
    <t>4602</t>
  </si>
  <si>
    <t>206</t>
  </si>
  <si>
    <t>Nazara : Harinder Samra (Full Song) Punjabi Songs 2020 | Geet MP3</t>
  </si>
  <si>
    <t>2020-04-23T11:44:19Z</t>
  </si>
  <si>
    <t>Geet MP3 &amp; GK Digital Presenting Harinder Samra's Album "Roots" Make Sure You Will Like It And Spread it As Much As You Can. 
Subscribe To Our Channel For Upcoming Songs :  http://bit.ly/SubscribeGEETMP3
Audio Available On : 
ITunes : https://apple.co/2xZsFQY
Apple Music : https://apple.co/2xZsFQY
Spotify : https://spoti.fi/35RNpq3
Youtube Music : https://bit.ly/2yNRek9
Amazon Music : https://amzn.to/35PL7b0
Wynk Music : https://bit.ly/3eZD6of
JioSaavn : https://bit.ly/3cSn6SU
Hungama : https://bit.ly/2LkTYIj
Google Play : https://bit.ly/3bjYH7K
Gaana : https://bit.ly/2y0f2kB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</si>
  <si>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vgc4sWD3RPY</t>
  </si>
  <si>
    <t>PT4M48S</t>
  </si>
  <si>
    <t>148381</t>
  </si>
  <si>
    <t>6628</t>
  </si>
  <si>
    <t>Jawani : Harinder Samra (Full Song) Punjabi Songs 2020 | Geet MP3</t>
  </si>
  <si>
    <t>2020-04-23T05:42:12Z</t>
  </si>
  <si>
    <t>Geet MP3 &amp; GK Digital Presenting Harinder Samra's Album "Roots" Make Sure You Will Like It And Spread it As Much As You Can. 
Subscribe To Our Channel For Upcoming Songs :  http://bit.ly/SubscribeGEETMP3
Audio Available On : 
ITunes : https://apple.co/2xTFnAw
Apple Music : https://apple.co/2xTFnAw
Spotify : https://spoti.fi/2WMGvOW
Youtube Music : https://bit.ly/2YWWGfo
Amazon Music : https://amzn.to/3cBWMgt
Wynk Music : https://bit.ly/2ycbATI
JioSaavn : https://bit.ly/2Sio7Mn
Hungama : https://bit.ly/2xVqhdZ
Google Play : https://bit.ly/3bjYH7K
Gaana : https://bit.ly/2KKhXR6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</si>
  <si>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7v0t-A2d9Bo</t>
  </si>
  <si>
    <t>110327</t>
  </si>
  <si>
    <t>5434</t>
  </si>
  <si>
    <t>321</t>
  </si>
  <si>
    <t>Mulakaat : Harinder Samra (Full Song) Punjabi Albums 2020 | GK Digital | Geet MP3</t>
  </si>
  <si>
    <t>2020-04-22T11:30:15Z</t>
  </si>
  <si>
    <t>Geet MP3 &amp; GK Digital Presenting Harinder Samra's Album "Roots" Make Sure You Will Like It And Spread it As Much As You Can. 
Subscribe To Our Channel For Upcoming Songs :  http://bit.ly/SubscribeGEETMP3
Audio Available On : 
ITunes : https://apple.co/2zrVlT5
Apple Music : https://apple.co/2zrVlT5
Spotify : https://spoti.fi/2xTTJ3U
Youtube Music : https://bit.ly/2Amc76r
Amazon Music : https://amzn.to/2LyavJj
JioSaavn : https://bit.ly/3d0IpSD
Hungama : https://bit.ly/2YTah7i
Google Play : https://bit.ly/3bjYH7K
Gaana : https://bit.ly/2xgA0en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</si>
  <si>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eZM3t1zkzB8</t>
  </si>
  <si>
    <t>165709</t>
  </si>
  <si>
    <t>9251</t>
  </si>
  <si>
    <t>379</t>
  </si>
  <si>
    <t>Dil Todne Se Pehle : Jass Manak (Full Song) Sharry Nexus | Punjabi Songs | Geet MP3</t>
  </si>
  <si>
    <t>2020-04-21T12:30:03Z</t>
  </si>
  <si>
    <t>Geet MP3 Presenting Jass Manak's Hindi Song "Dil Todne Se Pehle" 
Make Sure You Will Like It And Spread it As Much As You Can
Subscribe To Our Channel For Upcoming Songs :  http://bit.ly/SubscribeGEETMP3
Audio Available On :
Gaana : https://bit.ly/3eHoTMn
Wynk : https://bit.ly/2VNUpzA
JioSaavn : https://bit.ly/2xR7RLb
Hungama : https://bit.ly/3eG5jAf
Apple Music : https://apple.co/2XRuE4l
iTunes : https://apple.co/2XRuE4l
Prime Music India : https://amzn.to/3eJA2fC
Youtube Music : https://bit.ly/3buRin5
Amazon Store : https://amzn.to/2Kp9geK
Spotify : https://spoti.fi/2LYjvHw
Song : Dil Todne Se Pehle
Singer : Jass Manak
Lyrics : Jass Manak 
Composer : Jass Manak 
Music : Sharry Nexus
Lyrical Video : The Town Media 
Artist Management : Gurbaksh Singh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</si>
  <si>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BH7B7AHk8uk</t>
  </si>
  <si>
    <t>102781679</t>
  </si>
  <si>
    <t>1702152</t>
  </si>
  <si>
    <t>48519</t>
  </si>
  <si>
    <t>Roots : Harinder Samra (Full Album) Punjabi Albums 2020 | GK Digital | Geet MP3</t>
  </si>
  <si>
    <t>2020-04-20T04:30:01Z</t>
  </si>
  <si>
    <t>Geet MP3 &amp; GK Digital Presenting Harinder Samra's Album "Roots" Make Sure You Will Like It And Spread it As Much As You Can. 
Subscribe To Our Channel For Upcoming Songs :  http://bit.ly/SubscribeGEETMP3
Song Credits :-
1. 
Song : Makhaul
Singer : Harinder Samra
Lyrics : Harinder Samra
Music : Dream Boy
2. 
Song : Jawani 
Singer : Harinder Samra
Lyrics : Harinder Samra
Music : Akash Narwal 
3. 
Song : Nazara 
Singer : Harinder Samra
Lyrics : Harinder Samra
Music : Dream Boy
4. 
Song : Khyaal  
Singer : Harinder Samra
Lyrics : Harinder Samra
Music : N Vee 
5. 
Song : Fearless
Singer : Harinder Samra
Lyrics : Harinder Samra
Music : Akash Narwal
6. 
Song : Roots
Singer : Harinder Samra
Lyrics : Harinder Samra
Music : N Vee 
7. 
Song : Gulab 
Singer : Harinder Samra
Lyrics : Harinder Samra
Music : Akash Narwal
8. 
Song : Doori 
Singer : Harinder Samra
Lyrics : Harinder Samra
Music : Dream Boy
9. 
Song : Mulakaat
Singer : Harinder Samra
Lyrics : Harinder Samra
Music : N Vee
Poster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</si>
  <si>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7q5x8W7X_Jc</t>
  </si>
  <si>
    <t>en-US</t>
  </si>
  <si>
    <t>PT26M42S</t>
  </si>
  <si>
    <t>187391</t>
  </si>
  <si>
    <t>9715</t>
  </si>
  <si>
    <t>Makhaul : Harinder Samra (Official Video) Dream Boy | Punjabi Songs 2020 | Geet MP3</t>
  </si>
  <si>
    <t>2020-04-18T12:30:00Z</t>
  </si>
  <si>
    <t>Geet MP3 &amp; GK Digital Presenting Official Video Of "Makhaul" 
Make Sure You Will Like It And Spread it As Much As You Can. 
Subscribe To Our Channel For Upcoming Songs :  http://bit.ly/SubscribeGEETMP3
Audio Available On : 
ITunes : https://apple.co/3fFNj9v
Apple Music : https://apple.co/3fFNj9v
Spotify : https://spoti.fi/3fAKu9X
Youtube Music : https://bit.ly/3fIqWAk
Amazon Music : https://amzn.to/3fKGAvk
Wynk Music : https://bit.ly/2YfVJy4
JioSaavn : https://bit.ly/2YgTNFQ
Hungama : https://bit.ly/35RfyO9
Google Play : https://bit.ly/3bjYH7K
Song : Makhaul
Singer : Harinder Samra
Composer : Harinder Samra
Lyrics : Harinder Samra
Music : Dream Boy 
Video : Farmar Squad Films
Produced By : Kv Dhillon
Online Promotions : GK DIGITAL
Music Label : Geet MP3
Editor : Eric Paul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</si>
  <si>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-07veioTzt0</t>
  </si>
  <si>
    <t>426999</t>
  </si>
  <si>
    <t>21166</t>
  </si>
  <si>
    <t>Ki Fayda : Musahib (Full Song) Sharry Nexus | Punjabi Songs 2020 | Geet MP3</t>
  </si>
  <si>
    <t>2020-04-15T12:30:28Z</t>
  </si>
  <si>
    <t>Geet MP3 &amp; GK Digital Presenting Official Audio Of "Ki Fayda" 
Make Sure You Will Like It And Spread it As Much As You Can. 
Subscribe To Our Channel For Upcoming Songs :  http://bit.ly/SubscribeGEETMP3
Audio Available On :
ITunes : https://apple.co/2Wpe2Qc
Apple Music : https://apple.co/2Wpe2Qc
Wynk : https://bit.ly/3ab1KP4
Gaana : https://bit.ly/2RFGcn9
JioSaavn : https://bit.ly/2XJliHF
Hungama : https://bit.ly/3eqJKTY
Spotify : https://spoti.fi/2SWWed7
Amazon Music : https://amzn.to/2VyH6mD
Youtube Music : https://bit.ly/2WpCG33
Tik Tok Sound Link  : 
https://vm.tiktok.com/WYDhgj/
https://vm.tiktok.com/WYG5GS/
Song : Ki Fayda
Singer : Musahib
Lyrics : Micheal
Music : Sharry Nexus
Lyrical Video : The Town Media 
Artist Management : Gurbaksh Singh Dhillon
Produced By : Kv Dhillon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</si>
  <si>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qTxqWTr_pS4</t>
  </si>
  <si>
    <t>1782252</t>
  </si>
  <si>
    <t>78921</t>
  </si>
  <si>
    <t>2558</t>
  </si>
  <si>
    <t>Yaar Hasda : GURI (Full Song) Deep Jandu | Punjabi Songs | Geet MP3</t>
  </si>
  <si>
    <t>2020-04-10T12:30:00Z</t>
  </si>
  <si>
    <t>Geet MP3 Presenting Official Audio Of "Yaar Hasda" 
Make Sure You Will Like It And Spread it As Much As You Can. 
Subscribe To Our Channel For Upcoming Songs :  http://bit.ly/SubscribeGEETMP3
Audio Available On :
Wynk : https://bit.ly/2xlKidb
JioSaavn : https://bit.ly/2Vkh0DU
Hungama : https://bit.ly/3b1eZTx
Amazon Music India : https://amzn.to/2XzK2BY
Spotify : https://spoti.fi/2Xpq9xy
Youtube Music : https://bit.ly/2xm7o3n
Gaana : https://bit.ly/2Vq7vTw
iTunes : https://apple.co/2RufsG2
Apple Music : https://apple.co/3b3NM2y
Google Play : https://bit.ly/3b2Z6fw
Amazon Uk : https://amzn.to/2yQEN6J
Song : Yaar Hasda
Singer : Guri
Lyrics : Laji Surapuria
Music : Deep Jandu
Mix &amp; Master : J Statik
Lyrical Video : The Town Media 
Artist Management : Gurbaksh Singh Dhillon
Produced By : Kv Dhillon
Online Promotions : GK DIGITAL
Music Label : Geet MP3
Enjoy and stay connected with us 📲
Website : http://GeetMP3.com
YouTube : https://www.youtube.com/c/GeetMP3 
Facebook : https://www.facebook.com/iGeetMP3
Instagram : https://www.instagram.com/GeetMP3
Twitter : https://twitter.com/GeetMP3
SnapChat : https://www.snapchat.com/add/GeetMP3 
Website: http://GeetMP3.com</t>
  </si>
  <si>
    <t>hn1Z7EUwM18</t>
  </si>
  <si>
    <t>17851653</t>
  </si>
  <si>
    <t>464173</t>
  </si>
  <si>
    <t>12494</t>
  </si>
  <si>
    <t>Dolce Gabbana : Karan Randhawa (Official Video) Satti Dhillon | Punjabi Songs | Geet MP3</t>
  </si>
  <si>
    <t>2020-03-13T12:30:11Z</t>
  </si>
  <si>
    <t>IKWIIFGi6ss</t>
  </si>
  <si>
    <t>24503182</t>
  </si>
  <si>
    <t>440471</t>
  </si>
  <si>
    <t>8485</t>
  </si>
  <si>
    <t>GURI (Audio Jukebox) Guri All Songs | Punjabi Songs 2020 | Geet MP3</t>
  </si>
  <si>
    <t>2020-03-06T12:30:48Z</t>
  </si>
  <si>
    <t>Subscribe To Our Channel For Songs  : http://bit.ly/SubscribeGEETMP3
GURI (Audio Jukebox) Guri All Songs | Latest Punjabi Songs 2020 | Geet MP3
Music Consultant &amp; Digital Partner : GK DIGITAL
Instagram : https://www.instagram.com/GK.DIGITAL
Enjoy and stay connected with us 📲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</si>
  <si>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VX3zfTLndEo</t>
  </si>
  <si>
    <t>PT1H10M2S</t>
  </si>
  <si>
    <t>422659</t>
  </si>
  <si>
    <t>13827</t>
  </si>
  <si>
    <t>724</t>
  </si>
  <si>
    <t>Sikander 2 (Audio Jukebox) Jass Manak - Sidhu Moose Wala - Guri - Taniya - Karan Aujla - Geet MP3</t>
  </si>
  <si>
    <t>2020-03-01T12:29:57Z</t>
  </si>
  <si>
    <t>Geet MP3 &amp; Monga Brothers Presents The 5th Song of Sikander 2 Movie  Directed by Manav Shah. Movie Relesing Worldwide On 2nd August 2019
Subscribe To Our Channel For Songs  : http://bit.ly/SubscribeGEETMP3
Audio Available on :
Gaana : https://gaana.com/song/sikander-5
Movie Credits : 
Movie :  Sikander 2
Directed by : Manav Shah 
Starring : Kartar Cheema , GURI, Sawan Rupowali, Nikeet Dhillon, Rahul Jungral, Victor John, Sanjeev Attri, Navdeep Kaler, Karan Battan, Vicky Suvinder &amp; Seema Kaushal 
Produced by : Khushwinder Parmar, Swapan Monga Anmol Monga, Vipan Gill, Balkar Bhullar, KV Dhillon 
Co Producer : Poonam Pawar 
Creative Producer,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 GK.Digital
Music On : Geet MP3
Music Consultant &amp; Digital Partner : GK DIGITAL
Instagram :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</si>
  <si>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Hxg1LXWJFrc</t>
  </si>
  <si>
    <t>PT19M3S</t>
  </si>
  <si>
    <t>695202</t>
  </si>
  <si>
    <t>16299</t>
  </si>
  <si>
    <t>498</t>
  </si>
  <si>
    <t>Ladki Kamaal Ae : Dr. J (Official Song) Punjabi Songs | Geet MP3</t>
  </si>
  <si>
    <t>2020-02-27T12:33:35Z</t>
  </si>
  <si>
    <t>Geet MP3 &amp; Gk.Digital Presenting Official Music Video "Ladki Kamaal Ae" By Dr. J 
Make Sure You Will Like It And Spread it As Much As You Can. 
Subscribe To Our Channel For Upcoming Songs :  http://bit.ly/SubscribeGEETMP3
Song : Ladki Kamaal Ae
Singer : Dr. J
Featuring : Ash Walia 
Lyrics : Nikk
Video Director : Samar K Mukherjee 
Music : Rox A 
Project : Guri Singh
Produced By : Kv Dhillon, Joy Beats
Online Promotions : GK DIGITAL
Music Label : Geet MP3
Music Consultant &amp; Digital Partner : GK Digital
Instagram : https://www.instagram.com/GK.DIGITAL
Enjoy and stay connected with us 📲
Website : http://GeetMP3.com
YouTube : https://www.youtube.com/c/GeetMP3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</si>
  <si>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B_j8A-nlJhk</t>
  </si>
  <si>
    <t>291625</t>
  </si>
  <si>
    <t>9983</t>
  </si>
  <si>
    <t>455</t>
  </si>
  <si>
    <t>Jass Manak (Audio Jukebox) Jass Manak All Songs | Punjabi Songs 2020 | Geet MP3</t>
  </si>
  <si>
    <t>2020-02-27T12:29:27Z</t>
  </si>
  <si>
    <t>Subscribe To Our Channel For Songs  : http://bit.ly/SubscribeGEETMP3
Music Consultant &amp; Digital Partner : GK DIGITAL
Instagram : https://www.instagram.com/GK.DIGITAL
Enjoy and stay connected with us 📲
Jass Manak All Songs
Singer : Jass Manak
Composer : Jass Manak
Lyrics : Jass Manak
Website : http://GeetMP3.com
YouTube : http://bit.ly/SubscribeGEETMP3 
Facebook : https://www.facebook.com/iGeetMP3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</si>
  <si>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WBs2bMaZ64Q</t>
  </si>
  <si>
    <t>PT1H50S</t>
  </si>
  <si>
    <t>3955348</t>
  </si>
  <si>
    <t>60034</t>
  </si>
  <si>
    <t>2359</t>
  </si>
  <si>
    <t>Shopping : Jass Manak (Official Video) MixSingh | Satti Dhillon | Valentine's Day Song | Geet MP3</t>
  </si>
  <si>
    <t>2020-02-13T12:30:02Z</t>
  </si>
  <si>
    <t>Geet MP3 Presenting Official Music Video "Shopping" By Jass Manak
Make Sure You Will Like It And Spread it As Much As You Can. 
Subscribe To Our Channel For Upcoming Songs :  http://bit.ly/SubscribeGEETMP3
Song : Shopping
Singer : Jass Manak 
Lyrics : Jass Manak 
Composer : Jass Manak
Video Director : Satti Dhillon 
Music : MixSingh
Arranged, Programmed &amp; Mixed By MixSingh 
Vocals Recorded : Mix It Up Studio
Mastered : Sameer Charegoanker
Dop : Vahe Hambarcuyan &amp; Al Ameel 
Female Lead : Taran Preet 
Editor : Adele Pereira
Colorist : The Post Brothers 
Steadycam Operator : Mark 
Stills : Shyju, Ameen 
Production : Third Eye Films 
Line Producer : Faheem Rahiman
Casting Director : Kajal Narayan
Hairstylist : Shahbaz 
Makeup : Judy Shibu 
Spot Boys : Thansi, Razaqat, Jentry, Ashiq
Artist Management : Gurbaksh Singh Dhillon
Produced By : KV Dhillon
Online Promotions : GK DIGITAL
Music Label : Geet MP3
Enjoy and stay connected with us 📲
Website : http://GeetMP3.com
YouTube : https://www.youtube.com/c/GeetMP3 
Facebook : https://www.facebook.com/iGeetMP3
Instagram : https://www.instagram.com/GeetMP3
Twitter : https://twitter.com/GeetMP3
SnapChat : https://www.snapchat.com/add/GeetMP3</t>
  </si>
  <si>
    <t>E3s0MqtlP-M</t>
  </si>
  <si>
    <t>119768389</t>
  </si>
  <si>
    <t>1579657</t>
  </si>
  <si>
    <t>35309</t>
  </si>
  <si>
    <t>Just Friend : Remmy &amp; Shipra Goyal (Official Video) Punjabi Songs 2020 | Geet MP3</t>
  </si>
  <si>
    <t>2020-02-10T13:03:56Z</t>
  </si>
  <si>
    <t>Geet MP3 &amp; GK DIGITAL Presenting Official Music Video Of "Just Friend"
Make Sure You Will Like It And Spread it As Much As You Can. 
Subscribe To Our Channel For Upcoming Songs :  http://bit.ly/SubscribeGEETMP3
Audio Available On :- 
Song : Just Friend
Singer : Remmy, Shipra Goyal 
Lyrics/Composer : Raana 
Music : Laddi Gill 
Video Director : Aarish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</si>
  <si>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JsEbkQzftFA</t>
  </si>
  <si>
    <t>3412475</t>
  </si>
  <si>
    <t>67649</t>
  </si>
  <si>
    <t>1151</t>
  </si>
  <si>
    <t>Hitler : GURI (Full Song) | Jayy Randhawa | Shooter | Punjabi Songs | Geet MP3</t>
  </si>
  <si>
    <t>2020-02-08T12:30:11Z</t>
  </si>
  <si>
    <t>Subscribe To Our Channel For Songs  : http://bit.ly/SubscribeGEETMP3
Audio Listen/Download On :-
iTunes : https://apple.co/2WmtXPb
Apple Music : https://apple.co/2WmtXPb
Gaana : http://bit.ly/38brLxw
Hungama : http://bit.ly/2uvvNlB
JioSaavn : http://bit.ly/388BlkQ
Spotify : https://spoti.fi/2YQsKkW
Wynk Music : https://bit.ly/2YV0WMk
Amazon Music : https://amzn.to/3cobxDe
Youtube Music : https://bit.ly/2WmIEBY
Google Play : https://bit.ly/3fG55JM
Song Credit :- 
Song : Hitler 
Singer : Guri
Music : Deep Jandu
Original Music : Birgi Veerz
Lyrics  : Sahib Hitlar
Mix &amp; Master : Sameer Charegaonkar
Produced By : KV Dhillon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</si>
  <si>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OhgCfPc5xCk</t>
  </si>
  <si>
    <t>105174370</t>
  </si>
  <si>
    <t>1208658</t>
  </si>
  <si>
    <t>16773</t>
  </si>
  <si>
    <t>Gal Sun : Jass Manak (Full Song) Romantic Song | Punjabi Song | Geet MP3</t>
  </si>
  <si>
    <t>2020-02-05T12:30:41Z</t>
  </si>
  <si>
    <t>Subscribe To Our Channel For Songs  : http://bit.ly/SubscribeGEETMP3
Song Available On :-
Gaana : http://bit.ly/2Slq2Pp
Wynk : http://bit.ly/39dDDiL
Hungama Music : http://bit.ly/2RY8M3L
Amazon Music India : https://amzn.to/2Sk4YZN
JioSaavn : http://bit.ly/2GXBATN
iTunes : https://apple.co/2Oxt6H7
Apple Music : https://apple.co/2Oxt6H7
Google Play : http://bit.ly/2SrDyRw
Song Credit :- 
Song : Gal Sun
Singer : Jass Manak
Lyrics : Jass Manak
Composer : Jass Manak
Music : Rajat Nagpal
Produced By : KV Dhillon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</si>
  <si>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QaJhvr-Z5Ng</t>
  </si>
  <si>
    <t>102055382</t>
  </si>
  <si>
    <t>1335521</t>
  </si>
  <si>
    <t>16350</t>
  </si>
  <si>
    <t>Dushman 40 : Harf Cheema &amp; Gurlej Akhtar (Full Song) Deep Jandu | Punjabi Song | Geet MP3</t>
  </si>
  <si>
    <t>2020-02-03T12:30:04Z</t>
  </si>
  <si>
    <t>Geet MP3 &amp; GK DIGITAL Presenting Official Music Video Of "Dushman 40" 
Make Sure You Will Like It And Spread it As Much As You Can. 
Subscribe To Our Channel For Upcoming Songs :  http://bit.ly/SubscribeGEETMP3
Audio Available On :-
Gaana : http://bit.ly/36Tc6Bx
iTunes : https://apple.co/2S2bJAv
Song : Dushman 40
Singer : Harf Cheema, Gurlej Akhtar
Lyrics : Harf Cheema
Composer : Harf Cheema
Music : Deep Jandu  
Video Director : Savio Sandhu 
Team : Savio &amp; Yug
Dop : Shoeb Sadiqi 
Edit : Gobindpuria
Designer  Gurdev Sons Designers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</si>
  <si>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XCiPnOapxNc</t>
  </si>
  <si>
    <t>PT4M17S</t>
  </si>
  <si>
    <t>9265370</t>
  </si>
  <si>
    <t>165514</t>
  </si>
  <si>
    <t>2038</t>
  </si>
  <si>
    <t>Shopping : Jass Manak (Official Song) Punjabi Songs 2020 | GK DIGITAL | Geet MP3</t>
  </si>
  <si>
    <t>2020-01-31T13:24:25Z</t>
  </si>
  <si>
    <t>Geet MP3 &amp; Gk.Digital Presenting Official Song "Shopping" By Jass Manak
Make Sure You Will Like It And Spread it As Much As You Can. 
Subscribe To Our Channel For Upcoming Songs :  http://bit.ly/SubscribeGEETMP3
Audio Available On :-
Gaana : http://bit.ly/2uOPQeI
Song : Shopping
Singer : Jass Manak 
Lyrics : Jass Manak 
Composer : Jass Manak
Music : MixSingh
Lyrical Video : The Town Media
Artist Management : Gurbaksh Singh Dhillon
Produced By : Kv Dhillon
Online Promotions : GK DIGITAL
Music Label : Geet MP3
Music Consultant &amp; Digital Partner : Gk.Digital
Instagram : https://www.instagram.com/GK.DIGITAL
Enjoy and stay connected with us 📲https://www.youtube.com/channel/UClZF...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</si>
  <si>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J2TsJsT80dI</t>
  </si>
  <si>
    <t>8568077</t>
  </si>
  <si>
    <t>305091</t>
  </si>
  <si>
    <t>13471</t>
  </si>
  <si>
    <t>MAA : Veet Baljit (Full Song) Jayy Randhawa | Deep Jandu | Shooter Releasing 14 January 2022</t>
  </si>
  <si>
    <t>2020-01-30T04:30:00Z</t>
  </si>
  <si>
    <t>Presenting 2nd Song Of Shooter Movie : MAA By Veet Baljit
Shooter Movie Releasing : 14 January 2022
Subscribe To Our Channel For Songs  : http://bit.ly/SubscribeGEETMP3
Audio Available On :
Itunes : https://apple.co/37xn3d4
Apple Music : https://apple.co/37xn3d4
Wynk : http://bit.ly/2RzayIA
Gaana : http://bit.ly/2Gz2dy2
Hungama : http://bit.ly/3aTPKD0
Amazon Music : https://amzn.to/36B58kj
Google Play : http://bit.ly/37EP9mP
Youtube Music : http://bit.ly/37EP9mP
Song Credit :- 
Song : Maa
Singer : Veet Baljit
Lyrics : Veet Baljit
Music : Deep Jandu 
Mix and Master : J Statik
Promotions : Gk Digital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</si>
  <si>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KvJ2lOB-Zqw</t>
  </si>
  <si>
    <t>10689695</t>
  </si>
  <si>
    <t>175773</t>
  </si>
  <si>
    <t>4047</t>
  </si>
  <si>
    <t>2020-01-28T14:00:21Z</t>
  </si>
  <si>
    <t>Presenting 2nd Song Of Shooter Movie : MAA By Veet Baljit
Shooter Movie Releasing : 14 January 2022
Subscribe To Our Channel For Songs  : http://bit.ly/SubscribeGEETMP3
Audio Available On :
Itunes : https://apple.co/37xn3d4
Apple Music : https://apple.co/37xn3d4
Wynk : http://bit.ly/2RzayIA
Gaana : http://bit.ly/2Gz2dy2
Hungama : http://bit.ly/3aTPKD0
Amazon Music : https://amzn.to/36B58kj
Google Play : http://bit.ly/37EP9mP
Youtube Music : http://bit.ly/37EP9mP
Song Credit :- 
Song : Maa
Singer : Veet Baljit
Lyrics : Veet Baljit
Music : Deep Jandu 
Mix and Master : J Statik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</si>
  <si>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bmiPRjEt8ck</t>
  </si>
  <si>
    <t>8521205</t>
  </si>
  <si>
    <t>205355</t>
  </si>
  <si>
    <t>3356</t>
  </si>
  <si>
    <t>Dushman 40 : Harf Cheema &amp; Gurlej Akhtar (Teaser) Deep Jandu | Punjabi Song 2020 | Geet MP3</t>
  </si>
  <si>
    <t>2020-01-27T12:47:36Z</t>
  </si>
  <si>
    <t>Geet MP3 &amp; GK DIGITAL Presenting Official Teaser Of "Dushman 40" 
Make Sure You Will Like It And Spread it As Much As You Can. 
Subscribe To Our Channel For Upcoming Songs :  http://bit.ly/SubscribeGEETMP3
Song : Dushman 40
Singer : Harf Cheema, Gurlej Akhtar
Lyrics : Harf Cheema
Composer : Harf Cheema
Music : Deep Jandu  
Video Director : Savio Sandhu 
Team : Savio &amp; Yug
Dop : Shoeb Sadiqi 
Edit : Gobindpuria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</si>
  <si>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bLumUG8fqL8</t>
  </si>
  <si>
    <t>PT35S</t>
  </si>
  <si>
    <t>383490</t>
  </si>
  <si>
    <t>15823</t>
  </si>
  <si>
    <t>317</t>
  </si>
  <si>
    <t>Shad Dena Tenu : Satbir Aujla (Full Song) Punjabi Songs 2020 | Geet MP3</t>
  </si>
  <si>
    <t>2020-01-26T13:12:05Z</t>
  </si>
  <si>
    <t>Geet MP3 &amp; GK DIGITAL Presenting Official Song "Shad Dena Tenu" 
Make Sure You Will Like It And Spread it As Much As You Can. 
Subscribe To Our Channel For Upcoming Songs :  http://bit.ly/SubscribeGEETMP3
Also Available On :
Gaana : http://bit.ly/2GAMPBj
JioSaavn : http://bit.ly/2vtFSja
Hungama : http://bit.ly/36FGGhT
Wynk : https://wynk.in/u/Z89A56Fdc
Youtube Music : http://bit.ly/37G63kO
Song : Shad Dena Tenu
Singer : Satbir Aujla
Lyrics : Satbir Aujla
Composer : Satbir Aujla
Music : Preet Singh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</si>
  <si>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83AwtI654OU</t>
  </si>
  <si>
    <t>3407892</t>
  </si>
  <si>
    <t>97472</t>
  </si>
  <si>
    <t>1923</t>
  </si>
  <si>
    <t>Maajhe Diye Mombatiye : Balkar Sidhu &amp; Jenny Johal (Full Song) Rav Dhillon | Prince Bhullar| Nasha</t>
  </si>
  <si>
    <t>2020-01-24T12:30:00Z</t>
  </si>
  <si>
    <t>Geet MP3 Presenting Official Video Of "Maajhe Diye Mombatiye" 
Make Sure You Will Like It And Spread it As Much As You Can. 
Subscribe To Our Channel For Upcoming Songs :  http://bit.ly/SubscribeGEETMP3
Audio Also Available On : 
Itunes : https://apple.co/2sYEvIn
Apple Music : https://apple.co/2sYEvIn
Gaana : http://bit.ly/2NWuenv
Wynk : http://bit.ly/3aC45ny
JioSaavn : http://bit.ly/2RRSA2I
Hungama : http://bit.ly/2NXummt
Amazon Music India : https://amzn.to/36tXTdT
Google Play : http://bit.ly/37yQyv6
Youtube Music : http://bit.ly/3aJOBht
Song : Maajhe Diye Mombatiye
Singer : Balkar Sidhu, Jenny Johal
Starring : Prince Bhullar, Mahi Sharma
Music : Music Nasha
Lyrics: Lok Geet 
Video Director : Rav Dhillon 
Editor : Jagjeet Singh Dhanoa
Casting : Deepesh Rakheja &amp; Rammy 
Dop : Shinda 
Produced By : KV Dhillon
Online Promotions : GK 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</si>
  <si>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p5Mu1KnMi-g</t>
  </si>
  <si>
    <t>PT6M14S</t>
  </si>
  <si>
    <t>75796154</t>
  </si>
  <si>
    <t>482251</t>
  </si>
  <si>
    <t>9081</t>
  </si>
  <si>
    <t>Shoot Da Order : Jass Manak (Full Song) Jagpal Sandhu | Jayy Randhawa | Punjabi Songs | Geet MP3</t>
  </si>
  <si>
    <t>2020-01-21T13:00:06Z</t>
  </si>
  <si>
    <t>Presenting First Song Of Shooter Movie : Shoot Da Order By Jass Manak And Jagpal Sandhu
Subscribe To Our Channel For More Songs  : http://bit.ly/SubscribeGEETMP3
Listen/Download Audio On :-
Gaana : http://bit.ly/2TIteaf
Wynk Music : http://bit.ly/2NMVJ2K
JioSaavn : http://bit.ly/2RzE93i
Amazon Music : https://amzn.to/37uXiKv
Hungama : http://bit.ly/2veQuTb 
iTunes : https://apple.co/2Gr0Mlf
Amazon UK : https://bit.ly/3MhMnLq
Apple Music :https://apple.co/2Gr0Mlf
Spotify : http://bit.ly/3KiLSyd
Google Play : http://bit.ly/2O1h9sR
Youtube Music : http://bit.ly/2Gsvavu
Reel : https://bit.ly/40LhaER
Song Credit :- 
Song : Shoot Da Order
Singer : Jass Manak, Jagpal Sandhu
Music : Deep Jandu 
Mix and Master : Sameer Charegaonkar
Lyrics : Roshan 
Rap Lyrics : Mr Wow
Produced By : KV Dhillon
Online Promotions : Gk 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</si>
  <si>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XBVL9mJeae8</t>
  </si>
  <si>
    <t>191266954</t>
  </si>
  <si>
    <t>2147333</t>
  </si>
  <si>
    <t>31867</t>
  </si>
  <si>
    <t>SHOOTER : Jayy Randhawa (Trailer) Geet MP3</t>
  </si>
  <si>
    <t>2020-01-18T12:30:11Z</t>
  </si>
  <si>
    <t>HbJFQ8ViRzw</t>
  </si>
  <si>
    <t>31321534</t>
  </si>
  <si>
    <t>602080</t>
  </si>
  <si>
    <t>11672</t>
  </si>
  <si>
    <t>Tere Laare : Chetan &amp; Kulwinder Billa (Full Video) Sad Songs 2020 | Geet MP3</t>
  </si>
  <si>
    <t>2020-01-10T10:30:04Z</t>
  </si>
  <si>
    <t>Geet MP3 Presenting Official Video Of "Tere Laare" Song, Vocals By Chetan And Kulwinder Billa,
2020 Di Shuruaat De Naal Sadi Company Da Pehla Bamb Geet.
Geet Alfaza Ton Bande Hann Te Alfaaz Jazbaatan Ton.
Ik Bohat Khoobsoorat Geet Chetan Te Kulwinder Billa Di Awaaz Ch.
Make Sure You Will Like It And Spread it As Much As You Can. 
Subscribe To Our Channel For Upcoming Songs :  http://bit.ly/SubscribeGEETMP3
TikTok Sound Link : https://vm.tiktok.com/XypTXB/
Audio Also Available On : 
Gaana : http://bit.ly/2TaLTv9
iTunes : https://apple.co/2FAEqx8
Apple Music : https://apple.co/2FAEqx8
Amazon Music  https://amzn.to/2QPPWLM
Hungama : http://bit.ly/30lAbz2
Wynk : https://wynk.in/u/fa6ntGjQW
Google Play : http://bit.ly/3a6CCKt
Spotify : https://spoti.fi/2u1qAkR
Youtube Music : http://bit.ly/3adxsfZ
Song : Tere Laare
Singer : Chetan, Kulwinder Billa
Lyrics : Raas
Composer : Raas
Music : Akash Jandu
Video Director : Frame Singh
Female Lead : Aarushi Sharma 
Dop : Shoeb Siddiqui
Produced By : Kv Dhillon
Online Promotions : GK 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</si>
  <si>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LMYqa6U_RiA</t>
  </si>
  <si>
    <t>22301870</t>
  </si>
  <si>
    <t>165927</t>
  </si>
  <si>
    <t>5836</t>
  </si>
  <si>
    <t>Munda Ki kare : Jagroop Sandhu ( Full Video ) Punjabi Songs 2019/2020 | Geet MP3 | Gk.Digital</t>
  </si>
  <si>
    <t>2020-01-06T12:30:38Z</t>
  </si>
  <si>
    <t>Subscribe To Our Channel For Songs  : http://bit.ly/SubscribeGEETMP3
Music Consultant &amp; Digital Partner : Gk.Digital
Instagram : https://www.instagram.com/GK.DIGITAL
Also Available On : 
Gaana : http://bit.ly/2FO802v
Itunes : https://apple.co/2FxANZ4
Apple Music : https://apple.co/2FxANZ4
Wynk : https://wynk.in/u/ToxKivCN0
Spotify : https://spoti.fi/36JtnO8
Google Play : http://bit.ly/35DhY1g
Hungama : http://bit.ly/2FNl6Nl
Youtube Music : http://bit.ly/383XaRX
Amazon Music : https://amzn.to/2tgnutp
Song : Munda Ki Kare 
Singer : Jagroop Sandhu
Lyrics : Happy Dala
Music : RB Khera
Video  : Barmilan Pictures
Poster : The Town Media
Online Promotions : GK.Digital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</si>
  <si>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0-YTOZVWaKI</t>
  </si>
  <si>
    <t>1002297</t>
  </si>
  <si>
    <t>13820</t>
  </si>
  <si>
    <t>368</t>
  </si>
  <si>
    <t>GURI : Sone Diya Waliyan (Full Video) Satti Dhillon | MixSingh | Romantic Song | Geet MP3</t>
  </si>
  <si>
    <t>2019-12-26T12:30:01Z</t>
  </si>
  <si>
    <t>Geet MP3 Presenting Official Video Of "Sone Diya Waliyan" Song, Vocals By "GURI" Also Lyrics And Compose By Guri, And Music Created By "MixSingh" 
Make Sure You Will Like It And Spread it As Much As You Can. 
Subscribe To Our Channel For Upcoming Songs :  http://bit.ly/SubscribeGEETMP3
Song : Sone Diya Waliyan
Singer : Guri
Lyrics : Guri
Composer : Guri
Music : MixSingh
Video Director : Satti Dhillon
Production Company : Line Production Turkey
Line Producer : Uluc Yemen Aslan
Project Coordinator : Ipek Erdogan 
Production Coordinator : Evren Tuncdoken
Location Manager : Atilla Taninmis
Production Assistant : Tolga Akdemir
Female Lead : Simay Ergin
DOP : Omer Belli
Focus Puller : Taylan Adıyaman
Camera Assistant : Ozan Sur
DIT : Alpay Yilmaz
Photography : Nurcan Sevindi
Makeup : İlknur Sayir
Hair : Fatma Kucuk
Post Production : The Post Brothers
Editor : Turan Onur
Colorist : Ercan Kucuk
Publicity Design : The Town Media
Arranged, Programmed &amp; Mixed By MixSingh
Vocals Recorded at Mix It Up Studio
Artist Management : Gurbaksh Singh Dhillon 
Produced By : KV Dhillon
Online Promotions : GK 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</si>
  <si>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tSg1YnEucLI</t>
  </si>
  <si>
    <t>61751259</t>
  </si>
  <si>
    <t>894992</t>
  </si>
  <si>
    <t>22431</t>
  </si>
  <si>
    <t>Bhabiye : Nishawn Bhullar (Full Song) MixSingh | Veet Baljit | GK DIGITAL | Geet MP3</t>
  </si>
  <si>
    <t>2019-12-21T07:27:53Z</t>
  </si>
  <si>
    <t>Geet MP3 &amp; GK DIGITAL Presenting New Song "Bhabiye" By Nishawn Bhullar 
Make Sure You Will Like It And Spread it As Much As You Can. 
Subscribe To Our Channel For Upcoming Songs :  http://bit.ly/SubscribeGEETMP3
Also Available On :
Itunes : https://apple.co/35Nq3RJ
Apple Music : https://apple.co/35Nq3RJ
Gaana : https://gaana.com/album/bhabiye
Hungama : http://bit.ly/361eNkE
JioSaavn : http://bit.ly/2PLRAgK
Amazon Music : https://amzn.to/2sTVBqF
Spotify : https://spoti.fi/2sTWsHT
Wynk : https://wynk.in/u/rl0WRxTpP
Google Play : http://bit.ly/2sT2ys0
Youtube Music : http://bit.ly/2MjPgeO
Song : Bhabiye
Singer : Nishawn Bhullar
Starring : Kamal Khangura
Lyrics : Veet Baljit
Music : MixSingh
Poster : The Town Media
Video By : Savio Sandhu 
Team : Savio &amp; Yug 
Dop : Nanni Gill
Editor : Zipsi Studio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</si>
  <si>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e8uGN4pADbk</t>
  </si>
  <si>
    <t>9756397</t>
  </si>
  <si>
    <t>115766</t>
  </si>
  <si>
    <t>Bombay To Punjab : DEEP JANDU Ft. DIVINE (Full Video) Karan Aujla | Satti Dhillon | Geet MP3</t>
  </si>
  <si>
    <t>2019-12-19T11:30:02Z</t>
  </si>
  <si>
    <t>Geet MP3 Presenting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Reel : https://bit.ly/3UguZIR
Song Credits :-
Song : Bombay To Punjab
Singer : Deep Jandu, DIVINE
Female Lead : Gitanjali Singh
Lyrics : Karan Aujla
Music Composer : Deep Jandu
Rap : DIVINE
Video : Satti Dhillon
Dop : Sukh Kamboj 
Editor : Zipsi Studio
Production : Fateh Film Production 
Choreographer : Sumit Kumar
Album : Down To Earth
Music : Deep Jandu
Mix &amp; Master : J Statik  
Poster : The Town Media
Produced By : KV Dhillon
Online Promotions : GK DIGITAL 
Music Label : Geet MP3
Enjoy and stay connected with us 📲https://www.youtube.com/channel/UClZF...
Website : http://GeetMP3.com
YouTube : https://www.youtube.com/c/GeetMP3 
Facebook : https://www.facebook.com/GEETMP3OFFICIAL
Instagram : https://www.instagram.com/GEETMP3
Twitter : https://twitter.com/GEETMP3
SnapChat : https://www.snapchat.com/add/GEETMP3</t>
  </si>
  <si>
    <t>cdR7tzSOhtE</t>
  </si>
  <si>
    <t>334007019</t>
  </si>
  <si>
    <t>3606910</t>
  </si>
  <si>
    <t>46519</t>
  </si>
  <si>
    <t>GAME : Deep Jandu Ft. SULTAAN (Official Song) Punjabi Songs | Geet MP3</t>
  </si>
  <si>
    <t>2019-12-18T09:30:06Z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</si>
  <si>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Game 
Singer : Deep Jandu, Sultaan
Lyrics :  Lally Mundi
Music : Deep Jandu
Rap : SULTAAN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</si>
  <si>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xt8jc5NAWJ8</t>
  </si>
  <si>
    <t>5287228</t>
  </si>
  <si>
    <t>86943</t>
  </si>
  <si>
    <t>1925</t>
  </si>
  <si>
    <t>Bombay To Punjab : DEEP JANDU Ft. DIVINE (Teaser) Karan Aujla | Punjabi Song | Geet MP3</t>
  </si>
  <si>
    <t>2019-12-18T04:30:00Z</t>
  </si>
  <si>
    <t>Geet MP3 &amp; GK DIGITAL Presenting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Video : Satti Dhillon
Produced By : Kv Dhillon
Online Promotions : GK DIGITAL 
Music Label : Geet MP3
Song Credits :-
Song : Bombay To Punjab
Singer : Deep Jandu, DIVINE
Lyrics : Karan Aujla
Music : Deep Jandu
Rap : DIVINE
Video : Satti Dhillon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</si>
  <si>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74gvM8aP-UQ</t>
  </si>
  <si>
    <t>PT43S</t>
  </si>
  <si>
    <t>247037</t>
  </si>
  <si>
    <t>9712</t>
  </si>
  <si>
    <t>My Name : Deep Jandu Ft. Karan Aujla (Official Song) Gangis Khan | Punjabi Songs | Geet MP3</t>
  </si>
  <si>
    <t>2019-12-18T01:30:00Z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</si>
  <si>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My Name 
Singer : Deep Jandu, Karan Aujla, Gangis Khan
Lyrics :  Karan Aujla
Music : Deep Jandu
Rap : Karan Aujla, Gangis Khan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</si>
  <si>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Lhvjf-3EcJQ</t>
  </si>
  <si>
    <t>PT4M18S</t>
  </si>
  <si>
    <t>9967452</t>
  </si>
  <si>
    <t>123265</t>
  </si>
  <si>
    <t>1709</t>
  </si>
  <si>
    <t>Sohni Kudi : Deep Dhillon &amp; Jaismeen Jassi (Official Song) Punjabi Songs 2019 | Geet MP3</t>
  </si>
  <si>
    <t>2019-12-17T11:30:02Z</t>
  </si>
  <si>
    <t>Geet MP3 &amp; GK DIGITAL Presenting New Song "Sohni Kudi" By Deep Dhillon &amp; Jaismeen Jassi
Make Sure You Will Like It And Spread it As Much As You Can. 
Subscribe To Our Channel For Upcoming Songs :  http://bit.ly/SubscribeGEETMP3
Audio Available On :
Itunes : https://apple.co/34y6gEj
Apple Music : https://apple.co/34y6gEj
Wynk : http://bit.ly/2YUCdFX
Gaana : http://bit.ly/2S44uZ5
Hungama : http://bit.ly/2YYz9IB
Amazon Music : https://amzn.to/2szSx2C
JioSaavn : http://bit.ly/2S0XHPL
Spotify : https://spoti.fi/2S8kmtM
Google Play : http://bit.ly/2tpVmUj
Youtube Music : http://bit.ly/2rbnqKy
Song : Sohni Kudi
Singer : Deep Dhillon &amp; Jaismeen Jassi
Lyrics : Devinder  Benipal &amp; Preet Guri
Music : Dark Cello
Poster : The Town Media
Video By : Navraj Raja
Dop : Harinder Kalra
Master Mixing : Smeer Charegaonkar
Editor &amp; Colorist: Baljinder Muhar
Asst. Director : Vee J Teji
Special Thanks : Buta Singh Johal Vancouver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</si>
  <si>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u5Ca1iDbghE</t>
  </si>
  <si>
    <t>1122241</t>
  </si>
  <si>
    <t>16659</t>
  </si>
  <si>
    <t>414</t>
  </si>
  <si>
    <t>Real Ustaad : Deep Jandu Ft. Miss Pooja (Official Song) Punjabi Songs 2019 | Geet MP3</t>
  </si>
  <si>
    <t>2019-12-17T08:45:50Z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</si>
  <si>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Real Ustaad
Singer : Deep Jandu, Miss Pooja
Lyrics :  Lally Mundi 
Music : Deep Jandu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</si>
  <si>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BuLsjyGAhjQ</t>
  </si>
  <si>
    <t>PT4M27S</t>
  </si>
  <si>
    <t>1471510</t>
  </si>
  <si>
    <t>34463</t>
  </si>
  <si>
    <t>Sab Theek Ae : Deep Jandu Ft. Raja Kumari (Official Song) Punjabi Songs 2019 | Geet MP3</t>
  </si>
  <si>
    <t>2019-12-17T03:56:46Z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</si>
  <si>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Sab Theek Ae
Singer : Deep Jandu, raja Kumari 
Lyrics :  Lally Mundi 
Music : Deep Jandu 
Rap : Raja Kumari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</si>
  <si>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Nn6O2-lCShg</t>
  </si>
  <si>
    <t>497051</t>
  </si>
  <si>
    <t>11562</t>
  </si>
  <si>
    <t>284</t>
  </si>
  <si>
    <t>Robinhood (Desi Jatt) : SINGGA (Official Song) Punjabi Songs 2019 | GK DIGITAL | Geet MP3</t>
  </si>
  <si>
    <t>2019-12-16T11:30:05Z</t>
  </si>
  <si>
    <t>Geet MP3 &amp; GK DIGITAL Presenting New Song  "Robinhood" By "Singga"
Make Sure You Will Like It And Spread it As Much As You Can. 
Subscribe To Our Channel For Upcoming Songs :  http://bit.ly/SubscribeGEETMP3
Also Available On : 
Itunes : https://apple.co/2ZaKeXq
Apple Music : https://apple.co/2ZaKeXq
Gaana : https://gaana.com/album/robinhood-desi-jatt
Wynk : https://wynk.in/u/xH7SzQGG4
JioSaavn : http://bit.ly/2POSIPI
Hungama : http://bit.ly/2PPVELR
Spotify : https://spoti.fi/34GsLr3
Amazon Music : https://amzn.to/38PG4bM
Google Play : http://bit.ly/2sM6b2D
Youtube Music : http://bit.ly/2S9xDlx
Song : Robinhood
Singer : Singga
Lyrics : Singga
Music : Westetn Penduz
Poster : The Town Media
Video Director : B2Gether Pros, Badnaam Group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</si>
  <si>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4buspx01sSA</t>
  </si>
  <si>
    <t>12544340</t>
  </si>
  <si>
    <t>222391</t>
  </si>
  <si>
    <t>6224</t>
  </si>
  <si>
    <t>Mayajaal : Deep Jandu Ft. BOHEMIA (Official Song) Punjabi Songs 2019 | Geet MP3</t>
  </si>
  <si>
    <t>2019-12-16T04:29:14Z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</si>
  <si>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Mayajaal
Singer : Deep Jandu, BOHEMIA 
Lyrics :  Lally Mundi 
Music : Deep Jandu 
Rap : BOHEMIA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</si>
  <si>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Ix-u8IW2R9I</t>
  </si>
  <si>
    <t>2560187</t>
  </si>
  <si>
    <t>51681</t>
  </si>
  <si>
    <t>1763</t>
  </si>
  <si>
    <t>Peg Tere Naa De : Karaj Randhawa (Full Song) Punjabi Songs | GK Digital | Geet MP3</t>
  </si>
  <si>
    <t>2019-12-15T11:30:01Z</t>
  </si>
  <si>
    <t>Geet MP3 &amp; GK DIGITAL Presenting Official Song "Peg Tere Naa De" Vocals By "Karaj Randhawa" And Music Created By "The Kidd" 
Make Sure You Will Like It And Spread it As Much As You Can. 
Subscribe To Our Channel For Upcoming Songs :  http://bit.ly/SubscribeGEETMP3
Also Available On :
Itunes : https://apple.co/2S7ebWQ
Apple Music : https://apple.co/2S7ebWQ
Gaana : https://gaana.com/album/peg-tere-naa-de
Wynk : https://wynk.in/u/LMSzQJGnq
JioSaavn : http://bit.ly/38Mfxw3
Hungama : http://bit.ly/38NhTL7
Spotify : https://spoti.fi/35DTS7b
Google Play : http://bit.ly/2Q1dawB
Amazon Music : https://amzn.to/2YVuZS1
Youtube Music : http://bit.ly/2Pvargc
Song : Peg Tere Naa De 
Singer : Karaj Randhawa 
Lyrics : Prince Rakhdi 
Music : The Kidd 
Director : Dilsher Singh, Khushpal Singh 
Publicity Design : The Town Media
Produced By : Kv Dhillon
Art Director : Sunil Kumar
Project Manager : Khushal Singh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</si>
  <si>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fqPYP3UMK7M</t>
  </si>
  <si>
    <t>2440755</t>
  </si>
  <si>
    <t>66534</t>
  </si>
  <si>
    <t>1044</t>
  </si>
  <si>
    <t>Jordan : Deep Jandu Ft. Roach Killa (Official Song) Jass Manak | Punjabi Song 2019 | Geet MP3</t>
  </si>
  <si>
    <t>2019-12-15T08:41:43Z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</si>
  <si>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Jordan 
Singer : Deep Jandu, Roach Killa 
Lyrics :  Jass Manak
Music : Roach Killa 
Composer: Deep Jandu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</si>
  <si>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_WQr4LpKBJ4</t>
  </si>
  <si>
    <t>1458533</t>
  </si>
  <si>
    <t>31285</t>
  </si>
  <si>
    <t>794</t>
  </si>
  <si>
    <t>Sala Pyar : Deep Jandu Ft. Pav Dharia (Official Song) Punjabi Songs 2019 | Geet MP3</t>
  </si>
  <si>
    <t>2019-12-15T03:09:24Z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</si>
  <si>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Sala Pyar
Singer : Deep Jandu, Pav Dharia 
Lyrics : Lally Mundi 
Music : Deep Jandu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</si>
  <si>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2zsNaXw7n08</t>
  </si>
  <si>
    <t>421532</t>
  </si>
  <si>
    <t>8896</t>
  </si>
  <si>
    <t>Sohni Kudi : Deep Dhillon &amp; Jaismeen Jassi (Teaser) Releasing On 17 Dec | Geet MP3</t>
  </si>
  <si>
    <t>2019-12-15T01:30:02Z</t>
  </si>
  <si>
    <t>Geet MP3 &amp; GK DIGITAL Presenting New Song "Sohni Kudi" By Deep Dhillon &amp; Jaismeen Jassi
Make Sure You Will Like It And Spread it As Much As You Can. 
Subscribe To Our Channel For Upcoming Songs :  http://bit.ly/SubscribeGEETMP3
Song : Sohni Kudi
Singer : Deep Dhillon, Jaismeen Jassi
Lyrics : Devinder  Benipal &amp; Preet Guri
Music : Dark Cello
Poster : The Town Media
Video By : Navraj Raja
Editor &amp; Colorist: Baljinder Muhar
Asst. Director: Vee J Teji
Special Thanks : Buta Singh Johal Vancouver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</si>
  <si>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VImuC2rLWR8</t>
  </si>
  <si>
    <t>PT45S</t>
  </si>
  <si>
    <t>163285</t>
  </si>
  <si>
    <t>4540</t>
  </si>
  <si>
    <t>114</t>
  </si>
  <si>
    <t>Bombay To Punjab : DEEP JANDU Ft. DIVINE (Full Song) Karan Aujla | Punjabi Song | Geet MP3</t>
  </si>
  <si>
    <t>2019-12-14T11:46:28Z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</si>
  <si>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Song : Bombay To Punjab
Singer : Deep Jandu, DIVINE
Lyrics : Karan Aujla
Music : Deep Jandu
Rap : DIVINE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</si>
  <si>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OPxh4V9HFV0</t>
  </si>
  <si>
    <t>4573702</t>
  </si>
  <si>
    <t>64283</t>
  </si>
  <si>
    <t>Dress Match : DEEP JANDU (Full Song) Gurlez Akhtar | Punjabi Songs 2019 | Geet MP3</t>
  </si>
  <si>
    <t>2019-12-14T05:24:11Z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</si>
  <si>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Mix &amp; Master : J Statik  
Poster : The Town Media
Produced By : Kv Dhillon
Online Promotions : GK DIGITAL 
Music Label : Geet MP3
Song Credits :-
1. Dress Match
Singer : Deep Jandu, Gurlez Akhtar
Lyrics : Lally Mundi
Music : Deep Jandu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</si>
  <si>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s7fGvyG-puA</t>
  </si>
  <si>
    <t>4341387</t>
  </si>
  <si>
    <t>63390</t>
  </si>
  <si>
    <t>1067</t>
  </si>
  <si>
    <t>Down To Earth : DEEP JANDU (Full Album) Karan Aujla | DIVINE | Bohemia | Raja Kumari | Geet MP3</t>
  </si>
  <si>
    <t>2019-12-13T05:30:21Z</t>
  </si>
  <si>
    <t>Geet MP3 &amp; GK DIGITAL Presenting New New Album "Down To Earth" By Deep Jandu
Make Sure You Will Like It And Spread it As Much As You Can. 
Subscribe To Our Channel For Upcoming Songs :  http://bit.ly/SubscribeGEETMP3
Full Audio Album Listen And Download On 
iTunes : https://apple.co/2YJ3MBJ
Apple Music : https://apple.co/2YJ3MBJ
Wynk : http://bit.ly/2RRlQYY
Gaana : http://bit.ly/2LVeFeF
JioSaavn : http://bit.ly/38BKqmH
Hungama : http://bit.ly/38zmiRL
Google Play : http://bit.ly/2EfH9vA
Spotify : https://spoti.fi/2EcqFEf
Amazon Music : https://amzn.to/2ErGrLT
Deezer : http://bit.ly/2spJz83
7Digital : http://bit.ly/2tiaFyu
Kkbox : http://bit.ly/2PiJ4pp
Album : Down To Earth
Music : Deep Jandu
Lyrics : Lally Mundi, Karan Aujla, Jass Manak
Mix &amp; Master : J Statik  
Poster : The Town Media, Garry Nawaab
Produced By : Kv Dhillon
Online Promotions : GK DIGITAL 
Music Label : Geet MP3
Song Credits :-
1. Dress Match
Singer : Deep Jandu, Gurlez Akhtar
Lyrics : Lally Mundi
Music : Deep Jandu
2. Bombay To Punjab
Singer : Deep Jandu, DIVINE
Lyrics : Karan Aujla
Music : Deep Jandu
Rap : DIVINE
3. Sala Pyaar
Singer : Deep Jandu, Pav Dharia
Lyrics : Lally Mundi
Music : Deep Jandu
4. Jordan
Singer : Deep Jandu, Roach Killa
Lyrics : Jass Manak
Music :Deep Jandu 
Rap : Roack Killa
5. Mayajaal 
Singer : Deep Jandu, Bohemia
Lyrics : Lally Mundi
Music : Deep Jandu
Rap : Bohemia
6. Sab Theek Ae  
Singer : Deep Jandu, Raj Kumari, SHV G 
Lyrics : Lally Mundi
Music : Deep Jandu
Rap : Raja Kumari, SHV G
7. Real Ustaad 
Singer : Deep Jandu, Miss Pooja
Lyrics : Karan Aujla
Music : Deep Jandu
8. My Name 
Singer : Deep Jandu, Karan Aujla, Gangis Khan
Lyrics : Karan Aujla
Music : Deep Jandu
Rap : Gangis Khan
9. Game
Singer : Deep Jandu, Sultaan
Lyrics : Lally Mundi
Music : Deep Jandu 
Rap : Sultaan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</si>
  <si>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gnjjR7xEoAQ</t>
  </si>
  <si>
    <t>PT35M6S</t>
  </si>
  <si>
    <t>6866154</t>
  </si>
  <si>
    <t>145203</t>
  </si>
  <si>
    <t>6274</t>
  </si>
  <si>
    <t>Robinhood : SINGGA (Teaser) Song Releasing On 16 Dec | GK DIGITAL | Geet MP3</t>
  </si>
  <si>
    <t>2019-12-12T04:54:23Z</t>
  </si>
  <si>
    <t>Geet MP3 &amp; GK DIGITAL Presenting New Teaser "Robinhood" By Singga
Make Sure You Will Like It And Spread it As Much As You Can. 
Subscribe To Our Channel For Upcoming Songs :  http://bit.ly/SubscribeGEETMP3
Song : Robinhood
Singer : Singga
Lyrics : Singga
Music : Westetn Penduz
Mix &amp; Master :
Poster : The Town Media
Video Director : B2Gether Pros, Badnaam Group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</si>
  <si>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hiD5iI7qOOU</t>
  </si>
  <si>
    <t>PT41S</t>
  </si>
  <si>
    <t>483189</t>
  </si>
  <si>
    <t>23020</t>
  </si>
  <si>
    <t>535</t>
  </si>
  <si>
    <t>Selfie Queen : Seera Buttar ( Full Song ) Punjabi Songs 2019 | Gk.Digital | Geet Mp3</t>
  </si>
  <si>
    <t>2019-12-11T12:31:01Z</t>
  </si>
  <si>
    <t>Subscribe To Our Channel For Songs  : http://bit.ly/SubscribeGEETMP3
Music Consultant &amp; Digital Partner : Gk.Digital
Instagram : https://www.instagram.com/GK.DIGITAL
Song : Selfie Queen 
Singer : Seera Buttar 
Lyrics : Jassi Rk
Music : Mind Frique
Poster &amp; Video : Yash Media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</si>
  <si>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rCzcex8Y-34</t>
  </si>
  <si>
    <t>PT1M44S</t>
  </si>
  <si>
    <t>117582</t>
  </si>
  <si>
    <t>5193</t>
  </si>
  <si>
    <t>278</t>
  </si>
  <si>
    <t>Clutch Baliye : SULTAAN (Full Song) Gagan | Punjabi Songs | Geet MP3</t>
  </si>
  <si>
    <t>2019-12-10T12:30:05Z</t>
  </si>
  <si>
    <t>Geet MP3 Presenting New Song "Clutch Baliye" By Sultaan
Make Sure You Will Like It And Spread it As Much As You Can. 
Subscribe To Our Channel For Upcoming Songs :  http://bit.ly/SubscribeGEETMP3
Song : Clutch Baliye
Singer : Sultaan Feat Gagan 
Lyrics : Sultaan
Music : Sound Shikari
Video By : JT Singh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</si>
  <si>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sxVja30mfr0</t>
  </si>
  <si>
    <t>42294316</t>
  </si>
  <si>
    <t>571617</t>
  </si>
  <si>
    <t>6920</t>
  </si>
  <si>
    <t>Landcruiser : Veet Baljit &amp; Gurlez Akhtar (Full Song) MixSingh | Satti Dhillon | Geet MP3</t>
  </si>
  <si>
    <t>2019-12-09T12:48:04Z</t>
  </si>
  <si>
    <t>Geet MP3 Presenting New Song "Landcruiser" By Veet Baljit &amp; Gurlez Akhtar
Make Sure You Will Like It And Spread it As Much As You Can. 
Subscribe To Our Channel For Upcoming Songs :  http://bit.ly/SubscribeGEETMP3
Also Available On 
Itunes : https://apple.co/2PJ7DLl
Apple Music : https://apple.co/2PJ7DLl
Wynk : http://bit.ly/349WM2c
Gaana : https://gaana.com/album/landcruiser
Spotify : https://spoti.fi/2P5bWRU
JioSaavn : http://bit.ly/2Z20s4W
Google Play : http://bit.ly/357L21t
Amazon Music : https://amzn.to/2E5M5Tr
Youtube Music : http://bit.ly/3480rx6
Hungama : http://bit.ly/2sidOxx
Song : Landcruiser
Singer : Veet Baljit, Gurlez Akhtar
Starring : Kamal Khangura
Lyrics : Veet Baljit
Music : MixSingh
Poster : The Town Media
Video By : Satti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</si>
  <si>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Nqil-nNoHJE</t>
  </si>
  <si>
    <t>41492114</t>
  </si>
  <si>
    <t>333689</t>
  </si>
  <si>
    <t>5685</t>
  </si>
  <si>
    <t>Down To Earth : Deep Jandu (Album Intro) Full Album Releasing On 13 Dec | GK DIGITAL | Geet MP3</t>
  </si>
  <si>
    <t>2019-12-08T08:58:09Z</t>
  </si>
  <si>
    <t>Geet MP3 &amp; GK DIGITAL Presenting New New Album "Down To Earth" By Deep Jandu
Full Album Releasing On 13 Dec 5PM
Make Sure You Will Like It And Spread it As Much As You Can. 
Subscribe To Our Channel For Upcoming Songs :  http://bit.ly/SubscribeGEETMP3
Album : Down To Earth
Music : Deep Jandu
Poster : The Town Media, Garry Nawaab
Video Director : Rupan Bal
Produced By : Kv Dhillon
Online Promotions : GK DIGITAL 
Music Label : Geet MP3
Song Credits :-
1. Dress Match
Singer : Deep Jandu, Gurlez Akhtar
Lyrics : Lally Mundi
Music : Deep Jandu
2. Bombay To Punjab
Singer : Deep Jandu, DIVINE
Lyrics : Karan Aujla
Music : Deep Jandu
Rap : DIVINE
3. Sala Pyaar
Singer : Deep Jandu, Pav Dharia
Lyrics : Lally Mundi
Music : Deep Jandu
4. Jordan
Singer : Deep Jandu, Roach Killa
Lyrics : Jass Manak
Music :Deep Jandu 
Rap : Roack Killa
5. Mayajaal 
Singer : Deep Jandu, Bohemia
Lyrics : Lally Mundi
Music : Deep Jandu
Rap : Bohemia
6. Sab Theek Ae  
Singer : Deep Jandu, Raj Kumari, SHV G 
Lyrics : Lally Mundi
Music : Deep Jandu
Rap : Raja Kumari, SHV G
7. Real Ustaad 
Singer : Deep Jandu, Miss Pooja
Lyrics : Karan Aujla
Music : Deep Jandu
8. My Name 
Singer : Deep Jandu, Karan Aujla, Gangis Khan
Lyrics : Karan Aujla
Music : Deep Jandu
Rap : Gangis Khan
9. Game
Singer : Deep Jandu, Sultaan
Lyrics : Lally Mundi
Music : Deep Jandu 
Rap : Sultaan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</si>
  <si>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Gfcx5OpvamY</t>
  </si>
  <si>
    <t>PT2M4S</t>
  </si>
  <si>
    <t>632945</t>
  </si>
  <si>
    <t>26741</t>
  </si>
  <si>
    <t>741</t>
  </si>
  <si>
    <t>LONDON DI QUEEN : Balkar Sidhu &amp; Gurlez Akhtar (Full Song) Deep Jandu | Rav Dhillon | GK | Geet MP3</t>
  </si>
  <si>
    <t>2019-12-07T12:30:01Z</t>
  </si>
  <si>
    <t>Geet MP3 &amp; GK DIGITAL Presenting New Song "London Di Queen" By Balkar Sidhu &amp; Gurlez Akhtar
Make Sure You Will Like It And Spread it As Much As You Can. 
Subscribe To Our Channel For Upcoming Songs :  http://bit.ly/SubscribeGEETMP3
Audio Also Available On : 
Itunes : https://apple.co/351MWR7
Apple Music : https://apple.co/351MWR7
Gaana : https://gaana.com/song/london-di-queen
JioSavvn : http://bit.ly/2YT7iJR
Amazon Music : https://amzn.to/2PZgOr5
Hungama : http://bit.ly/36Sac4i
Google Play : http://bit.ly/2MbHljF
Youtube Music : http://bit.ly/36QBYOW
Song : London Di Queen
Singer : Balkar Sidhu
Lyrics : Prince Bhullar
Female Singer : Gurlez Akhtar
Music : Deep Jandu
Poster : The Town Media
Video By : Rav Dhillon
Produced By : KV Dhillon
Online Promotions : GK DIGITAL 
Music Label : Geet MP3
Casting by : Deepesh Rakheja and Rammy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</si>
  <si>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pYHWjljBfh4</t>
  </si>
  <si>
    <t>866553</t>
  </si>
  <si>
    <t>20356</t>
  </si>
  <si>
    <t>762</t>
  </si>
  <si>
    <t>LONDON DI QUEEN : Balkar Sidhu &amp; Gurlez Akhtar (Teaser) Full Song 7 December 6 PM | Geet MP3</t>
  </si>
  <si>
    <t>2019-12-04T06:59:09Z</t>
  </si>
  <si>
    <t>Geet MP3 &amp; GK DIGITAL Presenting New Teaser "London Di Queen" By Balkar Sidhu &amp; Gurlez Akhtar
Make Sure You Will Like It And Spread it As Much As You Can. 
Subscribe To Our Channel For Upcoming Songs :  http://bit.ly/SubscribeGEETMP3
Song : London Di Queen
Singer : Balkar Sidhu
Lyrics : Prince Bhullar
Female Singer : Gurlez Akhtar
Music : Deep Jandu
Poster : The Town Media
Video By : Rav Dhillon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</si>
  <si>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DGOCodcXDqo</t>
  </si>
  <si>
    <t>NA</t>
  </si>
  <si>
    <t>PT25S</t>
  </si>
  <si>
    <t>141288</t>
  </si>
  <si>
    <t>5586</t>
  </si>
  <si>
    <t>GLOCK By Mankirt Aulakh (Official Song) Punjabi Songs | Geet MP3</t>
  </si>
  <si>
    <t>2019-12-03T08:30:01Z</t>
  </si>
  <si>
    <t>Mankirt Aulakh First Time On GEET MP3
Geet MP3 Presenting Official Song Of "Glock" Song,
Make Sure You Will Like It And Spread it As Much As You Can
Subscribe To Our Channel For Upcoming Songs :  http://bit.ly/SubscribeGEETMP3
Song : Glock
Singer : Mankirt Aulakh
Lyrics : Saabi Bhinder
Music : The Kidd
Female Lead : Kamal Khangura 
Video Director : Rupan Bal &amp; Rubal GTR
Edit Colourist : DilpreetVFX
Poster Design : The Town Media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</si>
  <si>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xXQDi5dKWHY</t>
  </si>
  <si>
    <t>43538221</t>
  </si>
  <si>
    <t>591199</t>
  </si>
  <si>
    <t>29306</t>
  </si>
  <si>
    <t>Tera Mera Viah : Jass Manak | KV Dhillon Marriage | Davy | Hit Punjabi Wedding Songs - Geet MP3</t>
  </si>
  <si>
    <t>2019-11-30T10:17:48Z</t>
  </si>
  <si>
    <t>KV Dhillon Marriage 
KV &amp; Davy  24-11-2019
Audio Available On 
Itunes : https://apple.co/352gn5A
Apple Music : https://apple.co/352gn5A
Gaana : http://bit.ly/2Yu4HWT
Hungama : http://bit.ly/2P0ut1B
Wynk : https://wynk.in/u/E1Ye1Yhla
Google Play : http://bit.ly/2DZpd8k
Jio Savvn : http://bit.ly/36jcAB7
Amazon Music : https://amzn.to/2LxAvF1
Spotify : https://spoti.fi/2YxmqMT
Youtube Music : http://bit.ly/2RwFNV6
Thank You Everyone 
At Home 🏡 
Babbu Maan 
Manmohan Waris 
Satinder Sartaj 
Labh Heera 
Deep Dhillon 
Jasmine Jassi 
Harf Cheema 
Nishawn Bhullar 
Deep Jandu 
Parma Music 
Sarthi K 
Vadda Grewal 
Guri 
Jass Manak 
Karan Randhawa 
Jayy Randhawa 
Satbir Aujla 
Musahib 
Priya 
Gora Gill
Reception 26 November 
Guru Randhawa 
Jassi Gill 
Mankirat Aulakh 
Chetan 
Sukh-E 
Karan Aujla 
Kulbir Jhinjer
Kulwinder Billa 
Ranjit Bawa 
Tarsem Jassar 
Veet Baljit 
Preet Harpal 
Kaur B 
Harjit Harman
Sippy Gill 
Jelly 
Angrej Ali 
Hardeep Grewal 
Nisha Bano 
Afsana Khan 
Happy Raikoti
Nav Sandhu 
Shery Sean 
Deepak Dhillon 
Jugni Dhillon 
Gurlez Akhtar 
Kulwinder Kaily 
Resham Singh Anmol 
Balkar Sidhu
Karan Sehmbi
Mehtab Virk
Kartar Cheema
Bunty Bains
Vee Music
Gursanj
Arsh Maini
Karaj Randhawa 
Sartaj Virk
Nikit Dhillon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</si>
  <si>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lmdLCz4CAeA</t>
  </si>
  <si>
    <t>372155926</t>
  </si>
  <si>
    <t>2759710</t>
  </si>
  <si>
    <t>33197</t>
  </si>
  <si>
    <t>Juti Jharrke : Hardeep Grewal &amp; Afsana Khan (Full Song) Punjabi Song | Geet MP3</t>
  </si>
  <si>
    <t>2019-11-29T12:45:14Z</t>
  </si>
  <si>
    <t>Geet MP3 Presenting New Song "Juti Jharrke" By Hardeep Grewal And Afsana Khan
Make Sure You Will Like It And Spread it As Much As You Can
Subscribe To Our Channel For Upcoming Songs :  http://bit.ly/SubscribeGEETMP3
Also Available On:
Itunes : https://apple.co/2PiEUfO
Apple Music : https://apple.co/2PiEUfO
Gaana : http://bit.ly/2R0ZYKl
Wynk : http://bit.ly/2qYYMfQ
Hungama : http://bit.ly/2q5yPem
JioSaavn : http://bit.ly/35EeYls
Spotify : https://spoti.fi/33ZRI00
Google Play : http://bit.ly/2Rs4Poh
Amazon Music : https://amzn.to/33ZyPdQ
Youtube Music : http://bit.ly/38h8hYB
Song : Juti Jharke
Singer : Hardeep Grewal
Lyrics : Hardeep Grewal
Composer: Hardeep Grewal
Female Singer : Afsana Khan
Music : Proof
Mix &amp; Master : Dense
Female Lead : J Narula
Artists : Guri Billing, Ankush Dhawan
Casting : Senty Virk
Hair &amp; Makeup : MakeupbyLeo
Dop : Mintoo Plaha
Line Producer : Sanjeev Thakur
Still : Manpreet Dhot
Poster : Pexel Dude
Associate Director : Tejinder Dhiman
Video By : Garry Khatrao Media
Produced By : KV Dhillon
Online Promotions : GK Digital
Music Label : Geet MP3</t>
  </si>
  <si>
    <t>5blXf7sI74o</t>
  </si>
  <si>
    <t>115311622</t>
  </si>
  <si>
    <t>791528</t>
  </si>
  <si>
    <t>9121</t>
  </si>
  <si>
    <t>GLOCK By Mankirt Aulakh (Teaser) Releasing 3rd Dec 6PM | GK Digital | Geet MP3</t>
  </si>
  <si>
    <t>2019-11-28T10:31:21Z</t>
  </si>
  <si>
    <t>Mankirt Aulakh First Time On GEET MP3
Geet MP3 &amp; GK DIGITAL Presenting Official Teaser Of "Glock" Song,
Make Sure You Will Like It And Spread it As Much As You Can. 
Subscribe To Our Channel For Upcoming Songs :  http://bit.ly/SubscribeGEETMP3
Audio Exclusive On Gaana
Song : Glock
Singer : Mankirt Aulakh
Lyrics : Sabi Bhinder
Music : The Kidd
Female Lead : Kamal Khangura 
Video Director : Rupan Bal &amp; Rubal GTR
Mix &amp; Master : 
Edit colourist dilpreetvfx
Poster Design : The Town Media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</si>
  <si>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rkirpkhlRBc</t>
  </si>
  <si>
    <t>PT33S</t>
  </si>
  <si>
    <t>1246007</t>
  </si>
  <si>
    <t>57470</t>
  </si>
  <si>
    <t>Tera Mera Viah : Jass Manak ( Official song ) MixSingh | Punjabi Songs | Geet MP3</t>
  </si>
  <si>
    <t>2019-11-24T12:51:30Z</t>
  </si>
  <si>
    <t>Subscribe To Our Channel For Songs  : http://bit.ly/SubscribeGEETMP3
Audio Available On :
Itunes : https://apple.co/352gn5A
Apple Music : https://apple.co/352gn5A
Gaana : http://bit.ly/2Yu4HWT
Hungama : http://bit.ly/2P0ut1B
Wynk : https://wynk.in/u/E1Ye1Yhla
Google Play : http://bit.ly/2DZpd8k
Jio Savvn : http://bit.ly/36jcAB7
Amazon Music : https://amzn.to/2LxAvF1
Spotify : https://spoti.fi/2YxmqMT
Youtube Music : http://bit.ly/2RwFNV6
Song :Tera Mera Viah 
Singer : Jass Manak 
Lyrics : Jass Manak 
Compostion : Jass Manak
 Music : MixSingh
Arranged, Programmed &amp; Mixed By MixSingh
Vocals Recorded at Mix It Up Studio
Artist Management : Gurbaksh Singh Dhillon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</si>
  <si>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PZskwNHXsuU</t>
  </si>
  <si>
    <t>37947161</t>
  </si>
  <si>
    <t>683515</t>
  </si>
  <si>
    <t>15084</t>
  </si>
  <si>
    <t>Juti Jharrke : Hardeep Grewal &amp; Afsana Khan (Teaser) Punjabi Song | GK DIGITAL | Geet MP3</t>
  </si>
  <si>
    <t>2019-11-23T12:17:47Z</t>
  </si>
  <si>
    <t>Geet MP3 &amp; GK DIGITAL Presenting 
Make Sure You Will Like It And Spread it As Much As You Can. 
Subscribe To Our Channel For Upcoming Songs :  http://bit.ly/SubscribeGEETMP3
Audio Exclusive On Gaana : 
Song : Juti Jharke
Singer : Hardeep Grewal
Female Singer : Afsana Khan
Music : Proof
Mix &amp; Master : Dense
Female Lead : J Narula
Artists : Guri Billing, Ankush Dhawan
Casting : Senty Virk
Hair &amp; Makeup : Makeupbyleo
Dop : Mintoo Plaha
Line Producer : Sanjeev Thakur
Still : Manpreet Dhot
Poster : Pixel Dude
Associate Director : Tejinder Dhiman
Video By : Garry Khatrao Media
Produced By : Kuldeep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</si>
  <si>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Z2mWytJzlcg</t>
  </si>
  <si>
    <t>558949</t>
  </si>
  <si>
    <t>24673</t>
  </si>
  <si>
    <t>464</t>
  </si>
  <si>
    <t>Multani Kangne : Satbir Aujla (Full Video) Rav Dhillon | MixSingh | GK DIGITAL | Geet MP3</t>
  </si>
  <si>
    <t>2019-11-19T12:30:05Z</t>
  </si>
  <si>
    <t>Geet MP3 &amp; GK DIGITAL Presenting Official Music Video Of "Multani Kangne" Song, Vocals By  "Satbir Aujla"
Make Sure You Will Like It And Spread it As Much As You Can. 
Subscribe To Our Channel For Upcoming Songs :  http://bit.ly/SubscribeGEETMP3
Audio Exclusive On :
Itunes : https://apple.co/34Rj6On
Apple Music : https://apple.co/34Rj6On
Gaana : http://bit.ly/2OYPFVQ
Song : Multani Kangne
Singer : Satbir Aujla
Lyrics : Satbir Aujla
Compostion : Satbir Aujla
Music : MixSingh
Female Lead : Srushti Maan
Video Director : Rav Dhillon
Assistance Director : Jaggi 
Dop : Shinda Singh
Mix &amp; Master : 
Video Editor : Jagjeet Danowa
Art Director : Suraj
Photography : Ubhi
Casting : Deepesh Rakheja &amp; Rammy
Publicity Design : The Town Media
Artist Management : Gurbaksh Singh Dhillon
Produced By : Kuldeep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</si>
  <si>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yBlWLG20wXc</t>
  </si>
  <si>
    <t>2983939</t>
  </si>
  <si>
    <t>81016</t>
  </si>
  <si>
    <t>Mere Sajjan : Hairat Aulakh (Full Video) Rav Dhillon | Punjabi Song | GK DIGITAL | Geet MP3</t>
  </si>
  <si>
    <t>2019-11-16T12:43:52Z</t>
  </si>
  <si>
    <t>Geet MP3 &amp; GK DIGITAL Presenting Official Music Video Of "Mere Sajjan” Vocals By  "Hairat Aulakh "
Make Sure You Will Like It And Spread it As Much As You Can. 
Subscribe To Our Channel For Upcoming Songs :  http://bit.ly/SubscribeGEETMP3
Audio Also Available On : 
Itunes : https://apple.co/2ZgwCK0
Apple Music : https://apple.co/2ZgwCK0
Gaana : http://bit.ly/38iAtuk
Hungama : http://bit.ly/2DZB5Hn
Wynk Music : https://wynk.in/u/c3GwBSfMP
Jio Savvn : http://bit.ly/2LzViri
Amazon Music : https://amzn.to/2PsQt4n
Song : Mere Sajjan 
Singer : Hairat Aulakh 
Lyrics : Karam Attari 
Music : Wazir Patar 
Video Director : Rav Dhillon 
Dop : Shinda Singh
Publicity Design : The Town Media
Artist Management : Gurbaksh Singh Dhillon
Produced By : Kv Dhillon
Online Promotions : GK DIGITAL 
Music Label : Geet MP3
Music Consultant &amp; Digital Partner : GK 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</si>
  <si>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SWf_nmXsyTo</t>
  </si>
  <si>
    <t>PT3M46S</t>
  </si>
  <si>
    <t>1576464</t>
  </si>
  <si>
    <t>55966</t>
  </si>
  <si>
    <t>1371</t>
  </si>
  <si>
    <t>HASDI : Karan Randhawa (Official Video) Satti Dhillon | Rajat Nagpal | Geet MP3</t>
  </si>
  <si>
    <t>2019-11-13T12:34:46Z</t>
  </si>
  <si>
    <t>Geet MP3 Presenting Official Music Video Of "Hasdi" Song, Vocals By  "Karan Randhawa" And Music Created By "Rajat Nagpal" 
Make Sure You Will Like It And Spread it As Much As You Can. 
Subscribe To Our Channel For Upcoming Songs :  http://bit.ly/SubscribeGEETMP3
Audio Exclusive On Gaana : http://bit.ly/2KkM0Ps
Itunes : https://apple.co/350pun7
Apple Music : https://apple.co/350pun7
Song : Hasdi
Singer : Karan Randhawa
Lyrics : Micheal
Composer : Micheal 
Music : Rajat Nagpal
Female Lead : Sarah Khattri 
Video Director : Satti Dhillon
Dop : Shinda Singh
Mix &amp; Master : Abhishek Kaushik At BeatSpot
Choreographer : Sehaj (Urban Singh Crew) 
Assit Choreographer : Priyanka &amp; Pranjal
Makeup Artist : Rajan Passi 
Video Editor : Zipsi
Art Director : Mr blacc 
Photography : Shivam 
Hair Stylist  : Raabu ( Team Ali Khan )
Casting : Rammy Singh &amp; Depesh
Publicity Design : The Town Media
Artist Management : Gurbaksh Singh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</si>
  <si>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PsQwRptqcMg</t>
  </si>
  <si>
    <t>27947351</t>
  </si>
  <si>
    <t>525286</t>
  </si>
  <si>
    <t>9960</t>
  </si>
  <si>
    <t>Putt Jattan De : Dev Sidhu (Official Video) Punjabi Songs | GK DIGITAL | Geet MP3</t>
  </si>
  <si>
    <t>2019-11-11T12:59:27Z</t>
  </si>
  <si>
    <t>Geet MP3 &amp; GK DIGITAL Presenting Official Music Video Of "Putt Jattan De" Song,
Make Sure You Will Like It And Spread it As Much As You Can. 
Subscribe To Our Channel For Upcoming Songs :  http://bit.ly/SubscribeGEETMP3
Song : Putt Jattan De
Singer : Dev Sidhu
Lyrics : Penny
Music : Game Changerz
Video Director : Jot Singh Punia 
Video Editor : Bharat Sharma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</si>
  <si>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peXUL5nXytg</t>
  </si>
  <si>
    <t>335174</t>
  </si>
  <si>
    <t>10188</t>
  </si>
  <si>
    <t>Jimmy Choo : GURI (Full Song) MixSingh | Punjabi Songs | Geet MP3</t>
  </si>
  <si>
    <t>2019-11-07T12:30:01Z</t>
  </si>
  <si>
    <t>Geet MP3 &amp; GK DIGITAL Presenting Official Song Of "Jimy Choo" Song, Vocals By "Guri" And Music Created By "MixSingh" 
Make Sure You Will Like It And Spread it As Much As You Can. 
Subscribe To Our Channel For Upcoming Songs :  http://bit.ly/SubscribeGEETMP3
Audio Also Available On : 
Gaana : http://bit.ly/2RzJglB
Itunes : https://apple.co/2s4JGWs
Apple Music : https://apple.co/2s4JGWs
Song : Jimmy Choo
Singer : Guri
Lyrics : Bhinder Dabwali, Veet Baljit
Music : MixSingh
Photography : Vipul Photography
Publicity Design : The Town Media
Arranged, Programmed &amp; Mixed By MixSingh
Vocals Recorded at Mix It Up Studio
Artist Management : Gurbaksh Singh Dhillon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</si>
  <si>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CUe6WwHN4Kc</t>
  </si>
  <si>
    <t>2114181</t>
  </si>
  <si>
    <t>81458</t>
  </si>
  <si>
    <t>4032</t>
  </si>
  <si>
    <t>Befikra : MUSAHIB (Official Video) Satti Dhillon | Punjabi Songs | GK DIGITAL | Geet MP3</t>
  </si>
  <si>
    <t>2019-11-03T12:30:00Z</t>
  </si>
  <si>
    <t>Geet MP3 &amp; GK DIGITAL Presenting Official Music Video Of "Befikra" Song, Vocals By Talented "Musahib" And Music Created By "MixSingh" 
Make Sure You Will Like It And Spread it As Much As You Can. 
Subscribe To Our Channel For Upcoming Songs :  http://bit.ly/SubscribeGEETMP3
Audio Exclusive On Gaana : http://bit.ly/BefikraMusahib
Itunes : https://apple.co/353AaBo
Apple Music : https://apple.co/353AaBo
Song : Befikra
Singer : Musahib
Lyrics : Musahib
Composition Musahib
Music : MixSingh
Video Director : Satti Dhillon
Dop : Shinda Singh
Makeup Artist : Rajan Passi 
Video Editor : Zipsi
Photography : Shivam  
Publicity Design : The Town Media
Arranged, Programmed &amp; Mixed By MixSingh
Mastering : Sameer Charegoanker
Vocals Recorded at Mix It Up Studio
Artist Management : Gurbaksh Singh Dhillon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</si>
  <si>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AseJ9XyzafE</t>
  </si>
  <si>
    <t>1647826</t>
  </si>
  <si>
    <t>61351</t>
  </si>
  <si>
    <t>1597</t>
  </si>
  <si>
    <t>Dil Todta : Inder Dhillon (Full Song) Rav Dhilllon | Punjabi Songs | GK DIGITAL | Geet MP3</t>
  </si>
  <si>
    <t>2019-10-31T12:31:20Z</t>
  </si>
  <si>
    <t>Geet MP3 &amp; GK DIGITAL Presenting Song Of "Inder Dhillon" Song Name "Dil Todta"
Subscribe To Our Channel For Songs  : http://bit.ly/SubscribeGEETMP3
Audio Also Available On : 
Itunes : https://apple.co/33WT9MV
Apple Music : https://apple.co/33WT9MV
Gaana :  https://gaana.com/song/dil-todta
Hungama : http://bit.ly/2s8U3Ze
Wynk Music : https://wynk.in/u/vWbccrybE
Spotify : https://spoti.fi/2YuXJRu
Google Play : http://bit.ly/2RCTamm
Jio Savvn : http://bit.ly/2LwgnCT
Amazon Music : https://amzn.to/341HbBm
Youtube Music : http://bit.ly/2YDh4jv
Song : Dil Todta
Singer : Inder Dhillon
Lyrics : Jabby Gill
Composition : Jabby Gill
Music : Dream Boy
Video : Rav Dhillon
Dop : Shinda Singh
Assistant Director :  Jaggi
Production : Kuldeep Productions
Art Director : Suraj
Casting : Dipesh
Editor : Jagjet Singh Dhanoa
Artist Management : Guri Dhillon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</si>
  <si>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aAXqiUxukPc</t>
  </si>
  <si>
    <t>580660</t>
  </si>
  <si>
    <t>26610</t>
  </si>
  <si>
    <t>942</t>
  </si>
  <si>
    <t>QATAL (Lyrical Video) Nishawn Bhullar &amp; Gurlez Akhtar | Jass Manak | GK DIGITAL | Geet MP3</t>
  </si>
  <si>
    <t>2019-10-31T04:52:59Z</t>
  </si>
  <si>
    <t>Geet MP3 &amp;  GK DIGITAL Presents Nishawn Bhullar's New Track "QATAL" Make Sure You Will Like It And Spread it As Much As You Can. 
Also Available On :
Gaana : https://gaana.com/song/qatal-2
Hungama : http://bit.ly/2N8Ns9v
Wynk Music : https://wynk.in/u/weUNav09f
Jio Saaavn : https://www.jiosaavn.com/song/qatal/OiECaCNfcwM
Spotify : https://open.spotify.com/album/7kaMPhQTqvGufgbAyDLyO2
Google Play : http://bit.ly/2N4zftT
Amazon Music : https://amzn.to/321OtnP
Itunes : https://apple.co/2q7iC8a
Subscribe To Our Channel For Upcoming Songs :  http://bit.ly/SubscribeGEETMP3
Title : Qatal
Singer : Nishawn Bhullar, Gurlej Akhtar
Lyrics : Jass Manak
Composer : Jass Manak
Music : The Kidd
Video Director : Satti Dhillon
Dop : Sukha
Makeup : Rajan Passi 
Editor : Zipsi
Art Director : Blacc
Hair : Aman (Team Ali Khan) 
Lime Production : Fateh Film Production
Publicity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</si>
  <si>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ZTSDXqHNr_Y</t>
  </si>
  <si>
    <t>402856</t>
  </si>
  <si>
    <t>12457</t>
  </si>
  <si>
    <t>287</t>
  </si>
  <si>
    <t>Love Marriage : Harf Cheema &amp; Gurlez Akhtar (Full Video) MixSingh | Geet MP3</t>
  </si>
  <si>
    <t>2019-10-26T11:30:03Z</t>
  </si>
  <si>
    <t>Geet MP3 Presenting Song Of "Harf Cheema" Song Name "Love Marriage"
Subscribe To Our Channel For Songs  : http://bit.ly/SubscribeGEETMP3
Song : Love Marriage 
Singer : Harf Cheema
Composition Harf Cheema
Lyrics : Harf Cheema
Music : MixSingh
Video Director : Rupan Bal, Rubal GTR
Special Thanks : Harjeet Mander (American Systems) Raman Cheema, Deep Bassi
Assistant Director : Sukhveer Dhaliwal
Mix &amp; Master : Sameer Charegaonkar
Designer  Gurdev Sons Designers
Edit DI Colourist : Jagjeet Singh Dhanoa
Publicity Design : Aman Kalsi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Website: http://GeetMP3.com</t>
  </si>
  <si>
    <t>jQ8T8MhjGOw</t>
  </si>
  <si>
    <t>19377816</t>
  </si>
  <si>
    <t>215473</t>
  </si>
  <si>
    <t>3846</t>
  </si>
  <si>
    <t>NonVeg : Gurlez Akhtar &amp; Kulwinder Kally (Full Song) R Nait | Punjabi Songs 2019 | Geet MP3</t>
  </si>
  <si>
    <t>2019-10-22T05:31:16Z</t>
  </si>
  <si>
    <t>Geet MP3 And GK Digital Presenting New Song Of Punjabi Famous Vocalist "Gurlej Akhtar" Song Name "Non Veg" Do Watch And Share
Also Available On :
Itunes : https://apple.co/2N6CgKm
Apple Music : https://apple.co/2N6CgKm
Gaana : https://gaana.com/song/non-veg-1
Hungama : http://bit.ly/2C2g1il
Wynk  : https://wynk.in/u/u6PVvI5Sz
Jio Saavn : http://bit.ly/339dsqA
Spotify : https://spoti.fi/34hrNl9
Google Play : http://bit.ly/34i0Qh9
Amazon Music : https://amzn.to/2pmApZ2
Subscribe To Our Channel For Songs  : http://bit.ly/SubscribeGEETMP3
Also Available On : 
Gaana : http://bit.ly/32Bcnrf
Song : Non-Veg
Singer : Kulwinder Kally, Gurlej Akhtar
Music : Tar E Beat Breakers
Lyrics : R Nait
Director : Frame Singh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</si>
  <si>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nINqMBNs0u4</t>
  </si>
  <si>
    <t>PT4M34S</t>
  </si>
  <si>
    <t>2182374</t>
  </si>
  <si>
    <t>36125</t>
  </si>
  <si>
    <t>728</t>
  </si>
  <si>
    <t>Ronde Ronde : Ninja ( Lyrical Video ) Punjabi Songs 2019 | GK Digital | Geet MP3</t>
  </si>
  <si>
    <t>2019-10-21T12:33:00Z</t>
  </si>
  <si>
    <t>Subscribe To Our Channel For Songs  : http://bit.ly/SubscribeGEETMP3
Music Consultant &amp; Digital Partner : Gk.Digital
Instagram : https://www.instagram.com/GK.DIGITAL
Also Available On :
Gaana : https://gaana.com/song/ronde-ronde-1
Hungama : http://bit.ly/32919Jv
Jio Saavn : http://bit.ly/2N8G9yF
Spotify : https://spoti.fi/34ibAvW
Google Play : http://bit.ly/2pvvOUg
Amazon : https://amzn.to/2qgzwkv
Itunes : https://apple.co/34johqd
Song Credit : 
Song Name : Ronde Ronde
Movie : Unni Ikki
Singer : Ninja
Music : The Boss
Lyrics : Avi
Mixed by : Sounds Sqaud Studio 
Mastered : Amit Monga
Promotions : GK DIGITAL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</si>
  <si>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nDTZiAb1gP0</t>
  </si>
  <si>
    <t>1343147</t>
  </si>
  <si>
    <t>48552</t>
  </si>
  <si>
    <t>1020</t>
  </si>
  <si>
    <t>NonVeg (Teaser) Kulwinder Kally | Gurlej Akhtar | R Nait | Punjabi Songs 2019 | Geet Mp3</t>
  </si>
  <si>
    <t>2019-10-21T07:40:00Z</t>
  </si>
  <si>
    <t>Subscribe To Our New Channel For  Songs  : http://bit.ly/SubscribeGEETMP3
Song : Non-Veg
Singer : Kulwinder Kally | Gurlej Akhtar
Music : Tar E Beat Breakers
Lyrics : R Nait
Director : Frame Singh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</si>
  <si>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v0REop_1Yh4</t>
  </si>
  <si>
    <t>147229</t>
  </si>
  <si>
    <t>4233</t>
  </si>
  <si>
    <t>175</t>
  </si>
  <si>
    <t>Tera Mera Viah : PRIYA (Full Song) Jass Manak | Rav Dhillon | MixSingh | Geet MP3</t>
  </si>
  <si>
    <t>2019-10-19T11:30:08Z</t>
  </si>
  <si>
    <t>Geet MP3 Presenting "Tera Mera Viah" By "Priya"
Make Sure You Will Like It And Spread it As Much As You Can. 
Subscribe To Our Channel For Upcoming Songs :  http://bit.ly/SubscribeGEETMP3
Also Available On :  
Itunes : https://apple.co/2C0Vivx
Apple Music : https://apple.co/2C0Vivx
Gaana : https://gaana.com/album/tera-mera-viah-punjabi-1
Hungama : http://bit.ly/2JzSjyf
Wynk : https://wynk.in/u/4BeEKaSUH
JioSaavn : http://bit.ly/2Pzg90G
Spotify : https://spoti.fi/2N6zp4j
Google Play : http://bit.ly/2PyVUjT
Amazon : https://amzn.to/34j1rix
Song :Tera Mera Viah
Singer : Priya Feat. Rav Dhillon
Lyrics : Jass Manak
Composition : Jass Manak
Music : MixSingh 
Video : Rav Dhillon
Dop : Shinda Singh
Assistant Director :  Jaggi
Production : Kuldeep Productions
Art Director : Suraj
Hair Style : Sahil
Editor : Jagjet Singh Dhanoa
Artist Management : Guri Dhillon 
Produced By : KV Dhillon
Online Promotions : GK 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</si>
  <si>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Ut2ej00XfaI</t>
  </si>
  <si>
    <t>43937539</t>
  </si>
  <si>
    <t>712692</t>
  </si>
  <si>
    <t>11292</t>
  </si>
  <si>
    <t>Warning : Karaj Randhawa &amp; Gurlez Akhtar (Official Video) Punjabi Songs | GK DIGITAL | Geet MP3</t>
  </si>
  <si>
    <t>2019-10-13T12:30:02Z</t>
  </si>
  <si>
    <t>Geet MP3 &amp; GK DIGITAL Presents "Karaj Randhawa"s New Track "Warning"
Subscribe To Our Channel For Songs  : http://bit.ly/SubscribeGEETMP3
Also Available On : 
Gaana : https://gaana.com/album/warning-punjabi-2019-3
Hungama : http://bit.ly/2C7w9yZ
Wynk : https://wynk.in/u/aojAAN4Ia
Jiosavvn : http://bit.ly/34hzzvl
Spotify : https://spoti.fi/2C2jLk8
Google Play : http://bit.ly/2C5ukCE
Amazon : https://amzn.to/2PBr89X
Itunes : https://apple.co/2PCDrCR
Song : Warning
Singer : Karaj Randhawa Feat. Prabh Grewal 
Follow On Insta : http://instagram.com/iKarajRandhawa
Lyrics : Prince Rakhdi 
Music : The Kidd
Video Director : Savio Sandhu 
Team : Savio &amp; Yug 
Dop : Shoeb Sadiqi 
Assistant's : Rajvir &amp; Rahul &amp; Harji 
Production : Kuldeep Production's
Edit : Satwinder Dhanoa
Art Director : Sunil Kumar
Project Manager : Khushal Singh
Poster Design : The Town Media
Music Label : Geet MP3
Online Promotions : GK 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</si>
  <si>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WbEUM3sOuEQ</t>
  </si>
  <si>
    <t>PT4M58S</t>
  </si>
  <si>
    <t>11389966</t>
  </si>
  <si>
    <t>148159</t>
  </si>
  <si>
    <t>1742</t>
  </si>
  <si>
    <t>Unni Ikki ( Full Song )  Himmat Sandhu | Punjabi Songs 2019 | Geet MP3</t>
  </si>
  <si>
    <t>2019-10-12T12:29:15Z</t>
  </si>
  <si>
    <t>Subscribe To Our Channel For Songs  : http://bit.ly/SubscribeGEETMP3
Also Available On :
Gaana : https://gaana.com/song/unni-ikki
Hungama : http://bit.ly/2C0HgtF
Jiosaavn : http://bit.ly/2PBAcMb
Spotify : https://spoti.fi/2WyTnHG
Google Play : http://bit.ly/2PDnOeG
Amazon : https://amzn.to/2PBr89X
Itunes : https://apple.co/2qYKag9
Song Name : Unni Ikki
Movie : Unni Ikki
Singer : Himmat Sandhu
Music : The Boss
Lyrics :  Talwinder Talbi
Mixed by : Sounds Sqaud Studio 
Mastered : Amit Monga
Promotions : GK DIGITAL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</si>
  <si>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P1EH9BAKjzw</t>
  </si>
  <si>
    <t>824197</t>
  </si>
  <si>
    <t>20839</t>
  </si>
  <si>
    <t>545</t>
  </si>
  <si>
    <t>Unni Ikki : Himmat Sandhu (Title Track) Jagjeet Sandhu | Karamjit Anmol | Movie Rel 11Oct</t>
  </si>
  <si>
    <t>2019-10-11T04:30:00Z</t>
  </si>
  <si>
    <t>"Ghaint Singh Entertainment, Running Break Productions &amp; KP Motion Pictures Present The Official Trailer Of Their Film Unni Ikki Directed By Livtar Singh &amp; Kaypee Gill. 
Releasing Worldwide On 11th October
Subscribe To Our Channel For Songs  : http://bit.ly/SubscribeGEETMP3
Also Available On :
Gaana : https://gaana.com/song/unni-ikki
Hungama : http://bit.ly/2C0HgtF
Jiosaavn : http://bit.ly/2PBAcMb
Spotify : https://spoti.fi/2WyTnHG
Google Play : http://bit.ly/2PDnOeG
Amazon : https://amzn.to/2PBr89X
Itunes : https://apple.co/2qYKag9
Song Credit : 
Song Name : Unni Ikki
Movie : Unni Ikki
Singer : Himmat Sandhu
Music : The Boss
Lyrics :  Talwinder Talbi
Mixed by : Sounds Sqaud Studio 
Mastered : Amit Monga
Promotions : GK DIGITAL 
Label : Geet MP3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</si>
  <si>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197sEwfGEyw</t>
  </si>
  <si>
    <t>PT1M51S</t>
  </si>
  <si>
    <t>140874</t>
  </si>
  <si>
    <t>4781</t>
  </si>
  <si>
    <t>122</t>
  </si>
  <si>
    <t>Jordan Sandhu &amp; Gurlez Akhtar | Gold Platinum ( Full Song ) Punjabi Songs 2019 | Geet MP3</t>
  </si>
  <si>
    <t>2019-10-10T04:30:00Z</t>
  </si>
  <si>
    <t>"Ghaint Singh Entertainment, Running Break Productions &amp; KP Motion Pictures Present The Official Trailer Of Their Film Unni Ikki Directed By Livtar Singh &amp; Kaypee Gill. Releasing Worldwide On 11th October
Subscribe To Our Channel For Songs  : http://bit.ly/SubscribeGEETMP3
Also Available On : 
Gaana : https://gaana.com/song/gold-platinum-1
Hungama : http://bit.ly/2qaQ5yx
Wynk : https://wynk.in/u/uZKBHkYNU
Jiosaavn : http://bit.ly/34oAxGi
Google Play : http://bit.ly/2NIttO3
Amazon : https://amzn.to/2JESYyp
Itunes : https://apple.co/2qYNBDz
Song Credit : 
Song Name : Gold platinum 
Movie : Unni Ikki
Singer : Jordan Sandhu, Gurlez Akhtar 
Music : The Boss
Lyrics : Manjinder Brar
Mixed By : Sounds Sqaud Studio 
Mastered by : Sameer Charegaonker
Promotions : GK DIGITAL 
Label : Geet MP3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</si>
  <si>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ccKeN0y7tWw</t>
  </si>
  <si>
    <t>614203</t>
  </si>
  <si>
    <t>13378</t>
  </si>
  <si>
    <t>218</t>
  </si>
  <si>
    <t>Tera Mera Viah : PRIYA (Official Song) Jass Manak | MixSingh | Full Video 19 October 6 PM | Geet MP3</t>
  </si>
  <si>
    <t>2019-10-09T12:30:02Z</t>
  </si>
  <si>
    <t>Geet MP3 &amp; GK DIGITAL Presenting "Tera Mera Viah" By "Priya"
Make Sure You Will Like It And Spread it As Much As You Can. 
Subscribe To Our Channel For Upcoming Songs :  http://bit.ly/SubscribeGEETMP3
Song :Tera Mera Viah
Singer : Priya 
Lyrics : Jass Manak
Composition Jass Manak
Music : MixSingh 
Lyrical Video : The Town Media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</si>
  <si>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cuXpnxGx2Uk</t>
  </si>
  <si>
    <t>3992502</t>
  </si>
  <si>
    <t>120560</t>
  </si>
  <si>
    <t>2972</t>
  </si>
  <si>
    <t>Ronde Ronde : NINJA (Full Song) Jagjeet Sandhu | Karamjit Anmol | Movie Rel 11Oct</t>
  </si>
  <si>
    <t>2019-10-09T06:30:01Z</t>
  </si>
  <si>
    <t>"Ghaint Singh Entertainment, Running Break Productions &amp; KP Motion Pictures Present The Official Trailer Of Their Film Unni Ikki Directed By Livtar Singh &amp; Kaypee Gill. 
Releasing Worldwide On 11th October
Subscribe To Our Channel For Songs  : http://bit.ly/SubscribeGEETMP3
Also Available On :
Gaana : https://gaana.com/song/ronde-ronde-1
Hungama : http://bit.ly/32919Jv
Jio Saavn : http://bit.ly/2N8G9yF
Spotify : https://spoti.fi/34ibAvW
Google Play : http://bit.ly/2pvvOUg
Amazon : https://amzn.to/2qgzwkv
Itunes : https://apple.co/34johqd
Song Credit : 
Song Name : Ronde Ronde
Movie : Unni Ikki
Singer : Ninja
Music : The Boss
Lyrics : Avi
Mixed by : Sounds Sqaud Studio 
Mastered : Amit Monga
Promotions : GK DIGITAL 
Label : Geet MP3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</si>
  <si>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XHQnjScq2qs</t>
  </si>
  <si>
    <t>2675496</t>
  </si>
  <si>
    <t>1013</t>
  </si>
  <si>
    <t>QATAL Video : Nishawn Bhullar &amp; Gurlez Akhtar | Jass Manak | Satti Dhillon | GK DIGITAL | Geet MP3</t>
  </si>
  <si>
    <t>2019-10-07T12:32:01Z</t>
  </si>
  <si>
    <t>Geet MP3 &amp;  GK DIGITAL Presents Nishawn Bhullar's New Track "QATAL" Make Sure You Will Like It And Spread it As Much As You Can. 
Also Available On :
Gaana : https://gaana.com/song/qatal-2
Hungama : http://bit.ly/2N8Ns9v
Wynk Music : https://wynk.in/u/weUNav09f
Jio Saaavn : https://www.jiosaavn.com/song/qatal/OiECaCNfcwM
Spotify : https://open.spotify.com/album/7kaMPhQTqvGufgbAyDLyO2
Google Play : http://bit.ly/2N4zftT
Amazon Music : https://amzn.to/321OtnP
Itunes : https://apple.co/2q7iC8a
Subscribe To Our Channel For Upcoming Songs :  http://bit.ly/SubscribeGEETMP3
Title : Qatal
Singer : Nishawn Bhullar, Gurlej Akhtar
Lyrics : Jass Manak
Composer : Jass Manak
Music : The Kidd
Video Director : Satti Dhillon
Dop : Sukha
Makeup : Rajan Passi 
Editor : Zipsi
Art Director : Blacc
Hair : Aman (Team Ali Khan) 
Lime Production : Fateh Film Production
Publicity Design : The Town Media
Artist Management : Gurbaksh Singh Dhillon
Produced By : Kv Dhillon
Online Promotions : GK 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</si>
  <si>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yf5n5lGoVlA</t>
  </si>
  <si>
    <t>2147819</t>
  </si>
  <si>
    <t>70943</t>
  </si>
  <si>
    <t>1369</t>
  </si>
  <si>
    <t>UNNI IKKI (Official Promo 6) Jagjeet Sandhu | Karamjit Anmol | Sawan Rupowali | Movie Rel 11Oct</t>
  </si>
  <si>
    <t>2019-10-07T11:38:57Z</t>
  </si>
  <si>
    <t>New Movie "Unni Ikki" Promo 6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</si>
  <si>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_R1vAJzh6ng</t>
  </si>
  <si>
    <t>72018</t>
  </si>
  <si>
    <t>1587</t>
  </si>
  <si>
    <t>63</t>
  </si>
  <si>
    <t>Aisa Koi Din : GORA GILL (Official Song) Punjabi Songs 2019 | GK DIGITAL | Geet MP3</t>
  </si>
  <si>
    <t>2019-10-06T12:45:04Z</t>
  </si>
  <si>
    <t>Geet MP3 &amp; Gk.Digital Presenting Song Of "Gora Gill" Song "Aisa Koi Din"
Make Sure You Will Like It And Spread it As Much As You Can. 
Subscribe To Our Channel For Upcoming Songs :  http://bit.ly/SubscribeGEETMP3
Also Available On :
Gaana : https://gaana.com/song/aisa-koi-din
Hungama : http://bit.ly/34dbsOm
Wynk : https://wynk.in/u/83HmVORzU
Jiosaavn : http://bit.ly/2PCQdl6
Amazon : https://amzn.to/34v5Yif
Song : Aisa Koi Din
Singer : Gora Gill
Music : Nick Dhammu
Lyrics : Sukh Sandhu
Video Director : Onkar Hayar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</si>
  <si>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wmHh_XYYLhE</t>
  </si>
  <si>
    <t>744174</t>
  </si>
  <si>
    <t>16580</t>
  </si>
  <si>
    <t>510</t>
  </si>
  <si>
    <t>Bai Ji (Full Song) The Boss | Jagjeet Sandhu | Movie Releasing 11Oct</t>
  </si>
  <si>
    <t>2019-10-04T12:40:08Z</t>
  </si>
  <si>
    <t>"Ghaint Singh Entertainment, Running Break Productions &amp; KP Motion Pictures Present The Official Trailer Of Their Film Unni Ikki Directed By Livtar Singh &amp; Kaypee Gill. Releasing Worldwide On 11th October
Subscribe To Our Channel For Songs  : http://bit.ly/SubscribeGEETMP3
Song Credit : 
Song Name : Bai Ji
Movie : Unni Ikki
Singer : The Boss 
Music : The Boss
Lyrics : Avi
Mixed By : Sounds Sqaud Studio 
Mastered by : Sameer Charegaonker
Promotions : GK DIGITAL 
Label : Geet MP3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</si>
  <si>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Z-dKTBe9O6o</t>
  </si>
  <si>
    <t>PT2M3S</t>
  </si>
  <si>
    <t>254611</t>
  </si>
  <si>
    <t>3017</t>
  </si>
  <si>
    <t>161</t>
  </si>
  <si>
    <t>UNNI IKKI (Official Promo 5) Jagjeet Sandhu | Karamjit Anmol | Sawan Rupowali | Movie Rel 11Oct</t>
  </si>
  <si>
    <t>2019-10-04T09:22:46Z</t>
  </si>
  <si>
    <t>New Movie "Unni Ikki" Promo 5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</si>
  <si>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RQQb-CGgLjg</t>
  </si>
  <si>
    <t>87170</t>
  </si>
  <si>
    <t>1568</t>
  </si>
  <si>
    <t>93</t>
  </si>
  <si>
    <t>Meharbaan : Kulwinder Billa (Lyrical Video) Jagjeet Sandhu | Sawan Rupowali | Movie Rel 11Oct</t>
  </si>
  <si>
    <t>2019-10-04T04:30:01Z</t>
  </si>
  <si>
    <t>"Ghaint Singh Entertainment, Running Break Productions &amp; KP Motion Pictures Present The Official Trailer Of Their Film Unni Ikki Directed By Livtar Singh &amp; Kaypee Gill. Releasing Worldwide On 11th October
Subscribe To Our Channel For Songs  : http://bit.ly/SubscribeGEETMP3
Audio Available On 
Gaana : http://bit.ly/2mBFCKI
Wynk : http://bit.ly/2mPgz73
Hungama : http://bit.ly/2nsKxhi
JioSaavn : http://bit.ly/2nwXOFJ
Song Credit : 
Song : Meharbaan
Singer : Kulwinder Billa
Music : The Boss
Lyrics : Avi
Guitars : Shomu Seal 
Mixed &amp; Sound Designed : Sounds Squad Studio (Arrjan)
Mastererd By : Pankaj Borah (Mumbai)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</si>
  <si>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39RM8HFMTIA</t>
  </si>
  <si>
    <t>181935</t>
  </si>
  <si>
    <t>6543</t>
  </si>
  <si>
    <t>UNNI IKKI (Official Promo 4) Jagjeet Sandhu | Karamjit Anmol | Sawan Rupowali | Movie Rel 11Oct</t>
  </si>
  <si>
    <t>2019-10-02T09:38:33Z</t>
  </si>
  <si>
    <t>New Movie "Unni Ikki" Promo 4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</si>
  <si>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9RP7K13mYXk</t>
  </si>
  <si>
    <t>92446</t>
  </si>
  <si>
    <t>1930</t>
  </si>
  <si>
    <t>Gold Platinum : Jordan Sandhu &amp; Gurlez Akhtar (Full Song) Jagjeet Sandhu | Movie Rel 11Oct</t>
  </si>
  <si>
    <t>2019-09-29T11:43:56Z</t>
  </si>
  <si>
    <t>"Ghaint Singh Entertainment, Running Break Productions &amp; KP Motion Pictures Present The Official Trailer Of Their Film Unni Ikki Directed By Livtar Singh &amp; Kaypee Gill. Releasing Worldwide On 11th October
Subscribe To Our Channel For Songs  : http://bit.ly/SubscribeGEETMP3
Song Credit : 
Song Name : Gold platinum 
Movie : Unni Ikki
Singer : Jordan Sandhu, Gurlez Akhtar 
Music : The Boss
Lyrics : Manjinder Brar
Mixed By : Sounds Sqaud Studio 
Mastered by : Sameer Charegaonker
Promotions : GK DIGITAL 
Label : Geet MP3
Movie Credits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Chief Choreographer : Nitish Kalyan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</si>
  <si>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kM4Qd1m6WqM</t>
  </si>
  <si>
    <t>3175322</t>
  </si>
  <si>
    <t>50393</t>
  </si>
  <si>
    <t>742</t>
  </si>
  <si>
    <t>UNNI IKKI (Official Promo3) Jagjeet Sandhu | Karamjit Anmol | Sawan Rupowali | Movie Rel 11Oct</t>
  </si>
  <si>
    <t>2019-09-29T10:06:41Z</t>
  </si>
  <si>
    <t>New Movie "Unni Ikki" Promo 3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</si>
  <si>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tWqFJVT4L1s</t>
  </si>
  <si>
    <t>83302</t>
  </si>
  <si>
    <t>2036</t>
  </si>
  <si>
    <t>UNNI IKKI (Official Promo2) Jagjeet Sandhu | Karamjit Anmol | Sawan Rupowali | Movie Rel 11Oct</t>
  </si>
  <si>
    <t>2019-09-27T06:19:08Z</t>
  </si>
  <si>
    <t>New Movie "Unni Ikki" Promo 2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</si>
  <si>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OHK70iD0nY4</t>
  </si>
  <si>
    <t>207219</t>
  </si>
  <si>
    <t>3479</t>
  </si>
  <si>
    <t>88</t>
  </si>
  <si>
    <t>Pindan Wale : HARF CHEEMA (Official Song) Punjabi Songs 2019 | GK DIGITAL | Geet MP3</t>
  </si>
  <si>
    <t>2019-09-26T12:34:04Z</t>
  </si>
  <si>
    <t>Geet MP3 &amp; GK DIGITAL Presenting Song Of "Harf Cheema" Song Name "PINDAN WALE"
Subscribe To Our Channel For Songs  : http://bit.ly/SubscribeGEETMP3
Available On 
Gaana : http://bit.ly/2lZv5Jf
Song : Pindan Wale 
Singer : Harf Cheema
Composer : Harf Cheema
Lyrics : Harf Cheema
Music : Ikwinder Singh
Video Director : Rupan Bal, Rubal GTR
Special Thanks : Harjeet Mander (American Systems) Raman Cheema, Deep Bassi
Assistant Director : Sukhveer Dhaliwal
Mix &amp; Master : Sameer Charegaonkar
Edit DI Colourist : DilpreetVFX
Publicity Design : Aman Kalsi
Produced By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</si>
  <si>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PjkXOBp0OIU</t>
  </si>
  <si>
    <t>6682603</t>
  </si>
  <si>
    <t>116703</t>
  </si>
  <si>
    <t>1979</t>
  </si>
  <si>
    <t>Meharbaan : Kulwinder Billa (Full Song) Jagjeet Sandhu | Sawan Rupowali | Movie Rel 11Oct</t>
  </si>
  <si>
    <t>2019-09-25T12:36:31Z</t>
  </si>
  <si>
    <t>LD8P_XQBNA4</t>
  </si>
  <si>
    <t>3740568</t>
  </si>
  <si>
    <t>64291</t>
  </si>
  <si>
    <t>1050</t>
  </si>
  <si>
    <t>UNNI IKKI (Official Promo1) Jagjeet Sandhu | Karamjit Anmol | Sawan Rupowali | Movie Rel 11Oct</t>
  </si>
  <si>
    <t>2019-09-24T12:28:43Z</t>
  </si>
  <si>
    <t>New Movie Trailer "Unni Ikki" Promo 1
"Ghaint Singh Entertainment, Running Break Productions &amp; KP Motion Pictures Present The Official Trailer Of Their Film Unni Ikki Directed By Livtar Singh &amp; Kaypee Gill. Releasing Worldwide On 11th October
Subscribe To Our New Channel For New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</si>
  <si>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5CF15HDfsLc</t>
  </si>
  <si>
    <t>129693</t>
  </si>
  <si>
    <t>3449</t>
  </si>
  <si>
    <t>116</t>
  </si>
  <si>
    <t>UNNI IKKI (Official Trailer) Jagjeet Sandhu | Karamjit Anmol | Sawan Rupowali | Movie Rel 11Oct</t>
  </si>
  <si>
    <t>2019-09-22T06:30:14Z</t>
  </si>
  <si>
    <t>New Movie Trailer "Unni Ikki"
"Ghaint Singh Entertainment, Running Break Productions &amp; KP Motion Pictures Present The Official Trailer Of Their Film Unni Ikki Directed By Livtar Singh &amp; Kaypee Gill. Releasing Worldwide On 11th October
Subscribe To Our Channel For Songs  : http://bit.ly/SubscribeGEETMP3
UNNI IKKI OFFICIAL TRAILER OUT NOW FAMILY COMEDY DRAMA
Directed By : Livtar Singh &amp; Kaypee Gill
Starring: Jagjeet Sandhu, Sawan Rupowali, Karamjit Anmol, Nirmal Rishi, Parkash Gadhu, Lucky Dhaliwal, Ravinder Mand, Gurchet Chitarkar, Navu Singh, Aman Sidhu, Manjeet Aulakh, Sameep Singh, Mohini Toor, Sangeeta Gupta, Randeep Bhangu, Sanjay Solanki
Produced By : Amandeep Singh Sandhu, Kaypee Gill, Navneet Singh, Abha Kathuria Kohli, Vipul Kamboj
Singers : Ninja, Kulwinder Billa, Jordan Sandhu, Himmat Sandhu, The Boss
Lyrics : Avi, Talwinder Talbi, Manjinder Brar
Story : Livtar Singh
Screenplay : Kaypee Gill, Livtar Singh, Vishal Kohli
Creative Head : Vishal Kohli 
Dialogues : Aman Sidhu &amp; Tata Benipal
DOP : Prakash Biswas
Editor : Vishal Kohli
Executive Producer : Vipul Kamboj
Chief Associate Director : Samar Chauhan, Ryn Lohan
Production : Elixir Events
Production Manager : Harinder Singh
Choreographer : Nitin Arora
Background Score : Jaggi Singh
Visual Promotion : Gagan Sachdeva
DI : RP Studioz
VFX &amp; Graphics : Gagan S. Goraya
Stills : Kamal Sharma, Bixy Singh
Sound Design : Deep Bawa
Art Director : Akashdeep Ludhiana
Costume : Rashim Nanda
Post Production &amp; DI : RP Studioz
Colorist : Rajat Rana
Mixing &amp; Sound Design : Deep Bawa 
Visual Promotion : Gagan Sachdeva
Vfx &amp; Graphics : Gagan Goraya
Legal : Yogesh Arora, Abhigya Kushwaha
Publicity Design : Goonj88 (Arts) Raw Film Farmers
Promotions : GK 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</si>
  <si>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fWC9_5LfHvE</t>
  </si>
  <si>
    <t>3217135</t>
  </si>
  <si>
    <t>46132</t>
  </si>
  <si>
    <t>678</t>
  </si>
  <si>
    <t>Pindan Wale : Harf Cheema (Official Teaser) Relaseing 26 September 6PM | GK DIGITAL | Geet MP3</t>
  </si>
  <si>
    <t>2019-09-21T09:56:29Z</t>
  </si>
  <si>
    <t>Geet MP3 &amp; Gk.Digital Presenting Song Of "Harf Cheema" Song "PINDAN WALE"
Subscribe To Our Channel For Songs  : http://bit.ly/SubscribeGEETMP3
Song : Pindan Wale 
Singer : Harf Cheema
Composer : Harf Cheema
Lyrics : Harf Cheema
Music : Ikwinder Singh
Video Director : Rupan Bal, Rubal GTR
Special Thanks : Harjeet Mander (American Systems) Raman Cheema, Deep Bassi
Assistant Director : Sukhveer Dhaliwal
Publicity Design : Aman Kalsi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</si>
  <si>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t02UF165auc</t>
  </si>
  <si>
    <t>PT1M35S</t>
  </si>
  <si>
    <t>847873</t>
  </si>
  <si>
    <t>30593</t>
  </si>
  <si>
    <t>555</t>
  </si>
  <si>
    <t>Unni Ikki (Official Teaser) Jagjeet Sandhu | Karamjit Anmol | Sawan Rupowali | Punjabi Movie</t>
  </si>
  <si>
    <t>2019-09-20T11:35:22Z</t>
  </si>
  <si>
    <t>Geet MP3 Presents Movie Trailer "Unni Ikki"
Subscribe To Our Channel For New Songs  : http://bit.ly/SubscribeGEETMP3
UNNI IKKI OFFICIAL TEASER OUT NOW FAMILY COMEDY DRAMA
Starring : Jagjeet Sandhu, Karamjit Anmol, Sawan Rupowali, Nirmal Rishi, Parkash Gadhu, Gurchet Chitarkar, Lucky Dhaliwal, Navu Singh, Ravinder Mand , Aman Sidhu, Sanjay Solanki, Mohini Toor, Sangeeta Gupta; Randeep  bhangu
Director - Livtar Singh &amp; Kaypee Gill
Story - Livtar Singh
Dialogues : Aman Sidhu, Tata Benipal 
Screenplay : Kaypee Gill, Livtar Singh, Vishal Kohli
Music : The Boss 
Bgmusic : Jaggi Singh 
Singers : Kulwinder Billa, Ninja, Jordan Sandhu, Himmat Sandhu, Gurlez Akhtar
D.O.P : Prakash Biswas  
Editor : Vishal Kohli
Post Production : RP Studioz 
Executive Producer : Vipul Kamboj  
Lyricist : Avi, Talwinder Talbi ; Manjinder Brar
Choreographer : Nitin Arora 
Art Director : Akashdeep (Ludhiana) 
Producer : Amandeep Singh Sandhu, Kaypee Gill, Navneet Singh, Abha Kathuria Kohli, Vipul Kamboj 
Visual Promotion : Gagan Sachdeva
Legal : Yogesh Arora,  Abhigya Kushwaha 
Costume : Rashim Nanda  
Stills : Kamal Sharma 
Poster Design : Goonj 88 (Arts) &amp; Raw Film Farmers
Promotions : GK DIGITAL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</si>
  <si>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L_nJabx5k8c</t>
  </si>
  <si>
    <t>122900</t>
  </si>
  <si>
    <t>4550</t>
  </si>
  <si>
    <t>Jeena Ta Pena : Satbir Aujla (Full Video) Rav Dhillon | Punjabi Songs | GK DIGITAL | Geet MP3</t>
  </si>
  <si>
    <t>2019-09-19T12:30:08Z</t>
  </si>
  <si>
    <t>Geet MP3 Presenting Song Of "Satbir Aujla" Song "Jeena Ta Paina"
Subscribe To Our Channel For Songs  : http://bit.ly/SubscribeGEETMP3
Song : Jeena Ta Pena
Singer : Satbir Aujla
Composer : Satbir Aujla
Lyrics : Satbir Aujla
Music : Preet Singh
Video Director : Rav Dhillon
Assistant Director : Director Jaggi 
Dop : Shinda Singh 
Video Editing :  Jagjeet Singh Dhanya
Production : Fateh Film Production
Publicity Design : Aman Kalsi
Casting By : Rammy Singh &amp; Deepesh Rakheja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</si>
  <si>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emKVDZ9acwM</t>
  </si>
  <si>
    <t>30090569</t>
  </si>
  <si>
    <t>570681</t>
  </si>
  <si>
    <t>13003</t>
  </si>
  <si>
    <t>Jeena Ta Paina : Satbir Aujla (Official Teaser) Full Video 19 September 6PM | GK DIGITAL | Geet MP3</t>
  </si>
  <si>
    <t>2019-09-17T09:30:05Z</t>
  </si>
  <si>
    <t>Geet MP3 &amp; Gk.Digital Presenting Song Of "Satbir Aujla" Song "Jeena Ta Paina"
Subscribe To Our New Channel For New Songs  : http://bit.ly/SubscribeGEETMP3
Also Available On 
Gaana : https://gaana.com/song/jeena-ta-paina
iTunes :
Song : Jeena Ta Pena
Singer : Satbir Aujla
Composer : Satbir Aujla
Lyrics : Satbir Aujla
Music : Preet Singh
Video Director : Rav Dhillon
Dop : Shinda Singh 
Video Editing :  Jagjeet Singh Dhanya
Production : Fateh Film Production
Publicity Design : Aman Kalsi
Casting By : Rammy Singh &amp; Deepesh Rakheja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</si>
  <si>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snuQ_adcRcw</t>
  </si>
  <si>
    <t>433800</t>
  </si>
  <si>
    <t>14047</t>
  </si>
  <si>
    <t>Gold Medal : Gaggi Dhillon (Official Song) Punjabi Songs 2019 | GK DIGITAL | Geet MP3</t>
  </si>
  <si>
    <t>2019-09-16T11:47:36Z</t>
  </si>
  <si>
    <t>Geet MP3 &amp; Gk.Digital Presenting Song Of "Shar" Song "Gold Medal"
Make Sure You Will Like It And Spread it As Much As You Can. 
Subscribe To Our Channel For Upcoming Songs :  http://bit.ly/SubscribeGEETMP3
Also Available On
Ganna : https://gaana.com/album/gold-medal-punjabi
Hungama: https://gaana.com/album/gold-medal-punjabi
Jiosavvn : https://gaana.com/album/gold-medal-punjabi
Amazon Music : https://amzn.to/2lXrD1y
Wynk Music : https://wynk.in/u/XLe9uc5qp
Song : Gold Medal
Singer : Gaggi Dhillon, Jaisveen 
Music : Opi Uppal
Mix &amp; Master : Suresh Kumar
Lyrics : Gaggi Dhillon
Video Director : Jagmohan Singh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</si>
  <si>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NdN9qp5e1IE</t>
  </si>
  <si>
    <t>432761</t>
  </si>
  <si>
    <t>13189</t>
  </si>
  <si>
    <t>588</t>
  </si>
  <si>
    <t>Hasda V Nai : Sharry Nexus (Official Song) Rav Dhillon | Punjabi Song | GK.DIGITAL | Geet MP3</t>
  </si>
  <si>
    <t>2019-09-13T12:31:31Z</t>
  </si>
  <si>
    <t>Geet MP3 &amp; Gk.Digital Presenting Song Of "Sharry Nexus" Song "Hasda V Nai"
Make Sure You Will Like It And Spread it As Much As You Can. 
Subscribe To Our Channel For Upcoming Songs :  http://bit.ly/SubscribeGEETMP3
Also Available On :
Ganna : https://gaana.com/song/hasda-v-nai
Song : Hasda V Nai
Singer : Sharry Nexus
Music : Sharry Nexus
Lyrics : Harnek
Video Director : Rav Dhillon
Dop : Shinda Singh 
Video Editing :  Jagjeet Singh Dhanya
Production : Fateh Film Production
Publicity Design : Aman Kalsi
Casting By : Rammy Singh &amp;Deepesh Rakheja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</si>
  <si>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e_Q6mBDenys</t>
  </si>
  <si>
    <t>828547</t>
  </si>
  <si>
    <t>32173</t>
  </si>
  <si>
    <t>1152</t>
  </si>
  <si>
    <t>Sikander - Karan Aujla (Lyrical Video)  Deep Jandu | Punjabi Song | Geet MP3</t>
  </si>
  <si>
    <t>2019-09-07T11:52:09Z</t>
  </si>
  <si>
    <t>Also Available On :
Ganna : https://gaana.com/song/sikander-5
Song : Sikander Title Track
Singer : Karan Aujla
Lyrics : Karan Aujla
Music : Deep Jandu, Manna Music
Promotions : Gk.Digital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</si>
  <si>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3XIZQG85Ujk</t>
  </si>
  <si>
    <t>3745990</t>
  </si>
  <si>
    <t>49686</t>
  </si>
  <si>
    <t>Yaara Lai : Tyson Sidhu (Official Song) Punjabi Songs 2019 | GK.DIGITAL | Geet MP3</t>
  </si>
  <si>
    <t>2019-09-01T13:17:18Z</t>
  </si>
  <si>
    <t>Geet MP3 &amp; Gk.Digital Presenting Song Of "Tyson Sidhu" Song "Yaara Lai"
Make Sure You Will Like It And Spread it As Much As You Can. 
Subscribe To Our Channel For Upcoming Songs :  http://bit.ly/SubscribeGEETMP3
Also Available On :
Ganna : https://gaana.com/album/yaara-lai
Jio Savvn : http://bit.ly/2kBjoYF
Google Play : http://bit.ly/2mfztn3
Amazon Music : https://amzn.to/2kQ7dqN
Wynk Music :  https://wynk.in/u/mo71H6oB9
Hungama : http://bit.ly/2lXuF5W
Itunes : https://apple.co/2koyi4k
Song : Yaara Lai
Singer : Tyson Sidhu
Lyrics : Tyson Sidhu 
Music : Sir Manny
Video Director : Gurinder Bawa
Publicity Design : Aman Kalsi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</si>
  <si>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CYrDKR1JdwI</t>
  </si>
  <si>
    <t>4301535</t>
  </si>
  <si>
    <t>114343</t>
  </si>
  <si>
    <t>2424</t>
  </si>
  <si>
    <t>Yaara Lai : Tyson Sidhu (Teaser) Punjabi Songs 2019 | GK.DIGITAL | Geet MP3</t>
  </si>
  <si>
    <t>2019-08-29T04:30:00Z</t>
  </si>
  <si>
    <t>Geet MP3 &amp; Gk.Digital Presenting Song Of "Tyson Sidhu" Song "Yaara Lai"
Make Sure You Will Like It And Spread it As Much As You Can. 
Subscribe To Our Channel For Upcoming Songs :  http://bit.ly/SubscribeGEETMP3
Song : Yaara Lai
Singer : Tyson Sidhu
Lyrics : Tyson Sidhu 
Music : Sir Manny
Video Director : Gurinder Bawa
Publicity Design : Aman Kalsi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</si>
  <si>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Ktx1-gDVKZY</t>
  </si>
  <si>
    <t>278651</t>
  </si>
  <si>
    <t>10251</t>
  </si>
  <si>
    <t>207</t>
  </si>
  <si>
    <t>Jatti : Guri Feat. Jannat Zubair (Full Video) Satti Dhillon | Romantic Song | Geet MP3</t>
  </si>
  <si>
    <t>2019-08-26T12:30:02Z</t>
  </si>
  <si>
    <t>Geet MP3 Presenting Official Music Video Of "Jatti"
Make Sure You Will Like It And Spread it As Much As You Can. 
Subscribe To Our Channel For Upcoming Songs :  http://bit.ly/SubscribeGEETMP3
Song : Jatti
Singer : Guri
Lyrics : Guri
Composer : Guri
Featuring : Jannat Zubair
Music : Snappy
Mixing &amp; Mastering : Arron
Video Director : Satti Dhillon
Dop : Vahe Hambarcumyan
Production Maneger : Mary Mirzakhanyan
Makeup Artist : Liana Ayvazyan
Hairdresser Artist : Gevorbabumyan Beauty By Julhakyans
Casting by : Rammy Singh &amp; Deepesh Rakheja
Editor : Arsen Saribekyan
Photography : Vipul Photography
Publicity Design : Aman Kalsi
Artist Management : Gurbaksh Singh Dhillon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</si>
  <si>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o46OEUJGKJo</t>
  </si>
  <si>
    <t>35700838</t>
  </si>
  <si>
    <t>806710</t>
  </si>
  <si>
    <t>21975</t>
  </si>
  <si>
    <t>Tu Tu Mai Mai : PRIYA Ft. Prince Bhullar  (Official Video) Rav Dhillon | GK.DIGITAL | Geet MP3</t>
  </si>
  <si>
    <t>2019-08-20T12:30:01Z</t>
  </si>
  <si>
    <t>Geet MP3 &amp; Gk.Digital Presenting New Artist "Priya" Released A New Video "Tu Tu Mai Mai" 
Make Sure You Will Like It And Spread it As Much As You Can. 
Subscribe To Our Channel For Upcoming Songs :  http://bit.ly/SubscribeGEETMP3
Also Available On
Amazon Music : https://amzn.to/2kNKYBX
Hungama : http://bit.ly/2mku9Pw
Song : Tu Tu Mai Mai
Singer : Priya Ft. Prince Bhullar
Lyrics : Prince Bhullar
Music : Raja Maan
Video Director : Rav Dhillon
Outfit : Harkirat Baidwan
Publicity Design : Aman Kalsi
Mix and Master Sameer Charegaonkar
Artist Management : Gurbaksh Singh Dhillon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</si>
  <si>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ullbhilJDuw</t>
  </si>
  <si>
    <t>1311377</t>
  </si>
  <si>
    <t>40919</t>
  </si>
  <si>
    <t>Lehanga : Jass Manak (Official Video) Satti Dhillon - India's Most Viewed Song - Hit Punjabi Song</t>
  </si>
  <si>
    <t>2019-08-13T12:30:01Z</t>
  </si>
  <si>
    <t>Geet MP3 Presenting Official Music Video Of Most Awaited Song "Lehnga" By Jass Manak.
Make Sure You Will Like It And Spread It As Much As You Can. 
Subscribe To Our Channel For Upcoming Songs:  http://bit.ly/SubscribeGEETMP3
Streaming Now On: 
Wynk Music: http://bit.ly/3hHZUia
Amazon Prime Music: http://bit.ly/3X60FBV
Jio Saavn: http://bit.ly/3WXR2Fn
Spotify: http://bit.ly/3O46eN7
Apple Music: http://bit.ly/3OeRlYf 
YT Music: http://bit.ly/3g9dtXp
iTunes: http://bit.ly/3OeRlYf
Reel: http://bit.ly/3Ezhf5C
Resso: http://bit.ly/3V1AF8Z
YouTube: http://bit.ly/3GgPaBr
Song Credits:
Song: Lehanga
Singer: Jass Manak 
Lyrics: Jass Manak 
Composer: Jass Manak
Female Lead: Mahira Sharma
Music: Sharry Nexus
Video Director: Satti Dhillon
Dop: Vahe Hambarcumyan
Production Manager: Mary Mirzakhanyan
Makeup Artist: Liana Ayvazyan
Hairdresser Artist: Gevorbabumyan Beauty By Julhakyans
Editor: Nairi Danielyan
Lehnga: Nazaqat By Gur
Photography: Vipul Photography
Publicity Design: Aman Kalsi
Artist Management: Gurbaksh Singh Dhillon
Produced By: KV Dhillon
Digital Promotions: GK Digital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</si>
  <si>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RKioDWlajvo</t>
  </si>
  <si>
    <t>1880653918</t>
  </si>
  <si>
    <t>12524778</t>
  </si>
  <si>
    <t>306677</t>
  </si>
  <si>
    <t>Mitti Virasat Babbran Di (Trailer) Nishawn Bhullar | Rabbi Kandola | Jagjeet Sandhu | Dheeraj Kumar</t>
  </si>
  <si>
    <t>2019-08-10T12:34:06Z</t>
  </si>
  <si>
    <t>Movie : (Mitti) Virasat Babbaran Di  (Trailer) 
Movie Worldwide Releasing On 23 August 2019 
Casting - Rabbi Kandola, Nishawn Bhullar, Japji Khaira, Jagjeet Sandhu, Kuljinder Singh Sidhu, Dheeraj Kumar, Aakanksha Sareen, Prince Kanwaljit Singh, Pali Sandhu Shivendra Mahal, Gurpreet kaur Bhangu, Neetu Pandher, Narinder Neena, Anita Shabdeesh, Lucky Dhaliwal, Sansar Sandhu, Shohrat Singh
Produced By  : Hema Malini &amp; Venky Rao
Directed By : Hriday Sheetty
Movie Songs Music : Mr Wow
Associate Producer : Mohan Raghavan
Line Producer : Nitin Gupta &amp; Chanpreet Singh Dhanoa (New Day Services)
Project Design : Sanjay Bali 
Soundtrack Release by Junglee Music
Editor : Rohit Dhiman 
Visual Promotion : Hashtag Studios 
Background Scores : Harshit Pahwa and Rishab Gupta
DOP : Farooque Khan
Story, Screenplay &amp; Dialogues : Rabbi Kandola
Art Director : Rajan Arts
Associate Director : Amrinder Goraya
Choreographer : John &amp; Rishikesh Nalawade
Costume Designer : Diksha Bali 
Action Director : Satwant Bal
Post Production : Artha Film Studios 
Di Colourist : Sandeep Bajpai
Sound Design and Mix : Kuljinder Bains
Production : Yellow Sky Film Productions
Poster Design : Thirsty Fish 
Worldwide Distribution : Whitelion Entertainment
Label : Geet MP3
Online Promotion : GK.DIGITAL
Subscribe To Our Channel For Songs  : http://bit.ly/SubscribeGEETMP3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</si>
  <si>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9PO_LTtSngA</t>
  </si>
  <si>
    <t>2995718</t>
  </si>
  <si>
    <t>32268</t>
  </si>
  <si>
    <t>664</t>
  </si>
  <si>
    <t>Billi Aakh : Musahib (Full Video) Satti Dhillon | Punjabi Songs 2019 | GK.DIGITAL | Geet MP3</t>
  </si>
  <si>
    <t>2019-08-09T12:48:35Z</t>
  </si>
  <si>
    <t>Geet MP3 &amp; Gk.Digital Presenting New Song "Billi Aakh" Make Sure You Will Like It And Spread it As Much As You Can.
Subscribe To Our Channel For Songs  : http://bit.ly/SubscribeGEETMP3
Also Availble On 
Gaana : http://bit.ly/2GZ8GTB
Itunes : https://apple.co/2kE7oWo
Song : Billi Aakh
Singer : Musahib
Lyrics : Musahib
Composer : Musahib
Music : Snappy
Directed By : Satti Dhillon
Female Lead : Laakshi
Dop : Vikcee
Editor : Zipsi
Production : Ishika Phoenix Entertainment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</si>
  <si>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GuvqYL7qD7g</t>
  </si>
  <si>
    <t>6333382</t>
  </si>
  <si>
    <t>133879</t>
  </si>
  <si>
    <t>2968</t>
  </si>
  <si>
    <t>Yaari : Karaj Randhawa (Full Song) Mahira Sharma | Punjabi Songs | Geet MP3</t>
  </si>
  <si>
    <t>2019-08-05T12:34:16Z</t>
  </si>
  <si>
    <t>Geet MP3 &amp; Punjabi Music Presents "Karaj Randhawa"s New Track "Yaari"
Subscribe To Our Channel For Songs  : http://bit.ly/SubscribeGEETMP3
Also Available On 
WynK https://wynk.in/music/song/yaari/gk_ING501801758?page=0
Gaana : https://gaana.com/album/yaari-punjabi-2019-8
Hungama : https://www.hungama.com/song/yaari/48827479/
JioSaavn : https://www.jiosaavn.com/song/yaari/Gy8aezoHUWs
Amazon Prime Music India : https://music.amazon.in/albums/B07VY8CR3H?tab=CATALOG
Itunes : https://apple.co/2lSzAFa
Song : Yaari
Singer : Karaj Randhawa
Featuring : Mahira Sharma
Lyrics : Prince Rakhdi
Music : The Kidd
Director : Dilsher Singh, Khushpal Singh
Video : Tru Makers 
Poster Design : The Town Media
Art Director : Sunil Kumar
Project Manager : Khushal Singh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</si>
  <si>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f41-IUmYoTg</t>
  </si>
  <si>
    <t>15174913</t>
  </si>
  <si>
    <t>269522</t>
  </si>
  <si>
    <t>4598</t>
  </si>
  <si>
    <t>Yaari : Karaj Randhawa (Teaser) Punjabi Songs 2019 | Geet MP3</t>
  </si>
  <si>
    <t>2019-08-01T12:39:58Z</t>
  </si>
  <si>
    <t>Geet MP3 &amp; Punjabi Music Presents "Karaj Randhawa"s Track "Yaari"
Subscribe To Our Channel For Songs  : http://bit.ly/SubscribeGEETMP3
Song : Yaari
Singer : Karaj Randhawa
Follow On Insta : http://instagram.com/iKarajRandhawa
Featuring : Mahira Sharma
Lyrics : Prince Rakhdi
Music : The Kidd
Director : Dilsher Singh, Khushpal Singh
Video : Tru Makers 
Poster Design : The Town Media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</si>
  <si>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wguySqnQwfU</t>
  </si>
  <si>
    <t>460368</t>
  </si>
  <si>
    <t>15236</t>
  </si>
  <si>
    <t>288</t>
  </si>
  <si>
    <t>Sikander 2 Promotional Rally</t>
  </si>
  <si>
    <t>2019-07-31T13:45:31Z</t>
  </si>
  <si>
    <t>Geet MP3 &amp; Monga Brothers Presents Sikander 2 Directed by Manav Shah. Releasing worldwide on 2nd August 2019.
Movie Credits : 
Movie :  Sikander 2
Directed by : Manav Shah 
Starring : Kartar Cheema , GURI , Sawan Rupowali , Nikeet Dhillon , Rahul Jungral , Victor John , Sanjeev Attri , Navdeep Kaler , Karan Battan , Vicky Suvinder &amp; Seema Kaushal 
Produced by : Khushwinder Parmar , Swapan Monga Anmol Monga , Vipan Gill , Balkar Bhullar, KV Dhillon 
Singer : Guri, Tanya,  Jass Manak, Sidhu Moose Wala
Lyrics : Guri, Jass Manak, Sidhu Moosewala
Co Producer : Poonam Pawar 
Creative Producer ,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Designs : The Town Media 
Worldwide Distribution : Whitehill Studios
Online Promotion : GK.DIGITAL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</si>
  <si>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ZmTOz8SyG5s</t>
  </si>
  <si>
    <t>PT1M10S</t>
  </si>
  <si>
    <t>299652</t>
  </si>
  <si>
    <t>12159</t>
  </si>
  <si>
    <t>Sikander - Karan Aujla (Full Video) Guri | Kartar Cheema | Deep Jandu | Punjabi Song | GeetMP3</t>
  </si>
  <si>
    <t>2019-07-31T07:44:41Z</t>
  </si>
  <si>
    <t>Geet MP3 &amp; Monga Brothers Presents The 5th Song of Sikander 2 Movie  Directed by Manav Shah. Movie Relesing Worldwide On 2nd August 2019
Audio Available on :
Gaana : https://gaana.com/song/sikander-5
Song Credits:
Song : Sikander Title Track
Singer : Karan Aujla
Lyrics : Karan Aujla
Music : Deep Jandu, Manna Music
Produced By : KV Dhillon
Label : Geet MP3
Promotions : Gk.Digital
Movie Credits : 
Movie :  Sikander 2
Directed by : Manav Shah 
Starring : Kartar Cheema , GURI, Sawan Rupowali, Nikeet Dhillon, Rahul Jungral, Victor John, Sanjeev Attri, Navdeep Kaler, Karan Battan, Vicky Suvinder &amp; Seema Kaushal 
Produced by : Khushwinder Parmar, Swapan Monga Anmol Monga, Vipan Gill, Balkar Bhullar, KV Dhillon 
Co Producer : Poonam Pawar 
Creative Producer,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 GK.Digital
Music On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</si>
  <si>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qo4KO1HXnJ8</t>
  </si>
  <si>
    <t>60284458</t>
  </si>
  <si>
    <t>556290</t>
  </si>
  <si>
    <t>12528</t>
  </si>
  <si>
    <t>Sikander 2 Promotional Tour (VR Punjab) Guri | Kartar Cheema | Sikander 2 Releasing 2nd August</t>
  </si>
  <si>
    <t>2019-07-31T05:53:10Z</t>
  </si>
  <si>
    <t>mnYDgDmn-KE</t>
  </si>
  <si>
    <t>456847</t>
  </si>
  <si>
    <t>18021</t>
  </si>
  <si>
    <t>438</t>
  </si>
  <si>
    <t>Sikander 2 Promotional Tour (Patiala) Guri | Kartar Cheema | Sikander 2 Releasing 2nd August</t>
  </si>
  <si>
    <t>2019-07-29T10:45:58Z</t>
  </si>
  <si>
    <t>Geet MP3 &amp; Monga Brothers Presents Sikander 2 Directed by Manav Shah. Releasing worldwide on 2nd August 2019.
Movie Credits : 
Movie :  Sikander 2
Directed by : Manav Shah 
Starring : Kartar Cheema , GURI , Sawan Rupowali , Nikeet Dhillon , Rahul Jungral , Victor John , Sanjeev Attri , Navdeep Kaler , Karan Battan , Vicky Suvinder &amp; Seema Kaushal 
Produced by : Khushwinder Parmar , Swapan Monga Anmol Monga , Vipan Gill , Balkar Bhullar, KV Dhillon 
Singer : Guri, Tanya,  Jass Manak, Sidhu Moose Wala
Lyrics : Guri, Jass Manak, Sidhu Moosewala
Co Producer : Poonam Pawar 
Creative Producer ,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Designs : The Town Media 
Worldwide Distribution : Whitehill Studios
Online Promotion: GK.DIGITAL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</si>
  <si>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4WAZitPr-rw</t>
  </si>
  <si>
    <t>254847</t>
  </si>
  <si>
    <t>10827</t>
  </si>
  <si>
    <t>Sikander 2 Promotional Tour (Amritser) Guri | Kartar Cheema | Sikander 2 Releasing 2nd August</t>
  </si>
  <si>
    <t>2019-07-29T04:30:00Z</t>
  </si>
  <si>
    <t>gamtJrb7E2Q</t>
  </si>
  <si>
    <t>PT1M34S</t>
  </si>
  <si>
    <t>224851</t>
  </si>
  <si>
    <t>10216</t>
  </si>
  <si>
    <t>259</t>
  </si>
  <si>
    <t>Swaah : Laji Surapuria ( Official Video ) Rav Dhillon | Punjabi song | GK.DIGITAL | GeetMP3</t>
  </si>
  <si>
    <t>2019-07-28T12:22:27Z</t>
  </si>
  <si>
    <t>Swaah Official Video :) 
Also Available On :
Gaana : https://gaana.com/album/swaah
Jio Saavn : https://www.jiosaavn.com/song/swaah/JhA8SRVmX2U
Google Play : http://bit.ly/2kDPt25
Amazon Music : https://amzn.to/2kjhsni
Wynk Music : http://bit.ly/2kOShcC
Hungama : http://bit.ly/2lUCxVL
Itunes : https://apple.co/2lY3veU
Song : Swaah 
Singer : Laji Surapuria
Lyrics : Laji Surapuria
Music : Shagur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</si>
  <si>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QBfZ7gTPmuM</t>
  </si>
  <si>
    <t>3863530</t>
  </si>
  <si>
    <t>135902</t>
  </si>
  <si>
    <t>3535</t>
  </si>
  <si>
    <t>Making Of Sikander 2 : Guri | Kartar Cheema (Video) Sikander 2 Releasing On 2 August</t>
  </si>
  <si>
    <t>2019-07-28T07:22:43Z</t>
  </si>
  <si>
    <t>Geet MP3 &amp; Monga Brothers Presents the official teaser of Sikander 2 Directed by Manav Shah. Releasing worldwide on 2nd August 2019.
Movie Credits : 
Movie :  Sikander 2
Directed by : Manav Shah 
Starring : Kartar Cheema , GURI , Sawan Rupowali , Nikeet Dhillon , Rahul Jungral , Victor John , Sanjeev Attri , Navdeep Kaler , Karan Battan , Vicky Suvinder &amp; Seema Kaushal 
Produced by : Khushwinder Parmar , Swapan Monga Anmol Monga , Vipan Gill , Balkar Bhullar, KV Dhillon 
Singer : Guri, Tanya,  Jass Manak, Sidhu Moose Wala
Lyrics : Guri, Jass Manak, Sidhu Moosewala
Co Producer : Poonam Pawar 
Creative Producer ,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Designs : The Town Media 
Worldwide Distribution : Whitehill Studios
Online Promotion: GK.DIGITAL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</si>
  <si>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Dy5Ae5Mj2RM</t>
  </si>
  <si>
    <t>425542</t>
  </si>
  <si>
    <t>16388</t>
  </si>
  <si>
    <t>Zorawar Jatt : Himmat Sandhu (Full Song) Guri | Kartar Cheema | Punjabi Songs 2019</t>
  </si>
  <si>
    <t>2019-07-27T12:28:59Z</t>
  </si>
  <si>
    <t>Geet MP3 &amp; Monga Brothers Presents The 5th Song of Sikander 2 Movie  Directed by Manav Shah. Movie Relesing Worldwide On 2nd August 2019
Audio Available On :
Gaana : https://gaana.com/song/zorawar-jatt
Itunes : https://apple.co/2lXDbBW
Song Credits :
Song : Zorawar Jatt
Singer : Himmat Sandhu
Lyrics : Gill Raunta
Music : Laddi Gill
Label : Geet MP3
Promotions : Gk.Digital
Movie Credits : 
Movie :  Sikander 2
Directed by : Manav Shah 
Starring : Kartar Cheema , GURI, Sawan Rupowali, Nikeet Dhillon, Rahul Jungral, Victor John, Sanjeev Attri, Navdeep Kaler, Karan Battan, Vicky Suvinder &amp; Seema Kaushal 
Produced by : Khushwinder Parmar, Swapan Monga Anmol Monga, Vipan Gill, Balkar Bhullar, KV Dhillon 
Co Producer : Poonam Pawar 
Creative Producer,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 GK.Digital
Music On : Geet MP3
Music Consultant &amp; Digital Partner : Gk.Digital
Instagram : https://www.instagram.com/GK.DIGITAL
Enjoy and stay connected with us 📲https://www.youtube.com/channel/UClZF...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</si>
  <si>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hZqg9XsaPG8</t>
  </si>
  <si>
    <t>7465528</t>
  </si>
  <si>
    <t>103678</t>
  </si>
  <si>
    <t>1343</t>
  </si>
  <si>
    <t>Door Ho Geya - Guri &amp; Tanya (Full Video) Kartar Cheema | Punjabi Song | Geet MP3</t>
  </si>
  <si>
    <t>2019-07-25T05:06:45Z</t>
  </si>
  <si>
    <t>Geet MP3 &amp; Monga Brothers Presents The 3nd Song of Sikander 2 Movie  Directed by Manav Shah. Movie Releasing Worldwide On 2nd August 2019
Audio Also Available On :
Gaana : https://gaana.com/song/door-ho-geya
Song Credits :
Song : Door Ho Geya
Singer : Guri, Tanya
Lyrics : Guri
Music : Sharry Nexus
Label : Geet MP3
Promotions : Gk.Digital
Movie Credits : 
Movie :  Sikander 2
Directed by : Manav Shah 
Starring : Kartar Cheema , GURI, Sawan Rupowali, Nikeet Dhillon, Rahul Jungral, Victor John, Sanjeev Attri, Navdeep Kaler, Karan Battan, Vicky Suvinder &amp; Seema Kaushal 
Produced by : Khushwinder Parmar, Swapan Monga Anmol Monga, Vipan Gill, Balkar Bhullar, KV Dhillon 
Co Producer : Poonam Pawar 
Creative Producer,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 GK.Digital
Music On : Geet MP3
Music Consultant &amp; Digital Partner : Gk.Digital
Instagram : https://www.instagram.com/GK.DIGITAL
Enjoy and stay connected with us 📲https://www.youtube.com/channel/UClZF...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</si>
  <si>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ESuoVC65_Ok</t>
  </si>
  <si>
    <t>10690962</t>
  </si>
  <si>
    <t>287450</t>
  </si>
  <si>
    <t>5310</t>
  </si>
  <si>
    <t>Lehanga : Jass Manak (Official Song)  Punjabi Song | GeetMP3</t>
  </si>
  <si>
    <t>2019-07-22T13:08:33Z</t>
  </si>
  <si>
    <t>F2Q5FC7Xouc</t>
  </si>
  <si>
    <t>46189927</t>
  </si>
  <si>
    <t>963181</t>
  </si>
  <si>
    <t>44066</t>
  </si>
  <si>
    <t>SIKANDER 2  (Dialogue) Guri | Kartar Cheema | Releasing 2nd August | Punjabi Movie | Geet MP3</t>
  </si>
  <si>
    <t>2019-07-22T07:34:56Z</t>
  </si>
  <si>
    <t>SIKANDER 2 WorldWide Realse 2 Aug :)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</si>
  <si>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t2Q7_hFgC_s</t>
  </si>
  <si>
    <t>509095</t>
  </si>
  <si>
    <t>16241</t>
  </si>
  <si>
    <t>369</t>
  </si>
  <si>
    <t>Prada Dialogue : Sikander 2  |  Releasing 2nd August | Punjabi Movie | Geet MP3</t>
  </si>
  <si>
    <t>2019-07-21T07:59:56Z</t>
  </si>
  <si>
    <t>Sikander 2 WorldWide Realse 2 August :)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</si>
  <si>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HZL6TeSJPZE</t>
  </si>
  <si>
    <t>192495</t>
  </si>
  <si>
    <t>7210</t>
  </si>
  <si>
    <t>Rabb Wangu - Jass Manak (Full Audio Song) Punjabi Song | Geet MP3</t>
  </si>
  <si>
    <t>2019-07-21T07:16:41Z</t>
  </si>
  <si>
    <t>Geet MP3 &amp; Monga Brothers Present The 3rd Song of Sikander 2 Movie  Directed by Manav Shah.
Audio Available On:- 
Wynk Music: https://bit.ly/3APduGf
Amazon Prime Music: https://amzn.to/3cIw2QF
Jio Saavn: https://bit.ly/3Qnpkx0
Hungama: https://bit.ly/3AXNUyS
Spotify: https://spoti.fi/3RDCsiy
Apple Music: https://apple.co/3CYgvGR
Amazon UK: https://amzn.to/3QhJYyw
YT Music: https://bit.ly/3cL81rZ
iTunes: https://apple.co/3CYgvGR 
Reel: https://bit.ly/3QjO3Ct
Song Credits :
Song: Rabb Wangu
Singer: Jass Manak
Lyrics: Jass Manak
Composer: Jass Manak
Music: Sharry Nexus
Produced By: KV Dhillon
Music Label: Geet MP3
Promotions: GK Digital
Movie Credits : 
Movie:  Sikander 2
Directed by: Manav Shah 
Starring: Kartar Cheema, GURI, Sawan Rupowali, Nikeet Dhillon, Rahul Jungral, Victor John, Sanjeev Attri, Navdeep Kaler, Karan Battan, Vicky Suvinder &amp; Seema Kaushal 
Produced by: Khushwinder Parmar, Swapan Monga Anmol Monga, Vipan Gill, Balkar Bhullar, KV Dhillon 
Co-Producer: Poonam Pawar 
Creative Producer, Story &amp; Screenplay: Dheeraj Rattan 
Dialogues: Gurpreet Bhullar 
DOP: Akashdeep Pandey
Editor : Bharat S Rawat
Executive Producer: Baldev Raj 
Associate Director: Gaurav Sran 
Production  : Tehzeeb Films
Background Score: Amar Mohile 
DI : NYDIWALA (Santosh Pawar)
Art Director: Sagar Punjabi 
Costume Designer : Lata Valani
Visual Promotion: Hashtag Studios
Poster Design: Town Media 
Worldwide Distribution: Whitehill Studios
Online Promotion: GK.Digital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</si>
  <si>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soPOk_6XNYk</t>
  </si>
  <si>
    <t>144677349</t>
  </si>
  <si>
    <t>1670189</t>
  </si>
  <si>
    <t>27292</t>
  </si>
  <si>
    <t>Rabb Wangu : Jass Manak (Full Video)  | Punjabi Song | Geet MP3</t>
  </si>
  <si>
    <t>2019-07-17T12:30:00Z</t>
  </si>
  <si>
    <t>Audio Available On:- 
Wynk Music: https://bit.ly/3APduGf
Amazon Prime Music: https://amzn.to/3cIw2QF
Jio Saavn: https://bit.ly/3Qnpkx0
Hungama: https://bit.ly/3AXNUyS
Spotify: https://spoti.fi/3RDCsiy
Apple Music: https://apple.co/3CYgvGR
Amazon UK: https://amzn.to/3QhJYyw
YT Music: https://bit.ly/3cL81rZ
iTunes: https://apple.co/3CYgvGR 
Reel: https://bit.ly/3QjO3Ct
Song Credits :
Song: Rabb Wangu
Singer: Jass Manak
Lyrics: Jass Manak
Composer: Jass Manak
Music: Sharry Nexus
Produced By: KV Dhillon
Music Label: Geet MP3
Promotions: GK Digital
Movie Credits : 
Movie:  Sikander 2
Directed by: Manav Shah 
Starring: Kartar Cheema, GURI, Sawan Rupowali, Nikeet Dhillon, Rahul Jungral, Victor John, Sanjeev Attri, Navdeep Kaler, Karan Battan, Vicky Suvinder &amp; Seema Kaushal 
Produced by: Khushwinder Parmar, Swapan Monga Anmol Monga, Vipan Gill, Balkar Bhullar, KV Dhillon 
Co-Producer: Poonam Pawar 
Creative Producer, Story &amp; Screenplay: Dheeraj Rattan 
Dialogues: Gurpreet Bhullar 
DOP: Akashdeep Pandey
Editor : Bharat S Rawat
Executive Producer: Baldev Raj 
Associate Director: Gaurav Sran 
Production  : Tehzeeb Films
Background Score: Amar Mohile 
DI : NYDIWALA (Santosh Pawar)
Art Director: Sagar Punjabi 
Costume Designer : Lata Valani
Visual Promotion: Hashtag Studios
Poster Design: Town Media 
Worldwide Distribution: Whitehill Studios
Online Promotion: GK.Digital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</si>
  <si>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0pB0vSZnMBw</t>
  </si>
  <si>
    <t>57077065</t>
  </si>
  <si>
    <t>751102</t>
  </si>
  <si>
    <t>11482</t>
  </si>
  <si>
    <t>Na Sun Mitran Da : Karan Randhawa (Full Video) Satti Dhilon | PrinceBhullar | Punjabi Song | GeetMP3</t>
  </si>
  <si>
    <t>2019-07-13T13:06:03Z</t>
  </si>
  <si>
    <t>Geet MP3Presenting New Song "Na Sun Mitran Da" Make Sure You Will Like It And Spread it As Much As You Can. 
Subscribe To Our Channel For Upcoming Songs :  http://bit.ly/SubscribeGEETMP3
Title : Na Sun Mitran Da
Singer : Karan Randhawa
Lyrics : Prince Bhullar
Music : Ranjit Oye
Video Director : Satti Dhillon
Dop : Sukh Kamboz
Editor : Zipsi 
Mix Master : Arron 
Publicity Design : Dhiman Production
Art By : Mr. Blacc
Production : Fateh Film Production
Artist Management : Gurbaksh Singh Dhillon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</si>
  <si>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AAQBcPoAfWs</t>
  </si>
  <si>
    <t>57521623</t>
  </si>
  <si>
    <t>960072</t>
  </si>
  <si>
    <t>17210</t>
  </si>
  <si>
    <t>Hathyar - Sidhu Moose Wala (Full Video)  Punjabi Song | Punjabi Hit Song | Geet MP3</t>
  </si>
  <si>
    <t>2019-07-11T15:22:49Z</t>
  </si>
  <si>
    <t>Geet MP3  Presents the full video of Hathyar by Sidhu Moose Wala.
Song Credits :
Song : Hathyar
Singer : Sidhu Moose Wala 
Lyrics : Sidhu Moose Wala
Music : The Kidd
Produced By : KV Dhillon
Label : Geet MP3
Promotions : Gk.Digital
Movie Credits : 
Movie :  Sikander 2
Directed by : Manav Shah 
Starring : Kartar Cheema , GURI, Sawan Rupowali, Nikeet Dhillon, Rahul Jungral, Victor John, Sanjeev Attri, Navdeep Kaler, Karan Battan, Vicky Suvinder &amp; Seema Kaushal 
Produced by : Khushwinder Parmar, Swapan Monga Anmol Monga, Vipan Gill, Balkar Bhullar, KV Dhillon 
Co Producer : Poonam Pawar 
Creative Producer,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 GK.Digital
Music On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</si>
  <si>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Xod5R0BQLM8</t>
  </si>
  <si>
    <t>144749209</t>
  </si>
  <si>
    <t>1281160</t>
  </si>
  <si>
    <t>22510</t>
  </si>
  <si>
    <t>NIRA ISHQ Lyrical Video | GURI | Punjabi Songs 2019 | Geet MP3</t>
  </si>
  <si>
    <t>2019-07-10T07:57:38Z</t>
  </si>
  <si>
    <t>Geet MP3 &amp;  Gk.Digital Presents GURI's New Track "NIRA ISHQ" Make Sure You Will Like It And Spread it As Much As You Can. 
Subscribe To Our Channel For Upcoming Songs :  http://bit.ly/SubscribeGEETMP3
Also Availabe On : 
Gaana : http://bit.ly/2TarqDu
Wynk : http://bit.ly/2EN9f2M
Hungama : http://bit.ly/2CDP3yO
Jio Music : http://bit.ly/2Anqdlg
iTunes : https://apple.co/2Fp4BJl
Apple Music : https://apple.co/2SPiZ0n
Google Play : http://bit.ly/2QIxQaY
Amazon : https://amzn.to/2Flm8lL
Title : Nira Ishq
Singer : Guri
Lyrics : Guri
Composer : Guri
Starring : Sara Khatri 
Music : Sharry Nexus
Mix : Jeffery Thompson (Canada)
Mastered By  : Ricardo Sangio
Video Director : Satti Dhillon
Dop : Vikcee
Editor : Kamcee
Art Director : Blacc
Makeup : Anthea
Hair : Ali Khan  
Casting By : Crew Star Fashion (Rammy Singh, Deepesh Rakheja) 
Steadycam : Amninder Singh
Production : Fateh Film Production
Choreography : Sahaj Singh &amp; Shreoshi Kumar
suits by : nazaqat by gur sandhu
Publicity Design : The Town Media
Artist Management : Gurbaksh Singh Dhillon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</si>
  <si>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hWCu-rtC4zY</t>
  </si>
  <si>
    <t>2535159</t>
  </si>
  <si>
    <t>33270</t>
  </si>
  <si>
    <t>744</t>
  </si>
  <si>
    <t>SIKANDER 2 (Trailer)  Guri | Kartar Cheema | Punjabi Movie | Worldwide Releasing 2 August | Geet MP3</t>
  </si>
  <si>
    <t>2019-07-06T12:30:51Z</t>
  </si>
  <si>
    <t>8tCW50pmyys</t>
  </si>
  <si>
    <t>6896621</t>
  </si>
  <si>
    <t>134901</t>
  </si>
  <si>
    <t>4235</t>
  </si>
  <si>
    <t>Heel : Satbir Aujla ( Full Song ) Punjabi Songs 2019 | Geet MP3</t>
  </si>
  <si>
    <t>2019-07-04T05:37:16Z</t>
  </si>
  <si>
    <t>Subscribe To Our Channel For Songs  : http://bit.ly/SubscribeGEETMP3
Also Available On :
Gaana : https://gaana.com/song/heel-10
Song : Heel 
Singer : Satbir Aujla | Priya
Composer : Satbir Aujla
Lyrics : Satbir Aujla
Music : Jayy Tarck
Produced By : KV Dhillon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</si>
  <si>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2kE_kTKhwWc</t>
  </si>
  <si>
    <t>1209207</t>
  </si>
  <si>
    <t>30724</t>
  </si>
  <si>
    <t>569</t>
  </si>
  <si>
    <t>Tappe : Satbir Aujla ( Full Song ) Punjabi Songs 2019 | Geet MP3</t>
  </si>
  <si>
    <t>2019-07-03T05:41:36Z</t>
  </si>
  <si>
    <t>Subscribe To Our Channel For Songs  : http://bit.ly/SubscribeGEETMP3
Available On :
Gaana : https://gaana.com/song/tappe-117
Song : Tappe
Singer : Satbir Aujla
Composer : Satbir Aujla
Lyrics : Satbir Aujla
Music : Sharry Nexus
Produced By : KV Dhillon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</si>
  <si>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gEJLpP7PZQ4</t>
  </si>
  <si>
    <t>977123</t>
  </si>
  <si>
    <t>25923</t>
  </si>
  <si>
    <t>Khuda : Satbir Aujla ( Full Song ) Punjabi Songs 2019 | Geet MP3</t>
  </si>
  <si>
    <t>2019-07-02T06:17:23Z</t>
  </si>
  <si>
    <t>Subscribe To Our Channel For Songs  : http://bit.ly/SubscribeGEETMP3
Also Available On :
Gaana : https://gaana.com/song/khuda-9
  Song : Khuda
Singer : Satbir Aujla
Composer : Satbir Aujla
Lyrics : Satbir Aujla
Music : Ranjit Oye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</si>
  <si>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8UnV5Ug_sV8</t>
  </si>
  <si>
    <t>342438</t>
  </si>
  <si>
    <t>8448</t>
  </si>
  <si>
    <t>House Wife : Satbir Aujla ( Full Song ) Punjabi Songs 2019 | Geet MP3</t>
  </si>
  <si>
    <t>2019-07-01T12:30:09Z</t>
  </si>
  <si>
    <t>Subscribe To Our Channel For Songs  : http://bit.ly/SubscribeGEETMP3
Available On :
Gaana : https://gaana.com/song/housewife-26
SONG : House Wife
Singer : Satbir Aujla
Composer : Satbir Aujla
Lyrics : Satbir Aujla
Music : Sharry Nexus
Produced : Kv Dhillon
Online Promotions  : GK 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</si>
  <si>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LP1y6rOpMTg</t>
  </si>
  <si>
    <t>1312463</t>
  </si>
  <si>
    <t>39084</t>
  </si>
  <si>
    <t>627</t>
  </si>
  <si>
    <t>Jeena Ta Pena : Satbir Aujla ( Full Song ) Punjabi songs | Geet MP3</t>
  </si>
  <si>
    <t>2019-07-01T06:11:22Z</t>
  </si>
  <si>
    <t>Subscribe To Our Channel For Songs  : http://bit.ly/SubscribeGEETMP3
Song : Jeena Ta Pena
Singer : Satbir Aujla
Composer : Satbir Aujla
Lyrics : Satbir Aujla
Music : Preet Singh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</si>
  <si>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8EyaNAzcb20</t>
  </si>
  <si>
    <t>PT4M21S</t>
  </si>
  <si>
    <t>31781151</t>
  </si>
  <si>
    <t>365324</t>
  </si>
  <si>
    <t>7390</t>
  </si>
  <si>
    <t>Dilli Wali : Satbir Aujla | Priya ( Full Song )  Punjabi songs 2019 | Geet MP3</t>
  </si>
  <si>
    <t>2019-06-30T13:21:15Z</t>
  </si>
  <si>
    <t>Subscribe To Our Channel For Songs  : http://bit.ly/SubscribeGEETMP3
Available On :
Gaana : https://gaana.com/song/dilli-wali
 Song : Dilli Wali
Singer : Satbir Aujla / Priya
Composer : Satbir Aujla
Lyrics : Satbir Aujla
Music : Sharry Nexus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</si>
  <si>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3Tc-Y5Q347g</t>
  </si>
  <si>
    <t>600638</t>
  </si>
  <si>
    <t>17640</t>
  </si>
  <si>
    <t>374</t>
  </si>
  <si>
    <t>Surma : Dhammi Gill ( Full Song ) Punjabi Songs | Geet MP3</t>
  </si>
  <si>
    <t>2019-06-30T09:53:58Z</t>
  </si>
  <si>
    <t>Subscribe To Our Channel For Songs  : http://bit.ly/SubscribeGEETMP3
Also Available On :
Gaana : https://gaana.com/album/surma-punjabi-2019-5
Savvn : https://www.jiosaavn.com/song/surma/HS4aUjoHdmc
Song : Surma
Singer : Dhammi Gill
Lyrics : Sandhu Geetkar
music : Messy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</si>
  <si>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DKzHi7YNSe4</t>
  </si>
  <si>
    <t>153287</t>
  </si>
  <si>
    <t>314</t>
  </si>
  <si>
    <t>Shad Rahi : Satbir Aujla | Tanya ( Full Song ) Punjabi songs 2019 | Geet MP3</t>
  </si>
  <si>
    <t>2019-06-29T13:16:10Z</t>
  </si>
  <si>
    <t>Subscribe To Our Channel For Songs  : http://bit.ly/SubscribeGEETMP3
Available On :
Gaana : https://gaana.com/song/shad-rahi
Song : Shad Rahi
Singer : Satbir Aujla / Tanya
Composer : Satbir Aujla
Lyrics : Satbir Aujla
Music : Ranjit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</si>
  <si>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ToM9QVUc9x8</t>
  </si>
  <si>
    <t>4944070</t>
  </si>
  <si>
    <t>116016</t>
  </si>
  <si>
    <t>2391</t>
  </si>
  <si>
    <t>Love Trap : Kam Shah Feat B Harry | Punjabi songs 2019 | Geet MP3</t>
  </si>
  <si>
    <t>2019-06-29T08:01:28Z</t>
  </si>
  <si>
    <t>Subscribe To Our Channel For Songs : http://bit.ly/SubscribeGEETMP3
Song : Love Trap
Singer : Kam Shah Feat B Harry
Produced by Ak - 47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</si>
  <si>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YE-DW1L0xCk</t>
  </si>
  <si>
    <t>66455</t>
  </si>
  <si>
    <t>2643</t>
  </si>
  <si>
    <t>Dooriyan :  Guri |  Lyrical Video | Punjabi Songs | Geet MP3</t>
  </si>
  <si>
    <t>2019-06-28T12:28:00Z</t>
  </si>
  <si>
    <t>GeetMP3 Presenting Punjabi Song "DOORIYAN" By "GURI" 
Subscribe To GeetMP3 : https://goo.gl/eNbxCL
Song :  Dooriyan
Singer :  Guri
Snapchat - GuriSnapX
Female Vocal : Tanya
Music : Ranjit 
Lyrics : Raj Fatehpuria
Composed : Sharan Sidhu
Flute : Hassan Badshah
Mix Master : J Statik
Editor : Garry Khatrao Media
Dop : Gagan Randhawa
Astt Dr : Shhubham Malhotra 
A Film By : Tru Makers 
Artist Management : Gurbaksh Singh Dhillon
Producers :  Kv Dhillon
Music Label : 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</si>
  <si>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7cREyarsN98</t>
  </si>
  <si>
    <t>4890305</t>
  </si>
  <si>
    <t>35810</t>
  </si>
  <si>
    <t>KHIDONA : SATBIR AUJLA ( Full Song ) Punjabi Songs 2019 | Geet MP3</t>
  </si>
  <si>
    <t>2019-06-28T07:03:36Z</t>
  </si>
  <si>
    <t>Subscribe To Our Channel For Songs  : http://bit.ly/SubscribeGEETMP3
Available On :
Gaana : https://gaana.com/song/khidona
Song : Khidona
Singer : Satbir Aujla
Composer : Satbir Aujla
Lyrics : Satbir Aujla
Music : Ar Deep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</si>
  <si>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NiIvTJ5eqOg</t>
  </si>
  <si>
    <t>3170413</t>
  </si>
  <si>
    <t>65435</t>
  </si>
  <si>
    <t>1298</t>
  </si>
  <si>
    <t>Shine : Ravie Randhawa ( Full Song ) Punjabi songs 2019 | Geet MP3</t>
  </si>
  <si>
    <t>2019-06-27T13:07:22Z</t>
  </si>
  <si>
    <t>Subscribe To Our Channel For Songs  : http://bit.ly/SubscribeGEETMP3
Available On :
Gaana : https://gaana.com/album/shine-punjabi
Song- Shine
Singer/Composer- Ravie Randhawa
Lyrics- Lopon Sukhdii
Music- Varun / Maani Singh
Directed By Happy Singh
Mixing- Anil Sharma
Label- Geet Mp3
A Film By Lens Nation Media 
Special thanks:
Sumeet Sarao
Kawalbir Sandhu
Navie Randhawa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</si>
  <si>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OlDeoViUSuI</t>
  </si>
  <si>
    <t>261364</t>
  </si>
  <si>
    <t>8561</t>
  </si>
  <si>
    <t>395</t>
  </si>
  <si>
    <t>SARDARI : SATBIR AUJLA ( Full Song ) Deep Jandu | Punjabi Song 2019 | GK.DIGITAL | Geet MP3</t>
  </si>
  <si>
    <t>2019-06-27T08:24:30Z</t>
  </si>
  <si>
    <t>Subscribe To Our Channel For Songs  : http://bit.ly/SubscribeGEETMP3
Available On :
Gaana : https://gaana.com/song/sardari-62
Song : Sardari
Singer : Satbir Aujla
Composer : Satbir Aujla
Lyrics : Satbir Aujla
Music : Deep Jandu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</si>
  <si>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6MOsfVTq_E0</t>
  </si>
  <si>
    <t>682147</t>
  </si>
  <si>
    <t>18011</t>
  </si>
  <si>
    <t>654</t>
  </si>
  <si>
    <t>SARDARI : SATBIR AUJLA (Full Album) GK.DIGITAL | Punjabi Songs 2019 | Geet MP3</t>
  </si>
  <si>
    <t>2019-06-26T12:31:35Z</t>
  </si>
  <si>
    <t>Geet MP3 &amp; Gk.Digital Presenting Satbir Aujla Debut Album "SARDARI" Make Sure You Will Like It And Spread it As Much As You Can. 
Subscribe To Our Channel For Songs  : http://bit.ly/SubscribeGEETMP3
Song Credits :-
1. Sardari
Singer : Satbir Aujla
Composer : Satbir Aujla
Lyrics : Satbir Aujla
Music : Deep Jandu
2. Khidona
Singer : Satbir Aujla
Composer : Satbir Aujla
Lyrics : Satbir Aujla
Music : Ar Deep
3.Shad Rahi
Singer : Satbir Aujla / Tanya
Composer : Satbir Aujla
Lyrics : Satbir Aujla
Music : Ranjit 
4. Dilli Wali
Singer : Satbir Aujla / Priya
Composer : Satbir Aujla
Lyrics : Satbir Aujla
Music : Sharry Nexus
5. Jeena Ta Pena
Singer : Satbir Aujla
Composer : Satbir Aujla
Lyrics : Satbir Aujla
Music : Preet Singh
6. House Wife
Singer : Satbir Aujla
Composer : Satbir Aujla
Lyrics : Satbir Aujla
Music : Sharry Nexus
7. Khuda
Singer : Satbir Aujla
Composer : Satbir Aujla
Lyrics : Satbir Aujla
Music : Ranjit 
8. Tappe
Singer : Satbir Aujla
Composer : Satbir Aujla
Lyrics : Satbir Aujla
Music :Sharry Nexus
9. Heel
Singer : Satbir Aujla
Composer : Satbir Aujla
Lyrics : Satbir Aujla
Music : Jayy Tarck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</si>
  <si>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265aB1KNrfA</t>
  </si>
  <si>
    <t>PT28M25S</t>
  </si>
  <si>
    <t>2121413</t>
  </si>
  <si>
    <t>30366</t>
  </si>
  <si>
    <t>1307</t>
  </si>
  <si>
    <t>GURI Feat Sukh-E : Mill Lo Na | Lyrics Video | Jaani  | Punjabi Songs 2019 | Geet MP3</t>
  </si>
  <si>
    <t>2019-06-25T07:56:26Z</t>
  </si>
  <si>
    <t>Subscribe To Our Channel For Songs  : http://bit.ly/SubscribeGEETMP3
Title - Mill Lo na
Singer - Guri
Lyrics : Jaani
Music -:Sukhe Muzical Doctorz
Video : Satti Dhillon
Mix &amp; Mastered By  : Jeffery Thompson (Canada)
Produced By - Kv Dhillon
Online Promotions :  Gk.Digital
Artist Management : Gurbaksh Singh Dhillon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</si>
  <si>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_WN_GYK-ry8</t>
  </si>
  <si>
    <t>428342</t>
  </si>
  <si>
    <t>14491</t>
  </si>
  <si>
    <t>637</t>
  </si>
  <si>
    <t>Platinum : Hardeep Grewal, Gurlez Akhtar (Full Song) Punjabi Songs | Geet MP3</t>
  </si>
  <si>
    <t>2019-06-23T12:30:02Z</t>
  </si>
  <si>
    <t>Geet MP3 Presenting New Song "PLATINUM" Make Sure You Will Like It And Spread it As Much As You Can. 
Subscribe To Our Channel For Songs  : http://bit.ly/SubscribeGEETMP3
Song : Platinum
Singer : Hardeep Grewal, Gurlez Akhtar 
Lyrics/Composer : Hardeep Grewal
Music : Proof
Directed By : Garry Khatrao Media
Mix &amp; Master : Dense
Female Lead : Megha Sharma
Associate Director : Tejinder Dhiman
DOP : Honey Cam
Production : Balli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</si>
  <si>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tZgh4vXAbs4</t>
  </si>
  <si>
    <t>36530069</t>
  </si>
  <si>
    <t>382128</t>
  </si>
  <si>
    <t>7749</t>
  </si>
  <si>
    <t>Prada : Jass Manak (Lyrical Video) Punjabi Song 2019 | GK.DIGITAL | Geet MP3</t>
  </si>
  <si>
    <t>2019-06-22T12:26:53Z</t>
  </si>
  <si>
    <t>Geet MP3 &amp; Gk.Digital Presenting Official Music Video Of Most Awaited Song 2018 "PRADA By JASS MANAK"  in Featuring"Satti Dhillon" &amp; "Swalina" 
Song Name Prada Composed &amp; Writen By "Jass Manak"
Do Watch And Share If You Like This Video and Don't Forget To Subscribe Our Official Youtube Channel For More  Videos : http://bit.ly/SubscribeGEETMP3
Song : Prada
Singer : Jass Manak
Lyrics : Jass Manak
Composer : Jass Manak
Starring : Satti Dhillon, Swalina
Music : Ar Deep
Mix &amp; Master : Tej
Lyrical Video : Aman Kalsi
Music Video : Satti Dhillon
Music Label : Geet MP3
Art Director : Blacc
Dop : Vikcee
Editor : Kamcee
Ad Director : Rajvir
Makeup Artist : Rajan Passi
Artist Management : Gurbaksh Singh Dhillon
Hair Styelist : Ali Khan
Casting By : Crew Star Fashion (Rammy Singh, Deepesh Rakheja)
Produced By : Kv Dhillon
Line Production : Fateh Film Production
Online Promotions : Gk.Digital
-------------------------------------------------------------------------------------
        You Can See Artist Profile - JASS MANAK
-------------------------------------------------------------------------------------
Fb : https://www.facebook.com/iJassManak
iG : https://www.instagram.com/iJassManak
Snapchat : https://www.snapchat.com/add/iJassManak
Twitter : https://twitter.com/iJassManak
TikTok : JassManak
Subscribe To Our Channel For Songs  : http://bit.ly/SubscribeGEETMP3
Music Consultant &amp; Digital Partner : Gk.Digital
Instagram : https://www.instagram.com/Gk.Digital
Set PRADA  as your Callertune
Airtel Subscribers Dial 5432116542278 
Vodafone Subscribers Dial 53710510329  
Idea Subscribers Dial 5678910510329  
Docomo Users sms SET 10510329   to 543211 
BSNL North/West Users SMS BT 7116327   to 56700 
BSNL South/East Users SMS  BT 10510329    to 56700 
Virgin Users sms 10510329 to 58475  
Telenor Users SMS  ACT  10510329 to 543211
Listen &amp; Download On
iTunes - http://bit.ly/PradaOniTunes
Apple Music - http://bit.ly/PradaOnAppleMusic
Gaana - http://bit.ly/PradaOnGaana
Hungama - http://bit.ly/PradaOnHungama
Wynk - http://bit.ly/PradaOnWynk
Jio Music - http://bit.ly/PradaOnJio
Spotify - http://bit.ly/PradaOnSpotify
Idea Music - http://bit.ly/PradaOnIdeaMusic
Google Play : http://bit.ly/2vJUjgu
Spotify : https://spoti.fi/2laLbvC
Amazon : https://amzn.to/2wbSuZc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</si>
  <si>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wKRAdg4Hm6I</t>
  </si>
  <si>
    <t>3127038</t>
  </si>
  <si>
    <t>61485</t>
  </si>
  <si>
    <t>1516</t>
  </si>
  <si>
    <t>BOMBSHELL : TAZ ( Full Song ) Punjabi songs 2019 | Geet MP3</t>
  </si>
  <si>
    <t>2019-06-21T12:40:54Z</t>
  </si>
  <si>
    <t>Subscribe To Our Channel For Songs  : http://bit.ly/SubscribeGEETMP3
Also Available On :
Gaana : https://gaana.com/album/bombshell-punjabi-1
Song : Bombshell
Singer : Taz
Lyrics : Manraj Natt
Music : Trendsetter
Dop : Eye Picture Studio
Lyrical Video  : Impressive Design Studio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</si>
  <si>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l7bO7sAta_M</t>
  </si>
  <si>
    <t>123316</t>
  </si>
  <si>
    <t>4457</t>
  </si>
  <si>
    <t>263</t>
  </si>
  <si>
    <t>Khuda : Satbir Aujla (Official Song) Rav Dhillon | Punjabi Songs | Geet MP3</t>
  </si>
  <si>
    <t>2019-06-19T12:30:40Z</t>
  </si>
  <si>
    <t>Geet MP3 Presents Satbir Aujla's Debut Album "Sardari" And This Is First Song Of The Album, Song Name "Khuda" Make Sure You Will Like It And Spread it As Much As You Can. 
Subscribe To Our Channel For Upcoming Songs :  http://bit.ly/SubscribeGEETMP3
Title : Khuda
Singer : Satbir Aujla
Lyrics : Satbir Aujla
Composer : Satbir Aujla
Female Lead : Nisha Bhatt
Music : Ranjit Oye
Video Director : Rav Dhillon
Dop : Shinda Singh
Editor : Jagjeet Singh Dhanoa
Production : Fateh Film Production
Publicity Design : Garry Nawaab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</si>
  <si>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dc4C0VGSZo0</t>
  </si>
  <si>
    <t>33596317</t>
  </si>
  <si>
    <t>517317</t>
  </si>
  <si>
    <t>9156</t>
  </si>
  <si>
    <t>Platinum : Hardeep Grewal, Gurlez Akhtar (Teaser) Releasing On 23th June | GK.Digital | Geet MP3</t>
  </si>
  <si>
    <t>2019-06-17T10:33:21Z</t>
  </si>
  <si>
    <t>Geet MP3 &amp; Gk.Digital Presenting New Teaser "PLATINUM" Full Song Releasing On 23 June 6 PM, Make Sure You Will Like It And Spread it As Much As You Can. 
Subscribe To Our New Channel For New Songs  : http://bit.ly/SubscribeGEETMP3
Song : Platinum
Singer : Hardeep Grewal, Gurlez Akhtar 
Lyrics/Composer : Hardeep Grewal
Insta : http://instagram.com/
Snapcat : HardeepGrewals
TikTok : Hardeep.Grewal
Music : Proof
Directed By : Garry Khatrao Media
Mix &amp; Master : Dense
Female Lead : Megha Sharma
Associate Director : Tejinder Dhiman
DOP : Honey Cam
Production : Balli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</si>
  <si>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_TaWD0TpOYA</t>
  </si>
  <si>
    <t>PT31S</t>
  </si>
  <si>
    <t>393441</t>
  </si>
  <si>
    <t>13275</t>
  </si>
  <si>
    <t>Dil Vich Vassdi : Harinder Samra (Official Video) Punjabi Songs 2019 | GK.Digital | Geet MP3</t>
  </si>
  <si>
    <t>2019-06-16T12:34:22Z</t>
  </si>
  <si>
    <t>Geet MP3 &amp; Gk.Digital Presenting New Song "Dil Vich Vassdi" Make Sure You Will Like It And Spread it As Much As You Can. 
Also Available On :
Gaana : https://gaana.com/song/dil-vich-vassdi
Hungama : http://bit.ly/2m3knRs
Wynk Music : https://wynk.in/u/NZZQc4DeC
Jio Saavn : http://bit.ly/2mqGPV2
Subscribe To Our Channel For Songs  : http://bit.ly/SubscribeGEETMP3
Song : Dil Vich Vassdi
Singer : Harinder Samra 
Lyrics : Harinder Samra
Music : DreamBoy
Dop : Vishal Sharma
Director : AP Gagan Gill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</si>
  <si>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DHKL2InR3os</t>
  </si>
  <si>
    <t>3120963</t>
  </si>
  <si>
    <t>84804</t>
  </si>
  <si>
    <t>1544</t>
  </si>
  <si>
    <t>Bandook - Jass Manak (Full Video) Guri | Kartar Cheema | Punjabi Song | Geet MP3</t>
  </si>
  <si>
    <t>2019-06-13T12:30:02Z</t>
  </si>
  <si>
    <t>Geet MP3 Presents The First Song of Sikander 2 Movie Directed by Manav Shah
Also Available On
Song Credits
Song: Bandook
Starring: Guri, Jass Manak, Kartar Cheema
Singer: Jass Manak 
Lyrics: Jass Manak 
Composer: Jass Manak 
Music: Game Changerz
Producer: KV Dhillon
Video Director: Manav Shah
Movie Credits : 
Movie:  Sikander 2
Directed By: Manav Shah 
Starring: Kartar Cheema, GURI, Sawan Rupowali, Nikeet Dhillon, Rahul Jungral, Victor John, Sanjeev Attri, Navdeep Kaler, Karan Battan, Vicky Suvinder &amp; Seema Kaushal 
Producers: Khush Parmar, Swapan Monga Anmol Monga, Vipan Gill, Balkar Bhullar, KV Dhillon 
Co-Producer: Poonam Pawar 
Creative Producer, Story &amp; Screenplay: Dheeraj Rattan 
Dialogues: Gurpreet Bhulllar 
DOP: Akashdeep Pandey
Editor : Bharat S Rawat
Executive Producer: Baldev Raj 
Associate Director: Gaurav Sran 
Production  : Tehzeeb Films
Background Score: Amar Mohile 
DI : Nydiwala (Santosh Pawar)
Art Director: Sagar Punjabi 
Costume Designer : Lata Valani
Visual Promotion: Hashtag Studios
Poster Design: Town Media 
Worldwide Distribution: Whitehill Studios
Online Promotion: GK Digital
Music On: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</si>
  <si>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0HK-a_nk1AY</t>
  </si>
  <si>
    <t>36000219</t>
  </si>
  <si>
    <t>596672</t>
  </si>
  <si>
    <t>17417</t>
  </si>
  <si>
    <t>Jigriaa Yaara : Jimmy Kaler, Shipra Goyal (Official Song) GK | Geet MP3 | Punjabi Songs</t>
  </si>
  <si>
    <t>2019-06-09T12:30:35Z</t>
  </si>
  <si>
    <t>Geet MP3 &amp; Gk.Digital Presenting New Song "JIGRIYAA YAARA" Make Sure You Will Like It And Spread it As Much As You Can. 
Also Available On :
Gaana : https://gaana.com/album/jigriaa-yaara
Hungama : http://bit.ly/2kSyUPK
Wynk Music : https://wynk.in/u/NJixwzrlt
Google Play : http://bit.ly/2koi9M8
Jio Saavn : http://bit.ly/2mrnYcB
Subscribe To Our Channel For Songs  : http://bit.ly/SubscribeGEETMP3
Song : Jigriaa Yaara
Singer : Jimmy Kaler, Shipra Goyal 
Lyrics/Composer : Jimmy Kaler
Insta : http://instagram.com/JimmyKaler
Snapcat : JimmyKaler
TikTok : JimmyKaler
Music : Rox-A ( https://www.instagram.com/rox_a_official/)  
Directed By : Kuran Dhillon, Harjot
Female Lead : Palak Gupta
Casting : Rockstar Bola, Shane &amp; Friends
Color/Edit/Grading : Jagjeet Singh Dhanoa
Backround Score : Apsy Singh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</si>
  <si>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Vy5fOhH_1jI</t>
  </si>
  <si>
    <t>8422119</t>
  </si>
  <si>
    <t>175022</t>
  </si>
  <si>
    <t>2873</t>
  </si>
  <si>
    <t>Pyar  Nai Karde Yaara  (Official Video) Kevin Sidhu | Afsana Khan | R Nait | Rav Dhillon | Geet MP3</t>
  </si>
  <si>
    <t>2019-06-07T11:30:42Z</t>
  </si>
  <si>
    <t>Subscribe To Our Channel For Songs  : http://bit.ly/SubscribeGEETMP3
Also Available On :
Gaana : https://gaana.com/song/pyar-ni-karde-yaara
Hungama : http://bit.ly/2mlW1CI
Jio Saavn : http://bit.ly/2kSrZ9l
Song  : Pyar Nai Karde Yaara 
Singer : Kevin Sidhu , Afsaana Khan
Lyrics : R Nait 
Music : Rish
Video : Rav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</si>
  <si>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VHdmE83FH70</t>
  </si>
  <si>
    <t>489056</t>
  </si>
  <si>
    <t>710</t>
  </si>
  <si>
    <t>Duniya Ton Wakh : Rammy Gill (Official Song) Punjabi Songs 2019 | GK | Geet MP3</t>
  </si>
  <si>
    <t>2019-06-05T12:35:14Z</t>
  </si>
  <si>
    <t>Geet MP3 &amp; Gk.Digital Presenting New Song "Duniya Ton Wakh" Make Sure You Will Like It And Spread it As Much As You Can. 
Subscribe To Our Channel For Upcoming Songs :  http://bit.ly/SubscribeGEETMP3
Title : Duniya Ton Wakh
Singer : Rammy Gill
Lyrics : Vadda Grewal
Composer : Vadda Grewal
Music : Game Changerz
Video Director : Gurinder Bawa
Publicity Design : Garry Nawaab
Produced By : Kv Dhillon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</si>
  <si>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WQhNmL7eVP0</t>
  </si>
  <si>
    <t>224972</t>
  </si>
  <si>
    <t>7493</t>
  </si>
  <si>
    <t>208</t>
  </si>
  <si>
    <t>Jigriaa Yaara : Jimmy Kaler (Teaser) Shipra Goyal | Release 9th June | GK | Geet MP3</t>
  </si>
  <si>
    <t>2019-06-05T09:30:35Z</t>
  </si>
  <si>
    <t>Subscribe To Our Channel For Songs  : http://bit.ly/SubscribeGEETMP3
Release 9th June 6PM
 Song : Jigriaa Yaara
Singer : Jimmy Kaler, Shipra Goyal 
Lyris : Jimmy Kaler
Music : Rox-A
Directed By : Kuran Dhillon, Harjot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</si>
  <si>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5m_ax9b-q1E</t>
  </si>
  <si>
    <t>217034</t>
  </si>
  <si>
    <t>6347</t>
  </si>
  <si>
    <t>222</t>
  </si>
  <si>
    <t>SIKANDER 2 (Teaser) Guri | Kartar Cheema | Releasing 2nd August | Punjabi Movie | Geet MP3</t>
  </si>
  <si>
    <t>2019-06-02T12:31:19Z</t>
  </si>
  <si>
    <t>Geet MP3 &amp; Monga Brothers Presents the official teaser of Sikander 2 Directed by Manav Shah. Releasing worldwide on 2nd Aug. 2019.
Movie Credits : 
Movie :  Sikander 2
Directed by : Manav Shah 
Starring : Kartar Cheema , GURI , Sawan Rupowali , Nikeet Dhillon , Rahul Jungral , Victor John , Sanjeev Attri , Navdeep Kaler , Karan Battan , Vicky Suvinder &amp; Seema Kaushal 
Produced by : Khushwinder Parmar , Swapan Monga Anmol Monga , Vipan Gill , Balkar Bhullar , KV Dhillon 
Co Producer : Poonam Pawar 
Creative Producer , Story &amp; Screenplay : Dheeraj Rattan 
Dialogues : Gurpreet Bhulllar 
DOP : Akashdeep Pandey
Editor : Bharat S Rawat
Executive Producer : Baldev Raj 
Associate Director : Gaurav Sran 
Production  : Tehzeeb Films
Background Score : Amar Mohile 
DI : NYDIWALA (Santosh Pawar)
Art Director : Sagar Punjabi 
Costume Designer : Lata Valani
Visual Promotion : Hashtag Studios
Poster Design : Town Media 
Worldwide Distribution : Whitehill Studios
Online Promotion: GK.DIGITAL
Music On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</si>
  <si>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AndQhkdWd0w</t>
  </si>
  <si>
    <t>1233908</t>
  </si>
  <si>
    <t>35825</t>
  </si>
  <si>
    <t>1509</t>
  </si>
  <si>
    <t>Peak : Bobby Sandhu (Official Song) Snappy | Punjabi Songs 2019 | GK | Geet MP3v</t>
  </si>
  <si>
    <t>2019-06-01T12:54:21Z</t>
  </si>
  <si>
    <t>Geet MP3 &amp; Gk.Digital Presenting New Song "PEAK" By "BOBBY SANDHU" 
Also Available On :
Gaana : https://gaana.com/album/peak-punjabi-2019
Hungama : http://bit.ly/2lWEp0e
Jio Saavn : http://bit.ly/2kK7tb5
Song : Peak
Singer : Bobby Sandhu
staring : Namrita Malla
Music : Snappy
Lyrics : Prince Dhillon 
Rap : Yung Delic
Producer : Supinder Singh Gurinder Singh
Online Promotion : Gk.Digital
Label : Geet MP3
Dop : Karan Anjaan
Still : Abhi Lama
Special Thanks :  Kv Dhillon, Mawin Singh
Director/Editor : Ed Amrz
A Team Dreamz Film : Jaggy Singh
Poster : Sartajistic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</si>
  <si>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7UACjTEa4LE</t>
  </si>
  <si>
    <t>828031</t>
  </si>
  <si>
    <t>13498</t>
  </si>
  <si>
    <t>495</t>
  </si>
  <si>
    <t>Ross : Karaj Randhawa (Official Song) Punjabi Songs 2019 | GK | Geet MP3</t>
  </si>
  <si>
    <t>2019-05-31T14:17:07Z</t>
  </si>
  <si>
    <t>Geet MP3 &amp; Prince Rakhdi Presents "Karaj Randhawa"s New Track "ROOH"
Subscribe To Our Channel For Songs  : http://bit.ly/SubscribeGEETMP3
Song : Rooh
Singer : Karaj Randhawa
Follow On Insta : http://instagram.com/iKarajRandhawa
Lyrics : Prince Rakhdi
Music : Akash Jandu
Mix Master : Dense
Video : Rubal Chhina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</si>
  <si>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BzVgRFlXv9s</t>
  </si>
  <si>
    <t>134984</t>
  </si>
  <si>
    <t>5829</t>
  </si>
  <si>
    <t>Tibbeyan Ala Jatt : Harf Cheema (Full Song) Gurlez Akhtar | Karan Aujla | Deep Jandu | GK | Geet MP3</t>
  </si>
  <si>
    <t>2019-05-26T12:30:02Z</t>
  </si>
  <si>
    <t>After Huge Success Of "JATTWAAD"
Geet MP3 Presenting New Song "TIBBEYAN ALA JATT" Make Sure You Will Like It And Spread it As Much As You Can. 
Subscribe To Our Channel For Upcoming Songs :  http://bit.ly/SubscribeGEETMP3
Title : Tibbeyan Ala Jatt
Singer : Harf Cheema, Gurlez Akhtar
Lyrics : Harf Cheema
Composer : Harf Cheema
Rap : Karan Aujla, Deep Jandu
Rap Lyrics : Karan Aujla
Music : Deep Jandu
Mix &amp; Master : Sameer Charegaonkar
Starring : Stefy Patel 
Video Director : Savio Sandhu
Team : Savio &amp; Yug
Assis Dir : Rajvir, Harji
Dop : Sukh Kamboz
Editor : Jagjeet Singh Dhanoa 
Mix Master: Sameer 
Publicity Design : Dhiman Production
Art By : Karma Art 
Production Manager : Kuldeep 
Designer  Gurdev Sons Designers
Artist Management : Gurbaksh Singh Dhillon
Produced By : Kv Dhillon
Online Promotions : Gk.Digital
Music Label : Geet MP3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 
Website: http://GeetMP3.com</t>
  </si>
  <si>
    <t>iDiLdWicgZ0</t>
  </si>
  <si>
    <t>PT3M59S</t>
  </si>
  <si>
    <t>20955554</t>
  </si>
  <si>
    <t>364239</t>
  </si>
  <si>
    <t>8307</t>
  </si>
  <si>
    <t>Kalli Ho Gai : Jass Manak (Live) GK | Geet MP3</t>
  </si>
  <si>
    <t>2019-05-25T05:50:44Z</t>
  </si>
  <si>
    <t>Subscribe To Our Channel For Songs  : http://bit.ly/SubscribeGEETMP3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</si>
  <si>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l_v4X7PmNTw</t>
  </si>
  <si>
    <t>PT1M48S</t>
  </si>
  <si>
    <t>2653607</t>
  </si>
  <si>
    <t>128500</t>
  </si>
  <si>
    <t>3310</t>
  </si>
  <si>
    <t>Fake Gallan : Kiratjot Kahlon (Official Song) Punjabi Songs 2019 | GK | Geet MP3</t>
  </si>
  <si>
    <t>2019-05-24T06:32:43Z</t>
  </si>
  <si>
    <t>Geet MP3 &amp; GK.DIGITAL Presenting New Song "FAKE GALLAN"
Subscribe To Our Channel For Songs  : http://bit.ly/SubscribeGEETMP3
Song : Fake Gallan
Singer : Kiratjot Kahlon Feat Lali , Armaan
Music : Kiratjot Kahlon 
Lyrics : Kiratjot Kahlon
Starring : Adesh Sandhu, Satinder Sandhu
Video : Harry Rai
Editor : Paras K Mehra 
Publicity Designes : Garry Nawaab
Mix&amp; Master : Anker Deol
Asst Director : Navi Gosal
Promotions : Gk.Digital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</si>
  <si>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9FZpDLtQwYY</t>
  </si>
  <si>
    <t>306974</t>
  </si>
  <si>
    <t>11606</t>
  </si>
  <si>
    <t>589</t>
  </si>
  <si>
    <t>Tere Bare : Karan Randhawa (Live) At Gk | Geet MP3</t>
  </si>
  <si>
    <t>2019-05-22T09:21:29Z</t>
  </si>
  <si>
    <t>fw78GoFwshg</t>
  </si>
  <si>
    <t>PT1M38S</t>
  </si>
  <si>
    <t>356651</t>
  </si>
  <si>
    <t>21030</t>
  </si>
  <si>
    <t>770</t>
  </si>
  <si>
    <t>Gal Wakhri : Dilnoor (Official Song) Punjabi Songs 2019 | Geet MP3</t>
  </si>
  <si>
    <t>2019-05-21T12:28:49Z</t>
  </si>
  <si>
    <t>Geet MP3 &amp; Gk.Digital Presenting New Song "Gal Wakhri" Make Sure You Will Like It And Spread it As Much As You Can. 
Subscribe To Our Channel For Upcoming Songs :  http://bit.ly/SubscribeGEETMP3
Song : Gal Wakhri 
Singer : Dilnoor
Lyrics : Sukh Sohal
Music : Nvee
Story &amp; Video : Meer
DOP : Gursharan Mahi
Asst Dir : Jay B Nick Knight
Starring : Kirti Kaur 
Producer : Anil Arora
Makeup : Tapaseya CY
Productions : Tari Productions
Editor : Vaisakhi Films
Produced By : Kv Dhillon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</si>
  <si>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O7CjtDml0aM</t>
  </si>
  <si>
    <t>991188</t>
  </si>
  <si>
    <t>37048</t>
  </si>
  <si>
    <t>1186</t>
  </si>
  <si>
    <t>Tibbeyan Ala Jatt : Harf Cheema (Teaser) Gurlez Akhtar | Karan Aujla | Deep Jandu | GK | Geet MP3</t>
  </si>
  <si>
    <t>2019-05-20T11:30:45Z</t>
  </si>
  <si>
    <t>Geet MP3 &amp; Gk.Digital Presenting New Song "TIBBEYAN ALA JATT" Make Sure You Will Like It And Spread it As Much As You Can. 
Subscribe To Our Channel For Upcoming Songs :  http://bit.ly/SubscribeGEETMP3
Title : Tibbeyan Ala Jatt
Singer : Harf Cheema, Gurlez Akhtar
Insta : http://instagram.com/HarfCheema
Fb : https://www.facebook.com/HarfCheema
Snapchat : HarfCheema13
TikTok : HarfCheema13
Lyrics : Harf Cheema
Composer : Harf Cheema
Rap : Karan Aujla, Deep Jandu
Rap Lyrics : Karan Aujla
Music : Deep Jandu
Starring : Staffy Patil
Video Director : Savio Sandhu
Team : Savio &amp; Yug
Assis Dir : Rajvir, Harji
Dop : Sukh Kamboz
Editor : Jagjeet Singh Dhanoa 
Mix Master: Sameer 
Publicity Design : Dhiman Production
Art By : Karma Art 
Production Manager : Kuldeep 
Artist Management : Gurbaksh Singh Dhillon
Produced By : Kv Dhillon
Online Promotions : Gk.Digital
Music Label : Geet MP3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</si>
  <si>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2V-NsIryOzk</t>
  </si>
  <si>
    <t>PT48S</t>
  </si>
  <si>
    <t>921253</t>
  </si>
  <si>
    <t>28222</t>
  </si>
  <si>
    <t>611</t>
  </si>
  <si>
    <t>Sukoon : Chetan (Official Song) Punjabi Songs | Geet MP3</t>
  </si>
  <si>
    <t>2019-05-14T05:30:52Z</t>
  </si>
  <si>
    <t>Geet MP3 &amp; Raas Presenting A New Punjabi Song "Sukoon" By "Chetan" 
Subscribe To Our Channel For Songs  :  http://bit.ly/SubscribeGEETMP3
Song : Sukoon
Singer : Chetan
Lyrics : Raas
Music : Akash Jandu 
Video : Frame Singh
Dop : Viren Lubana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</si>
  <si>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5zsirCmupHg</t>
  </si>
  <si>
    <t>1339113</t>
  </si>
  <si>
    <t>20663</t>
  </si>
  <si>
    <t>715</t>
  </si>
  <si>
    <t>Ro Ro Ke Unplugged : MUSAHIB | Punjabi Songs | GK.DIGITAL | Geet MP3</t>
  </si>
  <si>
    <t>2019-05-07T12:30:48Z</t>
  </si>
  <si>
    <t>Geet MP3 &amp;  Gk.Digital Presents New Exclusive Artist "Musahib" Make Sure You Will Like It And Spread it As Much As You Can. 
#RoRoKe #Musahib #MuzikAmy #Rashalika #GeetMP3 #SattiDhillon #GkDigital  
Subscribe To Our Channel For Upcoming Songs :  http://bit.ly/SubscribeGEETMP3
You Can Listen And Download Audio On 
Wynk : http://bit.ly/2MJR3c9
Hungama : http://bit.ly/2ToJR7H
Gaana : http://bit.ly/2HKhCzd
Jio : http://bit.ly/2DR9yZk
Title : Ro Ro Ke
Singer : Musahib
Lyrics : Musahib
Composer : Musahib
FB : https://www.facebook.com/OfficialMusahib
Insta : https://www.instagram.com/MusahibMusic
Snapchat : iMusahib
TikTok : iMusahib
Unplugged Music : Vipul Kapoor
Unplugged : Mawin Singh
Dop : Jagga Dhaliwal
Starring : Rashalika
Music : Muzik Amy
Video Director : Mawin Singh
Dop : Mawin Singh
Editor : Mawin Singh
Publicity Design : The Town Media
Artist Management : Gurbaksh Singh Dhillon
Produced By : Kv Dhillon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</si>
  <si>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7VfwGO6p5Ms</t>
  </si>
  <si>
    <t>264068</t>
  </si>
  <si>
    <t>14659</t>
  </si>
  <si>
    <t>643</t>
  </si>
  <si>
    <t>Girlfriend : Jass Manak (Official Song) Punjabi Songs | GK.DIGITAL | Geet MP3</t>
  </si>
  <si>
    <t>2019-05-05T09:58:38Z</t>
  </si>
  <si>
    <t>Geet MP3 &amp; Gk.Digital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</si>
  <si>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KBe0dd7IbcE</t>
  </si>
  <si>
    <t>702497</t>
  </si>
  <si>
    <t>25491</t>
  </si>
  <si>
    <t>1057</t>
  </si>
  <si>
    <t>Adh Vichkaar : Nishawn Bhullar (Official Song) Punjabi Songs | GK.DIGITAL | Geet MP3</t>
  </si>
  <si>
    <t>2019-04-29T04:27:49Z</t>
  </si>
  <si>
    <t>Geet MP3 &amp;  Gk.Digital Presents Nishawn Bhullar's New Track "Adh Vichkaar"  Make Sure You Will Like It And Spread it As Much As You Can. 
Subscribe To Our Channel For Upcoming Songs :  http://bit.ly/SubscribeGEETMP3
Available On 
Gaana  : http://bit.ly/2Vv3xeB
Title : Adh Vichkaar
Singer : Nishawn Bhullar
Lyrics : Navjeet
Music : Jaymeet
Lyrical Video : Garry Nawaab
Conceived by : Gurpreet Khetla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</si>
  <si>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5aiBXshP-dc</t>
  </si>
  <si>
    <t>611409</t>
  </si>
  <si>
    <t>26122</t>
  </si>
  <si>
    <t>988</t>
  </si>
  <si>
    <t>Chumma : GURI (Official Video) Tanishk Bagchi | Satti Dhillon | GK.DIGITAL | Geet MP3</t>
  </si>
  <si>
    <t>2019-04-26T12:30:09Z</t>
  </si>
  <si>
    <t>Geet MP3 &amp; Gk.Digital Presenting Official Music Video Of "Chumma Song" Music Produced By Bollywood King Tanishk Bagchi"
Subscribe To Our Channel For Songs  : http://bit.ly/SubscribeGEETMP3
Title : Chumma
Singer : Guri
Music : Tanishk Bagchi 
Lyrics : K-Rick
Choreography : Awez Darbar, Tsovojilavyan
Programmed &amp; Arranged : Tanishk Bagchi
Mandolin &amp; Tumbi : Tapas Roy
Guitar : Lokesh Bakshi
Chorus : Sanjeet &amp; Team 
Music Production Coordinator : Chayan Ghosh
Mixed and Mastered : Eric Pillai {Future Sound Of Bombay}
Mix Assistant Engineers : Michael Edwin Pillai
Video Director : Satti Dhillon
Dop : Vahe Hambarcumyan
Production Maneger : Mary Mirzakhanyan
Make &amp; Hair : Beauty By Julhakyans 
Designer : Armen Galyan 
Art Director : Blacc &amp; Davit Ayvazyan
Editor : Manvel Hovsepyan
Vfx : Arsen Saribekyan
Publicity Design : The Town Media
Artist Management : Gurbaksh Singh Dhillon
Produced By : Kv Dhillon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</si>
  <si>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4QXjk0ILsPI</t>
  </si>
  <si>
    <t>15964623</t>
  </si>
  <si>
    <t>369751</t>
  </si>
  <si>
    <t>20161</t>
  </si>
  <si>
    <t>Jutti : Satbir Aujla (Official Song) Rav Dhillon | Punjabi Songs 2019 | Geet MP3</t>
  </si>
  <si>
    <t>2019-04-19T12:30:00Z</t>
  </si>
  <si>
    <t>Geet MP3 &amp;  Gk.Digital Presents Satbir Aujla's New Track "Jutti" Make Sure You Will Like It And Spread it As Much As You Can. 
Subscribe To Our Channel For Upcoming Songs :  http://bit.ly/SubscribeGEETMP3
Title : Jutti
Singer : Satbir Aujla
Lyrics : Satbir Aujla
Composer : Satbir Aujla
Music : Sharry Nexus
Video Director : Rav Dhillon
Dop : Shinda Singh
Editor : Jagjeet Singh Dhanoa
Production : Fateh Film Production
Publicity Design : Garry Nawaab
Produced By : Kv Dhillon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</si>
  <si>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7moMVUFGdkA</t>
  </si>
  <si>
    <t>12137127</t>
  </si>
  <si>
    <t>202693</t>
  </si>
  <si>
    <t>4018</t>
  </si>
  <si>
    <t>Kylie : Raag Bhatia ( Full Song ) Punjabi Songs 2019 | GeetMp3</t>
  </si>
  <si>
    <t>2019-04-18T08:24:49Z</t>
  </si>
  <si>
    <t>Uqe5qtS3EWI</t>
  </si>
  <si>
    <t>253946</t>
  </si>
  <si>
    <t>9806</t>
  </si>
  <si>
    <t>640</t>
  </si>
  <si>
    <t>VIAH : JASS MANAK (Official Video) Satti Dhillon | Hit Punjabi Song - Geet MP3</t>
  </si>
  <si>
    <t>2019-04-13T12:30:25Z</t>
  </si>
  <si>
    <t>Geet MP3 Presenting Official Music Video Of Most Awaited Song "VIAH By JASS MANAK" in Featuring"Satti Dhillon" &amp; "Swalina" 
Song Name Viah Composed &amp; Writen By "Jass Manak"
Subscribe To Our Channel For More Songs  : http://bit.ly/SubscribeGEETMP3
Stream/Download Full Song On:
Wynk Music : http://bit.ly/3Gi1UXW
Amazon Prime Music : https://bit.ly/3nPoHUq
Jio Saavn : http://bit.ly/40JxVQx
Spotify : http://bit.ly/3ZGdliZ
Apple Music : http://bit.ly/3ZLkuhO
Amazon UK : https://bit.ly/3mco5rE
YT Music : http://bit.ly/3GlT0sc
iTunes : http://bit.ly/3ZLkuhO
Reel : https://bit.ly/3nKlxRL
Title : Viah
Album : Age 19
Singer : Jass Manak
Composer : Jass Manak
Lyrics : Jass Manak
Starring : Swalina
Music : Snappy
Mix n Master : Bauss P
Video Director : Satti Dhillon
Dop : Vahe Hambarcumyan
Production Maneger : Mary Mirzakhanyan
Makeup Artist : Liana Ayvazyan
Hairdresser Artist : Gevorbabumyan Beauty By Julhakyans
Punjabi Suits by : Nazaqat by Gur Sandhu
Editor : Manvel Hovsepyan
Publicity Design : The Town Media
Artist Management : Gurbaksh Singh Dhillon
Produced By : KV Dhillon
Online Promotions : Gk.Digital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</si>
  <si>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JkYJmXYreeA</t>
  </si>
  <si>
    <t>261331362</t>
  </si>
  <si>
    <t>2825753</t>
  </si>
  <si>
    <t>62833</t>
  </si>
  <si>
    <t>Jaan : Karaj Randhawa Ft. Himanshi Khurana (Official Song) Punjabi Songs | GK | Geet MP3</t>
  </si>
  <si>
    <t>2019-04-08T12:39:40Z</t>
  </si>
  <si>
    <t>Geet MP3 &amp; Prince Rakhdi Presents "Karaj Randhawa"s New Track "Jaan"
Subscribe To Our Channel For Songs  : http://bit.ly/SubscribeGEETMP3
Song : Jaan
Singer : Karaj Randhawa
Featuring : Himanshi Khurana
Lyrics : Prince Rakhdi
Music : The Kidd
Mix Master : Dense
Director : Dilsher Singh, Khushpal Singh
Video : Tru Makers 
Editor/Grading : Arshpreet
Special Thanks : Chetan
Asst Dir : Shubham Malhotra
Poster Design : The Town Media
Art Director : Sunil Kumar
Project Manager : Khushal Singh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</si>
  <si>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dTlZHFlUHgU</t>
  </si>
  <si>
    <t>12875083</t>
  </si>
  <si>
    <t>282225</t>
  </si>
  <si>
    <t>4436</t>
  </si>
  <si>
    <t>Ehsaan : Raas (Official Song) Punjabi Songs 2019 | Geet MP3</t>
  </si>
  <si>
    <t>2019-04-06T14:38:24Z</t>
  </si>
  <si>
    <t>Geet Mp3 &amp; Chetan Presents New Song Of "RAAS" Song Name "Ehsaan"
Subscribe To Our Channel For Songs  : http://bit.ly/SubscribeGEETMP3
Song : Ehsaan  
Singer : Raas Ft. Deepika Walia
Lyrics : Raas
Composer : Raas
Video : Black Carbon 
Editor : Amanjot Singh 
Casting Director : Nanak Singh 
Publicy Designes : The Town Media
Music : Akash Jandu
Lyrics : Raas
Promotions : Gk.Digital 
Label : Geet MP3
Subscribe To Our Channel For Songs  : http://bit.ly/SubscribeGEETMP3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</si>
  <si>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PatxzyWMltQ</t>
  </si>
  <si>
    <t>571280</t>
  </si>
  <si>
    <t>19898</t>
  </si>
  <si>
    <t>777</t>
  </si>
  <si>
    <t>Goriye : Jayy Randhawa (Official Song) Intense | Satti Dhillon | GK.DIGITAL | Geet MP3</t>
  </si>
  <si>
    <t>2019-04-03T12:30:03Z</t>
  </si>
  <si>
    <t>Geet MP3 &amp; Gk.Digital Presenting New Song "GORIYE" Singer - B Jay Randhawa And Filmes By Satti Dhillon, Make Sure You Will Like It And Spread it As Much As You Can. 
Subscribe To Our Channel For Upcoming Songs :  http://bit.ly/SubscribeGEETMP3
Available On 
Wynk : http://bit.ly/2TTKKoq
Gaana : http://bit.ly/2Vh7nEC
Title : Goriye
Singer : B Jay Randhawa
Insta : http://instagram.com/BJayRandhawa
Fb : https://www.facebook.com/BJayRandhawa
Snapchat : BJayRandhawa
TikTok : BJayRandhawa
Lyrics &amp; Composer : Kulshan Sandhu
Music : Intense
Video Director : Satti Dhillon
Choreographer : Tsovinar Jilavyan
Dop : Vahe Hambarcumyan
Editor : Manvel Hovsepyan 
Publicity Design : The Town Media
DOP : Vahe Hambarcumyan
Editor : Manvel Hovsepyan
Makeup Artist : Liana Ayvazyan 
Hair Dresser : Gevorbabumyan Beauty By Julhakyans
Drone Operator : Karen Galstyan
Art Director : Blacc
Production  Manger : Mary Mirzakhanyan
Artist Management : Gurbaksh Singh Dhillon
Produced By : Kv Dhillon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</si>
  <si>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cXknkb88yFY</t>
  </si>
  <si>
    <t>13809079</t>
  </si>
  <si>
    <t>286926</t>
  </si>
  <si>
    <t>5934</t>
  </si>
  <si>
    <t>Jattwaad : Harf Cheema &amp; Gurlez Akhtar (Official Song) Punjabi Songs | Punjabi Hit Song | Geet MP3</t>
  </si>
  <si>
    <t>2019-03-26T12:30:01Z</t>
  </si>
  <si>
    <t>Geet MP3 Presenting New Song "Jattwaad" Make Sure You Will Like It And Spread it As Much As You Can. 
Subscribe To Our Channel For Upcoming Songs :  http://bit.ly/SubscribeGEETMP3
Audio Stream/Download
Wynk Music : https://bit.ly/3I8r6ij
Amazon Prime Music : https://amzn.to/3s1T5dX
Jio Saavn : https://bit.ly/3IiXcYZ
Hungama : https://bit.ly/3GYxTK1
Spotify : https://spoti.fi/3I4hHIE
Apple Music : https://apple.co/3s13Xsr
Amazon UK : https://amzn.to/3LLeDDp
YT Music : https://bit.ly/3p2i52V
iTunes : https://apple.co/3s13Xsr
Resso : https://m.resso.com/ZSevJ7pMJ/
Reel : https://bit.ly/33wiUt4
Title : Jattwaad
Singer : Harf Cheema, Gurlez Akhtar
Lyrics : Harf Cheema
Composer : Harf Cheema
Music : Beat Minister
Video Director : Savio Sandhu
Team : Savio &amp; Yug
Assis Dir : Har G, Rahul, Rajvir
Dop : Shinda Singh
Editor : Jagjeet Singh Dhanoa 
Choreography : Sumit 
Mix Master : Sameer 
Publicity Design : The Town Media
Art By : Karma Art 
Production Manager : Kuldeep 
Designer : Gurdev Sons Designers
Artist Management : Gurbaksh Singh Dhillon
Produced By : KV Dhillon 
Online Promotions : GK Digital
Music Label : Geet MP3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t>
  </si>
  <si>
    <t>yW10irX4BDI</t>
  </si>
  <si>
    <t>457782236</t>
  </si>
  <si>
    <t>2117838</t>
  </si>
  <si>
    <t>38357</t>
  </si>
  <si>
    <t>Mohh : Timmy V (Official Song) Punjabi Songs 2019 | Geet MP3</t>
  </si>
  <si>
    <t>2019-03-24T12:30:01Z</t>
  </si>
  <si>
    <t>Geet Mp3 &amp; Chetan Presents 
Subscribe To Our Channel For Songs  : http://bit.ly/SubscribeGEETMP3
Song : Mohh 
Singer : Timmy V 
Music : Akash Jandu
Lyrics : Raas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</si>
  <si>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gGIHYY5C3MA</t>
  </si>
  <si>
    <t>531556</t>
  </si>
  <si>
    <t>16366</t>
  </si>
  <si>
    <t>882</t>
  </si>
  <si>
    <t>Tere Bare : Karan Randhawa (Official Song) Satti Dhillon | Punjabi Song | Geet MP3</t>
  </si>
  <si>
    <t>2019-03-13T12:30:32Z</t>
  </si>
  <si>
    <t>Geet MP3 Presenting New Exclusive Artist "Karan Randhawa" Make Sure You Will Like It And Spread it As Much As You Can. 
Subscribe To Our Channel For Upcoming Songs :  http://bit.ly/SubscribeGEETMP3
Available On 
iTunes : https://apple.co/2HMYjDF
Apple Music : https://apple.co/2HMYjDF
Amazon Prime Music : https://amzn.to/2FsOysT
Gaana : http://bit.ly/2JdyoXV
Hungama : http://bit.ly/2Y2XDj2
Google Play : http://bit.ly/2FfsaD8
Jio Music : http://bit.ly/2FnZ5UI
Spotify : https://spoti.fi/2uk13k5
Amazon : https://amzn.to/2HIvokd
Jio Saavn : http://bit.ly/2FuGhok
Song Credits :- 
Title : Tere Bare
Singer : Karan Randhawa
Lyrics : Prince Bhullar (Parmvir Singh Bhullar)
Composer : Prince Bhullar (Parmvir Singh Bhullar)
Music : Sharry Nexus
Video Director : Satti Dhillon
Dop :  Vahe Hambarcumyan
Editor :   Manvel Hovsepyan
Model : Mariam Davsepyan 
Publicity Design : The Town Media
DOP : Vahe Hambarcumyan
Editor : Manvel Hovsepyan
Makeup Artist : Liana Ayvazyan 
Hair Dresser Artist Nano Julhakyan Beauty by Julhakyans
B
Drone Operator : Karen Galstyan
Art Director : Grisha Mnacakanyan
Line Producer : Jeet Parmar 
Production  Manger : Mary Mirzakhanyan
Artist Management : Gurbaksh Singh Dhillon
Produced By : KV Dhillon
Online Promotions : Gk.Digital
Music Label : Geet MP3
Enjoy and stay connected with us 📲
Website : http://GeetMP3.com
YouTube : https://www.youtube.com/c/GeetMP3 
Facebook : https://www.facebook.com/GeetMP3Official
Instagram : https://www.instagram.com/GeetMP3
Twitter : https://twitter.com/GeetMP3
SnapChat : https://www.snapchat.com/add/GeetMP3 E</t>
  </si>
  <si>
    <t>FjataF0pwF4</t>
  </si>
  <si>
    <t>113601755</t>
  </si>
  <si>
    <t>1205549</t>
  </si>
  <si>
    <t>19960</t>
  </si>
  <si>
    <t>Ro Ro Ke : MUSAHIB (Remix) Punjabi Songs | Satti Dhillon | GK.DIGITAL | Geet MP3</t>
  </si>
  <si>
    <t>2019-03-02T12:44:07Z</t>
  </si>
  <si>
    <t>Geet MP3 &amp;  Gk.Digital Presents New Exclusive Artist "Musahib" Make Sure You Will Like It And Spread it As Much As You Can. 
#RoRoKe #Musahib #MuzikAmy #Rashalika #GeetMP3 #SattiDhillon #GkDigital  
Subscribe To Our Channel For Upcoming Songs :  http://bit.ly/SubscribeGEETMP3
You Can Listen And Download Audio On 
Wynk : http://bit.ly/2MJR3c9
Hungama : http://bit.ly/2ToJR7H
Gaana : http://bit.ly/2HKhCzd
Jio : http://bit.ly/2DR9yZk
Title : Ro Ro Ke
Singer : Musahib
Lyrics : Musahib
Composer : Musahib
FB : https://www.facebook.com/OfficialMusahib
Insta : https://www.instagram.com/MusahibMusic
Snapchat : iMusahib
TikTok : iMusahib
Starring : Rashalika
Music : Muzik Amy
Remix By : MadMax Dubai
Video Director : Satti Dhillon
Dop : Vikcee
Editor : Kamcee
Art Director : Blacc
Hair : Ali Khan  
Casting By : Crew Star Fashion (Rammy Singh, Deepesh Rakheja) 
Jib Operator : Vicky
Makeup : Rajan
Production : Fateh Film Production
Publicity Design : The Town Media
Artist Management : Gurbaksh Singh Dhillon
Produced By : Kv Dhillon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https://www.snapchat.com/add/GeetMP3Geet MP3 &amp;  Gk.Digital Presents New Exclusive Artist "Musahib" Make Sure You Will Like It And Spread it As Much As You Can. 
#RoRoKe #Musahib #MuzikAmy #Rashalika #GeetMP3 #SattiDhillon #GkDigital  
Subscribe To Our Channel For Upcoming Songs :  http://bit.ly/SubscribeGEETMP3
You Can Listen And Download Audio On 
Wynk : http://bit.ly/2MJR3c9
Hungama : http://bit.ly/2ToJR7H
Gaana : http://bit.ly/2HKhCzd
Jio : http://bit.ly/2DR9yZk
Title : Ro Ro Ke
Singer : Musahib
Lyrics : Musahib
Composer : Musahib
FB : https://www.facebook.com/OfficialMusahib
Insta : https://www.instagram.com/MusahibMusic
Snapchat : iMusahib
TikTok : iMusahib
Starring : Rashalika
Music : Muzik Amy
Video Director : Satti Dhillon
Dop : Vikcee
Editor : Kamcee
Art Director : Blacc
Hair : Ali Khan  
Casting By : Crew Star Fashion (Rammy Singh, Deepesh Rakheja) 
Jib Operator : Vicky
Makeup : Rajan
Production : Fateh Film Production
Publicity Design : The Town Media
Artist Management : Gurbaksh Singh Dhillon
Produced By : Kv Dhillon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</si>
  <si>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1-bUtM5MTLo</t>
  </si>
  <si>
    <t>881226</t>
  </si>
  <si>
    <t>26636</t>
  </si>
  <si>
    <t>850</t>
  </si>
  <si>
    <t>Guns And Guts : Manpreet Sandhu (Official Video) Punjabi Songs | Geet MP3</t>
  </si>
  <si>
    <t>2019-02-26T12:54:22Z</t>
  </si>
  <si>
    <t>Geet MP3 &amp;  Gk.Digital Presents Manpreet Sandhu's New Track "Guns And Guts" Make Sure You Will Like It And Spread it As Much As You Can. 
Subscribe To Our Channel For Upcoming Songs :  http://bit.ly/SubscribeGEETMP3
Title : Guns And Guts
Singer : Manpreet Sandhu
Lyrics : Nish Kang
Music &amp; Rap : Taran Singh
Mix &amp; Master : B Sanj
Video - Savio Sandhu
Team - Savio &amp; Yug 
Assistants - Harzi &amp; Rajvir
Publicity Design : Garry Nawaab
Online Promotions : Gk.Digital
Music Label : Geet MP3
Special Thanks
 SGC group, Black Hill Production.Germany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</si>
  <si>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JLFUuef-jX4</t>
  </si>
  <si>
    <t>727708</t>
  </si>
  <si>
    <t>10573</t>
  </si>
  <si>
    <t>618</t>
  </si>
  <si>
    <t>Kali Range : Jass Manak (Official Song) Intense | Punjabi Songs  | Geet MP3</t>
  </si>
  <si>
    <t>2019-02-25T07:19:50Z</t>
  </si>
  <si>
    <t>Geet MP3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</si>
  <si>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jyG5InFKrUU</t>
  </si>
  <si>
    <t>29718711</t>
  </si>
  <si>
    <t>353329</t>
  </si>
  <si>
    <t>6850</t>
  </si>
  <si>
    <t>Tere Naal : Jass Manak (Official Song) Punjabi Songs | GK.DIGITAL | Geet MP3</t>
  </si>
  <si>
    <t>2019-02-24T14:29:39Z</t>
  </si>
  <si>
    <t>Geet MP3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 
Website: http://GeetMP3.com</t>
  </si>
  <si>
    <t>tBXnd8cn1KE</t>
  </si>
  <si>
    <t>19933582</t>
  </si>
  <si>
    <t>310533</t>
  </si>
  <si>
    <t>6791</t>
  </si>
  <si>
    <t>Moonroof : Jass Manak (Official Song) Sukhe | Romantic Songs |  GK.DIGITAL | Geet MP3</t>
  </si>
  <si>
    <t>2019-02-24T04:13:20Z</t>
  </si>
  <si>
    <t>xHWDw3g4A2A</t>
  </si>
  <si>
    <t>11973303</t>
  </si>
  <si>
    <t>183489</t>
  </si>
  <si>
    <t>5470</t>
  </si>
  <si>
    <t>Kalli Ho Gai : Jass Manak (Official Song) Punjabi Songs | Geet MP3</t>
  </si>
  <si>
    <t>2019-02-23T11:58:36Z</t>
  </si>
  <si>
    <t>yAYu6ZAcjkw</t>
  </si>
  <si>
    <t>41392499</t>
  </si>
  <si>
    <t>507423</t>
  </si>
  <si>
    <t>12884</t>
  </si>
  <si>
    <t>Viah : Jass Manak (Official Song) Romantic Songs  | Geet MP3</t>
  </si>
  <si>
    <t>2019-02-23T05:32:51Z</t>
  </si>
  <si>
    <t>Geet MP3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</si>
  <si>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2RjiMQEU1pw</t>
  </si>
  <si>
    <t>25197777</t>
  </si>
  <si>
    <t>345382</t>
  </si>
  <si>
    <t>11888</t>
  </si>
  <si>
    <t>AGE 19 : Jass Manak Ft. DIVINE (Official Song) Deep Jandu | Geet MP3</t>
  </si>
  <si>
    <t>2019-02-22T11:38:36Z</t>
  </si>
  <si>
    <t>Geet MP3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</si>
  <si>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6ynqcMv4wS8</t>
  </si>
  <si>
    <t>37766000</t>
  </si>
  <si>
    <t>496697</t>
  </si>
  <si>
    <t>12784</t>
  </si>
  <si>
    <t>Chehra Tera : Jass Manak (Official Song) Romantic Songs | Geet MP3</t>
  </si>
  <si>
    <t>2019-02-22T04:16:56Z</t>
  </si>
  <si>
    <t>FwHVI2QNfdU</t>
  </si>
  <si>
    <t>45485623</t>
  </si>
  <si>
    <t>532615</t>
  </si>
  <si>
    <t>10860</t>
  </si>
  <si>
    <t>Manaka Da Munda : Jass Manak Ft. Bohemia (Official Song) Sukhe  Geet MP3</t>
  </si>
  <si>
    <t>2019-02-21T13:27:36Z</t>
  </si>
  <si>
    <t>Geet MP3 Presenting Jass Manak's Debut Album "AGE 19" Make Sure You Will Like It And Spread it As Much As You Can. 
Subscribe To Our Channel For Upcoming Songs :  http://bit.ly/SubscribeGEETMP3
Original Album Availabe On 
iTunes : http://bit.ly/Age19onITUNES
Apple Music : http://bit.ly/Age19onAPPLEMUSIC
Gaana : http://bit.ly/Age19onGAANA
Wynk : http://bit.ly/Age19onWYNK
Jio Saavn : http://bit.ly/Age19onJIOSAAVN
Hungama : http://bit.ly/Age19onHUNGAMA
Spotify : http://bit.ly/Age19onSPOTIFY
Google Play : http://bit.ly/Age19onGOOGLEPLAY
Amazon : http://bit.ly/Age19onAMAZON
Amazon Prime Music India : http://bit.ly/Age19onAmazonPrimeMusicIndia
Song Credits :-
1. Manaka Da Munda
Singer : Jass Manak
Composer : Jass Manak
Lyrics : Jass Manak
Music : Sukhe 
Rap : Bohemia 
2. Girlfriend 
Singer : Jass Manak
Composer : Jass Manak
Lyrics : Jass Manak
Music : Snappy 
3. Viah 
Singer : Jass Manak
Composer : Jass Manak
Lyrics : Jass Manak
Music : Snappy 
4. Chehra Tera 
Singer : Jass Manak
Composer : Jass Manak
Lyrics : Jass Manak
Music : Sharry Nexus 
5. Kalli Ho Gai 
Singer : Jass Manak
Composer : Jass Manak
Lyrics : Jass Manak
Music : Game Changerz 
6. Moonroof 
Singer : Jass Manak
Composer : Jass Manak
Lyrics : Jass Manak
Music : Sukhe 
7. Kali Range 
Singer : Jass Manak
Composer : Jass Manak
Lyrics : Jass Manak
Music : Intense
8. Tere Naal 
Singer : Jass Manak
Composer : Jass Manak
Lyrics : Jass Manak
Music : Sharry Nexus 
9. Age 19 
Singer : Jass Manak
Composer : Jass Manak
Lyrics : Jass Manak
Music : Deep Jandu 
Rap : Divine (Gully Boy) 
Photography : Vipul Photography,
Publicity Design : The Town Media
Artist Management : Gurbaksh Singh Dhillon
Produced By : KV Dhillon
Online Promotions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</si>
  <si>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dhBvsh_984Y</t>
  </si>
  <si>
    <t>28810459</t>
  </si>
  <si>
    <t>377481</t>
  </si>
  <si>
    <t>11634</t>
  </si>
  <si>
    <t>AGE 19 : JASS MANAK (Full Album) Divine   | Bohemia  | Geet MP3</t>
  </si>
  <si>
    <t>2019-02-20T04:30:29Z</t>
  </si>
  <si>
    <t>c8gEQw8sPok</t>
  </si>
  <si>
    <t>PT27M16S</t>
  </si>
  <si>
    <t>23775719</t>
  </si>
  <si>
    <t>379716</t>
  </si>
  <si>
    <t>16420</t>
  </si>
  <si>
    <t>Girlfriend : Jass Manak (Official Video) Satti Dhillon | Snappy | Punjabi Song | Geet MP3</t>
  </si>
  <si>
    <t>2019-02-13T12:30:01Z</t>
  </si>
  <si>
    <t>Geet MP3 Presenting Jass Manak's Debut Album "AGE 19" Here is The Official Video Of Age 19's First Song "Girlfriend" Make Sure You Will Like It And Spread it As Much As You Can. 
Subscribe To Our Channel For Upcoming Songs :  http://bit.ly/SubscribeGEETMP3
Audio Availabe On
Wynk Music : http://bit.ly/417715e
Amazon Prime Music : https://amzn.to/2DJQB9R
Jio Saavn : http://bit.ly/2tsoSFC
Hungama : http://bit.ly/2Bxp2ju
Apple Music : https://apple.co/2Sywk12
Spotify : https://spoti.fi/2SDI4zf
Amazon UK : https://bit.ly/43nSpjV
iTunes : https://apple.co/2Sywk12
YT Music : http://bit.ly/3ZQunuG
Gaana : http://bit.ly/2Sa8jZn
Google Play : http://bit.ly/2GsyNUh
Youtube : http://bit.ly/416uSBT
Reel : https://bit.ly/3ZKaBkv
Title : Girlfriend
Album : Age 19
Singer : Jass Manak
Composer : Jass Manak
Lyrics : Jass Manak
Music : Snappy
Mix n Master - Bauss P
Starring : Zoya
Video Director : Satti Dhillon
Dop : Vahe Hambarcumyan
Line Producer : Jeet Parmar 
Production Maneger : Mary Mirzakhanyan
Makeup Artist : Liana Ayvazyan
Hairdresser Artist : Gevorbabumyan Beauty By Julhakyans
Editor : Manvel Hovsepyan
Photography : Vipul Photography,
Publicity Design : The Town Media
Artist Management : Gurbaksh Singh Dhillon
Produced By : KV Dhillon
Online Promotions : GK Digital
Music Label : Geet MP3
Enjoy &amp; Stay Connected With Us 📲
Website : http://GeetMP3.com
YouTube : https://www.youtube.com/c/GeetMP3 
Facebook : https://www.facebook.com/GeetMP3Official
Instagram : https://www.instagram.com/GeetMP3
Twitter : https://twitter.com/GeetMP3
SnapChat : https://www.snapchat.com/add/GeetMP3</t>
  </si>
  <si>
    <t>Stkx7UrtiBs</t>
  </si>
  <si>
    <t>281600079</t>
  </si>
  <si>
    <t>3193085</t>
  </si>
  <si>
    <t>74956</t>
  </si>
  <si>
    <t>Jatt Circle : Dhammi Gill Ft. Shehnaaz Gill (Official Song) Gurlez Akhtar | Punjabi Songs | Geet MP3</t>
  </si>
  <si>
    <t>2019-02-10T12:30:01Z</t>
  </si>
  <si>
    <t>Geet MP3 Presents "Dhammi Gill"s New Track "Jatt Circle"
Subscribe To Our Channel For Songs  : http://bit.ly/SubscribeGEETMP3
Song : Jatt Circle
Singer : Dhammi Gill, Gurlez Akhtar
Lyrics : Narinder Gill
Music : Ladi Gill
Video : Savio Sandhu
Team : Savio &amp; Yug
Dop : Shoeb Sadiqi
Editor : Jagjeet Dhanoa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</si>
  <si>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7CMa0Xv003M</t>
  </si>
  <si>
    <t>1856477</t>
  </si>
  <si>
    <t>28584</t>
  </si>
  <si>
    <t>1306</t>
  </si>
  <si>
    <t>Peak : Karaj Randhawa Ft. Dj Flow (Official Song) Punjabi Songs 2019 | Geet MP3</t>
  </si>
  <si>
    <t>2019-02-08T05:30:36Z</t>
  </si>
  <si>
    <t>Geet MP3 &amp; Prince Rakhdi Presents "Karaj Randhawa"s New Track "Peak"
Subscribe To Our Channel For Songs  : http://bit.ly/SubscribeGEETMP3
Song : Peak
Singer : Karaj Randhawa
Follow On Insta : http://instagram.com/iKarajRandhawa
Lyrics : Prince Rakhdi
Music : Dj Flow
Art Director : Sunil Kumar
Project Manager : Khushal Singh
Producer - Prince Rakhdi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</si>
  <si>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d4d6J2dpPyw</t>
  </si>
  <si>
    <t>3443031</t>
  </si>
  <si>
    <t>60629</t>
  </si>
  <si>
    <t>1127</t>
  </si>
  <si>
    <t>Gangland In Motherland | Episode 5 "GANGSTER" | Punjabi Web Series | Geet MP3</t>
  </si>
  <si>
    <t>2019-02-05T13:26:40Z</t>
  </si>
  <si>
    <t>GeetMP3 &amp; The Theatre Army Films 🎥 
5th Episode of "The Gangland in Motherland" Punjabi Web Series Written and Directed by Gabbar Sangrur.
Episode Name : GANGSTER
Subscribe To Our Channel For Songs  : http://bit.ly/SubscribeGEETMP3
Gangland In Motherland"
Director/Story : Gabbar Sangrur 
Screenplay : Gabbar Sangrur &amp; Baljit Noor
Producer : Kv Dhillon 
Starring : Nishawn Bhullar, Mehtab Virk, Vadda Grewal, Yaad Grewal , Japji khaira, , Victor Jhon, Navdeep Kaler 
Editor : Deepak Garg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Sound Mixing - Kuljinder Bains (Artha Film Studio)
Dubbing Studio: Showbiz studio Mohali
Starcast ch Simpy Singh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</si>
  <si>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6GYO3kM6Jeo</t>
  </si>
  <si>
    <t>PT32M38S</t>
  </si>
  <si>
    <t>3925217</t>
  </si>
  <si>
    <t>128070</t>
  </si>
  <si>
    <t>11340</t>
  </si>
  <si>
    <t>Ro Ro Ke : MUSAHIB (Official Video) Punjabi Songs | Satti Dhillon | GK.DIGITAL | Geet MP3</t>
  </si>
  <si>
    <t>2019-02-01T12:30:04Z</t>
  </si>
  <si>
    <t>Geet MP3 &amp;  Gk.Digital Presents New Exclusive Artist "Musahib" Make Sure You Will Like It And Spread it As Much As You Can. 
#RoRoKe #Musahib #MuzikAmy #Rashalika #GeetMP3 #SattiDhillon #GkDigital  
Subscribe To Our Channel For Upcoming Songs :  http://bit.ly/SubscribeGEETMP3
You Can Listen And Download Audio On 
Wynk : http://bit.ly/2MJR3c9
Hungama : http://bit.ly/2ToJR7H
Gaana : http://bit.ly/2HKhCzd
Jio : http://bit.ly/2DR9yZk
Title : Ro Ro Ke
Singer : Musahib
Lyrics : Musahib
Composer : Musahib
FB : https://www.facebook.com/OfficialMusahib
Insta : https://www.instagram.com/MusahibMusic
Snapchat : iMusahib
TikTok : iMusahib
Starring : Rashalika
Music : Muzik Amy
Video Director : Satti Dhillon
Dop : Vikcee
Editor : Kamcee
Art Director : Blacc
Hair : Ali Khan  
Casting By : Crew Star Fashion (Rammy Singh, Deepesh Rakheja) 
Jib Operator : Vicky
Makeup : Rajan
Production : Fateh Film Production
Publicity Design : The Town Media
Artist Management : Gurbaksh Singh Dhillon
Produced By : Kv Dhillon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</si>
  <si>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vV-YrDQMEpI</t>
  </si>
  <si>
    <t>11754684</t>
  </si>
  <si>
    <t>211263</t>
  </si>
  <si>
    <t>7369</t>
  </si>
  <si>
    <t>Teri Haan ( Full Song ) Rajvir Dhaliwal | Punjabi Songs 2019 | GeetMp3</t>
  </si>
  <si>
    <t>2019-01-29T10:37:46Z</t>
  </si>
  <si>
    <t>Subscribe To Our Channel For Songs  : http://bit.ly/SubscribeGEETMP3
Title-Teri Haan 
Singer -Rajvir Dhaliwal 
Music - R Deep 
Lyrics - Kamal Kharoud 
publicity Design - Hidden Heros
Instagram- https://www.instagram.com/rajvlr
Snapchat - Rajvir0013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</si>
  <si>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TEo7B66J1Ko</t>
  </si>
  <si>
    <t>214776</t>
  </si>
  <si>
    <t>7845</t>
  </si>
  <si>
    <t>524</t>
  </si>
  <si>
    <t>TOM And JERRY (Official Video) Satbir Aujla | Satti Dhillon | Divya Puri | Punjabi Songs | Geet MP3</t>
  </si>
  <si>
    <t>2019-01-26T12:46:06Z</t>
  </si>
  <si>
    <t>Geet MP3 Presents Satbir Aujla's Track "Tom &amp; Jerry" Make Sure You Will Like It And Spread it As Much As You Can. 
Subscribe To Our Channel For Upcoming Songs :  http://bit.ly/SubscribeGEETMP3
Title : Tom &amp; Jerry 
Singer : Satbir Aujla
Lyrics : Satbir Aujla
Composer : Satbir Aujla
Music : Preet Singh
Female model : Divya Puri 
Video Director : Satti Dhillon
Dop : Vikcee
Editor : Kamcee
Art Director : Blacc
Production : Fateh Film Production
Publicity Design : Garry Nawaab
Produced By : KV Dhillon
Online Promotions : Gk.Digital
Music Label : Geet MP3
Enjoy and stay connected with us 📲
Website : http://GeetMP3.com
YouTube : https://www.youtube.com/c/GeetMP3 
Facebook : https://www.facebook.com/GeetMP3Official
Instagram : https://www.instagram.com/GeetMP3
Twitter : https://twitter.com/GeetMP3
SnapChat : https://www.snapchat.com/add/GeetMP3</t>
  </si>
  <si>
    <t>PFUGyV46AuM</t>
  </si>
  <si>
    <t>130269437</t>
  </si>
  <si>
    <t>1477429</t>
  </si>
  <si>
    <t>27026</t>
  </si>
  <si>
    <t>Gangland In Motherland | Episode 4 "Pardhan" | Punjabi Web Series | Geet MP3</t>
  </si>
  <si>
    <t>2019-01-23T12:34:13Z</t>
  </si>
  <si>
    <t>GeetMp3 &amp; The Theatre Army Films 🎥 
4th Episode of "The Gangland in Motherland" Punjabi Web Series Written and Directed by Gabbar Sangrur.
Episode Name : PARDHAAN
Subscribe To Our Channel For Songs  : http://bit.ly/SubscribeGEETMP3
Gangland In Motherland"
Director/Story : Gabbar Sangrur 
Screenplay : Gabbar Sangrur &amp; Baljit Noor
Producer : Kv Dhillon 
Starring : Nishawn Bhullar, Mehtab Virk, Vadda Grewal, Yaad Grewal , Japji khaira, , Victor Jhon, Navdeep Kaler 
Editor : Deepak Garg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Sound Mixing - Kuljinder Bains (Artha Film Studio)
Dubbing Studio: Showbiz studio Mohali
Starcast ch Simpy Singh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</si>
  <si>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OUEogukCugU</t>
  </si>
  <si>
    <t>PT34M21S</t>
  </si>
  <si>
    <t>3571437</t>
  </si>
  <si>
    <t>101469</t>
  </si>
  <si>
    <t>9192</t>
  </si>
  <si>
    <t>Passport : Gur Chahal (Official Song) Punjabi Songs 2019 | Geet MP3</t>
  </si>
  <si>
    <t>2019-01-21T12:33:58Z</t>
  </si>
  <si>
    <t>Subscribe To Our Channel For Songs  : http://bit.ly/SubscribeGEETMP3
Song : Passport 
Singer : Gur Chahal 
Lyrics : Gurbhej Kakra 
Music : Dope Peppz
Online Promotion : Gk.Digital
Label : Geet MP3
Music Consultant &amp; Digital Partner : Gk.Digital
Instagram : https://www.instagram.com/GK.DIGITAL
Enjoy and stay connected with us 📲https://www.youtube.com/channel/UClZF...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</si>
  <si>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IVI-U7yl4BA</t>
  </si>
  <si>
    <t>384183</t>
  </si>
  <si>
    <t>11243</t>
  </si>
  <si>
    <t>567</t>
  </si>
  <si>
    <t>California Video : Nishawn Bhullar | Priya | Sukhe | Jass Manak | Satti Dhillon  | Geet MP3</t>
  </si>
  <si>
    <t>2019-01-15T12:30:27Z</t>
  </si>
  <si>
    <t>Geet MP3 Presents Nishawn Bhullar's New Track "California" Make Sure You Will Like It And Spread it As Much As You Can. 
Subscribe To Our Channel For Upcoming Songs :  http://bit.ly/SubscribeGEETMP3
Title : California
Singer : Nishawn Bhullar, Priya
Lyrics : Jass Manak
Composer : Jass Manak
Starring : Shehnaz Gill
Music : Sukhe Muzical Doctorz
Mix : Gurjinder Guri &amp; Akaash Bambar
Video Director : Satti Dhillon
Dop : Shinda Singh
Editor : Kamcee
Art Director : Blacc
Makeup : Anthea
Jib Operator : Manish 
Hair : Raabu (Team Ali Khan) 
Lime Production : Fateh Film Production
Choreography : Sumit Dance Academy 
Publicity Design : The Town Media
Artist Management : Gurbaksh Singh Dhillon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</si>
  <si>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Ul_dAgf655U</t>
  </si>
  <si>
    <t>25986506</t>
  </si>
  <si>
    <t>287632</t>
  </si>
  <si>
    <t>6099</t>
  </si>
  <si>
    <t>Gangland in Motherland Episode 3 "Laanedaar" | Punjabi Web Series | Geet MP3</t>
  </si>
  <si>
    <t>2019-01-13T13:14:19Z</t>
  </si>
  <si>
    <t>GeetMp3 &amp; The Theatre Army Films 🎥 
3rd Episode of "The Gangland in Motherland" Punjabi Web Series Written and Directed by Gabbar Sangrur.
Episode Name : LAANEDAAR
Subscribe To Our Channel For Songs  : http://bit.ly/SubscribeGEETMP3
Song : Dhoka 
Singer : Jass Manak 
Lyrics: Sidhu Moose Wala 
Music : Sharry Nexus
Gangland In Motherland"
Director/Story : Gabbar Sangrur 
Screenplay : Gabbar Sangrur &amp; Baljit Noor
Producer : Kv Dhillon 
Starring : Nishawn Bhullar, Mehtab Virk, Vadda Grewal, Yaad Grewal , Japji khaira, , Victor Jhon, Navdeep Kaler 
Editor : Deepak Garg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Sound Mixing - Kuljinder Bains (Artha Film Studio)
Dubbing Studio: Showbiz studio Mohali
Starcast ch Simpy Singh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</si>
  <si>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vWgKlUQJOO4</t>
  </si>
  <si>
    <t>PT30M57S</t>
  </si>
  <si>
    <t>3867561</t>
  </si>
  <si>
    <t>124469</t>
  </si>
  <si>
    <t>10077</t>
  </si>
  <si>
    <t>Gangland in Motherland | Episode 2 - Sultan | Punjabi Web Series | Geet MP3</t>
  </si>
  <si>
    <t>2019-01-03T12:29:54Z</t>
  </si>
  <si>
    <t>GeetMp3 &amp; The Theatre Army Films 🎥 
2nd Episode of "Gangland in Motherland" Punjabi Web Series Written and Directed by Gabbar Sangrur.
Subscribe To Our Channel For Songs  : http://bit.ly/SubscribeGEETMP3
Gangland In Motherland"
Director/Story : Gabbar Sangrur 
Screenplay : Gabbar Sangrur &amp; Baljit Noor
Producer : Kv Dhillon 
Starring : Nishawn Bhullar, Mehtab Virk, Vadda Grewal, Yaad Grewal , Japji khaira, , Victor Jhon, Navdeep Kaler 
Editor : Deepak Garg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Sound Mixing - Kuljinder Bains (Artha Film Studio)
Dubbing Studio: Showbiz studio Mohali
Starcast ch Simpy Singh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</si>
  <si>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khmUFNcTrdw</t>
  </si>
  <si>
    <t>PT27M49S</t>
  </si>
  <si>
    <t>4506755</t>
  </si>
  <si>
    <t>125268</t>
  </si>
  <si>
    <t>9504</t>
  </si>
  <si>
    <t>Kurbanian : Deepak Dhillon (Official Song) Punjabi Songs 2018 | Geet MP3</t>
  </si>
  <si>
    <t>2018-12-28T13:08:32Z</t>
  </si>
  <si>
    <t>Subscribe To Our Channel For Songs  : http://bit.ly/SubscribeGEETMP3
Song : Kurbanian
Singer : DeepakDhillon
https://www.facebook.com/DeepakDhillonOfficial/
https://www.instagram.com/deepakdhillonofficial/
Lyrics : Puneet Almast 
Music : Garry Singh
Video Director : Gopi Rai
Editor : Preet Ahluwaliya 
Project : Gurlabh Dhillon
https://www.instagram.com/gurlabhdhillonofficial/
A Film By ALMST MUSIC HUB
Online Promotion : Gk.Digital 
Special Thanks : Puneet Bhardwaj
Label : 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</si>
  <si>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Ej7IKBVpKhw</t>
  </si>
  <si>
    <t>258612</t>
  </si>
  <si>
    <t>4928</t>
  </si>
  <si>
    <t>NIRA ISHQ : GURI (Official Song) Satti Dhillon | Romantic Song | Geet MP3</t>
  </si>
  <si>
    <t>2018-12-26T12:30:01Z</t>
  </si>
  <si>
    <t>Geet MP3 Presenting Guri's Track "NIRA ISHQ" 
Make Sure You Will Like It And Spread It As Much As You Can. 
Subscribe To Our Channel For Upcoming Songs:  http://bit.ly/SubscribeGEETMP3
Audio is Also Available On 
Gaana: http://bit.ly/2TarqDu
Wynk: http://bit.ly/2EN9f2M
Amazon Prime Music: https://amzn.to/3m9vqpp
Hungama: http://bit.ly/2CDP3yO
Jio Music: http://bit.ly/2Anqdlg
Spotify: https://spoti.fi/3AM3yf4
iTunes: https://apple.co/2Fp4BJl
Amazon Uk: https://amzn.to/3slY6g1
Google Play: http://bit.ly/2QIxQaY
YT Music: https://bit.ly/3xUFZir
Apple Music: https://apple.co/2SPiZ0n
Resso: http://bit.ly/3GjDTzo
Reel: https://bit.ly/3nOTyAF
Song Title: Nira Ishq
Singer: Guri
Lyrics: Guri
Composer: Guri
Starring: Sara Khatri 
Music: Sharry Nexus
Mix: Jeffery Thompson (Canada)
Mastered By: Ricardo Sangio
Video Director: Satti Dhillon
Dop: Vikcee
Editor: Kamcee
Art Director: Blacc
Makeup: Anthea
Hair: Ali Khan  
Steadycam: Amninder Singh
Production: Fateh Film Production
Choreography: Sahaj Singh &amp; Shreoshi Kumar
Suits By: Nazaqat By Gur Sandhu
Publicity Design: The Town Media
Artist Management: Gurbaksh Singh Dhillon
Produced By: KV Dhillon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</si>
  <si>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VO7Vu207-e8</t>
  </si>
  <si>
    <t>627485921</t>
  </si>
  <si>
    <t>4511297</t>
  </si>
  <si>
    <t>102628</t>
  </si>
  <si>
    <t>Chhote Chhote Laal : karaj Randhawa ( Full Video ) Prince Rakhdi | Punjabi Song  | Geet Mp3</t>
  </si>
  <si>
    <t>2018-12-21T05:30:06Z</t>
  </si>
  <si>
    <t>Subscribe To Our Channel For Songs  : http://bit.ly/SubscribeGEETMP3
Song - Chhote Chhote Laal 
Singer - Karaj . Randhawa
Lyrics -  Prince Rakhdi 
Music - Kelly
Video - Rubal Chhina
 Art Director : Sunil Kumar
Project Manager : Khushal Singh
Online Promotions - GK.DIGITAL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</si>
  <si>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G5X8UsuGhpc</t>
  </si>
  <si>
    <t>334059</t>
  </si>
  <si>
    <t>10392</t>
  </si>
  <si>
    <t>873</t>
  </si>
  <si>
    <t>Gangland in Motherland | Episode 1 - Subedaar | Punjabi Web Series | Geet MP3</t>
  </si>
  <si>
    <t>2018-12-19T13:00:06Z</t>
  </si>
  <si>
    <t>GeetMp3 &amp; The Theatre Army Films 🎥 
First Episode of "Gangland in Motherland" Punjabi Web Series Written and Directed by Gabbar Sangrur.
Subscribe To Our Channel For Songs  : http://bit.ly/SubscribeGEETMP3
Gangland In Motherland"
Director/Story : Gabbar Sangrur 
Screenplay : Gabbar Sangrur &amp; Baljit Noor
Producer : Kv Dhillon 
Starring : Nishawn Bhullar, Mehtab Virk, Vadda Grewal, Yaad Grewal , Japji khaira, , Victor Jhon, Navdeep Kaler 
Editor : Deepak Garg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</si>
  <si>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wVS-hHZsAIg</t>
  </si>
  <si>
    <t>PT26M59S</t>
  </si>
  <si>
    <t>6998973</t>
  </si>
  <si>
    <t>152052</t>
  </si>
  <si>
    <t>7649</t>
  </si>
  <si>
    <t>SHOW TIME : GURI GILL ( Full Song ) Punjabi Songs 2018 | Geet MP3</t>
  </si>
  <si>
    <t>2018-12-18T13:26:15Z</t>
  </si>
  <si>
    <t>Subscribe To Our Channel For Songs  : http://bit.ly/SubscribeGEETMP3
Song : Show Time
Singer : Guri Gill 
Music : Wazir Pattar
Lyrics : Guri Gill
Video : Er Taran Singh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</si>
  <si>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WaFzG2tMNiE</t>
  </si>
  <si>
    <t>927364</t>
  </si>
  <si>
    <t>17061</t>
  </si>
  <si>
    <t>Gangland in Motherland : Guri | Jass Manak (Title Song) Punjabi Web Series | Punjabi Song</t>
  </si>
  <si>
    <t>2018-12-16T12:43:08Z</t>
  </si>
  <si>
    <t>GeetMp3 &amp; The Theater Army Films 🎥 
Subscribe To Our Channel For Songs  : http://bit.ly/SubscribeGEETMP3
"The Gangland in Motherland" Punjabi Webseries 1st Episode 19 December 6PM 
Song : Gangland in Motherland 
Singer : GURI, Jass Manak 
Lyrics : Gabbar Sangrur 
Music : MixSingh 
MASTERED BY B-SANJ
Editer : Deepak 
"Gangland In Motherland" Casting 
Dirctor/Story : Gabbar Sangrur 
Screenplay : Gabbar &amp; Baljit Noor
Producer : KV Dhillon 
Starring : Nishawn Bhullar, Mehtab Virk, Vadda Grewal, Yaad Grewal, Japji Kharia, Victor Jhon, Navdeep Kaler 
Editor : deepak
Cinematography : Shoeb Siddiqui
Singers : Nishawn Bhullar, Guri, Jass Manak, Vadda Grewal, Mehtab Virk 
Music : Deep Jandu, Sharry Nexus, Game Changerz 
Online Promotion : Gk.Digital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</si>
  <si>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aRptXpUrUzY</t>
  </si>
  <si>
    <t>23882114</t>
  </si>
  <si>
    <t>371905</t>
  </si>
  <si>
    <t>10299</t>
  </si>
  <si>
    <t>Duniya Da Mela : Gavin Cheema (Official Song) Punjabi Songs 2018 | Geet MP3</t>
  </si>
  <si>
    <t>2018-12-14T12:30:01Z</t>
  </si>
  <si>
    <t>Geet MP3  Presenting New Song "Duniyan Da Mela" Make Sure You Will Like It And Spread it As Much As You Can. 
Subscribe To Our Channel For Upcoming Songs :  http://bit.ly/SubscribeGEETMP3
Title : Duniyan Da Mela
Singer : Gavin Cheema 
Composer : Gavin Cheema
Lyrics : Gavin Cheema
Music : Gavin Cheema
Video Director : Gurie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</si>
  <si>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i3zlQsw9nTY</t>
  </si>
  <si>
    <t>PT4M37S</t>
  </si>
  <si>
    <t>1409141</t>
  </si>
  <si>
    <t>2094</t>
  </si>
  <si>
    <t>GANGLAND IN MOTHERLAND (Official Trailer) Punjabi Web Series | Releasing 19 December 6PM | Geet MP3</t>
  </si>
  <si>
    <t>2018-12-13T12:30:19Z</t>
  </si>
  <si>
    <t>GeetMp3 &amp; The Theater Army Films 🎥 
Subscribe To Our Channel For Songs  : http://bit.ly/SubscribeGEETMP3
"The Gangland in Motherland" Punjabi Webseries 1st Episode 19 December 6PM 
Gangland In Motherland"
Director/Story : Gabbar Sangrur 
Screenplay : Gabbar Sangrur &amp; Baljit Noor
Producer : Kv Dhillon 
Starring : Nishawn Bhullar, Mehtab Virk, Vadda Grewal, Yaad Grewal , Japji khaira, , Victor Jhon, Navdeep Kaler 
Editor : Sarabjeet Sohal
Cinematography : Shoeb Siddiqui
Singers : Nishawn Bhullar, Guri, Jass Manak, Vadda Grewal, Mehtab Virk 
Music : Deep Jandu, MixSingh, Sharry Nexus, Game Changerz , 
Asst : Vishal Saini , Jimmy Giddarbhaha , Happy Singh , Gourav Sankhyan 
Background :  Gurmoh 
Background score: Gurmoh
Audio Post : Deep Bawa (RP Studioz) 
Recordist : Akki BaBa 
Clothing Partner : Kapsons
Picture Vechicle : Bhele Cars (Ravi)
T-Shirts : urban Theka
Japji Khaira's Costumes : ADS by Damini Anand 
Production: Five Friends Films 
Acting Workshop : Samuel John 
Online Promotion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</si>
  <si>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LFNhnNgtTtM</t>
  </si>
  <si>
    <t>2429661</t>
  </si>
  <si>
    <t>59295</t>
  </si>
  <si>
    <t>2246</t>
  </si>
  <si>
    <t>Wait : Karan Randhawa (Official Song) Jass Manak | Satti Dhillon | GC | Geet MP3</t>
  </si>
  <si>
    <t>2018-12-09T12:30:04Z</t>
  </si>
  <si>
    <t>Kv Dhillon Presenting New Exclusive Artist "Karan Randhawa" Make Sure You Will Like It And Spread it As Much As You Can. 
Subscribe To Our Channel For Upcoming Songs :  http://bit.ly/SubscribeGEETMP3
Also Available On 
Gaana : http://bit.ly/2PByJ4E
Wynk : http://bit.ly/2VzSgqp
Hungama : http://bit.ly/2LW9xWj
Spotify : https://spoti.fi/2RjGnGD
Google Play : http://bit.ly/2AAju7D
Amazon : https://amzn.to/2TCVaJm
Title : Wait
Singer : Karan Randhawa
Composer : Jass Manak
Lyrics : Jass Manak
Music : Game Changerz
Starring : Nikeet 
Video Director : Satti Dhillon
Dop : Shinda Singh
Editor : Kamcee
Publicity Design : Garry Nawaab
Makeup : Rajan Passi
Hair : Team Ali Khan (Raabu)
Art Director : Blacc 
Production : Fateh Film Productions 
Artist Management : Gurbaksh Singh Dhillon
Produced By : KV Dhillon
Online Promotions : Gk.Digital
Music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</si>
  <si>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dQe6WftWjKY</t>
  </si>
  <si>
    <t>56655706</t>
  </si>
  <si>
    <t>787404</t>
  </si>
  <si>
    <t>22784</t>
  </si>
  <si>
    <t>Toronto : Jass Manak | Priya (Official Song) Gangland In Motherland | Punjabi Song | Geet MP3</t>
  </si>
  <si>
    <t>2018-12-04T13:01:58Z</t>
  </si>
  <si>
    <t>GeetMp3 &amp; The Theater Army Films 🎥 
Subscribe To Our Channel For Songs  : http://bit.ly/SubscribeGEETMP3
"The Gangland in Motherland" Punjabi Webseries 1st Episode 19 December 6PM 
Song : Toronto
Singer : Jass Manak &amp; Priya 
Lyrics : Jass Manak
Music Composer: Deep Jandu 
"Gangland In Motherland" Casting 
Dirctor/Story : Gabbar Sangrur 
Screenplay : Gabbar &amp; Baljit Noor
Producer : Kv Dhillon 
Starring : Nishawn Bhullar, Mehtab Virk, Vadda Grewal, Yaad Grewal, Japji Kharia, Victor Jhon, Navdeep Kaler 
Editor : Sarabjeet Sohal
Cinematography : Shoeb Siddiqui
Singers : Nishawn Bhullar, Guri, Jass Manak, Vadda Grewal, Mehtab Virk 
Music : Deep Jandu, Sharry Nexus, Game Changerz 
Background : Mix Singh 
Online Promotion : Gk.Digital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</si>
  <si>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7N-D4hDscEw</t>
  </si>
  <si>
    <t>88915389</t>
  </si>
  <si>
    <t>960262</t>
  </si>
  <si>
    <t>31654</t>
  </si>
  <si>
    <t>Feel : Sanj (Official Song) Punjabi Songs 2018 | GK.DIGITAL | Geet MP3</t>
  </si>
  <si>
    <t>2018-12-01T12:29:00Z</t>
  </si>
  <si>
    <t>Geet MP3 &amp; Gk.Digital Presenting New Song Of "SANJ" 
Subscribe To Our Channel For Upcoming Songs :  http://bit.ly/SubscribeGEETMP3
Title : Feel 
Singer/Lyrics : Sanj
Insta : https://www.instagram.com/SanjGosal
Music : Mad Mix
Composer : Ujagar Antal 
Asst Dir : Harmeet Gill
Camera : Mac Dhillon, Arsh Brar, Ishan
Photography : Sukh Tatla
Makeup : Blashing Beauty 
Video Director : Mavi Bhathal
Publicity Design : The Town Media
Online Promotions : Gk.Digital
Music Label : Geet MP3
Subscribe To Our Channel For Songs  : http://bit.ly/SubscribeGEETMP3
Music Consultant &amp; Digital Partner : Gk.Digital
Instagram : https://www.instagram.com/GK.DIGITAL
Enjoy and stay connected with us 📲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</si>
  <si>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p0xqSaPW5Ic</t>
  </si>
  <si>
    <t>442397</t>
  </si>
  <si>
    <t>12211</t>
  </si>
  <si>
    <t>661</t>
  </si>
  <si>
    <t>Goli : Karaj Randhawa (Official Song) Punjabi Songs 2018 | Geet MP3</t>
  </si>
  <si>
    <t>2018-12-01T04:30:01Z</t>
  </si>
  <si>
    <t>Geet MP3 &amp; Prince Rakhdi Presents "Karaj Randhawa"s New Track "GOLI"
Subscribe To Our Channel For Songs  : http://bit.ly/SubscribeGEETMP3
Song : Goli
Singer : Karaj Randhawa
Follow On Insta : http://instagram.com/KarajRandhawa_Music
Lyrics : Prince Rakhdi
Music : Gift Rulers
Project By : Ishant Grover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</si>
  <si>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UUl7QeoXd5g</t>
  </si>
  <si>
    <t>457008</t>
  </si>
  <si>
    <t>10359</t>
  </si>
  <si>
    <t>489</t>
  </si>
  <si>
    <t>Jawani : Guri (Official Song) Deep Jandu | Gangland In Motherland | Punjabi Songs | Geet MP3</t>
  </si>
  <si>
    <t>2018-11-26T12:30:29Z</t>
  </si>
  <si>
    <t>GeetMp3 &amp; The Theater Army Films 🎥 
Subscribe To Our Channel For Songs  : http://bit.ly/SubscribeGEETMP3
Song : Jawani 
Singer : Guri 
Lyrics : Golla Manawan
Music : Deep Jandu
"Gangland In Motherland" Casting 
Dirctor/Story : Gabbar Sangrur 
Screenplay : Gabbar &amp; Baljit Noor
Producer : Kv Dhillon 
Starring : Nishawn Bhullar, Mehtab Virk, Vadda Grewal, Yaad Grewal, Japji Kharia, Victor Jhon, Navdeep Kaler 
Editor : Sarabjeet Sohal
Cinematography : Shoeb Siddiqui
Singers : Nishawn Bhullar, Guri, Jass Manak, Vadda Grewal, Mehtab Virk 
Music : Deep Jandu, Sharry Nexus, Game Changerz 
Background : Mix Singh 
Online Promotion : Gk.Digital
Music Label : Geet MP3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t>
  </si>
  <si>
    <t>o4PUW8OLcew</t>
  </si>
  <si>
    <t>17546301</t>
  </si>
  <si>
    <t>314117</t>
  </si>
  <si>
    <t>12296</t>
  </si>
  <si>
    <t>Allah : Jass Manak (Official Audio) Sukhe | Punjabi Songs |  Geet MP3</t>
  </si>
  <si>
    <t>2018-11-24T08:11:05Z</t>
  </si>
  <si>
    <t>Geet MP3 Presenting New Song Of "Jass Manak" 
Subscribe To Our Channel For Upcoming Songs :  http://bit.ly/SubscribeGEETMP3
Title : Allah
Singer : Jass Manak
Composer : Jass Manak
Lyrics : Jass Manak
Music : Sukhe Muzical Doctorz
Mix &amp; Mastered : Man Romana
Photography : Vipul Photography
Publicity Design : The Town Media
Produced By : KV Dhillon
Online Promotions : Gk.Digital
Music Label : Geet MP3
Subscribe To Our Channel For Songs  : http://bit.ly/SubscribeGEETMP3
Enjoy and stay connected with us 📲
https://www.youtube.com/channel/UClZF7OsrECe3t_ADrjZEh_Q/join
Website : http://GeetMP3.com
YouTube : https://www.youtube.com/c/GeetMP3 
Facebook : https://www.facebook.com/GEETMP3OFFICIAL
Instagram : https://www.instagram.com/GEETMP3
Twitter : https://twitter.com/GEETMP3
SnapChat : https://www.snapchat.com/add/GEETMP3</t>
  </si>
  <si>
    <t>1MsgEQWD2OQ</t>
  </si>
  <si>
    <t>31617740</t>
  </si>
  <si>
    <t>517963</t>
  </si>
  <si>
    <t>23913</t>
  </si>
  <si>
    <t>Rang Gulabi - Siffar Ft. Sukhe (Full Video) | Punjabi Songs 2018 | GK.DIGITAL | GEET MP3</t>
  </si>
  <si>
    <t>2018-11-19T12:30:02Z</t>
  </si>
  <si>
    <t>Geet Mp3 Presents New Punjabi songs 2018  "Rang Gulabi" By New Talent "Siffar".Enjoy This Romantic Punjabi Song Rang Gulabi Nevvy Virk And Share If You Like The Song. 
Rang V Gulabi Tera Ni Suit V Gulabi Ae.
Subscribe To Our New Channel For New Punjabi Songs And Latest Punjabi Songs 2018 : 
http://bit.ly/SubscribeGEETMP3
Also Available On 
iTunes : https://apple.co/2S8rWBm
Apple Music : https://apple.co/2DBRRNE
Google Play : http://bit.ly/2OYKWAp
Spotify : https://spoti.fi/2zoyV1T
Gaana : http://bit.ly/2SbP55X
Hungama : http://bit.ly/2R8TXIK
Wynk : http://bit.ly/2TzHLm2
Jio Music : http://bit.ly/2znNEdq
Title : Rang Gulabi
Singer/Lyrics/Composer : Siffar
Music : Sukhe Muzical Doctorz
Director : Yaadu Brar
Dop : Vahe Hambardzumyan
Make Up : Lusina Teloyan
Camera Assistant : Arman Harutyunyan
Choreographer : Sirusho Tutar
Line Production : Jeet Parmar
Editor : Jagjeet Singh Dhanoa
Publicity Design : A NM Design 
Suit By : Preet Designer Studio
Costume : Urban Yuva
Mix n Mastered : Guri (Saffron Studio)
Recordist : Akash Bambar (Saffron Studio)
Produced By : Kv Dhillon, Partap Dhillon, Sahil Chhabra
Online Promotions : Gk.Digital
Music Label : Geet MP3
Rang Gulabi Lyrics :-
Oye gaddi ch bitha ke mainu gehde maardi
Kudiyan ne kehndi main taan dil saardi x (2)
Tere naal lainiyan ne lawan jattan ve
Tere utton phire jatti jaan vaardi
Oye rohb na kise da jarrdi
Nale nakhra nawabi ae
Oye rang vi gulabi tera ni
Suit vi gulabi ae
Ho akhiyan nasheeliyan
Kar diyan sharabi ne x (2)
Muzical Doctor!
Oye hath phad mera shareaam chaldi
Duniya di kehndi parwah na kardi
Tere naal laiyan na main soch soch ke
Pehle din to hi tainu pyar kardi x (2)
Oye thoddi wala til tera ni
Jehde karda kharabi ae
Oye rang vi gulabi tera ni
Suit vi gulabi ae
Ho akhiyan nasheeliyan
Kar diyan sharabi ne x (2)
Haan main vi tainu rakhunga bana ke rani ni
Naam mere da tu hathi chooda paa li ni
Virka de ghar di tu nooh ban’na
Wait kar aini kar na tu kaahli ni x (2)
Haye kamla jeha dil mera ni
Tere pyar da hi aadi ae
Oye rang vi gulabi tera ni
Suit vi gulabi ae
Ho akhiyan nasheeliyan
Kar diyan sharabi ne x (2)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</si>
  <si>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_rccvNh53to</t>
  </si>
  <si>
    <t>12025670</t>
  </si>
  <si>
    <t>173273</t>
  </si>
  <si>
    <t>5223</t>
  </si>
  <si>
    <t>NEVVY VIRK : RANG GULABI (Motion Poster) Sukhe | Releasing 19 Nov 6 PM | GK.DIGITAL | GEET MP3</t>
  </si>
  <si>
    <t>2018-11-18T08:23:19Z</t>
  </si>
  <si>
    <t>Geet Mp3 Prsenting New Punjabi song "Rang Gulabi" By New Talent "Nevvy Virk" 
Full Song Releasing On 19 November 6PM 
Subscribe To Our New Channel For New Songs  : http://bit.ly/SubscribeGEETMP3
Title : Rang Gulabi
Singer/Lyrics/Composer : Nevvy Virk
FB : https://www.facebook.com/nevvyvirkofficial
 Insta : https://www.instagram.com/NevvyVirk/
Snapchat : Itsnevvyvirk
Music : Sukhe Muzical Doctorz
Director : Yaadu Brar
Dop : Vahe Hambardzumyan
Make Up : Lusina Teloyan
Camera Assistant : Arman Harutyunyan
Choreographer : Sirusho Tutar
Line Production : Jeet Parmar
Editor : Jagjeet Singh Dhanoa
Publicity Design : A NM Design 
Costume : Urban Yuva
Produced By : Kv Dhillon, Partap Dhillon, Sahil Chhabra
Online Promotions : Gk.Digital
Music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</si>
  <si>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1OIryli9pD8</t>
  </si>
  <si>
    <t>204179</t>
  </si>
  <si>
    <t>6119</t>
  </si>
  <si>
    <t>333</t>
  </si>
  <si>
    <t>Khudaya : Raas (Official Song) Punjabi Songs 2018 | Geet MP3</t>
  </si>
  <si>
    <t>2018-11-17T12:30:00Z</t>
  </si>
  <si>
    <t>Geet MP3 Presenting New Song "Khudaya"
Subscribe To Our Channel For Songs  : http://bit.ly/SubscribeGEETMP3
Song : Khudaya 
Singer : Raas
Lyrics : Raas 
Composer : Raas 
Music : Akash Jandu 
Mix Master : 13DB 
Label : Geet 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</si>
  <si>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LABbDWqVEZM</t>
  </si>
  <si>
    <t>145691</t>
  </si>
  <si>
    <t>5392</t>
  </si>
  <si>
    <t>Boss : Jass Manak (Official Video) Satti Dhillon | Ri | Punjabi Songs | Geet MP3</t>
  </si>
  <si>
    <t>2018-11-13T12:30:39Z</t>
  </si>
  <si>
    <t>rv9qC2mMRjo</t>
  </si>
  <si>
    <t>114681838</t>
  </si>
  <si>
    <t>1315782</t>
  </si>
  <si>
    <t>58697</t>
  </si>
  <si>
    <t>BOSS : JASS MANAK | 13 NOVEMBER 6PM</t>
  </si>
  <si>
    <t>2018-11-11T12:31:48Z</t>
  </si>
  <si>
    <t>Subscribe To Our Channel For Songs  : http://bit.ly/SubscribeGEETMP3
Music Consultant &amp; Digital Partner : Gk.Digital
Instagram : https://www.instagram.com/GK.DIGITAL
Enjoy and stay connected with us 📲https://www.youtube.com/channel/UClZF7OsrECe3t_ADrjZEh_Q/join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</si>
  <si>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GabwrdasYtk</t>
  </si>
  <si>
    <t>688868</t>
  </si>
  <si>
    <t>19944</t>
  </si>
  <si>
    <t>1023</t>
  </si>
  <si>
    <t>Bai Bai : Robbey Singh (Official Song) Happy Raikoti | Mista Baaz | Punjabi Songs | GeetMP3</t>
  </si>
  <si>
    <t>2018-11-09T12:30:02Z</t>
  </si>
  <si>
    <t>Geet MP3 Presents "Robbey Singh"s New Track "Bai Bai"
Subscribe To Our Channel For Songs  : http://bit.ly/SubscribeGEETMP3
Song : Bai Bai 
Singer : Robbey Singh 
Fb : https://www.facebook.com/profile.php?id=100006399241328
Instagram : https://instagram.com/RobbeySingh
Lyrics : Happy Raikoti 
Music : Mista  Baaz 
Video director : Kuran Dhillon 
Creative Director &amp; Editor : Harjot Singh
Make Up :Mona Aasht
Colourist : Baljinder Muhar 
Photography : Gurpreet Sandhu 
Choreographer : Victoria “la bomba”reed
Dancers : Jazia Tara ,jia xin fang, yulia “honey trap”juli,
Producer . All smiles dental studio, Uppal steel
Special thanks  : Babbal Rai, Dheera Chatha
Music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</si>
  <si>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Lnkyw9w2Hz4</t>
  </si>
  <si>
    <t>1477528</t>
  </si>
  <si>
    <t>12288</t>
  </si>
  <si>
    <t>716</t>
  </si>
  <si>
    <t>Bandookan : Karaj Randhawa (Official Song) Prince Rakhdi | Punjabi Songs 2018 | Geet MP3</t>
  </si>
  <si>
    <t>2018-11-08T10:31:01Z</t>
  </si>
  <si>
    <t>Geet MP3 &amp; Prince Rakhdi Presents "Karaj Randhawa"s New Track "Bandookan"
Subscribe To Our Channel For Songs  : http://bit.ly/SubscribeGEETMP3
Also Available On :
Gaana : http://bit.ly/2QvsH78
Wynk : http://bit.ly/2DsW8DP
Hungama : http://bit.ly/2Oyg5du
Spotify : https://spoti.fi/2DueLHI
Google Play : http://bit.ly/2ATlS9S
Amazon : https://amzn.to/2PiCZLd
Song : Bandookan
Singer : Karaj Randhawa
Lyrics : Prince Rakhdi
Music : Gift Rulers
Video : B2Gether 
Art Director : Sunil Kumar
Project Manager : Khushal Singh
Producer - Prince Rakhdi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</si>
  <si>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ogr2UL3RT-Y</t>
  </si>
  <si>
    <t>1168224</t>
  </si>
  <si>
    <t>11719</t>
  </si>
  <si>
    <t>700</t>
  </si>
  <si>
    <t>Bai Bai : Robbey Singh (Teaser) Happy Raikoti | Mista Baaz | Release Date 9 November 6PM | GeetMP3</t>
  </si>
  <si>
    <t>2018-11-07T03:59:31Z</t>
  </si>
  <si>
    <t>Geet MP3 Presents "Robby Singh"s New Track 
Teaser Out Now, Full Video Out Now On 9 Nov 6PM 
Subscribe To Our New Channel For New Songs  : http://bit.ly/SubscribeGEETMP3
Song : Bai Bai 
Singer : Robbey Singh 
Fb
https://www.facebook.com/profile.php?id=100006399241328
Instagram 
https://instagram.com/robbeysingh
Lyrics : happy Raikoti 
Music : Mista  Baaz 
Video director : kuran Dhillon 
Creative director and editor : Harjot singh
Make up .mona aasht
Colourist .baljinder Muhar 
Photography .gurpreet Sandhu 
Choreographer .victoria “la bomba”reed
Dancers : Jazia Tara ,jia xin fang, yulia “honey trap”juli,
producer . All smiles dental studio, Uppal steel
Special thanks  : babbal rai, Dheera Chatha,
Music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</si>
  <si>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Z7LqkLL20Vg</t>
  </si>
  <si>
    <t>123495</t>
  </si>
  <si>
    <t>3370</t>
  </si>
  <si>
    <t>239</t>
  </si>
  <si>
    <t>Bandookan : Karaj Randhawa (Teaser) Prince Rakhdi | Punjabi Songs 2018 | Geet MP3</t>
  </si>
  <si>
    <t>2018-11-06T05:39:08Z</t>
  </si>
  <si>
    <t>Geet MP3 &amp; Prince Rakhdi Presents "Karaj Randhawa"s Track "Bandookan"
Teaser Out Now, Full Video Out Now On 8 Nov 6PM 
Subscribe To Our Channel For Songs  : http://bit.ly/SubscribeGEETMP3
Song : Bandookan
Singer : Karaj Randhawa
Lyrics : Prince Rakhdi
Music : Gift Rulers
Lyrical Video : The Town Media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</si>
  <si>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JPqmPAVtv6M</t>
  </si>
  <si>
    <t>148558</t>
  </si>
  <si>
    <t>4180</t>
  </si>
  <si>
    <t>Do Or Die : Anjaan Ft. Singga &amp; Jovan Dhillon (Official Video) Punjabi Songs 2018 | Geet MP3</t>
  </si>
  <si>
    <t>2018-11-01T12:30:02Z</t>
  </si>
  <si>
    <t>Geet MP3 Presenting A Punjabi Song "Do Or Die Original" By "Anjaan" With  Featuring Of "Singga" &amp; "Jovan Dhillon"
Subscribe To Our Channel For Songs  :  http://bit.ly/SubscribeGEETMP3
Also Available On : 
Gaana : http://bit.ly/2OlnpsR
Wynk : http://bit.ly/2Fe5fu3
iTunes : https://apple.co/2PfSmUF
Apple Music : https://apple.co/2SSUxvv
Hungama : http://bit.ly/2OxUH88
Amazon : https://amzn.to/2qyDxO7
Song : Do Or Die Original
Singer : Anjaan ( (+91 9170600008)
Instagram  : Anjaan0081
Snapchat- : Anjaan81
Director  : Viraj Joshi
Lyrics : Singga 
Music : Mofusion
Still Photography : Dargan Photography
Dop &amp; Editor : Regan Dadu
Asst Director  : Shruti
Promotions : Gk.Digital
Music Label : Geet MP3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</si>
  <si>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Zthmgl4YoBA</t>
  </si>
  <si>
    <t>624230</t>
  </si>
  <si>
    <t>18245</t>
  </si>
  <si>
    <t>1525</t>
  </si>
  <si>
    <t>Glassi : Mani Singh (Official Audio) Punjabi Songs 2018 | Geet MP3</t>
  </si>
  <si>
    <t>2018-11-01T02:30:00Z</t>
  </si>
  <si>
    <t>Geet MP3 Presenting A New Punjabi Song "Glassi" By "Mani Singh"
Subscribe To Our Channel For Songs  :  http://bit.ly/SubscribeGEETMP3
Song : Glassi
Singer : Mani Singh 
Lyrics : Nish Kang  
Music : Taran Singh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</si>
  <si>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V8ep6crFXGQ</t>
  </si>
  <si>
    <t>171665</t>
  </si>
  <si>
    <t>3838</t>
  </si>
  <si>
    <t>High Thought : Rammy Gill Ft. Vadda Grewal (Official Video) Punjabi Songs 2018 | Geet MP3</t>
  </si>
  <si>
    <t>2018-10-30T12:30:00Z</t>
  </si>
  <si>
    <t>Geet MP3 Presenting A New Punjabi Song "High Thought" By "Rammy Gill" With  Featuring Of "Vadda Grewal"
Subscribe To Our Channel For Songs  :  http://bit.ly/SubscribeGEETMP3
Song : High Thoughts 
Singer : Rammy Gill Ft. Vadda Grewal
Lyrics : Vadda Grewal 
Music : Game Changerz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</si>
  <si>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ixnbfkN18Kk</t>
  </si>
  <si>
    <t>835264</t>
  </si>
  <si>
    <t>23226</t>
  </si>
  <si>
    <t>989</t>
  </si>
  <si>
    <t>Umeedan : Chetan (Official Song) Punjabi Songs 2018 | Geet MP3</t>
  </si>
  <si>
    <t>2018-10-23T12:31:16Z</t>
  </si>
  <si>
    <t>Geet MP3 &amp; Raas Presenting A New Punjabi Song "Umeedan" By "Chetan" 
Subscribe To Our Channel For Songs  :  http://bit.ly/SubscribeGEETMP3
Song :  Umeedan 
Singer : Chetan
Lyrics : Raas
Female Starring : Aditi Budhathoki &amp; Mink Randhawa 
Casting : Nanak singh
Music : Akash Jandu 
Video : Frame Singh
DOP : Shoyab Siddiqui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</si>
  <si>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NGyenhvQ0gw</t>
  </si>
  <si>
    <t>2016801</t>
  </si>
  <si>
    <t>13608</t>
  </si>
  <si>
    <t>1025</t>
  </si>
  <si>
    <t>Umeedan : Chetan (Teaser) Punjabi Songs 2018 | Song Releasing On 23 Oct 6PM | Geet MP3</t>
  </si>
  <si>
    <t>2018-10-16T12:30:00Z</t>
  </si>
  <si>
    <t>Geet MP3 &amp; Raas Presenting A Punjabi Song "Umeedan" By "Chetan" 
Subscribe To Our Channel For Songs  :  http://bit.ly/SubscribeGEETMP3
Song :  Umeedan 
Singer : Chetan
Lyrics : Raas
Music : Akash Jandu 
Video : Frame Singh
Promotions : Gk.Digital
Music Label : Geet MP3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</si>
  <si>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547oOibOREc</t>
  </si>
  <si>
    <t>114174</t>
  </si>
  <si>
    <t>2842</t>
  </si>
  <si>
    <t>Bandookan : Karaj Randhawa (Official Audio) Prince Rakhdi | Punjabi Songs 2018 | Geet MP3</t>
  </si>
  <si>
    <t>2018-10-13T10:30:00Z</t>
  </si>
  <si>
    <t>Geet MP3 &amp; Prince Rakhdi Presents "Karaj Randhawa"s New Track "Bandookan"
Subscribe To Our Channel For Songs  : http://bit.ly/SubscribeGEETMP3
Song : Bandookan
Singer : Karaj Randhawa
Lyrics : Prince Rakhdi
Music : Gift Rulers
Lyrical Video : The Town Media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</si>
  <si>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-cn3l9XCo9Q</t>
  </si>
  <si>
    <t>616349</t>
  </si>
  <si>
    <t>13173</t>
  </si>
  <si>
    <t>878</t>
  </si>
  <si>
    <t>Muchh : Nishawn Bhullar (Official Song) Deep Jandu | Satti Dhillon | GK.DIGITAL | Geet MP3</t>
  </si>
  <si>
    <t>2018-10-09T12:30:12Z</t>
  </si>
  <si>
    <t>Geet MP3 &amp; GK.DIGITAL Presents "Nishawn Bhullar"s New Track "Muchh"
Subscribe To Our Channel For Upcoming Songs :  http://bit.ly/SubscribeGEETMP3
Play &amp; Download On 
Gaana : http://bit.ly/2y8L8aq
Title : Muchh
Singer : Nishawn Bhullar
FB : https://www.facebook.com/iNishawnBhullar
Insta : https://www.instagram.com/NishawnBhullar 
Snapchat : NishawnBhullar 
Music : Deep Jandu 
Lyrics : Arjan Dhillon
Video Director : Satti Dhillon
Dop : Vikcee
Editor : Kamcee
Art Director : Blacc
Photography : Rav Dhillon
Publicity Design : The Town Media
Presentations : Gurpreet Khetla
Produced By : Kv Dhillon, Partap Dhillon, Sahil Chhabra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</si>
  <si>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WRSyolKxuSU</t>
  </si>
  <si>
    <t>9924044</t>
  </si>
  <si>
    <t>121091</t>
  </si>
  <si>
    <t>3654</t>
  </si>
  <si>
    <t>Muchh : Nishawn Bhullar (Teaser) Deep Jandu | Satti Dhillon | GK.DIGITAL | Geet MP3</t>
  </si>
  <si>
    <t>2018-10-05T13:02:38Z</t>
  </si>
  <si>
    <t>Geet MP3 &amp; GK.DIGITAL Presents "Nishawn Bhullar"s New Track "Muchh"  its Just Teaser, Full Song Releasing On 9 October 6PM
Subscribe To Our Channel For Upcoming Songs :  http://bit.ly/SubscribeGEETMP3
Title : Muchh
Singer : Nishawn Bhullar
FB : https://www.facebook.com/iNishawnBhullar
Insta : https://www.instagram.com/NishawnBhullar 
Snapchat : NishawnBhullar 
Music : Deep Jandu 
Lyrics : Arjan Dhillon 
Starring : 
Video Director : Satti Dhillon
Dop : Vikcee
Editor : Kamcee
Art Director : Blacc
Photography : RD Photogratphy 
Publicity Design : The Town Media
Presentations : Gurpreet Khetla
Produced By : Kv Dhillon, Partap Dhillon, Sahil Chhabra
Online Promotions : Gk.Digital
Music Label : Geet MP3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</si>
  <si>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BQcChPlhClc</t>
  </si>
  <si>
    <t>1417796</t>
  </si>
  <si>
    <t>25686</t>
  </si>
  <si>
    <t>1209</t>
  </si>
  <si>
    <t>Mental Jatt (Official Song) Amarr Nagra Ft. Deepa Baler | Jaymeet | Punjabi Songs | Geet MP3</t>
  </si>
  <si>
    <t>2018-09-24T12:31:34Z</t>
  </si>
  <si>
    <t>Geet MP3 Presents Full Video of "Mental Jatt” By  "AMARR NAGRA" 
Subscribe To Our Channel For Songs  : http://bit.ly/SubscribeGEETMP3
Audio Available On
iTunes : https://apple.co/2IlRdV4
Apple Music : https://apple.co/2Of9VD3
Gaana : http://bit.ly/2xTO1ex
Hungama : http://bit.ly/2N6xol4
Google Play : http://bit.ly/2N7mRX0
Amazon : https://amzn.to/2OiWbXV
Wynk : http://bit.ly/2xSVeeC
Jio Music : http://bit.ly/2NIuRD8
Song : Mental Jatt
Singer : Amarr Nagra
FB : https://www.facebook.com/OfficialAmarrNagra
Insta : https://www.instagram.com/AmarrNagra
Snapchat : AmarrNagra
Featuring/Lyrics : Deepa Baler
Music : Jay Meet 
Video : Guri Bhandal 
Online Promotions : Gk.Digital 
Music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</si>
  <si>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yIFZ1dUJoSs</t>
  </si>
  <si>
    <t>1738360</t>
  </si>
  <si>
    <t>13768</t>
  </si>
  <si>
    <t>833</t>
  </si>
  <si>
    <t>Zindagi De Panne : Chetan (Cover) JOHNY VICK | Punjabi Songs 2018 | Geet MP3</t>
  </si>
  <si>
    <t>2018-09-23T11:32:14Z</t>
  </si>
  <si>
    <t>Geet MP3 &amp; Gk.Digital Presenting A New Punjabi Song "Zindagi De Panne" By "Chetan" 
Subscribe To Our Channel For Songs  :  http://bit.ly/SubscribeGEETMP3
Set Zindagi De Panne   as your Callertune
Airtel Subscribers Dial 5432116539637  
Vodafone Subscribers Dial 53710500422   
Idea Subscribers Dial 5678910500422   
Docomo Users sms SET 10500422    to 543211 
BSNL North/West Users SMS BT 7109301    to 56700 
BSNL South/East Users SMS  BT 10500422    to 56700 
Virgin Users sms 10500422 to 58475  
Telenor Users SMS  ACT  10500422 to 543211
SONG : ZINDAGI DE PANNE
Singer : CHETAN
Lyrics : RAAS 
Music : JOHNY VICK
Video : FRAME SINGH
Project by :- HARDEEP MAAN , INDERJEET SINGH RAJA 
Promotions :  GK.DIGITAL
Music Label :  GEETMP3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</si>
  <si>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EUY0SP28Zd4</t>
  </si>
  <si>
    <t>221888</t>
  </si>
  <si>
    <t>5839</t>
  </si>
  <si>
    <t>482</t>
  </si>
  <si>
    <t>LOVIE VIRK - Gallan Dil Diya (Full Video) Desi Routz | Maninder Kailey | Punjabi Sad Song</t>
  </si>
  <si>
    <t>2018-09-22T12:49:59Z</t>
  </si>
  <si>
    <t>Geet MP3 &amp; Virk Productions Presents Punjabi Sad Song 2018  “GALLAN DIL DIYA” In the vocals of LOVIE VIRK. Feel the Punjabi songs 2018 and share it as much as possible if you like the song.
Subscribe To Our Channel For Songs  : http://bit.ly/SubscribeGEETMP3
Audio Available On
iTunes : https://apple.co/2OpcFOd
Apple Music : https://apple.co/2NbWNd6
Gaana : https://bit.ly/2P0oyXQ
Hungama : https://bit.ly/2OkPR2i
Amazon : https://amzn.to/2DIW18a
Wynk : https://bit.ly/2OXeAqf
Title : Gallan Dil Diya
Singer : Lovie Virk
FB : https://www.facebook.com/lovievirkofficial
Insta : https://www.instagram.com/lovievirkofficial
Featuring - AAKANKSHA SAREEN
Child Artist - AVIRAJ SINGH VIRK
Music - DESI ROUTZ
Lyrics - MANINDER KAILEY
Video - FRAME SINGH 
Project- VIRK PRODUCTIONS
Produced by - NARINDER SINGH VIRK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</si>
  <si>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SYrZi7Yhu9s</t>
  </si>
  <si>
    <t>4792854</t>
  </si>
  <si>
    <t>61428</t>
  </si>
  <si>
    <t>1761</t>
  </si>
  <si>
    <t>Just Friend : HOMMI PABLA (Official Video) Gurinder Bawa | Intense | Punjabi Song | Geet MP3</t>
  </si>
  <si>
    <t>2018-09-20T11:31:24Z</t>
  </si>
  <si>
    <t>Geet MP3  Presents New Song of “Hommi Pabla” 
Subscribe To Our Channel For Songs  : http://bit.ly/SubscribeGEETMP3
Title : Just Friend 
Singer : Hommi Pabla
Lyrics : Mni 
Featuring : Ramya Singh
Music : Intense
AD &amp; Production : Gurinder Bawa
Video : Agam Maan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</si>
  <si>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3hAXcPJOW-E</t>
  </si>
  <si>
    <t>1339479</t>
  </si>
  <si>
    <t>30395</t>
  </si>
  <si>
    <t>1455</t>
  </si>
  <si>
    <t>LOVIE VIRK - Gallan Dil Diya (Teaser) Desi Routz | Maninder Kailey | Punjabi Song | Geet MP3</t>
  </si>
  <si>
    <t>2018-09-20T06:05:54Z</t>
  </si>
  <si>
    <t>Geet MP3  Presents Teaser of “GALLAN DIL DIYA” LOVIE VIRK - Full Song Will Be Out On 22nd Of Sept @ 6PM.
Subscribe To Our  Channel For Songs  : http://bit.ly/SubscribeGEETMP3
Title - GALLAN DIL DIYA
Singer - LOVIE VIRK
Featuring - AAKANKSHA SAREEN
Music - DESI ROUTZ
Lyrics - MANINDER KAILEY
Video - FRAME SINGH 
Project- VIRK PRODUCTION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</si>
  <si>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dW-8y24_F18</t>
  </si>
  <si>
    <t>243921</t>
  </si>
  <si>
    <t>6609</t>
  </si>
  <si>
    <t>490</t>
  </si>
  <si>
    <t>Suit Punjabi : Jass Manak (Official Video) Satti Dhillon | Punjabi Song | Geet MP3</t>
  </si>
  <si>
    <t>2018-09-13T12:30:14Z</t>
  </si>
  <si>
    <t>Geet MP3 Presents Jass Manak's Most Awaited Track "Suit Punjabi". Here is The Official Video Of "Suit Punjabi" Song, Make Sure You Will Like It And Spread it As Much As You Can. 
Subscribe To Our Channel For Upcoming Songs :  http://bit.ly/SubscribeGEETMP3
Wynk Music : https://bit.ly/3Iashhq
Amazon Prime Music : https://amzn.to/3JAKh4I
Jio Saavn : https://bit.ly/3v26PY3
Hungama : https://bit.ly/3H41FNo
Spotify : https://spoti.fi/3H0Insw
Apple Music : https://apple.co/3BBJUUD
Amazon UK : https://amzn.to/3H1PTmV
YT Music : https://bit.ly/3JDMAE9
iTunes : https://apple.co/3BBJUUD
Resso : https://m.resso.com/ZSeverHXY/
Reel : https://bit.ly/3sUFS5Q
Title : Suit Punjabi 
Singer : Jass Manak 
Lyrics : Jass Manak
Composer : Jass Manak
Music : Shagur
Lyrics : Avvy Dhaliwal
Starring : Swalina, Satti Dhillon
Video Director : Satti Dhillon
Dop : Vikcee
Editor : Kamcee
Art Director : Blacc
Mix &amp; Master : Tej
Photography : Vipul Photography
Punjabi Suits by : Nazaqat by Gur Sandhu
Publicity Design : The Town Media
Production : Innovation Films (Qatar),  Brandzup By VCOI (India) &amp; Ishika Phoenix Entertainment
Artist Management : Gurbaksh Singh Dhillon
Produced By : KV Dhillon
Online Promotions : GK Digital
Music Label : Geet MP3
Enjoy &amp;  Stay Connected With Us 📲
Website :- http://GeetMP3.com
YouTube :- https://www.youtube.com/c/GeetMP3 
Facebook :- https://www.facebook.com/GeetMP3Official
Instagram :- https://www.instagram.com/GeetMP3
Twitter :- https://twitter.com/GeetMP3
SnapChat :- https://www.snapchat.com/add/GeetMP3</t>
  </si>
  <si>
    <t>HG96KYzCnbY</t>
  </si>
  <si>
    <t>331996669</t>
  </si>
  <si>
    <t>2352753</t>
  </si>
  <si>
    <t>90698</t>
  </si>
  <si>
    <t>Prada (Cover Song) Megha Sharma | Jass Manak | Punjabi Songs 2018 | Geet MP3</t>
  </si>
  <si>
    <t>2018-09-09T12:30:00Z</t>
  </si>
  <si>
    <t>Geet MP3 &amp; Gk.Digital Presenting Official Music Video Of Most Awaited Song 2018 "PRADA By JASS MANAK"  in Featuring"Satti Dhillon" &amp; "Swalina" 
Song Name Prada Composed &amp; Writen By "Jass Manak"
This Cover Song Make By "Megha Sharma" 
Do Watch And Share If You Like This Video and Don't Forget To Subscribe Our Official Youtube Channel For More  Videos : http://bit.ly/SubscribeGEETMP3
Song : Prada
Singer : Jass Manak
Lyrics : Jass Manak
Composer : Jass Manak
Starring : Satti Dhillon, Swalina
Music : Ar Deep
Mix &amp; Master : Tej
Video : Satti Dhillon
Music Label : Geet MP3
Art Director : Blacc
Dop : Vikcee
Editor : Kamcee
Ad Director : Rajvir
Makeup Artist : Rajan Passi
Artist Management : Gurbaksh Singh Dhillon
Hair Styelist : Ali Khan
Casting By : Crew Star Fashion (Rammy Singh, Deepesh Rakheja)
Produced By : Kv Dhillon,  Partap Dhillon, Sahil Chhabra 
Line Production :- Fateh Film Production
Online Promotions : Gk.Digital
-------------------------------------------------------------------------------------
        You Can See Artist Profile - JASS MANAK
-------------------------------------------------------------------------------------
Fb : https://www.facebook.com/iJassManak
iG : https://www.instagram.com/iJassManak
Snapchat : https://www.snapchat.com/add/iJassManak
Twitter : https://twitter.com/iJassManak
TikTok : JassManak
Subscribe To Our Channel For Songs  : http://bit.ly/SubscribeGEETMP3
Music Consultant &amp; Digital Partner : Gk.Digital
Instagram : https://www.instagram.com/Gk.Digital
Set PRADA  as your Callertune
Airtel Subscribers Dial 5432116542278 
Vodafone Subscribers Dial 53710510329  
Idea Subscribers Dial 5678910510329  
Docomo Users sms SET 10510329   to 543211 
BSNL North/West Users SMS BT 7116327   to 56700 
BSNL South/East Users SMS  BT 10510329    to 56700 
Virgin Users sms 10510329 to 58475  
Telenor Users SMS  ACT  10510329 to 543211
Listen &amp; Download On
iTunes - http://bit.ly/PradaOniTunes
Apple Music - http://bit.ly/PradaOnAppleMusic
Gaana - http://bit.ly/PradaOnGaana
Hungama - http://bit.ly/PradaOnHungama
Wynk - http://bit.ly/PradaOnWynk
Jio Music - http://bit.ly/PradaOnJio
Spotify - http://bit.ly/PradaOnSpotify
Idea Music - http://bit.ly/PradaOnIdeaMusic
Google Play : http://bit.ly/2vJUjgu
Spotify : https://spoti.fi/2laLbvC
Amazon : https://amzn.to/2wbSuZc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</si>
  <si>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BLRHgxZTdNY</t>
  </si>
  <si>
    <t>1029559</t>
  </si>
  <si>
    <t>27508</t>
  </si>
  <si>
    <t>2531</t>
  </si>
  <si>
    <t>Most Wanted : Karaj Randhawa (Official Video) Prince Rakhdi | Punjabi Songs 2018 | Geet MP3</t>
  </si>
  <si>
    <t>2018-09-08T12:30:02Z</t>
  </si>
  <si>
    <t>Geet MP3 &amp; Pritpal Padda Presents Karaj Randhawa New Track "Most Wanted"
Subscribe To Our Channel For Songs  : http://bit.ly/SubscribeGEETMP3
Song : Most Wanted
Singer : Karaj Randhawa
Lyrics : Prince Rakhdi
Music : Gift Rulers
Video : Chandeep Dhaliwal
Art Director : Sunil Kumar
Project Manager : Khushal Singh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</si>
  <si>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r8Y71KbtPns</t>
  </si>
  <si>
    <t>1149094</t>
  </si>
  <si>
    <t>11832</t>
  </si>
  <si>
    <t>891</t>
  </si>
  <si>
    <t>Bhasoodi : Behind The Scenes - Sonu Thukral Ft. Hina Khan | Pardhaan | Robby Singh | Geet MP3</t>
  </si>
  <si>
    <t>2018-09-06T06:16:55Z</t>
  </si>
  <si>
    <t>Subscribe To Our Channel For Songs  : http://bit.ly/SubscribeGEETMP3
Geet MP3 Presents Biggest Bollywood Track Of The Year 2018 BHASOODI by Sonu Thukral featuring Hina Khan. Rap By Pardhaan, Music &amp; Lyrics By Preet Hundal &amp; Video By Director Robby Singh , Enjoy The Trumpy Beats Of BHASOODI : Sonu Thukral &amp; Hina Khan And Share With Your Friends.
Listen/Buy Bhasoodi From - 
Hungama -  http://bit.ly/BhasoodiOnHungama
Saavn - https://www.saavn.com/s/song/english/Bhasoodi/Bhasoodi/BB4HRkUFT2A 
Gaana - https://gaana.com/album/bhasoodi 
iTunes - https://itunes.apple.com/in/album/bhasoodi-feat-hina-khan-single/1414097104
Apple Music -  https://itunes.apple.com/us/album/bhasoodi-feat-hina-khan/1414097104?i=1414098035 
Set Bhasoodi  As Your Calletune :-
Airtel Subscribers Dial  5432116556429 
Vodafone Subscribers Dial 53710561385   
Idea Subscribers Dial 5678910561385   
Docomo Users Dial 54321110561385  
BSNL North/West Users SMS BT 7136308   to 56700 
BSNL South/East Users SMS  BT 10561385    to 56700 
Song Info :
Title : Bhasoodi
Singer : Sonu Thukral
Featuring : Hina Khan
Rap : Pardhaan
Music : Preet Hundal
Lyrics : Preet Hundal
Mix and Master Sameer : Charegaonkar
Rap Lyrics : Pardhaan
Video : Robby Singh 
Music Label : Geet 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</si>
  <si>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5IBBkfM2aBA</t>
  </si>
  <si>
    <t>202945</t>
  </si>
  <si>
    <t>5039</t>
  </si>
  <si>
    <t>294</t>
  </si>
  <si>
    <t>Time Chakda : Varinder Brar (Official Song) Desi Crew | Punjabi Songs 2018 | Geet MP3</t>
  </si>
  <si>
    <t>2018-09-05T04:32:56Z</t>
  </si>
  <si>
    <t>Geet MP3 Presents Latest Punjabi Song 2018 TIME CHAKDA in the vocals Of VARINDER BRAR, music by DESI CREW , lyrics By SANDEEP SHAKURIA and Video By AAKASH BAATH and ARASH BAATH.
Subscribe To Our Channel For Songs  :  http://bit.ly/SubscribeGEETMP3
Title : Time Chakda
Singer Varinder Brar
Lyrics : Sandeep Shakuria
Music : Desi Crew
Video : Skye Movies
Director Duo : Aakash Baath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</si>
  <si>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G1VSrD-8si4</t>
  </si>
  <si>
    <t>4603135</t>
  </si>
  <si>
    <t>83082</t>
  </si>
  <si>
    <t>1194</t>
  </si>
  <si>
    <t>Most Wanted : Karaj Randhawa (Full Audio) Punjabi Songs 2018 | GeetMP3</t>
  </si>
  <si>
    <t>2018-09-03T07:26:03Z</t>
  </si>
  <si>
    <t>Listen And Share 
Subscribe To Our Channel For Songs  : http://bit.ly/SubscribeGEETMP3
Song : Most Wanted
Singer : Karaj Randhawa
Lyrics : Prince Rakhdi
Music : Gift Rulers
Lyrical Video : RD Shoots
Music Label : Geet MP3
Online Promotions : Gk.Digital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</si>
  <si>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P9SJQTkDnsw</t>
  </si>
  <si>
    <t>176085</t>
  </si>
  <si>
    <t>4688</t>
  </si>
  <si>
    <t>496</t>
  </si>
  <si>
    <t>Guri : Billian Billian (Official Video) Sukhe | Satti Dhillon | Punjabi Song | Geet MP3</t>
  </si>
  <si>
    <t>2018-08-26T12:30:25Z</t>
  </si>
  <si>
    <t>Geet MP3 Presenting Guri's Fresh Track "BILLIAN BILLIAN"
Lyrics &amp; Vocals By "Guri" 
Subscribe To Our Channel For Songs:  http://bit.ly/SubscribeGEETMP3
Listen &amp; Download Billian Billian On
Wynk Music: https://bit.ly/33y4MQc
Amazon Prime Music: https://amzn.to/3s0NYe9
Jio Saavn: https://bit.ly/3oYb8zQ
Hungama: https://bit.ly/3LI3mDV
Spotify: https://spoti.fi/3rYUC4t
Apple Music: https://apple.co/355CWLE
Amazon UK: https://amzn.to/3LKD6sE
YT Music: https://bit.ly/36opzXu
iTunes: https://apple.co/355CWLE
Resso: https://m.resso.com/ZSe7x2tXG/
Reel: https://bit.ly/3JCmnWt
Title: Billian Billian 
Singer: Guri
Composer: Guri
Lyrics: Guri
Music: Sukhe Muzical Doctorz
Starring: Swalina 
Video Director: Satti Dhillon
Dop: Vikcee
Editor: Kamcee
Art Director: Blacc
Makeup &amp; Hair: Anthea
Mix &amp; Master: Saffron Studio (Akash &amp; Guri) 
Photography: Sc Creationz 
Punjabi Suits by: Nazaqat by Gur Sandhu
Publicity Design: The Town Media
Choreographed By: Pranav Pardeshi, Artistic Director at Mamangam Performing Art Centre, Qatar
Dancers: Verve Qatar Dance Crew
Production: Innovation Films (Qatar) and  Brandzup by VCOI (India)
Artist Management: Gurbaksh Singh Dhillon
Produced By: KV Dhillon
Online Promotions: GK Digital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</si>
  <si>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AjLnRjx7rgM</t>
  </si>
  <si>
    <t>414444595</t>
  </si>
  <si>
    <t>2424435</t>
  </si>
  <si>
    <t>92670</t>
  </si>
  <si>
    <t>Att - Kulwinder Singh (Full Video) | Jatinder Jeetu | Punjabi Songs 2018 | Geet MP3</t>
  </si>
  <si>
    <t>2018-08-02T06:30:01Z</t>
  </si>
  <si>
    <t>Subscribe To Our Channel For Songs  :  http://bit.ly/SubscribeGEETMP3
Geet MP3 Presents Latest Punjabi Songs 2018 "ATT" In The Vocals Of "Kulwinder Singh".This Is A Punjabi Folk Song Which Is Written By Sandhu Sukhraj,Music Produced By Jatinder Jeetu And Video By Sandeep Sharma.
Listen/Buy Att From :
iTunes - https://itunes.apple.com/in/album/att-single/1420569546
Apple Music - http://itunes.apple.com/album/id/1420569546
Gaana - 
https://gaana.com/song/att-11
Hungama - http://www.hungama.com/album/att/38585108/
Saavn -https://www.saavn.com/s/song/english/Att/Att/IQACRS1zfF4
Spotify - https://open.spotify.com/artist/7eCFbj9TsZfYBXsLsflaEs 
MusicLoad - https://www.musicload.de/web/single/27364781
Google Play - https://play.google.com/store/music/album/Kulwinder_Singh_Att?id=B7jzj25jaai2hlm6turrc7cc4ze
Napster - https://us.napster.com/artist/kulwinder-singh-johal/album/att
Song Info :-
Title - Att
Singer - Kulwinder Singh
Music - Jatinder Jeetu
Lyrics - Sandhu Sukhraj
Video - Sandeep Sharma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</si>
  <si>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M9ay9l_A-XE</t>
  </si>
  <si>
    <t>377215</t>
  </si>
  <si>
    <t>6498</t>
  </si>
  <si>
    <t>BOSS - JASS MANAK ( Full Song ) | Punjabi Songs | Geet MP3</t>
  </si>
  <si>
    <t>2018-08-01T12:30:02Z</t>
  </si>
  <si>
    <t>Subscribe To Our Channel For JASS MANAK New Songs  : http://bit.ly/SubscribeGEETMP3
Song Credits :
Song - BOSS
Singer - JASS MANAK
Lyrics - JASS MANAK
Composer - JASS MANAK
Music - GAME CHANGERZ
Video - WAHIDPURIA
Produced By - KV DHILLON
Promotions - GK.DIGITAL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</si>
  <si>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1SvraBE390g</t>
  </si>
  <si>
    <t>30345006</t>
  </si>
  <si>
    <t>279081</t>
  </si>
  <si>
    <t>15948</t>
  </si>
  <si>
    <t>PRADA (Cover Song) DEEPAK DHILLON | JASS MANAK | Punjabi Song 2018 | Geet MP3</t>
  </si>
  <si>
    <t>2018-07-28T12:56:23Z</t>
  </si>
  <si>
    <t>Geet MP3 &amp; GK.DIGITAL Presenting Cover Song "PRADA By "DEEPAK DHILLON"  #Prada Song Composed, Written &amp; Sing By "Jass Manak" 
Do Watch N Share If You Like This Video and Don't Forget To Subscribe Our Official Youtube Channel For More  Videos - http://bit.ly/SubscribeGEETMP3
Set PRADA  as your Callertune
Airtel Subscribers Dial 5432116542278 
Vodafone Subscribers Dial 53710510329  
Idea Subscribers Dial 5678910510329  
Docomo Users sms SET 10510329   to 543211 
BSNL North/West Users SMS BT 7116327   to 56700 
BSNL South/East Users SMS  BT 10510329    to 56700 
Virgin Users sms 10510329 to 58475  
Telenor Users SMS  ACT  10510329 to 543211
Listen &amp; Download On
iTunes - http://bit.ly/PradaOniTunes
Apple Music - http://bit.ly/PradaOnAppleMusic
Gaana - http://bit.ly/PradaOnGaana
Hungama - http://bit.ly/PradaOnHungama
Wynk - http://bit.ly/PradaOnWynk
Jio Music - http://bit.ly/PradaOnJio
Spotify - http://bit.ly/PradaOnSpotify
Idea Music - http://bit.ly/PradaOnIdeaMusic
Song - PRADA
Singer - JASS MANAK
Lyrics - JASS MANAK
Composer - JASS MANAK
Starring - SWALINA
Music - AR DEEP
Mix &amp; Master - TEJ
Video - SATTI DHILLON
Online Promotions - GK.DIGITAL
Label - GEET MP3
Produced By - KV DHILLON, PARTAP DHILLON, SAHIL CHHABRA
::::::::::::Additional Credits :::::::::::::::
Art Director : BLACCK
Dop : VIKCEE
Editor : KAMCEE
Ad Director : RAJVIR
Makeup Artist : RAJAN PASSI
Hair Styelist : ALI KHAN
Casting By : CREW STAR FASHION (Rammy Singh, Deepesh Rakheja) 
Line Production :- Fateh Film Production
-------------------------------------------------------------------------------------
        You Can See Artist Profile - JASS MANAK
-------------------------------------------------------------------------------------
Fb - https://www.facebook.com/iJassManak
iG - https://www.instagram.com/iJassManak
Snapchat - https://www.snapchat.com/add/iJassManak
Twitter - https://twitter.com/iJassManak
Musical.ly - JassManak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</si>
  <si>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Um6Bg392E8E</t>
  </si>
  <si>
    <t>487058</t>
  </si>
  <si>
    <t>1166</t>
  </si>
  <si>
    <t>Jeena Chhad Ta - Sunny Dhir (Full Video) | The Brown Jordy |  Punjabi Sad Song | Geet MP3</t>
  </si>
  <si>
    <t>2018-07-26T12:29:55Z</t>
  </si>
  <si>
    <t>Subscribe To Our Channel For Songs  :  http://bit.ly/SubscribeGEETMP3
Geet MP3 Presents Punjabi Sad Song 2018 JEENA CHHAD TA In The Vocals Of SUNNY DHIR, Music By Prem Murti, Lyrics By Lucky And Video By THE BROWN JORDY.
Song Credits :-
Title - Jeena Chhad Ta
Singer - Sunny Dhir
Lyrics - Lucky
Music - Prem Murti
Video - The Brown Jordy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</si>
  <si>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_y460fZnWek</t>
  </si>
  <si>
    <t>PT4M16S</t>
  </si>
  <si>
    <t>10326983</t>
  </si>
  <si>
    <t>121447</t>
  </si>
  <si>
    <t>3915</t>
  </si>
  <si>
    <t>HINA KHAN Singing BHASOODI LIVE - SONU THUKRAL | GEET MP3</t>
  </si>
  <si>
    <t>2018-07-25T06:50:59Z</t>
  </si>
  <si>
    <t>Subscribe To Our New Channel For New Songs  :  http://bit.ly/SubscribeGEETMP3
Listen BHASOODI In The Voice Of HINA KHAN &amp; Don't Forgot To Listen Original Track  - https://www.youtube.com/watch?v=eEuouJVb2u8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</si>
  <si>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-TGRX3ciKBI</t>
  </si>
  <si>
    <t>986398</t>
  </si>
  <si>
    <t>12119</t>
  </si>
  <si>
    <t>JUDAA - GURI | JASS MANAK | TANYA | HARF CHEEMA</t>
  </si>
  <si>
    <t>2018-07-24T13:29:49Z</t>
  </si>
  <si>
    <t>Thank You so much for your Response 
JUDAA ON REPEAT SONG :)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</si>
  <si>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7rXfTjJQIrU</t>
  </si>
  <si>
    <t>524391</t>
  </si>
  <si>
    <t>14690</t>
  </si>
  <si>
    <t>1677</t>
  </si>
  <si>
    <t>Jeena Chhad Ta - Sunny Dhir (Teaser) | The Brown Jordy | Punjabi Sad Song | Geet MP3</t>
  </si>
  <si>
    <t>2018-07-23T12:30:00Z</t>
  </si>
  <si>
    <t>Subscribe To Our Channel For Songs :  http://bit.ly/SubscribeGEETMP3
Geet MP3 Presents Punjabi Sad Song 2018 JEENA CHHAD TA In The Vocals Of SUNNY DHIR, Music By Prem Murti, Lyrics By Lucky And Video By THE BROWN JORDY. Full Song Coming 26th July 2018.
Song Credits :-
Title - Jeena Chhad Ta
Singer - Sunny Dhir
Lyrics - Lucky
Music - Prem Murti
Video - The Brown Jordy
Label - Geet MP3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</si>
  <si>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geFql0ruPqU</t>
  </si>
  <si>
    <t>237235</t>
  </si>
  <si>
    <t>6048</t>
  </si>
  <si>
    <t>426</t>
  </si>
  <si>
    <t>JUDAA : Harf Cheema (Full Video) Sukhe | Tanya | Satti Dhillon | Sad Song  | Geet MP3</t>
  </si>
  <si>
    <t>2018-07-21T12:43:03Z</t>
  </si>
  <si>
    <t>Geet MP3 Presenting New Song Of Gym Boy "Harf Cheema" 
Judaa : Harf Cheema : Tanya : Satti Dhillon : Geet MP3
Song : Judaa
Singer : Harf Cheema 
Lyrics : Harf Cheema
Composer : Harf Cheema
Female Vocalist : Tanya
Starring : Raavi
Music : Sukh-E Muzical Doctorz
Video : Satti Dhillon
Online Promotions : GK.Digital
Music Label :  GEET MP3
Art Director : Blacc
Dop : Vikcee
Editor : Kamcee
Ad Director : Rajvir
Makeup Artist : Rajan Passi
Hair Stylist : Ajay
Mix Master by : Gurjinder Guri
Recordist : Akash Bambar
Line Production : Fateh Film Production
Produced By : Kv Dhillon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</si>
  <si>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rnA6Ohj_F74</t>
  </si>
  <si>
    <t>25950633</t>
  </si>
  <si>
    <t>273904</t>
  </si>
  <si>
    <t>9708</t>
  </si>
  <si>
    <t>BHASOODI : Sonu Thukral ft. Hina Khan (Full Song) Pardhaan | Preet Hundal | Geet MP3</t>
  </si>
  <si>
    <t>2018-07-17T12:30:30Z</t>
  </si>
  <si>
    <t>Geet MP3 Presents Biggest Bollywood Track Of The Year 2018 BHASOODI by Sonu Thukral featuring Hina Khan. Rap By Pardhaan, Music &amp; Lyrics By Preet Hundal &amp; Video By Director Robby Singh , Enjoy The Trumpy Beats Of BHASOODI : Sonu Thukral &amp; Hina Khan And Share With Your Friends.
Song Info :
Title : Bhasoodi
Singer : Sonu Thukral
Featuring : Hina Khan
Rap : Pardhaan
Music : Preet Hundal
Lyrics : Preet Hundal
Mix and Master Sameer : Charegaonkar
Rap Lyrics : Pardhaan
Video : Robby Singh 
Music Label : Geet MP3
Subscribe To Our New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t>
  </si>
  <si>
    <t>eEuouJVb2u8</t>
  </si>
  <si>
    <t>40410888</t>
  </si>
  <si>
    <t>285334</t>
  </si>
  <si>
    <t>21835</t>
  </si>
  <si>
    <t>JUDAA - Harf Cheema (Teaser) Sukhe | Tanya | Satti Dhillon | Song Releasing On 21 July | Geet MP3</t>
  </si>
  <si>
    <t>2018-07-14T12:30:05Z</t>
  </si>
  <si>
    <t>Geet MP3 &amp; Gk.Digital Presenting New Song Of Gym Boy "Harf Cheema" 
Judaa : Harf Cheema : Tanya 
Subscribe To Our New Channel For New Songs  :  http://bit.ly/SubscribeGEETMP3
Song : Judaa
Singer : Harf Cheema 
Lyrics : Harf Cheema
Composer : Harf Cheema
Female Vocalist : Tanya
Starring : Raavi
Music : Sukh-E Muzical Doctorz
Video : Satti Dhillon
Online Promotions : GK.Digital
Label :  GEET MP3
Produced By : Kv Dhillon, Partap Dhillon, Sahil Chhabra
                ::::::::::::Additional Credits :::::::::::::::
Art Director : Blacc
Dop : Vikcee
Editor : Kamcee
Ad Director : Rajvir
Makeup Artist : Rajan Passi
Hair Stylist : Ajay
Line Production : Fateh Film Production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</si>
  <si>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H_nLxP7z8ms</t>
  </si>
  <si>
    <t>1396789</t>
  </si>
  <si>
    <t>BHASOODI - Sonu Thukral ft. Hina Khan (Teaser) Pardhaan | Preet Hundal | Releasing On 17 July 6PM</t>
  </si>
  <si>
    <t>2018-07-12T06:29:40Z</t>
  </si>
  <si>
    <t>Subscribe To Our Channel For Songs  :  http://bit.ly/SubscribeGEETMP3
Geet MP3 Presents Teaser Of The Biggest Bollywood Track Of The Year "BHASOODI" By "SONU THUKRAL" Ft. "HINA KHAN",Rap By "PARDHAAN",Music/Lyrics By "PREET HUNDAL" And Video By "ROBBY SINGH".Enjoy The Teaser Of Bhasoodi Sonu Thukral Ft Hina Khan,Full Song Will Be Out On 17th Of July 6PM.
Song Info :
Title - BHASOODI
Singer - SONU THUKRAL
Featuring - HINA KHAN
Rap - PARDHAAN
Music - PREET HUNDAL
Lyrics - PREET HUNDAL
Video - ROBBY SINGH 
Label - Geet MP3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</si>
  <si>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K-9xnkdJHr0</t>
  </si>
  <si>
    <t>817978</t>
  </si>
  <si>
    <t>Jatti - Guri (Full Song) Punjabi Songs 2018 | Geet MP3</t>
  </si>
  <si>
    <t>2018-07-09T12:30:25Z</t>
  </si>
  <si>
    <t>Subscribe To Our Channel For Songs  :  http://bit.ly/SubscribeGEETMP3
Song : Jatti 
Singer : Guri 
Lyrical Video : Garry Nawaab &amp; Sunny Kamboz
Online Promotions : Gk.Digital 
Music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</si>
  <si>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MEKyHRlYzhw</t>
  </si>
  <si>
    <t>7834534</t>
  </si>
  <si>
    <t>145361</t>
  </si>
  <si>
    <t>9652</t>
  </si>
  <si>
    <t>Zindagi De Panne (Cover By Megha Sharma) Chetan | Romantic Songs 2018 | Geet MP3</t>
  </si>
  <si>
    <t>2018-07-06T09:06:29Z</t>
  </si>
  <si>
    <t>Geet MP3 &amp; Gk.Digital Presenting A Punjabi Song "Zindagi De Panne" By "Chetan" 
Subscribe To Our Channel For Songs  :  http://bit.ly/SubscribeGEETMP3
Set Zindagi De Panne Original Song as your Callertune
Airtel Subscribers Dial 5432116539637  
Vodafone Subscribers Dial 53710500422   
Idea Subscribers Dial 5678910500422   
Docomo Users sms SET 10500422    to 543211 
BSNL North/West Users SMS BT 7109301    to 56700 
BSNL South/East Users SMS  BT 10500422    to 56700 
Virgin Users sms 10500422 to 58475  
Telenor Users SMS  ACT  10500422 to 543211
SONG : ZINDAGI DE PANNE
Cover Sung By - Megha Sharma
Music Label :  GEETMP3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</si>
  <si>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sELmETMavus</t>
  </si>
  <si>
    <t>282378</t>
  </si>
  <si>
    <t>7046</t>
  </si>
  <si>
    <t>Dear Mom - Wiggi (Full Song) | Director Dice | Punjabi Song 2018 | Geet MP3</t>
  </si>
  <si>
    <t>2018-07-03T12:30:01Z</t>
  </si>
  <si>
    <t>Subscribe To Our Channel For Songs  :  http://bit.ly/SubscribeGEETMP3
Geet MP3 Presents On Latest Punjabi Song 2018 "DEAR MOM" Dedicated To All The Mothers Of The World.DEAR MOM WIGGI Is A Very Heart Touching Song.
Play/Buy This Track From - 
iTunes - http://itunes.apple.com/album/id1405910574?ls=1&amp;app=itunes
Apple Music- http://itunes.apple.com/album/id/1405910574
-----Song Details ----- 
Song: Dear Mom
Singer - WIGGI
Lyrics: WIGGI, G. Sidhu, Akal Inder, Satwinder Singh
Video &amp; Editing: Director Dice 
Animation: Brandovate
Starring: Our Beautiful Moms: Mohan Kaur, Sarbreen Kaur, Karamjit Kaur
Makeup: Jasleen Kaur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</si>
  <si>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qnFF9sK_Cro</t>
  </si>
  <si>
    <t>295194</t>
  </si>
  <si>
    <t>15754</t>
  </si>
  <si>
    <t>1078</t>
  </si>
  <si>
    <t>GURI : 26 FULL ALBUM (AUDIO JUKEBOX) | Punjabi Songs 2018 | Geet MP3</t>
  </si>
  <si>
    <t>2018-06-26T12:30:06Z</t>
  </si>
  <si>
    <t>Subscribe To Our Channel For Songs  :  http://bit.ly/SubscribeGEETMP3
Geet MP3 &amp; GK.DIGITAL Presents AUDIO JUKEBOX Of GURI's Album "26".This Jukebox Contains All Songs From Album 26 By GURI Like PUBLICITY,MILL LO NA,BEWAFA TU,CHOOTAY MAATAY,GOLDEN RANG,JAAN,HANJU &amp; TERI MERI,So Enjoy The Non Stop Entertainment By Listening To This JukeBox.
♫Tracklist ♫
00:00  →  PUBLICITY (https://goo.gl/fRDkXv)
02:28 →  MILL LO NA (https://goo.gl/DfYwxv
05:17 →  BEWAFA TU (https://goo.gl/MJcbR7) 
08:56 →  CHOOTAY MAATAY (https://goo.gl/yvEfX4)
12:13 →  GOLDEN RANG (https://goo.gl/xSfCo9) 
15:16 →  JAAN (https://goo.gl/1HQxrG) 
17:47 →  HANJU (https://goo.gl/iuEQ5Z)
19:50 →  TERI MERI (https://goo.gl/m2PtpJ)
Set PUBLICITY  As Your Calletune :-
Vodafone Subscribers Dial 53710435093    
Idea Subscribers Dial 5678910435093    
Docomo Users sms SET 10435093  to 543211 
BSNL North/West Users SMS BT 7075250    to 56700 
BSNL South/East Users SMS  BT 10435093    to 56700 
Virgin Users sms 10435093  to 58475  
Telenor Users SMS  ACT  10435093 to 543211
LISTEN/DOWNLOAD PUBLICITY FROM - 
iTunes : http://bit.ly/PublicityOniTunes
Apple Music : http://bit.ly/PublicityOnAppleMusic
Spotify : http://bit.ly/PublicityOnSpotyfy
Google Play : http://bit.ly/PublicityOnGooglePlay
Amazon : http://bit.ly/PublicityOnAmazon
Gaana : http://bit.ly/PublicityOnGaana
Saavn : http://bit.ly/PublicityOnSaavn
Hungama : http://bit.ly/PublicityOnHungama
Wynk : http://bit.ly/PublicityOnWynk
Subscribe To Our Channel For Songs  : http://bit.ly/SubscribeGEETMP3
 Set MILL LO NA As Your Caller Tune :-
Airtel-Dial - 5432116499068
Vodafone-Dial -  53710332237
Idea-Dial - 5678910332237
Tata Docomo-SMS - SET 10332237 to 543211
BSNL- North/West Users - SMS BT 6991686 to 56700 
BSNL - South/East Users -  SMS BT 10332237  to 56700 
Virgin- SMS - 10332237 to 58475
Telenor/Onmobile - SMS - ACT 10332237 to 543211 
Buy/Listen MILL LO NA From :-
iTunes - https://goo.gl/ezht4K
Apple Music - https://goo.gl/yJszkv
Saavn - https://goo.gl/7LPHj3
Gaana - https://goo.gl/GJ96DP
Amazon - https://goo.gl/VtWrgW
Google Play - https://goo.gl/dnZdN4
Spotify - https://goo.gl/ULppnL
Hungama - http://bit.ly/2F98FJR
Jio Music - http://bit.ly/2GXvv7W
Idear Music - http://bit.ly/2oCVJpo
Set BEWAFA TU As Your Calletune :-
Airtel Subscribers Dial 5432116511518
Vodafone Subscribers Dial 53710393535
Idea Subscribers Dial 5678910393535
Docomo Users sms SET 10393535 to 543211 
BSNL North/West Users SMS BT 7051871 to 56700 
BSNL South/East Users SMS  BT 10393535 to 56700 
Virgin Users sms 10393535 to 58475  
Telenor Users SMS  ACT10393535 to 543211
Listen BEWAFA TU ON
Gaana - http://bit.ly/2usGRiX
iTunes - https://goo.gl/Rn9pwW
Apple Music - https://goo.gl/APy5GB
Amazon - https://amzn.to/2Gi9j8m
Google Play - http://bit.ly/2I8j5ug
Hungama - https://goo.gl/p6EWwh
Saavn - https://goo.gl/vAYsj6
Set CHOOTAY MAATAY as your Callertune
Airtel Subscribers Dial 5432116522979
Vodafone Subscribers Dial 53710440859 
Idea Subscribers Dial 5678910440859 
Docomo Users sms SET 10440859  to 543211 
BSNL North/West Users SMS BT 7077070  to 56700 
BSNL South/East Users SMS  BT 10440859   to 56700 
Virgin Users sms 10440859 to 58475  
Telenor Users SMS  ACT  10440859 to 543211
Listen/Buy CHOOTAY MAATAY From :
iTunes - https://apple.co/2I1OU9g
Apple Music - https://apple.co/2FluTHG
Google Play - http://bit.ly/2FnGPZw
Jio Music - http://bit.ly/2KgwFxA
Gaana - https://goo.gl/H1hWxq
Hungama - http://bit.ly/2I3j0Jr
Amazon - https://amzn.to/2r4W9Fh
Idea Music - http://bit.ly/2FlZmpa
Saavn - https://goo.gl/hDsKsu
Set GOLDEN RANG  as your Callertune
Airtel Subscribers Dial 5432116536280  
Vodafone Subscribers Dial 53710488568   
Idea Subscribers Dial 5678910488568   
BSNL North/West Users SMS BT 7103309    to 56700 
BSNL South/East Users SMS  BT 10488568    to 56700 
Virgin Users sms 10488568 to 58475  
Telenor Users SMS  ACT  10488568 to 543211
Listen GOLDEN RANG ON
Gaana - http://bit.ly/2xhM8uQ
Hungama - http://bit.ly/2ITdexM
Google Play - http://bit.ly/2sqwhob
Amazon - https://amzn.to/2IUx0sV
iTunes - https://goo.gl/5dBUf9
Apple Music - https://goo.gl/4Y96n4
Google Play - https://goo.gl/dFDVpG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</si>
  <si>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yctE_qxK304</t>
  </si>
  <si>
    <t>PT22M13S</t>
  </si>
  <si>
    <t>844891</t>
  </si>
  <si>
    <t>17302</t>
  </si>
  <si>
    <t>2003</t>
  </si>
  <si>
    <t>Prada : Jass Manak (Official Video) Satti Dhillon - Romantic Song - Hit Punjabi Song - Geet MP3</t>
  </si>
  <si>
    <t>2018-06-13T12:30:01Z</t>
  </si>
  <si>
    <t>Geet MP3 Presenting Official Music Video Of Most Awaited Song 2018 "PRADA By JASS MANAK"  in Featuring "Satti Dhillon" &amp; "Swalina" 
Song Name Prada Composed &amp; Written By "Jass Manak"
Do Watch And Share If You Like This Video and Don't Forget To Subscribe to Our Official Youtube Channel For More  Videos: http://bit.ly/SubscribeGEETMP3
Audio Listen &amp; Download On
Wynk Music: http://bit.ly/3mbGiWf
Amazon Prime Music: http://bit.ly/41kuvUD
Jio Saavn: https://bit.ly/34KjwMz
Hungama: https://bit.ly/3oSCreT
Apple Music: http://bit.ly/437XQTB
Spotify: http://bit.ly/3ZKrr2y
Amazon Uk: https://bit.ly/3MlSi1Z
YT Music: https://bit.ly/3rWoZIS
iTunes: http://bit.ly/437XQTB
Reel: https://bit.ly/40G8eAH
Resso: http://bit.ly/3ZJ3Kb7
Song Credits
Song: Prada
Singer: Jass Manak
Lyrics: Jass Manak
Composer: Jass Manak
Starring: Satti Dhillon, Swalina
Music: Ar Deep
Mix &amp; Master: Tej
Video Director: Satti Dhillon
Art Director: Blacc
Dop: Vikcee
Editor: Kamcee
Ad Director: Rajvir
Line Production: Fateh Film Production
Makeup Artist: Rajan Passi
Artist Management: Gurbaksh Singh Dhillon
Hair Stylist: Ali Khan
Produced By: KV Dhillon
Online Promotions: GK Digital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</si>
  <si>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PjTU0DmBWiU</t>
  </si>
  <si>
    <t>963281603</t>
  </si>
  <si>
    <t>6839840</t>
  </si>
  <si>
    <t>279030</t>
  </si>
  <si>
    <t>MULAQAATAAN (Full Song) - ROCKY Feat Sukhe  | Punjabi Songs 2018 | Geet MP3</t>
  </si>
  <si>
    <t>2018-06-10T12:30:01Z</t>
  </si>
  <si>
    <t>Geet MP3 &amp; GK.DIGITAL Presents "ROCKY's" New Track "MULAQAATAAN" &amp;  Music Produced By One And Only "SUKH-E MUZICAL DOCTORZ.
Subscribe To Our Channel For Songs  :  http://bit.ly/SubscribeGEETMP3
Song :  MULAQAATAAN
Singer  :  ROCKY
Music  : SUKH-E MUZICAL DOCTORZ
Lyrics : BAAZ GILL
SPECIAL THANKS : AVVY 
Lyrical Video : A NM DESIGN
Promotions :-  GK DIGITAL
Music Label :-  GEET MP3
Produced By - KV DHILLON, PARTAP DHILLON, SAHIL CHHABRA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</si>
  <si>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TfJdWw7Gklg</t>
  </si>
  <si>
    <t>562246</t>
  </si>
  <si>
    <t>13098</t>
  </si>
  <si>
    <t>JAAN - GURI (Full Song) Punjabi Songs 2018 | Geet MP3</t>
  </si>
  <si>
    <t>2018-06-09T12:31:32Z</t>
  </si>
  <si>
    <t>Geet MP3 &amp; GK.DIGITAL Presents Guri's New  Track "JAAN" From Album 26
Subscribe To Our Channel For Songs  :  http://bit.ly/SubscribeGEETMP3
Set JAAN  as your Callertune
Airtel Subscribers Dial 5432116542261  
Vodafone Subscribers Dial 53710510325   
Idea Subscribers Dial 5678910510325   
Docomo Users sms SET 10510325    to 543211 
BSNL North/West Users SMS BT 7116319    to 56700 
BSNL South/East Users SMS  BT 10510325    to 56700 
Virgin Users sms 10510325 to 58475  
Telenor Users SMS  ACT  10510325 to 543211
Title -  JAAN
Singer - GURI
FB : https://www.facebook.com/GuriSingerOficial
Insta : https://www.instagram.com/officialguri_
Snapchat - https://www.snapchat.com/add/GuriSnapX
Musical.ly - Guri26
Lyrics - AVTAR DHALIWAL
Music - KV DHILLON
Lyrical Video - A NM DESIGN
Online Promotions - GK.DIGITAL
Label - GEET MP3 
Produced By - KV DHILLON, PARTAP DHILLON, SAHIL CHHABRA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</si>
  <si>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a_c4eabLFS8</t>
  </si>
  <si>
    <t>12413135</t>
  </si>
  <si>
    <t>206325</t>
  </si>
  <si>
    <t>8361</t>
  </si>
  <si>
    <t>TERI MERI - GURI (Full Song) Punjabi Songs 2018 | Geet MP3</t>
  </si>
  <si>
    <t>2018-06-09T12:31:28Z</t>
  </si>
  <si>
    <t>Geet MP3 &amp; GK.DIGITAL Presents Guri's New  Track "TERI MERI" From Album 26
Subscribe To Our Channel For Songs  :  http://bit.ly/SubscribeGEETMP3
Set TERI MERI   as your Callertune
Airtel Subscribers Dial 5432116542299  
Vodafone Subscribers Dial 53710510317   
Idea Subscribers Dial 5678910510317   
Docomo Users sms SET 10510317    to 543211 
BSNL North/West Users SMS BT 7116328    to 56700 
BSNL South/East Users SMS  BT 10510317    to 56700 
Virgin Users sms 10510317 to 58475  
Telenor Users SMS  ACT  10510317 to 543211
Title -  TERI MERI
Singer - GURI
FB : https://www.facebook.com/GuriSingerOficial
Insta : https://www.instagram.com/officialguri_
Snapchat - https://www.snapchat.com/add/GuriSnapX
Musical.ly - Guri26
Lyrics - RAJ FATEHPUR
Music - Ranjit Oye
Lyrical Video - A NM DESIGN
Online Promotions - GK.DIGITAL
Label - GEET MP3 
Produced By - KV DHILLON, PARTAP DHILLON, SAHIL CHHABRA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</si>
  <si>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3gsct5zeee0</t>
  </si>
  <si>
    <t>4021496</t>
  </si>
  <si>
    <t>87204</t>
  </si>
  <si>
    <t>4795</t>
  </si>
  <si>
    <t>HANJU - GURI (Full Song) Punjabi Songs 2018 | Geet MP3</t>
  </si>
  <si>
    <t>2018-06-09T12:31:26Z</t>
  </si>
  <si>
    <t>Geet MP3 &amp; GK.DIGITAL Presents Guri's New  Track "HANJU" From Album 26
Subscribe To Our Channel For Songs  :  http://bit.ly/SubscribeGEETMP3
Set HANJU   as your Callertune
Airtel Subscribers Dial 5432116542255  
Vodafone Subscribers Dial 53710510358   
Idea Subscribers Dial 5678910510358   
Docomo Users sms SET 10510358    to 543211 
BSNL North/West Users SMS BT 7116318    to 56700 
BSNL South/East Users SMS  BT 10510358     to 56700 
Virgin Users sms 10510358 to 58475  
Telenor Users SMS  ACT  10510358 to 543211
Title -  HANJU
Singer - GURI
FB : https://www.facebook.com/GuriSingerOficial
Insta : https://www.instagram.com/officialguri_
Snapchat - https://www.snapchat.com/add/GuriSnapX
Musical.ly - Guri26
Lyrics - Avtar Dhaliwal
Music - KV DHILLON
Lyrical Video - A NM DESIGN
Online Promotions - GK.DIGITAL
Label - GEET MP3 
Produced By - KV DHILLON, PARTAP DHILLON, SAHIL CHHABRA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</si>
  <si>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k_F-M45y7zM</t>
  </si>
  <si>
    <t>2988820</t>
  </si>
  <si>
    <t>66774</t>
  </si>
  <si>
    <t>4176</t>
  </si>
  <si>
    <t>Zindagi De Panne (Full Song) Chetan | Punjabi Songs 2018 | Geet MP3</t>
  </si>
  <si>
    <t>2018-06-07T12:30:21Z</t>
  </si>
  <si>
    <t>Geet MP3 &amp; Gk.Digital Presenting A New Punjabi Song "Zindagi De Panne" By "Chetan" 
Subscribe To Our Channel For Songs  :  http://bit.ly/SubscribeGEETMP3
Set Zindagi De Panne   as your Callertune
Airtel Subscribers Dial 5432116539637  
Vodafone Subscribers Dial 53710500422   
Idea Subscribers Dial 5678910500422   
Docomo Users sms SET 10500422    to 543211 
BSNL North/West Users SMS BT 7109301    to 56700 
BSNL South/East Users SMS  BT 10500422    to 56700 
Virgin Users sms 10500422 to 58475  
Telenor Users SMS  ACT  10500422 to 543211
SONG : ZINDAGI DE PANNE
Singer : CHETAN
Lyrics : RAAS 
Music : JOHNY VICK
Video : FRAME SINGH
Project by :- HARDEEP MAAN , INDERJEET SINGH RAJA 
Promotions :  GK.DIGITAL
Music Label :  GEETMP3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</si>
  <si>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VvxtCor9hDU</t>
  </si>
  <si>
    <t>11106425</t>
  </si>
  <si>
    <t>48114</t>
  </si>
  <si>
    <t>1331</t>
  </si>
  <si>
    <t>SUIT PUNJABI - JASS MANAK (Full Song) | Punjabi Songs 2018 | GeetMP3</t>
  </si>
  <si>
    <t>2018-06-05T11:31:20Z</t>
  </si>
  <si>
    <t>Subscribe To Our Channel For Songs  :  http://bit.ly/SubscribeGEETMP3
SONG :- SUIT PUNJABI
Singer :- JASS MANAK 
Lyrics :- AVY DHALIWAL 
music :- SHAGUR
Lyrical Video : A NM DESIGN
Promotions :-  GK.DIGITAL
Music Label :-  GEETMP3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</si>
  <si>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ufoiF8wH7gc</t>
  </si>
  <si>
    <t>9929209</t>
  </si>
  <si>
    <t>138211</t>
  </si>
  <si>
    <t>7057</t>
  </si>
  <si>
    <t>JASS MANAK - U TURN (Full Song) | AM Human | Teggy | Punjabi Songs 2018 | Geet MP3</t>
  </si>
  <si>
    <t>2018-06-03T10:33:18Z</t>
  </si>
  <si>
    <t>Subscribe To Our Channel For Songs  :  https://goo.gl/eNbxCL
Song :  U TURN
Music &amp; Produced By : AM HUMAN 
Singer  :  JASS MANAK
Lyrics : SUKH KULAR
Director : TEGGY
Lyrical Video : A NM Design
Promotions :-  GK Digital
Music Label :-  GEET MP3 
Also Available On ::
iTunes : https://goo.gl/Fw1uec
Apple Music : https://goo.gl/g796im
Gaana : https://goo.gl/k2KRd5
Geet MP3 : https://goo.gl/8KiRLr
Wynk Music : https://goo.gl/FshXUF
Saavn :https://goo.gl/Vue3dT
Set U TURN As Your Calletune :-
Airtel Subscribers Dial  5432116521149
Vodafone Subscribers Dial 53710435102        
Idea Subscribers Dial 5678910435102        
Docomo Users sms SET 10435102  to 543211 
BSNL North/West Users SMS BT 7075231  to 56700 
BSNL South/East Users SMS  BT 10435102   to 56700 
Virgin Users sms 10435102  to 58475  
Telenor Users SMS  ACT  10435102 to 543211
Subscribe To Our Channel For Songs  :  https://goo.gl/eNbxCL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</si>
  <si>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NkaNrJ4Bj00</t>
  </si>
  <si>
    <t>3000418</t>
  </si>
  <si>
    <t>61141</t>
  </si>
  <si>
    <t>1835</t>
  </si>
  <si>
    <t>Golden Rang : Guri (Official Video) Satti Dhillon | Punjabi Songs  | Geet MP3</t>
  </si>
  <si>
    <t>2018-05-26T12:30:23Z</t>
  </si>
  <si>
    <t>Geet MP3 Presents Guri's  Romantic Track "GOLDEN RANG"
Subscribe To Our Channel For Songs  :  http://bit.ly/SubscribeGEETMP3
Title : Golden Rang
Singer: Guri
Lyrics : Penny
Music : KV Dhillon
Video : Satti Dhillon
Mix &amp; Mastered By : Jeffery Thompson (Canada)
Produced By : KV Dhillon
Artist Management : Gurbaksh Singh Dhillon
Special Thanks : Sonu Thukral 
Online Promotions : Gk.Digital
Label : Geet MP3
::::::::::::Additional Credits :::::::::::::::
Choreography : SUMIT 
Art Director : BLACCK
Dop : VIKCEE
Editor : KAMCEE
Makeup Artist : RAJAN PASSI
Casting By : CREW STAR FASHION (Rammy Singh, Deepesh Rakheja)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</si>
  <si>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8dfXKIzU_24</t>
  </si>
  <si>
    <t>99941041</t>
  </si>
  <si>
    <t>853389</t>
  </si>
  <si>
    <t>36984</t>
  </si>
  <si>
    <t>PRADA ( Full Song ) JASS MANAK |  Punjabi Songs | Geet MP3</t>
  </si>
  <si>
    <t>2018-05-17T06:30:29Z</t>
  </si>
  <si>
    <t>Subscribe To Our Channel For Songs  :  http://bit.ly/SubscribeGEETMP3
Set PRADA  as your Callertune
Airtel Subscribers Dial 5432116542278 
Vodafone Subscribers Dial 53710510329  
Idea Subscribers Dial 5678910510329  
Docomo Users sms SET 10510329   to 543211 
BSNL North/West Users SMS BT 7116327   to 56700 
BSNL South/East Users SMS  BT 10510329    to 56700 
Virgin Users sms 10510329 to 58475  
Telenor Users SMS  ACT  10510329 to 543211
Song Credits :
Song - PRADA
Singer - JASS MANAK
Lyrics - JASS MANAK
Composer - JASS MANAK
Music - AR DEEP
video - NIT MAAN
Produced By - KV DHILLON
Online Promotions - GK.DIGITAL
Label - GEET MP3
Subscribe To Our Channel For Songs  :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</si>
  <si>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5iKIqK6iBuo</t>
  </si>
  <si>
    <t>28118803</t>
  </si>
  <si>
    <t>322432</t>
  </si>
  <si>
    <t>19901</t>
  </si>
  <si>
    <t>BEWAFA TU - GURI (Making) Satti Dhillon | Punjabi Sad Songs  2018 | Geet MP3</t>
  </si>
  <si>
    <t>2018-05-12T12:30:01Z</t>
  </si>
  <si>
    <t>Subscribe To Our Channel For Songs :  http://bit.ly/SubscribeGEETMP3
BEHIND THE SCENES OF "BEWAFA TU GURI"
Geet MP3 &amp; GK.DIGITAL Presents Punjabi Song 2018 "Bewafa TU" In The Vocals Of "GURI".This Song Has Been Written By Raj Fatehpur, Composed By Sharan, Music Produced By Ranjit And Video Directed By Satti Dhillon. Feel This Punjabi Sad Songs 2018 Bewafa Tu Guri And Like,Share And Comment If You Like This.
Set BEWAFA TU As Your Calletune :-
Airtel Subscribers Dial 5432116511518
Vodafone Subscribers Dial 53710393535
Idea Subscribers Dial 5678910393535
Docomo Users sms SET 10393535 to 543211 
BSNL North/West Users SMS BT 7051871 to 56700 
BSNL South/East Users SMS  BT 10393535 to 56700 
Virgin Users sms 10393535 to 58475  
Telenor Users SMS  ACT10393535 to 543211
You Can Listen Audio On 
Gaana - http://bit.ly/2usGRiX
iTunes - https://goo.gl/Rn9pwW
Apple Music - https://goo.gl/APy5GB
Amazon - https://amzn.to/2Gi9j8m
Google Play - http://bit.ly/2I8j5ug
Hungama - https://goo.gl/p6EWwh
Saavn - https://goo.gl/vAYsj6
Song Credits ::
Title - BEWAFA TU
Singer - GURI Ft. TANYA
Starring - CHETNA PANDE
Lyrics - RAJ FATEHPUR
Music - RANJIT
Mix &amp; Mastered By :- TEJ
Composer - SHARAN
Video - SATTI DHILLON
Online Promotions - GK.DIGITAL
Produced By - KV DHILLON, SAHIL CHHABRA, PARTAP DHILLON
 :::::::::::::Additional Credits :::::::::::::::
Production : FATEH FILM PRODUCTION 
Flute : HASSAN BADSHAH
Dop : VIKCEE
Editor : KAMCEE
Hair : TEAM ALI KHAN - AJAY
Publicity Design : A NM DESIGNS
Making Covered/Edited By - DAAS MEDIA / A NM Design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</si>
  <si>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W7l5iZl3lGY</t>
  </si>
  <si>
    <t>1709555</t>
  </si>
  <si>
    <t>20518</t>
  </si>
  <si>
    <t>677</t>
  </si>
  <si>
    <t>Mill Lo Na - GURI (Lyrical Video) Sukhe | Jaani | Satti Dhillon | Punjabi Songs 2018</t>
  </si>
  <si>
    <t>2018-05-07T04:30:01Z</t>
  </si>
  <si>
    <t>GEET MP3 &amp; GK.DIGITAL Presents Lyrical Video Of Our Track  "MILL LO NA" In The Vocals Of GURI.
"MILL LO NA - GURI feat. SUKHE" is written by Hit Machine "JAANI",Music Produced By One And Only "SUKHE MUZICAL DOCTORZ" And The Video Is Directed By "SA TTI DHILLON".Mill Lo Na  Guri Is A Club Song,Enjoy On The beats of Gol Gol Gallan And Please Don't Forget To Share,Like ,Comment If You Like The Song And Also Subscribe To GEET MP3 Youtube Channel For More Future Updates.
Set MILL LO NA As Your Caller Tune :-
----------------Airtel--------------------
Dial - 5432116499068
---------------Vodafone--------------
SMS - CT 10332237 to 56789 
Dial -  53710332237
------------------Idea----------------------
Dial - 5678910332237
----------------Tata Docomo-----------
SMS - SET 10332237 to 543211
----------------BSNL---------------------
North/West Users - SMS BT 6991686 to 56700 
South/East Users -  SMS BT 10332237  to 56700 
------------------Virgin------------------
SMS - 10332237 to 58475
------------------Telenor/Onmobile---------------
SMS - ACT 10332237 to 543211 
Buy/Listen This Song From :-
iTunes - https://goo.gl/ezht4K
Apple Music - https://goo.gl/yJszkv
Saavn - https://goo.gl/7LPHj3
Gaana - https://goo.gl/GJ96DP
Amazon - https://goo.gl/VtWrgW
Google Play - https://goo.gl/dnZdN4
Spotify - https://goo.gl/ULppnL
Hungama - http://bit.ly/2F98FJR
Jio Music - http://bit.ly/2GXvv7W
Idear Music - http://bit.ly/2oCVJpo
Subscribe To Our Channel For Songs  :  http://bit.ly/SubscribeGEETMP3
Song Credits :
Title - MILL LO NA
Singer - GURI
FB : https://www.facebook.com/GuriSingerOf...
Insta : https://www.instagram.com/officialguri_
Lyrics - JAANI
Music - SUKH-E MUZICAL DOCTORZ
Composer : AVVY SRA  
Video - SATTI DHILLON
Mix &amp; Mastered By - JEFFERY THOMPSON (Canada)
Radio Partner - 92.7 BIG FM
Produced By - KV DHILLON, PARTAP DHILLON, SAHIL CHHABRA
Online Promotions - GK.DIGITAL
Label - GEET MP3 
Subscribe To Our Channel For Songs  : http://bit.ly/SubscribeGEETMP3
 :::::::::::::Additional Credits :::::::::::::::
Introducing : KRITIKA NEGI
Production : FATEH FILM PRODUCTION 
Choreography : SUMIT 
Art Director : BLACCK
Dop : VIKCEE
Editor : INDER
Making : RAJ MISHRA
STYLIST : VISHANT DHIR
Publicity Design : A NM DESIGNS
Hair Stylist : ALI KHAN 
Music Consultant &amp; Digital Partner :- GK.DIGITAL
Instagram : https://www.instagram.com/GK.DIGITAL
MILL LO NA LYRICS
Gol gol gallan
Gallan kar diyan gol gol
Gol gol gallan
Gallan kar diyan gol gol
Mainu kehndi mill lo na
Mil lo na, mil lo na
Oh mainu kehndi mil lo na
Par time ni mittran kol
Time ni mitran kol
Par time ni mitran kol
time ni… time ni… time ni…
Mill lo na, mill lo na (x4)
Ni tu sochi na ki jatt pyar nai karda
Ni tu sochi na ki jatt pyar nai karda
Hill gaya tere piche ghum ghum ke
Hill gaya tere piche ghum ghum ke
Ni tu sochi na ki jatt pyar nai karda
Hill gaya tere piche ghum ghum ke
Kal 3-4 phaad diyan baby
Photo’aan teriyan chum chum ke
Ni agg barabar laggi ae
Bhavein feeling’aan nu le dho
Mainu kehndi mill lo na
Mill lo na, mill lo na
Oh mainu kehndi mill lo na
Par time ni mittran kol
Gol gol gallan
Gallan kar diyan gol gol
Main yaaran beliyan de naal busy nakhro
Leya na tu kar mainu easy nakhro
Pyar mainu kardi aa beshak ni
Kareya na kar kam cheesy nakhro
Cheesy nakhro…
Ho naam Jaani ae Jaani
Akalaan de kunde khol
Mainu kehndi mill lo na
Mill lo na, mill lo na
Oh mainu kehndi mil lo na
Par time ni mitran kol
Gol gol gallan
Gallan kar diyan gol gol
Kar diyan gol gol (x3)
Mill lo na, mill lo na (x4)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</si>
  <si>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88LwtMPmvJE</t>
  </si>
  <si>
    <t>2820592</t>
  </si>
  <si>
    <t>21406</t>
  </si>
  <si>
    <t>Teri Talaash (Full Song) Roshan Prince | Happy Raikoti | Punjabi Sad Song 2018 | Geet MP3</t>
  </si>
  <si>
    <t>2018-05-01T12:30:00Z</t>
  </si>
  <si>
    <t>Subscribe To Our Channel For Songs  :  http://bit.ly/SubscribeGEETMP3
Geet MP3 &amp; GK.DIGITAL Presents Punjabi Song 2018 "TERI TALAASH" in the Voice of  "ROSHAN PRINCE".Teri Talaash Roshan Prince Is A Soulful Punjabi Romantic Song 2018, music of Teri Talash Is given by JSL and the lyrics is penned by Romantic Melody Lyricist Happy Raikoti. Don't Forget To Like, Share And Comment On This Video If You Like It And Also Subscribe Our Geet MP3 Official YouTube Channel For Future Updates Related To New Punjabi Music.
Play/Buy this song from :
iTunes - https://goo.gl/KkyYnf
Apple Music - https://goo.gl/QAXth1
Saavn - https://goo.gl/2iWPaJ
Gaana - https://goo.gl/TBmhn1
Hungama - https://goo.gl/W4erNc
Song Info/Credits :-
Title - TERI TALAASH
Singer - ROSHAN PRINCE
Lyrics - HAPPY RAIKOTI
Music - JSL
Lyrical Video - A NM DESIGN
Online Promotion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</si>
  <si>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M-zfwSqWajw</t>
  </si>
  <si>
    <t>816899</t>
  </si>
  <si>
    <t>17425</t>
  </si>
  <si>
    <t>909</t>
  </si>
  <si>
    <t>Chootay Maatay - GURI (Full Song) J Star | Satti Dhillon | Punjabi Songs | Geet MP3</t>
  </si>
  <si>
    <t>2018-04-26T12:30:01Z</t>
  </si>
  <si>
    <t>Subscribe To Our Channel For Songs  :  http://bit.ly/SubscribeGEETMP3
Geet MP3 Presents Guri's New Urban Track "CHOOTAY MAATAY".Listen To This New Punjabi Song 2018 Chootay Maatay Guri,Give Your Valueable Comments,Like And Share.Jhoote Maate Is A Urban Beat Club Song.
Set CHOOTAY MAATAY as your Callertune
Airtel Subscribers Dial 5432116522979
Vodafone Subscribers Dial 53710440859 
Idea Subscribers Dial 5678910440859 
Docomo Users sms SET 10440859  to 543211 
BSNL North/West Users SMS BT 7077070  to 56700 
BSNL South/East Users SMS  BT 10440859   to 56700 
Virgin Users sms 10440859 to 58475  
Telenor Users SMS  ACT  10440859 to 543211
Listen/Buy Song From :
iTunes - https://apple.co/2I1OU9g
Apple Music - https://apple.co/2FluTHG
Google Play - http://bit.ly/2FnGPZw
Jio Music - http://bit.ly/2KgwFxA
Gaana - https://goo.gl/H1hWxq
Hungama - http://bit.ly/2I3j0Jr
Amazon - https://amzn.to/2r4W9Fh
Idea Music - http://bit.ly/2FlZmpa
Saavn - https://goo.gl/hDsKsu
Song Credits ::
Title - CHOOTAY MAATAY
Singer - GURI
Music - J STAR
Mix &amp; Mastered By - J STAR
Lyrics - JUNG SANDHU
Video - SATTI DHILLON 
Online Promotions - GK.DIGITAL
Produced By - KV DHILLON, SAHIL CHHABRA, PARTAP DHILLON
:::::::::::::Additional Credits :::::::::::::::
ASST DIRECTOR : RAJVIR,SIMAR
Dop : VIKCEE
Editor : KAMCEE
Stylist : VISHANT DHIR
Make Up : RAJAN
Hair : TEAM ALI KHAN - AJAY
Production : ISHIKA PHOENIX ENTERTAINMENT
Choreographer : SAHAJ SINGH, SHREOSHI KUMAR
Publicity Design : A NM DESIGNS, GARRY NAWAB, THE TOWN MEDIA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 
Website: http://GeetMP3.com</t>
  </si>
  <si>
    <t>BqW6YBJx3go</t>
  </si>
  <si>
    <t>hi-Latn</t>
  </si>
  <si>
    <t>21255807</t>
  </si>
  <si>
    <t>271554</t>
  </si>
  <si>
    <t>16246</t>
  </si>
  <si>
    <t>Without You : Jass Manak (Official Video) Satti Dhillon | Hit Punjabi New Songs | Geet MP3</t>
  </si>
  <si>
    <t>2018-04-13T12:30:34Z</t>
  </si>
  <si>
    <t>Geet MP3 Presents Exclusive Artist "JASS MANAK" With His Single "WITHOUT YOU" Written/Sung/Composed By "JASS MANAK" Music By Game Changerz And Video By Satti Dhillon. Listen And Feel This Sad Song 2018 Without You By Jass Manak.
Song Credits :
Song : Without You 
Singer : Jass Manak
Lyrics : Jass Manak 
Composer : Jass Manak
Music : Game Changerz
DOP : Shinda Singh 
Editor : Kamcee
Mix master : Tej
A Film By : Satti Dhillon
Online Promotions : Gk.Digital
Artist Management : Gurbaksh Singh Dhillon
Produced By : KV Dhillon
Label : Geet Mp3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t>
  </si>
  <si>
    <t>67LFrXVIA00</t>
  </si>
  <si>
    <t>122423790</t>
  </si>
  <si>
    <t>1460924</t>
  </si>
  <si>
    <t>58766</t>
  </si>
  <si>
    <t>WITHOUT YOU - JASS MANAK (Teaser) Satti Dhillon | Full Song Releasing On 13 April 6PM | GEET MP3</t>
  </si>
  <si>
    <t>2018-04-05T12:30:01Z</t>
  </si>
  <si>
    <t>Geet MP3 &amp; GK.DIGITAL Presenting Our Exclusive Artist "JASS MANAK" 
This is Official Teaser Of His Debut Song "WITHOUT YOU" In This Song Singing, Lyrics &amp; Composed Beautiful Done By "JASS MANAK"
Subscribe To Our New Channel For New Songs  : http://bit.ly/SubscribeGEETMP3
Song - WITHOUT YOU 
Singer - JASS MANAK
Lyrics - JASS MANAK
Composer - JASS MANAK
Music - GAME CHANGERZ
A Film By - SATTI DHILLON
Online Promotions - GK.DIGITAL
Label - GEET MP3
------------------------------------------------------------------
You Can See Artist Profile - JASS MANAK
------------------------------------------------------------------
Fb - https://www.facebook.com/iJassManak
iG - https://www.instagram.com/iJassManak
Snapchat - https://www.snapchat.com/add/iJassManak
Twitter - https://twitter.com/iJassManak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</si>
  <si>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TMJG2T9woq0</t>
  </si>
  <si>
    <t>PT58S</t>
  </si>
  <si>
    <t>1132398</t>
  </si>
  <si>
    <t>29771</t>
  </si>
  <si>
    <t>1630</t>
  </si>
  <si>
    <t>Bewafa Tu : Guri  (Official Video) Satti Dhillon | Punjabi Sad Song | Geet MP3</t>
  </si>
  <si>
    <t>2018-03-26T12:30:03Z</t>
  </si>
  <si>
    <t>Subscribe To Our Channel For More Songs  :  http://bit.ly/SubscribeGEETMP3
Geet MP3 Presents Latest Punjabi Song 2018 "Bewafa TU" In The Vocals Of "GURI".This Song Has Been Written By Raj Fatehpur,Composed By Sharan,Music Produced By Ranjit And Video Directed By Satti Dhillon.Feel This Punjabi Sad Song 2018 Bewafa Tu Guri And Like,Share And Comment If You Like This.
Song Credits ::
Title : Bewafa Tu 
Singer : Guri Ft. Tanya
Starring : Chetna Pande
Lyrics : Raj Fatehpur
Music : Ranjit Oye
Mix &amp; Mastered By : Tej
Composer : Sharan
Video : Satti Dhillon 
Online Promotions : Gk.Digital
Project By : Gurbaksh Singh Dhillon
Artist Management : Gurbaksh Singh Dhillon
Produced By : Kv Dhillon
 :::::::::::::Additional Credits :::::::::::::::
Production : FATEH FILM PRODUCTION 
Flute : HASSAN BADSHAH
Dop : VIKCEE
Editor : KAMCEE
Hair : TEAM ALI KHAN - AJAY
Publicity Design : A NM DESIGNS
Making Covered By - DAAS MEDIA
Set BEWAFA TU As Your Calletune :-
Airtel Subscribers Dial 5432116511518
Vodafone Subscribers Dial 53710393535
Idea Subscribers Dial 5678910393535
Docomo Users sms SET 10393535 to 543211 
BSNL North/West Users SMS BT 7051871 to 56700 
BSNL South/East Users SMS  BT 10393535 to 56700 
Virgin Users sms 10393535 to 58475  
Telenor Users SMS  ACT10393535 to 543211
You Can Listen Audio On 
Gaana - http://bit.ly/2usGRiX
iTunes - https://goo.gl/Rn9pwW
Apple Music - https://goo.gl/APy5GB
Amazon - https://amzn.to/2Gi9j8m
Google Play - http://bit.ly/2I8j5ug
Hungama - https://goo.gl/p6EWwh
Saavn - https://goo.gl/vAYsj6
Subscribe To Our Channel For Songs  : http://bit.ly/SubscribeGEETMP3
Enjoy and stay connected with us 📲
Website :- http://GeetMP3.com
YouTube :- https://www.youtube.com/c/GeetMP3 
Facebook :- https://www.facebook.com/GEETMP3OFFICIAL
Instagram :- https://www.instagram.com/GEETMP3
Twitter :- https://twitter.com/GEETMP3
SnapChat :- https://www.snapchat.com/add/GEETMP3</t>
  </si>
  <si>
    <t>-HuyP7JyR5A</t>
  </si>
  <si>
    <t>152839987</t>
  </si>
  <si>
    <t>1402540</t>
  </si>
  <si>
    <t>75025</t>
  </si>
  <si>
    <t>Mill Lo Na (Behind The Scenes) - Guri ft Sukhe | Jaani | Satti Dhillon | Punjabi Song | Geet MP3</t>
  </si>
  <si>
    <t>2018-03-20T04:30:01Z</t>
  </si>
  <si>
    <t>Check Out The Fun Behind The Making Of Latest Punjabi Song "MILL LO NA" by "GURI".
Buy/Listen This Song From :-
iTunes - https://goo.gl/ezht4K
Apple Music - https://goo.gl/yJszkv
Saavn - https://goo.gl/7LPHj3
Gaana - https://goo.gl/GJ96DP
Amazon - https://goo.gl/VtWrgW
Google Play - https://goo.gl/dnZdN4
Spotify - https://goo.gl/ULppnL
Hungama - http://bit.ly/2F98FJR
Jio Music - http://bit.ly/2GXvv7W
Idear Music - http://bit.ly/2oCVJpo
Subscribe To Our Channel For Songs  :  http://bit.ly/SubscribeGEETMP3
Song Credits :
Title - MILL LO NA
Singer - GURI
FB : https://www.facebook.com/GuriSingerOf...
Insta : https://www.instagram.com/officialguri_
Lyrics - JAANI
Music - SUKH-E MUZICAL DOCTORZ
Composer : AVVY SRA  
Video - SATTI DHILLON
Mix &amp; Mastered By - JEFFERY THOMPSON (Canada)
Radio Partner - 92.7 BIG FM
Produced By - KV DHILLON, PARTAP DHILLON, SAHIL CHHABRA
Online Promotions - GK.DIGITAL
Label - GEET MP3 
Subscribe To Our Channel For Songs  : http://bit.ly/SubscribeGEETMP3
 :::::::::::::Additional Credits :::::::::::::::
Introducing : KRITIKA NEGI
Production : FATEH FILM PRODUCTION 
Choreography : SUMIT 
Art Director : BLACCK
Dop : VIKCEE
Editor : KAMCEE
Making : RAJ MISHRA
OUTFITS : URBAN YUVA
Publicity Design : A NM DESIGNS
Hair Stylist : ALI KHAN 
--------------------------------------------------------------------------
Set MILL LO NA As Your Caller Tune :-
----------------Airtel--------------------
V-Code - 009164900009068
---------------Vodafone--------------
SMS - CT 10332237 to 56789 
Dial -  53710332237
------------------Idea----------------------
Dial - 5678910332237
----------------Tata Docomo-----------
SMS - SET 10332237 to 543211
----------------BSNL---------------------
North/West Users - SMS BT 6991686 to 56700 
South/East Users -  SMS BT 10332237  to 56700 
------------------Virgin------------------
SMS - 10332237 to 58475
------------------Telenor/Onmobile---------------
SMS - ACT 10332237 to 543211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</si>
  <si>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ckAh4JTjR7g</t>
  </si>
  <si>
    <t>PT5M49S</t>
  </si>
  <si>
    <t>1604924</t>
  </si>
  <si>
    <t>23556</t>
  </si>
  <si>
    <t>BEWAFA TU - GURI (Teaser) Satti Dhillon | Full Song Releasing On 26 March 6 PM | Geet MP3</t>
  </si>
  <si>
    <t>2018-03-15T12:30:27Z</t>
  </si>
  <si>
    <t>GEET MP3 &amp; GK.DIGITAL Presents 3rd Track Of Album 26 "BEWAFA TU" In The Vocals Of GURI.
"BEWAFA TU" - GURI is written by "RAJ FATEHPUR",Music Produced By "RANJIT" And The Video Is Directed By "SATTI DHILLON"
Subscribe To GEET MP3 Youtube Channel For More Future Updates : http://bit.ly/SubscribeGEETMP3
Song - BEWAFA TU
Singer - GURI
Starring - CHETNA PANDE
Lyrics - RAJ FATEHPUR
Music - RANJIT
Composer - Sharan
Video - SATTI DHILLON
Online Promotions - GK.DIGITAL
 :::::::::::::Additional Credits :::::::::::::::
Production : FATEH FILM PRODUCTION 
Flute : HASSAN BADSHAH
Dop : VIKCEE
Editor : KAMCEE
Publicity Design : A NM DESIGNS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</si>
  <si>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YasQ-U0QWR0</t>
  </si>
  <si>
    <t>4462412</t>
  </si>
  <si>
    <t>78026</t>
  </si>
  <si>
    <t>3344</t>
  </si>
  <si>
    <t>Tera Deewana (Full Video)  Parv | Sharry Nexus | Nirmaan | Punjabi Songs 2018 | Geet MP3</t>
  </si>
  <si>
    <t>2018-03-11T06:42:46Z</t>
  </si>
  <si>
    <t>Subscribe To Our Channel For Songs  :  http://bit.ly/SubscribeGEETMP3
Here Is The Latest Romantic Track "Tera Deewana" In The Vocals Of "Parv". Its A Debut Track by Parv And  The Details Of The Track Tera Deewana Parv Are As Follows.
Download Original Mp3 Song From - 
iTunes - https://goo.gl/veue6j
Apple Music :- https://goo.gl/znY6GZ
Gaana - https://goo.gl/8ycF5T
Spotify :- https://goo.gl/GdSs9W
Set Tera Deewana  as your Callertune
Vodafone Subscribers Dial 53710450578  
Idea Subscribers Dial 5678910450578  
Docomo Users sms SET 10450578  to 543211 
BSNL South/East Users SMS  BT 10450578   to 56700 
Virgin Users sms 10450578 to 58475  
Telenor Users SMS  ACT  10450578 to 543211
Title - Tera Deewana
Singer - Parv
Female Singer - Emanat Preet
Music - Sharry Nexus
Lyrics - Nirmaan/Kumaar Sagar
Video - Harry Rai
Label - Geet MP3 (https://www.facebook.com/GeetMp3Official/)
Project By  - Only Jashan
Special Thanks - Daulat Singh (Punjab Police)
Produced By - Kv Dhillon,Partap Dhillon,Sahil Chhabra
Promotions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</si>
  <si>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0b8Ejb6k5FA</t>
  </si>
  <si>
    <t>339000</t>
  </si>
  <si>
    <t>8175</t>
  </si>
  <si>
    <t>398</t>
  </si>
  <si>
    <t>Mill Lo Na : Guri Ft. Sukhe (Official Video) Jaani | Satti Dhillon | Punjabi Song | Geet MP3</t>
  </si>
  <si>
    <t>2018-02-26T12:30:02Z</t>
  </si>
  <si>
    <t>Geet MP3 Presenting New Track "MILL LO NA" In The Vocals Of GURI.
"MILL LO NA By GURI Feat. SUKHE" is written By Hit Machine "JAANI", Music Produced By One And Only "SUKHE MUZICAL DOCTORZ" And The Video Is Directed By "SATTI DHILLON" . its A Very Peppy Urban Beat Song.
Please Don't Forget To Share, Like, Comment. If You Like The Song And Also Subscribe To Our Youtube Channel For More Future Updates : http://bit.ly/SubscribeGEETMP3
Audio Available On : 
Wynk Music : https://bit.ly/3Bz5gCi
Amazon Prime Music : https://amzn.to/36nBAMR
Jio Saavn : https://bit.ly/3I2oId0
Hungama : https://bit.ly/3rZxeDU
Spotify : https://spoti.fi/36cFwQi
Apple Music : https://apple.co/3I3DOPw
Amazon UK : https://amzn.to/34QsJ5R
YT Music : https://bit.ly/3LIcOXJ
iTunes : https://apple.co/3I3DOPw
Resso : https://m.resso.com/ZSe7x7CQw/
Reel : https://bit.ly/3uZmBmG
Song Credits :
Title : Mill Lo Na
Singer : Guri
Lyrics : Jaani
Music : Sukhe Muzical Doctorz
Composer : Avvy Sra  
Video : Satti Dhillon
Mix &amp; Mastered By : Jeffery Thompson (Canada)
Produced By : KV Dhillon
Artist Management : Gurbaksh Singh Dhillon
Online Promotions :  GK Digital
Music Label : Geet MP3
 :::::::::::::Additional Credits :::::::::::::::
Introducing : KRITIKA NEGI
Production : FATEH FILM PRODUCTION 
Choreography : SUMIT 
Art Director : BLACCK
Dop : VIKCEE
Editor : KAMCEE
Making : RAJ MISHRA
STYLIST : VISHANT DHIR
Publicity Design : A NM DESIGNS
Hair Stylist : ALI KHAN 
Set SOHNEYA As Your Calletune :-
Airtel Subscribers Dial  5432116521311
Vodafone Subscribers Dial 53710435083     
Idea Subscribers Dial 5678910435083     
Docomo Users sms SET 10435083  to 543211 
BSNL North/West Users SMS BT 7075217  to 56700 
BSNL South/East Users SMS  BT 10435083  to 56700 
Virgin Users sms 10435083   to 58475  
Telenor Users SMS  ACT  10435083 to 543211
Also Available On ::
iTunes : http://apple.co/2BWjhxr
Saavn : http://bit.ly/SohneyaOnSaavn
Gaaana : http://bit.ly/SohneyaOnGaana
Wynk : http://bit.ly/SohneyaOnWYNK
Hungama : http://bit.ly/SohneyaOnHungama
Jio Music : http://bit.ly/SohneyaOnJioMusic
MILL LO NA LYRICS
Gol gol gallan
Gallan kar diyan gol gol
Gol gol gallan
Gallan kar diyan gol gol
Mainu kehndi mill lo na
Mil lo na, mil lo na
Oh mainu kehndi mil lo na
Par time ni mittran kol
Time ni mitran kol
Par time ni mitran kol
time ni… time ni… time ni…
Mill lo na, mill lo na (x4)
Ni tu sochi na ki jatt pyar nai karda
Ni tu sochi na ki jatt pyar nai karda
Hill gaya tere piche ghum ghum ke
Hill gaya tere piche ghum ghum ke
Ni tu sochi na ki jatt pyar nai karda
Hill gaya tere piche ghum ghum ke
Kal 3-4 phaad diyan baby
Photo’aan teriyan chum chum ke
Ni agg barabar laggi ae
Bhavein feeling’aan nu le dho
Mainu kehndi mill lo na
Mill lo na, mill lo na
Oh mainu kehndi mill lo na
Par time ni mittran kol
Gol gol gallan
Gallan kar diyan gol gol
Main yaaran beliyan de naal busy nakhro
Leya na tu kar mainu easy nakhro
Pyar mainu kardi aa beshak ni
Kareya na kar kam cheesy nakhro
Cheesy nakhro…
Ho naam Jaani ae Jaani
Akalaan de kunde khol
Mainu kehndi mill lo na
Mill lo na, mill lo na
Oh mainu kehndi mil lo na
Par time ni mitran kol
Gol gol gallan
Gallan kar diyan gol gol
Kar diyan gol gol (x3)
Mill lo na, mill lo na (x4)
Enjoy and stay connected with us 📲
Website :- http://GeetMP3.com
YouTube :- https://www.youtube.com/c/GeetMP3 
Facebook :- https://www.facebook.com/GEETMP3OFFICIAL
Instagram :- https://www.instagram.com/GEETMP3
Twitter :- https://twitter.com/GEETMP3
SnapChat :- https://www.snapchat.com/add/GEETMP3</t>
  </si>
  <si>
    <t>yFFL1we4j_Y</t>
  </si>
  <si>
    <t>386989691</t>
  </si>
  <si>
    <t>2299180</t>
  </si>
  <si>
    <t>76007</t>
  </si>
  <si>
    <t>Mill Lo Na - Guri Feat. Sukhe (Teaser) Jaani | Satti Dhillon | Releasing On 26 Feb 6PM | Geet MP3</t>
  </si>
  <si>
    <t>2018-02-20T16:30:01Z</t>
  </si>
  <si>
    <t>Geet MP3 &amp; GK.DIGITAL Presents New Teaser after huge success of “PUBLICITY” GURI is back with the most sensational song of 2018 “MILL LO NA” Form Album 26
Subscribe To Geet Mp3 For New Songs  :  http://bit.ly/SubscribeGEETMP3
Song : MILL LO NA
Singer : GURI
FB : https://www.facebook.com/GuriSingerOfficial
Insta : https://www.instagram.com/officialguri_
Lyrics : JAANI
Music : SUKHE MUZICAL DOCTORZ
Composer : AVVY SRA
Video : SATTI DHILLON
Online Promotions :  GK.DIGITAL
Label : GEET MP3
Subscribe To Our Channel For New Songs  : http://bit.ly/SubscribeGEETMP3
            :::::::::::::Additional Credits :::::::::::::::
Introducing : KRITIKA NEGI
Production : FATEH FILM PRODUCTION 
Choreography : SUMIT 
Art Director : BLACCK
Dop : VIKCEE
Editor : KAMCEE
Making : RAJ MISHRA
OUTFITS : URBAN YUVA
Publicity Design : A NM DESIGNS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</si>
  <si>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phUgGEEzmWk</t>
  </si>
  <si>
    <t>PT1M</t>
  </si>
  <si>
    <t>3112214</t>
  </si>
  <si>
    <t>42895</t>
  </si>
  <si>
    <t>1235</t>
  </si>
  <si>
    <t>Enemies (Full Song) Angrej Ali | Sidhu Moose Wala | Deep Jandu | Punjabi Songs 2018 |Geet MP3</t>
  </si>
  <si>
    <t>2018-02-14T12:30:03Z</t>
  </si>
  <si>
    <t>Subscribe To Our Channel For Songs  :  http://bit.ly/SubscribeGEETMP3
Buy/Listen This Song From :
iTunes - https://goo.gl/LLy8V2
Apple Music - https://goo.gl/U7LMnd
Gaana - https://gaana.com/album/enemies-punjabi
Saavn - https://www.saavn.com/s/song/english/Enemies-Know-Me-Better-feat.-Deep-Jandu/Enemies-Know-Me-Better-feat.-Deep-Jandu/Jw8yXTUCTks
 Set Enemies   as your Callertune
Vodafone Subscribers Dial 53710450624   
Idea Subscribers Dial 5678910450624   
Docomo Users sms SET 10450624   to 543211 
BSNL South/East Users SMS  BT 10450624   to 56700 
Virgin Users sms 10450624 to 58475  
Telenor Users SMS  ACT  10450624 to 543211
Geet MP3 Presents Latest Punjabi Songs 2018 "ENEMIES" in the vocals of ANGREJ ALI .Enemies Angrej Ali is written by "SIDHU MOOSE WALA" and its music is given by one and only "DEEP JANDU" you can see more info about this track below. 
Title - ENEMIES (Know Me Better)
SInger - Angrej Ali (https://fb.com/angrejaliofficial/
Music - Deep Jandu
Lyrics - Sidhu Moosewala
Video By - Rupan Bal
Online Promotion - GK.Digital
Label - Geet Mp3
Publicity Design - A NM Design
Produced By - KV Dhillon, Partap Dhillon, Sahil Chhabra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</si>
  <si>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nCrQ0YkMT6Y</t>
  </si>
  <si>
    <t>2362350</t>
  </si>
  <si>
    <t>50524</t>
  </si>
  <si>
    <t>1780</t>
  </si>
  <si>
    <t>Publicity - Guri | Behind The Scenes | Satti Dhillon | Dj Flow | Videos 2018 | Geet MP3</t>
  </si>
  <si>
    <t>2018-02-13T06:29:31Z</t>
  </si>
  <si>
    <t>Subscribe To Our Channel For Songs :  http://bit.ly/SubscribeGEETMP3
Here is the behind the scenes of song "Publicity" By "Guri".This song is directed by satti dhillon so go n check out making of the video publicity. The details of the song are as follows.
Title - Publicity
Singer - Guri
Music - Dj Flow
Lyrics - Jung Sandhu
A Film By - Satti Dhillon
Making - Raj Mishra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</si>
  <si>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8jhvOvrA7AM</t>
  </si>
  <si>
    <t>PT5M19S</t>
  </si>
  <si>
    <t>1532931</t>
  </si>
  <si>
    <t>15726</t>
  </si>
  <si>
    <t>389</t>
  </si>
  <si>
    <t>2018-02-12T12:30:04Z</t>
  </si>
  <si>
    <t>CqfEno6Q8c8</t>
  </si>
  <si>
    <t>753183</t>
  </si>
  <si>
    <t>13294</t>
  </si>
  <si>
    <t>Tera Deewana (Teaser) Parv | Releasing On 12 Feb 6 PM  | Geet MP3</t>
  </si>
  <si>
    <t>2018-02-08T12:34:31Z</t>
  </si>
  <si>
    <t>Subscribe To Our New Channel For New Songs  :  http://bit.ly/SubscribeGEETMP3
 Full Song Releasing On 12 Feb 6 PM  
Song Title - Tera Deewana
Singer - Parv
Music - Sherry Nexus
Lyrics - Nirmaan/Kumar Sagar
Video - Harry Rai
Promotions : GK.DIGITAL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</si>
  <si>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NgJY0qNZ7Ms</t>
  </si>
  <si>
    <t>118129</t>
  </si>
  <si>
    <t>3245</t>
  </si>
  <si>
    <t>244</t>
  </si>
  <si>
    <t>Chobbar (Full Song) Kiratjot Kahlon | Punjabi Song 2018 | GEET MP3</t>
  </si>
  <si>
    <t>2018-02-07T12:30:07Z</t>
  </si>
  <si>
    <t>Subscribe To Our Channel For Songs  :  http://bit.ly/SubscribeGEETMP3
Set Zindagi De Panne   as your Callertune
Airtel Subscribers Dial 5432116526160   
Vodafone Subscribers Dial 53710450603    
Idea Subscribers Dial 5678910450603    
Docomo Users sms SET 10450603   to 543211 
BSNL North/West Users SMS BT 7082392     to 56700 
BSNL South/East Users SMS  BT 10450603    to 56700 
Virgin Users sms 10450603 to 58475  
Telenor Users SMS  ACT  10450603 to 543211
Also Available On - 
iTunes -  https://goo.gl/g6m7LZ
Gaana - https://goo.gl/RXBHc7
Google Play - https://goo.gl/N64BNw
Amazon - https://goo.gl/qXaj6o
Spotify - https://goo.gl/46UAAy
Song Title - Chobbar
Music/Lyrics/Singer - Kiratjot Kahlon
Video - Kiratjot Kahlon / Navi Gosal
Label - GeetMp3 
Mix &amp; Master - Manjinder Sohi
Publicity Design - A NM DESIGN
Online Promotion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</si>
  <si>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vRhNPd7IPfQ</t>
  </si>
  <si>
    <t>en-GB</t>
  </si>
  <si>
    <t>5710605</t>
  </si>
  <si>
    <t>107475</t>
  </si>
  <si>
    <t>3385</t>
  </si>
  <si>
    <t>Publicity : Guri (Offical Video) Dj Flow | Satti Dhillon | Punjabi Songs | Geet MP3</t>
  </si>
  <si>
    <t>2018-01-26T12:30:01Z</t>
  </si>
  <si>
    <t>GEET MP3 &amp; KV Dhillon Presents after huge success of “SOHNEYA” , GURI is back with the most sensational song of 2018 - “PUBLICITY”. Album 26 👌
Subscribe To Geet Mp3 For New Songs  :  http://bit.ly/SubscribeGEETMP3
Song : Publicity 
Singer : Guri 
Lyrics : Jung Sandhu
Music : Dj Flow
Video : Satti Dhillon
Label : Geet MP3
Project By : Gurbaksh Singh
Producer : KV Dhillon
Artist Management : Gurbaksh Singh
Introducing : Isha Gupta
Production : Fateh Film Production
Choreography : Sumit
Art Director : Blacc
Dop : Vikcee
Editor : Kamcee
Making : Raj Mishra
Publicity Design : A Nm Designes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</si>
  <si>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U-am9AabIio</t>
  </si>
  <si>
    <t>59699302</t>
  </si>
  <si>
    <t>548582</t>
  </si>
  <si>
    <t>16639</t>
  </si>
  <si>
    <t>GYM - HARF CHEEMA (Full Song) Western Pendu | Punjabi Songs | Geet MP3</t>
  </si>
  <si>
    <t>2018-01-18T12:30:03Z</t>
  </si>
  <si>
    <t>Geet MP3 &amp; Kv Dhillon Presenting New Punjabi Funny Song "GYM" By "Harf Cheema" 
Subscribe To Our Channel For Songs  :  http://bit.ly/SubscribeGEETMP3
Song : GYM
Singer : HARF CHEEMA
Lyrics : HARF CHEEMA
Composer: Harf Cheema
Music : WESTERN PENDU 
Mix &amp; Mastr : J STATIK
Dop : RASDEEP BHULLAR 
Editor : FMR ARTS 
Video : CHANDEEP DHALIWAL 
Produced By : KV Dhillon
Label : 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</si>
  <si>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k8MsKn2QPEg</t>
  </si>
  <si>
    <t>32300410</t>
  </si>
  <si>
    <t>347733</t>
  </si>
  <si>
    <t>8677</t>
  </si>
  <si>
    <t>GURI - PUBLICITY (Full Song) DJ Flow | Punjabi Songs 2018 | Geet MP3 | Releasing 26 Jan 6PM</t>
  </si>
  <si>
    <t>2018-01-14T12:30:00Z</t>
  </si>
  <si>
    <t>Geet MP3 &amp; Kv Dhillon Presenting "GURI's" First Album "26" &amp; This Is The First Song Audio Teaser Called "PUBLICITY" 
Subscribe To Our Channel For Songs  :  http://bit.ly/SubscribeGEETMP3
Song : PUBLICITY
Singer : GURI
Lyrics : JUNG SANDHU
Music : DJ FLOW
Lyrical Video : GARRY NAWAAB &amp; EKAGER
Video : SATTI DHILLON
Promotions : GK.DIGITAL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</si>
  <si>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N-S8qAQBquI</t>
  </si>
  <si>
    <t>PT1M19S</t>
  </si>
  <si>
    <t>2194700</t>
  </si>
  <si>
    <t>42380</t>
  </si>
  <si>
    <t>1375</t>
  </si>
  <si>
    <t>DESERVE (Full Video) Gur Preet | Rahul Chahal | Punjabi Song 2018 | GEET MP3</t>
  </si>
  <si>
    <t>2018-01-04T12:30:01Z</t>
  </si>
  <si>
    <t>Presenting Punjabi Song "DESERVE" By "GUR PREET"
Like Comment And Share 
Subscribe To Our Channel For Songs  :  http://bit.ly/SubscribeGEETMP3
Set DESERVE As Your Calletune :-
Airtel Subscribers Dial  5432116521958
Vodafone Subscribers Dial 53710435075         
Idea Subscribers Dial 5678910435075         
Docomo Users sms SET 10435075  to 543211 
BSNL North/West Users SMS BT 7075289  to 56700 
BSNL South/East Users SMS  BT 10435075    to 56700 
Virgin Users sms 10435075  to 58475  
Telenor Users SMS  ACT  10435075 to 543211
Also Available On :
Gaana : http://bit.ly/2m36wYD
Wynk : http://bit.ly/2E30qzu
Song : DESERVE
Singer : GUR PREET 
Music : TURBAN BEATS
Lyrics : DEEP ARRAICHA
Video : TDOT FILMS
Directed By : Rahul Chahal 
Promotions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</si>
  <si>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nR3f5XiY6fM</t>
  </si>
  <si>
    <t>300197</t>
  </si>
  <si>
    <t>5841</t>
  </si>
  <si>
    <t>260</t>
  </si>
  <si>
    <t>Pinda Wale -  NAIVY (Full Song) Punjabi Songs 2017 | Geet MP3</t>
  </si>
  <si>
    <t>2017-12-27T12:30:00Z</t>
  </si>
  <si>
    <t>Presenting Punjabi Song "BACK OFF" By "NAIVY"
Like Comment And Share 
Subscribe To Our Channel For Songs  :  http://bit.ly/SubscribeGEETM3
Set BACK OFF   As Your Calletune :-
Vodafone Subscribers Dial 53710435091           
Idea Subscribers Dial 5678910435091           
Docomo Users sms SET 10435091  to 543211 
BSNL North/West Users SMS BT 7075335   to 56700 
BSNL South/East Users SMS  BT 10435091   to 56700 
Virgin Users sms 10435091  to 58475  
Telenor Users SMS  ACT  10435091 to 543211
Also Available On :
iTunes : https://apple.co/2qtI5Zd
Apple Music : https://apple.co/2lYaVvi
Spotify : http://spoti.fi/2m2qXoE
Saavn : http://bit.ly/2CXitq5
Google Play : http://bit.ly/2Ay94lW
Amazon : http://amzn.to/2Cvvu9m
Wynk : http://bit.ly/2CW9Ufh
Hungama : http://bit.ly/2CWaHN1
Gaana : http://bit.ly/2EbtHXh
Song : BACK OFF 
Singer : NAIVY 
Music : RANJIT
Lyrics : RAJ FATEHPURIA
Video : SAHIB SABY
Promotions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</si>
  <si>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IG6r9Z9zWtc</t>
  </si>
  <si>
    <t>3629039</t>
  </si>
  <si>
    <t>49804</t>
  </si>
  <si>
    <t>1848</t>
  </si>
  <si>
    <t>APPROACH - NISHAWN BHULLAR (Full Song) Ft. Jaz Buttar | Happy Birthday To Nishawn Bhullar</t>
  </si>
  <si>
    <t>2017-12-23T12:30:00Z</t>
  </si>
  <si>
    <t>Geet MP3 &amp; Gold Media Giftes To Nishawn Bhullar On His Birthday, Wish You A Very Very Happy Birthday Sir
Set APPROACH  As Your Calletune :-
Airtel Subscribers Dial 5432116521709
Vodafone Subscribers Dial 53710435045          
Idea Subscribers Dial 5678910435045          
Docomo Users sms SET 10435045   to 543211  
BSNL South/East Users SMS  BT 10435045     to 56700 
Virgin Users sms 10435045  to 58475  
Telenor Users SMS  ACT  10435045 to 543211
Also Available On :
Gaana : http://bit.ly/2qy9WHo
Wynk : http://bit.ly/2CvydzC
Hungama : http://bit.ly/2CvuqSY
Subscribe To Our Channel For Songs  :  http://bit.ly/SubscribeGEETMP3
Song : APPROCHE
Singer : NISHAWN BHULLAR
Music : JAZ BUTTAR
Lyrics : PREET GUNOMAJRA
Lyrical Video : GARRY NAWAAB
Promotions : GK.DIGITAL 
Label : GEET MP3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</si>
  <si>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BTMlJAzg_Fc</t>
  </si>
  <si>
    <t>381280</t>
  </si>
  <si>
    <t>6513</t>
  </si>
  <si>
    <t>TOOMA - SARGI MAAN (Full Song) Gold Boy | Punjabi Song 2017 | GEET MP3</t>
  </si>
  <si>
    <t>2017-12-19T12:30:00Z</t>
  </si>
  <si>
    <t>GEET MP3 &amp; GORA KAUNKE  Presenting Brand New Song "TOOMA" in Soulful Vocals Of Newly Launched Female Singer "SARGI MAAN"
Subscribe To Our Channel For Songs  :  http://bit.ly/SubscribeGEETMP3
Set TOOMA As Your Calletune :-
Airtel Subscribers Dial  5432116522023
Vodafone Subscribers Dial 53710435094       
Idea Subscribers Dial 5678910435094       
Docomo Users sms SET 10435094    to 543211 
BSNL North/West Users SMS BT 7075221 to 56700 
BSNL South/East Users SMS  BT 10435094  to 56700 
Virgin Users sms 10435094  to 58475  
Telenor Users SMS  ACT  10435094 to 543211
Also Availabel on :
iTunes : http://apple.co/2kWJocR
Apple Music : http://apple.co/2ByklZ6
Saavn : http://bit.ly/2C1R5ZX
Gaana : http://bit.ly/2kO5nn6
Hungama : http://bit.ly/2zf1VX9
Wynk Music : http://bit.ly/2BUR4Hn
Google Play : http://bit.ly/2DumT7V
Soptify : http://spoti.fi/2DrHf1g
Song : TOOMA
Singer : SARGI MAAN
Lyrics : GURWINDER KAUR
Music : GOLD BOY
Video : PRINCE 810
Presentation - GORA KAUNKE (+919877910001)
Promotions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</si>
  <si>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VeBJfpci_Rg</t>
  </si>
  <si>
    <t>538671</t>
  </si>
  <si>
    <t>4136</t>
  </si>
  <si>
    <t>Enna Sohna (Full Video) Ripan Sidhu | Punjabi Song 2017 | GEET MP3</t>
  </si>
  <si>
    <t>2017-12-18T12:31:08Z</t>
  </si>
  <si>
    <t>GEET MP3  Presenting Brand New Song "ENNA SOHNA" in Vocals Of "RIPAN SIDHU"
Subscribe To Our Channel For Songs  :  http://bit.ly/SubscribeGEETMP3
Also Available On 
Gaana : http://bit.ly/2D5Jwyl
Saavn : http://bit.ly/2BV0Syl
Wynk : http://bit.ly/2C1SpvT
Hungama : http://bit.ly/2kNmIwz
Google Play : http://bit.ly/2BHWCWk
Spotify : http://spoti.fi/2AwMGt9
Set Enna Sohna  As Your Calletune :-
Airtel Subscribers Dial  5432116521708 
Vodafone Subscribers Dial 53710435081          
Idea Subscribers Dial 5678910435081          
Docomo Users sms SET 10435081   to 543211 
BSNL North/West Users SMS BT 7075291   to 56700 
BSNL South/East Users SMS  BT 10435081 to 56700 
Virgin Users sms 10435081  to 58475  
Telenor Users SMS  ACT  10435081 to 543211
Song :- Enna Sohna
Singer :- Ripan Sidhu ( https://www.facebook.com/Ripan-Sidhu-1700063930068339 )
Music :- Desi Crew
Lyrics :-Gill Kathunangaliya
Video :- Vikram Rathore
Promotions :- GK.DIGITAL
Subscribe To Our Channel For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</si>
  <si>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VCR6Ueaae4Q</t>
  </si>
  <si>
    <t>1541034</t>
  </si>
  <si>
    <t>8129</t>
  </si>
  <si>
    <t>TOOMA (Teaser) Sargi Maan | Punjabi Songs 2017 | Geet MP3</t>
  </si>
  <si>
    <t>2017-12-15T11:30:00Z</t>
  </si>
  <si>
    <t>GEET MP3 &amp; GORA KAUNKE  Presenting Song "TOOMA" in Soulful Vocals Of Newly Launched Female Singer "SARGI MAAN"
Subscribe To Our New Channel For New Songs  :  http://bit.ly/SubscribeGEETMP3
Song : TOOMA
Singer : SARGI MAAN
Lyrics : GURWINDER KAUR
Music : GOLD BOY
Video : PRINCE 810
Presentation - GORA KAUNKE (+919877910001)
Promotions : GK.DIGITAL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</si>
  <si>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V3U1D7-EBeg</t>
  </si>
  <si>
    <t>75429</t>
  </si>
  <si>
    <t>1289</t>
  </si>
  <si>
    <t>PEG (Full Song) Jayy Randhawa Feat. Guri &amp; Sharry Maan | Parmish Verma | Geet MP3</t>
  </si>
  <si>
    <t>2017-12-07T12:30:07Z</t>
  </si>
  <si>
    <t>Presenting Punjabi Song "PEG" By "B JAY RANDHAWA"
Subscribe To Our New Channel For Songs  :  http://bit.ly/SubscribeGEETMP3
Set PEG As Your Caller tune :-
Airtel Subscribers Dial 5432116521658 
Vodafone Subscribers Dial 53710435080   
Idea Subscribers Dial 5678910435080   
Docomo Users sms SET 10435080   to 543211 
BSNL North/West Users SMS BT 7075277   to 56700 
BSNL South/East Users SMS  BT 10435080   to 56700 
Virgin Users sms 10435080   to 58475  
Telenor Users SMS  ACT  10435080 to 543211
Also Available On ::
iTunes : http://bit.ly/PegOniTunes
Saavn : http://bit.ly/PegOnSaavn
Gaana : http://bit.ly/PegOnGaana
Hungama : http://bit.ly/PegOnHungama
Jio Music : http://bit.ly/PegOnJioMusic
Wynk : http://bit.ly/PegOnWynk
Other : https://gme.lnk.to/peg
Song : PEG
Singer : B JAY RANDHAWA
Featuring : GURI &amp; SHARRY MAAN
Music : GUPZ SEHRA
Lyrics : KULSHAN SANDHU
Editor : MONTY STUDIODOM
Dop : DIMPLE BHULLAR
Asst. Dir : DIMPLE BHULLAR &amp; SUKHAN VEMRA
Makeup : RAJAN
Hair : ALI KHAN
A Film By : PARMISH VERMA
Promotions : GOLD MEDIA
Bhangra Choreography: MICKEY SINGH
Subscribe To Our New Channel For Songs  : http://bit.ly/SubscribeGEETMP3
Enjoy and stay connected with us 📲
Website :- http://GeetMP3.com
YouTube :- https://www.youtube.com/c/GeetMP3 
Facebook :- https://www.facebook.com/GEETMP3OFFICIAL
Instagram :- https://www.instagram.com/GEETMP3
Twitter :- https://twitter.com/GEETMP3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</si>
  <si>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ZZ6KuNu1jpM</t>
  </si>
  <si>
    <t>19819142</t>
  </si>
  <si>
    <t>315768</t>
  </si>
  <si>
    <t>12642</t>
  </si>
  <si>
    <t>PEG (Teaser) Jayy Randhawa Ft. GURI &amp; Sharry Maan | Parmish Verma | Punjabi Song | Geet MP3</t>
  </si>
  <si>
    <t>2017-12-04T14:43:09Z</t>
  </si>
  <si>
    <t>Presenting Punjabi Song "PEG" By "B JAY RANDHAWA"
Subscribe To Our Channel For Songs  :  http://bit.ly/SubscribeGEETMP3
Song : PEG
Singer : B JAY RANDHAWA
Featuring : GURI &amp; SHARRY MAAN
Music : GUPZ SEHRA
Lyrics : KULSAHN SANDHU
A Film By : PARMISH VERMA
Promotions : GK.DIGITAL
Subscribe To Our New Channel For New Songs  : http://bit.ly/SubscribeGEETMP3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</si>
  <si>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PnYHkw7X2MM</t>
  </si>
  <si>
    <t>843218</t>
  </si>
  <si>
    <t>13477</t>
  </si>
  <si>
    <t>SOHNEYA : Guri (Official Video) Sehnaz Gill | Sukhe | Parmish Verma | Geet MP3</t>
  </si>
  <si>
    <t>2017-11-26T12:18:14Z</t>
  </si>
  <si>
    <t>GeetMP3 Presents Punjab Song "SOHNEYA" By "GURI"
Subscribe To Our GEETMP3 Youtube Channel For More Songs : http://bit.ly/SubscribeGEETMP3  
Song : Sohneya
Singer :  Guri
Music :  Sukhe Muzical Doctorz
Lyrics : Yaad Purewal
Starring : Kanika Mann &amp; Shehnaaz Gill
A Film By : Parmish Verma
Promotions : Gk.Digital
Produced By : KV Dhillon
Artist Management : Gurbaksh Singh Dhillon
Music Label : Geet MP3 
All Rights Reserved : GEET MP3
Subscribe To Our Channel For More Songs  :  http://bit.ly/SubscribeGEETMP3
LYRICS - SOHNEYA 
Sohneya Lyrics
Karda si vaade ohdon wadde sohneya
Nawein nawein chat utte lage sohneya
Karda si vaade ohdon wadde sohneya
Nawein nawein chat utte lage sohne..
Sachi tere utte shak hon lageya
Dass hor kehdi naar da tu palla phadd dae
Chhad dinne message ve seen karke
Hor kehdi maa de naal gallan maar dae x (2)
Jehde mere layi tu taare tode nahiyo dissde
Kade paunda si sifarish’an tu Facebook te x (2)
Kehnda si tu chann ton vi sohni lagdi
Hunn dissda tu jehde jehde chann chaarde
Chhad dinne message ve seen karke
Hor kehdi maa de naal gallan maar dae x (2)
Tera pholo vekh chehra main taan jidd si chhadi
Har gall meri mannu muhon haan si kaddi x (2)
Pata ni si chandra ae kehda nuklu
Hun kehdi gall main na mainu injh utar de
Chhad dinne message ve seen karke
Hor kehdi maa de naal gallan maar dae x (2)
Hundi koyi hor tere turr jandi chhad ke
Tainu yaad poore vall chakki jo kadd ke
Kitta si main vaada chhad ke na jawangi
Tahiyon tere naal khadi khadi ajj main
Kehndi uchchiyan haveliyan
Car’an lammiyan te saheliyan
Veere palle sadde kakh nai
Yaaran beliyan de vehli aan
Chhad dinne message ve seen karke
Hor kehdi maa de naal gallan maar dae x (2)
Enjoy and stay connected with us 📲
Website :- http://GeetMP3.com
YouTube :- https://www.youtube.com/GeetMP3 
Facebook :- https://www.facebook.com/GEETMP3OFFICIAL
Instagram :- https://www.instagram.com/GEETMP3
Twitter :- https://twitter.com/GEETMP3
SnapChat :- https://www.snapchat.com/add/GEETMP3</t>
  </si>
  <si>
    <t>jaGZNgosNpk</t>
  </si>
  <si>
    <t>102698009</t>
  </si>
  <si>
    <t>1011020</t>
  </si>
  <si>
    <t>36781</t>
  </si>
  <si>
    <t>SOHNEYA (Teaser) Guri Feat. Sukhe | Parmish Verma | Punjabi Songs 2017 | GEET MP3</t>
  </si>
  <si>
    <t>2017-11-21T12:30:50Z</t>
  </si>
  <si>
    <t>GeetMP3 Presenting  Brand New Punjabi Song "SOHNEYA" By "GURI" Music By "SUKH-E MUZICAL DOCTORZ"  
Subscribe To Our Channel For Songs  :  https://goo.gl/eNbxCL
Song :  SOHNEYA
Singer : GURI
Facebook : https://www.facebook.com/GuriSingerOfficial
Instagram : https://www.instagram.com/officialguri_
Music : SUKH-E MUZICAL DOCTORZ
Lyrics : YAAD PUREWAL
Director : PARMISH VERMA
Promotions :-  GK.DIGITAL
Music Label :-  GEET MP3 [ Geetmp3.com ]
Subscribe To Our Channel For Songs  :  https://goo.gl/eNbxCL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</si>
  <si>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byLufx7Izfg</t>
  </si>
  <si>
    <t>6034989</t>
  </si>
  <si>
    <t>71213</t>
  </si>
  <si>
    <t>1695</t>
  </si>
  <si>
    <t>U TURN  (Full Video) AM Human Feat Jass Manak - Teggy | Punjabi Songs 2017 | Geet MP3</t>
  </si>
  <si>
    <t>2017-11-19T12:30:32Z</t>
  </si>
  <si>
    <t>GeetMP3 Presenting Punjabi Song "U TURN" By "AM HUMAN"
Subscribe To Our Channel For Songs  :  https://goo.gl/eNbxCL
Set U TURN As Your Calletune :-
Airtel Subscribers Dial  5432116521149
Vodafone Subscribers Dial 53710435102        
Idea Subscribers Dial 5678910435102        
Docomo Users sms SET 10435102  to 543211 
BSNL North/West Users SMS BT 7075231  to 56700 
BSNL South/East Users SMS  BT 10435102   to 56700 
Virgin Users sms 10435102  to 58475  
Telenor Users SMS  ACT  10435102 to 543211
Also Available On ::
iTunes : https://goo.gl/Fw1uec
Apple Music : https://goo.gl/g796im
Gaana : https://goo.gl/k2KRd5
Geet MP3 : https://goo.gl/8KiRLr
Wynk Music : https://goo.gl/FshXUF
Saavn :https://goo.gl/Vue3dT
Song :  U TURN
Singer  :  JASS MANAK
Music &amp; Produced By : AM HUMAN 
Lyrics : SUKH KULAR
Director : TEGGY
Promotions :-  GOLD MEDIA
Music Label :-  GEETMP3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</si>
  <si>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rk9efL6bOd4</t>
  </si>
  <si>
    <t>6727843</t>
  </si>
  <si>
    <t>150869</t>
  </si>
  <si>
    <t>3425</t>
  </si>
  <si>
    <t>GURI Ft. TANYA - Dooriyan Female Version (Full Song) Punjabi Songs 2017 | Geet MP3</t>
  </si>
  <si>
    <t>2017-11-09T12:30:01Z</t>
  </si>
  <si>
    <t>Gold Media &amp; GeetMP3 Presenting Punjabi Song "DOORIYAN FEMALE VERSION" By "GURI" &amp; "TANYA"
Subscribe To GeetMP3 : https://goo.gl/hiQPyP
Also Available On :
iTunes : https://goo.gl/ckjpWR
Apple Music : https://goo.gl/YP3tAo
Gaana : https://goo.gl/FMWMnx
Saavn : https://goo.gl/T718gX
Hungama : https://goo.gl/JW6kB2
Wynk Music : https://goo.gl/Yzb5jb
Jio Music : https://goo.gl/gGpgSL
Song :-  DOORIYAN FEMALE VERSION
Singer :-  GURI/ TANYA  (Snapchat Username - GURISNAPX )
Music :-  RANJIT
Lyrics :-  RAJ FATEHPURIA
Editor :-  MR EDITOR
Promotions :-  GK.DIGITAL
Music Label :-  GEETMP3 [ Geetmp3.com ]
Subscribe To Our Channel For Songs  :  https://goo.gl/eNbxCL
https://www.nationalgeographic.com/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</si>
  <si>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SPw6rdgbHx4</t>
  </si>
  <si>
    <t>1315522</t>
  </si>
  <si>
    <t>19976</t>
  </si>
  <si>
    <t>1095</t>
  </si>
  <si>
    <t>SACH DASSDE - Harnav Brar (Full Song) Punjabi Songs 2017 |Geet MP3</t>
  </si>
  <si>
    <t>2017-11-03T12:50:37Z</t>
  </si>
  <si>
    <t>"Geet MP3" &amp; "GORA KAUNKE"  Presents Brand New Song "SACH DASSDE" By "HARNAV BRAR" 
Also Available On :
iTunes : https://goo.gl/mMrbQ8 
Saavn : https://goo.gl/ie5CDJ
Wynk: https://www.wynk.in/music/song/Sach-Dassde/pc_INTB41700010
Hungama : http://www.hungama.com/song/sach-dassde/31688396/
Google Play : https://play.google.com/store/music/album/Harnav_Brar_Sach_Dassde?id=B6whar7ro36nftymesreokg5uyi&amp;hl=en
Spotify :  https://open.spotify.com/album/2kcox16PMnlmqOxWKjoxpv
Set Sach Dassde as your Callertune
Vodafone Subscribers Dial 53710450595  
Idea Subscribers Dial 5678910450595  
Docomo Users sms SET 10450595   to 543211 
BSNL South/East Users SMS  BT 10450595   to 56700 
Virgin Users sms 10450595 to 58475  
Telenor Users SMS  ACT 10450595 to 543211
Subscribe To GEETMP3 :- hthttps://www.youtube.com/c/GeetMP3?sub_confirmation=1
Song :-  SACH DASSDE
Singer :-  HARNAV BRAR
Music :-  SHARRY NEXUS
Lyrics :-  SUCHA YAAR
Video :- ONLY JASHAN
Special Thanks :- TARUN CHAUDHARY, ATINDER SINGH GILL
Post Production :- YUVA FILMS
Promotions :-  GOLD MEDIA
Music Label :-  GEETMP3 [ Geetmp3.com ]
Subscribe To Our Channel For Songs  :  https://goo.gl/eNbxCL
https://www.nationalgeographic.com/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</si>
  <si>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Utg-rnyoJqs</t>
  </si>
  <si>
    <t>5856831</t>
  </si>
  <si>
    <t>70859</t>
  </si>
  <si>
    <t>2133</t>
  </si>
  <si>
    <t>SACH DASSDE - Harnav Brar (Teaser) Punjabi Songs 2017 | Geet MP3</t>
  </si>
  <si>
    <t>2017-10-29T11:30:00Z</t>
  </si>
  <si>
    <t>"Geet MP3"  Presents Song "SACH DASSDE" By "HARNAV BRAR" 
Subscribe To GEETMP3 :- hthttps://www.youtube.com/c/GeetMP3?sub_confirmation=1
Song :-  SACH DASSDE
Singer :-  HARNAV BRAR
Music :-  SHARRY NEXUS
Lyrics :-  SUCHA YAAR
Video :- ONLY JASHAN
Promotions :-  GOLD MEDIA ENTERTAINMENT
Music Label :-  GEETMP3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</si>
  <si>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0CSsR4K1GR0</t>
  </si>
  <si>
    <t>133210</t>
  </si>
  <si>
    <t>2735</t>
  </si>
  <si>
    <t>SUIT (Full Song) Nimrat Khaira Ft Mankirt Aulakh | Sukh Sanghera| Preet Hundal | Geet MP3</t>
  </si>
  <si>
    <t>2017-10-09T12:29:59Z</t>
  </si>
  <si>
    <t>GeetMP3 &amp; Brown Studios Presents Punjabi Song "SUIT" By "NIMRAT KHAIRA" Featuring "MANKIRT AULAKH"
Subscribe To GEETMP3 : http://bit.ly/SubscribeGEETMP3  
Song :-  SUIT
Singer :-  NIMRAT KHAIRA Ft. MANKIRT AULAKH
Music :-  PREET HUNDAL
Lyrics :-  ARJAN DHILLON
A Film By  :-  SUKH SANGHERA
Presentation - HARWINDER SIDHU
Mix &amp; Master :- B-SANJ
Produced By :- KV DHILLON
Music Label :-  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</si>
  <si>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15KWUc1aLEU</t>
  </si>
  <si>
    <t>110598516</t>
  </si>
  <si>
    <t>700147</t>
  </si>
  <si>
    <t>22589</t>
  </si>
  <si>
    <t>SUIT (Teaser) Nimrat Khaira Ft Mankirt Aulakh | Sukh Sanghera | PreetHundal | Geet Mp3 Rel 9 Oct 6PM</t>
  </si>
  <si>
    <t>2017-10-04T13:05:27Z</t>
  </si>
  <si>
    <t>GeetMP3 &amp; Brown Studios Presenting Our First Project As A Song Name "SUIT" By "NIMRAT KHAIRA" Featuring "MANKIRT AULAKH"
Subscribe To GEETMP3 :- https://www.youtube.com/c/GeetMP3?sub_confirmation=1
Song :-  SUIT
Singer :-  NIMRAT KHAIRA Ft. MANKIRT AULAKH
Music :-  PREET HUNDAL
Lyrics :-  ARJAN DHILLON
A Film By  :-  SUKH SANGHERA
Presentation - HARWINDER SIDHU
Promotions :-  GOLD MEDIA ENTERTAINMENT
Music Label :-  GEETMP3 [ Geetmp3.com ]
Subscribe To Our New Channel For New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</si>
  <si>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rSEgMwdtOrU</t>
  </si>
  <si>
    <t>PT42S</t>
  </si>
  <si>
    <t>2061263</t>
  </si>
  <si>
    <t>23752</t>
  </si>
  <si>
    <t>835</t>
  </si>
  <si>
    <t>Jimmy Choo Choo : Guri (Official Video) Ft Ikka | Jaani | B Praak | Arvindr Khaira | Geet MP3</t>
  </si>
  <si>
    <t>2017-08-29T12:30:12Z</t>
  </si>
  <si>
    <t>GeetMP3 &amp; DM Presenting Our First Project As A Song Name "JIMMY CHOO CHOO" By "GURI" 
Click Here &amp; Get All MP3 Links  :- https://geetmp3.lnk.to/JimmyChooChoo
Subscribe To GEETMP3 :- http://bit.ly/SubscribeGEETMP3  
Song :-  Jimmy Choo Choo
Singer :-  Guri
Rap : Ikka
Music :  B Praak
Lyrics : Jaani
Editor : Adele Pereira 
Mix &amp; Master : Guri &amp; Akash
Colorist : Mohammed Nadeem Akhter
Cheif Ad : Harman Buttar
Asst. Director : Satnam Singh, Satti Dhillon
A Film By :  Arvindr Khaira
Production : Ishika Pheonix Entertainment 
Special Thanks : Noida International University 
Produced By : KVDhillon
Project By : Gurbaksh Singh Dhillon
Music Label : Geet MP3 
Enjoy and stay connected with us 📲
Website :- http://GeetMP3.com
YouTube :- https://www.youtube.com/c/GeetMP3 
Facebook :- https://www.facebook.com/GEETMP3OFFICIAL
Instagram :- https://www.instagram.com/GEETMP3
Twitter :- https://twitter.com/GEETMP3
SnapChat :- https://www.snapchat.com/add/GEETMP3</t>
  </si>
  <si>
    <t>emQkjqVtjWw</t>
  </si>
  <si>
    <t>135117561</t>
  </si>
  <si>
    <t>987755</t>
  </si>
  <si>
    <t>31404</t>
  </si>
  <si>
    <t>JIMMY CHOO CHOO (Teaser) Guri Ft Ikka | Jaani | B Praak | Arvindr Khaira | Geet MP3 | Rel 26 Aug 6PM</t>
  </si>
  <si>
    <t>2017-08-22T12:32:42Z</t>
  </si>
  <si>
    <t>GeetMP3 &amp; DM Presenting Our First Project Song Name "JIMMY CHOO CHOO" By "GURI" 
Subscribe To GeetMP3 :- https://www.youtube.com/c/GeetMP3?sub_confirmation=1
Song :-  JIMMY CHOO CHOO
Singer :-  GURI  (Snapchat Username - GURISNAPX )
Rap :- IKKA
Music :-  B PRAAK
Lyrics :-  JAANI
Cheif Ad :- HARMAN BUTTAR 
Asst. Director: SATNAM SINGH, SATTI DHILLON 
A Film By  :-  ARVINDR KHAIRA
Promotions :-  GOLD MEDIA ENTERTAINMENT
Music Label :-  GEETMP3 [ Geetmp3.com ]
Subscribe To Our New Channel For New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</si>
  <si>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6kkKSK7bItQ</t>
  </si>
  <si>
    <t>1660443</t>
  </si>
  <si>
    <t>20517</t>
  </si>
  <si>
    <t>514</t>
  </si>
  <si>
    <t>All Punjabi Singers Launching A Music Website GeetMP3.com | GeetMP3</t>
  </si>
  <si>
    <t>2017-07-04T12:34:39Z</t>
  </si>
  <si>
    <t>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</si>
  <si>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Pm9Z6N_tJN0</t>
  </si>
  <si>
    <t>99428</t>
  </si>
  <si>
    <t>DOORIYAN : GURI (Official Video) Jism Ve Zakhmi Aw | Punjabi Sad Songs | Punjabi Song | Geet MP3</t>
  </si>
  <si>
    <t>2017-06-26T12:30:43Z</t>
  </si>
  <si>
    <t>Geet MP3 Presenting Punjabi Song "DOORIYAN" By "GURI" 
Subscribe To Our Channel For Upcoming Songs :  http://bit.ly/SubscribeGEETMP3
Audio Stream/Download On :
Wynk Music : https://bit.ly/3LVxJqG
Amazon Prime Music : https://amzn.to/3sO8f5P
Jio Saavn : https://bit.ly/3s3JJhY
Hungama : https://bit.ly/3BAEtVT
Spotify : https://spoti.fi/3GW6I2w
Apple Music : https://apple.co/3oVL3RS
Amazon UK : https://amzn.to/3BwOMuh
iTunes : https://apple.co/3oVL3RS
Resso : https://m.resso.com/ZSevedHDh/
Reel : https://bit.ly/3v1Dxss
Song :  Dooriyan
Singer : Guri
Female Vocal : Tanya
Music : Ranjit Oye
Lyrics : Raj Fatehpur
Composed : Sharan Sidhu
Flute : Hassan Badshah
Mix Master : J Statik
Editor : Garry Khatrao Media
Dop : Gagan Randhawa
Astt Dr : Shhubham Malhotra 
A Film By : Tru Makers 
Artist Management : Gurbaksh Singh Dhillon
Producers : KV Dhillon
Online Promotions : GK Digital 
Music Label : Geet MP3
Subscribe To Our Channel For Upcoming Songs :  http://bit.ly/SubscribeGEETMP3
Enjoy &amp; Stay Connected With Us 📲
Website : http://GeetMP3.com
YouTube : https://www.youtube.com/c/GeetMP3
Facebook : https://www.facebook.com/GEETMP3OFFICIAL
Instagram : https://www.instagram.com/GEETMP3
Twitter : https://twitter.com/GEETMP3
SnapChat : https://www.snapchat.com/add/GEETMP3EETMP3</t>
  </si>
  <si>
    <t>uQCV5iVCpx4</t>
  </si>
  <si>
    <t>272235631</t>
  </si>
  <si>
    <t>2399899</t>
  </si>
  <si>
    <t>121012</t>
  </si>
  <si>
    <t>DOORIYAN (Teaser)  Guri | Releasing On 26 June 6PM | Punjabi Songs 2017 | Geet MP3</t>
  </si>
  <si>
    <t>2017-06-19T12:43:56Z</t>
  </si>
  <si>
    <t>Gold Media &amp; Geet MP3 Presenting Offficial Teaser Of #DOORIYAN, Hope You Like It. We will Release Full Song On 26 June 2017 6PM
Please Subscribe And Keep In Touch 
Song :- DOORIYAN
Singer :- GURI  (Snapchat Username - GURISNAPX )
Music :- RANJIT
Lyrics :- RAJ FATEHPURIA
Mix Master :- J STATIK
A Film By  :- TRU MAKERS
Promotions :- GOLD MEDIA ENTERTAINMENT
Music Label :- GEETMP3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</si>
  <si>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EWFfgVGPqcQ</t>
  </si>
  <si>
    <t>2652723</t>
  </si>
  <si>
    <t>26675</t>
  </si>
  <si>
    <t>795</t>
  </si>
  <si>
    <t>Yaari : Guri (Official Video) Sehnaz Gill | Deep Jandu | Arvindr Khaira | Punjabi Songs | Geet MP3</t>
  </si>
  <si>
    <t>2017-04-26T12:29:55Z</t>
  </si>
  <si>
    <t>GeetMP3  Presents punjabi song Yaari by GURI Music by DEEP JANDU &amp; Special thanks to Ammy Virk for his massive support 
Song : Yaari
Singer : GURI  
Music : Deep Jandu
Lyrics : Raj Ranjodh
Mix Master : J Statik
Editor  : Sarabjeet Sohal 
A Film By : Arvindr Khaira
Promotions : GK.Digital
Produced By : KV Dhillon
Artist Management : Gurbaksh Singh Dhillon
Music Label :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</si>
  <si>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haYm5k6h5yc</t>
  </si>
  <si>
    <t>109846674</t>
  </si>
  <si>
    <t>1212279</t>
  </si>
  <si>
    <t>32652</t>
  </si>
  <si>
    <t>Yaar Beli (FAN MADE VIDEO) Guri Ft. Deep Jandu | Parmish Verma | Punjabi Songs 2017</t>
  </si>
  <si>
    <t>2017-04-18T07:45:43Z</t>
  </si>
  <si>
    <t>This Fan Video Made By NIGHT MEDIA WORKS
Team :- Mannoj Kumar, Arsh Rai, Anil Abohar, Pargat Singh PSR 
Download Links | MP3
Itunes :- http://apple.co/2nuVJWd
GeetMP3 :- http://bit.ly/2mvtXav
Saavn :- http://bit.ly/2nuQiqi
Song :- Yaar Beli
Singer :- Guri [https://www.facebook.com/GuriSingerOfficial ]
Music :- Deep Jandu
Lyrics :- Avtar Dhaliwal &amp; Harman
A Film By  :- Parmish Verma
Promotions :- Gold Media Entertainment
Presentation :- Juke Dock ~ GurNav Production
Producer :- Sukhjit Singh Dhillon ~ Jagjit Singh Dhillon (Juke Dock )
Music Label :- Geet 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</si>
  <si>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Nf9sE4h7z9s</t>
  </si>
  <si>
    <t>3200568</t>
  </si>
  <si>
    <t>33368</t>
  </si>
  <si>
    <t>847</t>
  </si>
  <si>
    <t>AMAZING BHANGRA VIDEO (Yaar Beli) GURI Ft Deep Jandu | Parmish Verma | Punjabi Songs 2017</t>
  </si>
  <si>
    <t>2017-04-10T07:35:45Z</t>
  </si>
  <si>
    <t>GeetMP3 &amp; Gurnav Production House  Brings To You Latest Song Of "GURI" In Bhangra Version 
Download Links | MP3
Itunes :- https://itunes.apple.com/us/album/yaar-beli-dhol-version-feat-deep-jandu/id1211347815?i=1211347930
GeetMP3 :- http://geetmp3.com/tracks/7363/yaar-beli-dhol-version
Saavn :- http://bit.ly/2nuQiqi
Song :- Yaar Beli
Singer :- Guri [https://www.facebook.com/GuriSingerOf...]
Music :- Deep Jandu
Lyrics :- Avtar Dhaliwal &amp; Harman
Video Edit By :- Mr Editor 
Promotions :- Gold Media Entertainment
Presentation :- Juke Dock ~ GurNav Production
Producer :- SUKHJIT SINGH DHILLON,JAGJIT SINGH DHILLON &amp; RICKY GANDHI, KARAN GANDHI
Music Label :- Geet 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</si>
  <si>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6cTwsVbsBdM</t>
  </si>
  <si>
    <t>978549</t>
  </si>
  <si>
    <t>7428</t>
  </si>
  <si>
    <t>202</t>
  </si>
  <si>
    <t>Adhiya (Full Song) Deep Karan | Punjabi Songs 2017 | Geet MP3</t>
  </si>
  <si>
    <t>2017-02-22T09:36:14Z</t>
  </si>
  <si>
    <t>GeetMP3 &amp; Gold Media Entertainment Brings To You Latest Song Of "DEEP KARAN" Song Name "ADHIYA"
Download Links | MP3
GeetMP3 :-http://geetmp3.com/song/22666s/Adhiya
 Set ADHIYA  as your Callertune
Vodafone Subscribers Dial 53710450608  
Idea Subscribers Dial 5678910450608  
Docomo Users sms SET 10450608   to 543211 
BSNL South/East Users SMS  BT 10450608  to 56700 
Virgin Users sms 10450608 to 58475  
Telenor Users SMS  ACT  10450608 to 543211
Song :- Adhiya
Singer/Composer :- Deep Karan
Music :- Jassi X
Lyrics :- Prince Rakhdi
Lyrical Video :- Mr Editor
Promotions :- Gold Media Entertainment
Music Label :- Geet MP3 [ Geetmp3.com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</si>
  <si>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p7y4zNUJo6M</t>
  </si>
  <si>
    <t>946955</t>
  </si>
  <si>
    <t>4829</t>
  </si>
  <si>
    <t>123</t>
  </si>
  <si>
    <t>Bohemia - Weed (RAP VERSION) Punjabi Songs 2017 | Geet MP3</t>
  </si>
  <si>
    <t>2017-02-08T08:36:20Z</t>
  </si>
  <si>
    <t>GeetMP3 &amp; Gold Media Entertainment Brings You Latest Punjabi Songs Of "BOHEMIA"
Song ♫Available On ITUNES :- https://itun.es/ca/3YJzhb
Song :- WEED 
Singer :- Bohemia
Featuring &amp; Rap :Bohemia (The Punjabi Rap Star)
Music :- Deep Jandu
Lyrics :- Bohemia
Promotions :- GOLD MEDIA ENTERTAINMENT
Music Label :- Geet MP3 [https://www.facebook.com/GeetMp3Official]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</si>
  <si>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YFL1Fs2LSS0</t>
  </si>
  <si>
    <t>PT1M9S</t>
  </si>
  <si>
    <t>590276</t>
  </si>
  <si>
    <t>Yaar Beli : Guri (Official Video) Deep Jandu | Parmish Verma | Punjabi Song | Geet MP3</t>
  </si>
  <si>
    <t>2017-01-26T12:30:12Z</t>
  </si>
  <si>
    <t>Geet MP3 &amp; Gurnav Production House  Brings To You Latest Song Of "GURI" We Proud To Announce Our First Song "Yaar Beli" 
Subscribe To Our Channel For New Songs: http://bit.ly/SubscribeGEETMP3
Audio Available On 
Wynk Music: https://bit.ly/3fVAIAu
Amazon Prime Music: https://amzn.to/3JyoE4Y
Jio Saavn: https://bit.ly/3FWLb9j
Hungama: https://bit.ly/34QLx51
Apple Music: https://apple.co/33vyuW3
Spotify: https://spoti.fi/3tYDUDA
Amazon UK: https://amzn.to/3oXZFAe
YT Music: https://bit.ly/3G1MNyN
iTunes: https://apple.co/33vyuW3
Resso: https://m.resso.com/ZSe7xyNcv/
Reel: https://bit.ly/3gX6WM9
Song: Yaar Beli
Singer: Guri
Music Composer : Deep Jandu
Lyrics: Avtar Dhaliwal &amp; Harman Khanauri
A Film By: Parmish Verma
Producers:  KV Dhillon
Music Label: Geet 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</si>
  <si>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5RZws-BEl4s</t>
  </si>
  <si>
    <t>464355491</t>
  </si>
  <si>
    <t>2971452</t>
  </si>
  <si>
    <t>67531</t>
  </si>
  <si>
    <t>Sukhe Muzical Doctorz Ft Shrey Sean || Aish Karda (Full Video) Punjabi Songs 2017 | GeetMP3</t>
  </si>
  <si>
    <t>2017-01-21T12:30:20Z</t>
  </si>
  <si>
    <t>GeetMP3 &amp; Gold Media Entertainment brings to you Sukh-E  punjabi song "AISH KARDA" 
Download Full Song From GeetMP3 - http://geetmp3.com/song/22169s/Aish-Karda
Set AISH KARDA  as your Callertune
Vodafone Subscribers Dial 53710450712  
Idea Subscribers Dial 5678910450712  
Docomo Users sms SET 10450712  to 543211 
BSNL South/East Users SMS  BT 10450712   to 56700 
Virgin Users sms 10450712 to 58475  
Telenor Users SMS  ACT  10450712 to 543211
Song :- Aish Karda
Singer :- Sukh-E Muzical Doctorz [https://www.facebook.com/SukheOfficial/?fref=ts]
Featuring &amp; Rap :- Shrey Sean[https://www.facebook.com/OfficialShreySean]
Lyrics :- Nav Garhiwala https://m.facebook.com/Navgahriwala/
Music :- M. Vee [https://www.facebook.com/mridulofficial]
Mix :- K.S Maniratnam
VideoEdits  :- Mr Editor[https://www.facebook.com/mreditorofficial]
Label :- Geet MP3 [https://www.facebook.com/GeetMp3Official]
Subscribe To Our Channel For Songs  :  https://goo.gl/eNbxCL
Music Consultant &amp; Digital Partner :- GK.DIGITAL
Instagram : https://www.instagram.com/GK.DIGITAL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</si>
  <si>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CDnza-oxREw</t>
  </si>
  <si>
    <t>5384277</t>
  </si>
  <si>
    <t>45785</t>
  </si>
  <si>
    <t>Weed Da Saroor (Full Song) J Lucky Ft Bohemia | Deep Jandu | Punjabi Songs 2017 | Geet MP3</t>
  </si>
  <si>
    <t>2017-01-15T12:30:52Z</t>
  </si>
  <si>
    <t>GeetMp3 &amp; Gold Media Entertainment Proudly Presents the  Project "
Available On Itunes :
iTunes : https://goo.gl/hN63tU
Saavn : https://goo.gl/263sej
Set WEED DA SAROOR   As Your Calletune :-
Vodafone Subscribers Dial 53710450600  
Idea Subscribers Dial 5678910450600  
Docomo Users sms SET 10450600   to 543211 
BSNL South/East Users SMS  BT 10450600   to 56700 
Virgin Users sms 10450600 to 58475  
Telenor Users SMS  ACT  10450600 to 543211
Song: Weed Da Saroor
Singer: J Lucky Ft Bohemia
Rap : Bohemia (The Rap Star)
Music: Deep Jandu
Lyrics: J Lucky
Label - GeetMP3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</si>
  <si>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v0LZ6XsT4sk</t>
  </si>
  <si>
    <t>8769371</t>
  </si>
  <si>
    <t>66650</t>
  </si>
  <si>
    <t>1963</t>
  </si>
  <si>
    <t>Reply To Jordan (Full Song) Lvs Dhillon  || GeetMP3 || Punjabi Songs 2016 - 2017</t>
  </si>
  <si>
    <t>2017-01-04T04:30:02Z</t>
  </si>
  <si>
    <t>GeetMp3 &amp; Gold Media Entertainment Proudly Presents the  Project "
Set REPLY TO JORDAN   as your Callertune
Vodafone Subscribers Dial 53710450713   
Idea Subscribers Dial 5678910450713   
Docomo Users sms SET 10450713   to 543211 
BSNL South/East Users SMS  BT 10450713   to 56700 
Virgin Users sms 10450713 to 58475  
Telenor Users SMS  ACT  10450713 to 543211
Song :- Reply To Jordan
Singer/Lyrice :- Lvs Dhillon 
Lyrical Video :- Mr Editor
Label: GeetMp3 :- [ https://www.facebook.com/GeetMp3Official ]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</si>
  <si>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gQ7vzI4s-Zc</t>
  </si>
  <si>
    <t>107957</t>
  </si>
  <si>
    <t>1082</t>
  </si>
  <si>
    <t>55</t>
  </si>
  <si>
    <t>Paisa (Full Song) Hardeep Grewal - GeetMP3 - Punjabi Songs 2016</t>
  </si>
  <si>
    <t>2016-12-17T05:12:26Z</t>
  </si>
  <si>
    <t>GeetMP3 &amp; Gold Media Entertainment Presents "PAISA" Full Song By "HARDEEP GREWAL"
Song :- Paisa
Singer ~ Lyrics :- Hardeep Grewal (https://www.facebook.com/hardeepgrewalofficial)
Music :- Paivy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</si>
  <si>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6G954H2SfdA</t>
  </si>
  <si>
    <t>222063</t>
  </si>
  <si>
    <t>2509</t>
  </si>
  <si>
    <t>49</t>
  </si>
  <si>
    <t>GeetMP3 (Official Logo) - Motion Logo</t>
  </si>
  <si>
    <t>2016-12-16T06:56:36Z</t>
  </si>
  <si>
    <t>Official Logo Of Geet Mp3 Entertainment 
Concept By - Team GeetMP3 &amp; Gold Media Entertainment
Edit By -  SarabJit Sohal (TEAPHEAD)
Music By - B Praak 
© Geet MP3 Entertainment 
Subscribe To Our New Channel For New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</si>
  <si>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oJnLD9WtdpU</t>
  </si>
  <si>
    <t>PT18S</t>
  </si>
  <si>
    <t>82700</t>
  </si>
  <si>
    <t>2811</t>
  </si>
  <si>
    <t>Yaar Beli (Audio Song) GuRi Ft. Deep Jandu | GeetMP3 | Punjabi Songs 2017</t>
  </si>
  <si>
    <t>2016-12-14T11:25:20Z</t>
  </si>
  <si>
    <t>GeetMP3 &amp; Gold Media Entertainment Presents Our First Project "YAAR BELI" By "GURI" Music By Aa Gya Ni Ohi Billo Tym Wala  "DEEP JANDU 
Subscribe To GeetMP3 :- https://goo.gl/eNbxCL
Also Available On :
https://geetmp3.lnk.to/YaarBeli
Subscribe To Our Channel For Songs  :  https://goo.gl/eNbxCL
Music Consultant &amp; Digital Partner :- GME.DIGITAL
Instagram : https://www.instagram.com/GME.DIGITAL
Enjoy and stay connected with us 📲
Website :- http://GeetMP3.com
YouTube :- https://www.youtube.com/c/GeetMP3 
Facebook :- https://www.facebook.com/GEETMP3OFFICIAL
Instagram :- https://www.instagram.com/GEETMP3
Twitter :- https://twitter.com/GEETMP3
SnapChat :- https://www.snapchat.com/add/GEETMP3
-----------------------------------------------------  LYRICS -------------------------------------------------------------
Deep Jandu - GuRi - Aa Gya Ni Ohi Billo Time aahhhaaaannnnn......
Pyar Vich Reh Giyan Ne DhokheBaajian, Chitte Vangu Ajj Kal Aaam Vikda,
Launi Udd Di Kbootri Koi Aukhi Gal Nai, Jehde Launde Ne V Ohna Vich Nashe Disda,
Kaaley Shisheya De Pishe Loki  Pyaar Krde hoooooooooo.....
Kaale Shishya De Pishe Loki Pyar Karde Kahunde Sachhe Paa Ke Jhuthian  Pahelian...
Kehnde Uchian Havelian, Caaran Lammia Te Sahelian, Veere Palle Sade Kakkh Ni, Yaaran Belian De Beli aa.
Guddi Ambran Te Ik Din Ohdi ChadDi, Jehda Din Raat Mehanti Pujari Hunda ae...
Tichran Bathere Lokki Rehnde Krde, Bharosa Rabb Jahe Naam Te Jo Yaari Hunda aee....
Sathh Vich Beh Ke Geet Gaa Laine Aa, Motran Te Tahnian Sjaaa Laine aa
Loki Akhde Ne Maarda Ae Vehlian.......
Kehnde Uchian Havelian, Caaran Lammia Te Sahelian, Veere Palle Sade Kakkh Ni, Yaaran Belian De Beli aa.
Change aa Ja Maade Sada Rabb Jaanda, Par Yaaran De Layi Khad De aa Hikk Taan Ke,
Lod Pve Sir Talli Utte Dhar Daiye, Aave Aafat Taa Khad Jayie Kand Bann Ke...
Bikk Jande Ne Gwaah Ethe Koddian De Bhaa (*2) 
Te Sacheyan Naal Jandia Ne Khelan Khelian,
Kehnde Uchian Havelian, Caaran Lammia Te Sahelian, Veere Palle Sade Kakkh Ni, Yaaran Belian De Beli aa.
Nikke Hundeyan To Dukh Asi Bde Dekhe Ne, Par Rabb Di Rajja De Vich aasaan Rkhian,
Ajj Dekhlo v Harman Khnori Wale Nu Geeta Vich Gallan Dassda Ae Sachian,
Mardaheri Wala Yaar Avtar Dhaliwal Mardaheri Wala Yaar Avtar dhaliwal Gana Jihde Naal Chle Vich Yaar Belian,
Kehnde Uchian Havelian, Caaran Lammia Te Sahelian, Veere Palle Sade Kakkh Ni, Yaaran Belian De Beli aa...!!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</si>
  <si>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9MTpz2NcfPE</t>
  </si>
  <si>
    <t>1855689</t>
  </si>
  <si>
    <t>18185</t>
  </si>
  <si>
    <t>Geet MP3 Punjabi</t>
  </si>
  <si>
    <t>Splendor (8K Full Video) : Satbir Aujla | Sharry Nexus | Latest Punjabi Songs - Geet MP3</t>
  </si>
  <si>
    <t>2026-10-15T12:30:05Z</t>
  </si>
  <si>
    <t>Geet MP3 presents the enhanced 8K full video of “Splendor,” beautifully sung, written, and composed by Satbir Aujla, with music produced by Sharry Nexus. Enjoy the song now in stunning 8K visuals with enhanced clarity and an improved viewing experience.
Stream/ Download "Splendor" on:
Spotify: https://open.spotify.com/track/5i4OV4brkR3tdDiMHQYfLj
Apple Music: https://music.apple.com/us/album/splendor-single/1760236402
iTunes: https://music.apple.com/us/album/splendor-single/1760236402
Amazon Music India: https://music.amazon.in/albums/B0DBMV6TDG
Gaana: https://gaana.com/song/splendor-18
Jio Saavn: https://www.jiosaavn.com/album/splendor/ngijjITR-Xc_
YT Music: https://music.youtube.com/watch?v=5vFy5NwBJ4g&amp;si=LAh8f2OmiLJwxUe9&amp;drli=1
Instagram Reel: https://www.instagram.com/reels/audio/367953054298813
Song Credits:
Title: Splendor
Singer: Satbir Aujla
Lyrics: Satbir Aujla
Composer: Satbir Aujla
Music: Sharry Nexus
Video: Rav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</si>
  <si>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RqKaqJCAg2M</t>
  </si>
  <si>
    <t>254662</t>
  </si>
  <si>
    <t>1395</t>
  </si>
  <si>
    <t>14</t>
  </si>
  <si>
    <t>Jimmy Choo Choo (8K Full Video) : Guri | B Praak | Jaani | Latest Punjabi Songs - Geet MP3</t>
  </si>
  <si>
    <t>Geet MP3 presents the enhanced 8K video of “Saiyaan,” beautifully sung by Guri, featuring rap vocals by Ikka, music produced by B Praak, and lyrics penned by Jaani. Now enjoy the song in stunning 8K visuals.
Stream/ Download "Jimmy Choo Choo" on:
Spotify: https://open.spotify.com/track/0oVevFsf5j4GKpof0CiQ8X
Apple Music: https://music.apple.com/us/album/jimmy-choo-choo-single/1760238034
iTunes: https://music.apple.com/us/album/jimmy-choo-choo-single/1760238034
Amazon Prime Music: https://music.amazon.in/tracks/B0DBMZXHRJ
Gaana: https://gaana.com/song/jimmy-choo-choo-1
Jio Saavn: https://www.jiosaavn.com/album/jimmy-choo-choo/UwTjOZ4o,jg_
YT Music: https://music.youtube.com/playlist?list=OLAK5uy_mwgGrd4Qgt55RdM3F-NobGocFyKp5uWLM&amp;si=NU-tMr7ncMrzzkn8
Instagram Reel: https://www.instagram.com/reels/audio/1914072232218724
Song Credits:
Song: Jimmy Choo Choo
Singer: Guri
Rap: Ikka
Music: B Praak
Lyrics: Jaani
Video: Arvindr Khaira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</si>
  <si>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v59drV-bHH4</t>
  </si>
  <si>
    <t>15830</t>
  </si>
  <si>
    <t>220</t>
  </si>
  <si>
    <t>1</t>
  </si>
  <si>
    <t>Rabb Wangu (8K Full Video) : Jass Manak | Latest Punjabi Songs - Geet MP3</t>
  </si>
  <si>
    <t>2026-10-10T12:30:40Z</t>
  </si>
  <si>
    <t>Geet MP3 presents the enhanced 8K video of “Rabb Wnagu,” beautifully sung, penned, and composed by Jass Manak, with music produced by Sharry Nexus. Now enjoy the song in stunning 8K visuals.
Stream/ Download "Rabb Wangu" on:
Spotify: https://spoti.fi/3RDCsiy
Apple Music: https://apple.co/3CYgvGR
iTunes: https://apple.co/3CYgvGR
Jio Saavn: https://bit.ly/3Qnpkx0
YT Music: https://bit.ly/3cL81rZ
Instagram Reel: https://bit.ly/3QjO3Ct
Song Credits :
Song: Rabb Wangu
Singer: Jass Manak
Lyrics: Jass Manak
Composer: Jass Manak
Music: Sharry Nexus
Produced By: KV Dhillon
Music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</si>
  <si>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4khclgs-m8o</t>
  </si>
  <si>
    <t>7224</t>
  </si>
  <si>
    <t>74</t>
  </si>
  <si>
    <t>3</t>
  </si>
  <si>
    <t>Juti Jharrke (8K Full Video) : Hardeep Grewal | Afsana Khan | Latest Punjabi Songs - Geet MP3</t>
  </si>
  <si>
    <t>2026-10-05T12:30:14Z</t>
  </si>
  <si>
    <t>Geet MP3 presents the enhanced 8K video of “Juti Jharrke,” a duet beautifully sung by Hardeep Grewal &amp; Afsana Khan, with music produced by Proof. Now enjoy the song in stunning 8K visuals.
Stream/ Download "Juti Jharrke" on:
Spotify: https://open.spotify.com/album/43BECgyBHPVq4Gb89MBfAF
Apple Music: https://music.apple.com/us/album/juti-jharrke-single/1760235820
iTunes: https://music.apple.com/us/album/juti-jharrke-single/1760235820
Amazon Music India: https://music.amazon.in/albums/B0DBN1TN51
Gaana: https://gaana.com/song/juti-jharrke-1
Jio Saavn: https://www.jiosaavn.com/album/juti-jharrke/qllVjljgBNA_
YT Music: https://music.youtube.com/playlist?list=OLAK5uy_kxZ1Mk6y0eItbl8pI9cBVSSHy5weAljAo&amp;si=neesVByysmGSp9vg
Instagram Reel: https://www.instagram.com/reels/audio/467100340586626
Song Credits:
Song: Juti Jharrke
Singer: Hardeep Grewal
Lyrics: Hardeep Grewal
Composer: Hardeep Grewal
Female Singer: Afsana Khan
Music: Proof
Video By: Garry Khatrao Media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</si>
  <si>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jOKAP9Hx0vY</t>
  </si>
  <si>
    <t>291</t>
  </si>
  <si>
    <t>6</t>
  </si>
  <si>
    <t>Saiyaan (8K Full Video) : Jass Manak | Sanjeeda Shaikh | Latest Punjabi Songs - Geet MP3</t>
  </si>
  <si>
    <t>2026-10-02T12:29:31Z</t>
  </si>
  <si>
    <t>Geet MP3 presents the enhanced 8K video of “Saiyaan,” beautifully sung, penned, and composed by Jass Manak, with music produced by Sharry Nexus. Now enjoy the song in stunning 8K visuals.
Stream/ Download "Saiyaan" on:
Spotify: https://open.spotify.com/album/2bUKXxtDHMle5hi1mDISRz
Apple Music: https://music.apple.com/us/album/saiyaan-single/1760237393
iTunes: https://music.apple.com/us/album/saiyaan-single/1760237393
Amazon Music India: https://music.amazon.in/albums/B0DBMX2ZXX
Gaana: https://gaana.com/song/saiyaan-63
Jio Saavn: https://www.jiosaavn.com/album/saiyaan/o4TwkIWc63U_
YT Music: https://music.youtube.com/watch?v=mPJKdS-fBSU&amp;si=0Ub14X6AgNYcLi8D
Instagram Reel: https://www.instagram.com/reels/audio/479525794825881
Song: Saiyaan 
Singer: Jass Manak
Lyrics: Jass Manak
Composer: Jass Manak 
Music: Sharry Nexus
Featuring: Sanjeeda Shaikh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</si>
  <si>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nfYa2ZQfVBY</t>
  </si>
  <si>
    <t>478518</t>
  </si>
  <si>
    <t>7231</t>
  </si>
  <si>
    <t>52</t>
  </si>
  <si>
    <t>Jass Manak (All Songs) | Jass Manak All Punjabi Songs - Latest Punjabi Songs - Geet MP3</t>
  </si>
  <si>
    <t>2026-09-24T09:35:27Z</t>
  </si>
  <si>
    <t>Geet MP3 Presents the Full Jukebox Audio of Jass Manak, featuring some of his most loved and nostalgic hits. 
Sit back, relax, and enjoy a collection of songs that bring back memories, emotions, and timeless Punjabi vibes. From soulful melodies to feel-good tracks, this jukebox is perfect for a long drive, late-night listening, or simply enjoying your favourite Jass Manak songs.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</si>
  <si>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TnW9BYo-sZ8</t>
  </si>
  <si>
    <t>PT3H22M17S</t>
  </si>
  <si>
    <t>2405</t>
  </si>
  <si>
    <t>4</t>
  </si>
  <si>
    <t>Heeriye (8k Full Video) : Arjun Sahota | Gagan Dhillon | Satti Dhillon | Latest Punjabi Songs 2026</t>
  </si>
  <si>
    <t>2026-09-02T12:30:01Z</t>
  </si>
  <si>
    <t>Geet MP3 presents 8k Full Video of romantic song "Heeriye" by Arjun Sahota. The song is beautifully written by Arjun Sahota with soulful music produced by Gagan Dhillon. This song captures love, emotions, and heartfelt vibes in the most melodious way.
Stream/Download "Heeriye" on :
Spotify: https://open.spotify.com/album/787SyrOt227kOP2pzyIdaF
Apple Music: https://music.apple.com/us/album/heeriye-single/6798987080
iTunes: https://music.apple.com/us/album/heeriye-single/6798987080
JioSaavn: https://www.jiosaavn.com/album/heeriye/rRnRtFXSSBU_
Gaana: https://gaana.com/song/heeriye-VWR7gZmObd
Amazon Prime Music: https://music.amazon.in/albums/B0HDBYGHYC
YouTube Music: https://music.youtube.com/playlist?list=OLAK5uy_lLnCavdZ2rh0UggSZk0G13aQ84l4tifKs&amp;si=46yLdF41YmhYkrJQ
Instagram Reel: https://www.instagram.com/reels/audio/1595667885248355
Song Credits: 
Title: Heeriye
Singer: Arjun Sahota
Lyrics: Arjun Sahota
Composer: Arjun Sahota
Music Composer: Gagan Dhillon
Video: Satti Dhillon
DOP: Vikcee
Indiana Production Goa
Line Producer: Naezen D’Souza
Production Manager: Ravin Gopal
Drone &amp; BTS: Amit Raj
Edit: Mr Editor 
Colour: Onkar
Camera &amp; Lights: D&amp;A Production 
Hair &amp; Makeup: Swati Saini
Dressmen: Masood Shaikh
Spot: Fareed Alam &amp; Sarfraz Ali
Online Promotions: OVA Digital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</si>
  <si>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lNs10mghW3s</t>
  </si>
  <si>
    <t>9699</t>
  </si>
  <si>
    <t>185</t>
  </si>
  <si>
    <t>Guitar (8K Full Video) : Karan Randhawa | Ayesha Khan | Latest Punjabi Songs - Geet MP3</t>
  </si>
  <si>
    <t>2026-08-31T12:30:04Z</t>
  </si>
  <si>
    <t>Geet MP3 presents the 8K video of 'Guitar' sung by Karan Randhawa with featuring of Ayesha Khan, lyrics penned by Fateh Shergill while soothing music is produced by V Barot, now  enjoy the same vibe with enhanced visuals.
Stream/ Download "Guitar" on:
Spotify: https://open.spotify.com/track/5IG7VuYedEhg3t7AacfirW
Apple Music: https://music.apple.com/us/album/guitar-single/1760237929
iTunes: https://music.apple.com/us/album/guitar-single/1760237929
Amazon Prime Music: https://music.amazon.in/albums/B0DBNFGKK1
Gaana: https://gaana.com/song/guitar-214
Jio Saavn: https://www.jiosaavn.com/album/guitar/oFprvlK,tyg_
YT Music: https://music.youtube.com/watch?v=xaUZhsDzRJ4&amp;si=G0_KJ13Htd5jqGfR
Instagram Reel: https://www.instagram.com/reels/audio/588981409395472
Song Credits:
Title: Guitar
Singer: Karan Randhawa (Ft. Ayesha Khan)
Lyrics: Fateh Shergill
Music: V Barot
Video: Rav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</si>
  <si>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Ltl-o0f73TY</t>
  </si>
  <si>
    <t>322</t>
  </si>
  <si>
    <t>Istanbul (Full Song) Bhanu Pratap Agnihotri | Sahil | Latest Punjabi Songs 2026 - Geet MP3</t>
  </si>
  <si>
    <t>2026-08-18T12:30:02Z</t>
  </si>
  <si>
    <t>Geet MP3 presents the full Punjabi romantic song “Istanbul”, sung by Bhanu Pratap Agnihotri and penned by Sahil. A soulful romantic track filled with love, emotions, and beautiful vibes—perfect for every romantic playlist.
Stream/ Download "Istanbul" on:
Spotify: https://open.spotify.com/album/17LszvF2utGdeZ554bVC9d
Apple Music: https://music.apple.com/us/album/istanbul-single/6798345152
iTunes: https://music.apple.com/us/album/istanbul-single/6798345152
Amazon Prime Music: https://music.amazon.in/albums/B0HD1DTKMM
Gaana: https://gaana.com/song/istanbul-4WEpBlGd3P
Jio Saavn: https://www.jiosaavn.com/album/istanbul/9DfU4I,n80c_
YT Music: https://music.youtube.com/watch?v=CY_m9zUycVY&amp;si=o5A-qXoJlXYIbbrY
Instagram Reel: https://www.instagram.com/reels/audio/2256885638381508
Song Credits:
Title: Istanbul
Singer: Bhanu Pratap Agnihotri
Lyrics: Sahil
Music: Bhanu Pratap Agnihotri
Composer: Bhanu Pratap Agnihotri
Online Promotions: OVA Digital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</si>
  <si>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0OHUVp8SbH4</t>
  </si>
  <si>
    <t>113093</t>
  </si>
  <si>
    <t>4087</t>
  </si>
  <si>
    <t>534</t>
  </si>
  <si>
    <t>ROMANTIC AMLI : VADDA GREWAL (Official Video) Raka | Latest Punjabi Songs 2026 - Geet MP3</t>
  </si>
  <si>
    <t>2026-08-05T12:30:01Z</t>
  </si>
  <si>
    <t>Geet MP3 presents the full video of “Romantic Amli” sung by Vadda Grewal, with lyrics penned by Vadda Grewal and Raka, and music composed by Meavin, a perfect punjabi song to vibe on.
Stream/ Download "Romantic Amli" on:
Spotify: https://open.spotify.com/album/7C0S0vjfKmfTj1Rye3Z1xY
Apple Music: https://music.apple.com/us/album/romantic-amli-single/6797013185
iTunes: https://music.apple.com/us/album/romantic-amli-single/6797013185
Amazon Prime Music: https://music.amazon.in/albums/B0HCJW1M8M
Gaana: https://gaana.com/song/romantic-amli
Jio Saavn: https://www.jiosaavn.com/album/romantic-amli/FcgsZX-anyE_
YT Music: https://music.youtube.com/watch?v=EQTEB6iugcA&amp;si=iDIX0GfIt7cpYoe4
Instagram Reel: https://www.instagram.com/reels/audio/1515390913601960
Song Credits: 
Title: Romantic Amli
Singer: Vadda Grewal
Lyrics: Vadda Grewal, Raka
Music: Meavin
Music Composer: Vadda Grewal, Meavin
Video: Jagroop Sandhu, Guru Bhullar
DOP: Jass Sudan
Female Lead: Param Grewal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</si>
  <si>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F1KK4-hWjrU</t>
  </si>
  <si>
    <t>1363046</t>
  </si>
  <si>
    <t>14727</t>
  </si>
  <si>
    <t>1109</t>
  </si>
  <si>
    <t>Boss (8K Full Video) : Jass Manak | Satti Dhillon | Latest Punjabi Songs - Geet MP3</t>
  </si>
  <si>
    <t>2026-07-31T12:30:29Z</t>
  </si>
  <si>
    <t>Geet MP3 presents the 8K full video of "Boss" by Jass Manak. The music is produced by Game Changerz, and the video is directed by Satti Dhillon, now enjoy with 8K enahnced visuals.
Stream/ Download "Boss" on:
Spotify: https://open.spotify.com/album/2MMQ94NytBAZCwT6XPWUnG
Apple Music: https://music.apple.com/us/album/boss-single/1760235338
iTunes: https://music.apple.com/us/album/boss-single/1760235338
Amazon Prime Music: https://music.amazon.in/albums/B0DBMW35KK
Gaana: https://gaana.com/album/boss-punjabi-2019
Jio Saavn: https://www.jiosaavn.com/album/boss/MdmEHCtok5I_
YT Music: https://music.youtube.com/watch?v=XqB1nzANoQM&amp;si=aBEOxV1xXCw09w_S
Instagram Reel: https://www.instagram.com/reels/audio/1039191744818459
Song Credits:
Title: Boss
Singer: Jass Manak
Lyrics: Jass Manak
Composer: Jass Manak
Music: Game Changerz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</si>
  <si>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q_hCoCOtr9o</t>
  </si>
  <si>
    <t>50835</t>
  </si>
  <si>
    <t>492</t>
  </si>
  <si>
    <t>11</t>
  </si>
  <si>
    <t>Lambo Car (8K Full Video) : Guri | Simar Kaur | Neha Sharma | Latest Punjabi Songs 2026 - Geet MP3</t>
  </si>
  <si>
    <t>2026-07-27T12:30:17Z</t>
  </si>
  <si>
    <t>Geet MP3 presents the 8k full video of "Lambo Car" by Guri with female vocals of Simar Kaur and the music produced by Sukhe.
Download/ Stream "Lambo Car" on
Spotify : https://spoti.fi/2KAlLr6
Gaana : https://bit.ly/3q0S5Ul
Apple Music : https://apple.co/2V47wNh
Prime Music : https://amzn.to/3oeYJF1
Jio Saavn : https://bit.ly/39iLyOY
Hungama : https://bit.ly/2IUzRmV
Wynk : https://bit.ly/3nXJMa3
YT Music : https://bit.ly/364EEea
iTunes : https://apple.co/2V47wNh
Resso : https://bit.ly/3nZDbfa
Song Credits:
Song : Lambo Car
Starring : Guri x Neha Sharma
Singer : Guri
Lyrics : Guri
Composer : Guri
Music : Sukhe 
Female Vocals : Simar Kaur 
Story &amp; Direction :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</si>
  <si>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Z3bSG5Gq6Zo</t>
  </si>
  <si>
    <t>55996</t>
  </si>
  <si>
    <t>585</t>
  </si>
  <si>
    <t>7</t>
  </si>
  <si>
    <t>BAD MUNDA (8K Full Video) : Jass Manak Ft. Emiway Bantai | Deep Jandu | Latest Punjabi Songs</t>
  </si>
  <si>
    <t>2026-07-21T12:29:56Z</t>
  </si>
  <si>
    <t>Geet MP3 presents the 8k full video of "Bad Munda" by Jass Manak, featuring Emiway Bantai and the music produced by Deep Jandu.
Stream/ Download "Bad Munda" on:
Spotify : https://bit.ly/BadMundaOnSpotify
Apple Music : https://bit.ly/BadMundaonAppleMusic
iTunes : https://apple.co/3k7VuP2
Wynk : https://bit.ly/BadMundaOnWynk
Hungama : https://bit.ly/BadMundaOnHungama
JioSaavn : https://bit.ly/BadMundaOnJioSaavn
Resso App : https://bit.ly/BadMundaOnRessoApp
Youtube Music : https://bit.ly/BadMundaOnYoutubeMusic
Prime Music India : https://bit.ly/BadMundaOnPrimeMusicIndia
Amazon : https://bit.ly/BadMundaOnAmazon
Song Credits:
Song: Bad Munda
Singer: Jass Manak Ft. Emiway Bantai
Lyrics: Jass Manak
Composer: Jass Manak 
Music: Deep Jandu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</si>
  <si>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gHEyf3GmEE8</t>
  </si>
  <si>
    <t>55992</t>
  </si>
  <si>
    <t>681</t>
  </si>
  <si>
    <t>Jhanjra (8K Full Video) : Karan Randhawa | Satti Dhillon | Latest Punjabi Songs - Geet MP3</t>
  </si>
  <si>
    <t>2026-07-18T12:29:33Z</t>
  </si>
  <si>
    <t>Geet MP3 Presenting Official Video Of "Jhanjra" by Karan Randhawa, with enhanced 8k visuals.
Stream/ Download "Jhanjra" on:
Spotify : https://spoti.fi/3fs0eLM
iTunes : https://apple.co/3ftcWtE
Apple Music : https://apple.co/3ftcWtE
Wynk : https://bit.ly/2ZtdCd2
Gaana : https://bit.ly/2Cxr0nk
Hungama : https://bit.ly/3gU5Kah
Prime Music : https://amzn.to/2ATTLu3
YT Music : https://bit.ly/3gW3UGa
Amazon Uk : https://amzn.to/3fCr8ks
Jiosaavn : https://bit.ly/32kNRh2
Google Play Music : https://bit.ly/2CFgZow
Song Credits:
Song: Jhanjra
Singer: Karan Randhawa  
Lyrics: Micheal
Composer: Micheal 
Music: Raka
Video: Satti Dhillon
Produced By: Kv Dhillon
Music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</si>
  <si>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V4iTkSjy75o</t>
  </si>
  <si>
    <t>309293</t>
  </si>
  <si>
    <t>2066</t>
  </si>
  <si>
    <t>17</t>
  </si>
  <si>
    <t>Shoot Da Order (8K Full Video) : Jass Manak | Jagpal Sandhu | Latest Punjabi Songs - Geet MP3</t>
  </si>
  <si>
    <t>2026-07-14T12:29:28Z</t>
  </si>
  <si>
    <t>Geet MP3 presents the 8K full video of “Shoot Da Order”, a power-packed track sung by Jass Manak and Jagpal Sandhu, delivering high-energy vibes, bold lyrics, and an intense visual experience.
Stream/ Download "Shoot Da Order" on:
Spotify: https://open.spotify.com/album/6ZZ2zQecDnqCBatMSqkmzA
Apple Music: https://music.apple.com/us/album/shoot-da-order-from-shooter-single/1760234550
iTunes: https://music.apple.com/us/album/shoot-da-order-from-shooter-single/1760234550
Amazon Prime Music: https://music.amazon.in/tracks/B0842X7CN7
Gaana: https://gaana.com/song/shoot-da-order-from-shooter
Jio Saavn: https://www.jiosaavn.com/album/shoot-da-order-from-shooter/Y0LhJzvJVJc_
YT Music: https://music.youtube.com/watch?v=MOwjHBMolao&amp;si=0xNJ6BpxzyqsXyq8
Instagram Reel: https://www.instagram.com/reels/audio/600315277422496
Song Credits: 
Title: Shoot Da Order
Singer: Jass Manak, Jagpal Sandhu
Lyrics: Roshan 
Rap Lyrics: Mr Wow
Music: Deep Jandu 
Mix and Master: Sameer Charegaonkar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</si>
  <si>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iwHsPDSgW1Y</t>
  </si>
  <si>
    <t>345434</t>
  </si>
  <si>
    <t>1740</t>
  </si>
  <si>
    <t>27</t>
  </si>
  <si>
    <t>TUMBA (FULL VIDEO) : Ghaffar Raghi Group | Jagjeet Sandhu | Oye Bhole Oye 2 - Geet MP3</t>
  </si>
  <si>
    <t>2026-06-16T12:30:11Z</t>
  </si>
  <si>
    <t>Geet MP3 &amp; Jagjeet Sandhu Entertainment present the full video of "Tumba" from "Oye Bhole Oye 2", sung by Ghaffar Raghi Group. 
Stream/Download "Tumba" on :
Spotify: https://open.spotify.com/album/35NQ0cze0eagxsZmvIvfo7
Apple Music: https://music.apple.com/us/album/tumba-from-oye-bhole-oye-2-single/6778846286
iTunes: https://music.apple.com/us/album/tumba-from-oye-bhole-oye-2-single/6778846286
JioSaavn: https://www.jiosaavn.com/album/tumba-from-oye-bhole-oye-2/fYkW0wE8fqI_
Gaana: https://gaana.com/song/tumba-from-oye-bhole-oye-2
Amazon Prime Music: https://music.amazon.in/albums/B0H4RNYVLV
YouTube Music: https://music.youtube.com/playlist?list=OLAK5uy_kTe2JrrQiu3I0qia8oBGqIBVGU5MzpY6E&amp;si=h4r6d1d9k30K7KuC
Instagram Reel: https://www.instagram.com/reels/audio/1652277842723134
Song Credits: 
Title: Tumba
Singer: Ghaffar Raghi Group
Music Producer: Crowny
Editor: The King
Online &amp; Reels Promotions: OVA Digital
Record Label: Geet MP3
Movie Credits:
Movie: Oye Bhole Oye 2
Produced By: KV Dhillon And Jagjeet Sandhu
Directed By: Jagjeet Sandhu
Starring:
Jagjeet Sandhu, Soumyaa, Dheeraj Kumar, Parkash Gadhu, Amrit Amby, Jass Deol, Sanju Solanki, Pardeep Cheema, Rupinder Rupi, Gurnavdeep Singh, Ikatar Singh, Jarnail Singh, Beant Buttar, Jass Dhillon, Garinder Sidhu
Written By: Gurpreet Bhullar
DOP: Jaype Singh
Film Editor: Gurjeet King
Background Score: Kevin Roy George
Art Director: Reetika Tanwar
Costume Designer: Monika Heer
Associate Director: Vishavjeet Singh
Post Associate Director: Gurpreet Bachhal (Gavin)
Line Producer: Gavy Mano Chahal
Executive Producer: Jeet Bhangu
Production Manager: Yuvraj Dhillon
Music Composer: Crowny, Oye Kunaal, Magic
Folk Music: Ustaad Pala Raagi
Singer: Sultaan, Kanwar Grewal, Veet Baljit, Parveen Bharta
Lyrics: Kang Sadiq
Visuals Promotion: Trailer Bazaar (Nikhil Soni)
Motion Graphics: Abhigraphics
Production: Impossible Film Studios
VFX: Manjeet Sannan
Di &amp; Sound: Afterplay Studios (Mohali)
Di Colorist: Prakash Joseph
Re-Recording Mix: Aksshay Bragtta
Poster Design: The Eiger Arts
Still, Making And Poster Shoot: K Raj Famous Films
Action Director: Mukesh Kamboj
Pr Team: Mdn Entertainment
Music on: Geet MP3
Worldwide Distribution: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</si>
  <si>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TfKk9zWDjiI</t>
  </si>
  <si>
    <t>537005</t>
  </si>
  <si>
    <t>3110</t>
  </si>
  <si>
    <t>Flow (8K Video) : Sultaan | Jagjeet Sandhu | New Punjabi Songs 2026 - Geet MP3</t>
  </si>
  <si>
    <t>2026-06-13T12:30:27Z</t>
  </si>
  <si>
    <t>Geet MP3 &amp; Jagjeet Sandhu Presents the 8K Lyrical Full Video of "Flow" from "Oye Bhole Oye 2" sung by Sultaan lyrics penned by Kang Sadiq and music produced by Crowny.
Song Credits: 
Title: Flow
Singer: Sultaan
Lyrics: Kang Sadiq
Music: Crowny
Composer: Kang Sadiq, Crowny
Mis &amp; Master: Prince Shouan
Video: Jagjeet Sandhu &amp; Manjeet Sannan
Editor: The King
Online &amp; Reels Promotions: OVA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</si>
  <si>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vObJxXP7srQ</t>
  </si>
  <si>
    <t>6355</t>
  </si>
  <si>
    <t>Nasha Patta (8k Video) : Veet Baljit | Jagjeet Sandhu | Parveen Bharta | New Punjabi Songs 2026</t>
  </si>
  <si>
    <t>2026-06-12T12:41:41Z</t>
  </si>
  <si>
    <t>Geet MP3 present the 8k full video of "Nasha Patta" sung by Veet Baljit. Written by Veet Baljit himself and brought to life with soulful music by Magic, this beautiful Punjabi duet carries a classic old-school vibe, heartfelt lyrics, and timeless melodies that celebrate the charm of traditional Punjabi romance.
Song Credits: 
Title: Nasha Patta
Singer: Veet Baljit, Parveen Bharta
Lyrics: Veet Baljit
Music Producer: Magic
Editor: The King
Online &amp; Reels Promotions: OVA Digital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</si>
  <si>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yjgoLFLhkKU</t>
  </si>
  <si>
    <t>PT4M5S</t>
  </si>
  <si>
    <t>2816122</t>
  </si>
  <si>
    <t>17776</t>
  </si>
  <si>
    <t>Oye Bholr Oye 2 in cinemas on 12 June</t>
  </si>
  <si>
    <t>2026-06-06T16:30:10Z</t>
  </si>
  <si>
    <t>cI8eCt0mMyc</t>
  </si>
  <si>
    <t>16148</t>
  </si>
  <si>
    <t>657</t>
  </si>
  <si>
    <t>Nasha Patta From Oye Bhole Oye 2 Movie Releasing on 12 June</t>
  </si>
  <si>
    <t>2026-06-06T14:30:15Z</t>
  </si>
  <si>
    <t>WzqB3B491nw</t>
  </si>
  <si>
    <t>83299</t>
  </si>
  <si>
    <t>2209</t>
  </si>
  <si>
    <t>Haal Ranjhe Nalo Madda Sada Houga 🥲</t>
  </si>
  <si>
    <t>2026-06-06T12:30:13Z</t>
  </si>
  <si>
    <t>9GOALDZLVKU</t>
  </si>
  <si>
    <t>49911</t>
  </si>
  <si>
    <t>1550</t>
  </si>
  <si>
    <t>9</t>
  </si>
  <si>
    <t>Mukh Jidn Da Tera Takya 😍</t>
  </si>
  <si>
    <t>2026-06-06T10:30:33Z</t>
  </si>
  <si>
    <t>Y2KWr53CW5c</t>
  </si>
  <si>
    <t>125702</t>
  </si>
  <si>
    <t>3470</t>
  </si>
  <si>
    <t>24</t>
  </si>
  <si>
    <t>Nasha Patta ❣️</t>
  </si>
  <si>
    <t>2026-06-06T08:30:26Z</t>
  </si>
  <si>
    <t>QNzNClOIo6k</t>
  </si>
  <si>
    <t>84003</t>
  </si>
  <si>
    <t>2194</t>
  </si>
  <si>
    <t>10</t>
  </si>
  <si>
    <t>2026-06-06T06:25:24Z</t>
  </si>
  <si>
    <t>BTWyz2l9lC4</t>
  </si>
  <si>
    <t>PT27S</t>
  </si>
  <si>
    <t>90187</t>
  </si>
  <si>
    <t>2368</t>
  </si>
  <si>
    <t>Lost In You🌼</t>
  </si>
  <si>
    <t>2026-05-17T12:31:15Z</t>
  </si>
  <si>
    <t>wiZhxHvItlc</t>
  </si>
  <si>
    <t>PT13S</t>
  </si>
  <si>
    <t>7151</t>
  </si>
  <si>
    <t>Lost In You🌸</t>
  </si>
  <si>
    <t>2026-05-17T09:30:10Z</t>
  </si>
  <si>
    <t>Sn4h8R2Kiyo</t>
  </si>
  <si>
    <t>4013</t>
  </si>
  <si>
    <t>99</t>
  </si>
  <si>
    <t>Lost In You❣️</t>
  </si>
  <si>
    <t>2026-05-17T06:09:29Z</t>
  </si>
  <si>
    <t>QSgdKxL4oDA</t>
  </si>
  <si>
    <t>PT15S</t>
  </si>
  <si>
    <t>29348</t>
  </si>
  <si>
    <t>18</t>
  </si>
  <si>
    <t>2026-05-16T09:30:30Z</t>
  </si>
  <si>
    <t>hzds20jc6Ko</t>
  </si>
  <si>
    <t>2426</t>
  </si>
  <si>
    <t>50</t>
  </si>
  <si>
    <t>5</t>
  </si>
  <si>
    <t>2026-05-16T06:05:06Z</t>
  </si>
  <si>
    <t>l_PCWFAJtNU</t>
  </si>
  <si>
    <t>2006</t>
  </si>
  <si>
    <t>39</t>
  </si>
  <si>
    <t>#trending #newpujabisong #latestpunjabsong #foryou</t>
  </si>
  <si>
    <t>2026-04-28T12:30:56Z</t>
  </si>
  <si>
    <t>g1Iruf-nIRI</t>
  </si>
  <si>
    <t>PT12S</t>
  </si>
  <si>
    <t>25836</t>
  </si>
  <si>
    <t>394</t>
  </si>
  <si>
    <t>#sakhiyo #arjunsahota #newsong #latestpunjabsong #newpunjabisong #trending</t>
  </si>
  <si>
    <t>2026-04-28T09:30:32Z</t>
  </si>
  <si>
    <t>fCWkZo3-uZE</t>
  </si>
  <si>
    <t>26354</t>
  </si>
  <si>
    <t>2</t>
  </si>
  <si>
    <t>#sakhiyo #arjunsahota #newsong #latestpunjabsong #newpujabisong</t>
  </si>
  <si>
    <t>2026-04-28T06:14:41Z</t>
  </si>
  <si>
    <t>R8LRqYGoS8o</t>
  </si>
  <si>
    <t>37604</t>
  </si>
  <si>
    <t>BADMASHI: KS MAKHAN (8k Full Video) : Deep Jandu | LEGENDS | Latest Punjabi Songs 2026 - Geet MP3</t>
  </si>
  <si>
    <t>2026-04-27T12:30:16Z</t>
  </si>
  <si>
    <t>Geet MP3 presents 8k Full Video of “Badmashi” from the LEGENDS album, sung by the iconic KS Makhan with a fiery rap by Deep Jandu. A high-energy bhangra banger loaded with nostalgia, power, and pure desi groove.
Stream/Download "LEGENDS" Full ALbum on :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https://www.instagram.com/reels/audio/2139670576441093
Song Credits: 
Title: Badmashi
Singer: KS Makhan, Deep Jandu
Lyrics: Vicky Dhaliwal
Music: Deep Jandu
Composer: Deep Jandu
Video: Satti Dhillon
DOP: Sukh Kamboj
Focus: Ram 
Female Lead: Aamreen Sharma
Production: RS Film &amp; Productions
EP: Rahul Sehal 
Director Ad: Rajat Yadav 
Casting Director: Aamir
Production: Rohit Gaur, Gulshan, Kaka
Gaffer: Sonu 
Makeup: Sukh Makeover 
Hair: Simran hairstyles
Costumes: Rajat Manchanda 
Spot Head: Sonu 
Junior Coordinator: Aamir Qureshi
Artwork Designer: Roop Kamal Singh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</si>
  <si>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6vyeusnzGuE</t>
  </si>
  <si>
    <t>224679</t>
  </si>
  <si>
    <t>1760</t>
  </si>
  <si>
    <t>15</t>
  </si>
  <si>
    <t>#arjunsahota #newpujabisong #trending #love #latestpunjabsong #newpujabisong</t>
  </si>
  <si>
    <t>2026-04-27T11:30:00Z</t>
  </si>
  <si>
    <t>-8Tk64-akFo</t>
  </si>
  <si>
    <t>21882</t>
  </si>
  <si>
    <t>Sakhiyo Ni Menu Onda Ni O Saah #arjunsahota #newpunjabisong #latestpunjabsong #punjabisong #trending</t>
  </si>
  <si>
    <t>2026-04-27T06:09:44Z</t>
  </si>
  <si>
    <t>yhzwKlJfFbo</t>
  </si>
  <si>
    <t>31747</t>
  </si>
  <si>
    <t>475</t>
  </si>
  <si>
    <t>#trending #love #foryou #newpujabisong #latestpunjabsong #punjabisong</t>
  </si>
  <si>
    <t>2026-04-25T12:31:14Z</t>
  </si>
  <si>
    <t>suwZ9PZ5v5Y</t>
  </si>
  <si>
    <t>2318</t>
  </si>
  <si>
    <t>40</t>
  </si>
  <si>
    <t>Sakhiyo🎖️🌼 #arjunsahota #newpujabisong #latestpunjabsong #punjabisong</t>
  </si>
  <si>
    <t>2026-04-25T09:30:00Z</t>
  </si>
  <si>
    <t>0NjELm82jLY</t>
  </si>
  <si>
    <t>2247</t>
  </si>
  <si>
    <t>60</t>
  </si>
  <si>
    <t>Sakhiyo #arjunsahota #newpujabisong #trending #punjabisong #latestpunjabsong #newpujabisong</t>
  </si>
  <si>
    <t>2026-04-25T06:19:41Z</t>
  </si>
  <si>
    <t>fK4OgKl4B9Q</t>
  </si>
  <si>
    <t>6651</t>
  </si>
  <si>
    <t>177</t>
  </si>
  <si>
    <t>#sakhiyo #arjunsahota #latestpunjabsong #newpujabisong #trending</t>
  </si>
  <si>
    <t>2026-04-24T12:30:10Z</t>
  </si>
  <si>
    <t>8UaKs_6jdpI</t>
  </si>
  <si>
    <t>PT11S</t>
  </si>
  <si>
    <t>46535</t>
  </si>
  <si>
    <t>1265</t>
  </si>
  <si>
    <t>12</t>
  </si>
  <si>
    <t>#sakhiyo #trending #love #punjabisong #newpujabisong #arjunsahota</t>
  </si>
  <si>
    <t>2026-04-24T09:30:14Z</t>
  </si>
  <si>
    <t>In_4OonNCC4</t>
  </si>
  <si>
    <t>29484</t>
  </si>
  <si>
    <t>577</t>
  </si>
  <si>
    <t>Sakhiyo🎖️ #trending #love #latestpunjabsong #punjabisong #newpujabisong</t>
  </si>
  <si>
    <t>2026-04-24T05:56:34Z</t>
  </si>
  <si>
    <t>CvqcJLYk2ow</t>
  </si>
  <si>
    <t>34</t>
  </si>
  <si>
    <t>Kehnda Viah Mai Krona Bas Tere Nal Tere Nal #sakhiyo #newsong #latestpunjabsong #punjabisong</t>
  </si>
  <si>
    <t>2026-04-23T12:30:21Z</t>
  </si>
  <si>
    <t>I5buyxn-jws</t>
  </si>
  <si>
    <t>1916</t>
  </si>
  <si>
    <t>28</t>
  </si>
  <si>
    <t>Ni Menu Tere Khyal Ni Sonn Dinde #yourthoughts #newsong #trending #romantic</t>
  </si>
  <si>
    <t>2026-04-23T09:30:31Z</t>
  </si>
  <si>
    <t>cADLs1JI-QA</t>
  </si>
  <si>
    <t>4023</t>
  </si>
  <si>
    <t>85</t>
  </si>
  <si>
    <t>Sakhiyo #arjunsahota #newpunjabisong #latestpunjabisong #newsong #love #trending</t>
  </si>
  <si>
    <t>2026-04-23T07:37:02Z</t>
  </si>
  <si>
    <t>2FRKxYfHqNk</t>
  </si>
  <si>
    <t>2309</t>
  </si>
  <si>
    <t>Ni Main Tah Tera Sare Da Sara Hi Hogya #trending #latestpunjabsong #punjabisong #newpunjabisong</t>
  </si>
  <si>
    <t>2026-04-22T12:30:13Z</t>
  </si>
  <si>
    <t>B3FLxJ5rx7k</t>
  </si>
  <si>
    <t>9640</t>
  </si>
  <si>
    <t>Sakhiyo #arjunsahota #newpunjabisong #punjabisong #latestpunjabsong #trending #viral</t>
  </si>
  <si>
    <t>2026-04-22T09:30:07Z</t>
  </si>
  <si>
    <t>FlBdPwdDhMY</t>
  </si>
  <si>
    <t>2940</t>
  </si>
  <si>
    <t>Sare Da Sara Hi Hogya - Your Thoughts #newsongs #trending #viralreels #punjabimusic</t>
  </si>
  <si>
    <t>2026-04-22T05:36:49Z</t>
  </si>
  <si>
    <t>FacFvmfKF6E</t>
  </si>
  <si>
    <t>6240</t>
  </si>
  <si>
    <t>Your Thoughts #newsong #punjabisong #latestpunjabsong #love #trending</t>
  </si>
  <si>
    <t>2026-04-21T05:38:25Z</t>
  </si>
  <si>
    <t>xIB7LbA8WKo</t>
  </si>
  <si>
    <t>1007</t>
  </si>
  <si>
    <t>PITTH PICHE (8k Lyrical Video) : Nachhatar Gill | Deep Jandu | LEGENDS | Latest Punjabi Songs 2026</t>
  </si>
  <si>
    <t>2026-04-18T12:44:04Z</t>
  </si>
  <si>
    <t>Geet MP3 presents the 8k Full Video full video of “Pitth Piche” from the LEGENDS album, voiced by the legendary Nachhatar Gill with a hard-hitting rap by Deep Jandu. A dynamic track reviving pure desi energy, classic vibes, and timeless Punjabi flavour.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Song Credits: 
Title: Pitth Piche from "LEGENDS"
Singer: Nachhatar Gill, Deep Jandu
Lyrics: Prince Bains, Lally Mundi
Music: Deep Jandu
Video: Jagroop Sandhu &amp; Guru Bhullar
DOP: Prabh Ramgharia
Assistant Director: Deba Goindwal 
Post Production: The Amigos Pro
Line Producer: Gold Production 
Editor &amp; Colorist: Harmanvir 
Production Team: Sagar Saggu, Armaan, Gurpreet Bhullar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</si>
  <si>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MuRjkqYrom8</t>
  </si>
  <si>
    <t>110825</t>
  </si>
  <si>
    <t>822</t>
  </si>
  <si>
    <t>Sakhiyo Ni Menu Onda Niyo Sah #arjunsahota #newsong #trending #punjabisong</t>
  </si>
  <si>
    <t>2026-04-15T13:30:56Z</t>
  </si>
  <si>
    <t>lp1wV7RRlD8</t>
  </si>
  <si>
    <t>11966</t>
  </si>
  <si>
    <t>Sakhiyo🌼 #arjunsahota #trending #foryou #newsong #punjabisong</t>
  </si>
  <si>
    <t>2026-04-15T09:30:16Z</t>
  </si>
  <si>
    <t>XemmCaTJbxU</t>
  </si>
  <si>
    <t>2093</t>
  </si>
  <si>
    <t>Sakhiyo #arjunsahota #newpunjabisong #trending</t>
  </si>
  <si>
    <t>2026-04-15T06:18:29Z</t>
  </si>
  <si>
    <t>eRE5sUinlPs</t>
  </si>
  <si>
    <t>1157</t>
  </si>
  <si>
    <t>29</t>
  </si>
  <si>
    <t>Sakhiyo #arjunsahota #newsongs #punjabisong #latestpunjabsong #punjabimusic #newpunjabisong</t>
  </si>
  <si>
    <t>2026-04-14T14:30:42Z</t>
  </si>
  <si>
    <t>iueE3NTREDs</t>
  </si>
  <si>
    <t>1643</t>
  </si>
  <si>
    <t>22</t>
  </si>
  <si>
    <t>Sakhiyo #arjunsahota #trending #punjabisong #latestpunjabsong #punjabimusic #newsong #newpunjabisong</t>
  </si>
  <si>
    <t>2026-04-14T12:24:22Z</t>
  </si>
  <si>
    <t>NdRNj8DfvaU</t>
  </si>
  <si>
    <t>1122</t>
  </si>
  <si>
    <t>Peyo Da Peyo (Full Video) : Deep Jandu | Nirmal Sidhu | LEGENDS | Latest Punjabi Songs 2026</t>
  </si>
  <si>
    <t>2026-03-05T12:29:53Z</t>
  </si>
  <si>
    <t>Geet MP3 presents the official video of “Peyo Da Peyo” from the LEGENDS album, powered by the powerful and aggresive vocals of Nirmal Sidhu and vibrant rap by Deep Jandu. A high-voltage Punjabi banger packed with raw energy, attitude, and unstoppable desi swagger.
"LEGENDS", powerhouse Punjabi album that brings together some of the most iconic voices in the Punjabi music industry, alongside the musical genius of Deep Jandu, who leads the album’s rap and music production.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</si>
  <si>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C6Y7TuTfaBY</t>
  </si>
  <si>
    <t>2346036</t>
  </si>
  <si>
    <t>34259</t>
  </si>
  <si>
    <t>TOGETHER WITH YOU : NAVJOT LAMBAR (FULL VIDEO) : Sukhreet Buttar | Latest Punjabi Songs 2026</t>
  </si>
  <si>
    <t>2026-02-19T12:29:41Z</t>
  </si>
  <si>
    <t>Geet MP3 presents the full video of “Together With You” by Navjot Lambar, a soulful Punjabi romantic duet crafted for couples in love. With a pure romantic vibe, heartfelt lyrics, and a dreamy romantic hook, this song blends soft beats and emotional melodies to celebrate true love, deep connection, and forever moments.
Stream/ Download "Together With You" on:
Spotify: https://open.spotify.com/album/6NhVdlpcXm1QA72oPXmIbf
Apple Music: https://music.apple.com/us/album/together-with-you-single/1877359943
iTunes: https://music.apple.com/us/album/together-with-you-single/1877359943
Amazon Prime Music:
Gaana: https://gaana.com/song/together-with-you-1249-7202
Jio Saavn: https://www.jiosaavn.com/song/together-with-you/PwwkADBkXVs
YT Music: https://music.youtube.com/playlist?list=OLAK5uy_mMnS9KX01rqfBDvuxz5Z6zBQt9N0aQ87E&amp;si=Uzunog58reLqYPXM
Instagram Reel: https://www.instagram.com/reels/audio/1621387682373532
Song Credits:
Title: Together With You
Singer: Navjot Lambar, Sukhreet Buttar
Lyrics: Navjot Lambar
Music: Shevv
Directed By: Jagroop Sandhu &amp; Guru Bhullar
Female Lead: Muskan Gupta
DOP : Jass Sudan 
Editor &amp; Colorist: Harmanvir 
Post Production: The Amigos Pro
Assistant Director: Deba Goindwal 
Line Producer: Gold Production 
Production Team: Sagar Saggu , Armaan , Gurpreet Bhullar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</si>
  <si>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xjJ395iyohA</t>
  </si>
  <si>
    <t>582710</t>
  </si>
  <si>
    <t>21396</t>
  </si>
  <si>
    <t>1106</t>
  </si>
  <si>
    <t>Badmashi🦾 #deepiandu #newsongs #latestpunjabisongs2026 #trending #punjabisong2026</t>
  </si>
  <si>
    <t>2026-02-11T13:01:14Z</t>
  </si>
  <si>
    <t>bvWoOtdFMPY</t>
  </si>
  <si>
    <t>PT55S</t>
  </si>
  <si>
    <t>46522</t>
  </si>
  <si>
    <t>1665</t>
  </si>
  <si>
    <t>13</t>
  </si>
  <si>
    <t>Pitth Piche | Nachhatar Gill | Deep Jandu #trending #punjabisong</t>
  </si>
  <si>
    <t>2026-02-11T11:22:47Z</t>
  </si>
  <si>
    <t>FQU8O1_O4Vs</t>
  </si>
  <si>
    <t>604841</t>
  </si>
  <si>
    <t>Pitth Piche | Deep Jandu | Nachhatar Gill #trending #newsong #punjabisong</t>
  </si>
  <si>
    <t>2026-02-09T13:00:12Z</t>
  </si>
  <si>
    <t>ZnqpjR_fwaE</t>
  </si>
  <si>
    <t>209920</t>
  </si>
  <si>
    <t>5665</t>
  </si>
  <si>
    <t>Pitth Piche Bolde Bade 🔥 | Nachhatar Gill | Deep Jandu #trending #latestpunjabsong</t>
  </si>
  <si>
    <t>2026-02-09T04:30:10Z</t>
  </si>
  <si>
    <t>lVRjuPVPhRk</t>
  </si>
  <si>
    <t>268165</t>
  </si>
  <si>
    <t>7177</t>
  </si>
  <si>
    <t>Pitth Piche | Deep Jandu | Nachhatar Gill | #trending #latestpunjabsong #punjabisong</t>
  </si>
  <si>
    <t>2026-02-08T15:46:30Z</t>
  </si>
  <si>
    <t>nJqGi28R-xA</t>
  </si>
  <si>
    <t>228517</t>
  </si>
  <si>
    <t>6204</t>
  </si>
  <si>
    <t>Pitth Piche | Nachhatar Gill | Deep Jandu #trending</t>
  </si>
  <si>
    <t>2026-02-06T05:31:07Z</t>
  </si>
  <si>
    <t>9CqPLeul92s</t>
  </si>
  <si>
    <t>366161</t>
  </si>
  <si>
    <t>10057</t>
  </si>
  <si>
    <t>89</t>
  </si>
  <si>
    <t>Pitth Piche (Full Video) : Nachhatar Gill | Deep Jandu | LEGENDS | Latest Punjabi Songs 2026</t>
  </si>
  <si>
    <t>2026-02-03T12:30:01Z</t>
  </si>
  <si>
    <t>Geet MP3 presents the full video of “Pitth Piche” from the LEGENDS album, voiced by the legendary Nachhatar Gill with a hard-hitting rap by Deep Jandu. A dynamic track reviving pure desi energy, classic vibes, and timeless Punjabi flavour.
"LEGENDS", powerhouse Punjabi album that brings together some of the most iconic voices in the Punjabi music industry, alongside the musical genius of Deep Jandu, who leads the album’s rap and music production.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Song Credits: 
Title: Pitth Piche from "LEGENDS"
Singer: Nachhatar Gill, Deep Jandu
Lyrics: Prince Bains, Lally Mundi
Music: Deep Jandu
Video: Jagroop Sandhu &amp; Guru Bhullar
DOP: Prabh Ramgharia
Assistant Director: Deba Goindwal 
Post Production: The Amigos Pro
Line Producer: Gold Production 
Editor &amp; Colorist: Harmanvir 
Production Team: Sagar Saggu, Armaan, Gurpreet Bhullar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</si>
  <si>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tL-VwdBBeYA</t>
  </si>
  <si>
    <t>19749240</t>
  </si>
  <si>
    <t>180440</t>
  </si>
  <si>
    <t>Forever Love #arjunsahota #newsong #latestsongs #newpunjabisongs2026 #latestsongs2026 #trending</t>
  </si>
  <si>
    <t>2026-02-02T13:46:00Z</t>
  </si>
  <si>
    <t>ML2YqOPRl1E</t>
  </si>
  <si>
    <t>PT39S</t>
  </si>
  <si>
    <t>3921</t>
  </si>
  <si>
    <t>71</t>
  </si>
  <si>
    <t>2026-02-02T13:00:40Z</t>
  </si>
  <si>
    <t>Kt4QsNtpFKo</t>
  </si>
  <si>
    <t>3330</t>
  </si>
  <si>
    <t>86</t>
  </si>
  <si>
    <t>2026-02-02T12:30:17Z</t>
  </si>
  <si>
    <t>C6Xoco1k6PI</t>
  </si>
  <si>
    <t>3079</t>
  </si>
  <si>
    <t>48</t>
  </si>
  <si>
    <t>Competition #newsong #newpunjabisongs2026 #trending #latestsong2026</t>
  </si>
  <si>
    <t>2026-02-02T12:00:03Z</t>
  </si>
  <si>
    <t>2ZDLUlfldII</t>
  </si>
  <si>
    <t>2439</t>
  </si>
  <si>
    <t>2026-02-02T10:59:00Z</t>
  </si>
  <si>
    <t>qDqTkc1J4Ho</t>
  </si>
  <si>
    <t>2897</t>
  </si>
  <si>
    <t>2 February 2026</t>
  </si>
  <si>
    <t>2026-02-02T10:35:22Z</t>
  </si>
  <si>
    <t>4CG3ppDG8q0</t>
  </si>
  <si>
    <t>2777</t>
  </si>
  <si>
    <t>Forever Love #arjunsahota #newsong #punjabisong #latestpunjabisong2026 #newsong2026</t>
  </si>
  <si>
    <t>2026-02-01T14:30:18Z</t>
  </si>
  <si>
    <t>OBbFfF1wOW4</t>
  </si>
  <si>
    <t>10234</t>
  </si>
  <si>
    <t>447</t>
  </si>
  <si>
    <t>Competition #deepjandu #trending #latestpunjabsong #punjabisong #trending #newpunjabisong2026</t>
  </si>
  <si>
    <t>2026-02-01T13:01:52Z</t>
  </si>
  <si>
    <t>wTtnmMARzV4</t>
  </si>
  <si>
    <t>3147</t>
  </si>
  <si>
    <t>Competition #deepjandu #surjitkhan #newpunjabisong2026 #latestpunjabisong #newsong #trending</t>
  </si>
  <si>
    <t>2026-02-01T12:04:56Z</t>
  </si>
  <si>
    <t>bH_LdBeYV4s</t>
  </si>
  <si>
    <t>2379</t>
  </si>
  <si>
    <t>Competition (Full Video) Surjit Khan - Deep Jandu - Latest Punjabi Song 2026 - Geet MP3</t>
  </si>
  <si>
    <t>2026-01-16T12:31:26Z</t>
  </si>
  <si>
    <t>Geet MP3 presents official video of “Competition” from the LEGENDS album, sung by the iconic Surjit Khan with a fiery rap by Deep Jandu. A high-energy bhangra banger loaded with nostalgia, power, and pure desi groove.
Stream/Download "LEGENDS" Full ALbum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https://www.instagram.com/reels/audio/2139670576441093
Credits: 
Title: Competition
Singer: Surjit Khan, Deep Jandu
Lyrics: Vicky Dhaliwal
Music: Deep Jandu
Composer: Deep Jandu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</si>
  <si>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mKdX1xwdLI0</t>
  </si>
  <si>
    <t>5919965</t>
  </si>
  <si>
    <t>70272</t>
  </si>
  <si>
    <t>2331</t>
  </si>
  <si>
    <t>Magic Love #deepjandu #newsongs #latestpunjabisongs #newpunjabisongs2026 #newsongs #geetmp3</t>
  </si>
  <si>
    <t>2026-01-10T12:00:06Z</t>
  </si>
  <si>
    <t>azHmbIN3wFw</t>
  </si>
  <si>
    <t>1790</t>
  </si>
  <si>
    <t>38</t>
  </si>
  <si>
    <t>Sharab Wargi #newsong #newpunjabisong2026 #latestpunjabisong #trending #geetmp3</t>
  </si>
  <si>
    <t>2026-01-10T11:00:46Z</t>
  </si>
  <si>
    <t>N5JoaG9KdsQ</t>
  </si>
  <si>
    <t>19289</t>
  </si>
  <si>
    <t>Magic Love #deepjandu #newsong #newpunjabisong2026 #latestpunjabisongs2026 #trending #geetmp3</t>
  </si>
  <si>
    <t>2026-01-10T10:01:40Z</t>
  </si>
  <si>
    <t>zDb9Ura74fI</t>
  </si>
  <si>
    <t>2139</t>
  </si>
  <si>
    <t>2026-01-10T09:00:08Z</t>
  </si>
  <si>
    <t>31rhyse1yTM</t>
  </si>
  <si>
    <t>11417</t>
  </si>
  <si>
    <t>2026-01-10T08:30:03Z</t>
  </si>
  <si>
    <t>anjP_zNSiYc</t>
  </si>
  <si>
    <t>79307</t>
  </si>
  <si>
    <t>1634</t>
  </si>
  <si>
    <t>Magic Love #deepjandu #newsongs #newpunjabisongs2026 #latestsongs2026 #trending</t>
  </si>
  <si>
    <t>2026-01-10T08:00:42Z</t>
  </si>
  <si>
    <t>QzBgwQGoN8o</t>
  </si>
  <si>
    <t>2224</t>
  </si>
  <si>
    <t>23</t>
  </si>
  <si>
    <t>Magic Love #deepjandu #newsongs #newpunjabisongs2026 #latestsongs #trending</t>
  </si>
  <si>
    <t>2026-01-10T07:30:17Z</t>
  </si>
  <si>
    <t>F0zNll5FroY</t>
  </si>
  <si>
    <t>2081</t>
  </si>
  <si>
    <t>2026-01-10T07:23:05Z</t>
  </si>
  <si>
    <t>AErV-uIvfNI</t>
  </si>
  <si>
    <t>54418</t>
  </si>
  <si>
    <t>1462</t>
  </si>
  <si>
    <t>Sharab Wargi #trending #punjabisong #newsong #newpunjabisong #foryou #geetmp3</t>
  </si>
  <si>
    <t>2026-01-06T10:30:36Z</t>
  </si>
  <si>
    <t>d3PPGJQCeQg</t>
  </si>
  <si>
    <t>PT29S</t>
  </si>
  <si>
    <t>50133</t>
  </si>
  <si>
    <t>660</t>
  </si>
  <si>
    <t>Sharab Wargi #trending #newsong #newpunjabisong #geetmp3</t>
  </si>
  <si>
    <t>2026-01-06T09:18:39Z</t>
  </si>
  <si>
    <t>r2wODFZGIRs</t>
  </si>
  <si>
    <t>23551</t>
  </si>
  <si>
    <t>371</t>
  </si>
  <si>
    <t>8</t>
  </si>
  <si>
    <t>Sharab Wargi ✨ #nishawnbhullar #maahisharma #newsong #trending #geetmp3</t>
  </si>
  <si>
    <t>2026-01-06T06:20:22Z</t>
  </si>
  <si>
    <t>DTOVmMJjw9k</t>
  </si>
  <si>
    <t>30064</t>
  </si>
  <si>
    <t>757</t>
  </si>
  <si>
    <t>Shaddi Ni Rakane Jatt Ne Shadyai Ae #badmashi #trending #ksmakhan #deepjandu #songs #newpunjabisong</t>
  </si>
  <si>
    <t>2025-12-25T08:30:00Z</t>
  </si>
  <si>
    <t>-_dvABtEDUc</t>
  </si>
  <si>
    <t>31333</t>
  </si>
  <si>
    <t>993</t>
  </si>
  <si>
    <t>Badmashi #newsong #trending #punjabisong #ksmakhan #deepjandu</t>
  </si>
  <si>
    <t>2025-12-25T08:15:02Z</t>
  </si>
  <si>
    <t>UNV-cPvksI0</t>
  </si>
  <si>
    <t>28619</t>
  </si>
  <si>
    <t>718</t>
  </si>
  <si>
    <t>#badmashi #newpunjabisong #punjabisong #trendingshorts #trending</t>
  </si>
  <si>
    <t>2025-12-25T07:53:47Z</t>
  </si>
  <si>
    <t>mu4ADakoRsA</t>
  </si>
  <si>
    <t>116260</t>
  </si>
  <si>
    <t>3225</t>
  </si>
  <si>
    <t>BADMASHI: KS MAKHAN (Behind The Scenes) : Deep Jandu | LEGENDS | Latest Punjabi Songs 2025 BTS</t>
  </si>
  <si>
    <t>2025-12-23T11:30:03Z</t>
  </si>
  <si>
    <t>Geet MP3 presents Behinds the Scenes of “Badmashi” from the LEGENDS album, sung by the iconic KS Makhan with a fiery rap by Deep Jandu. A high-energy bhangra banger loaded with nostalgia, power, and pure desi groove.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https://www.instagram.com/reels/audio/1583439669736919
Song Credits:
Title: Dalle
Album: LEGENDS
Singer: Lehmber Hussainpuri, Deep Jandu
Lyrics: Vicky Dhaliwal
Music: Deep Jandu
Video: Satti Dhillon
DOP: Sukh Kamboj
Focus: Ram 
Female Lead: Aamreen Sharma 
Production: RS Film &amp; Productions
EP: Rahul Sehal 
Director Ad: Rajat yadav 
Production: Rohit Gaur, Gulshan, Kaka
Gaffer: Sonu 
Makeup: Vansh 
Hair: Hairbyrai 
Costumes: Rajat Manchanda 
Spot Head: Sonu 
Junior Coordinator: Aamir Qureshi
Artwork Designer: Roop Kamal Singh
Producer: Kv Dhillon
Record Label: Geet MP3
"LEGENDS" - Tracklist: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</si>
  <si>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avc20yIljQ4</t>
  </si>
  <si>
    <t>PT8M8S</t>
  </si>
  <si>
    <t>11706</t>
  </si>
  <si>
    <t>Dalle (Behind The Scenes) : Deep Jandu | Lehmber Hussainpuri | LEGENDS | New Punjabi Songs BTS</t>
  </si>
  <si>
    <t>2025-12-22T11:30:04Z</t>
  </si>
  <si>
    <t>Geet MP3 presents Behinds the Scenes of “Dalle” from the LEGENDS album, sung by the iconic Lehmber Hussainpuri with a fiery rap by Deep Jandu. A high-energy bhangra banger loaded with nostalgia, power, and pure desi groove.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https://www.instagram.com/reels/audio/1583439669736919
Song Credits:
Title: Dalle
Album: LEGENDS
Singer: Lehmber Hussainpuri, Deep Jandu
Lyrics: Vicky Dhaliwal
Music: Deep Jandu
Video: Satti Dhillon
DOP: Sukh Kamboj
Focus: Ram 
Female Lead: Aamreen Sharma 
Production: RS Film &amp; Productions
EP: Rahul Sehal 
Director Ad: Rajat yadav 
Production: Rohit Gaur, Gulshan, Kaka
Gaffer: Sonu 
Makeup: Vansh 
Hair: Hairbyrai 
Costumes: Rajat Manchanda 
Spot Head: Sonu 
Junior Coordinator: Aamir Qureshi
Artwork Designer: Roop Kamal Singh
Producer: Kv Dhillon
Record Label: Geet MP3
"LEGENDS" - Tracklist: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</si>
  <si>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4PzlQu6BETc</t>
  </si>
  <si>
    <t>9998</t>
  </si>
  <si>
    <t>OLD SKOOL (Full Album): Nishawn Bhullar | Miss Pooja | Gurlez Akhtar | Jasmeen Akhtar | Sargi Maan</t>
  </si>
  <si>
    <t>2025-12-16T12:30:02Z</t>
  </si>
  <si>
    <t>Geet MP3 presents the full jukebox of “Old Skool” by Nishawn Bhullar, featuring Gurlez Akhtar, Jasmeen Akhtar, Sargi Maan, Miss Pooja, and Zafar Brar. A 7-track Punjabi bhangra album packed with old skool desi vibes, traditional beats, and wedding-season energy—perfect for vibes and dance floors.
Stream/ Download "Old Skool" on:
Spotify: https://open.spotify.com/album/1zPjEwFVi4iviTUW7OgYad
Apple Music: https://music.apple.com/us/album/old-skool/1859905062
iTunes: https://music.apple.com/us/album/old-skool/1859905062
Amazon Prime Music: https://music.amazon.in/albums/B0G5XXZFXN
Gaana: https://gaana.com/album/old-skool-punjabi-2025-4
Jio Saavn: https://www.jiosaavn.com/album/old-skool/Ut08aRpRvj4_
YT Music: https://music.youtube.com/playlist?list=OLAK5uy_nM04wEJenFRRd1BE_TupkQhxISRJDSqRM&amp;si=DCjhs0vQnCdeaHUs
Album Instagram Reel Links:
Sharab Wargi: https://www.instagram.com/reels/audio/883577427427952
Supari: https://www.instagram.com/reels/audio/1167881051677850
Vardaat: https://www.instagram.com/reels/audio/876381818187657
Bahli Sohni: https://www.instagram.com/reels/audio/885312640514314
Pinda Wale: https://www.instagram.com/reels/audio/1372551471331578
Telephone: https://www.instagram.com/reels/audio/1920571388553524
Nukri: https://www.instagram.com/reels/audio/728456153157650
Album Credits: 
Title: Old Skool
Artist: Nishawn Bhullar
Artwork Designer: Roop Kamal Singh
Visualizer: NIKBFX
Producer: Kv Dhillon
Record Label: Geet MP3
"Old Skool" - Tracklist:
1) Sharab Wargi :
Singer: Nishawn Bhullar, Gurlez Akhtar 
Music: IRIS Music 
Lyrics: Aman Sumal 
2) Supari :
Singer: Nishawn Bhullar, Jasmeen Akhtar 
Music: IRIS Music 
Lyrics: Aman Sumal 
3) Vardaat :
Singer: Nishawn Bhullar, Gurlez Akhtar 
Music: Jassi X  
Lyrics: Aman Sumal 
4) Bahli Sohni :
Singer: Nishawn Bhullar, Sargi Maan
Music: Gaiphy  
Lyrics:  Harf Cheema  
5) Pinda Wale :
Singer: Nishawn Bhullar, Gurlez Akhtar 
Music: Chet Singh
Lyrics:  Kavy Riyyaaz
6) Telephone :
Singer: Nishawn Bhullar, Miss Pooja 
Music: Chet Singh 
Lyrics: Happy Raikoti 
7) Nukri :
Singer: Nishawn Bhullar, Zafar Brar 
Music: Cheetah 
Lyrics: Teenu Brar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</si>
  <si>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hjhpkwg5GxQ</t>
  </si>
  <si>
    <t>PT24M7S</t>
  </si>
  <si>
    <t>551776</t>
  </si>
  <si>
    <t>22684</t>
  </si>
  <si>
    <t>1076</t>
  </si>
  <si>
    <t>#mukable #hardeepgrewal #maahisharma #newsongs #trending #explore #romantic</t>
  </si>
  <si>
    <t>2025-12-15T12:31:14Z</t>
  </si>
  <si>
    <t>m71d-IPqAE0</t>
  </si>
  <si>
    <t>2687</t>
  </si>
  <si>
    <t>BADMASHI: KS MAKHAN (Full Video) : Deep Jandu | LEGENDS | Latest Punjabi Songs 2025 - Geet MP3</t>
  </si>
  <si>
    <t>2025-12-15T12:30:03Z</t>
  </si>
  <si>
    <t>Geet MP3 presents official video of “Badmashi” from the LEGENDS album, sung by the iconic KS Makhan with a fiery rap by Deep Jandu. A high-energy bhangra banger loaded with nostalgia, power, and pure desi groove.
Stream/Download "LEGENDS" Full ALbum on :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Instagram Reel: https://www.instagram.com/reels/audio/2139670576441093
Song Credits: 
Title: Badmashi
Singer: KS Makhan, Deep Jandu
Lyrics: Vicky Dhaliwal
Music: Deep Jandu
Composer: Deep Jandu
Video: Satti Dhillon
DOP: Sukh Kamboj
Focus: Ram 
Female Lead: Aamreen Sharma
Production: RS Film &amp; Productions
EP: Rahul Sehal 
Director Ad: Rajat Yadav 
Casting Director: Aamir
Production: Rohit Gaur, Gulshan, Kaka
Gaffer: Sonu 
Makeup: Sukh Makeover 
Hair: Simran hairstyles
Costumes: Rajat Manchanda 
Spot Head: Sonu 
Junior Coordinator: Aamir Qureshi
Artwork Designer: Roop Kamal Singh
Producer: Kv Dhillon
Record Label: Geet MP3
Join the Journey and Subscribe to Endless Entertainment: http://bit.ly/SubscribeGEETMP3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</si>
  <si>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DbFbumTcNtM</t>
  </si>
  <si>
    <t>15999704</t>
  </si>
  <si>
    <t>138441</t>
  </si>
  <si>
    <t>4160</t>
  </si>
  <si>
    <t>2025-12-15T11:01:36Z</t>
  </si>
  <si>
    <t>pVhktUouSlY</t>
  </si>
  <si>
    <t>3758</t>
  </si>
  <si>
    <t>163</t>
  </si>
  <si>
    <t>#telephone #nishawnbhullar #maahisharma #newsong #trending #explore #foryou.</t>
  </si>
  <si>
    <t>2025-12-15T10:30:29Z</t>
  </si>
  <si>
    <t>mf95zkDmh3c</t>
  </si>
  <si>
    <t>18818</t>
  </si>
  <si>
    <t>2025-12-15T08:30:03Z</t>
  </si>
  <si>
    <t>1qJ_AP9-QHE</t>
  </si>
  <si>
    <t>2856</t>
  </si>
  <si>
    <t>2025-12-15T08:03:58Z</t>
  </si>
  <si>
    <t>cPgMFtkCkow</t>
  </si>
  <si>
    <t>2025-12-15T07:57:14Z</t>
  </si>
  <si>
    <t>1ZA_YrLGtTI</t>
  </si>
  <si>
    <t>3767</t>
  </si>
  <si>
    <t>#telephone #nishawnbhullar #misspooja #maahisharma #trending #newpunjabisong</t>
  </si>
  <si>
    <t>2025-12-14T11:30:36Z</t>
  </si>
  <si>
    <t>c4RtYdq7YPQ</t>
  </si>
  <si>
    <t>2622</t>
  </si>
  <si>
    <t>68</t>
  </si>
  <si>
    <t>2025-12-14T08:30:19Z</t>
  </si>
  <si>
    <t>fZ448zgL6e4</t>
  </si>
  <si>
    <t>4516</t>
  </si>
  <si>
    <t>14 December 2025</t>
  </si>
  <si>
    <t>2025-12-14T07:19:12Z</t>
  </si>
  <si>
    <t>8-BL5VBfn9U</t>
  </si>
  <si>
    <t>#mukable #newsong #punjabisong #newpunjabisong #trending</t>
  </si>
  <si>
    <t>2025-12-13T10:09:53Z</t>
  </si>
  <si>
    <t>uVTD8iPYuU4</t>
  </si>
  <si>
    <t>5008</t>
  </si>
  <si>
    <t>318</t>
  </si>
  <si>
    <t>#mukable #hardeepgrewal #mahisharma #newsong #newpunjabisongs #latestpunjabisongs #trending</t>
  </si>
  <si>
    <t>2025-12-12T08:30:06Z</t>
  </si>
  <si>
    <t>BIQFARdhDfw</t>
  </si>
  <si>
    <t>6783</t>
  </si>
  <si>
    <t>378</t>
  </si>
  <si>
    <t>2025-12-12T07:30:33Z</t>
  </si>
  <si>
    <t>mJvS3bovH00</t>
  </si>
  <si>
    <t>10323</t>
  </si>
  <si>
    <t>437</t>
  </si>
  <si>
    <t>2025-12-12T06:55:51Z</t>
  </si>
  <si>
    <t>PFzolE6t0Rc</t>
  </si>
  <si>
    <t>9759</t>
  </si>
  <si>
    <t>487</t>
  </si>
  <si>
    <t>#WhatYouWant #ArjunSahota #Trending #NewSong #Shorts</t>
  </si>
  <si>
    <t>2025-12-11T13:30:08Z</t>
  </si>
  <si>
    <t>Geet MP3 presents the official video of “What You Want” — a romantic beat song sung by Arjun Sahota and Gurlez Akhtar, filled with vibrant vibes, heartfelt lyrics, and a melody that perfectly blends love and rhythm.
Stream/Download "What You Want" on :
Spotify: https://open.spotify.com/album/0xf2Nv...
Apple Music:   / what-you-want-single  
iTunes:   / what-you-want-single  
JioSaavn: https://www.jiosaavn.com/album/what-y...
Gaana: https://gaana.com/song/what-you-want-961
Amaon Prime Music: https://music.amazon.in/tracks/B0FZLB...
YouTube Music:    • What You Want  
Instagram Reel:   / 24965447566399651</t>
  </si>
  <si>
    <t>7ogIfG-e4BE</t>
  </si>
  <si>
    <t>2585</t>
  </si>
  <si>
    <t>2025-12-11T12:30:00Z</t>
  </si>
  <si>
    <t>-3g12YNX0ik</t>
  </si>
  <si>
    <t>10037</t>
  </si>
  <si>
    <t>625</t>
  </si>
  <si>
    <t>2025-12-11T11:30:44Z</t>
  </si>
  <si>
    <t>hks-SG3oCKw</t>
  </si>
  <si>
    <t>1178</t>
  </si>
  <si>
    <t>2025-12-11T10:30:11Z</t>
  </si>
  <si>
    <t>KPJYnSQrkLY</t>
  </si>
  <si>
    <t>6732</t>
  </si>
  <si>
    <t>225</t>
  </si>
  <si>
    <t>#dalle #LEGENDS #newsong #newpunjabisong #punjabisong #latestsongs #punjabi</t>
  </si>
  <si>
    <t>2025-12-11T09:31:00Z</t>
  </si>
  <si>
    <t>kdO4ExAoqME</t>
  </si>
  <si>
    <t>PT51S</t>
  </si>
  <si>
    <t>#dalle #LEGENDS #newsongs #punjabisong #newpunjabisongs #deepjandu #lehmberhussainpuri</t>
  </si>
  <si>
    <t>2025-12-11T09:00:03Z</t>
  </si>
  <si>
    <t>0GOUOyIr0zI</t>
  </si>
  <si>
    <t>1765</t>
  </si>
  <si>
    <t>31</t>
  </si>
  <si>
    <t>#dalle #LEGENDS #trending #punjabimusic #newsongs #punjabisongs #lehmberhussainpuri #deepjandu</t>
  </si>
  <si>
    <t>2025-12-11T08:00:05Z</t>
  </si>
  <si>
    <t>48HOkuuuMCU</t>
  </si>
  <si>
    <t>2147</t>
  </si>
  <si>
    <t>#gaddisarkari #baaghi #newsongs #newpunjabisongs #trending</t>
  </si>
  <si>
    <t>2025-12-11T07:30:37Z</t>
  </si>
  <si>
    <t>uD8khZjmQhI</t>
  </si>
  <si>
    <t>8504</t>
  </si>
  <si>
    <t>521</t>
  </si>
  <si>
    <t>#gaddisarkari #newsong #newpunjabisong #punjabisongs</t>
  </si>
  <si>
    <t>2025-12-11T06:30:00Z</t>
  </si>
  <si>
    <t>0gotPGgqmlM</t>
  </si>
  <si>
    <t>1629</t>
  </si>
  <si>
    <t>2025-12-11T05:30:29Z</t>
  </si>
  <si>
    <t>QC7rifM8duU</t>
  </si>
  <si>
    <t>PT17S</t>
  </si>
  <si>
    <t>7937</t>
  </si>
  <si>
    <t>#gaddisarkari #trending #punjabimusic #newsong #newpunjabisong</t>
  </si>
  <si>
    <t>2025-12-11T05:22:32Z</t>
  </si>
  <si>
    <t>G2wwc_0VKeA</t>
  </si>
  <si>
    <t>1320</t>
  </si>
  <si>
    <t>2025-12-10T14:30:27Z</t>
  </si>
  <si>
    <t>UwFaRsawo4w</t>
  </si>
  <si>
    <t>13326</t>
  </si>
  <si>
    <t>221</t>
  </si>
  <si>
    <t>2025-12-10T13:14:01Z</t>
  </si>
  <si>
    <t>gLT9aYboDN0</t>
  </si>
  <si>
    <t>1429</t>
  </si>
  <si>
    <t>25</t>
  </si>
  <si>
    <t>#gaddisarkari #newsong #trending #punjabi #newpunjabisong</t>
  </si>
  <si>
    <t>2025-12-10T13:11:12Z</t>
  </si>
  <si>
    <t>uNQ8fBrHN50</t>
  </si>
  <si>
    <t>PT52S</t>
  </si>
  <si>
    <t>4450</t>
  </si>
  <si>
    <t>2025-12-10T11:30:58Z</t>
  </si>
  <si>
    <t>oCw62GjhKX0</t>
  </si>
  <si>
    <t>2362</t>
  </si>
  <si>
    <t>#WhatYouWant #ArjunSahota #Trending #NewSong #shorts</t>
  </si>
  <si>
    <t>2025-12-10T07:30:16Z</t>
  </si>
  <si>
    <t>QQ1NQT4NdQE</t>
  </si>
  <si>
    <t>14982</t>
  </si>
  <si>
    <t>551</t>
  </si>
  <si>
    <t>#Viah #SuchaYaar #Trending #Shorts</t>
  </si>
  <si>
    <t>2025-12-10T03:30:38Z</t>
  </si>
  <si>
    <t>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
Stream/ Download "Viah" on:
Spotify: https://open.spotify.com/track/37YrFG1kOB9j7CowJpY5Yq
Apple Music: https://music.apple.com/us/album/viah-single/1854464361
iTunes: https://music.apple.com/us/album/viah-single/1854464361
Amazon Prime Music: https://music.amazon.in/tracks/B0G35TCFJL
Gaana: https://gaana.com/song/viah-233
Jio Saavn: https://www.jiosaavn.com/song/viah/JgQPawFYb0M
YT Music: https://music.youtube.com/watch?v=rCmQpi6jq0o&amp;si=1tg3MJLepNUR7xMo
Instagram Reel: https://www.instagram.com/reels/audio/1406485111176981</t>
  </si>
  <si>
    <t>fzUjI7UVVYQ</t>
  </si>
  <si>
    <t>1860</t>
  </si>
  <si>
    <t>2025-12-09T13:30:41Z</t>
  </si>
  <si>
    <t>bTShuy9M8fs</t>
  </si>
  <si>
    <t>2025-12-09T13:30:23Z</t>
  </si>
  <si>
    <t>OhGcvyqJUk0</t>
  </si>
  <si>
    <t>3769</t>
  </si>
  <si>
    <t>139</t>
  </si>
  <si>
    <t>2025-12-09T12:30:15Z</t>
  </si>
  <si>
    <t>AqwA8NKnAMM</t>
  </si>
  <si>
    <t>855</t>
  </si>
  <si>
    <t>2025-12-09T11:30:40Z</t>
  </si>
  <si>
    <t>eTkvnrE7dgM</t>
  </si>
  <si>
    <t>8071</t>
  </si>
  <si>
    <t>204</t>
  </si>
  <si>
    <t>#dalle #LEGENDS #newsongs #newpunjabisongs #punjabisongs</t>
  </si>
  <si>
    <t>2025-12-09T11:15:33Z</t>
  </si>
  <si>
    <t>7fVmwQWw0X0</t>
  </si>
  <si>
    <t>1706</t>
  </si>
  <si>
    <t>Kive Lagi Dalle Song Di Video #dalle #lehmberhussainpuri #deepjandu #newpunjabi #punjabi</t>
  </si>
  <si>
    <t>2025-12-09T11:12:59Z</t>
  </si>
  <si>
    <t>NzVEdU6MH3c</t>
  </si>
  <si>
    <t>1670</t>
  </si>
  <si>
    <t>2025-12-09T05:30:20Z</t>
  </si>
  <si>
    <t>X8L9C09sPTo</t>
  </si>
  <si>
    <t>9301</t>
  </si>
  <si>
    <t>#gaddisarkari #trending #reels #punjabimusic #punjabisong</t>
  </si>
  <si>
    <t>2025-12-07T08:38:54Z</t>
  </si>
  <si>
    <t>q4IBiITYy00</t>
  </si>
  <si>
    <t>15959</t>
  </si>
  <si>
    <t>Shakk Veriyan Te Aive Rehge Karde - Dalle Sadde Yar Nikle #dalle #lehmberhussainpuri #deepjandu</t>
  </si>
  <si>
    <t>2025-12-07T08:00:46Z</t>
  </si>
  <si>
    <t>LwuwQ8WNRFs</t>
  </si>
  <si>
    <t>3940</t>
  </si>
  <si>
    <t>Gaddi Sarkari (Full Video) : Baaghi | Gurlez Akhtar | Latest Punjabi Songs 2025 - Geet MP3</t>
  </si>
  <si>
    <t>2025-12-05T12:30:04Z</t>
  </si>
  <si>
    <t>Geet MP3 presents the official video of “Gaddi Sarkari”. A hard-hitting Punjabi track by Baaghi x Gurlez Akhtar, bringing bold lyrics, desi swag, and raw attitude.
Stream/ Download "Gaddi Sarkari" on:
Spotify: https://open.spotify.com/album/6Ke2jBdLtsPKsXihmlPChe
Apple Music: https://music.apple.com/us/album/gaddi-sarkari-single/1857706597
iTunes: https://music.apple.com/us/album/gaddi-sarkari-single/1857706597
Amazon Prime Music: https://music.amazon.in/tracks/B0G4NLC9KF
Gaana: https://gaana.com/song/gaddi-sarkari-4
Jio Saavn: https://www.jiosaavn.com/song/gaddi-sarkari/RgomSEBRUAE
YT Music: https://music.youtube.com/watch?v=BjoMaU6G8f4&amp;si=A3M_7k2fSpo1kLPF
Instagram Reel: https://www.instagram.com/reels/audio/873978035805804
Song Credits:
Title: Gaddi Sarkari
Singer: Baaghi, Gurlez Akhtar
Lyrics: Baaghi
Composer: Baaghi
Music: Little Boi
Video: Hitesh Arora
Female Lead: Sonia Verma
DOP: Jason Numbardar 
Costumes: Rajat Manchanda 
Art Director: Dheeraj Verma 
Edit: Prince Sethi 
Chief Ad: Neeraj Charan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</si>
  <si>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vDrkZswvVGY</t>
  </si>
  <si>
    <t>4200212</t>
  </si>
  <si>
    <t>68801</t>
  </si>
  <si>
    <t>2025-12-05T03:30:37Z</t>
  </si>
  <si>
    <t>bLnZsB8sNCI</t>
  </si>
  <si>
    <t>17144</t>
  </si>
  <si>
    <t>553</t>
  </si>
  <si>
    <t>2025-12-04T13:30:44Z</t>
  </si>
  <si>
    <t>ZS25Q3K-nUc</t>
  </si>
  <si>
    <t>11416</t>
  </si>
  <si>
    <t>572</t>
  </si>
  <si>
    <t>2025-12-04T11:30:16Z</t>
  </si>
  <si>
    <t>BXuZxaWF7Pg</t>
  </si>
  <si>
    <t>2069</t>
  </si>
  <si>
    <t>2025-12-04T10:30:36Z</t>
  </si>
  <si>
    <t>lIWJC6p9paA</t>
  </si>
  <si>
    <t>2904</t>
  </si>
  <si>
    <t>2025-12-04T08:50:01Z</t>
  </si>
  <si>
    <t>s-ovuxDKQhg</t>
  </si>
  <si>
    <t>Kado Tera Mera Mera Tera Viah Hayugaa Feel the Romantic Vibe✨</t>
  </si>
  <si>
    <t>2025-12-02T10:37:35Z</t>
  </si>
  <si>
    <t>LbvRPRr_J_g</t>
  </si>
  <si>
    <t>PT38S</t>
  </si>
  <si>
    <t>1794</t>
  </si>
  <si>
    <t>44</t>
  </si>
  <si>
    <t>Shaka Laka Boom Boom (8k Full Video) : Jass Manak | Simar Kaur | Latest Punjabi Songs - Geet MP3</t>
  </si>
  <si>
    <t>2025-12-01T11:30:23Z</t>
  </si>
  <si>
    <t>Geet MP3 presenting the 8K video of soul-stirring song "Shaka Laka Boom Boom" by Jass Manak, enjoy the same vibe with enhanced 8k visuals.
Stream/ Download "Shaka Laka Boom Boom" on:
Spotify: https://open.spotify.com/track/7d9RN0jLrk2Wk1a215dI5L
Apple Music: https://music.apple.com/us/song/shaka-laka-boom-boom/1766435208
iTunes: https://music.apple.com/us/song/shaka-laka-boom-boom/1766435208
Amazon Prime Music: https://music.amazon.in/tracks/B09D42FPR6
Gaana: https://gaana.com/song/shaka-laka-boom-boom-4
Jio Saavn: https://www.jiosaavn.com/song/shaka-laka-boom-boom/FA09V0JlcwY
YT Music: https://music.youtube.com/watch?v=yhX57m_9E58&amp;si=5YNHJ5LgdmhNS7Dh
Instagram Reel: https://www.instagram.com/reels/audio/1542771826062916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</si>
  <si>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EujyIZ4EkVc</t>
  </si>
  <si>
    <t>408804</t>
  </si>
  <si>
    <t>2239</t>
  </si>
  <si>
    <t>Kado Tera Mera Mera Tera Viah Hayuga💫✨ #punjabisong</t>
  </si>
  <si>
    <t>2025-11-29T06:37:45Z</t>
  </si>
  <si>
    <t>yQ2It_3pQK8</t>
  </si>
  <si>
    <t>2198</t>
  </si>
  <si>
    <t>Viah (Official Video) : Sucha Yaar | Sharry Nexus | Viah Song | Latest Punjabi Songs 2025</t>
  </si>
  <si>
    <t>2025-11-26T12:30:04Z</t>
  </si>
  <si>
    <t>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
Stream/ Download "Viah" on:
Spotify: https://open.spotify.com/track/37YrFG1kOB9j7CowJpY5Yq
Apple Music: https://music.apple.com/us/album/viah-single/1854464361
iTunes: https://music.apple.com/us/album/viah-single/1854464361
Amazon Prime Music: https://music.amazon.in/tracks/B0G35TCFJL
Gaana: https://gaana.com/song/viah-233
Jio Saavn: https://www.jiosaavn.com/song/viah/JgQPawFYb0M
YT Music: https://music.youtube.com/watch?v=rCmQpi6jq0o&amp;si=1tg3MJLepNUR7xMo
Instagram Reel: https://www.instagram.com/reels/audio/1406485111176981
Song Credits:
Title: Viah
Singer: Sucha Yaar
Lyrics: Sucha Yaar
Composer: Sucha Yaar
Music: Sharry Nexus
Video: Hitesh Arora
Female Lead: Meenakshi Sharma
DOP: Nanni Gill 
Asst Director: Neeraj Charan 
Art: Dheeraj Verma 
Costumes: Rajat Manchanda 
Choreographer Sumit Kumar 
Editor: Prince Sethi 
Production: Raman Kamboj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</si>
  <si>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UnN-h5pnb_4</t>
  </si>
  <si>
    <t>1645795</t>
  </si>
  <si>
    <t>44510</t>
  </si>
  <si>
    <t>1368</t>
  </si>
  <si>
    <t>MacD Te Khadi C Zulfan Swarke - #whatyouwant #punjabisong #latestpunjabsong</t>
  </si>
  <si>
    <t>2025-11-20T14:33:55Z</t>
  </si>
  <si>
    <t>fIgu_PjEh9Q</t>
  </si>
  <si>
    <t>4043</t>
  </si>
  <si>
    <t>Ho Sutt Ta Rumaal Te Number - What You Want #whatyouwant #arjunsahota #punjabisong</t>
  </si>
  <si>
    <t>2025-11-19T09:30:16Z</t>
  </si>
  <si>
    <t>lPQERhoGx80</t>
  </si>
  <si>
    <t>2666</t>
  </si>
  <si>
    <t>84</t>
  </si>
  <si>
    <t>LEGENDS (Album Jukebox) : Deep Jandu | Jazzy B | Gippy Grewal | Labh Heera | Lehmber | KS Makhan</t>
  </si>
  <si>
    <t>2025-11-19T06:30:04Z</t>
  </si>
  <si>
    <t>Geet MP3 presents "LEGENDS", powerhouse Punjabi album that brings together some of the most iconic voices in the Punjabi music industry, alongside the musical genius of Deep Jandu, who leads the album’s rap and music production. 
It is more than just an album — it’s a tribute to the golden era of Punjabi music, blending the old-school essence of legendary singers with today’s hard-hitting bhangra sound.
Stream/ Download "LEGENDS" on:
Spotify: https://open.spotify.com/album/2fC4CqKEzXGyaYCTI4A8Ng
Apple Music: https://music.apple.com/us/album/legends/1853045105
iTunes: https://music.apple.com/us/album/legends/1853045105
Amazon Prime Music: https://music.amazon.in/albums/B0G2CVC78Z7J9yy34KUFNTOaZkK
Gaana: https://gaana.com/album/legends-punjabi-2025-1
Jio Saavn: https://www.jiosaavn.com/album/legends/XDaNK0A2FFA_
YT Music: https://music.youtube.com/playlist?list=OLAK5uy_k88qJbPhzABPc83tbSi8qwRIj2vSRRbR4&amp;si=M1xeW22crAIqPxaI
Album Instagram Reel Links: 
Dalle: https://www.instagram.com/reels/audio/1583439669736919
Pitth Piche: https://www.instagram.com/reels/audio/1344896683679502
Peyo Da Peyo: https://www.instagram.com/reels/audio/25036896312658528
Nanke: https://www.instagram.com/reels/audio/1339260527742945
Competition: https://www.instagram.com/reels/audio/1508491687093342
Head High: https://www.instagram.com/reels/audio/808275828677720
Badmashi: https://www.instagram.com/reels/audio/2139670576441093
Don’t Panic: https://www.instagram.com/reels/audio/4369316273391280
Raula: https://www.instagram.com/reels/audio/1179438777618739
Album Credits: 
Title: LEGENDS
Rap &amp; Music: Deep Jandu
Artwork Designer: Roop Kamal Singh
Visualizer: NIKBFX
Producer: Kv Dhillon
Record Label: Geet MP3
"LEGENDS" - Tracklist:
Rap &amp; Music: Deep Jandu
1) Dalle:
Singer: Lehmber Hussainpuri, Deep Jandu
Lyrics: Vicky Dhaliwal
Music: Deep Jandu
2) Pitth Piche:
Singer: Nachattar Gill, Deep Jandu
Lyrics: Prince Bains, Lally Mundi
Music: Deep Jandu
3) Peyo Da Peyo:
Singer: Nirmal Sidhu, Deep Jandu
Lyrics: Gurminder Maddoke, Lally Mundi
Music: Deep Jandu
4) Nanke:
Singer: Labh Heera, Deep Jandu
Lyrics: Gurminder Maddoke, Lally Mundi
Music: Deep Jandu
5) Competition:
Singer: Surjit Khan, Deep Jandu
Lyrics: Vicky Dhaliwal
Music: Deep Jandu
6) Head High:
Singer: Gippy Grewal, Deep Jandu
Lyrics: Amrit Maan, Onkar Malhi
Music: Deep Jandu
7) Badmashi:
Singer: KS Makhan, Deep Jandu
Lyrics: Vicky Dhaliwal
Music: Deep Jandu
8) Don’t Panic:
Singer: Angrej Ali, Deep Jandu
Lyrics: Vicky Dhaliwal
Music: Deep Jandu
9) Raula:
Singer: Jazzy B, Deep Jandu
Lyrics: Vicky Dhaliwal
Music: Deep Jandu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</si>
  <si>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BKnf2unshyM</t>
  </si>
  <si>
    <t>PT30M41S</t>
  </si>
  <si>
    <t>715720</t>
  </si>
  <si>
    <t>25554</t>
  </si>
  <si>
    <t>1653</t>
  </si>
  <si>
    <t>Halla Gulla (8K Full Video) - Harf Cheema - Gurlez Akhtar - Future Folk - Latest Punjabi Songs 2025</t>
  </si>
  <si>
    <t>2025-11-17T12:37:49Z</t>
  </si>
  <si>
    <t>Geet MP3 presenting the 8K video of soul-stirring song of the "Future Folk" album – vocals by "Harf Cheema" and "Gurlez Akhtar". With blendy lyrics by "Harf Cheema" himself and Powerful music produced by "Gaiphy", this song will make a play in your heart for sure.
Stream/Download "Halla Gulla" on: 
Spotify: https://open.spotify.com/track/6VDZQV2ZhRSwtapy6860Rv?si=3518cd5b6465462d
Apple Music: https://music.apple.com/us/album/halla-gulla-single/1780830166
iTunes:  https://music.apple.com/us/album/halla-gulla-single/1780830166
Amazon Prime Music: https://music.amazon.in/albums/B0DNNHRH4V?marketplaceId=A21TJRUUN4KGV&amp;musicTerritory=IN&amp;ref=dm_sh_8o1Oa7chKjMUk6Wida9x2RXg2
Jio Saavn: https://www.jiosaavn.com/song/halla-gulla/Mz87WA5cWWI
YT Music: https://music.youtube.com/watch?v=RqZSCQcvn4s&amp;si=MQC4WddIOVRKEsQC
YouTube Topic: https://www.youtube.com/watch?v=RqZSCQcvn4s
Instagram Reel: https://www.instagram.com/reels/audio/1055656226247454?igsh=MW1mdDJ5dXlzNHhjeg==
Song Credits:
Song: Halla Gulla
Singer: Harf Cheema , Gurlez Akhtar
Lyrics: Harf Cheema
Composer: Harf Cheema
Music: Gaiphy
Female Lead: Geet Goraaya
Mix &amp; Master: Sameer
Video: Satti Dhillon
Producer: KV Dhillon
Record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</si>
  <si>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Cjim2BY1TBM</t>
  </si>
  <si>
    <t>565307</t>
  </si>
  <si>
    <t>3556</t>
  </si>
  <si>
    <t>32</t>
  </si>
  <si>
    <t>What You Want - Arjun Sahota #newsong #punjabisong #punjabimusic #music</t>
  </si>
  <si>
    <t>2025-11-15T05:35:29Z</t>
  </si>
  <si>
    <t>02b2jEg6NdU</t>
  </si>
  <si>
    <t>10402</t>
  </si>
  <si>
    <t>387</t>
  </si>
  <si>
    <t>Defender (8K Full Video) : Harf Cheema | Sudesh Kumari | Latest Punjabi Songs 2025 - Geet MP3</t>
  </si>
  <si>
    <t>2025-11-14T12:29:28Z</t>
  </si>
  <si>
    <t>Geet MP3 presents the 8K full video of “Defender” by Harf Cheema, featuring soulful female vocals by Sudesh Kumari. The track is penned by Harf Cheema himself and powered by the powerful music production of Deep Jandu. This song brings together , classic Punjabi vibes, and a timeless melody that will leave a lasting impact.
Stream/ Download "Defender" on:
Spotify: https://open.spotify.com/track/695j3oqRL6a4o0oJR2rHS1
Apple Music: https://music.apple.com/us/song/defender/1781681654
iTunes: https://music.apple.com/us/song/defender/1781681654
Amazon Prime Music: https://music.amazon.in/tracks/B0DNZTGNB8
Gaana: https://gaana.com/song/defender-178
Jio Saavn: https://www.jiosaavn.com/song/defender/KTxeSQB7dQo
YT Music: https://music.youtube.com/watch?v=IXN3-NC--Lg&amp;si=_4ip5YcftTKF5-E6
Instagram Reel: https://www.instagram.com/reels/audio/1715827378983345
Song Credits:
Singer: Harf Cheema
Female Vocals: Sudesh Kumari
Lyrics and Composer: Harf Cheema
Music Director: Deep Jandu
Video: Hitesh Arora
Female Lead: Sruishty Mann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</si>
  <si>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Txax6ScWibo</t>
  </si>
  <si>
    <t>530007</t>
  </si>
  <si>
    <t>1068</t>
  </si>
  <si>
    <t>Dooriyan (8K Full Video) : Guri | Tanya | Latest Hit Punjabi Song - Geet MP3</t>
  </si>
  <si>
    <t>2025-11-10T12:30:18Z</t>
  </si>
  <si>
    <t>Geet MP3 presents the 8K full video of "Dooriyan" sung by Guri and Tanya, lyrics penned by Raj Fatehpur while music is produced by Ranjit Oye, this song will make your heart numb.
Stream/ Download "Dooriyan" on:
Spotify: https://open.spotify.com/album/0NxYcz2JxeU7XTM5fd9dUK
Apple Music: https://music.apple.com/us/album/dooriyan-single/1760235049
iTunes: https://music.apple.com/us/album/dooriyan-single/1760235049
Amazon Prime Music: https://music.amazon.in/albums/B0DBMTVN4Y
Gaana: https://gaana.com/song/dooriyan-236
Jio Saavn: https://www.jiosaavn.com/album/dooriyan/WN6qYHY,xts_
YT Music: https://music.youtube.com/watch?v=a0O7WeYrxRM&amp;si=yISuQT5hRr1m1Guf
Instagram Reel: https://www.instagram.com/reels/audio/1891941457516135
Song Credits:
Song: Dooriyan
Singer: Guri
Female Vocals: Tanya
Music: Ranjit Oye
Lyrics: Raj Fatehpur
Composer: Sharan Sidhu
A Film By: Tru Makers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</si>
  <si>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wU8xfg_7ToU</t>
  </si>
  <si>
    <t>173788</t>
  </si>
  <si>
    <t>1336</t>
  </si>
  <si>
    <t>Veham (8K Full Video) : Harf Cheema | Gurlez Akhtar | Deep Jandu | New Punjabi Song 2025 - Geet MP3</t>
  </si>
  <si>
    <t>2025-11-07T12:31:55Z</t>
  </si>
  <si>
    <t>Geet MP3 presents the 8K video of "Veham" beautifully sung by famous duo: Harf Cheema &amp; Gurlez Akhtar with music of Deep Jandu, this song will make a room in your heart for sure.
Stream/ Download "Veham" on:
Spotify: https://open.spotify.com/track/52K2rHBOYRzrN2QfYbnKF0
Apple Music: https://music.apple.com/us/album/veham-single/1760238381
iTunes: https://music.apple.com/us/album/veham-single/1760238381
Amazon Prime Music: https://music.amazon.in/tracks/B0DBMRV8J9
Gaana: https://gaana.com/song/veham-111
Jio Saavn: https://www.jiosaavn.com/album/veham/I1MZBRwC,Ik_
YT Music: https://music.youtube.com/watch?v=1yUkc4sbXFY&amp;si=vfOBzS-l_IkePNXg
Instagram Reel: https://www.instagram.com/reels/audio/779132017606352
Song Credits: 
Song: Veham
Singer/Lyrics/Composer: Harf Cheema
Female Vocals: Gurlez Akhtar
Starring: Maahi Sharma, Harf Cheema
Music Producer: Deep Jandu
Video Director: Savio Sandhu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</si>
  <si>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nbqxXFwTbVQ</t>
  </si>
  <si>
    <t>1771732</t>
  </si>
  <si>
    <t>9339</t>
  </si>
  <si>
    <t>43</t>
  </si>
  <si>
    <t>Viah (8K Full Video) : Jass Manak | Snappy | Latest Romantic Punjabi Songs - Geet MP3</t>
  </si>
  <si>
    <t>2025-11-04T12:30:07Z</t>
  </si>
  <si>
    <t>Geet MP3 presents the 8K video of "Viah", a massive hit bhangra punjabi track played on every marriage occasion, sung and lyrics penned by Jass Manak, the song will make you vibe all around.
Stream/ Download "Viah" on:
Spotify: https://open.spotify.com/album/0h8y6oRtPHYUgcaTbVNJQ8
Apple Music: https://music.apple.com/us/album/viah-single/1760234604
iTunes: https://music.apple.com/us/album/viah-single/1760234604
Amazon Prime Music: https://music.amazon.in/albums/B0DBNGJLSP
Gaana: https://gaana.com/song/viah-48
Jio Saavn: https://gaana.com/song/viah-48
YT Music: https://music.youtube.com/watch?v=3yFlSILvRHc&amp;si=RyGsZQuvBWLmmTPp
Instagram Reel: https://www.instagram.com/reels/audio/555483471524164
Song Credits:
Title : Viah
Singer: Jass Manak
Composer: Jass Manak
Lyrics: Jass Manak
Music: Snappy
Video Director: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</si>
  <si>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Qkb4laVpjV8</t>
  </si>
  <si>
    <t>1391939</t>
  </si>
  <si>
    <t>10906</t>
  </si>
  <si>
    <t>Girlfriend (8K Full Video) : Jass Manak | Snappy | Latest Romantic Punjabi Songs - Geet MP3</t>
  </si>
  <si>
    <t>2025-11-02T12:36:26Z</t>
  </si>
  <si>
    <t>Geet MP3 presents the 8k Full Video of "Girlfriend", a hit Punjabi song featuring the dynamic voice of Jass Manak, With mesmerizing lyrics of Jass Manak himself and a captivating music by Snappy, this song is set to be your favourite.
Stream/ Download "Girlfriend" on:
Spotify: https://open.spotify.com/album/1cGOOG8YPyY0sYcNOBcEWf=
Apple Music: https://music.apple.com/us/album/girlfriend-single/1760234286
iTunes: https://music.apple.com/us/album/girlfriend-single/1760234286
Amazon Prime Music: https://music.amazon.in/tracks/B0DBN3L5BH
Gaana: https://gaana.com/song/girlfriend-1303
Jio Saavn: https://www.jiosaavn.com/album/girlfriend/tRJy3iS9vk4_
YT Music: https://music.youtube.com/watch?v=g5aPwU9PJtg&amp;si=DaOkiyCaGCpoIiQS
Instagram Reel: https://www.instagram.com/reels/audio/791869661169074
Song Credits:
Title: Girlfriend
Singer: Jass Manak
Composer: Jass Manak
Lyrics: Jass Manak
Music: Snappy
Mix &amp; Master: Bauss P
Starring: Zoya
Video Director: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</si>
  <si>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oAqLqLs6a90</t>
  </si>
  <si>
    <t>383299</t>
  </si>
  <si>
    <t>Butterfly (8K Full Video) : Jass Manak | Latest Punjabi Romantic Songs - Geet MP3</t>
  </si>
  <si>
    <t>2025-10-31T12:33:05Z</t>
  </si>
  <si>
    <t>GeetMP3 presents the 8k Full Video of "Butterfly", a hit Punjabi song featuring the dynamic vocals of Jass Manak. With mesmerizing lyrics by Jass Manak himself and a captivating melody, this song is set to be your favourite.
Stream/ Download "Butterfly" on:
Spotify: https://open.spotify.com/track/4S9RHPW8EYLB3L8mp1yeFt?
Apple Music: https://music.apple.com/us/song/butterfly/1766690376
iTunes: https://music.apple.com/us/song/butterfly/1766690376
Amazon Prime Music: https://music.amazon.in/tracks/B0DG5FMFRV
Gaana: https://gaana.com/song/butterfly-1774
Jio Saavn: https://www.jiosaavn.com/song/butterfly/AQdGZCxzTlU
YT Music: https://music.youtube.com/watch?v=TAikJyLtuXk&amp;si=26y7daRefXscYJoB
Instagram Reel: https://www.instagram.com/reels/audio/297781314626162
Song Credits:
Song: Butterfly 
Singer: Jass Manak
Lyrics: Jass Manak
Composer: Jass Manak 
Music: Sharry Nexus
Video Director: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</si>
  <si>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6cuyjLe8bVM</t>
  </si>
  <si>
    <t>46753</t>
  </si>
  <si>
    <t>509</t>
  </si>
  <si>
    <t>26</t>
  </si>
  <si>
    <t>Whip (Official Video) : Baaghi | Jassi X | Latest Punjabi Songs 2025 - Geet MP3 Punjabi</t>
  </si>
  <si>
    <t>2025-10-26T12:30:03Z</t>
  </si>
  <si>
    <t>Geet MP3 Punjabi presents “Whip” by Baaghi – a high-energy Punjabi hip-hop banger that brings raw attitude, heavy bass, and unstoppable flow!  This song will make you vibe from the very first beat and keep your energy high till the end. 
Stream/ Download "Whip" on:
Spotify: https://open.spotify.com/track/7J3etpiNIaZvwvuRC9A74B
Apple Music: https://music.apple.com/us/song/whip/1845815294
iTunes: https://music.apple.com/us/song/whip/1845815294
Amazon Prime Music: https://music.amazon.in/tracks/B0FVXTDVNC
Gaana: https://gaana.com/song/whip-196
Jio Saavn: https://www.jiosaavn.com/song/whip/NSZbRCd-VGY
YT Music: https://music.youtube.com/watch?v=B39cMbplEPs&amp;si=p-n7TTCq4EPPPo3R
Instagram Reel: https://www.instagram.com/reels/audio/1699432464084068
Song Credits:
Title: Whip
Singer: Baaghi
Lyrics: Baaghi
Music: Jassi X
Video: Hitesh Arora
Female Lead: Bhavika Khanna
DOP: Jass 
Costumes: Rajat Manchanda 
Edit/DI: Harsh 
Production: Aj 
Chief Ad: Neeraj Charan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</si>
  <si>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UClIxxfMCs4</t>
  </si>
  <si>
    <t>2106236</t>
  </si>
  <si>
    <t>40096</t>
  </si>
  <si>
    <t>1814</t>
  </si>
  <si>
    <t>Billian Billian (8K Full Video) : Guri | Sukhe Muzical Doctorz | Latest Punjabi Songs - Geet MP3</t>
  </si>
  <si>
    <t>2025-10-24T11:36:06Z</t>
  </si>
  <si>
    <t>Geet MP3 presents the 8k Full Video of "Billian Billian", a hit Punjabi song featuring the dynamic voice of Guri,  With mesmerizing lyrics of Guri himself and a captivating melody by Sukhe Muzical Doctorz, this song is set to be your favourite.
Stream/ Download "Billian Billian" on:
Spotify: https://open.spotify.com/album/5Xf3zuIzmMAydxGQBSsZmS?si=cPS3-udEQLyBXr1MSWBuSg
Apple Music: https://music.apple.com/us/album/billian-billian-single/1760235844
iTunes: https://music.apple.com/us/album/billian-billian-single/1760235844
Amazon Prime Music: https://music.amazon.in/tracks/B0DBMZW9VG
Gaana: https://gaana.com/song/billian-billian-5
Jio Saavn: https://www.jiosaavn.com/album/billian-billian/aIFsCCom2a8_
YT Music: https://music.youtube.com/watch?v=qA6EIReYQkA&amp;si=wzpPye7PSZul2KZa
Instagram Reel: https://www.instagram.com/reels/audio/277692386179453
Song Credits:
Title: Billian Billian 
Singer: Guri
Composer: Guri
Lyrics: Guri
Music: Sukhe Muzical Doctorz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</si>
  <si>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Z36wRFLmEgg</t>
  </si>
  <si>
    <t>2776814</t>
  </si>
  <si>
    <t>18657</t>
  </si>
  <si>
    <t>205</t>
  </si>
  <si>
    <t>Phulkari (8K Full Video) : Karan Randhawa | Simar Kaur | New Punjabi Songs - Geet MP3</t>
  </si>
  <si>
    <t>2025-10-22T13:16:36Z</t>
  </si>
  <si>
    <t>GeetMP3 presents the 8k Full Video of "Phulkari", a hit Punjabi song featuring the dynamic vocals of Karan Randhawa and Simar Kaur. With mesmerizing lyrics and a captivating melody, this song is set to be your favourite.
Stream/ Download "Phulkari" on:
Spotify: https://open.spotify.com/album/2n5O9NmHs32rjgfEGkWOfU?si=jc0CgwqCQ5ObCURfqXAr6w
Apple Music: https://music.apple.com/us/album/phulkari/1760237082?i=1760237362
iTunes: https://music.apple.com/us/album/phulkari/1760237082?i=1760237362
Amazon Prime Music: https://music.amazon.in/albums/B0DBMVFH16
Gaana: https://gaana.com/song/phulkari-70
Jio Saavn: https://www.jiosaavn.com/album/phulkari/NndEN2a1V2Y_
YT Music: https://music.youtube.com/watch?v=Ian95bpwp7s&amp;si=htqmym0ZKg_JWwZz
Instagram Reel: https://www.instagram.com/reels/audio/390546415407489
Song: Phulkari
Singer: Karan Randhawa
Female Vocals: Simar Kaur 
Lyrics: Karan Randhawa &amp; Micheal
Music: Raka
Composer: Karan Randhawa &amp; Micheal 
Starring: Isha Sharma
Video Director: Rav Dhillon 
Produced By: Kv Dhillon
Music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</si>
  <si>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8aQjAUQUpoA</t>
  </si>
  <si>
    <t>1060872</t>
  </si>
  <si>
    <t>5910</t>
  </si>
  <si>
    <t>Yes or No (8K Full Video) : Jass Manak | Sharry Nexus | Latest Punjabi Songs - Geet MP3</t>
  </si>
  <si>
    <t>2025-10-19T12:30:07Z</t>
  </si>
  <si>
    <t>Geet MP3 presents the 8K full video of "Yes or No" sung, lyrics penned and composed by Jass Manak, the soothing music is produced by Sharry Nexus, this song will make you vibe for sure.
Stream/ Download "Yes or No" on:
Spotify: https://open.spotify.com/track/5DD9c8judaw1cYO3HFlCzp?si=e4a8b68b0dda4fb9
Apple Music: https://music.apple.com/us/album/yes-or-no/1760237476
iTunes: https://music.apple.com/us/album/yes-or-no/1760237476
Amazon Prime Music: https://music.amazon.in/tracks/B0DBNR79JR?
Gaana: https://gaana.com/song/yes-or-no-82
Jio Saavn: https://www.jiosaavn.com/album/yes-or-no/rsKmHN2GVCk_
YT Music: https://music.youtube.com/watch?v=5IhBP8sde-0&amp;si=2X4pDkTCUQYxPc71
Instagram Reel: https://www.instagram.com/reels/audio/715708272611294
Song Details:
Song: Yes Or No 
Singer: Jass Manak
Lyrics: Jass Manak
Composer: Jass Manak 
Music: Sharry Nexus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</si>
  <si>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cViaEN6jZ28</t>
  </si>
  <si>
    <t>376855</t>
  </si>
  <si>
    <t>5869</t>
  </si>
  <si>
    <t>Mill Lo Na (8K Full Video) : Guri | Sukhe Muzical Doctorz | Latest Punjabi Songs - Geet MP3</t>
  </si>
  <si>
    <t>2025-10-17T12:30:21Z</t>
  </si>
  <si>
    <t>Geet MP3 presents the 8k Full Video of "Mill Lo Na", a hit Punjabi song featuring the dynamic voice of Guri. With mesmerizing lyrics of Jaani and music produced by Sukhe Muzical Doctorz, this song is set to be your favourite.
Stream/ Download "Mill Lo Na" on:
Spotify: https://open.spotify.com/track/516dnya5vS26qUFTy5BfZF
Apple Music: https://music.apple.com/us/album/mill-lo-na-single/1760235430
iTunes: https://music.apple.com/us/album/mill-lo-na-single/1760235430
Amazon Prime Music: https://music.amazon.in/albums/B0DBN8TMFH
Gaana: https://gaana.com/song/mill-lo-na-1
Jio Saavn: https://www.jiosaavn.com/album/mill-lo-na/nOxxsBUPAJo_
YT Music: https://music.youtube.com/watch?v=2M0UbqiH_pI&amp;si=AYdRRhbnhrlxvS35
Instagram Reel: https://www.instagram.com/reels/audio/2141603079427329
Song Credits: 
Title: Mill Lo Na
Singer: Guri
Lyrics: Jaani
Music: Sukhe Muzical Doctorz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</si>
  <si>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HINjzKQCuG4</t>
  </si>
  <si>
    <t>658770</t>
  </si>
  <si>
    <t>6211</t>
  </si>
  <si>
    <t>5 Mint (Full Video) : Vadda Grewal | Deepak Dhillon | Latest Punjabi Songs 2025 - Geet MP3</t>
  </si>
  <si>
    <t>2025-10-13T12:30:06Z</t>
  </si>
  <si>
    <t>Geet MP3 Punjabi presents the full video of “5 Mint” — a vibrant Punjabi track by the hit duo Vadda Grewal and Deepak Dhillon. With catchy lyrics penned by Kang Sadiq and music produced by Geet, this song is packed with high-energy beats, desi swag, and fun-filled vibes that make it an instant favourite!
Stream/ Download "5 Mint" on:
Spotify: https://open.spotify.com/album/26BMnX983p4U7rLShDVE0z
Apple Music: https://music.apple.com/us/album/5-mint-single/1842857516
iTunes: https://music.apple.com/us/album/5-mint-single/1842857516
Amazon Prime Music: https://music.amazon.in/albums/B0FT3PB9Q1
Gaana: https://gaana.com/song/5-mint-6
Jio Saavn: https://www.jiosaavn.com/album/5-mint/wDNJIrMOWSc_
YT Music: https://music.youtube.com/watch?v=_IW_LPA4xmI&amp;si=bkI1N5HVGzc8239_
Instagram Reel: https://www.instagram.com/reels/audio/2544417242590516
Song Credits:
Title: 5 Mint
Singer: Vadda Grewal, Deepak Dhillon
Lyrics: Kang Sadiq
Composer: Kang Sadiq
Music: Geet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</si>
  <si>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jBhYpkPF20g</t>
  </si>
  <si>
    <t>249549</t>
  </si>
  <si>
    <t>12379</t>
  </si>
  <si>
    <t>862</t>
  </si>
  <si>
    <t>Lover (Lo-Fi Mashup) : Atif Aslam, Rahat Fateh Ali Khan, Jass Manak | Punjabi LoFi Mashup 2025</t>
  </si>
  <si>
    <t>2025-10-08T12:29:28Z</t>
  </si>
  <si>
    <t>Geet MP3 proudly presents the soothing “Lo-Fi Mashup” of Lover, a mesmerizing blend of soulful melodies and heartfelt emotions. Titled “Lover (Lo-Fi Mashup)”, this track beautifully fuses the essence of Rangreza, Tere Bina, and Kitna Chahe — songs that have touched millions of hearts. Featuring the soulful voices of Atif Aslam, Rahat Fateh Ali Khan, and Jass Manak, this mashup is elevated by Prashant Kumar’s enchanting Lo-Fi mix — a perfect track to vibe, relax, and feel the love.
Stream/ Download "Lover (Lo-Fi Mashup)" on:
Spotify: https://open.spotify.com/album/7wI4XFJnDe4hNubgevKDfY?si=gVp8BGsnQzysp8pqf0LXgQ
Apple Music: https://music.apple.com/us/album/lover-lo-fi-mashup-single/1843875116
iTunes: https://music.apple.com/us/album/lover-lo-fi-mashup-single/1843875116
Amazon Prime Music: https://music.amazon.in/albums/B0FTT3K7QP?marketplaceId=A3K6Y4MI8GDYMT&amp;musicTerritory=IN&amp;ref=dm_sh_GA8ocwyyZk4Lq5JHlRMr9H484&amp;trackAsin=B0FTT3MFN9
Gaana: https://gaana.com/song/lover-lo-fi-mashup
Jio Saavn: https://www.jiosaavn.com/album/lover-lo-fi-mashup/t7M9-IRDqAg_
YT Music: https://music.youtube.com/playlist?list=OLAK5uy_mh3r1qEjm6n9vSTJbHp55rFd95QZMkWAU&amp;si=DfooVRBWPIhPbydr
Instagram Reel: https://www.instagram.com/reels/audio/3153541748131235
Title: Lover (Lo-Fi Mashup)
Songs Inlcuded: Rangreza, Tere Bina, Kitna Chahe
Singer: Atif Aslam, Rahat Fateh Ali Khan, Jass Manak
Lyrics: Babbu, Jass Manak
Composer: Babbu, Jass Manak
Music: Sharry Nexus, Rajat Nagpal, Snipr
Lo-Fi Mix Mashup: Prashant Kumar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</si>
  <si>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KeYeznH5jnE</t>
  </si>
  <si>
    <t>PT7M17S</t>
  </si>
  <si>
    <t>90209</t>
  </si>
  <si>
    <t>16</t>
  </si>
  <si>
    <t>Saadi Gaddi (Full Video) : Vadda Grewal | Sukh-E Muzical Doctorz | New Punjabi Songs 2025 - Geet MP3</t>
  </si>
  <si>
    <t>2025-10-03T12:31:26Z</t>
  </si>
  <si>
    <t>Geet MP3 Punjabi presents the official music video of "Saadi Gaddi", sung, written, and composed by Vadda Grewal. The vibrant and catchy music is produced by Sukh-E Muzical Doctorz. With its infectious vibe and fresh Punjabi beats, this track is sure to make you groove and stay on repeat!
Stream/ Download "Saadi Gaddi " on:
Spotify: https://open.spotify.com/track/5xjXH98zYFGps5uu7E8tEm?si=978f649405574fa0
Apple Music: https://music.apple.com/us/album/saadi-gaddi-single/1824447321
iTunes: https://music.apple.com/us/album/saadi-gaddi-single/1824447321
Amazon Prime Music: https://music.amazon.in/tracks/B0FGJXPSK3?marketplaceId=A21TJRUUN4KGV&amp;musicTerritory=IN&amp;ref=dm_sh_ibTh2l4l8evTGWD49zyji7DNJ
Jio Saavn: https://www.jiosaavn.com/song/saadi-gaddi/PwtTRkZlfVw
YT Music: https://music.youtube.com/watch?v=Nyr--7ZlBtY&amp;si=ve5WGA_9TNmIYher
Song Credtis:
Title: Saadi Gaddi 
Singer: Vadda Grewal 
Lyrics: Vadda Grewal 
Music: Vadda Grewal 
Music: Sukh-E Muzical Doctorz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</si>
  <si>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y4arL1KvmlI</t>
  </si>
  <si>
    <t>11792</t>
  </si>
  <si>
    <t>Jattwaad (8K Full Video) : Harf Cheema | Gurlez Akhtar | Latest Punjabi Songs - Geet MP3</t>
  </si>
  <si>
    <t>2025-09-29T11:30:00Z</t>
  </si>
  <si>
    <t>Geet MP3 presents the 8k video of "Jattwaad" sung by Harf Cheema, Gurlez Akhtar, lyrics penned by Harf Cheema, while music is produced by Beat Minister, now enjoy the same vibe with enhanced 8K visuals.
Stream/ Download "Jattwaad" on:
Spotify: https://open.spotify.com/album/5KeYVHy8S5J5yHgSB2u07H
Apple Music: https://music.apple.com/us/album/jattwaad/1760236246?i=1760236248
iTunes: https://music.apple.com/us/album/jattwaad/1760236246?i=1760236248
Amazon Prime Music: https://music.amazon.in/albums/B07Q4JZ5KK?marketplaceId=A3K6Y4MI8GDYMT&amp;musicTerritory=IN&amp;ref=dm_sh_tcP2Lg5MX7Q6t5E8k819TmgMs&amp;trackAsin=B07NWMRN5Y
Gaana: https://gaana.com/song/jattwaad-10
Jio Saavn: https://www.jiosaavn.com/album/jattwaad/5ywxgOjrYg8_
YT Music: https://music.youtube.com/watch?v=JWRZUBj-4P0&amp;si=LbFgKEnAMkDFOY4C
Instagram Reel: https://www.instagram.com/reels/audio/2210003799316473?igsh=MXJ3ZTV6NTU0MzdkNA==
Title : Jattwaad
Singer : Harf Cheema, Gurlez Akhtar
Lyrics : Harf Cheema
Composer : Harf Cheema
Music : Beat Minister
Video Director : Savio Sandhu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</si>
  <si>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0_PWVhM2z2U</t>
  </si>
  <si>
    <t>1624298</t>
  </si>
  <si>
    <t>5430</t>
  </si>
  <si>
    <t>Bombay To Punjab (8K Full Video): DEEP JANDU Ft. DIVINE | Karan Aujla | Latest Punjabi Songs</t>
  </si>
  <si>
    <t>2025-09-16T12:30:07Z</t>
  </si>
  <si>
    <t>Geet MP3 presents the the 8K full video of "Bombay to Punjab", by Deep Jandu Ft. Divine, with lyrics penned by Karan Aujla, now enjoy enjoy the vibe with more HD visuals.
Stream/ Download "Bombay To Punjab" on:
Spotify: https://open.spotify.com/track/6Fn3vbAG72ocFQA4q6HJbe
Apple Music: https://music.apple.com/us/song/bombay-to-punjab/1760545628
iTunes: https://music.apple.com/us/song/bombay-to-punjab/1760545628
Amazon Prime Music: https://music.amazon.in/tracks/B0DBVX5QG5?marketplaceId=A21TJRUUN4KGV&amp;musicTerritory=IN&amp;ref=dm_sh_eQ618LGndydB0C8pRX0rtU65k
Gaana: https://gaana.com/song/bombay-to-punjab-1
Jio Saavn: https://www.jiosaavn.com/song/bombay-to-punjab/SD4IWCFFWkY
YT Music: https://music.youtube.com/watch?v=szfGiqYGi6I
Instagram Reel: https://www.instagram.com/reels/audio/3098668840357760?igsh=MW9kb2ZvbWNzMXZyNA==
Song Credits :-
Song : Bombay To Punjab
Singer : Deep Jandu, DIVINE
Female Lead : Gitanjali Singh
Lyrics : Karan Aujla
Music : Deep Jandu
Rap : DIVINE
Video :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</si>
  <si>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brhVIMs_G4s</t>
  </si>
  <si>
    <t>4649785</t>
  </si>
  <si>
    <t>26734</t>
  </si>
  <si>
    <t>Chunni (Full Video) : Vadda Grewal | Deepak Dhillon | Latest Punjabi Songs 2025 - Geet MP3</t>
  </si>
  <si>
    <t>2025-09-09T12:30:06Z</t>
  </si>
  <si>
    <t>Geet MP3 Punjabi proudly presents the official music video of "Chunni", sung by Vadda Grewal and Deepak Dhillon. The soulful lyrics and composition come from Vadda Grewal, while the vibrant and catchy music is produced by Desi Routz.
Stream/ Download "Chunni" on:
Spotify: https://open.spotify.com/album/2Bx74m21eB8crbYRWP2ZmE?si=Q9MslwPWSPWcQoKqlGl-6w
Apple Music: https://music.apple.com/us/song/chunni/1824447592
iTunes: https://music.apple.com/us/song/chunni/1824447592
Amazon Prime Music: https://music.amazon.in/tracks/B0FGJYBYPK?marketplaceId=A21TJRUUN4KGV&amp;musicTerritory=IN&amp;ref=dm_sh_sDJReSg9UN8COmjFWZdRP6kZc
Jio Saavn: https://www.jiosaavn.com/album/chunni/t2KbC9RJnYM_
YT Music: https://music.youtube.com/playlist?list=OLAK5uy_nb1LeUUDN6RwmOZ5UXtvsMadqlv9ZtGW4&amp;si=Bo4dtGMckbW9S28g
Song Credits:
Singer - Vadda Grewal &amp; Deepak Dhillon 
Music - Desi Routz
Lyrics: Vadda Grewal
Composer: Vadda Grewal
DOP &amp; Directed by Jashan Nanarh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</si>
  <si>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y4O8fIoU0ZI</t>
  </si>
  <si>
    <t>13168</t>
  </si>
  <si>
    <t>Suit Punjabi : Jass Manak (Official Video) Satti Dhillon | Hit Punjabi Songs - Geet MP3</t>
  </si>
  <si>
    <t>2025-09-04T12:30:12Z</t>
  </si>
  <si>
    <t>Geet MP3 presents the 8k ultra hd video of "Suit Punjabi" by Jass Manak, music produced by Sahgur, and the visuals are portrayed by Satti Dhillon, now enjoy the song with 8k Ultra HD visuals.
Stream/ Download "Suit Punjabi" on:
Spotify : https://spoti.fi/3H0Insw
Apple Music : https://apple.co/3BBJUUD
iTunes : https://apple.co/3BBJUUD
Amazon Prime Music : https://amzn.to/3JAKh4I
Wynk Music : https://bit.ly/3Iashhq
Jio Saavn : https://bit.ly/3v26PY3
Amazon UK : https://amzn.to/3H1PTmV
YT Music : https://bit.ly/3JDMAE9
Reel : https://bit.ly/3sUFS5Q
Title : Suit Punjabi 
Singer : Jass Manak 
Lyrics : Jass Manak
Composer : Jass Manak
Music : Shagur
Lyrics : Avvy Dhaliwal
Starring : Swalina, Satti Dhillon
Video Director : Satti Dhillon
DOP : Vikcee
Editor : Kamcee
Produced By : Kv Dhillon
Music Label :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</si>
  <si>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9p8C9waNKX8</t>
  </si>
  <si>
    <t>1395349</t>
  </si>
  <si>
    <t>11839</t>
  </si>
  <si>
    <t>115</t>
  </si>
  <si>
    <t>Yaar Belli (8k Full Video) : Guri | Deep Jandu | Parmish Verma | Hit Punjabi Songs - Geet MP3</t>
  </si>
  <si>
    <t>2025-09-01T12:30:24Z</t>
  </si>
  <si>
    <t>Geet MP3 presents the 8k ultra hd video of "Yaar Belli" by Guri, music produced by Deep Jandu, and the visuals are portrayed by Parmish Verma, now enjoy the song with 8k Ultra HD visuals.
Stream/ Download "Yaar Belli" on:
Spotify: https://spoti.fi/3tYDUDA
Apple Music: https://apple.co/33vyuW3
iTunes: https://apple.co/33vyuW3
Wynk Music: https://bit.ly/3fVAIAu
Amazon Prime Music: https://amzn.to/3JyoE4Y
Jio Saavn: https://bit.ly/3FWLb9j
Hungama: https://bit.ly/34QLx51
Amazon UK: https://amzn.to/3oXZFAe
YT Music: https://bit.ly/3G1MNyN
Resso: https://m.resso.com/ZSe7xyNcv/
Reel: https://bit.ly/3gX6WM9
Song: Yaar Beli
Singer: Guri
Music Composer : Deep Jandu
Lyrics: Avtar Dhaliwal &amp; Harman Khanauri
A Film By: Parmish Verma
Producers:  Kv Dhillon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</si>
  <si>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E3yUAsEPWOk</t>
  </si>
  <si>
    <t>1796524</t>
  </si>
  <si>
    <t>No Competition (8K Full Video) : Jass Manak | Hit Punjabi Songs - Geet MP3</t>
  </si>
  <si>
    <t>2025-08-29T12:30:57Z</t>
  </si>
  <si>
    <t>Geet MP3 presents the Ultra HD 8K video of "No Competition", sung, written, and composed by Jass Manak. This high-energy track now comes with stunning 8K visuals for you to enjoy the same vibe in unmatched quality.
Stream/ Download "No Competition" on:
Spotify : https://spoti.fi/3iO9USE
Apple Music : https://apple.co/33Q3sEy
iTunes : https://apple.co/33Q3sEy
Gaana : https://bit.ly/3aDZwJJ
Wynk : https://bit.ly/35TKhwe
Hungama : https://bit.ly/328I1xh
Jiosaavn : https://bit.ly/2FY7OAQ
Google Play Music : https://bit.ly/3iNoaLb
Amazon Uk : https://amzn.to/35TqFby
Amazon prime Music : https://amzn.to/2RKBNPG
YT Music : https://bit.ly/35N2Hyy
Resso : https://bit.ly/2Q8qDDr
Reel : https://bit.ly/3KEOxUi
Song Credits:
Song : No Competition
Singer : Jass Manak
Lyrics : Jass Manak
Composer : Jass Manak 
Music : Jass Manak
Featuring &amp; Rap : DIVINE
Director : Satti Dhillon 
DOP : Vahe Hambardzumyan  
Steadycam : HMC
Focus Puller : Gevorg Gharayan
Choreographer : Sahaj Singh 
Art Director : Mr. Blacc
Hair Stylist : Ali khan
Line Producer : Faheem Rahiman
Production House : Third Eye Films Dubai
BTS : Ashwin, Sajad
Casting Director : Kajal Narayan
Makeup : Judy Shibu
Assistant Mua : Sheetal
Editor : Adele Pereira 
Colourist : Ercan Kucuk
Spot : Fazal, Thansi, Razaqat, Omer, Mariam
Location Courtesy : Last Exit (Meraas)
Produced By :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</si>
  <si>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g8OoFfbfMaI</t>
  </si>
  <si>
    <t>1052236</t>
  </si>
  <si>
    <t>8702</t>
  </si>
  <si>
    <t>82</t>
  </si>
  <si>
    <t>PRADA (8K Full Video) : Jass Manak | Romantic Hit Punjabi Songs - Geet MP3</t>
  </si>
  <si>
    <t>2025-08-24T07:30:06Z</t>
  </si>
  <si>
    <t>Geet MP3 presents the 8k Ulta HD video of "Prada" sung, penned and composed by 'Jass Manak' and the soothing music is produced by Sharry Nexus. Enjoy the same vibe with 8k Visuals.
Stream/ Download "Prada" on:
Spotify: https://open.spotify.com/track/4y7URCKVPmwtrf84n9Dqhu?si=176fd9b87be241b3
Apple Music: https://music.apple.com/us/album/prada-single/1760234616
iTunes: https://music.apple.com/us/album/prada-single/1760234616
Amazon Prime Music: https://music.apple.com/us/album/prada-single/1760234616
Gaana: https://gaana.com/song/prada-303
Jio Saavn: https://www.jiosaavn.com/song/prada/NRk9bkViBWA
YT Music: https://music.youtube.com/watch?v=EuFEXthpGac&amp;si=c_fIJJdS0Jei-7tV
Instagram Reel: https://www.instagram.com/reels/audio/423070713085769?igsh=eW4wYXV6a3U4cDN0
Song Credits:
Song: Prada
Singer: Jass Manak
Lyrics: Jass Manak
Composer: Jass Manak
Female Lead: Swalina
Video: Satti Dhillon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</si>
  <si>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yjm131Fla9A</t>
  </si>
  <si>
    <t>1506856</t>
  </si>
  <si>
    <t>9625</t>
  </si>
  <si>
    <t>LEHANGA (8K Full Video) : Jass Manak | Mahira Sharma | Hit Romantic Punjabi Songs - Geet MP3</t>
  </si>
  <si>
    <t>2025-08-20T12:30:02Z</t>
  </si>
  <si>
    <t>Geet MP3 presents the the 8k Ultra HD video of the most viewed song, sung, penned and composed by 'Jass Manak' and the heartmelting music is produced by Sharry Nexus. Enjoy the high visuals with the same vibe.
Stream/ Download "Lehanga" on:
Spotify: https://open.spotify.com/track/3u9XjbyaMwgnicBd70ekUX?si=059f1249f34d472d
Apple Music: https://music.apple.com/us/album/lehanga-single/1760549725
iTunes: https://music.apple.com/us/album/lehanga-single/1760549725
Amazon Prime Music: https://music.amazon.in/albums/B0DBVWXV19?marketplaceId=A3K6Y4MI8GDYMT&amp;musicTerritory=IN&amp;ref=dm_sh_Orzna8vPqzExfmqG6F0rzN6uy&amp;trackAsin=B0DBVVD1J3
Jio Saavn: https://www.jiosaavn.com/song/lehanga/KFgqAUFDeXY
YT Music: https://music.youtube.com/playlist?list=OLAK5uy_nVYMlYKw5k-vvFfJI66Ghs7BRdoTUOQGo&amp;si=B5Acsk1B_dakdFUK
Instagram Reel: https://www.instagram.com/reels/audio/998160677232406?igsh=MWc4em1jZXFobnl4cA==
Song Credits:
Song: Lehanga
Singer: Jass Manak 
Lyrics: Jass Manak 
Composer: Jass Manak
Female Lead: Mahira Sharma
Music: Sharry Nexus
Video Director: Satti Dhillon
Produced By: Kv Dhillon
Online Promotions: GK Digital
Music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</si>
  <si>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VHX70mN143g</t>
  </si>
  <si>
    <t>9078963</t>
  </si>
  <si>
    <t>40549</t>
  </si>
  <si>
    <t>JAWANI (Full Video) : Netarpreet Singh | NYC | Latest Punjabi Songs 2025 - Geet MP3 Punjabi</t>
  </si>
  <si>
    <t>2025-08-16T12:30:04Z</t>
  </si>
  <si>
    <t>Geet MP3 Punjabi presents the video of "Jawani" sung by Netarpreet Singh, lyrics penned by Sam Dhillon, music produced by NYC. This song is gonna make a splash with its catchy beats and unforgettable vibes!
Stream/ Download "Jawani" on:
Spotify: https://open.spotify.com/track/5W4fjGHDIILSSpze4mElJD?si=8f94dacf7ee64ed6
Apple Music: https://music.apple.com/us/album/jawani-single/1797748666
iTunes: https://music.apple.com/us/album/jawani-single/1797748666
Amazon Prime Music: https://music.amazon.in/tracks/B0FLY587RT?marketplaceId=A21TJRUUN4KGV&amp;musicTerritory=IN&amp;ref=dm_sh_sY0VYRAnaUgucJe75E0d6Zp87
Gaana: https://gaana.com/song/jawani-477
Jio Saavn: https://www.jiosaavn.com/song/jawani/Pw8-VDx-X3E
YT Music: https://music.youtube.com/watch?v=kn9WbwgEZs0&amp;si=TLobd6mjwGsObpzd
Instagram Reel: https://www.instagram.com/reels/audio/1834131423834030?igsh=d3lxaWNmMWk2N3lr
Song Credits: 
Title: Jawani
Singer: Netarpreet Singh
Lyrics: Chairmxn
Music: NYC
Video: Sammy (The Dark House Films)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</si>
  <si>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1Fajek3hwg4</t>
  </si>
  <si>
    <t>274577</t>
  </si>
  <si>
    <t>10864</t>
  </si>
  <si>
    <t>970</t>
  </si>
  <si>
    <t>Gulab (Full Song) - Karan Randhawa - Romantic Love Punjabi Songs 2025 - Geet MP3</t>
  </si>
  <si>
    <t>2025-08-12T06:30:09Z</t>
  </si>
  <si>
    <t>Geet MP3 presents the lyrical visuals of "Gulab" by Karan Randhawa, a heartfelt romantic Punjabi song that beautifully captures the essence of young love, and soulful melodies. 
Stream/ Download "Gulab" on:
Spotify: https://open.spotify.com/track/1IPKXL1HLMESY9dszWGvo8?si=e4cb9134684742f0
Apple Music: https://music.apple.com/us/song/gulab/1763872207
iTunes: https://music.apple.com/us/song/gulab/1763872207
Amazon Prime Music: https://music.amazon.in/albums/B0CXX3JHFF?marketplaceId=A3K6Y4MI8GDYMT&amp;musicTerritory=IN&amp;ref=dm_sh_GdsWKRknbFi2j7m6TG7nDcRul&amp;trackAsin=B0CXXRN1PK
Gaana: https://gaana.com/song/gulab-86
Jio Saavn: https://www.jiosaavn.com/song/gulab/QjkqRB9cWAE
YT Music: https://music.youtube.com/watch?v=MF18v3_pCuo&amp;si=985DmhMkavxTPIAB
Instagram Reel: https://www.instagram.com/reels/audio/925532715775330?igsh=dmo5cDJ1OXB5dG40
Song Credits:
Song: Gulab
Singer: Karan Randhawa 
Lyrics: Lucas, Micheal 
Composer: Lucas, Micheal
Music Producer: Meavin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</si>
  <si>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jn_WDeknujI</t>
  </si>
  <si>
    <t>112112</t>
  </si>
  <si>
    <t>772</t>
  </si>
  <si>
    <t>Bewafa Tu (Official Video) - Guri | Tanya |  Latest Hit Punjabi Sad Song - Geet MP3</t>
  </si>
  <si>
    <t>2025-07-15T12:30:05Z</t>
  </si>
  <si>
    <t>Geet MP3 presents the video of "Bewafa Tu" by 'Guri' Ft. 'Tanya", written by Raj Fatehpur and the wonderful music is produced by Ranjit Oye, the beautiful video is crafted by Satti Dhillon.
Stream/ Download "Bewafa Tu" on:
Spotify: https://open.spotify.com/track/6G6QTmdoy49adfXrQUJKrn?si=72062ca4ed204318
Apple Music: https://music.apple.com/us/album/bewafa-tu-single/1760236112
iTunes: https://music.apple.com/us/album/bewafa-tu-single/1760236112
Amazon Prime Music: https://music.amazon.in/albums/B0DBNC17WF?marketplaceId=A21TJRUUN4KGV&amp;musicTerritory=IN&amp;ref=dm_sh_gMAqYS5NboWVFFbFb1YQsLSpD
Gaana: https://gaana.com/song/bewafa-tu-16
Jio Saavn: https://www.jiosaavn.com/song/bewafa-tu/NA8tVSBmXFU
YT Music: https://music.youtube.com/watch?v=mPDqYYi39Cs&amp;si=DwbQUqLPseVydBBG
Song Credits: 
Title : Bewafa Tu 
Singer : Guri Ft. Tanya
Starring : Chetna Pande
Lyrics : Raj Fatehpur
Music : Ranjit Oye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</si>
  <si>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ic_3EfFjL74</t>
  </si>
  <si>
    <t>758237</t>
  </si>
  <si>
    <t>6820</t>
  </si>
  <si>
    <t>Majhail Anthem (Full Song) - Karan Randhawa - Hit Punjabi Songs 2025 - Geet MP3</t>
  </si>
  <si>
    <t>2025-07-03T09:30:03Z</t>
  </si>
  <si>
    <t>Geet MP3 presents "Majhail Anthem" by the talented Karan Randhawa, With powerful lyrics by Onkar Malhi and hard-hitting music by the legendary Deep Jandu, this track is all set to fire in your heart.
Stream/ Download "Majhail Anthem" on: 
Spotify: https://open.spotify.com/album/1V4cW9gOVgxXBqhAVTUOiF
Apple Music: https://music.apple.com/in/album/majhail-anthem-from-majhail-single/1791544962
Amazon Prime Music: https://music.amazon.in/albums/B0DTJ3KS86
YT Music: https://music.youtube.com/watch?v=Tif7B9ErrhI
iTunes: https://music.apple.com/in/album/majhail-anthem-from-majhail-single/1791544962
Instagram: https://www.instagram.com/reels/audio/2035714716931180?igsh=cWY4dGYydHc1c2x3
Song Credits:
Song Name: Majhail Anthem
Singer: Karan Randhawa
Music: Deep Jandu
Lyrics: Onkar Malhi
Music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</si>
  <si>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EUGQGeJ-rYQ</t>
  </si>
  <si>
    <t>2042917</t>
  </si>
  <si>
    <t>11541</t>
  </si>
  <si>
    <t>145</t>
  </si>
  <si>
    <t>DOORIYAN (Official Video) - Guri - Tania - Latest Hit Punjabi Sad Song - Geet MP3</t>
  </si>
  <si>
    <t>2025-06-30T13:00:40Z</t>
  </si>
  <si>
    <t>Geet MP3 presents the hit punjabi sad song "Dooriyan" sung by Guri and Tania, beautifully written by Raj Fatehpur and music produced by Ranjit Oye, this song gonna bound to strike a chord with every heart in love.
Stream/ Download "Dooriyan" on:
Spotify : https://spoti.fi/3GW6I2w
Apple Music : https://apple.co/3oVL3RS
Wynk Music : https://bit.ly/3LVxJqG
Amazon Prime Music : https://amzn.to/3sO8f5P
Jio Saavn : https://bit.ly/3s3JJhY
Hungama : https://bit.ly/3BAEtVT
Amazon UK : https://amzn.to/3BwOMuh
iTunes : https://apple.co/3oVL3RS
Resso : https://m.resso.com/ZSevedHDh/
Reel : https://bit.ly/3v1Dxss
Song: Dooriyan
Singer: Guri
Female Vocal: Tanya
Music: Ranjit Oye
Lyrics: Raj Fatehpur
Composed: Sharan Sidhu
Producer: Kv Dhillon
Online Promotions: GK Digital 
Music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</si>
  <si>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1NkhjcBnHfM</t>
  </si>
  <si>
    <t>20585439</t>
  </si>
  <si>
    <t>135154</t>
  </si>
  <si>
    <t>2002</t>
  </si>
  <si>
    <t>Majhail (Official Video) - Prem Dhillon - Latest Punjabi Song 2025 - Geet MP3</t>
  </si>
  <si>
    <t>2025-06-27T12:02:02Z</t>
  </si>
  <si>
    <t>Geet MP3 proudly presents the video of Majhail (Title Track), a track featuring the voice of  Prem Dhillon The song is written by Prem Dhillon himself and music produced by Rass, delivering a blend of strong lyrics and dynamic music.
Stream/ Download "Majhail" on:
Spotify: https://open.spotify.com/album/51nwNRYw6uBFk7n4GVanoB?si=zFng_FizQhSDYnlH_bQZSg
Apple Music: https://music.apple.com/us/album/majhail/1784984522?i=1784984575
iTunes: https://music.apple.com/us/album/majhail/1784984522?i=1784984575
JioSaavn: https://www.jiosaavn.com/album/majhail/pW7DY0mlzcw_
YouTube Music: https://music.youtube.com/watch?v=eXW07lV7_yM&amp;si=bKETn4hKOeWQPwlP
Reel: https://www.instagram.com/reels/audio/1274751550230524/  
Song Credits:
Singer/Composer/Lyrics: Prem Dhillon
Music/Mix &amp; Master: Rass
Video Director: Satti Dhillon
Online &amp; Reels Promotions: GK Digital
Music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</si>
  <si>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uDNe8KnSryo</t>
  </si>
  <si>
    <t>105552</t>
  </si>
  <si>
    <t>965</t>
  </si>
  <si>
    <t>JODI: Ikmann (Official Video) - Kil Banda - Latest Punjabi Romantic Song 2025 - Geet MP3</t>
  </si>
  <si>
    <t>2025-06-22T12:29:54Z</t>
  </si>
  <si>
    <t>Geet MP3 presents "Jodi", a soulful new track sung by Ikmann, with heartfelt lyrics by Vicky Dhaliwal and captivating music produced and composed by Kil Banda, this beautifully crafted song that speaks to every heart.
Stream/ Download "Jodi" on: 
Spotify: https://open.spotify.com/track/5v10xVN4Ojsz76Tkzk5c19?si=e14108db22344ab2
Apple Music: https://music.apple.com/us/album/jodi-single/1819922013
iTunes: https://music.apple.com/us/album/jodi-single/1819922013
Jio Saavn: https://www.jiosaavn.com/song/jodi/KlsNBR1jRFQ
Amazon Prime Music: https://music.amazon.in/tracks/B0FCSGK9ZB?marketplaceId=A21TJRUUN4KGV&amp;musicTerritory=IN&amp;ref=dm_sh_FoOPS9wvrFfT0OgK8YBtQ2zQE
YT Music: https://music.youtube.com/watch?v=zW9GrqErkos&amp;si=gFcMzFJnC-3iyN0y
Instagram Reel: https://www.instagram.com/reels/audio/1762944727931795?igsh=azBhcGhvMDM4dWtj
Song Credits:
Song: Jodi
Singer: Ikmann
Lyrics: Vicky Dhaliwal
Composer: Kil Banda
Music: Kil Banda
Video Director:- R Raja
DOP: Sahil kapoor
Makeup &amp; Hair Style: Nadeem Ali
Producer: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</si>
  <si>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CeWT-RR5BjY</t>
  </si>
  <si>
    <t>407354</t>
  </si>
  <si>
    <t>15820</t>
  </si>
  <si>
    <t>LAHORE: Feroz Khan (Full Video) - Gurlez Akhtar - Deep Jandu - Latest Punjabi Song 2025 - Geet MP3</t>
  </si>
  <si>
    <t>2025-06-16T12:30:01Z</t>
  </si>
  <si>
    <t>Geet MP3 presents "Lahore" –  new Punjabi song sung by Feroz Khan and Gurlez Akhtar, penned by Sha Ali and Ram Kala Sanghian, with music by Deep Jandu, this song is going to make a room in your heart for sure.
Stream/ Download "Lahore" on:
Spotify: https://open.spotify.com/track/55lYA4Ok43Qf9sNyG36mEi?si=0db1859f6c3f4e02
Apple Music: https://music.apple.com/us/album/lahore-single/1818996989
iTunes: https://music.apple.com/us/album/lahore-single/1818996989
Amazon Prime Music: https://music.amazon.in/albums/B0FC6K8XYM?marketplaceId=A3K6Y4MI8GDYMT&amp;musicTerritory=IN&amp;ref=dm_sh_Ibh0PRf3jZWHVsKy17q1AQAX0&amp;trackAsin=B0FC6JD3JF
Gaana: https://gaana.com/song/lahore-89
Jio Saavn: https://www.jiosaavn.com/song/lahore/AlonBzlifgE
YT Music: https://music.youtube.com/watch?v=jE-ffIgoB38&amp;si=gv-y65_j5k4_EZZx
Instagram Reel: https://www.instagram.com/reels/audio/1406253500501739?igsh=OWMzamhrZmJwem5w
Song Credits:
Song: Lahore
Singer: Feroz Khan &amp; Gurlez Akhtar
Lyrics &amp; Composer: Shah Ali &amp; Ram Kala Sanghian
Music: Deep Jandu
Video: Jagroop Sandhu &amp; Guru Bhullar
Produced by: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</si>
  <si>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m8KcYXocawk</t>
  </si>
  <si>
    <t>1443232</t>
  </si>
  <si>
    <t>26102</t>
  </si>
  <si>
    <t>2021</t>
  </si>
  <si>
    <t>Silsila (Full Song) - Lucas - Sharry Nexus - Latest Punjabi Song 2025 - Geet MP3</t>
  </si>
  <si>
    <t>2025-06-10T12:29:23Z</t>
  </si>
  <si>
    <t>Geet MP3 presents "Silsila" by Lucas, With powerful lyrics by Lucas himself and warm heartfelting music by the Sharry Nexus, this track is all set to make romantic vibes around you.
Stream/ Download "Silsila" on: 
Spotify: https://open.spotify.com/track/7CPmmriLv1EA1xyUBV6Ov9?si=68ee3fd9f7f74eb9
Apple Music: https://music.apple.com/us/song/silsila/1816931423
iTunes: https://music.apple.com/us/song/silsila/1816931423
Jio Saavn: https://www.jiosaavn.com/song/silsila/QCAjdxF5A1I
Amazon Prime Music: https://music.amazon.in/albums/B0F9YW5DQ2?marketplaceId=A3K6Y4MI8GDYMT&amp;musicTerritory=IN&amp;ref=dm_sh_b4as1CsTdGMWIk8K7obb6T9I2&amp;trackAsin=B0F9YT4X8M
YT Music: https://music.youtube.com/watch?v=Bg36YQPDwNE&amp;si=1B3g8KlM4bb8tWxT
Instagram Reel: https://www.instagram.com/reels/audio/1059238686105888?igsh=MWNkeDd6cTdzb2Jqeg==
Song Credits:
Song: Silsila
Singer: Lucas
Lyrics &amp; Composer: Lucas
Music: Sharry Nexus
Producer: KV Dhillon
Label: Geet MP3 Punjabi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</si>
  <si>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Uuc9UapUFnY</t>
  </si>
  <si>
    <t>228417</t>
  </si>
  <si>
    <t>10159</t>
  </si>
  <si>
    <t>883</t>
  </si>
  <si>
    <t>Goli Chalgyi (Official Video) - Sajji Sanj - V Barot - Gangland - New Punjabi Song 2025 - Geet MP3</t>
  </si>
  <si>
    <t>2025-06-04T12:29:50Z</t>
  </si>
  <si>
    <t>Geet MP3 proudly present "Goli Chalgyi", a powerful new track sung and written by Sajji Sanj. The intense, hard-hitting music is produced by V Barot, straight from the gritty world of "Gangland: The City of Crime" movie.
Stream/Download "Goli Chalgyi" on :
Spotify: https://open.spotify.com/track/2E5arbjLBQgLCauBzJAFNe?si=1d865fc635304103
Apple Music: https://music.apple.com/us/album/goli-chalgyi-from-gangland-single/1817493808
iTunes: https://music.apple.com/us/album/goli-chalgyi-from-gangland-single/1817493808
JioSaavn: https://www.jiosaavn.com/song/goli-chalgyi-from-gangland-from-gangland/RkUvRhFIBwM
Gaana: https://gaana.com/song/goli-chalgyi-from-gangland
Prime Music India: https://music.amazon.in/albums/B0FBC5WFJZ?marketplaceId=A3K6Y4MI8GDYMT&amp;musicTerritory=IN&amp;ref=dm_sh_hBiNBJGjRJZNXduGi8PfL6ZOc&amp;trackAsin=B0FBC232HJ
Instagram Reel: https://www.instagram.com/reels/audio/672796788907497?igsh=MTI2MzJxbXQ3aXI0NQ==
Song Credits: 
Song: Goli Chalgyi
Singer: Sajji Sanj
Lyrics: Sajji Sanj
Composer: Sajji Sanj &amp; V barot
Music Director: V Barot
Film By: Rohit Verma Films 
Director: Rohit Verma 
DOP:  Jot Jotz 
Editor: Harsh Nahar
Movie: Gangland: The City of Crime
Record Label: Geet MP3
Movie Credits:
Movie Name: Gangland The City Of Crime 
Writer &amp; Director - Savio Sanddhu 
Producer: KV Dhillon, Anmol Sahni, Parteek Sharma
Cast: Nishawn Bhullar, Sippy Gill, Dheeraj Kumar, Harf Cheema, Vadda Grewal, Davy Grewal, Kull Sidhu, Baljinder Banis Hobby Dhaliwal, Paramveer Singh, Victor John. 
Dialogue: Gurpreet Bhullar
Director of Photography: Kumar Sourabh
Editor: Hardik Singh Reen 
Background Score: Amar Mohile
Associate Director: Sonya kashyap &amp; Mj Singh 
Teaser &amp; Trailer - Vicky Chaudhary 
Action Director: Vishal Bhargav
2nd DOP: Shashwat Saxena &amp; Mj Singh
DI &amp; Sound: Afterplay Studios (Maddy) 
DI Colorist: Manoj Singh
DI Head: Ganapathy Subramanian
Sound Designer: Afterplay studio 
VFX: Nap Studio 
VFX Supervisor: Amit Mandal 
Production Designer: Shreekumar Nair  
Costume Designer: Rajinder Singh 
Publicity Designer: Manoj Zore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</si>
  <si>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j7MZLp7HvXg</t>
  </si>
  <si>
    <t>261962</t>
  </si>
  <si>
    <t>14980</t>
  </si>
  <si>
    <t>938</t>
  </si>
  <si>
    <t>Guitar (Lyrical Video) - Karan Randhawa | Ayesha Khan | Latest Punjabi Songs - Geet MP3</t>
  </si>
  <si>
    <t>2025-05-19T11:38:30Z</t>
  </si>
  <si>
    <t>Presenting the lyrical video of "Guitar" by Karan Randhawa, lyrics by Fateh Shergill and the heartful music by V Barot. This song will definitively make a room in your heart.
Make Sure You Will Like It And Spread it As Much As You Can. 
Subscribe To Our Channel For New Songs: http://bit.ly/SubscribeGEETMP3
Stream "Guitar" on 
Spotify: https://open.spotify.com/track/5IG7VuYedEhg3t7AacfirW?si=88fe9d9661594718
Apple Music: https://music.apple.com/us/album/guitar-single/1760237929
iTunes: https://music.apple.com/us/album/guitar-single/1760237929
YT Music: https://music.youtube.com/watch?v=xaUZhsDzRJ4&amp;si=rGdmQuGxYhepjidD
Gaana: https://gaana.com/song/guitar-214
Amazon Prime Music: https://music.amazon.in/tracks/B0DG2Q5YQ4?marketplaceId=A21TJRUUN4KGV&amp;musicTerritory=IN&amp;ref=dm_sh_8FSh7JLmzjT2TAb11fgSUoAyY
Song Credits:
Song: Guitar
Singer: Karan Randhawa
Lyrics: Fateh Shergill
Composer: Fateh Shergill
Music: V Barot
Mix &amp; Master: Sameer Charegaonkar
Director: Rav Dhillon
Female Lead: Ayesha Khan
Ass Director: Rahul Marwaha
DOP: Sukh Kamboj
Choreographer: Sahaj Singh 
Assistant Choreographers: Priyanka Mitra, Pranjal Datta
Editing: Jagjeet Singh Dhanoa
Colourist: Onkar
Makeup: Sam (Savreen)
Costume: Priyaana Thapar
Production: Manish Khari (MK Film Productions) &amp; Prasar Bhaiti  
Hair Stylist: Ali Khan
Casting: Obed Afridi
Jimmy Jib: Gourav 
Artwork Designer: The Town Media
Producer: KV Dhillon
Online &amp; Reels Promotions: GK DIGITAL
Music Label: Geet MP3
Music Consultant &amp; Digital Partner: GK DIGITAL
Instagram: https://www.instagram.com/GK.DIGITAL
Enjoy &amp; Stay Connected With Us 📲
Website: http://GeetMP3.com
YouTube: http://bit.ly/SubscribeGEETMP3 
Facebook: https://www.facebook.com/iGeetMP3
Instagram: https://www.instagram.com/GEETMP3
Twitter: https://twitter.com/GEETMP3
Snapchat: https://www.snapchat.com/add/GEETMP3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</si>
  <si>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i0Yco-TJDms</t>
  </si>
  <si>
    <t>46859</t>
  </si>
  <si>
    <t>26 (Lyrical Video) Harf Cheema Ft. Gurlez Akhtar - Deep Jandu - Latest Punjabi Song 2025 - Geet MP3</t>
  </si>
  <si>
    <t>2025-04-11T08:36:56Z</t>
  </si>
  <si>
    <t>Geet MP3 Punjabi presents the lyrical video of "26," a captivating track by Harf Cheema and Gurlez Akhtar. With music composed by the talented Deep Jandu and lyrics penned by Harf Cheema himself, this song brings a unique blend of melody and storytelling. 
Stream/Download "26" on
Spotify: https://open.spotify.com/track/7cihhHoXk9UCTHUyK5JAqD?si=dfdbe8e8bcd44fd7
Apple Music: https://music.apple.com/us/album/26/1760573916?i=1760574775
Itunes: https://music.apple.com/us/album/26/1760573916?i=1760574775
Amazon Prime Music: https://music.amazon.in/tracks/B0DBVWGT85?marketplaceId=A21TJRUUN4KGV&amp;musicTerritory=IN&amp;ref=dm_sh_ZsvJPmW3UvlVIkMnI9vba42MI
YT Music: https://music.youtube.com/watch?v=tJlrpVbjSfU&amp;si=sbxvnny4ybtRW1ok
Subscribe Geet MP3 Punjabi for Unlimited Entertainment: https://bit.ly/3ASEhWh
Song Credits: 
Song: 26
Singer: Harf Cheema &amp; Gurlez Akhtar
Music Director: Deep Jandu
Lyrics: Harf Cheema
Mixed By: Adam Fair 
Mastered By: Sameer Charegaonkar
Video Director: Big Thought Films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</si>
  <si>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UkJjDVJHWPo</t>
  </si>
  <si>
    <t>104847</t>
  </si>
  <si>
    <t>Phulkari (Lyrical Video) - Karan Randhawa - Simar Kaur - Latest Punjabi Songs - Geet MP3</t>
  </si>
  <si>
    <t>2025-03-31T11:35:01Z</t>
  </si>
  <si>
    <t>GeetMP3 presents the lyrical video of "Phulkari", a hit Punjabi song featuring the dynamic Karan Randhawa and the soulful voice of Simar Kaur. With mesmerizing lyrics and a captivating melody, this song is set to be your favourite.
You Can Download/Play Full Song On :
Wynk : https://bit.ly/2JQvdX7
Apple Music : https://apple.co/3lccd2Y
Gaana : https://bit.ly/2GNZ4OQ
Jio Saavn : https://bit.ly/3keaEjF
Prime Music : https://amzn.to/2IpDgtr
Spotify : https://spoti.fi/3eHW570
Hungama : https://bit.ly/35aLvSH
Amazon Uk : https://amzn.to/2IdM8CF
iTunes : https://apple.co/3lccd2Y
YT Music : https://bit.ly/3kf1Zxz
Resso : https://bit.ly/3kbnqj1
Reel : https://bit.ly/40GgrVx
Song : Phulkari
Singer : Karan Randhawa
Composer : Karan Randhawa &amp; Micheal 
Female Vocals : Simar Kaur 
Starring : Isha Sharma
Lyrics : Karan Randhawa &amp; Micheal
Music : Raka
Video Director : Rav Dhillon 
Dop : Shinda Singh
Editor : Jagjeet Singh Dhanoa
Mix and Master Sameer Charegoankar
Colour &amp; DI : Post Brothers
Choreography : John
Styled By : Priyaana
Casting Director : Dipesh
Outfits : Rachitkhanna Turquoise, Kirensandhu Designer 
Jewellery : Regalselections
Productions : Kuldeep Production
Style  : Arzoo Kapoor
Female Outfits : Rachit Khana &amp; Kiren Sandhu Designer 
Jewellery : Regal Selections 
Artist Management : Gurbaksh Dhillon 
Produced By : Kv Dhillon
Online Promotions : GK DIGITAL
Music Label :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</si>
  <si>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BZQlvqUXE2g</t>
  </si>
  <si>
    <t>5537543</t>
  </si>
  <si>
    <t>21480</t>
  </si>
  <si>
    <t>247</t>
  </si>
  <si>
    <t>Jattwaad (Lyrical Video) - Harf Cheema &amp; Gurlez Akhtar - New Punjabi Songs - Geet MP3</t>
  </si>
  <si>
    <t>2025-03-26T07:25:58Z</t>
  </si>
  <si>
    <t>Geet MP3 &amp; GK Digital Presenting New Song "Jattwaad" Make Sure You Will Like It And Spread it As Much As You Can. 
Audio Stream/Download
Wynk Music : https://bit.ly/3I8r6ij
Amazon Prime Music : https://amzn.to/3s1T5dX
Jio Saavn : https://bit.ly/3IiXcYZ
Hungama : https://bit.ly/3GYxTK1
Spotify : https://spoti.fi/3I4hHIE
Apple Music : https://apple.co/3s13Xsr
Amazon UK : https://amzn.to/3LLeDDp
YT Music : https://bit.ly/3p2i52V
iTunes : https://apple.co/3s13Xsr
Resso : https://m.resso.com/ZSevJ7pMJ/
Reel : https://bit.ly/33wiUt4
Title : Jattwaad
Singer : Harf Cheema, Gurlez Akhtar
Lyrics : Harf Cheema
Composer : Harf Cheema
Music : Beat Minister
Video Director : Savio Sandhu
Team : Savio &amp; Yug
Assis Dir : Har G, Rahul, Rajvir
Dop : Shinda Singh
Editor : Jagjeet Singh Dhanoa 
Choreography : Sumit 
Mix Master : Sameer 
Publicity Design : The Town Media
Art By : Karma Art 
Production Manager : Kuldeep 
Designer : Gurdev Sons Designers
Artist Management : Gurbaksh Singh Dhillon
Produced By : Kv Dhillon 
Online Promotions : GK Digital
Music Label :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</si>
  <si>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2tq4oIcqAvU</t>
  </si>
  <si>
    <t>5212012</t>
  </si>
  <si>
    <t>13966</t>
  </si>
  <si>
    <t>109</t>
  </si>
  <si>
    <t>VEHAM (Lyrical Video) Harf Cheema - Gurlez Akhtar - Deep Jandu - Latest Punjabi Songs - Geet MP3</t>
  </si>
  <si>
    <t>2025-03-15T05:52:26Z</t>
  </si>
  <si>
    <t>Geet MP3 and GK Digital are Presenting a New Song of Harf Cheema, "Veham." We're excited to share our music with the world. We hope you enjoy listening to it as much as we enjoyed creating it!
Subscribe Geet MP3 Punjabi for Unlimited Entertainment: https://bit.ly/3ASEhWh
Streaming Now On: 
Spotify: https://open.spotify.com/track/52K2rHBOYRzrN2QfYbnKF0
Wynk: https://wynk.in/music/song/veham/gk_3617384014157_ING982400017?q=veham+harf+cheema
iTunes: https://music.apple.com/us/album/veham/1729740026?i=1729740046
Apple Music: https://music.apple.com/us/album/veham/1729740026?i=1729740046
Amazon Prime Music: https://music.amazon.in/search/veham+harf+cheema?filter=IsLibrary%7Cfalse&amp;sc=none
Hungama Music: https://www.hungama.com/song/veham/107218702/
Reel: https://www.instagram.com/reels/audio/779132017606352/
Youtube Topic: https://www.youtube.com/watch?v=sk6dWizBpxk
Youtube Music: https://music.youtube.com/watch?v=sk6dWizBpxk
Shazam: https://www.shazam.com/gb/track/691184530/veham
Song Credits: 
Song: Veham
Singer/Lyrics/Composer: Harf Cheema
Female Vocals: Gurlez Akhtar
Starring: Maahi Sharma, Harf Cheema
Music Producer: Deep Jandu
Video Director: Savio Sandhu
Chief Ad’s: Rajvir Maan &amp; Jagjit Maan 
Mix &amp; Master: Sameer Charegaonkar
DOP: Sagar 
Edit: Raghav Ralhan 
Post Production: Iconix Studio 
Assistant: Vicky 
Harf Cheema Costume Designer: Evershine Collection (Ankush)
Mahi Sharma Costume Designer: Manvir
Producer: Kv Dhillon
Online &amp; Reels Promotions: GK Digital
Record Label: Geet MP3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</si>
  <si>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C67un1oFu6E</t>
  </si>
  <si>
    <t>7597429</t>
  </si>
  <si>
    <t>26850</t>
  </si>
  <si>
    <t>Defender (Lyrical Video) Harf Cheema - Sudesh Kumari - Sruishty Mann - Latest Punjabi Songs 2025</t>
  </si>
  <si>
    <t>2025-03-02T08:31:32Z</t>
  </si>
  <si>
    <t>Geet MP3 &amp; GK Digital Presenting Album "Future Folk" Of Harf Cheema, And Now We Releasing Album's Music Video "Defender"
We expect you to appreciate hearing it as greatly as we enjoyed making it!
Join the Journey and Subscribe to Endless Entertainment: http://bit.ly/SubscribeGEETMP3
"Future Folk" Album Streaming Now On: 
Spotify: https://open.spotify.com/album/6ukTEfsBa5GIp9nOJQTLkw?si=pfnZWd-KTKW2o_mcL8cbhA
Apple Music: https://music.apple.com/us/album/future-folk-ep/1781681641
iTunes: https://music.apple.com/us/album/future-folk-ep/1781681641
JioSaavn: https://www.jiosaavn.com/album/future-folk/teM4CMCo3ks_
Prime Music India: https://music.amazon.in/albums/B0DNZTVJ44?marketplaceId=A21TJRUUN4KGV&amp;musicTerritory=IN&amp;ref=dm_sh_PYz3sp7iq3QwOscC8ZxIQGKzF
YouTube Music: https://music.youtube.com/playlist?list=OLAK5uy_lY7EqRNqe1lLEP1BQsRz_BDUejpPZAYGs&amp;si=0f8L6al_4NNeyEHz
Youtube Topic: https://youtube.com/playlist?list=OLAK5uy_nC3U3hEi5Twy_sXRuKm4UkhXGbI-iu1g0&amp;si=nxvl7ZE7mxb6oSTi
Reel Links - Future Folk 
1. Defender: https://www.instagram.com/reels/audio/1715827378983345?igsh=MXJidHBtMjJiZzBkcQ==
2. Attitude: https://www.instagram.com/reels/audio/578502528063439?igsh=MWUwemE4dm1pYXN4bA==
3. Halla Gulla: https://www.instagram.com/reels/audio/1055656226247454?igsh=MW1mdDJ5dXlzNHhjeg==
4. Gediroute: https://www.instagram.com/reels/audio/575258255083783?igsh=Mzk5c2N2dTFjMjFm
5. Lahore: https://www.instagram.com/reels/audio/1299735821375465?igsh=ZXJvYXZoODBhYnZ0
6. Circle: https://www.instagram.com/reels/audio/559496986834684?igsh=YjRvbzVueHZtc3Bn
Song Video Credits:
Song: Defender
Singer: Harf Cheema Ft. Sudesh Kumari
Female Lead: Sruishty Mann
Lyrics\Composer: Harf Cheema
Music : Deep Jandu 
Video: Hitesh Arora
Producers: KV Dhillon
Digitally Promotions: GK Digital
Record Label: Geet MP3
Album's Tracklist:
1. 
Song: Defender
Singer: Harf Cheema, Sudesh Kumari
Lyrics and Composer: Harf Cheema
Music Director: Deep Jandu
2. 
Song: Attitude
Singer: Harf Cheema, Jasmeen Akhtar
Lyrics Composer: Harf Cheema
Music Director: Bull Music
3. 
Song: Halla Gulla
Singer: Harf Cheema, Gurlez Akhtar
Lyrics &amp; Composer: Harf Cheema
Music Director: Gaiphy
 4. 
Song: Gediroute
Singer: Harf Cheema, Shipra Goyal
Lyrics &amp; Composer: Harf Cheema
Music: Bull music
5. 
Song: Lahore
Singer: Harf Cheema, Sargi Maan
Lyrics &amp; Composer: Harf Cheema
Music: Gaiphy
6. Song: Circle
 Singer: Harf Cheema, Rupinder Handa
 Lyrics &amp; Composer: Harf Cheema
 Music: Deep Jandu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</si>
  <si>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DJrVlyYBqZQ</t>
  </si>
  <si>
    <t>7857693</t>
  </si>
  <si>
    <t>34030</t>
  </si>
  <si>
    <t>Halla Gulla (Lyrical Video) - Harf Cheema - Gurlez Akhtar - Future Folk - Latest Punjabi Songs 2024</t>
  </si>
  <si>
    <t>2025-03-01T08:10:31Z</t>
  </si>
  <si>
    <t>Geet MP3 presenting the soul-stirring song of the "Future Folk" album – vocals by "Harf Cheema" and "Gurlez Akhtar". With blendy lyrics by "Harf Cheema" himself and Powerful music produced by "Gaiphy", this song will make a play in your heart for sure.
Stream/Download "Halla Gulla" on: 
Spotify: https://open.spotify.com/track/6VDZQV2ZhRSwtapy6860Rv?si=3518cd5b6465462d
Apple Music: https://music.apple.com/us/album/halla-gulla-single/1780830166
iTunes:  https://music.apple.com/us/album/halla-gulla-single/1780830166
Amazon Prime Music: https://music.amazon.in/albums/B0DNNHRH4V?marketplaceId=A21TJRUUN4KGV&amp;musicTerritory=IN&amp;ref=dm_sh_8o1Oa7chKjMUk6Wida9x2RXg2
Jio Saavn: https://www.jiosaavn.com/song/halla-gulla/Mz87WA5cWWI
YT Music: https://music.youtube.com/watch?v=RqZSCQcvn4s&amp;si=MQC4WddIOVRKEsQC
YouTube Topic: https://www.youtube.com/watch?v=RqZSCQcvn4s
Instagram Reel: https://www.instagram.com/reels/audio/1055656226247454?igsh=MW1mdDJ5dXlzNHhjeg==
Song Credits:
Song: Halla Gulla
Singer: Harf Cheema , Gurlez Akhtar
Lyrics: Harf Cheema
Composer: Harf Cheema
Music: Gaiphy
Female Lead: Geet Goraaya
Mix &amp; Master: Sameer
Video: Satti Dhillon
DOP: Sukh Kamboj
Editor: Zipsy Studios 
Producer: KV Dhillon
Digital Promotions: GK Digital
Record Label: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</si>
  <si>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cLh_fHfh5V0</t>
  </si>
  <si>
    <t>7449209</t>
  </si>
  <si>
    <t>31348</t>
  </si>
  <si>
    <t>355</t>
  </si>
  <si>
    <t>RABBA VE (Lyrical Video) Jyoti Nooran - Dev Kharoud - Roopi Gill - Majhail Movie Songs 2025</t>
  </si>
  <si>
    <t>2025-02-25T10:44:18Z</t>
  </si>
  <si>
    <t>Geet MP3 Punjabi proudly presents the lyrical video of Rabbe Ve,  featuring the voice of Jyoti Nooran. The song is written and music produced by Happy Raikoti delivering a blend of strong lyrics and dynamic music.
"Majhail" Movie Running Succesfully in Cinemas
Song Available On:
Apple Music:  https://music.apple.com/in/album/rabba-ve-from-majhail-single/1794497698
Spotify: https://open.spotify.com/album/0lxPTJ...
iTunes:  https://music.apple.com/in/album/rabba-ve-from-majhail-single/1794497698
Amazon Prime Music: https://music.amazon.in/albums/B0DW45...
Jio Saavn: https://www.jiosaavn.com/album/rabba-...
YT Music:  https://www.youtube.com/watch?v=XrvKAQiu114&amp;t=0s
Song Credits:
Song Name: Rabba Ve
Singer: Jyoti Nooran
Music: Happy Raikoti
Lyrics: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</si>
  <si>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smGO2PMI1hA</t>
  </si>
  <si>
    <t>1392065</t>
  </si>
  <si>
    <t>12060</t>
  </si>
  <si>
    <t>MAJHAIL ANTHEM (Lyrical Video) - Karan Randhawa - Dev Kharoud - Roopi Gill - Majhail</t>
  </si>
  <si>
    <t>2025-02-25T10:31:19Z</t>
  </si>
  <si>
    <t>Geet MP3 Punjabi proudly presents the lyrical video of Majhail Anthem,  featuring the voice of Karan Randhawa . The song is written by Onkar Malhi and the powerful music is produced by Deep Jandu, delivering a blend of strong lyrics and dynamic music.
"Majhail" Movie Running Succesfully in Cinemas
Song Available On:
Spotify: https://open.spotify.com/album/1V4cW9gOVgxXBqhAVTUOiF
Apple Music: https://music.apple.com/in/album/majhail-anthem-from-majhail-single/1791544962
Amazon Prime Music: https://music.amazon.in/albums/B0DTJ3KS86
YT Music: https://music.youtube.com/watch?v=Tif7B9ErrhI
iTunes: https://music.apple.com/in/album/majhail-anthem-from-majhail-single/1791544962
Instagram: https://www.instagram.com/reels/audio/2035714716931180?igsh=cWY4dGYydHc1c2x3
Song Credits:
Song Name: Majhail Anthem
Singer: Karan Randhawa
Music: Deep Jandu
Lyrics: Onkar Malhi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</si>
  <si>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gqz9PgKRa4k</t>
  </si>
  <si>
    <t>3298191</t>
  </si>
  <si>
    <t>15761</t>
  </si>
  <si>
    <t>230</t>
  </si>
  <si>
    <t>GALLAN HUNDIYAN (Full Song) Gulab Sidhu - Dev Kharoud - Roopi Gill - Majhail Movie Songs 2025</t>
  </si>
  <si>
    <t>2025-02-13T06:27:13Z</t>
  </si>
  <si>
    <t>Geet MP3 Punjabi proudly presents the lyrical video of Gallan Hundiyan,  featuring the voice of Gulab Sidhu. The song is written and music produced by Happy Raikoti delivering a blend of strong lyrics and dynamic powerful music.
Song Available On:
Spotify: https://open.spotify.com/album/4eXHXXfO93us9UtOjbtpo1
Apple Music: https://music.apple.com/in/album/gallan-hundiyan-from-majhail/1791545603?i=1791545604
Amazon Prime Music: https://music.amazon.in/albums/B0DTJ5T3DG
Jio Saavn: https://www.jiosaavn.com/album/gallan-hundiyan-from-majhail/Fi-gmR9li78_
iTunes: https://music.apple.com/in/album/gallan-hundiyan-from-majhail/1791545603?i=1791545604
YT Music: https://music.youtube.com/watch?v=PbY2RNU3Ii4
YouTube Topic: https://www.youtube.com/watch?v=PbY2RNU3Ii4
Instagram: https://www.instagram.com/reels/audio/1007976081356751/
Song Credits:
Song Name: Gallan Hundiyan
Singer: Gulab Sidhu
Lyrics: Happy Raikoti
Music: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</si>
  <si>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UrJKMReSnBg</t>
  </si>
  <si>
    <t>PT2M1S</t>
  </si>
  <si>
    <t>90360</t>
  </si>
  <si>
    <t>691</t>
  </si>
  <si>
    <t>MAJHAIL Title Track (Lyrical Video) - Prem Dhillon - Dev Kharoud - Guggu Gill - Roopi Gill - Majhail</t>
  </si>
  <si>
    <t>2025-02-12T10:07:41Z</t>
  </si>
  <si>
    <t>Geet MP3 Punjabi proudly presents the lyrical video of Majhail (Title Track), a track featuring the voice of  Prem Dhillon The song is written by Prem Dhillon himself and music produced by Rass, delivering a blend of strong lyrics and dynamic music.
Majhail Song Available On:
Spotify: https://open.spotify.com/album/51nwNRYw6uBFk7n4GVanoB?si=zFng_FizQhSDYnlH_bQZSg
Apple Music: https://music.apple.com/us/album/majhail/1784984522?i=1784984575
iTunes: https://music.apple.com/us/album/majhail/1784984522?i=1784984575
JioSaavn: https://www.jiosaavn.com/album/majhail/pW7DY0mlzcw_
YouTube Music: https://music.youtube.com/watch?v=eXW07lV7_yM&amp;si=bKETn4hKOeWQPwlP
Reel: https://www.instagram.com/reels/audio/1274751550230524/  
Song Credits:
Singer/Composer/Lyrics: Prem Dhillon
Music/Mix &amp; Master: Rass
Video Director: Satti Dhillon
Online &amp; Reels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</si>
  <si>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VZbvUZdiH7o</t>
  </si>
  <si>
    <t>614499</t>
  </si>
  <si>
    <t>3075</t>
  </si>
  <si>
    <t>SOHNEYA (Lyrical Video) - Sunidhi Chauhan &amp; Happy Raikoti - Dev Kharoud - Roopi Gill - Majhail Songs</t>
  </si>
  <si>
    <t>2025-02-11T06:32:06Z</t>
  </si>
  <si>
    <t>Geet MP3 Punjabi proudly presents the lyrical video of Sohneya, a heart warming track featuring the voices of Sunidhi Chauhan &amp; Happy Raikoti . The song is written and music produced as well as composed by Happy Raikoti, delivering a blend of strong lyrics and dynamic music.
"Majhail" Movie Running Succesfully in Cinemas
Song Available On:
Spotify: https://open.spotify.com/album/09v1W0BjLuypgUrdm7tHbv
Apple Music: https://music.apple.com/in/album/sohneya-from-majhail/1790856214?i=1790856215
Amazon Prime Music: https://music.amazon.in/albums/B0DT74YWQP
iTunes: https://music.apple.com/in/album/sohneya-from-majhail/1790856214?i=1790856215
Jio Saavn: https://www.jiosaavn.com/song/sohneya-from-majhail-from-majhail/QwMyVwBVZ3U
YT Music: https://music.youtube.com/watch?v=NueQXoptZ5c
Song Credits:
Song Name: Sohneya
Singer: Sunidhi Chauhan &amp; Happy Raikoti
Lyrics: Happy Raikoti
Music: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</si>
  <si>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-JXjxZIbE3E</t>
  </si>
  <si>
    <t>PT4M38S</t>
  </si>
  <si>
    <t>6820973</t>
  </si>
  <si>
    <t>28312</t>
  </si>
  <si>
    <t>PYAR VYAR (Lyrical Video) - Karan Randhawa - Dev Kharoud - Roopi Gill - Majhail Movie Songs 2025</t>
  </si>
  <si>
    <t>2025-02-10T07:18:04Z</t>
  </si>
  <si>
    <t>Geet MP3 Punjabi proudly presents the lyrical video of "Pyar Vyar", a heart warming track featuring the voice of Karan Randhawa. The song is written and music produced as well as composed by Happy Raikoti, delivering a blend of strong lyrics and dynamic music.
Song Available On:
Spotify: https://open.spotify.com/album/6bL2Byg65HROlOcNDAP1yD
Apple Music: https://music.apple.com/in/album/pyar-vyar-from-majhail-single/1793152316
Amazon Prime Music: https://music.amazon.in/albums/B0DV9XTBF8
iTunes: https://music.apple.com/in/album/pyar-vyar-from-majhail-single/1793152316
YT Music: https://music.youtube.com/watch?v=5x3teC2qQMU
Jio Saavn: https://www.jiosaavn.com/song/pyar-vyar-from-majhail-from-majhail/QB8yViVaQwY
YouTube Topic: https://www.youtube.com/watch?v=5x3teC2qQMU
Instagram: https://www.instagram.com/reels/audio/9018684201572465?igsh=Ym80aTRxcTF1b3Vw
Song Credits:
Song Name: Pyar Vyar
Singer: Karan Randhawa
Lyrics: Happy Raikoti
Music: Happy Raikoti
Digitally Promotions: GK Digital
Music Label: Geet MP3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"Majhail" Movie Running Succesfully in Cinemas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</si>
  <si>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2BYDFLtUvU0</t>
  </si>
  <si>
    <t>38381</t>
  </si>
  <si>
    <t>HADD TODTA (Lyrical Video) - Amrit Maan &amp; Deep Jandu - Dev Kharoud - Guggu Gill - New Punjabi Song</t>
  </si>
  <si>
    <t>2025-02-03T06:25:45Z</t>
  </si>
  <si>
    <t>Geet MP3 Punjabi proudly presents the lyrical video of Hadd Todta, a powerful track featuring the voices of Amrit Maan and Deep Jandu. The song is written by Amrit Maan and composed by Deep Jandu, delivering a blend of strong lyrics and dynamic music.
"Majhail" Movie Running Succesfully in Cinemas
Song Available On:
Spotify: https://open.spotify.com/album/76TqXlblGWmMvVNLJtNw0I?si=QafkIbXYQxCegk7LePT86Q
Apple Music: https://music.apple.com/us/album/hadd-todta-from-majhail-single/1789307095
iTunes: https://music.apple.com/us/album/hadd-todta-from-majhail-single/1789307095
JioSaavn: https://www.jiosaavn.com/song/hadd-todta-from-majhail-from-majhail/Fw80QDZjQgc
Gaana: https://gaana.com/song/hadd-todta-from-majhail
Prime Music India: https://music.amazon.in/albums/B0DSHWWDS6?marketplaceId=A21TJRUUN4KGV&amp;musicTerritory=IN&amp;ref=dm_sh_Z7m5ZkmE2mkrFyoEaD2oZArL
Song Credits:
Singer: Amrit Maan, Deep Jandu
Lyrics: Amrit Maan
Music: Deep Jandu
Digitally Promotions: GK Digital
Movie Credits:
Movie Name : Majhail  
Director: Dheeraj Kedarnath Rattan
Producer: KV Dhillon &amp; Anmol Sahni
Casting: Dev Kharoud, Guggu Gill, Roopi Gill, Dheeraj Kumar, Kull Sidhu, Marc Randhawa, Hobby Dhaliwal, Vadda Grewal
Story And Screenplay: Dheeraj Kedarnath Rattan &amp; Manila Rattan 
Dialogue: Gurpreet Bhullar
Action Director: Sham Kaushal 
Associate Director: Jimmy Rampal , Satti Dhillon 
Director of Photography: Sapan Narula
Choreographer: Ritchie Burton
Editor: Hardik Singh Reen 
Di &amp; VFX: Afterplay Studios (Maddy) 
DI Colorist: Uttam Kumar Pandey
DI Head: Ganapathy Subramanian
VFX Supervisor: Kamlesh Yadav  
Production Designer: Rommy Arts
Line Producer: K Two Films 
Costume Designer: Aman Sekhon
Background Score: Amar Mohile 
Sound Designer: Parikshit Lalwani &amp; Kunal Mehta
Re-Recording Mixer: Bibin Dev
Visual Promotions: Visual Key Studios 
Motion Graphics: Junaid Ansari
Digitally Promotions: GK Digital
Worldwide Distributions: Geet MP3
Music On: Geet MP3
Subscribe Geet MP3 Punjabi for Unlimited Entertainment: https://bit.ly/3ASEhWh
Get In Touch With Us on Social Media:
Website: https://www.geetmp3.com/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Music Consultation: GK Digital
Instagram: https://www.instagram.com/gk.digital/</t>
  </si>
  <si>
    <t>lc9VwpwOwag</t>
  </si>
  <si>
    <t>274114</t>
  </si>
  <si>
    <t>1850</t>
  </si>
  <si>
    <t>Johnnie Walker: Priya (Audio Song) Latest Punjabi Song 2024 | Geet MP3 Punjabi</t>
  </si>
  <si>
    <t>2024-10-11T09:36:53Z</t>
  </si>
  <si>
    <t>9WelMYbJoFY</t>
  </si>
  <si>
    <t>106485</t>
  </si>
  <si>
    <t>Naah: Priya (Audio Song) Latest Punjabi Song 2024 | Geet MP3 Punjabi</t>
  </si>
  <si>
    <t>2024-10-11T06:48:56Z</t>
  </si>
  <si>
    <t>nk1RfsC3l2U</t>
  </si>
  <si>
    <t>148426</t>
  </si>
  <si>
    <t>2454</t>
  </si>
  <si>
    <t>Nakhro: Priya (Audio Song) Latest Punjabi Song 2024 | Geet MP3 Punjabi</t>
  </si>
  <si>
    <t>2024-10-10T12:30:02Z</t>
  </si>
  <si>
    <t>Geet MP3 Presenting Priya's New Album "Flowers" With a blend of catchy melodies and meaningful lyrics, we're excited to share our music with the world. We hope you enjoy listening to it as much as we enjoyed creating it!
Join the Journey and Subscribe to Endless Entertainment: http://bit.ly/SubscribeGEETMP3
Flowers Full Album Stream And Download On: 
Spotify: https://open.spotify.com/album/2u13scMhPhD0LvK1ZZFXhH
Apple Music: https://music.apple.com/in/album/flowers/1771689154
Wynk Music: https://wynk.in/music/album/flowers/wm_5034644134925?q=flowers+priya
iTunes: https://music.apple.com/in/album/flowers/1771689154
Jio Saavn: https://www.jiosaavn.com/album/flowers/pzWi8AzRw2M_
Hungama Music: https://www.hungama.com/album/flowers/122299123/
Amazon Prime Music: https://music.amazon.in/albums/B0DJC25JS4
YT Music: https://music.youtube.com/playlist?list=OLAK5uy_mWlM4hcOrPe7wOKoitu4qOppSDu3pp0tc
Gaana: https://gaana.com/album/flowers-punjabi-2024
Flowers Reel Links -
Ghulama Wali: https://www.instagram.com/reels/audio/2916421165180141?igsh=MXN1ZG11eWN2d3pi
Ammiye: https://www.instagram.com/reels/audio/8122353347863641?igsh=MWp1N2N0emxieG01ZQ==
Baapu: https://www.instagram.com/reels/audio/897377812303228?igsh=a2trNmxvZ2swZjAx
Nakhro: https://www.instagram.com/reels/audio/1214445529766359?igsh=MWx4M3VwdWZzOTY1dw==
Naah: https://www.instagram.com/reels/audio/547334831302662?igsh=aml3bDYycm5yNmc3
Johnnie Walker: https://www.instagram.com/reels/audio/536495925456950?igsh=bjczYW9ldzRmNWR6
Yaari: https://www.instagram.com/reels/audio/499456816262232?igsh=MW00am1xODc2NG92Yg==
Album Tracklist:
1. 
Song: Ghulama Wali 
Singer: Priya
Lyrics &amp; Composer: Bunny Johal
Music Director: Black Virus
2. 
Song: Ammiye
Singer: Priya
Lyrics &amp; Composer: Gurjit Gill
Music Director: Black Virus
3. 
Song: Baapu 
Singer: Priya
Lyrics &amp; Composer: Jagroop Sandhu
Music: Arpan Bawa
4. 
Song: Nakhro
Singer: Priya
Lyrics &amp; Composer:  Vicky Dhaliwal
Music: V Barot
5. 
Song: Naah
Singer: Priya 
Lyrics &amp; Composer: Jass Manak
Music: V Barot
6. 
Song: Johnnie Walker
Singer: Priya
Lyrics &amp; Composer:  Prince Bhullar
Music: V Barot
7. 
Song: Yaari
Singer: Priya, Lucas
Lyrics &amp; Composer: Lucas
Music: V Barot
Artwork Designer: Aman Kalsi
Lyrical Video By: Vicky Singh
Costume Designer: Reewa Designer Studio
Producer: Kv Dhillon
Digital Promotions: GK Digital
Record Label: Geet MP3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</si>
  <si>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wTNoAfR-Nn0</t>
  </si>
  <si>
    <t>206508</t>
  </si>
  <si>
    <t>Baapu: Priya (Audio Song) Latest Punjabi Song 2024 | Geet MP3 Punjabi</t>
  </si>
  <si>
    <t>2024-10-10T09:30:03Z</t>
  </si>
  <si>
    <t>ohKQe5RFE9E</t>
  </si>
  <si>
    <t>188913</t>
  </si>
  <si>
    <t>1751</t>
  </si>
  <si>
    <t>33</t>
  </si>
  <si>
    <t>Ammiye: Priya (Audio Song) Latest Punjabi Song 2024 | Geet MP3 Punjabi</t>
  </si>
  <si>
    <t>2024-10-10T06:30:10Z</t>
  </si>
  <si>
    <t>Geet MP3 Presenting Priya's New Album "Flowers" With a blend of catchy melodies and meaningful lyrics, we're excited to share our music with the world. We hope you enjoy listening to it as much as we enjoyed creating it!
Join the Journey and Subscribe to Endless Entertainment: http://bit.ly/SubscribeGEETMP3
Flowers Full Album Stream And Download On: 
Spotify: https://open.spotify.com/album/2u13scMhPhD0LvK1ZZFXhH
Apple Music: https://music.apple.com/in/album/flowers/1771689154
Wynk Music: https://wynk.in/music/album/flowers/wm_5034644134925?q=flowers+priya
iTunes: https://music.apple.com/in/album/flowers/1771689154
Jio Saavn: https://www.jiosaavn.com/album/flowers/pzWi8AzRw2M_
Hungama Music: https://www.hungama.com/album/flowers/122299123/
Amazon Prime Music: https://music.amazon.in/albums/B0DJC25JS4
YT Music: https://music.youtube.com/playlist?list=OLAK5uy_mWlM4hcOrPe7wOKoitu4qOppSDu3pp0tc
Gaana: https://gaana.com/album/flowers-punjabi-2024
Flowers Reel Links -
Ghulama Wali: https://www.instagram.com/reels/audio/2916421165180141?igsh=MXN1ZG11eWN2d3pi
Ammiye: https://www.instagram.com/reels/audio/8122353347863641?igsh=MWp1N2N0emxieG01ZQ==
Baapu: https://www.instagram.com/reels/audio/897377812303228?igsh=a2trNmxvZ2swZjAx
Nakhro: https://www.instagram.com/reels/audio/1214445529766359?igsh=MWx4M3VwdWZzOTY1dw==
Naah: https://www.instagram.com/reels/audio/547334831302662?igsh=aml3bDYycm5yNmc3
Johnnie Walker: https://www.instagram.com/reels/audio/536495925456950?igsh=bjczYW9ldzRmNWR6
Yaari: https://www.instagram.com/reels/audio/499456816262232?igsh=MW00am1xODc2NG92Yg==
Album Tracklist:
1. 
Song: Ghulama Wali 
Singer: Priya
Music Composer: Black Virus
Lyrics/Composer: Bunny Johal 
2. 
Song: Ammiye
Singer: Priya
Music Composer: Black Virus
Lyrics/Composer: Gurjit Gill
3. 
Song: Baapu 
Singer: Priya
Lyrics &amp; Composer: Jagroop Sandhu
Music: Arpan Bawa
4. 
Song: Nakhro
Singer: Priya
Lyrics &amp; Composer:  Vicky Dhaliwal
Music: V Barot
5. 
Song: Naah
Singer: Priya 
Lyrics &amp; Composer: Jass Manak
Music: V Barot
6. 
Song: Johnnie Walker
Singer: Priya
Lyrics &amp; Composer:  Prince Bhullar
Music: V Barot
7. 
Song: Yaari
Singer: Priya, Lucas
Lyrics &amp; Composer: Lucas
Music: V Barot
Artwork Designer: Aman Kalsi
Lyrical Video By: Vicky Singh
Costume Designer: Reewa Designer Studio
Producer: Kv Dhillon
Digital Promotions: GK Digital
Record Label: Geet MP3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</si>
  <si>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gyfQpYg4LlI</t>
  </si>
  <si>
    <t>536213</t>
  </si>
  <si>
    <t>7412</t>
  </si>
  <si>
    <t>105</t>
  </si>
  <si>
    <t>Flowers: Priya (Full Album) Latest Punjabi Album 2024 | Geet MP3 Punjabi</t>
  </si>
  <si>
    <t>2024-10-09T13:00:05Z</t>
  </si>
  <si>
    <t>Geet MP3 Presenting Priya's New Album "Flowers" With a blend of catchy melodies and meaningful lyrics, we're excited to share our music with the world. We hope you enjoy listening to it as much as we enjoyed creating it!
Join the Journey and Subscribe to Endless Entertainment: http://bit.ly/SubscribeGEETMP3
Flowers Full Album Stream And Download On: 
Spotify: https://open.spotify.com/album/2u13scMhPhD0LvK1ZZFXhH
Apple Music: https://music.apple.com/in/album/flowers/1771689154
Wynk Music: https://wynk.in/music/album/flowers/wm_5034644134925?q=flowers+priya
iTunes: https://music.apple.com/in/album/flowers/1771689154
Jio Saavn: https://www.jiosaavn.com/album/flowers/pzWi8AzRw2M_
Hungama Music: https://www.hungama.com/album/flowers/122299123/
Amazon Prime Music: https://music.amazon.in/albums/B0DJC25JS4
YT Music: https://music.youtube.com/playlist?list=OLAK5uy_mWlM4hcOrPe7wOKoitu4qOppSDu3pp0tc
Flowers Reel Links -
Ghulama Wali: https://www.instagram.com/reels/audio/2916421165180141?igsh=MXN1ZG11eWN2d3pi
Ammiye: https://www.instagram.com/reels/audio/8122353347863641?igsh=MWp1N2N0emxieG01ZQ==
Baapu: https://www.instagram.com/reels/audio/897377812303228?igsh=a2trNmxvZ2swZjAx
Nakhro: https://www.instagram.com/reels/audio/1214445529766359?igsh=MWx4M3VwdWZzOTY1dw==
Naah: https://www.instagram.com/reels/audio/547334831302662?igsh=aml3bDYycm5yNmc3
Johnnie Walker: https://www.instagram.com/reels/audio/536495925456950?igsh=bjczYW9ldzRmNWR6
Yaari: https://www.instagram.com/reels/audio/499456816262232?igsh=MW00am1xODc2NG92Yg==
Album Tracklist:
1. 
Song: Ghulama Wali 
Singer: Priya
Lyrics &amp; Composer: Bunny Johal
Music Director: Black Virus
2. 
Song: Ammiye
Singer: Priya
Lyrics &amp; Composer: Gurjit Gill
Music Director: Black Virus
3. 
Song: Baapu 
Singer: Priya
Lyrics &amp; Composer: Jagroop Sandhu
Music: Arpan Bawa
4. 
Song: Nakhro
Singer: Priya
Lyrics &amp; Composer:  Vicky Dhaliwal
Music: V Barot
5. 
Song: Naah
Singer: Priya 
Lyrics &amp; Composer: Jass Manak
Music: V Barot
6. 
Song: Johnnie Walker
Singer: Priya
Lyrics &amp; Composer:  Prince Bhullar
Music: V Barot
7. 
Song: Yaari
Singer: Priya, Lucas
Lyrics &amp; Composer: Lucas
Music: V Barot
Producer: Kv Dhillon
Digital Promotions: GK Digital
Record Label: Geet MP3
Enjoy and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</si>
  <si>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S4I97hRS8x8</t>
  </si>
  <si>
    <t>PT19M7S</t>
  </si>
  <si>
    <t>15696</t>
  </si>
  <si>
    <t>587</t>
  </si>
  <si>
    <t>That Girl: Ishan Kouran (Audio Song) Latest Punjabi Song 2024 | Geet MP3 Punjabi</t>
  </si>
  <si>
    <t>2024-09-24T12:30:28Z</t>
  </si>
  <si>
    <t>Geet MP3 Presenting EP "Wayback" With a blend of catchy melodies and meaningful lyrics, we're excited to share our music with the world. We hope you enjoy listening to it as much as we enjoyed creating it!
Join the Journey and Subscribe to Endless Entertainment: http://bit.ly/SubscribeGEETMP3
Wayback EP Stream And Download On: 
Wynk Music: https://wynk.in/music/album/wayback/wm_5034644062235?q=Wayback%3A+Ishan+Kouran
Jio Saavn: https://www.jiosaavn.com/album/wayback/ctWn,tEN7iY_
Apple Music: https://music.apple.com/in/album/wayback-ep/1767783772
Spotify: https://open.spotify.com/album/5kxP93IEbo4i6f41qDy4MJ
YT Music: https://music.youtube.com/playlist?list=OLAK5uy_lcigg0b6LhKkMJ5Nn2oQL_2xOl8CeUHAs
iTunes: https://music.apple.com/in/album/wayback-ep/1767783772
Gaana: https://gaana.com/album/wayback-punjabi
Amazon: https://music.amazon.in/albums/B0DGPS7SS3?ref=dm_sh_8xxeBhhm6aWrD0dGAVyRBpIpg&amp;referrer=dm_sh_whatsapp
Hungama: https://www.hungama.com/album/wayback/121968719/
Reel Links - Simplicity
That Girl: https://www.instagram.com/reels/audio/8047111628698760?igsh=MThjMTd1dXVhYWRuZQ==
Enemies: https://www.instagram.com/reels/audio/1629525347777773?igsh=MWo4bXR4dnVieDRp
Zulfan: https://www.instagram.com/reels/audio/1462632811105567?igsh=aHIyd3ZpdGF0anVm
Rich Ride: https://www.instagram.com/reels/audio/1921229148381904?igsh=MTBlandhYTA1eml5bQ==
Album Tracklist Below:
1. Zulfaan
Artist: Ishan Kouran 
Lyricist/Composer: Biswal Rohan
Music: San J Saini
2. Enemies
Artist: Ishan Kouran 
Lyricist/Composer: Biswal Rohan
Music: San J Saini
3. That Girl
Artist: Ishan Kouran 
Lyricist/Composer: Biswal Rohan
Music: San J Saini
4  Rich Ride
Artist: Ishan Kouran 
Lyricist/Composer: Biswal Rohan
Music: San J Saini
EP Name: Wayback
Record Label: Geet MP3 Punjabi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</si>
  <si>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XlLHTHNoJ8M</t>
  </si>
  <si>
    <t>204496</t>
  </si>
  <si>
    <t>Enemies: Ishan Kouran (Audio Song) Latest Punjabi Song 2024 | Geet MP3 Punjabi</t>
  </si>
  <si>
    <t>2024-09-24T10:30:04Z</t>
  </si>
  <si>
    <t>Geet MP3 Presenting EP "Wayback" With a blend of catchy melodies and meaningful lyrics, we're excited to share our music with the world. We hope you enjoy listening to it as much as we enjoyed creating it!
Join the Journey and Subscribe to Endless Entertainment: http://bit.ly/SubscribeGEETMP3
Wayback EP Stream And Download On: 
Wynk Music: https://wynk.in/music/album/wayback/wm_5034644062235?q=Wayback%3A+Ishan+Kouran
Jio Saavn: https://www.jiosaavn.com/album/wayback/ctWn,tEN7iY_
Apple Music: https://music.apple.com/in/album/wayback-ep/1767783772
Spotify: https://open.spotify.com/album/5kxP93IEbo4i6f41qDy4MJ
YT Music: https://music.youtube.com/playlist?list=OLAK5uy_lcigg0b6LhKkMJ5Nn2oQL_2xOl8CeUHAs
iTunes: https://music.apple.com/in/album/wayback-ep/1767783772
Gaana: https://gaana.com/album/wayback-punjabi
Amazon: https://music.amazon.in/albums/B0DGPS7SS3?ref=dm_sh_8xxeBhhm6aWrD0dGAVyRBpIpg&amp;referrer=dm_sh_whatsapp
Hungama: https://www.hungama.com/album/wayback/121968719/
Reel Links - Simplicity
That Girl: https://www.instagram.com/reels/audio/8047111628698760?igsh=MThjMTd1dXVhYWRuZQ==
Enemies: https://www.instagram.com/reels/audio/1629525347777773?igsh=MWo4bXR4dnVieDRp
Zulfan: https://www.instagram.com/reels/audio/1462632811105567?igsh=aHIyd3ZpdGF0anVm
Rich Ride: https://www.instagram.com/reels/audio/1921229148381904?igsh=MTBlandhYTA1eml5bQ==
Album Tracklist Below:
1. Zulfaan
Artist: Ishan Kouran 
Lyricist/Composer: Biswal Rohan
Music: San J Saini
2. Enemies
Artist: Ishan Kouran 
Lyricist/Composer: Biswal Rohan
Music: San J Saini
3. That Girl
Artist: Ishan Kouran 
Lyricist/Composer: Biswal Rohan
Music: San J Saini
4  Rich Ride
Artist: Ishan Kouran 
Lyricist/Composer: Biswal Rohan
Music: San J Saini
EP Name: Wayback
Record Label: Geet MP3 Punjabi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</si>
  <si>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98J_9JLactk</t>
  </si>
  <si>
    <t>104319</t>
  </si>
  <si>
    <t>Rich Ride: Ishan Kouran (Audio Song) Latest Punjabi Song 2024 | Geet MP3 Punjabi</t>
  </si>
  <si>
    <t>2024-09-24T08:30:18Z</t>
  </si>
  <si>
    <t>sYv94nu86I4</t>
  </si>
  <si>
    <t>PT2M13S</t>
  </si>
  <si>
    <t>113667</t>
  </si>
  <si>
    <t>1583</t>
  </si>
  <si>
    <t>Zulfaan: Ishan Kouran (Audio Song) Latest Punjabi Song 2024 | Geet MP3 Punjabi</t>
  </si>
  <si>
    <t>2024-09-24T06:30:02Z</t>
  </si>
  <si>
    <t>6DLb_tltub0</t>
  </si>
  <si>
    <t>223040</t>
  </si>
  <si>
    <t>1647</t>
  </si>
  <si>
    <t>Wayback: Ishan Kouran (Jukebox) Latest Punjabi EP 2024 | Geet MP3 Punjabi</t>
  </si>
  <si>
    <t>2024-09-23T09:45:19Z</t>
  </si>
  <si>
    <t>Geet MP3 Presenting EP "Wayback" With a blend of catchy melodies and meaningful lyrics, we're excited to share our music with the world. We hope you enjoy listening to it as much as we enjoyed creating it!
Join the Journey and Subscribe to Endless Entertainment: http://bit.ly/SubscribeGEETMP3
Wayback EP Stream And Download On: 
Wynk Music: https://wynk.in/music/album/wayback/wm_5034644062235?q=Wayback%3A+Ishan+Kouran
Jio Saavn: https://www.jiosaavn.com/album/wayback/ctWn,tEN7iY_
Apple Music: https://music.apple.com/in/album/wayback-ep/1767783772
Spotify: https://open.spotify.com/album/5kxP93IEbo4i6f41qDy4MJ
YT Music: https://music.youtube.com/playlist?list=OLAK5uy_lcigg0b6LhKkMJ5Nn2oQL_2xOl8CeUHAs
iTunes: https://music.apple.com/in/album/wayback-ep/1767783772
Gaana: https://gaana.com/album/wayback-punjabi
Amazon: https://music.amazon.in/albums/B0DGPS7SS3?ref=dm_sh_8xxeBhhm6aWrD0dGAVyRBpIpg&amp;referrer=dm_sh_whatsapp
Hungama: https://www.hungama.com/album/wayback/121968719/
Reel Links - Simplicity
That Girl: https://www.instagram.com/reels/audio/8047111628698760?igsh=MThjMTd1dXVhYWRuZQ==
Enemies: https://www.instagram.com/reels/audio/1629525347777773?igsh=MWo4bXR4dnVieDRp
Zulfan: https://www.instagram.com/reels/audio/1462632811105567?igsh=aHIyd3ZpdGF0anVm
Rich Ride: https://www.instagram.com/reels/audio/1921229148381904?igsh=MTBlandhYTA1eml5bQ==
Album Tracklist Below:
1. Zulfaan
Artist: Ishan Kouran 
Lyricist/Composer: Biswal Rohan
Music: San J Saini
2. Enemies
Artist: Ishan Kouran 
Lyricist/Composer: Biswal Rohan
Music: San J Saini
3. That Girl
Artist: Ishan Kouran 
Lyricist/Composer: Biswal Rohan
Music: San J Saini
4  Rich Ride
Artist: Ishan Kouran 
Lyricist/Composer: Biswal Rohan
Music: San J Saini
EP Name: Wayback
Record Label: Geet MP3 Punjabi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</si>
  <si>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JOHUOmSiy14</t>
  </si>
  <si>
    <t>PT10M25S</t>
  </si>
  <si>
    <t>2761</t>
  </si>
  <si>
    <t>Saade Hisse (Official Video) Davinder Gumti | Latest Punjabi Song 2024 | Geet MP3 Punjabi</t>
  </si>
  <si>
    <t>2024-09-16T12:30:01Z</t>
  </si>
  <si>
    <t>Geet MP3 Punjabi Presenting a New Song "Saade Hisse" With a Blend of catchy Lyrics, we're excited to share our music with the world. We hope you enjoy listening to it as much as we enjoyed creating it!
Join the Journey and Subscribe to Endless Entertainment: http://bit.ly/SubscribeGEETMP3
Song Credits:
Song Name: Saade Hisse
Singer/Lyrics: Davinder Gumti
Female Lead : Khushi Verma
Music: B Happie
Director: Shekhar Salaria
Producer: Kv Dhillon
Digital Promotion: GK Digital
Music Label: Geet MP3 Punjabi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</si>
  <si>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rCs4cZ-aEgw</t>
  </si>
  <si>
    <t>695210</t>
  </si>
  <si>
    <t>6842</t>
  </si>
  <si>
    <t>Adatan: Satbir Aujla (Audio Song) Latest Punjabi Song 2024 | Geet MP3 Punjabi</t>
  </si>
  <si>
    <t>2024-08-25T08:30:11Z</t>
  </si>
  <si>
    <t>Geet MP3 Presenting Satbir Aujla's New Album "Simplicity"  With a blend of catchy melodies and meaningful lyrics, we're excited to share our music with the world. We hope you enjoy listening to it as much as we enjoyed creating it!
Join the Journey and Subscribe to Endless Entertainment: http://bit.ly/SubscribeGEETMP3
Simplicity Full Album Stream And Download On: 
Amazon Prime Music: https://music.amazon.in/albums/B0DCPXRY7L
Wynk Music: https://wynk.in/music/album/simplicity/wm_198830983478
Jio Saavn: https://www.jiosaavn.com/album/simplicity/LChX3pIo5NU_
Apple Music: https://music.apple.com/in/album/simplicity/1762080531
Spotify: https://open.spotify.com/album/0U5Rzd2rBs5rkM3zdFVVpv
YT Music: https://music.youtube.com/playlist?list=OLAK5uy_nBx2oJfCgoX1cp4i82yeE0K0uIm4ESxvo
iTunes: https://music.apple.com/in/album/simplicity/1762080531
Reel Links - Simplicity 
Maa Ve: https://www.instagram.com/reels/audio/1166760251274916?igsh=MW5pbXo1OXZleGFlMA==
Bazar: https://www.instagram.com/reels/audio/1284768772488009?igsh=MWFsaXVxMXRsanhqZw==
Overweight: https://www.instagram.com/reels/audio/461625390078755?igsh=a3VycjdzN2NkcHc5
Gedi Route: https://www.instagram.com/reels/audio/1650552692456849?igsh=MWV2NzYyZWUyaDlrMw==
Jawani: https://www.instagram.com/reels/audio/1879558239186029?igsh=MW50c3U3Mm9wMGdmdg==
Adatan: https://www.instagram.com/reels/audio/819117717059420?igsh=MTVhb2t2d3RiZ3d4MQ==
College Days: https://www.instagram.com/reels/audio/503754478915371?igsh=MTlvbXE0NHl4anMzZg==
Album Credits: 
Album Name: Simplicity
Singer/Lyrics/Composer: Satbir Aujla 
Music: Satbir Aujla, Deol Harman, Jay B
Artwork Designers: The Town Media, Viggfx
Producer: Kv Dhillon
Digitally Promotions: GK Digital 
Music On: Geet MP3
Album Tracklist
1. Maa Ve 
Singer/Lyrics/Composer: Satbir Aujla
Music: Deol Harman
2. Bazar 
Singer/Lyrics/Composer/Music: Satbir Aujla
3. Overweight 
Singer/Lyrics/Composer: Satbir Aujla
Music: Deol Harman
4. Gedi Route 
Singer: Satbir Aujla Feat. Simran Kaur
Lyrics/Composer: Satbir Aujla
Music: Jay B
5. Jawani 
Singer/Lyrics/Composer: Satbir Aujla
Music: Jay B
6. Adatan
Singer/Lyrics/Composer/Music: Satbir Aujla
7. College Days
Singer/Lyrics/Composer: Satbir Aujla
Music: Deol Harman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</si>
  <si>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dE84AyYamX4</t>
  </si>
  <si>
    <t>96174</t>
  </si>
  <si>
    <t>2049</t>
  </si>
  <si>
    <t>Jawani: Satbir Aujla (Audio Song) Latest Punjabi Song 2024 | Geet MP3 Punjabi</t>
  </si>
  <si>
    <t>2024-08-25T04:30:17Z</t>
  </si>
  <si>
    <t>Myc33yHz6J0</t>
  </si>
  <si>
    <t>169514</t>
  </si>
  <si>
    <t>4706</t>
  </si>
  <si>
    <t>Gedi Route: Satbir Aujla Ft. Simran Kaur (Audio Song) Latest Punjabi Song 2024 | Geet MP3</t>
  </si>
  <si>
    <t>2024-08-24T12:30:00Z</t>
  </si>
  <si>
    <t>Geet MP3 Presenting Satbir Aujla's New Album "Simplicity"  With a blend of catchy melodies and meaningful lyrics, we're excited to share our music with the world. We hope you enjoy listening to it as much as we enjoyed creating it!
Join the Journey and Subscribe to Endless Entertainment: http://bit.ly/SubscribeGEETMP3
Simplicity Full Album Stream And Download On: 
Amazon Prime Music: https://music.amazon.in/albums/B0DCPXRY7L
Wynk Music: https://wynk.in/music/album/simplicity/wm_198830983478
Jio Saavn: https://www.jiosaavn.com/album/simplicity/LChX3pIo5NU_
Apple Music: https://music.apple.com/in/album/simplicity/1762080531
Spotify: https://open.spotify.com/album/0U5Rzd2rBs5rkM3zdFVVpv
YT Music: https://music.youtube.com/playlist?list=OLAK5uy_nBx2oJfCgoX1cp4i82yeE0K0uIm4ESxvo
iTunes: https://music.apple.com/in/album/simplicity/1762080531
Reel Links - Simplicity 
Maa Ve: https://www.instagram.com/reels/audio/1166760251274916?igsh=MW5pbXo1OXZleGFlMA==
Bazar: https://www.instagram.com/reels/audio/1284768772488009?igsh=MWFsaXVxMXRsanhqZw==
Overweight: https://www.instagram.com/reels/audio/461625390078755?igsh=a3VycjdzN2NkcHc5
Gedi Route: https://www.instagram.com/reels/audio/1650552692456849?igsh=MWV2NzYyZWUyaDlrMw==
Jawani: https://www.instagram.com/reels/audio/1879558239186029?igsh=MW50c3U3Mm9wMGdmdg==
Adatan: https://www.instagram.com/reels/audio/819117717059420?igsh=MTVhb2t2d3RiZ3d4MQ==
College Days: https://www.instagram.com/reels/audio/503754478915371?igsh=MTlvbXE0NHl4anMzZg==
Album Credits: 
Album Name: Simplicity
Singer/Lyrics/Composer: Satbir Aujla 
Music: Satbir Aujla, Deol Harman, Jay B
Artwork Designers: The Town Media, Viggfx
Producer: Kv Dhillon
Digitally Promotions: GK Digital 
Music On: Geet MP3
Album Tracklist
1. Maa Ve 
Singer/Lyrics/Composer: Satbir Aujla
Music: Deol Harman
2. Bazar 
Singer/Lyrics/Composer/Music: Satbir Aujla
3. Overweight 
Singer/Lyrics/Composer: Satbir Aujla
Music: Deol Harman
4. Gedi Route 
Singer: Satbir Aujla Feat. Simran Kaur
Lyrics/Composer: Satbir Aujla
Music: Jay B
5. Jawani 
Singer/Lyrics/Composer: Satbir Aujla
Music: Jay B
6. Adatan
Singer/Lyrics/Composer/Music: Satbir Aujla
7. College Days
Singer/Lyrics/Composer: Satbir Aujla
Music: Deol Harman
Enjoy &amp; Stay Connected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t>
  </si>
  <si>
    <t>-Fwo6irZs8M</t>
  </si>
  <si>
    <t>186585</t>
  </si>
  <si>
    <t>4891</t>
  </si>
  <si>
    <t>Overweight: Satbir Aujla (Audio Song) Latest Punjabi Song 2024 | Geet MP3 Punjabi</t>
  </si>
  <si>
    <t>2024-08-24T08:30:07Z</t>
  </si>
  <si>
    <t>Mg7wGaHqhfk</t>
  </si>
  <si>
    <t>183162</t>
  </si>
  <si>
    <t>5539</t>
  </si>
  <si>
    <t>Maa Ve: Satbir Aujla (Audio Song) Latest Punjabi Song 2024 | Geet MP3 Punjabi</t>
  </si>
  <si>
    <t>2024-08-24T05:04:33Z</t>
  </si>
  <si>
    <t>_auliECMIjI</t>
  </si>
  <si>
    <t>141723</t>
  </si>
  <si>
    <t>4978</t>
  </si>
  <si>
    <t>Simplicity: Satbir Aujla (Album Jukebox) Latest Punjabi Album 2024 | Geet MP3 Punjabi</t>
  </si>
  <si>
    <t>2024-08-23T12:30:27Z</t>
  </si>
  <si>
    <t>Geet MP3 Presenting Satbir Aujla's New Album "Simplicity" With a blend of catchy melodies and meaningful lyrics, we're excited to share our music with the world. We hope you enjoy listening to it as much as we enjoyed creating it!
Join the Journey and Subscribe to Endless Entertainment: http://bit.ly/SubscribeGEETMP3
Simplicity Full Album Stream And Download On: 
Amazon Prime Music: https://music.amazon.in/albums/B0DCPXRY7L
Wynk Music: https://wynk.in/music/album/simplicity/wm_198830983478?q=Simplicity+Satbir+Aujla
Jio Saavn: https://www.jiosaavn.com/album/simplicity/LChX3pIo5NU_
Apple Music: https://music.apple.com/in/album/simplicity/1762080531
Spotify: https://open.spotify.com/album/0U5Rzd2rBs5rkM3zdFVVpv
YT Music: https://music.youtube.com/playlist?list=OLAK5uy_nBx2oJfCgoX1cp4i82yeE0K0uIm4ESxvo
iTunes: https://music.apple.com/in/album/simplicity/1762080531
Reel Links - Simplicity 
Maa Ve: https://www.instagram.com/reels/audio/1166760251274916?igsh=MW5pbXo1OXZleGFlMA==
Bazar: https://www.instagram.com/reels/audio/1284768772488009?igsh=MWFsaXVxMXRsanhqZw==
Overweight: https://www.instagram.com/reels/audio/461625390078755?igsh=a3VycjdzN2NkcHc5
Gedi Route: https://www.instagram.com/reels/audio/1650552692456849?igsh=MWV2NzYyZWUyaDlrMw==
Jawani: https://www.instagram.com/reels/audio/1879558239186029?igsh=MW50c3U3Mm9wMGdmdg==
Adatan: https://www.instagram.com/reels/audio/819117717059420?igsh=MTVhb2t2d3RiZ3d4MQ==
College Days: https://www.instagram.com/reels/audio/503754478915371?igsh=MTlvbXE0NHl4anMzZg==
Album Tracklist Below:
1. Maa Ve 
Singer/Lyrics/Composer: Satbir Aujla
Music: Deol Harman
2. Bazar 
Singer/Lyrics/Composer/Music: Satbir Aujla
3. Overweight 
Singer/Lyrics/Composer: Satbir Aujla
Music: Deol Harman
4. Gedi Route 
Singer: Satbir Aujla Feat. Simran Kaur
Lyrics/Composer: Satbir Aujla
Music: Jay B
5. Jawani 
Singer/Lyrics/Composer: Satbir Aujla
Music: Jay B
6. Adatan
Singer/Lyrics/Composer/Music: Satbir Aujla
7. College Days
Singer/Lyrics/Composer: Satbir Aujla
Music: Deol Harman
Enjoy &amp; Stay Connected With Us on Social Media.
Linkedin: https://www.linkedin.com/company/geet-mp3
YouTube: https://www.youtube.com/c/GeetMP3 
Facebook: https://www.facebook.com/iGeetMP3
Instagram: https://www.instagram.com/GeetMP3
Twitter: htthttps://twitter.com/GeetMP3Universe
Snapchat: https://www.snapchat.com/add/GeetMP3
Website: http://GeetMP3.com</t>
  </si>
  <si>
    <t>_G9f9pDo0_s</t>
  </si>
  <si>
    <t>PT18M42S</t>
  </si>
  <si>
    <t>29940</t>
  </si>
  <si>
    <t>917</t>
  </si>
  <si>
    <t>Pio Mande - Love Mand (Official Video) Satti Chhajla - Latest Punjabi Song 2024 - Geet MP3 Punjabi</t>
  </si>
  <si>
    <t>2024-03-22T09:45:28Z</t>
  </si>
  <si>
    <t>Geet MP3 Punjabi and GK Digital are Presenting a "Pio Mande" Song By Love Mand.
Streaming Now On:
Song Credits:
Song: Pio Mande 
Singer: Love Mand 
Lyrics/Composer: Satti Chhajla
Music Director: Wyk Here
Video Director: Jagroop Sandhu, Guru Bhullar
Poster Designer: Manna Gill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</si>
  <si>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o2IgvCuPF1g</t>
  </si>
  <si>
    <t>213967</t>
  </si>
  <si>
    <t>3235</t>
  </si>
  <si>
    <t>Jass Manak's Lovey Dovey Mashup [Official Video]</t>
  </si>
  <si>
    <t>2024-03-20T07:07:31Z</t>
  </si>
  <si>
    <t>Geet MP3 Punjabi and GK Digital are Presenting a "Jass Manak Lovey Dovey Meshup" Song By Jass Manak
Streaming Now On:
Spotify: https://open.spotify.com/track/1DvoV17n67VEXgORb7C3ov
iTunes: https://music.apple.com/us/album/jass-manak-lovey-dovey-mashup/1736766468?i=1736766474
Apple Music: https://music.apple.com/us/album/jass-manak-lovey-dovey-mashup/1736766468?i=1736766474
Amazon Prime Music: https://music.amazon.in/search/jass+manak+lovey+dovey+mashup?filter=IsLibrary%7Cfalse&amp;sc=none
Reel: https://www.instagram.com/reels/audio/297012670079120/
Youtube Topic: https://www.youtube.com/watch?v=p1mNxCzBwSw
Youtube Music: https://music.youtube.com/watch?v=p1mNxCzBwSw
Shazam: https://www.shazam.com/gb/track/695385765/jass-manak-lovey-dovey-mashup
Song Credits:
Song: Jass Manak Lovey Dovey Meshup
Singer/Lyrics/Composer: Jass Manak
Music Arranger: Hammy Mangat
Graphic Designer: Sehaj Kaushal
Visualizer: Paul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</si>
  <si>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kZYc4BBhc2g</t>
  </si>
  <si>
    <t>PT30M22S</t>
  </si>
  <si>
    <t>14372</t>
  </si>
  <si>
    <t>872</t>
  </si>
  <si>
    <t>Stallion - Arsha Raikot (Official Song) Latest Punjabi Song 2024 - Geet MP3 Punjabi</t>
  </si>
  <si>
    <t>2024-03-18T12:46:49Z</t>
  </si>
  <si>
    <t>Geet MP3 Punjabi and GK Digital are Presenting a "Stallion" Song By Arsha Raikot.
Streaming Now On:
Spotify: https://open.spotify.com/track/3RxYSYqWzLPpXugQBzKPC8
Wynk: https://wynk.in/music/song/stallion/gk_3617385385942_ING982400039?q=stallion+arsha+raikot
iTunes: https://music.apple.com/us/album/stallion/1735329016?i=1735329365
Apple Music: https://music.apple.com/us/album/stallion/1735329016?i=1735329365
Amazon Prime Music: https://music.amazon.in/search/stallion+arsha+raikot?filter=IsLibrary%7Cfalse&amp;sc=none
Reel: https://www.instagram.com/reels/audio/1116500819542198/
Youtube Topic: https://www.youtube.com/watch?v=c57RUfRNxus
Youtube Music: https://music.youtube.com/watch?v=c57RUfRNxus
Shazam: https://www.shazam.com/gb/track/694513717/stallion
Song Credits:
Song: Stallion
Singer/Lyrics: Arsha Raikot
Music: Sadak Goldsmith
Graphic Designer: MG Visuals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</si>
  <si>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ZrLyYpZUBEA</t>
  </si>
  <si>
    <t>636240</t>
  </si>
  <si>
    <t>5465</t>
  </si>
  <si>
    <t>170</t>
  </si>
  <si>
    <t>Stallion - Arsha Raikot (Official Teaser) Latest Punjabi Songs 2024 - Geet MP3 Punjabi</t>
  </si>
  <si>
    <t>2024-03-15T13:18:18Z</t>
  </si>
  <si>
    <t>Geet MP3 Punjabi and GK Digital are Presenting a "Stallion" Song By Arsha Raikot, a Full Song Releasing On 18th March.
Song Credits:
Song: Stallion
Singer/Lyrics: Arsha Raikot
Music: Mr Sadak
Graphic Designer: MG Visuals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</si>
  <si>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_FkypOTCGAY</t>
  </si>
  <si>
    <t>158571</t>
  </si>
  <si>
    <t>152</t>
  </si>
  <si>
    <t>Hussan - Nirmal Jaani (Official Song) Latest Romantic Song 2024 - Geet MP3 Punjabi</t>
  </si>
  <si>
    <t>2024-03-10T04:34:12Z</t>
  </si>
  <si>
    <t>Geet MP3 Punjabi &amp; GK Digital Presenting New Music "Hussan" Sing And Performed By a Very Talented "Nirmal Jaani".
Spotify: https://open.spotify.com/track/7Dfw5AycLXJqeaGrUzmKxx
Wynk: https://wynk.in/music/song/hussan/gk_797885054074_ING982400037?q=hussan+nirmal
iTunes: https://music.apple.com/us/album/hussan/1734459068?i=1734459592
Apple Music: https://music.apple.com/us/album/hussan/1734459068?i=1734459592
Jiosaavn: https://www.jiosaavn.com/song/hussan/Mi8jfQ4Db3Q
Amazon Prime Music: https://music.amazon.in/search/hussan+nirmal+jaani?filter=IsLibrary%7Cfalse&amp;sc=none
Hungama Music: https://www.hungama.com/song/hussan/107666480/
Reel: https://www.instagram.com/reels/audio/2933971860132811/
Youtube Topic: https://www.youtube.com/watch?v=2Sbbo2RlStg
YouTube Music: https://music.youtube.com/watch?v=2Sbbo2RlStg
Shazam: https://www.shazam.com/gb/track/693987620/hussan
Song Credits:
Song: Hussan
Singer/Composer: Nirmal Jaani
Lyrics: Jagga Kakrala
Music: Treff E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</si>
  <si>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NH2e5K4vFuA</t>
  </si>
  <si>
    <t>107503</t>
  </si>
  <si>
    <t>Hayati - Ninja (Official Song) Latest Punjabi Song 2024 - Sad Punjabi Song 2024 - Geet MP3 Punjabi</t>
  </si>
  <si>
    <t>2024-03-07T12:30:02Z</t>
  </si>
  <si>
    <t>Geet MP3 Punjabi and GK Digital Presenting a Unfinished Love Story Of A Culprit.
Streaming Now On:
Spotify: https://open.spotify.com/track/5MiQGJvBtiImVrv8Zo77va
Wynk: https://wynk.in/music/song/hayati/gk_3617385047369_ING982400027?q=hayati+ninja
iTunes: https://music.apple.com/us/album/hayati/1734174461?i=1734174885
Apple Music: https://music.apple.com/us/album/hayati/1734174461?i=1734174885
Jiosaavn: https://www.jiosaavn.com/song/hayati/RwRTeTdgYH8
Amazon Prime Music: https://music.amazon.in/search/hayati+ninja?filter=IsLibrary%7Cfalse&amp;sc=none
Hungama Music: https://www.hungama.com/song/hayati/107666864/
Reel: https://www.instagram.com/reels/audio/1213178526322616/
Youtube Topic: https://www.youtube.com/watch?v=BqSGO_bD8jw
Youtube Music: https://music.youtube.com/watch?v=BqSGO_bD8jw
Shazam: https://www.shazam.com/gb/track/693816675/hayati
Song Credits:
Song: Hayati
Singer: Ninja
Female Feature: Nikki
Male Feature: Mayur Mehta
Lyrics: Love Noorwal
Music Producer/Composer: Ullumanati
Arranger And Programmer: Ar Deep
A Film By: Tru Makers
Directors: Dilsher Singh &amp; Khushpal Singh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</si>
  <si>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WnW7bdM6vjU</t>
  </si>
  <si>
    <t>2699237</t>
  </si>
  <si>
    <t>39521</t>
  </si>
  <si>
    <t>366</t>
  </si>
  <si>
    <t>Canada Nu - Lucas (Official Video) Showkidd - Latest Punjabi Song 2024 - Sad Song Punjabi</t>
  </si>
  <si>
    <t>2024-02-24T12:30:01Z</t>
  </si>
  <si>
    <t>Geet MP3 Punjabi &amp; GK Digital Presenting New Music "Canada Nu" Sing And Performed By a Very Talented "LUCAS".
Streaming Now On:
Spotify: https://open.spotify.com/track/4E2f0S7krsgVTHk94giKwZ
Wynk: https://wynk.in/music/song/canada-nu/gk_3617383750018_ING982400015?q=canada+nu+lucas
iTunes: https://music.apple.com/us/album/canada-nu/1728848626?i=1728848878
Apple Music: https://music.apple.com/us/album/canada-nu/1728848626?i=1728848878
Jiosaavn: https://www.jiosaavn.com/album/canada-nu/-vQtTI3G55g_
Amazon Prime Music: https://music.amazon.in/search/canada+nu+lucas?filter=IsLibrary%7Cfalse&amp;sc=none
Hungama Music: https://www.hungama.com/song/canada-nu/107159743/
Reel: https://www.instagram.com/reels/audio/412179224563633/
Youtube Topic: https://www.youtube.com/watch?v=DeOhRR6IF6g
Youtube Music: https://music.youtube.com/watch?v=DeOhRR6IF6g&amp;list=OLAK5uy_l3vsTYpLqWpzUwNJdN_2m5A5djMM_D5qQ
Shazam: https://www.shazam.com/gb/track/690658671/canada-nu
Song Credits:
Song: Canada Nu
Singer/Lyrics/Composer: Lucas
Music Director: Showkidd
Starring: Lucas, Sanya Jain
Mixed: MIXAH
Mastered: Naweed at Whitfield studios 
Video Director: Rajvir Maan
Dop: Honey Cam 
Edit: Raghav Ralha 
Colour Grading: Sahil Patar 
Assistant: Vicky 
Costume Designer: Manvir 
Video Director Team: Team Savio Sandhu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</si>
  <si>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viN50qkdUY0</t>
  </si>
  <si>
    <t>1247277</t>
  </si>
  <si>
    <t>13574</t>
  </si>
  <si>
    <t>809</t>
  </si>
  <si>
    <t>Pulsiya - Kirt Mathouda (Official Video) Latest Punjabi Song 2024 - Geet MP3 Punjabi</t>
  </si>
  <si>
    <t>2024-02-10T13:33:26Z</t>
  </si>
  <si>
    <t>Geet MP3 Punjabi &amp; GK Digital Presenting New Music Video "Pulsiya" Sing And Performed By Kirt Mathouda.
Streaming Now On:
Spotify: https://open.spotify.com/track/3wntnY0ZHnN8Xs2IZLdQPR
Wynk: https://wynk.in/music/song/pulsiya/gk_3617383918937_ING982400013?q=pulsiya+kirt
iTunes: https://music.apple.com/us/album/pulsiya/1730440757?i=1730440762
Apple Music: https://music.apple.com/us/album/pulsiya/1730440757?i=1730440762 
Amazon Prime Music: https://music.amazon.in/search/pulsiya+kirt+mathouda?filter=IsLibrary%7Cfalse&amp;sc=none
Hungama Music: https://www.hungama.com/song/pulsiya/107218264/
Reel: https://www.instagram.com/reels/audio/7287534497993211/
Youtube Topic: https://www.youtube.com/watch?v=QTzA94AHkoQ
Youtube Music: https://music.youtube.com/watch?v=QTzA94AHkoQ
Song Credits:
Song: Pulsiya
Singer/Composer: Kirt Mathouda
Lyrics: Mani Punia
Music: Itz Stranger
Master: Mix boy 
Video Director: Prince Aulakh, A Badnaam Film
Video Editor: Mark Dhaliwal 
Dop: Jascie 
Artwork Design By: Pratyush Grewal
Producer: Kv Dhillon
Promotions: GK Digital
Record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</si>
  <si>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uTY1Y5EFVs8</t>
  </si>
  <si>
    <t>530307</t>
  </si>
  <si>
    <t>5088</t>
  </si>
  <si>
    <t>Man Of My Word: Lucas (Official Song) - Geet MP3 Punjabi</t>
  </si>
  <si>
    <t>2024-02-08T12:30:01Z</t>
  </si>
  <si>
    <t>Geet MP3 Punjabi &amp; GK Digital Presenting New Music "Man Of My Word" Sing And Performed By a Very Talented "LUCAS".
Streaming Now On:
Spotify: https://open.spotify.com/track/7ehMGuOWiJbX3ZzN9Pcwmz
iTunes: https://music.apple.com/us/album/man-of-my-word-single/1728656796
Apple Music: https://music.apple.com/us/album/man-of-my-word-single/1728656796
Jiosaavn: https://www.jiosaavn.com/song/man-of-my-word/RgcpRCdIWVw
Amazon Prime Music: https://music.amazon.in/search/man+of+my+word+lucas?filter=IsLibrary%7Cfalse&amp;sc=none
Hungama Music: https://www.hungama.com/song/man-of-my-word/107108156/
Reel: https://www.instagram.com/reels/audio/1074053590571002/
Youtube Topic: https://www.youtube.com/watch?v=rL6aQEX3dEQ
Youtube Music: https://music.youtube.com/watch?v=rL6aQEX3dEQ
Shazam: https://www.shazam.com/gb/track/690551641/man-of-my-word
Song Credits:
Song: Man Of My Word
Singer/Lyrics/Composer: Lucas
Music Director: Showkidd
Mixed: MIXAH 
Mastered: Naweed at Whitfield studios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</si>
  <si>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PSSdT0fOcuk</t>
  </si>
  <si>
    <t>134920</t>
  </si>
  <si>
    <t>668</t>
  </si>
  <si>
    <t>Canada Nu - Lucas (Official Song) Latest Punjabi Song 2024 - Geet MP3 Punjabi</t>
  </si>
  <si>
    <t>2024-02-04T09:02:46Z</t>
  </si>
  <si>
    <t>Geet MP3 Punjabi &amp; GK Digital Presenting New Music "Canada Nu" Sing And Performed By a Very Talented "LUCAS".
Streaming Now On:
Spotify: https://open.spotify.com/track/4E2f0S7krsgVTHk94giKwZ
Wynk: https://wynk.in/music/song/canada-nu/gk_3617383750018_ING982400015?q=canada+nu+lucas
iTunes: https://music.apple.com/us/album/canada-nu/1728848626?i=1728848878
Apple Music: https://music.apple.com/us/album/canada-nu/1728848626?i=1728848878
Jiosaavn: https://www.jiosaavn.com/album/canada-nu/-vQtTI3G55g_
Amazon Prime Music: https://music.amazon.in/search/canada+nu+lucas?filter=IsLibrary%7Cfalse&amp;sc=none
Hungama Music: https://www.hungama.com/song/canada-nu/107159743/
Reel: https://www.instagram.com/reels/audio/412179224563633/
Youtube Topic: https://www.youtube.com/watch?v=DeOhRR6IF6g
Youtube Music: https://music.youtube.com/watch?v=DeOhRR6IF6g&amp;list=OLAK5uy_l3vsTYpLqWpzUwNJdN_2m5A5djMM_D5qQ
Shazam: https://www.shazam.com/gb/track/690658671/canada-nu
Song Credits:
Song: Canada Nu
Singer/Lyrics/Composer: Lucas
Music Director: Showkidd
Mixed: MIXAH 
Mastered: Naweed at Whitfield studios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</si>
  <si>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5iDWKUT9e48</t>
  </si>
  <si>
    <t>110392</t>
  </si>
  <si>
    <t>One - Lucas (Official Song) Latest Punjabi Song 2024 - Geet MP3 Punjabi</t>
  </si>
  <si>
    <t>2024-01-31T06:38:39Z</t>
  </si>
  <si>
    <t>Geet MP3 Punjabi &amp; GK Digital Presenting New Music "One" Sing And Performed By a Very Talented Lucas.
Streaming Now On:
Spotify: https://open.spotify.com/track/2K38MY53JoOyaqa38y38XR
Wynk: https://wynk.in/music/song/one/gk_3617383532133_ING982400010
iTunes: https://music.apple.com/us/album/one-single/1728054264 Apple Music: https://music.apple.com/us/album/one-single/1728054264
Jiosaavn: https://www.jiosaavn.com/song/one/IgAscD5ZelA
Amazon Prime Music: https://music.amazon.in/search/one+by+lucas?filter=IsLibrary%7Cfalse&amp;sc=none
Hungama Music: https://www.hungama.com/song/one/107059895/
Youtube Topic: https://www.youtube.com/watch?v=9G3-XILywwQ
YouTube Music: https://music.youtube.com/watch?v=9G3-XILywwQ
Shazam: https://www.shazam.com/gb/artist/lucas/1680600528
Reel: https://www.instagram.com/reels/audio/3534683953527172/
Song Credits:
Song: One
Singer/Lyrics/Composer: Lucas
Music Director: Nav Prince
Visualiser And Artwork: Viggfx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</si>
  <si>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Mq7bIA2N67Q</t>
  </si>
  <si>
    <t>191547</t>
  </si>
  <si>
    <t>832</t>
  </si>
  <si>
    <t>Zoom - Slowed + Reverbed - Jass Manak (Official Song)</t>
  </si>
  <si>
    <t>2024-01-27T07:15:01Z</t>
  </si>
  <si>
    <t>Streaming Now On: 
Spotify: https://open.spotify.com/track/3ggZ9BMvjNQgtdvz3hE5Zr
Wynk: https://wynk.in/music/album/zoom-slowed-reverbed/gk_3617383209707
iTunes: https://music.apple.com/us/album/zoom-slowed-reverbed-single/1726997007
Apple Music: https://music.apple.com/us/album/zoom-slowed-reverbed-single/1726997007
Jiosaavn: https://www.jiosaavn.com/album/zoom-slowed-%2b-reverbed/iACEmEkTeKY_
Amazon Prime Music: https://music.amazon.in/albums/B0CSZBF311
Reel: https://www.instagram.com/reels/audio/333498063005048/
Youtube Topic: https://www.youtube.com/watch?v=7UR5Xq8V7Zo
Youtube Music: https://music.youtube.com/watch?v=7UR5Xq8V7Zo
Shazam: https://www.shazam.com/gb/track/689576078/zoom-slowed-reverbed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</si>
  <si>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cUx1lbqTK3Q</t>
  </si>
  <si>
    <t>1400</t>
  </si>
  <si>
    <t>God Knows (Official Video) Musilogist | Latest Punjabi Song -2024 | Geet MP3 Punjabi</t>
  </si>
  <si>
    <t>2023-12-15T12:31:54Z</t>
  </si>
  <si>
    <t>Geet MP3 Punjabi &amp; GK Digital Presenting New Music Video "God Knows" Sing And Performed By Musilogist.
Streaming Now On:
Wynk Music: https://wynk.in/music/album/god-knows/gk_617513929867?q=God+Knows+Musilogist
Amazon Prime Music: https://music.amazon.in/albums/B0CQ8FBH9D
Jio Saavn: https://www.jiosaavn.com/song/god-knows/NFsodhViTns
Hungama: https://www.hungama.com/song/god-knows/106474721/
Spotify: https://open.spotify.com/album/4N7s9YYiBHPBRyTCOtMehc
Apple Music: https://music.apple.com/in/album/god-knows-single/1721395681
YT Music: https://music.youtube.com/watch?v=P0UIrJz-nAM
iTunes: https://music.apple.com/in/album/god-knows-single/1721395681
Reel: https://www.instagram.com/reels/audio/683449740543359/
Song Credits:
Song Name: God Knows 
Singer, Music Director, and Composer: Musilogist 
Lyricist : Gurbinder Jassal
Female Lead: Khushi Thareja
Mix &amp; Master : D Manik
Film By: Majha Films 
Director &amp; Dop: Rahul Kashyap
Artwork Designer: Brown Production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</si>
  <si>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dhLLoYVyz1c</t>
  </si>
  <si>
    <t>258192</t>
  </si>
  <si>
    <t>1987</t>
  </si>
  <si>
    <t>Hukam De Yakke: (Official Video) Sukhi - Latest Punjabi Song 2023 - Geet MP3 Punjabi</t>
  </si>
  <si>
    <t>2023-06-08T12:35:58Z</t>
  </si>
  <si>
    <t>Geet MP3 Punjabi &amp; GK Digital Presenting New Music Video "Hukam De Yakke" Sing And Performed By Sukhi.
Streaming Now On:
Amazon prime Music: https://bit.ly/43ushTN
Hungama: https://bit.ly/45PFUyG
Apple Music: https://bit.ly/42tYKIL
Amazon Uk: https://bit.ly/45UM6Fo
YT Music: https://bit.ly/3oQj21e
iTunes: https://bit.ly/42tYKIL
Youtube: https://bit.ly/3MUbket
Song Credits:
Singer/Lyrics/Composer: Sukhi
Music: Dark Cello
Video: Vaisakhi Films 
Directors: Kawal Sandhu &amp; Prince Jagatpuria
DOP: Harry Maan
Ad: Robin Korpal/ Gurjinder Bhakna
Special Thanks : Ujjagar Antal
Artwork Designer: 
Producer: KV Dhillon
Online &amp; Reels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</si>
  <si>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GaVOy8JPWII</t>
  </si>
  <si>
    <t>523160</t>
  </si>
  <si>
    <t>227</t>
  </si>
  <si>
    <t>Kaal - Ranjeet Dhillon (Full Song) Latest Punjabi Song 2023 - New Punjabi Song 2023</t>
  </si>
  <si>
    <t>2023-05-10T08:17:47Z</t>
  </si>
  <si>
    <t>Geet MP3 Punjabi &amp; GK Digital Presenting New Music Video "Kaal" Sing And Performed By Ranjeet Dhillon.
Streaming Now On:
Amazon Prime Music: https://bit.ly/41sCXk6
Hungama: https://bit.ly/3VNwvD7
Spotify: https://bit.ly/3MbC8b6
Apple Music: https://bit.ly/3Me70aM
Amazon UK: https://bit.ly/3pujAtO
YT Music: https://bit.ly/41kx34t
iTunes: https://bit.ly/3Me70aM
Youtube: https://bit.ly/3NXwWZQ
Reel: https://bit.ly/44LFclk
Song Credits: 
Song: Kaal
Singer: Ranjeet Dhillon
Lyricist: Rav Dhaliwal 
Music: Joban Kahlon
Composer: Joban Kahlon
Video Director: Nav Sidhu 
Artwork Designer: Viggfx
Producer: Kv Dhillon
Online &amp; Reels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</si>
  <si>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-Y3xwDFbsUM</t>
  </si>
  <si>
    <t>1553565</t>
  </si>
  <si>
    <t>6523</t>
  </si>
  <si>
    <t>706</t>
  </si>
  <si>
    <t>Born in Punjab (Official Video) Sheraz Bhullar - Latest Punjabi Song 2023 - Geet MP3 Punjabi</t>
  </si>
  <si>
    <t>2023-04-24T12:39:09Z</t>
  </si>
  <si>
    <t>Geet MP3 Punjabi &amp; GK Digital Presenting New Music Video "Born In Punjab" Sing And Performed By Sheraz Bhullar.
Streaming Now On:
Wynk Music : https://bit.ly/3Lpw5Pz
Amazon Prime Music: https://bit.ly/41NHuOC
Hungama: https://bit.ly/40Dj21o
Apple Music: https://bit.ly/41qh1qF
Amazon Uk: https://bit.ly/3HwFVx5
YT Music: https://bit.ly/41BLnGW
iTunes: https://bit.ly/41qh1qF
Reel: https://bit.ly/41wrqkP
Youtube: https://bit.ly/3H9m7zE
Song Credits:
Song: Born In Punjab
Singer: Sheraz Bhullar
Featuring: Ritika Rai
Lyrics: Karan Likhari
Composer: Sheraz Bhullar
Music: Virdi Saab
A Film By: Cam Eye Production
DOP: Tarun Sharma
Editor: Vishal Sabharwal
Makeup: Deep Makeup
Stylist: Bunnet Paul
DI: Mehan &amp; Shubham
Video Director: Vishal Karan
Project Manager: Mandy
Production Manager: Jarry Cam
Artwork Designer: Viggfx
Producer: KV Dhillon
Online &amp; Reels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</si>
  <si>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pNlMV49z09g</t>
  </si>
  <si>
    <t>1385570</t>
  </si>
  <si>
    <t>2717</t>
  </si>
  <si>
    <t>153</t>
  </si>
  <si>
    <t>Hella Rich (Official Video) Sukh Lehlan - Sandhu - Latest Punjabi Song 2023 - Geet MP3 Punjabi</t>
  </si>
  <si>
    <t>2023-03-15T09:11:27Z</t>
  </si>
  <si>
    <t>Geet MP3 Punjabi &amp; GK Digital Presenting New Music Video "Hella Rich" Sing And Performed By Sukh Lehlan
Audio Available On : 
Wynk Music : https://bit.ly/3oAsrJU
Amazon Prime Music: http://bit.ly/3laXISu
Jio Saavn: http://bit.ly/3LrsYHC
Hungama : https://bit.ly/3H8QgPx
Spotify: http://bit.ly/403ZzaZ
Apple Music: http://bit.ly/3TeruSQ
Amazon UK: https://bit.ly/3JG485i
YT Music: http://bit.ly/3TesaHS
iTunes: http://bit.ly/3TeruSQ
YouTube: http://bit.ly/40a9N96
Reel: https://bit.ly/3JDg4Vx
Credits:
Song: Hella Rich
Singer: Sukh Lehlan
Lyrics/Composer: Sandhu
Music: BSM Pro
Mix &amp; Master: BSM Pro Studio
Video Director: Gaggi Gill
Artwork Designer: Viggfx
Producer: KV Dhillon
Online &amp; Reels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</si>
  <si>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iiaAyZb3jsw</t>
  </si>
  <si>
    <t>1129691</t>
  </si>
  <si>
    <t>4099</t>
  </si>
  <si>
    <t>Koka - Daljit Bhullar (Official Song) Jasmine Kaur | Preet Romana | Geet MP3 Punjabi</t>
  </si>
  <si>
    <t>2022-01-23T12:30:00Z</t>
  </si>
  <si>
    <t>Geet MP3 Punjabi &amp; GK Digital  Presenting New Song Koka
Make Sure You Will Like It And Spread It As Much As You Can.
Subscribe To Our Channel For New Songs: http://bit.ly/SubscribeGEETMP3
Audio Available On
Amazon Prime Music: https://amzn.to/348ByYb
Jio Saavn: https://bit.ly/3fZxkVq
Hungama: https://bit.ly/3u06CUB
Spotify: https://spoti.fi/3AM9Mgp
Apple Music: https://bit.ly/3oBGvD4
Amazon UK: https://amzn.to/3rO2CUM
YT Music: https://bit.ly/3o02SyO
iTunes: https://bit.ly/3oBGvD4
Reel: https://bit.ly/3n72aSZ
Youtube: https://bit.ly/3N93oHX
Song Credits
Song: Koka 
Singer: Daljit Bhullar
Female Lead: Jasmine Kaur
Lyrics: Khush Kang
Music: Preet Romana (PRP)
Video: Dimple Bhullar
Online &amp; Reel Promotions: GK Digital
Music Label: Geet MP3 Punjabi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</si>
  <si>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a6h7_I_oa54</t>
  </si>
  <si>
    <t>1130394</t>
  </si>
  <si>
    <t>9824</t>
  </si>
  <si>
    <t>Mahiya - Arryan GT (Full Song) Dream Boy - Latest Punjabi Songs - Geet MP3 Punjabi</t>
  </si>
  <si>
    <t>2022-01-07T12:30:03Z</t>
  </si>
  <si>
    <t>Geet MP3 Punjabi &amp; GK Digital  Presenting New Song Mahiya 
Make Sure You Will Like It And Spread It As Much As You Can.
Subscribe To Our Channel For New Songs: http://bit.ly/SubscribeGEETMP3
Audio Available On :
Amazon Prime Music: https://amzn.to/3rdID1w
Jio Saavn: https://bit.ly/3r9ykev
Hungama: https://bit.ly/3Fg75nF
Apple Music: https://apple.co/3nfNIVz
Amazon UK: https://amzn.to/34yNkuR
YT Music: https://bit.ly/3qcVUrJ
iTunes: https://apple.co/3nfNIVz
Youtube: https://bit.ly/41AKvSJ
Reel: https://bit.ly/3ApFQHp
Song Credits
Song Name - Mahiya
Singer: Arryan GT
Featuring: Kashika Patyal
Lyrics: Navv Maan
Music: DreamBoy
Director, DOP, Edit &amp; Grade: Director Emmboss
Production; Arika Film Productions
Choreographer: Vivek Gurung
Makeup: Sonu
Costume Designer: Rajat Manchanda 
A Film By: Tri Colour Production
Get In Touch With Us on Social Media.
Website: http://GeetMP3.com
Instagram: https://www.instagram.com/geetmp3punjabii/
Facebook: https://www.facebook.com/GeetMP3Punjabi
Linkedin: https://www.linkedin.com/company/geet-mp3
Twitter: htthttps://twitter.com/GeetMP3Universe
Snapchat: https://www.snapchat.com/add/GeetMP3
Youtube Channel: https://www.youtube.com/@GeetMP3PunjabiOfficial
Powered By: GK Digital
Instagram: https://www.instagram.com/GK.Digital
Join Us: https://www.gk.digital/</t>
  </si>
  <si>
    <t>OX76SSjNWSA</t>
  </si>
  <si>
    <t>1044597</t>
  </si>
  <si>
    <t>23919</t>
  </si>
  <si>
    <t>1540</t>
  </si>
  <si>
    <t>Geet MP3 Haryanvi</t>
  </si>
  <si>
    <t>Permissions (Full Video) : Archit Haritash | Subtax | Latest Romantic Haryanvi Songs 2026</t>
  </si>
  <si>
    <t>2026-04-23T12:30:06Z</t>
  </si>
  <si>
    <t>Geet MP3 Haryanvi presents the full video of “Permissions” by Archit Haritash — a romantic Haryanvi song with soulful vibes and heartfelt emotions. Perfect for lovers of soft and melodious Haryanvi music.
Stream/Download "Permissions" on:
Spotify: https://open.spotify.com/album/4UCjYZa3DlXIg0kRr5ojrP
Apple Music: https://music.apple.com/us/album/permissions-single/1893070330
iTunes: https://music.apple.com/us/album/permissions-single/1893070330
Gaana: https://gaana.com/song/permissions-8827-7399
Amazon Prime Music: https://music.amazon.in/albums/B0GX28KXM8
JioSaavn: https://www.jiosaavn.com/album/permissions/cp7SYtq3DKU_
YouTube Music: https://music.youtube.com/watch?v=xZtISCZOK-E&amp;si=T5XFhsmOHhg5FgKl
Instagram Reel: https://www.instagram.com/reels/audio/2027688771506168
Song Credits:
Title: Permissions
Singer: Archit Haritash
Lyrics: Archit Haritash
Music: Subtrax
Composer: Archit Haritash
Mix &amp; Master: Mann Music
Project By: Nawab Kamboj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</si>
  <si>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rG7tMHi-joQ</t>
  </si>
  <si>
    <t>373712</t>
  </si>
  <si>
    <t>3437</t>
  </si>
  <si>
    <t>547</t>
  </si>
  <si>
    <t>Baman Love (Full Video) : Mr Dutt | Jazz Dee | Latest Romantic Haryanvi Songs 2026 - Geet MP3</t>
  </si>
  <si>
    <t>2026-04-03T04:30:05Z</t>
  </si>
  <si>
    <t>A beautiful and romantic Haryanvi song, “Baman Love” captures the charm of love through soulful vocals by Mr Dutt and melodious music by Jazz Dee. Its heartfelt lyrics and soothing composition create a perfect vibe for listeners who enjoy soft, emotional love songs.
Stream/Download "Baman Love" on:
Spotify: https://open.spotify.com/album/3hIfcuXiBF25b4vuVqNJ79
Apple Music: https://music.apple.com/us/album/baman-love/1889202544?i=1889202546
iTunes: https://music.apple.com/us/album/baman-love/1889202544?i=1889202546
Gaana: https://gaana.com/song/baman-love
Amazon Prime Music: https://music.amazon.in/albums/B0GVGD9QMZ
JioSaavn: https://www.jiosaavn.com/album/baman-love/18xFegOBcz4_
YouTube Music: https://music.youtube.com/watch?v=3bXVMnT_VsQ&amp;si=3VXsHgEXAESSvB-E
Instagram Reel: https://www.instagram.com/reels/audio/1177430124341127
Song Credits:
Title: Baman Love
Singer: Mr Dutt
Lyrics: Varun Aggarwal
Composer: Mr Dutt
Music: Jazz Dee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</si>
  <si>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SFYWVIPIEUQ</t>
  </si>
  <si>
    <t>599313</t>
  </si>
  <si>
    <t>15216</t>
  </si>
  <si>
    <t>1132</t>
  </si>
  <si>
    <t>BANJAARE : HAAYE RE (Full Video) Swati Shukla | Viral Haryanvi Song 2026 - Geet MP3</t>
  </si>
  <si>
    <t>2026-03-12T11:30:00Z</t>
  </si>
  <si>
    <t>Geet MP3 Haryanvi presents the lyrical video of “Haaye Re”, a soulful romantic track sung beautifully by Banjaare and Swati Shukla. The song captures the essence of pure love and heartfelt emotions, blending soothing melodies with warm Haryanvi vibes. “Haaye Re” is a perfect expression of affection and connection between two souls.
Stream/Download "Haaye Re" on:
Spotify: https://open.spotify.com/album/7L35YJoZzZp0BXA128U2jB
Apple Music: https://music.apple.com/us/album/haaye-re-single/1850910736
iTunes: https://music.apple.com/us/album/haaye-re-single/1850910736
Gaana: https://gaana.com/song/haaye-re-4
Amazon Prime Music: https://music.amazon.in/tracks/B0FZTZBTYZ
JioSaavn: https://www.jiosaavn.com/song/haaye-re/CCA5fAdXaH8
YouTube Music: https://music.youtube.com/watch?v=dPu3tdsUSVM&amp;si=9bWaojqzmSiYeJ-i
Instagram Reel: https://www.instagram.com/reels/audio/4247440405474990
Song Credits:
Title: Haaye Re
Singer: Banjaare
Female Vocals: Swati Shukla
Lyrics: Banjaare
Composer: Banjaare
Music: Maxxturnn
Mix &amp; Master: Gurie
Video Director: Kushagra
Female Lead: Ishu Chauhan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</si>
  <si>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D5DQqBgSsEA</t>
  </si>
  <si>
    <t>691482</t>
  </si>
  <si>
    <t>4791</t>
  </si>
  <si>
    <t>42</t>
  </si>
  <si>
    <t>Haaye Re (Full Video) : Banjaare | Swati Shukla | New Haryanvi Song 2025 - Geet MP3 Haryanvi</t>
  </si>
  <si>
    <t>2025-11-16T12:29:43Z</t>
  </si>
  <si>
    <t>Geet MP3 Haryanvi presents the official video of “Haaye Re”, a soulful romantic track sung beautifully by Banjaare and Swati Shukla. The song captures the essence of pure love and heartfelt emotions, blending soothing melodies with warm Haryanvi vibes. “Haaye Re” is a perfect expression of affection and connection between two souls.
Stream/Download "Haaye Re" on:
Spotify: https://open.spotify.com/album/7L35YJoZzZp0BXA128U2jB
Apple Music: https://music.apple.com/us/album/haaye-re-single/1850910736
iTunes: https://music.apple.com/us/album/haaye-re-single/1850910736
Gaana: https://gaana.com/song/haaye-re-4
Amazon Prime Music: https://music.amazon.in/tracks/B0FZTZBTYZ
JioSaavn: https://www.jiosaavn.com/song/haaye-re/CCA5fAdXaH8
YouTube Music: https://music.youtube.com/watch?v=dPu3tdsUSVM&amp;si=9bWaojqzmSiYeJ-i
Instagram Reel: https://www.instagram.com/reels/audio/4247440405474990
Song Credits:
Title: Haaye Re
Singer: Banjaare
Female Vocals: Swati Shukla
Lyrics: Banjaare
Composer: Banjaare
Music: Maxxturnn
Mix &amp; Master: Gurie
Video Director: Kushagra
Female Lead: Ishu Chauhan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</si>
  <si>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gJGcC3hlRcE</t>
  </si>
  <si>
    <t>13454270</t>
  </si>
  <si>
    <t>114825</t>
  </si>
  <si>
    <t>2013</t>
  </si>
  <si>
    <t>Dukh Mota (Full Video) : Renuka Panwar | Raj Mawar | Latest Haryanvi Songs 2025 - Geet MP3</t>
  </si>
  <si>
    <t>2025-10-06T12:30:03Z</t>
  </si>
  <si>
    <t>Geet MP3 Haryanvi presents the official video of "Dukh Mota" sung by deadly duo 'Renuka Panwar' &amp; 'Raj Mawar', the lyrics are penned by 'Mukesh Jaji' and the catchy music is produced by 'Aman Jaji', this song will make everyone moving on the beat.
Stream/Download "Dukh Mota" on:
Spotify: https://open.spotify.com/album/7vwwOZxAyVbo1q0EAGAg2z
Apple Music: https://music.apple.com/us/album/dukh-mota-single/1841837771
iTunes: https://music.apple.com/us/album/dukh-mota-single/1841837771
Gaana: https://gaana.com/song/dukh-mota
Amazon Prime Music: https://music.amazon.in/albums/B0FSDGKKNN?marketplaceId=A3K6Y4MI8GDYMT&amp;musicTerritory=IN&amp;ref=dm_sh_IvXVACN0FAkEyY87V2agWIU8Y&amp;trackAsin=B0FSDLH63M
JioSaavn: https://www.jiosaavn.com/song/dukh-mota/QScodDlFbVA
YouTube Music: https://music.youtube.com/playlist?list=OLAK5uy_k9vhfayu5GhBMCGjAADFtjmZmGoYZMN7o&amp;si=ShQspKfEuOjPRlYL
Instagram Reel: https://www.instagram.com/reels/audio/3721485644811441
Song Credits:
Song: Dukh Mota
Singer: Renuka Panwar, Raj Mawar
Lyrics: Mukesh Jaji
Composer: Mukesh Jaji
Music: Aman Jaji
Video: Kuldeep Rathee
Starring: Kay D &amp; Peehu Yadav
Editor: Lalit Hudda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</si>
  <si>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2ezqdce6IOY</t>
  </si>
  <si>
    <t>866205</t>
  </si>
  <si>
    <t>29667</t>
  </si>
  <si>
    <t>Rajasthani Unth (Full Video) : Devesh Choudhary Ft. Ruba Khan | Nonu Rana | New Haryanvi Song 2025</t>
  </si>
  <si>
    <t>2025-09-12T12:30:03Z</t>
  </si>
  <si>
    <t>Geet MP3 Haryanvi presents the official video of "Rajasthani Unth" sung by 'Devesh Choudhary', 'Pawan Pilania' &amp; 'Nonu Rana', lyrics penned by 'Devesh Choudhary' and the beatuiful music is produced by 'Arvind Jangid' while the viisuals are portrayed by 'Goldy Sandhu', this song will make a space in your heart for sure.
Stream/Download "Rajasthani Unth" on:
Spotify: https://open.spotify.com/album/45Z3HBSjY7SRD6uOUKzHOj?si=xeFQCYJYSQeh3KAh6sTTYQ
Apple Music: https://music.apple.com/us/album/rajasthani-unth-single/1838448039
iTunes: https://music.apple.com/us/album/rajasthani-unth-single/1838448039
Gaana: https://gaana.com/song/rajasthani-unth
Amazon Prime Music: https://music.amazon.in/tracks/B0FQ5XFJB5?marketplaceId=A21TJRUUN4KGV&amp;musicTerritory=IN&amp;ref=dm_sh_coRJf9Nnum2nttM4CVjwaviW5
JioSaavn: https://www.jiosaavn.com/song/rajasthani-unth/Bw48YDF8BgM
YouTube Music: https://music.youtube.com/playlist?list=OLAK5uy_mR6mtjcCAaTTqgmnNgrXog7HdO21PQt1Y&amp;si=Ig68UsKAHoVEHD14
Instagram Reel: https://www.instagram.com/reels/audio/1300319894873343?igsh=MXVhdnVwdG4zbTk3MA==
Song Credits:
Song: Rajasthani Unth
Singer: Devesh Choudhary, Pawan Pilania &amp; Nonu Rana 
Lyricist: Devesh Choudhary
Music Director: Arvind Jangid
Composer: Devesh Choudhary
Video Director: Goldy Sandhu 
Female Model: Ruba Khan
Choreographer: Aman Sharma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</si>
  <si>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FzyCUvrP2ys</t>
  </si>
  <si>
    <t>834336</t>
  </si>
  <si>
    <t>26066</t>
  </si>
  <si>
    <t>458</t>
  </si>
  <si>
    <t>DAARU (Official Video) : Harjeet Deewana | Ashu Twinkle | Latest Haryanvi Songs 2025 - Geet MP3</t>
  </si>
  <si>
    <t>2025-08-11T12:30:05Z</t>
  </si>
  <si>
    <t>Geet MP3 Haryanvi presents new vibe "Daaru" sung by Harjeet Deewana &amp; Ashu Twinkle, lyrics penned by Gogi Sharma and the vibrant music is produced by Rk Crew, with visuals of Ks Teji Director, this song gonna make some space in your heart.
Stream/Download "Daaru" on:
Spotify: https://open.spotify.com/track/308cgxMrbDliCB5S7XY8Wo?si=2b2142c128d14e1d
Apple Music: https://music.apple.com/us/album/daaru-single/1831966761
iTunes: https://music.apple.com/us/album/daaru-single/1831966761
Gaana: https://gaana.com/song/daaru-177
Amazon Prime Music: https://music.amazon.in/tracks/B0FLQGTVNN?marketplaceId=A21TJRUUN4KGV&amp;musicTerritory=IN&amp;ref=dm_sh_ui5GH7BZxF6uZKPU7ayGCZLCm
JioSaavn: https://www.jiosaavn.com/song/daaru/MykdCBpqcls
YouTube Music: https://music.youtube.com/watch?v=2dDclaaNn8Y&amp;si=SdfNn8yy1ZWj_BXi
Instagram Reel: https://www.instagram.com/reels/audio/4224874287835389?igsh=MWpiZHU0dm15ODVnaQ==
Song Credits:
Title: Daaru 
Singer: Harjeet Deewana, Ashu Twinkle 
Lyrics: Gogi Sharma
Music: Rk Crew
Video: Ks Teji Director
DOP: Ravi Sarbata
Actors: Rajesh Kumar, Radhika Mohar
Project: Naveen Taank
Dance Group: Aman
Makeup: Priyanka
Special Thanks: Raja Taank, Mp Singh Kumawat
Producer: KV Dhillon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</si>
  <si>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9Tcw7PIk7N4</t>
  </si>
  <si>
    <t>1395838</t>
  </si>
  <si>
    <t>26312</t>
  </si>
  <si>
    <t>863</t>
  </si>
  <si>
    <t>GEDE:  Hallu Mandiaala (LOFI) Khushi Verma - Komal Chaudhary - Hit Haryanvi Song - Geet MP3</t>
  </si>
  <si>
    <t>2025-06-26T11:30:03Z</t>
  </si>
  <si>
    <t>Geet MP3 Haryanvi Present the LOFI version of "Gede" sung by Hallu Mandiaala and Komal Chaudhary, the lyrics of this beautiful song is written by Hallu Mandiaala and Filmy, the music is produced by Shine.
Stream/Download "Gede (LOFI)" on:
Spotify: https://open.spotify.com/track/38NfRc6XkkW4p45Pp2qTV6?si=4f54260052b1410a
Apple Music: https://music.apple.com/us/album/gede-lofi-single/1822807213
Amazon Prime Music: https://music.amazon.in/tracks/B0FFH1ZX8R?marketplaceId=A21TJRUUN4KGV&amp;musicTerritory=IN&amp;ref=dm_sh_dIDYVMjvKz81tvXh5FHM1g4i1
JioSaavn: https://www.jiosaavn.com/album/gede-lofi/6Sz0hIXbokk_
Youtube Music: https://music.youtube.com/watch?v=79TSjkyGGSw&amp;si=eg3qsrJTdlv0p1gv
Song Credits:
Song: Gede (LOFI)
Singer: Hallu Mandiaala, Komal Chaudhary
Starring: Khushi Verma, Hallu Mandiaala
Writer: Hallu Mandiaala, Filmy
Composer: Hallu Mandiaala 
Music: Shine Music
Video Director: Jagroop Bhullar, Guru Bhullar
Graphic Designer:  Manna Gill
Produced By: Kv Dhillon
Promotions: GK Digital
Record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</si>
  <si>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nxxyIqMhJeU</t>
  </si>
  <si>
    <t>84684</t>
  </si>
  <si>
    <t>852</t>
  </si>
  <si>
    <t>Summer Vibe (Official Visualizer) - Hallu Mandiaala - Shine - Latest Haryanvi Song 2025 - Geet MP3</t>
  </si>
  <si>
    <t>2025-06-04T11:30:02Z</t>
  </si>
  <si>
    <t>Geet MP3 Haryanvi presents Summer Vibe sung, written, and composed by Hallu Mandiaala, with energetic music by Shine, this song is your ultimate summer romantic vibe. 
Stream/Download "Summer Vibe" on:
Spotify: https://open.spotify.com/track/4tAubyMeeEKbHyN412YW6S?si=b39d84a940cf47ac
Apple Music: https://music.apple.com/us/song/summer-vibe/1817494074
iTunes: https://music.apple.com/us/song/summer-vibe/1817494074
Gaana: https://gaana.com/song/summer-vibe-114
Amazon Prime Music: https://music.amazon.in/albums/B0FBBP2J9S?marketplaceId=A3K6Y4MI8GDYMT&amp;musicTerritory=IN&amp;ref=dm_sh_RGPyKeJRO1hEjJKqRqhY4jafm&amp;trackAsin=B0FBC23GG5
JioSaavn: https://www.jiosaavn.com/song/summer-vibe/IxI7XTJRcGI
YouTube Music: https://music.youtube.com/watch?v=uIf7V3veeuY&amp;si=3-oSAq9yP24Z53Xe
Instagram Reel: https://www.instagram.com/reels/audio/716343407748965?igsh=MWVzMms4N3J0cWtuNQ==
Song Credits:
Song: Summer Vibe
Singer: Hallu Mandiaala
Lyricist: Hallu Mandiaala
⁠Composer: Hallu Mandiaala
⁠Music: Shine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</si>
  <si>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5qvrPCNBWTg</t>
  </si>
  <si>
    <t>PT2M14S</t>
  </si>
  <si>
    <t>390394</t>
  </si>
  <si>
    <t>10582</t>
  </si>
  <si>
    <t>919</t>
  </si>
  <si>
    <t>Jaguar (Full Video): Anjali99 | Muskan Verma - Abhimanyu - Latest Haryanvi Songs 2025 - Geet MP3</t>
  </si>
  <si>
    <t>2025-05-26T11:29:25Z</t>
  </si>
  <si>
    <t>Geet MP3 Haryanvi proudly presents their latest track, "Jaguar", a vibrant addition to the Haryanvi music scene. Sung and composed by the talented Anjali99, with heartfelt lyrics penned by Uday Pratap, the song is brought to life with dynamic music by Shine. The accompanying music video, directed by Shekhar Salaria, adds a compelling visual narrative that complements the energetic beats and emotive vocals. 
Spotify: https://open.spotify.com/track/3pLmw5xH3nxnCZrV9mWpnC?si=a16c384bb9bb4e90
Apple Music: https://music.apple.com/us/song/jaguar/1811628964
iTunes: https://music.apple.com/us/song/jaguar/1811628964
Amazon Prime Music: https://music.amazon.in/albums/B0F6YZ2MJ6?marketplaceId=A21TJRUUN4KGV&amp;musicTerritory=IN&amp;ref=dm_sh_5mgckJwPVwOGLOLpAD9Ut6OBL
JioSaavn: https://www.jiosaavn.com/song/jaguar/ITwEARtJekk
YouTube Music: https://music.youtube.com/watch?v=PXVSw7xbo-I&amp;si=kM7CV1UYxhc39ORG
Instagram Reel: https://www.instagram.com/reels/audio/696649303015096?igsh=NW9iejRjbzY5Z3Vo
Song Credits:
Song: Jaguar
Singer: Anjali99
Lyrics: Uday Pratap
Composer: Anjali99
Music: Shine
Video: Shekhar Salaria
DOP: J Singh
Produced By: Kv Dhillon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</si>
  <si>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Itb4U61MUOc</t>
  </si>
  <si>
    <t>766968</t>
  </si>
  <si>
    <t>16404</t>
  </si>
  <si>
    <t>831</t>
  </si>
  <si>
    <t>Tere Bina (Lyrical Video) - Shiqaari - Azad Singh - Sorav Tanwar - Latest Haryanvi Songs 2025</t>
  </si>
  <si>
    <t>2025-04-09T10:30:17Z</t>
  </si>
  <si>
    <t>Geet MP3 Haryanvi presents the soulful track Tere Bina featuring talented singers Azad Singh Khanda Khedi, Shiqaari, and Sorav Tanwar. With heartfelt lyrics written by Sorav Tanwar, Shiqaari, and Azad Singh Khanda Khedi, and music directed by Shiqaari, this song promises to captivate your heart.
Stream/Download "Tere Bina" on:
Spotify: https://open.spotify.com/track/7Dc3OMZ933kIbQR7AaA5aB?si=d9818588c21b4979
Apple Music: https://music.apple.com/us/album/tere-bina-single/1806829319
iTunes: https://music.apple.com/us/album/tere-bina-single/1806829319
Amazon Prime Music: https://music.amazon.in/tracks/B0F3V1JDPR?marketplaceId=A21TJRUUN4KGV&amp;musicTerritory=IN&amp;ref=dm_sh_8IC4QKzhNGezkHoKryJPcTskR
JioSaavn: https://www.jiosaavn.com/song/tere-bina/Lxw9dQYEQ0E
YouTube Music: https://music.youtube.com/watch?v=2_FbKa2RcxU&amp;si=SYQ3pIpAzgJqNQXb
Instagram Reel: https://www.instagram.com/reels/audio/1308703510186261?igsh=NzI0a2VvMnZ4a3V0
Song Credits:
.Song: Tere Bina
Singer: Azad Singh Khanda Khedi, Shiqaari, Sorav Tanwar
 ⁠Lyrics: Sorav Tanwar, Shiqaari, Azad Singh Khanda Khedi
Music Director: Shiqaari
⁠Composer: Shiqaari
Produced By: Kv Dhillon
Online Promotions: Brownmate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</si>
  <si>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SMruIfLtM1M</t>
  </si>
  <si>
    <t>3359456</t>
  </si>
  <si>
    <t>15551</t>
  </si>
  <si>
    <t>Heroine (Official Video) - Hallu Mandiaala - Manisha Sharma - Latest Haryanvi Songs 2025</t>
  </si>
  <si>
    <t>2025-02-13T11:30:05Z</t>
  </si>
  <si>
    <t>Geet MP3 Haryanvi presents new Haryanvi song "Heroine" sung by Hallu Mandiaala and Manisha Sharma, the lyrics for this beautiful song is written by Hallu Mandiaala himself, and the cathy heartwarming music is produced by Shine.
Subscribe To Our Channel For Upcoming Songs: https://bit.ly/SubscribeGeetMP3Haryanvi
Stream/Download "Heroine" on:
Spotify: https://open.spotify.com/track/5Kuw4a10zVBXrPcHmzAO6i?si=13e943afcc604c54
Apple Music: https://music.apple.com/us/album/heroine-single/1794497256
iTunes: https://music.apple.com/us/album/heroine-single/1794497256
Gaana: https://gaana.com/song/heroine-273
Amazon Prime Music: https://music.amazon.in/albums/B0DW3RD9CT?marketplaceId=A21TJRUUN4KGV&amp;musicTerritory=IN&amp;ref=dm_sh_1UWzi9LcHD2i7Gp5S1aPsyDyu
JioSaavn: https://www.jiosaavn.com/song/heroine/SFwAXRhIAGk
YouTube Music: https://music.youtube.com/playlist?list=OLAK5uy_m5E7SX6jkEM5Pl6c836bwB-ZeT7bLGeSY&amp;si=GnKKA9NQS1SQclGv
Instagram Reel: https://www.instagram.com/reels/audio/508692212273486/
Song Credits:
Song: Heroine
Singer: Hallu Mandiaala
Female Vocals: Manisha Sharma
Lyrics: Hallu Mandiaala 
Composer: Hallu Mandiaala 
Music: Shine 
Video Director: Mohit (A Film By Mohit Talkies)
Female Lead : Arshiya Makkar
Produced By: Kv Dhillon
Online Promotions: GK Digital
Music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</si>
  <si>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IW9Uc2JmtJo</t>
  </si>
  <si>
    <t>2570177</t>
  </si>
  <si>
    <t>31612</t>
  </si>
  <si>
    <t>639</t>
  </si>
  <si>
    <t>PAGAL (Official Video) - Micky Arora | GD Kaur | Latest Haryanvi Songs 2025 - Geet MP3 Haryanvi</t>
  </si>
  <si>
    <t>2025-01-19T11:31:19Z</t>
  </si>
  <si>
    <t>Geet MP3 Haryanvi presents "Pagal" – a catchy new Haryanvi song featuring the soulful vocals of Micky Arora and GD Kaur. With lyrics penned by Micky Arora and Ankurr, and music produced by Shine, this track promises to bring a fresh vibe to the Haryanvi music scene. 
Stream/Download "Pagal" on:
Spotify: https://open.spotify.com/album/1Zscv2ZxBtnzsLXhC6xdHv?si=m_AditygTlS0h0LlE7PJDw
Apple Music: https://music.apple.com/us/album/pagal-single/1790413935
iTunes: https://music.apple.com/us/album/pagal-single/1790413935
Gaana: https://gaana.com/song/pagal-185
Amazon Prime Music: https://music.amazon.in/albums/B0DT19PLJ6?marketplaceId=A21TJRUUN4KGV&amp;musicTerritory=IN&amp;ref=dm_sh_4S96OJ4ib4tdzNqrhDSmIPl1J
JioSaavn: https://www.jiosaavn.com/song/pagal/BAZTZTNWY2w
YouTube Music: https://music.youtube.com/playlist?list=OLAK5uy_lppwZdoa9cKtx_dilff5bdlkSqge3fwIw&amp;si=moLvi3QUBQp5ro6m
Instagram Reel: https://www.instagram.com/reels/audio/907694628117046?igsh=MTYxbHYwMHk0N3U0bQ==
Song Credits:
Song: Pagal
Singer: Micky Arora, GD Kaur
Lyrics: Micky Arora
Additional Lyrics: Ankurr
Composer: Micky Arora
Music: Shine
Video Director: Shiva Jangra
Edit/DI: Shiva Jangra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</si>
  <si>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gR40lG6BOh8</t>
  </si>
  <si>
    <t>547772</t>
  </si>
  <si>
    <t>14839</t>
  </si>
  <si>
    <t>506</t>
  </si>
  <si>
    <t>Shingar (Official Video) - Manisha Sharma - Haryanvi Queens - Latest Haryanvi Songs 2024 - Geet MP3</t>
  </si>
  <si>
    <t>2024-12-26T11:30:02Z</t>
  </si>
  <si>
    <t>Geet MP3 Haryanvi presents the official music video of "Shingar " song from the Female Leads EP – "Haryanvi Queens", sung by 'Manisha Sharma', with lyrics by 'Money Dhamu' and music by 'B Happie', this song is going to captivate listeners with its powerful vocals, soulful lyrics, and a perfect blend of traditional Haryanvi rhythms and modern beats. 
Stream/Download "Haryanvi Queens" on:
Spotify: https://open.spotify.com/album/2weGvFId2N85PbZxub10k5?si=D_twjd8dQwO1qDaZJl5pTA
Apple Music: https://music.apple.com/us/album/haryanvi-queens-ep/1785295523
iTunes: https://music.apple.com/us/album/haryanvi-queens-ep/1785295523
Gaana: https://gaana.com/album/haryanvi-queens
Amazon Prime Music: https://music.amazon.in/albums/B0DQFFRSQK?marketplaceId=A21TJRUUN4KGV&amp;musicTerritory=IN&amp;ref=dm_sh_lxVEeWSiiitlfjdQiQmrlP5hK
JioSaavn: https://www.jiosaavn.com/album/haryanvi-queens/7HlxsMqj5PM_
YouTube Music: https://music.youtube.com/playlist?list=OLAK5uy_mPuJ7AJycxzFWbEZgVb9rq6tuSB2Wn8v8&amp;si=CdFwsd7-son1dJOJ
"Haryanvi Queens" Instagram Reel Links:
Bateyu: https://www.instagram.com/reels/audio/1928185991009520?igsh=bmpiMGpidG5hbnM4
Shingar: https://www.instagram.com/reels/audio/2124082918021999?igsh=N2V1b3VnY3J6aDNq
Sharabi: https://www.instagram.com/reels/audio/465657266203971?igsh=MW9reHVudmtrc2Ywbw==
Bhagat Ram Ka: https://www.instagram.com/reels/audio/1334748294355652?igsh=MTB4ZXk2bXBldHRwYw==
Song Credits:
Song: Shingar
Singer: Manisha Sharma
Lyrics: Money Dhamu
Composer: Money Dhamu
Music: B Happie
Video Director: Mohit
DOP: Honey FPS
Edit/DI: Karan Chandok
Male Lead: Abhimanyu Kumar
Female Lead: Vanshika Kakkar
Producer: Kv Dhillon
Online Promotions: GK Digital
Music Label: Geet MP3 Haryanvi
EP Tracklist:
1. Bateyu
Singer: Shiva Choudhary
Lyrics: Jassi Kirarkot
Composer: Jassi Kirarkot
Music: B Happie
2. Shingar
Singer: Manisha Sharma
Lyrics: Money Dhamu
Composer: Money Dhamu
Music: B Happie
3. Sharabi
Singer: Komal Chaudhary
Lyrics: Hallu Mandiaala
Composer: Hallu Mandiaala
Music: Shine
4. Bhagat Ram Ka
Singer: Nonu Rana
Lyrics: Micky Arora &amp; Kracker
Composer: Micky Arora &amp; Kracker
Music: Shine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</si>
  <si>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TKVTZa3tS7c</t>
  </si>
  <si>
    <t>616361</t>
  </si>
  <si>
    <t>12214</t>
  </si>
  <si>
    <t>449</t>
  </si>
  <si>
    <t>Bhagat Ram Ka (Official Visualizer) - Nonu Rana | Haryanvi Queens | Latest Haryanvi Songs 2024</t>
  </si>
  <si>
    <t>2024-12-24T10:30:02Z</t>
  </si>
  <si>
    <t>Geet MP3 Haryanvi presents the visual music video of "Bhagat Ram Ka" song from the Female Leads EP – "Haryanvi Queens", sung by Nonu Rana, with lyrics by Micky Arora &amp; Kracker and music by Shine, this song is going to captivate listeners with its powerful vocals, soulful lyrics, and a perfect blend of traditional Haryanvi rhythms and modern beats. 
Stream/Download "Haryanvi Queens" on:
Spotify: https://open.spotify.com/album/2weGvFId2N85PbZxub10k5?si=D_twjd8dQwO1qDaZJl5pTA
Apple Music: https://music.apple.com/us/album/haryanvi-queens-ep/1785295523
iTunes: https://music.apple.com/us/album/haryanvi-queens-ep/1785295523
Gaana: https://gaana.com/album/haryanvi-queens
Amazon Prime Music: https://music.amazon.in/albums/B0DQFFRSQK?marketplaceId=A21TJRUUN4KGV&amp;musicTerritory=IN&amp;ref=dm_sh_lxVEeWSiiitlfjdQiQmrlP5hK
JioSaavn: https://www.jiosaavn.com/album/haryanvi-queens/7HlxsMqj5PM_
YouTube Music: https://music.youtube.com/playlist?list=OLAK5uy_mPuJ7AJycxzFWbEZgVb9rq6tuSB2Wn8v8&amp;si=CdFwsd7-son1dJOJ
"Haryanvi Queens" Instagram Reel Links:
Bateyu: https://www.instagram.com/reels/audio/1928185991009520?igsh=bmpiMGpidG5hbnM4
Shingar: https://www.instagram.com/reels/audio/2124082918021999?igsh=N2V1b3VnY3J6aDNq
Sharabi: https://www.instagram.com/reels/audio/465657266203971?igsh=MW9reHVudmtrc2Ywbw==
Bhagat Ram Ka: https://www.instagram.com/reels/audio/1334748294355652?igsh=MTB4ZXk2bXBldHRwYw==
EP Tracklist:
1. Bateyu
Singer: Shiva Choudhary
Lyrics: Jassi Kirarkot
Composer: Jassi Kirarkot
Music: B Happie
2. Shingar
Singer: Manisha Sharma
Lyrics: Money Dhamu
Composer: Money Dhamu
Music: B Happie
3. Sharabi
Singer: Komal Chaudhary
Lyrics: Hallu Mandiaala
Composer: Hallu Mandiaala
Music: Shine
4. Bhagat Ram Ka
Singer: Nonu Rana
Lyrics: Micky Arora &amp; Kracker
Composer: Micky Arora &amp; Kracker
Music: Shine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</si>
  <si>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psDlydbNbHM</t>
  </si>
  <si>
    <t>133563</t>
  </si>
  <si>
    <t>Sharabi (Official Visualizer) - Komal Chaudhary | Haryanvi Queens | Latest Haryanvi Songs 2024</t>
  </si>
  <si>
    <t>2024-12-24T08:30:05Z</t>
  </si>
  <si>
    <t>Geet MP3 Haryanvi presents the visual music video of "Sharabi" song from the Female Leads EP – "Haryanvi Queens", sung by Komal Choudhary, with lyrics by Hallu Mandiaala and music by Shine, this song is going to captivate listeners with its powerful vocals, soulful lyrics, and a perfect blend of traditional Haryanvi rhythms and modern beats. 
Stream/Download "Haryanvi Queens" on:
Spotify: https://open.spotify.com/album/2weGvFId2N85PbZxub10k5?si=D_twjd8dQwO1qDaZJl5pTA
Apple Music: https://music.apple.com/us/album/haryanvi-queens-ep/1785295523
iTunes: https://music.apple.com/us/album/haryanvi-queens-ep/1785295523
Gaana: https://gaana.com/album/haryanvi-queens
Amazon Prime Music: https://music.amazon.in/albums/B0DQFFRSQK?marketplaceId=A21TJRUUN4KGV&amp;musicTerritory=IN&amp;ref=dm_sh_lxVEeWSiiitlfjdQiQmrlP5hK
JioSaavn: https://www.jiosaavn.com/album/haryanvi-queens/7HlxsMqj5PM_
YouTube Music: https://music.youtube.com/playlist?list=OLAK5uy_mPuJ7AJycxzFWbEZgVb9rq6tuSB2Wn8v8&amp;si=CdFwsd7-son1dJOJ
"Haryanvi Queens" Instagram Reel Links:
Bateyu: https://www.instagram.com/reels/audio/1928185991009520?igsh=bmpiMGpidG5hbnM4
Shingar: https://www.instagram.com/reels/audio/2124082918021999?igsh=N2V1b3VnY3J6aDNq
Sharabi: https://www.instagram.com/reels/audio/465657266203971?igsh=MW9reHVudmtrc2Ywbw==
Bhagat Ram Ka: https://www.instagram.com/reels/audio/1334748294355652?igsh=MTB4ZXk2bXBldHRwYw==
EP Tracklist:
1. Bateyu
Singer: Shiva Choudhary
Lyrics: Jassi Kirarkot
Composer: Jassi Kirarkot
Music: B Happie
2. Shingar
Singer: Manisha Sharma
Lyrics: Money Dhamu
Composer: Money Dhamu
Music: B Happie
3. Sharabi
Singer: Komal Chaudhary
Lyrics: Hallu Mandiaala
Composer: Hallu Mandiaala
Music: Shine
4. Bhagat Ram Ka
Singer: Nonu Rana
Lyrics: Micky Arora &amp; Kracker
Composer: Micky Arora &amp; Kracker
Music: Shine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</si>
  <si>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Xj8r5LG9Irs</t>
  </si>
  <si>
    <t>132877</t>
  </si>
  <si>
    <t>2188</t>
  </si>
  <si>
    <t>Bateyu (Official Visualizer) - Shiva Choudhary | Haryanvi Queens | Latest Haryanvi Songs 2024</t>
  </si>
  <si>
    <t>2024-12-24T05:30:16Z</t>
  </si>
  <si>
    <t>Geet MP3 Haryanvi presents the visual music video of "Bateyu" song from the Female Leads EP – "Haryanvi Queens", sung by Shiva Choudhary, with lyrics by Jassi Kirarkot and music by B Happie, this song is going to captivate listeners with its powerful vocals, soulful lyrics, and a perfect blend of traditional Haryanvi rhythms and modern beats. 
Stream/Download "Haryanvi Queens" on:
Spotify: https://open.spotify.com/album/2weGvFId2N85PbZxub10k5?si=D_twjd8dQwO1qDaZJl5pTA
Apple Music: https://music.apple.com/us/album/haryanvi-queens-ep/1785295523
iTunes: https://music.apple.com/us/album/haryanvi-queens-ep/1785295523
Gaana: https://gaana.com/album/haryanvi-queens
Amazon Prime Music: https://music.amazon.in/albums/B0DQFFRSQK?marketplaceId=A21TJRUUN4KGV&amp;musicTerritory=IN&amp;ref=dm_sh_lxVEeWSiiitlfjdQiQmrlP5hK
JioSaavn: https://www.jiosaavn.com/album/haryanvi-queens/7HlxsMqj5PM_
YouTube Music: https://music.youtube.com/playlist?list=OLAK5uy_mPuJ7AJycxzFWbEZgVb9rq6tuSB2Wn8v8&amp;si=CdFwsd7-son1dJOJ
"Haryanvi Queens" Instagram Reel Links:
Bateyu: https://www.instagram.com/reels/audio/1928185991009520?igsh=bmpiMGpidG5hbnM4
Shingar: https://www.instagram.com/reels/audio/2124082918021999?igsh=N2V1b3VnY3J6aDNq
Sharabi: https://www.instagram.com/reels/audio/465657266203971?igsh=MW9reHVudmtrc2Ywbw==
Bhagat Ram Ka: https://www.instagram.com/reels/audio/1334748294355652?igsh=MTB4ZXk2bXBldHRwYw==
EP Tracklist:
1. Bateyu
Singer: Shiva Choudhary
Lyrics: Jassi Kirarkot
Composer: Jassi Kirarkot
Music: B Happie
2. Shingar
Singer: Manisha Sharma
Lyrics: Money Dhamu
Composer: Money Dhamu
Music: B Happie
3. Sharabi
Singer: Komal Choudhary
Lyrics: Hallu Mandiaala
Composer: Hallu Mandiaala
Music: Shine
4. Bhagat Ram Ka
Singer: Nonu Rana
Lyrics: Micky Arora &amp; Kracker
Composer: Micky Arora &amp; Kracker
Music: Shine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</si>
  <si>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0RhjmW67Erc</t>
  </si>
  <si>
    <t>138131</t>
  </si>
  <si>
    <t>2453</t>
  </si>
  <si>
    <t>Haryanvi Queens (EP Jukebox) - Shiva Choudhary | Manisha Sharma | Komal Choudhary | Nonu Rana</t>
  </si>
  <si>
    <t>2024-12-23T06:30:28Z</t>
  </si>
  <si>
    <t>Geet MP3 Haryanvi presents Female Leads EP – "Haryanvi Queens", introducing the first-ever female-led EP in Haryanvi culture, featuring four powerful tracks: Bateyu, Shingar, Sharabi, and Bhagat Ram Ka. This album celebrates the strength and spirit of women in Haryanvi music, blending traditional rhythms with modern beats. 
Stream/Download "Haryanvi Queens" on:
Spotify: https://open.spotify.com/album/2weGvFId2N85PbZxub10k5?si=D_twjd8dQwO1qDaZJl5pTA
Apple Music: https://music.apple.com/us/album/haryanvi-queens-ep/1785295523
iTunes: https://music.apple.com/us/album/haryanvi-queens-ep/1785295523
Gaana: https://gaana.com/album/haryanvi-queens
Amazon Prime Music: https://music.amazon.in/albums/B0DQFFRSQK?marketplaceId=A21TJRUUN4KGV&amp;musicTerritory=IN&amp;ref=dm_sh_lxVEeWSiiitlfjdQiQmrlP5hK
JioSaavn: https://www.jiosaavn.com/album/haryanvi-queens/7HlxsMqj5PM_
YouTube Music: https://music.youtube.com/playlist?list=OLAK5uy_mPuJ7AJycxzFWbEZgVb9rq6tuSB2Wn8v8&amp;si=CdFwsd7-son1dJOJ
"Haryanvi Queens" Instagram Reel Links:
Bateyu: https://www.instagram.com/reels/audio/1928185991009520?igsh=bmpiMGpidG5hbnM4
Shingar: https://www.instagram.com/reels/audio/2124082918021999?igsh=N2V1b3VnY3J6aDNq
Sharabi: https://www.instagram.com/reels/audio/465657266203971?igsh=MW9reHVudmtrc2Ywbw==
Bhagat Ram Ka: https://www.instagram.com/reels/audio/1334748294355652?igsh=MTB4ZXk2bXBldHRwYw==
EP Tracklist:
1. Bateyu
Singer: Shiva Choudhary
Lyrics: Jassi Kirarkot
Composer: Jassi Kirarkot
Music: B Happie
2. Shingar
Singer: Manisha Sharma
Lyrics: Money Dhamu
Composer: Money Dhamu
Music: B Happie
3. Sharabi
Singer: Komal Chaudhary
Lyrics: Hallu Mandiaala
Composer: Hallu Mandiaala
Music: Shine
4. Bhagat Ram Ka
Singer: Nonu Rana
Lyrics: Micky Arora &amp; Kracker
Composer: Micky Arora &amp; Kracker
Music: Shine
Produced By: Kv Dhillon
Online Promotions: GK Digital
Music Label: Geet MP3 Haryanvi
Subscribe To Our Channel For Upcoming Songs: https://bit.ly/SubscribeGeetMP3Haryanvi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</si>
  <si>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fkhFUgGjQl8</t>
  </si>
  <si>
    <t>PT10M41S</t>
  </si>
  <si>
    <t>15583</t>
  </si>
  <si>
    <t>101</t>
  </si>
  <si>
    <t>Sola Saal - Shiqaari Ft. Micky Arora (Full Video) Latest Haryanvi Song 2024 - Geet MP3 Haryanvi</t>
  </si>
  <si>
    <t>2024-12-09T12:34:18Z</t>
  </si>
  <si>
    <t>Geet MP3 Haryanvi Presenting a New Song By Micky Arora Ft. Shiqaari "Sola Saal" With a Blend of catchy Lyrics, we're excited to share our music with the world. We hope you enjoy listening to it as much as we enjoyed creating it!
Subscribe To Our Channel For Upcoming Songs: https://bit.ly/SubscribeGeetMP3Haryanvi 
Streaming Now On: 
Song Credits:
Song Name: Sola Saal
Singer: Micky Arora Ft. Shiqaari
Lyrics/Composer: Shiqaari &amp; Micky Arora
Orginial Content - Bali Sharma
Music: Shiqaari
Produced By: KV Dhillon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</si>
  <si>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biibIP6AFb4</t>
  </si>
  <si>
    <t>7083243</t>
  </si>
  <si>
    <t>44878</t>
  </si>
  <si>
    <t>Mahol Ganda: Nikku Rathi (Full Video) Ashu Twinkle - Latest Haryanvi Song 2024 - Geet MP3 Haryanvi</t>
  </si>
  <si>
    <t>Geet MP3 Haryanvi Present the New Haryanvi Song "Mahol Ganda" Of a Nikku Rathi Ft. Ashu Twinkle. 
Make Sure You Will Like It And Spread It As Much As You Can. 
Subscribe To Our Channel For Upcoming Songs: https://bit.ly/SubscribeGeetMP3Haryanvi 
Mahol Ganda Streaming Now On:
Amazon Prime Music: https://music.amazon.in/albums/B0DMTBD5ZS
Jio Saavn: https://www.jiosaavn.com/song/mahol-ganda/PQo4SSNhGlc
Apple Music: https://music.apple.com/in/album/mahol-ganda-single/1779291566
Spotify: https://open.spotify.com/search/Mahol%20Ganda%3A%20Nikku%20Rathi
YT Music: https://music.youtube.com/watch?v=3np8kr2Y4zE
iTunes: https://music.apple.com/in/album/mahol-ganda-single/1779291566
Youtube Topic: https://music.youtube.com/watch?v=3np8kr2Y4zE
Instagram: https://www.instagram.com/reels/audio/1104874971031801?igsh=NWI1d3R3eHJ6aGx6
Song Credits:
Song Name: Mahol Ganda
Singer: Nikku Rathi Ft. Ashu Twinkle
Music: GR Music
Director: Ankur Loniya
Writer: Vishal Badawadiya
Editor: Sunny Panchal
Featuring: Nikku Rathi, Ankit Tomar, Priyanka Pk
DOP: Lovekesh Sharma
Co Star: Gunjan Gera, Sandeep Sharma
Project by: Kapil Gurjar
Makeup: Amir khan
Vilain Team: Pankaj sharma Team karnal 
Management: Anuj Panwar &amp; Kapil Gurjar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</si>
  <si>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iqb88Lfq_90</t>
  </si>
  <si>
    <t>126010</t>
  </si>
  <si>
    <t>4048</t>
  </si>
  <si>
    <t>Gift: Hallu Mandiaala (Full Video) Love Gill - Shiva Choudhary - Latest Haryanvi Song 2024</t>
  </si>
  <si>
    <t>2024-11-09T12:30:02Z</t>
  </si>
  <si>
    <t>Geet MP3 Haryanvi Present the New Haryanvi Song "Gift" Of A very Talented Hallu Mandiaala &amp; Shiva Chaudhary. 
Make Sure You Will Like It And Spread It As Much As You Can. 
Subscribe To Our Channel For Upcoming Songs: https://bit.ly/SubscribeGeetMP3Haryanvi 
Gift Streaming Now On:
Amazon Prime Music: https://music.amazon.in/albums/B0DLBVJJXX
Jio Saavn: https://www.jiosaavn.com/album/gift/dRJSXpXv83I_
Apple Music: https://music.apple.com/in/album/gift-single/1776866707
Spotify: https://open.spotify.com/album/1UusA5BC8CuLp49qygGmx8
iTunes: https://music.apple.com/in/album/gift-single/1776866707
YT Music: https://music.youtube.com/watch?v=Wc2Nx6UGy0Q
YouTube: https://www.youtube.com/watch?v=Wc2Nx6UGy0Q
Instagram: https://www.instagram.com/reels/audio/882412880658764?igsh=dGI5OTBicHpvem1k
Song Credits:
Song Name: Gift
Singer: Hallu Mandiaala &amp; Shiva Choudhary
Lyrics/Composer: Hallu Mandiaala, Ankurr
Music: Shine
Female Lead: Love Gill
Video: Jagroop Sandhu, Guru Bhullar
Digital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</si>
  <si>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sQA5O-EJhS0</t>
  </si>
  <si>
    <t>1616717</t>
  </si>
  <si>
    <t>18246</t>
  </si>
  <si>
    <t>Figure: Hallu Mandiaala (Full Video) Komal Chaudhary - Latest Haryanvi Song 2024 - Geet MP3 Haryanvi</t>
  </si>
  <si>
    <t>2024-09-26T11:30:01Z</t>
  </si>
  <si>
    <t>Geet MP3 Haryanvi Present the New Haryanvi Song "Figure" Of A very Talented Hallu Mandiaala &amp; Komal Chaudhary. 
Make Sure You Will Like It And Spread It As Much As You Can. 
Subscribe To Our Channel For Upcoming Songs: https://bit.ly/SubscribeGeetMP3Haryanvi 
Figure Streaming Now On:
Wynk Music: https://wynk.in/music/song/figure/wm_5034644088822_ING982400078?q=Figure+By+Hallu+Mandialla
Amazon Prime Music: https://music.amazon.in/albums/B0DGV515KZ
Jio Saavn: https://www.jiosaavn.com/song/figure/Py4RYw0BBX8
Hungama Music: https://www.hungama.com/album/figure/121995145/
Gaana: https://gaana.com/song/figure-93
Apple Music: https://music.apple.com/in/album/figure-single/1768075178
Spotify: https://open.spotify.com/album/2b6Vpk4p3M08o61u4ykk5l
YT Music: https://music.youtube.com/watch?v=6TaepCqK9Ko
iTunes: https://music.apple.com/in/album/figure-single/1768075178
Instagram: https://www.instagram.com/reels/audio/1098407301896491?igsh=MWZycWxndmIzM3Zwcg%3D%3D
Song Credits:
Song Name: Figure
Singer: Hallu Mandiaala &amp; Komal Chaudhary
Lyrics/Composer: Hallu Mandiaala
Music: Shine
Director: Shekhar Salaria
Digital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</si>
  <si>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_SUCqasK6y4</t>
  </si>
  <si>
    <t>928108</t>
  </si>
  <si>
    <t>8932</t>
  </si>
  <si>
    <t>Confuse - Micky Arora (Full Video) Komal Chaudhary - Latest Haryanvi Song 2024 - Geet MP3 Haryanvi</t>
  </si>
  <si>
    <t>2024-09-13T12:30:10Z</t>
  </si>
  <si>
    <t>Geet MP3 Haryanvi Presenting a New Song By Micky Arora Ft. Komal Chaudhary, "Confuse" With a Blend of catchy Lyrics, we're excited to share our music with the world. We hope you enjoy listening to it as much as we enjoyed creating it!
Subscribe To Our Channel For Upcoming Songs: https://bit.ly/SubscribeGeetMP3Haryanvi 
Streaming Now On: 
Wynk Music: https://wynk.in/music/song/confuse/wm_5034644051000_ING982400071?q=Confuse+Micky+Arora
Amazon Prime Music: https://music.amazon.in/albums/B0DGXYNZNG
Jio Saavn: https://www.jiosaavn.com/song/confuse/Oz5cdjZnVXw
Apple Music: https://music.apple.com/in/album/confuse-single/1768314071
YT Music: https://music.youtube.com/watch?v=x4nkkHZqZhY
iTunes: https://music.apple.com/in/album/confuse-single/1768314071
Youtube Music: https://www.youtube.com/watch?v=x4nkkHZqZhY
Instagram: https://www.instagram.com/reels/audio/888084383209359/
Song Credits:
Song Name: Confuse
Singer: Micky Arora Ft. Komal Chaudhary
Lyrics/Composer: Micky Arora
Composer: Micky Arora, Vnt Gaba
Music: Shine
Mix Master: Arron
Director: Shekhar Salaira
Dop: J singh
Produced By: KV Dhillon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</si>
  <si>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tQQay1ptyhw</t>
  </si>
  <si>
    <t>730626</t>
  </si>
  <si>
    <t>4986</t>
  </si>
  <si>
    <t>Daki: Filmy Ft. Nonu Rana (Full Video) New Haryanvi Song 2024 - Geet MP3 Haryanvi</t>
  </si>
  <si>
    <t>2024-08-26T12:30:02Z</t>
  </si>
  <si>
    <t>Geet MP3 Haryanvi Present the New Haryanvi "Song - Daki" Of A very Talented "Filmy Ft. Nonu Rana"
Make Sure You Will Like It And Spread It As Much As You Can. 
Subscribe To Our Channel For Upcoming Songs: https://bit.ly/SubscribeGeetMP3Haryanvi 
Streaming Now On:
Wynk Music: https://wynk.in/music/song/daki/wm_198830991176_ING982400062?q=Daki+Filmy
Amazon Prime Music: https://music.amazon.in/albums/B0DCQD46HK
Jio Saavn: https://www.jiosaavn.com/song/daki/QFgTCBAdDko
Apple Music: https://music.apple.com/in/album/daki-single/1762081090
Spotify: https://open.spotify.com/album/4ovsphrdhYfNtnYnk32hpB
YT Music: https://music.youtube.com/watch?v=oA5yDuyQWZE 
iTunes: https://music.apple.com/in/album/daki-single/1762081090
Youtube: https://www.youtube.com/watch?v=oA5yDuyQWZE
Instagram: https://www.instagram.com/reels/audio/1097148298583677?igsh=aWkxMzRpMzlkMnVv
Gaana: https://gaana.com/song/daki-2
Song Credits:
Song Name: Daki
Singer/Lyrics/Composer: Filmy &amp; Nonu Rana
Music: VJ Paul
Video By: Sumit Bamal
Produced By: KV Dhillon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</si>
  <si>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SXR1Vq8RA7I</t>
  </si>
  <si>
    <t>1185206</t>
  </si>
  <si>
    <t>11912</t>
  </si>
  <si>
    <t>120</t>
  </si>
  <si>
    <t>Gaana - Raj Mawar (Full Video) Guri Nimana  - New Haryanvi Song - Geet MP3 Haryanvi</t>
  </si>
  <si>
    <t>2024-08-07T12:30:01Z</t>
  </si>
  <si>
    <t>Geet MP3 Haryanvi Present the New Haryanvi "Song - Gaana" Of A very Talented "Raj Mawar"
Make Sure You Will Like It And Spread It As Much As You Can. 
Subscribe To Our Channel For Upcoming Songs: https://bit.ly/SubscribeGeetMP3Haryanvi 
Streaming Now On:
Wynk Music: https://wynk.in/music/song/gaana/wm_198830991978_ING982400061?q=Gaana+-+Raj+Mawar
Amazon Prime Music: https://music.amazon.in/albums/B0DC58GKSP
Hungama Music: https://www.hungama.com/album/gaana/121537341/ 
Spotify: https://open.spotify.com/album/4NUtODn69j0uVwBxFFKrpB
Apple Music: https://music.apple.com/in/album/gaana-single/1761154105
YT Music: https://music.youtube.com/watch?v=rmAMf-sTz4s
Youtube Topic: https://www.youtube.com/watch?v=rmAMf-sTz4s
iTunes: https://music.apple.com/in/album/gaana-single/1761154105
Instagram: https://www.instagram.com/reels/audio/1173209837238694?igsh=MTU2dGJ3aXZ0djgyOQ==
Song Credits:
Song Name: Gaana
Singer/Lyrics/Composer: Raj Mawar
Music: Guri Nimana
Female Lead: Khushi Verma
Director: Shekhar Salaria
Poster Design By: Pratyush Grewal
Produced By: KV Dhillon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t>
  </si>
  <si>
    <t>EtJ_8h_Tmec</t>
  </si>
  <si>
    <t>633353</t>
  </si>
  <si>
    <t>7620</t>
  </si>
  <si>
    <t>126</t>
  </si>
  <si>
    <t>Bhole Bhandari - Hallu Mandiaala (Full Song) Ankurr - Shine - New Haryanvi Song - Geet MP3 Haryanvi</t>
  </si>
  <si>
    <t>2024-07-13T12:30:03Z</t>
  </si>
  <si>
    <t>Geet MP3 Haryanvi and GK Digital Present the New Haryanvi "Song - Bhole Bhandaari" Of A very Talented "Hallu Mandiaala"
Make Sure You Will Like It And Spread It As Much As You Can. 
Subscribe To Our Channel For Upcoming Songs: https://bit.ly/SubscribeGeetMP3Haryanvi 
Streaming Now On:
Spotify: https://open.spotify.com/album/2fUUZnmhjs3HETF42r7VeO?si=XSYTZixhS-OXnzgcAbrtgQ
Apple Music: https://music.apple.com/us/album/bhole-bhandari/1756707610?i=1756708436
iTunes: https://music.apple.com/us/album/bhole-bhandari/1756707610?i=1756708436
YouTube Music: https://music.youtube.com/watch?v=DdWdfAy6LcQ&amp;si=UzvGjJOvEhdFaqpV
Youtube Topic: https://www.youtube.com/watch?v=DdWdfAy6LcQ
Jiosaavn: https://www.jiosaavn.com/song/bhole-bhandari/NxoCBhh4cWE
Instagram: https://www.instagram.com/reels/audio/1897552763991493?igsh=MXA2am1kdjdhNDFxbg==
Amazon Music: https://music.amazon.in/tracks/B0D9BQG4YM?marketplaceId=A21TJRUUN4KGV&amp;musicTerritory=IN&amp;ref=dm_sh_Q4axw33WRv20Rd2s8jecwqYls
Wynk: https://wynk.in/music/song/bhole-bhandari/gk_797885264565_ING982400059?q=Bhole+Bhandari
Hungama: https://www.hungama.com/album/bhole-bhandari/121239277/
Song Credits:
Song Name: Bhole Bhandari
Singer: Hallu Mandiaala
Lyrics/Composer: Ankurr
Music: Shine
Produced By: Kv Dhillon
Digital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</si>
  <si>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9aRpMtMyeig</t>
  </si>
  <si>
    <t>2451433</t>
  </si>
  <si>
    <t>18972</t>
  </si>
  <si>
    <t>1018</t>
  </si>
  <si>
    <t>Gucci Aala Daman - Jassi Kirarkot Ft. Renuka Panwar (Full Video) New Haryanvi Song 2024</t>
  </si>
  <si>
    <t>2024-06-13T12:29:50Z</t>
  </si>
  <si>
    <t>Geet MP3 Haryanvi and GK Digital Present the New Haryanvi Song "Gucci Aala Daman" Of Jassi Kirarkot Ft. Renuka Panwar.
Make Sure You Will Like It And Spread It As Much As You Can. 
Subscribe To Our Channel For Upcoming Songs: https://bit.ly/SubscribeGeetMP3Haryanvi
Streaming Now On:
Wynk Music: https://wynk.in/music/song/gucci-aala-daman/gk_797885197290_ING982400058?q=Gucci+Aala+Daman%3A+Jassi+Kirarkot
Amazon Prime Music: https://music.amazon.in/albums/B0D6XT2V2V
Apple Music: https://music.apple.com/in/album/gucci-aala-daman/1749494067?i=1749494078
Spotify: https://open.spotify.com/track/6DQRPuZCbxK0NxuknbIhOc
YT Music: https://music.youtube.com/watch?v=JDp8K_GsGwU
iTunes: https://music.apple.com/in/album/gucci-aala-daman/1749494067?i=1749494078
Youtube Topic: https://www.youtube.com/watch?v=JDp8K_GsGwU
Instagram: https://www.instagram.com/reels/audio/476956144845561?igsh=NTBzZ2lvZ3ZxdHF4
Tidal: https://listen.tidal.com/album/367095977/track/367095978
Audiomack: https://audiomack.com/jassi-kirarkot/song/gucci-aala-daman
Soundcloud: https://soundcloud.com/jassikirarkot-scmusic/gucci-aala-daman?id=1840196109
Jio Saavn: https://www.jiosaavn.com/song/gucci-aala-daman/PywRYydZDn8
Song Credits:
Song Name: Gucci Aala Daman
Singer: Jassi Kirarkot Ft. Renuka Panwar
Lyrics/Composer: Jassi Kirarkot
Music: Ghanu Music
Director: Shekhar Salaria
Dop: J singh
Produced By: Kv Dhillon
Digital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</si>
  <si>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MGASxelu-AU</t>
  </si>
  <si>
    <t>781444</t>
  </si>
  <si>
    <t>5328</t>
  </si>
  <si>
    <t>118</t>
  </si>
  <si>
    <t>Sunami - Hallu Mandiaala (Full Video) Filmy - MuskanV - Shine - New Haryanvi Song - GeetMP3Haryanvi</t>
  </si>
  <si>
    <t>2024-05-26T12:30:03Z</t>
  </si>
  <si>
    <t>Geet MP3 Haryanvi and GK Digital Present the New Haryanvi "Song - Sunami" Of A very Talented "Hallu Mandiaala"
Make Sure You Will Like It And Spread It As Much As You Can. 
Subscribe To Our Channel For Upcoming Songs: https://bit.ly/SubscribeGeetMP3Haryanvi 
Streaming Now On:
Wynk Music: https://wynk.in/music/song/sunami/gk_797885178817_ING982400057?q=Sunami+Hallu+Mandiaala
Amazon Prime Music: https://music.amazon.in/albums/B0D4JQCY67
Jio Saavn: https://www.jiosaavn.com/song/sunami/GRg8BRFvcEM
Apple Music: https://music.apple.com/in/album/sunami/1747160000?i=1747160001
Spotify: https://open.spotify.com/track/6NmAbFIg0PlQSrxcWz1sON
YT Music: https://music.youtube.com/watch?v=X28LcPj_kx4
iTunes: https://music.apple.com/in/album/sunami/1747160000?i=1747160001
Youtube Topic: https://www.youtube.com/watch?v=X28LcPj_kx4
Tidal: https://listen.tidal.com/album/364390678/track/364390680
Soundcloud: https://soundcloud.com/hallumandiaala/sunami?id=1826546232
Napster: https://web.napster.com/artist/art.2551716242558874?trackId=tra.807218129
Instagram: https://www.instagram.com/reels/audio/980191857040449/
Hungama Music: https://www.hungama.com/album/sunami/120446428/
Song Credits:
Song Name: Sunami
Singer: Hallu Mandiaala
Lyrics/Composer: Hallu Mandiaala, Filmy
Starring: Hallu Mandiaala, Muskan Verma
Music: Shine
Director: Shekhar Salaria
Dop: J singh
Produced By: Kv Dhillon
Digital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</si>
  <si>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PI2utrPx2mk</t>
  </si>
  <si>
    <t>1453537</t>
  </si>
  <si>
    <t>14154</t>
  </si>
  <si>
    <t>336</t>
  </si>
  <si>
    <t>Propose - Sourabh Shukla Ft. Nonu Rana (Full Song) New Haryanvi Song 2024 - Geet MP3 Haryanvi</t>
  </si>
  <si>
    <t>2024-03-28T07:33:58Z</t>
  </si>
  <si>
    <t>Geet MP3 Haryanvi and GK Digital Present the New Haryanvi Song "Propose" Of Sourabh Shukla Ft. Nonu Rana. 
Make Sure You Will Like It And Spread It As Much As You Can. 
Subscribe To Our Channel For Upcoming Songs: https://bit.ly/SubscribeGeetMP3Haryanvi
Streaming Now On:
Spotify: https://open.spotify.com/track/29DU7iHklqRD7FhvKXJlx7
Wynk: https://wynk.in/music/song/propose/gk_797885079626_ING982400052?q=PROPOSE
iTunes: https://music.apple.com/in/album/propose-feat-nonu-rana/1737013626?i=1737013629
Apple Music: https://music.apple.com/in/album/propose-feat-nonu-rana/1737013626?i=1737013629
Amazon Prime Music: https://music.amazon.com/albums/B0CYM22CZZ?trackAsin=B0CYLYHBBV
Hungama Music: https://www.hungama.com/album/propose/107953423/
Reel: https://www.instagram.com/reels/audio/1445038146135196/
Soundcloud: https://soundcloud.com/sourabhshukla/propose?id=1780984242
Youtube Topic: https://music.apple.com/in/album/propose-feat-nonu-rana/1737013626?i=1737013629
Youtube Music: https://music.youtube.com/watch?v=DUcMnwJuOA8 
Shazam: https://www.shazam.com/gb/track/695530539/propose-feat-nonu-rana
Jiosaavn: https://www.jiosaavn.com/song/propose/FiUZRgNbUwU
Song : Propose
Singer: Sourabh Shukla Ft. Nonu Rana
Lyrics/Composer: Khan Sambhli Aala
Music: Veer Music
Mix Masterd: D Chandu
Produced By: Kv Dhillon
Online Promotions: GK Digital
Music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</si>
  <si>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KvdPV88p-nY</t>
  </si>
  <si>
    <t>35252</t>
  </si>
  <si>
    <t>1133</t>
  </si>
  <si>
    <t>Naughty Saiyaan - Muskan Thakur - VKing (Full Video) Dilmeer Sharma - Latest Haryanvi Song 2024</t>
  </si>
  <si>
    <t>2024-03-08T12:33:09Z</t>
  </si>
  <si>
    <t>Geet MP3 Haryanvi and GK Digital Present the New Haryanvi Song "Naughty Saiyaan" Of Muskaan Thakur And VKing
Make Sure You Will Like It And Spread It As Much As You Can. 
Subscribe To Our Channel For Upcoming Songs: https://bit.ly/SubscribeGeetMP3Haryanvi
Streaming Now On:
Spotify: https://open.spotify.com/track/7ar4zvfagaKiw3gMLY2v3p
Wynk: https://wynk.in/music/album/naughty-saiyaan/gk_797885018359?q=naughty+saiyaan+
iTunes: https://music.apple.com/us/album/naughty-saiyaan/1730725901?i=1730725902
Apple Music: https://music.apple.com/us/album/naughty-saiyaan/1730725901?i=1730725902
Jiosaavn: https://www.jiosaavn.com/album/naughty-saiyaan/l,,KtA4UW8Y_
Amazon Prime Music: https://music.amazon.in/search/naughty+saiyaan+muskan+thakur?filter=IsLibrary%7Cfalse&amp;sc=none
Hungama Music: https://www.hungama.com/song/naughty-saiyaan/107396563/
Reel: https://www.instagram.com/reels/audio/888446319680321/
Soundcloud: https://soundcloud.com/search?q=naughty%20saiyaan%20muskan%20thakur
Youtube Topic: https://www.youtube.com/watch?v=oBontJS3kpU
Youtube Music: https://music.youtube.com/watch?v=oBontJS3kpU&amp;list=RDAMVMoBontJS3kpU
Shazam: https://www.shazam.com/gb/track/691768845/naughty-saiyaan
Credits:
Song: Naughty Saiyaan
Singer: Muskan Thakur Ft. VKing
Staring: VKing &amp; Dilmeer Sharma
Lyrics: VKing
Composer: VKing
Music: Titans Music (Raw Deswal &amp; VKing)
Mixing &amp; Mastering: Titans Music Studio (Raw Deswal)
Video Director: VKing 
Assistant Director: Raw Deswal 
DOP: Mohan
Assistant DOP: Guri
Edit &amp; Di: Harmeet S Kalra
Line Producer: Jugaadi Maanas
Project: Vikash Vashisht &amp; Aman Sisodia
Produced By: Kv Dhillon
Promotion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</si>
  <si>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KHMEfGdkuNM</t>
  </si>
  <si>
    <t>2174615</t>
  </si>
  <si>
    <t>9480</t>
  </si>
  <si>
    <t>Bhaang Peke - DCTR - Ron Devil (Full Song) VBarot - Maha Shivratri - Bholenath Song - Shiv Bhajan</t>
  </si>
  <si>
    <t>2024-03-08T09:09:18Z</t>
  </si>
  <si>
    <t>Geet MP3 Haryanvi &amp; GK Digital Presenting "Bhaang Peke" Sog One Maha Shivratri Occasion
Make Sure You Will Like It And Spread It As Much As You Can. 
Subscribe To Our Channel For Upcoming Songs: https://bit.ly/SubscribeGeetMP3Haryanvi
Streaming Now:
Spotify: https://open.spotify.com/track/6UnPDM1p0WY0kUpzDNLd77
iTunes: https://music.apple.com/us/album/bhaang-peke-feat-ron-devil-single/1735146233
Apple Music: https://music.apple.com/us/album/bhaang-peke-feat-ron-devil-single/1735146233
Amazon Prime Music: https://music.amazon.in/search/BHAANG+PEKE+?filter=IsLibrary%7Cfalse&amp;sc=none
Youtube Topic: https://www.youtube.com/watch?v=_JTGi8LknEg
Youtube Music: https://music.youtube.com/watch?v=_JTGi8LknEg
Shazam: https://www.shazam.com/gb/track/694404266/bhaang-peke-feat-ron-devil
Credits: 
Song: Bhaang Peke
Singer: DCTR &amp; Ron Devil
Music Director: VBarot
Video Director: Jagjeet Maan 
Dop: MJ 
Production: One Production
Editor: Raghav Ralhan
Colourist: Guri
Produced By: Kv Dhillon
Promotion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</si>
  <si>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PXJm7wuQwnE</t>
  </si>
  <si>
    <t>824470</t>
  </si>
  <si>
    <t>4629</t>
  </si>
  <si>
    <t>Favourite By Hallu Mandiaala (Full Song) - Latest Haryanvi Song 2024 - Bawla Boi EP</t>
  </si>
  <si>
    <t>2024-03-03T05:31:46Z</t>
  </si>
  <si>
    <t>Geet MP3 Haryanvi &amp; GK Digital Presenting "Bawla Boi" EP Song "Favourite" By Hallu Mandiaala, Filmy. 
Make Sure You Will Like It And Spread It As Much As You Can. 
Subscribe To Our Channel For Upcoming Songs: https://bit.ly/SubscribeGeetMP3Haryanvi
Streaming Now On:
JioSaavn: https://www.jiosaavn.com/album/bawla-boi/ypKPsx83Brg_
Hungama Music: https://www.hungama.com/album/bawla-boi/107403075/
Wynk Music: https://wynk.in/u/tDQSyuJC2
Spotify: https://open.spotify.com/album/6wvma1QnTbCYF0Jcm9rJe6
Apple Music: https://music.apple.com/in/album/bawla-boi-ep/1731388068
iTunes: https://music.apple.com/in/album/bawla-boi-ep/1731388068
Youtube Music: https://music.youtube.com/playlist?list=OLAK5uy_lwvDBlfOVaMHo6c4R87mTXJ7z9XQ81uJ0
Youtube Topic: https://www.youtube.com/watch?v=HMwU12Stm-A&amp;list=OLAK5uy_noKKeqvMeNfW4PeT8ABYrCPcGn2k3KI8w
Prime Music India: https://music.amazon.in/albums/B0CVS8D9YY
Amazon UK: https://amazon.co.uk/music/player/albums/B0CVS8NPBT?marketplaceId=A1F83G8C2ARO7P&amp;musicTerritory=GB&amp;ref=dm_sh_y2hlHFdT17O3vWt0G2DIA4tSB
SoundCloud: https://soundcloud.com/hallumandiaala/sets/bawla-boi-ep
Reel Links: 
Gede: https://www.instagram.com/reels/audio/412497767928419/
We Comin: https://www.instagram.com/reels/audio/726569059550705/
Titli: https://www.instagram.com/reels/audio/1491449335115800/
Favourite:
Credits: 
EP: Bawla Boi
Artist: Hallu Mandiaala
Produced By: Kv Dhillon
Promotions: GK Digital
Record Label: Geet MP3 Haryanvi
Tracklist: 
1. 
Song: Gede
Singer: Hallu Mandiaala 
Female Singer: Komal Chaudhary 
Lyrics: Hallu Mandiaala, Filmy 
Composer: Hallu Mandiaala
Music: Shine Music
2. 
Song: We Comin 
Singer: Hallu Mandiaala, Filmy 
Lyrics: Hallu Mandiaala, Filmy 
Composer: Hallu Mandiaala 
Music: Music Mistree
3. 
Song: Titli
Singer: Hallu Mandiaala 
Composer: Hallu Mandiaala 
Lyrics: Hallu Mandiaala, Filmy 
Music: Shine music
4. 
Song: Favourite
Singer: Hallu Mandiaala 
Lyrics: Filmy 
Composer: Hallu Mandiaala 
Music: Mistree Music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</si>
  <si>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j2swiJBzO4I</t>
  </si>
  <si>
    <t>275837</t>
  </si>
  <si>
    <t>Titli By Halu Mandiaala (Full Song) - Latest Haryanvi Song 2024 - Bawla Boi EP</t>
  </si>
  <si>
    <t>2024-03-02T13:46:09Z</t>
  </si>
  <si>
    <t>Geet MP3 Haryanvi &amp; GK Digital Presenting "Bawla Boi" EP Song "Titli" By Hallu Mandiaala. 
Make Sure You Will Like It And Spread It As Much As You Can. 
Subscribe To Our Channel For Upcoming Songs: https://bit.ly/SubscribeGeetMP3Haryanvi
Streaming Now On:
JioSaavn: https://www.jiosaavn.com/album/bawla-boi/ypKPsx83Brg_
Hungama Music: https://www.hungama.com/album/bawla-boi/107403075/
Wynk Music: https://wynk.in/u/tDQSyuJC2
Spotify: https://open.spotify.com/album/6wvma1QnTbCYF0Jcm9rJe6
Apple Music: https://music.apple.com/in/album/bawla-boi-ep/1731388068
iTunes: https://music.apple.com/in/album/bawla-boi-ep/1731388068
Youtube Music: https://music.youtube.com/playlist?list=OLAK5uy_lwvDBlfOVaMHo6c4R87mTXJ7z9XQ81uJ0
Youtube Topic: https://www.youtube.com/watch?v=HMwU12Stm-A&amp;list=OLAK5uy_noKKeqvMeNfW4PeT8ABYrCPcGn2k3KI8w
Prime Music India: https://music.amazon.in/albums/B0CVS8D9YY
Amazon UK: https://amazon.co.uk/music/player/albums/B0CVS8NPBT?marketplaceId=A1F83G8C2ARO7P&amp;musicTerritory=GB&amp;ref=dm_sh_y2hlHFdT17O3vWt0G2DIA4tSB
SoundCloud: https://soundcloud.com/hallumandiaala/sets/bawla-boi-ep
Reel Links: 
Gede: https://www.instagram.com/reels/audio/412497767928419/
We Comin: https://www.instagram.com/reels/audio/726569059550705/
Titli: https://www.instagram.com/reels/audio/1491449335115800/
Favourite:
Credits: 
EP: Bawla Boi
Artist: Hallu Mandiaala
Produced By: Kv Dhillon
Promotions: GK Digital
Record Label: Geet MP3 Haryanvi
Tracklist: 
1. 
Song: Gede
Singer: Hallu Mandiaala 
Female Singer: Komal Chaudhary 
Lyrics: Hallu Mandiaala, Filmy 
Composer: Hallu Mandiaala
Music: Shine Music
2. 
Song: We Comin 
Singer: Hallu Mandiaala, Filmy 
Lyrics: Hallu Mandiaala, Filmy 
Composer: Hallu Mandiaala 
Music: Music Mistree
3. 
Song: Titli
Singer: Hallu Mandiaala 
Composer: Hallu Mandiaala 
Lyrics: Hallu Mandiaala, Filmy 
Music: Shine music
4. 
Song: Favourite
Singer: Hallu Mandiaala 
Lyrics: Filmy 
Composer: Hallu Mandiaala 
Music: Mistree Music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</si>
  <si>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veTIHVoHHQ4</t>
  </si>
  <si>
    <t>248925</t>
  </si>
  <si>
    <t>2998</t>
  </si>
  <si>
    <t>We Comin By Hallu Mandiaala (Full Song) - Latest Haryanvi Song 2024 - Bawla Boi EP</t>
  </si>
  <si>
    <t>2024-03-02T10:39:38Z</t>
  </si>
  <si>
    <t>Geet MP3 Haryanvi &amp; GK Digital Presenting "Bawla Boi" EP Song "We Comin" By Hallu Mandiaala, Filmy. 
Make Sure You Will Like It And Spread It As Much As You Can. 
Subscribe To Our Channel For Upcoming Songs: https://bit.ly/SubscribeGeetMP3Haryanvi
Streaming Now On:
JioSaavn: https://www.jiosaavn.com/album/bawla-boi/ypKPsx83Brg_
Hungama Music: https://www.hungama.com/album/bawla-boi/107403075/
Wynk Music: https://wynk.in/u/tDQSyuJC2
Spotify: https://open.spotify.com/album/6wvma1QnTbCYF0Jcm9rJe6
Apple Music: https://music.apple.com/in/album/bawla-boi-ep/1731388068
iTunes: https://music.apple.com/in/album/bawla-boi-ep/1731388068
Youtube Music: https://music.youtube.com/playlist?list=OLAK5uy_lwvDBlfOVaMHo6c4R87mTXJ7z9XQ81uJ0
Youtube Topic: https://www.youtube.com/watch?v=HMwU12Stm-A&amp;list=OLAK5uy_noKKeqvMeNfW4PeT8ABYrCPcGn2k3KI8w
Prime Music India: https://music.amazon.in/albums/B0CVS8D9YY
Amazon UK: https://amazon.co.uk/music/player/albums/B0CVS8NPBT?marketplaceId=A1F83G8C2ARO7P&amp;musicTerritory=GB&amp;ref=dm_sh_y2hlHFdT17O3vWt0G2DIA4tSB
SoundCloud: https://soundcloud.com/hallumandiaala/sets/bawla-boi-ep
Reel Links: 
Gede: https://www.instagram.com/reels/audio/412497767928419/
We Comin: https://www.instagram.com/reels/audio/726569059550705/
Titli: https://www.instagram.com/reels/audio/1491449335115800/
Favourite:
Credits: 
EP: Bawla Boi
Artist: Hallu Mandiaala
Produced By: Kv Dhillon
Promotions: GK Digital
Record Label: Geet MP3 Haryanvi
Tracklist: 
1. 
Song: Gede
Singer: Hallu Mandiaala 
Female Singer: Komal Chaudhary 
Lyrics: Hallu Mandiaala, Filmy 
Composer: Hallu Mandiaala
Music: Shine Music
2. 
Song: We Comin 
Singer: Hallu Mandiaala, Filmy 
Lyrics: Hallu Mandiaala, Filmy 
Composer: Hallu Mandiaala 
Music: Music Mistree
3. 
Song: Titli
Singer: Hallu Mandiaala 
Composer: Hallu Mandiaala 
Lyrics: Hallu Mandiaala, Filmy 
Music: Shine music
4. 
Song: Favourite
Singer: Hallu Mandiaala 
Lyrics: Filmy 
Composer: Hallu Mandiaala 
Music: Mistree Music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</si>
  <si>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mu2qXjImCtY</t>
  </si>
  <si>
    <t>133150</t>
  </si>
  <si>
    <t>Bawla Boi - EP - Hallu Mandiaala (Jukebox) Latest haryanvi Songs 2024 - Haryanvi Gaane 2024</t>
  </si>
  <si>
    <t>2024-03-01T12:30:05Z</t>
  </si>
  <si>
    <t>Geet MP3 Haryanvi and GK Digital Present the New Haryanvi "EP - Bawla Boi" Of A very Talented "Hallu Mandiaala"
Make Sure You Will Like It And Spread It As Much As You Can. 
Subscribe To Our Channel For Upcoming Songs: https://bit.ly/SubscribeGeetMP3Haryanvi
Streaming Now On:
JioSaavn: https://www.jiosaavn.com/album/bawla-boi/ypKPsx83Brg_
Hungama Music: https://www.hungama.com/album/bawla-boi/107403075/
Wynk Music: https://wynk.in/u/tDQSyuJC2
Spotify: https://open.spotify.com/album/6wvma1QnTbCYF0Jcm9rJe6
Apple Music: https://music.apple.com/in/album/bawla-boi-ep/1731388068
iTunes: https://music.apple.com/in/album/bawla-boi-ep/1731388068
Youtube Music: https://music.youtube.com/playlist?list=OLAK5uy_lwvDBlfOVaMHo6c4R87mTXJ7z9XQ81uJ0
Youtube Topic: https://www.youtube.com/watch?v=HMwU12Stm-A&amp;list=OLAK5uy_noKKeqvMeNfW4PeT8ABYrCPcGn2k3KI8w
Prime Music India: https://music.amazon.in/albums/B0CVS8D9YY
Amazon UK: https://amazon.co.uk/music/player/albums/B0CVS8NPBT?marketplaceId=A1F83G8C2ARO7P&amp;musicTerritory=GB&amp;ref=dm_sh_y2hlHFdT17O3vWt0G2DIA4tSB
SoundCloud: https://soundcloud.com/hallumandiaala/sets/bawla-boi-ep
Reel Links: 
Gede: https://www.instagram.com/reels/audio/412497767928419/
We Comin: https://www.instagram.com/reels/audio/726569059550705/
Titli: https://www.instagram.com/reels/audio/1491449335115800/
Favourite:
Credits: 
EP: Bawla Boi
Artist: Hallu Mandiaala
Produced By: Kv Dhillon
Promotions: GK Digital
Record Label: Geet MP3 Haryanvi
Tracklist: 
1. 
Song: Gede
Singer: Hallu Mandiaala 
Female Singer: Komal Chaudhary 
Lyrics: Hallu Mandiaala, Filmy 
Composer: Hallu Mandiaala
Music: Shine Music
2. 
Song: We Comin 
Singer: Hallu Mandiaala, Filmy 
Lyrics: Hallu Mandiaala, Filmy 
Composer: Hallu Mandiaala 
Music: Music Mistree
3. 
Song: Titli
Singer: Hallu Mandiaala 
Composer: Hallu Mandiaala 
Lyrics: Hallu Mandiaala, Filmy 
Music: Shine music
4. 
Song: Favourite
Singer: Hallu Mandiaala 
Lyrics: Filmy 
Composer: Hallu Mandiaala 
Music: Mistree Music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</si>
  <si>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TYQshlXSWxU</t>
  </si>
  <si>
    <t>PT11M48S</t>
  </si>
  <si>
    <t>86953</t>
  </si>
  <si>
    <t>1582</t>
  </si>
  <si>
    <t>Gede - Hallu Mandiaala (Full Video) Khushi Verma - Komal Chaudhary - New Haryanvi Song 2024</t>
  </si>
  <si>
    <t>2024-03-01T07:14:25Z</t>
  </si>
  <si>
    <t>Geet MP3 Haryanvi and GK Digital Present the New Haryanvi "EP - Bawla Boi" Of A very Talented "Hallu Mandiaala" And Here is the first music video from the EP, Song Name "Gede" Performed By Hallu mandiaala, Komal Chaudhary And Khushi Verma.
Make Sure You Will Like It And Spread It As Much As You Can. 
Subscribe To Our Channel For Upcoming Songs: https://bit.ly/SubscribeGeetMP3Haryanvi
Streaming Now On:
JioSaavn: https://www.jiosaavn.com/song/gede/XQ89YiNfWkI
Spotify: https://open.spotify.com/track/0ThkdGkHReqx1xsq022aK4
Wynk: https://wynk.in/music/song/gede/gk_797885024336_ING982400021?q=gede+hallu+mandiaala
iTunes: https://music.apple.com/us/album/gede/1731388068?i=1731388069
Apple Music: https://music.apple.com/us/album/gede/1731388068?i=1731388069
Amazon Prime Music: https://music.amazon.in/search/gede+hallu+mandiaala?filter=IsLibrary%7Cfalse&amp;sc=none
Hungama Music: https://www.hungama.com/song/gede/107403112/
Reel: https://www.instagram.com/reels/audio/412497767928419/
Youtube Topic: https://www.youtube.com/watch?v=HMwU12Stm-A
Youtube Music: https://music.youtube.com/watch?v=HMwU12Stm-A
Shazam: https://www.shazam.com/gb/track/692158572/gede
Amazon UK: https://amazon.co.uk/music/player/albums/B0CVS8NPBT?marketplaceId=A1F83G8C2ARO7P&amp;musicTerritory=GB&amp;ref=dm_sh_00K0l9eUDl1cs6DpInjwYiC9c
Credits: 
EP: Bawla Boi
Song: Gede
Singer: Hallu Mandiaala, Komal Chaudhary
Starring: Khushi Verma, Hallu Mandiaala
Writer: Hallu Mandiaala, Filmy
Composer: Hallu Mandiaala 
Music: Shine Music
Video Director: Jagroop Bhullar, Guru Bhullar
Graphic Designer:  Manna Gill
Produced By: Kv Dhillon
Promotions: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</si>
  <si>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tfFc0qA5eMc</t>
  </si>
  <si>
    <t>10747530</t>
  </si>
  <si>
    <t>83161</t>
  </si>
  <si>
    <t>Fraud Balam - Ravi Rajput, Naresh Sarsana (Full Video) Latest Haryanvi Song 2024 - New Haryanvi Song</t>
  </si>
  <si>
    <t>2024-02-28T08:43:43Z</t>
  </si>
  <si>
    <t>Geet MP3 Haryanvi and GK Digital Present the New Haryanvi Song "Fraud Balam" by Ravi Rajput and Naresh Sarsana. 
Make Sure You Will Like It And Spread It As Much As You Can. 
Subscribe To Our Channel For Upcoming Songs: https://bit.ly/SubscribeGeetMP3Haryanvi
Streaming Now On:
Reel: https://www.instagram.com/reels/audio/246203128575706?igsh=aHF6ZjhuMnhwcjlu
Spotify: https://open.spotify.com/track/2pw2SfuNmTP1lV4ZXMICdF
Wynk: https://wynk.in/music/song/fraud-balma/gk_617513998955_ING982400014?q=fraud+balma
iTunes: https://music.apple.com/us/album/fraud-balma/1728759183?i=1728759184
Apple Music: https://music.apple.com/us/album/fraud-balma/1728759183?i=1728759184
Amazon Prime Music: https://music.amazon.in/search/fraud+balma+ravi+rajput?filter=IsLibrary%7Cfalse&amp;sc=none
Hungama Music: https://www.hungama.com/song/fraud-balma/107108899/
Youtube Topic: https://www.youtube.com/watch?v=x03BEA0Uea4
Youtube Music: https://music.youtube.com/watch?v=x03BEA0Uea4
Shazam: https://www.shazam.com/gb/track/690610553/fraud-balma
Jiosaavn: https://www.jiosaavn.com/song/fraud-balma/JDwjBg5GYXI
Soundcloud: https://soundcloud.com/ravirajput-sc/fraud-balam-feat-naresh
Song: Fraud Balam
Singer: Ravi Rajput, Naresh Sarsana
Starring: Ravi Rajput, Kajal Verma
Writer: Ravi Rajput
Music/Composer: Naresh Sarsana
DOP: Sonu Gour
Edit/DI: Deepak Jangra
Makeup: Rahul San
Song Management: Jaswant Sarbata
Video Director: Ravi Rajput
Graphic Designer: Pratyush Grewal
Produced By: Kv Dhillon
Promotion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</si>
  <si>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wJEvuIBDoJk</t>
  </si>
  <si>
    <t>650653</t>
  </si>
  <si>
    <t>4551</t>
  </si>
  <si>
    <t>Hokka Chillam - Ashu Twinkle &amp; Filmy (Official Song) Latest Haryanvi Song 2024 - New Haryanvi Songs</t>
  </si>
  <si>
    <t>2024-02-26T11:55:42Z</t>
  </si>
  <si>
    <t>Geet MP3 Haryanvi and GK Digital Present the New Haryanvi Song "Hokka Chillam" of Ashu Twinkle &amp; Filmy
Make Sure You Will Like It And Spread It As Much As You Can. 
Subscribe To Our Channel For Upcoming Songs: https://bit.ly/SubscribeGeetMP3Haryanvi
Streaming Now On:
Wynk Music: https://wynk.in/music/song/hokka-chillam/gk_797885018311_ING982400019?q=Hokka+Chillam+-+Ashu+Twinkle
Amazon Prime Music: https://music.amazon.in/albums/B0CVL1L6Q2
Jio Saavn: https://www.jiosaavn.com/song/hokka-chillam/GlsOSCF-egs
Apple Music: https://music.apple.com/in/album/hokka-chillam/1730726057?i=1730726058
Spotify: https://open.spotify.com/track/6cJQKOfug39dj8mQiPVi9n
YT Music: https://music.youtube.com/watch?v=4bgf6msJEPo
iTunes: https://music.apple.com/in/album/hokka-chillam/1730726057?i=1730726058
Youtube Topic: https://www.youtube.com/watch?v=4bgf6msJEPo
Instagram: https://www.instagram.com/reels/audio/424067619975154/
Soundcloud: https://soundcloud.com/ashutwinkle31087/hokka-chillam-feat-filmy?id=1748045742
Tidal: https://listen.tidal.com/album/345280171/track/345280172
Napster: https://play.napster.com/artist/art.633032649?trackId=tra.800337940
Song Credits: 
Song: Hokka Chillam
Starring: Aadi Chaudhary,  Jiniya Dhuria
Singer: Ashu Twinkle, Filmy
Writer/Composer: Filmy
Music Director: Music Mistree
A Film By: Mohit Talkies
Dop: Inder
Edit/Di: Robin Randhawa
Production: Billa Production
Video Directed By: Mohit
Artwork Designer: Sumit Bamal
Produced By: Kv Dhillon
Promotion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</si>
  <si>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V_uHUq-4GPI</t>
  </si>
  <si>
    <t>6372645</t>
  </si>
  <si>
    <t>46551</t>
  </si>
  <si>
    <t>1045</t>
  </si>
  <si>
    <t>Bahadurgarh Ka Bamb - Ravi Rajput (Full Video) Latest Haryanvi Song 2024 - New Haryanvi Song</t>
  </si>
  <si>
    <t>2024-02-07T08:38:55Z</t>
  </si>
  <si>
    <t>Geet MP3 Haryanvi and GK Digital Present the New Haryanvi Song "Bahadurgarh Ka Bamb" by Ravi Rajput and Naresh Sarsana. 
Make Sure You Will Like It And Spread It As Much As You Can. 
Subscribe To Our Channel For Upcoming Songs: https://bit.ly/SubscribeGeetMP3Haryanvi
Streaming Now On:
Spotify: https://open.spotify.com/track/38THElFl2ntkM1oca1Nr1u
Wynk: https://wynk.in/music/song/bahadurgarh-ka-bamb/gk_617513997163_ING982400012?q=bahadurgarh+ka+bomb+
iTunes: https://music.apple.com/us/album/bahadurgarh-ka-bamb/1729560609?i=1729560610
Apple Music: https://music.apple.com/us/album/bahadurgarh-ka-bamb/1729560609?i=1729560610
Jiosaavn: https://www.jiosaavn.com/song/bahadurgarh-ka-bamb/SQUnUExBbwo
Amazon Prime Music: https://music.amazon.in/search/Bahadurgarh+ka+bamb+by+Ravi+Rajput?filter=IsLibrary%7Cfalse&amp;sc=none
Hungama Music: https://www.hungama.com/song/bahadurgarh-ka-bamb/107108793/
Youtube Topic: https://www.youtube.com/watch?v=HpglES5f9y8
Youtube Music: https://music.youtube.com/watch?v=HpglES5f9y8
Shazam: https://www.shazam.com/gb/track/691075111/bahadurgarh-ka-bamb
Song: Bahadurgarh Ka Bamb
Singer: Ravi Rajput, Naresh Sarsana
Starring: Ravi Rajput, Monika Rana, Preet Chaudhary
Writer: Ravi Rajput
Music/Composer: Naresh Sarsana
DOP: Sonu Gour
Edit/DI: Deepak Jangra
Makeup: Rahul San
Video Director: Ravi Rajput
Produced By: Kv Dhillon
Promotion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</si>
  <si>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nqbkSr2w4E0</t>
  </si>
  <si>
    <t>507514</t>
  </si>
  <si>
    <t>471</t>
  </si>
  <si>
    <t>Doctor - Micky Arora (Full Video) Tanya Chauhan - Latest Haryanvi Song 2024 - New Haryanvi Song</t>
  </si>
  <si>
    <t>2024-02-05T12:35:34Z</t>
  </si>
  <si>
    <t>Geet MP3 Haryanvi and GK Digital Presents New Haryanvi Song "Doctor" From The EP - Desi Raag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EP Name: Desi Raag
Song Name: Doctor
Starring: Taniya Chahuhan, Micky Arora
Singer: Manisha Sharma, Micky Arora
Lyrics: Micky Arora, Hallu Mandiaala
Music: Khatri
Composer Name: Micky Arora
Video Director: Inder Malhi
Artwork Designer: Pratyush Grewal
Powered By: GK Digital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</si>
  <si>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8Fcll0uRJoE</t>
  </si>
  <si>
    <t>869543</t>
  </si>
  <si>
    <t>5533</t>
  </si>
  <si>
    <t>Soukan - Jyoti Saini - (Full Video) Latest Haryanvi Song 2024 - New Haryanvi Song</t>
  </si>
  <si>
    <t>2024-02-01T09:24:01Z</t>
  </si>
  <si>
    <t>Geet MP3 Haryanvi and GK Digital Presents New Haryanvi Song "Soukan" and A Film By Viral Motion Pictures
Streaming Now On: 
Spotify: https://open.spotify.com/track/7rPBVJbu9Z7b19XGrJq4xK
Wynk: https://wynk.in/music/song/soukan-suthre-laad-ladaave/gk_617513989168_ING982400008?q=soukan+jyoti+saini
iTunes: https://music.apple.com/us/album/soukan-suthre-laad-ladaave/1728002022?i=1728002023
Apple Music: https://music.apple.com/us/album/soukan-suthre-laad-ladaave/1728002022?i=1728002023
Jiosaavn: https://www.jiosaavn.com/album/soukan-suthre-laad-ladaave/jF2YIGJNsGA_
Amazon Prime Music: https://music.amazon.in/search/soukan+jyoti+saini?filter=IsLibrary%7Cfalse&amp;sc=none
Hungama Music: https://www.hungama.com/song/soukan-suthre-laad-ladaave/107060067/
Reel: https://www.instagram.com/reels/audio/622701982823581/
Youtube Topic: https://www.youtube.com/watch?v=hfTeBZvMUSI&amp;list=OLAK5uy_nqomP5A76VAaHMMHr64cinJYKNPwdGFmE
Youtube Music: https://music.youtube.com/watch?v=hfTeBZvMUSI
Shazam: https://www.shazam.com/gb/track/633754062/soukan-suthre-laad-ladaave
Song Name: Soukan (Suthre Laad Ladaave)
Singer: Jyoti Saini 
Composer Name: VKing
Lyrics: Kuldeep Kalsi
Staring: Aditya Mahla &amp; Radhika Mohar 
Music: Titans Music (Raw Deswal &amp; VKing)
Video Director: VKing &amp; Raw Deswal
Project: Aman Sisodia &amp; Vikash Vashisht
Record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</si>
  <si>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H5Bmh2tEgOs</t>
  </si>
  <si>
    <t>608888</t>
  </si>
  <si>
    <t>4911</t>
  </si>
  <si>
    <t>564</t>
  </si>
  <si>
    <t>Desi Pavega (Slowed + Reverbed) - Micky Arora - Nonu Rana - Shine - Geet MP3 Haryanvi</t>
  </si>
  <si>
    <t>2024-01-29T07:41:35Z</t>
  </si>
  <si>
    <t>Geet MP3 Haryanvi &amp; GK Digital Presenting "Desi Raag" EP song "Desi Pavega" By Micky Arora Featuring  Nonu Rana
Make Sure You Will Like It And Spread It As Much As You Can. 
Subscribe To Our Channel For Upcoming Songs: https://bit.ly/SubscribeGeetMP3Haryanvi
Streaming Now On: 
Spotify: https://open.spotify.com/track/0ds3nKa0v6piOohTmPTR4Q
Wynk: https://wynk.in/music/song/desi-pavega-slowed-reverbed/gk_617513980455_ING982400005?q=desi+pavega
iTunes: https://music.apple.com/us/album/desi-pavega-slowed-reverbed/1727141607?i=1727141608
Apple Music: https://music.apple.com/us/album/desi-pavega-slowed-reverbed/1727141607?i=1727141608
Jiosaavn: https://www.jiosaavn.com/album/desi-pavega-slowed-%2b-reverbed/2RS-9P,S0ro_
Amazon Prime Music: https://music.amazon.in/albums/B0CT3PXWV8
Hungama Music: https://www.hungama.com/song/desi-pavega-slowed-reverbed/106914158/
Reel: https://www.instagram.com/reels/audio/757978232843445/
Youtube Topic: https://www.youtube.com/watch?v=qoR_EukOCPI
Youtube Music: https://music.youtube.com/watch?v=qoR_EukOCPI
Shazam: https://www.shazam.com/gb/track/689662116/desi-pavega-slowed-reverbed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Singer: Micky Arora
Songs List
1. Haryane Aala Road
Singer: Micky Arora, Komal Chaudhary 
Lysic/Composer: Micky Arora
Addition Lyrics: Filmy
Music: Shine
2. Bhagat Ram Ke
Singer: Micky Arora, Mistar Maizor 
Lyrics/Composer: Micky Arora 
Mistar Maizor Rap Lyrics: Mistar Maizor
Music: Kabira
3. Desi Pavega
Singer: Micky Arora, Nonu Rana 
Lyrics/Composer: Micky Arora 
Music: Shine
4. Desi Car
Singer: Micky Arora, RP Singh 
Lyrics/Composer: Micky Arora 
RP Singh Rap Lyrics: RP Singh
Music: Kabira
5. Doctor
Singer: Manisha Sharma, Micky Arora 
Lyrics: Micky Arora, Hallu Mandiaala 
Composer: Micky Arora
Music: Khatri
Graphic Designer: Pratyush Grewal
Producer: Kv Dhillon
Online &amp; Reels Promotions: GK Digital
Music Label: Geet MP3 Haryanvi
Get In Touch With Us on Social Media.
Instagram: https://www.instagram.com/GeetMP3Haryanvi
Facebook: https://www.facebook.com/GeetMP3HaryanviFb
X: https://twitter.com/GeetMP3Universe
Linkedin: https://www.linkedin.com/company/geetmp3haryanvi/
SnapChat: https://www.snapchat.com/add/GeetMP3
Website: http://geetmp3.com
Powered By: GK Digital
Instagram: https://www.instagram.com/GK.Digital
Join Us: https://www.gk.digital/</t>
  </si>
  <si>
    <t>GrYmd0ln7jc</t>
  </si>
  <si>
    <t>14297</t>
  </si>
  <si>
    <t>167</t>
  </si>
  <si>
    <t>Haryana Wale Bande - David (Official Song) Latest Haryanvi Song 2024 - Haryanvi Song Latest</t>
  </si>
  <si>
    <t>2024-01-14T14:05:54Z</t>
  </si>
  <si>
    <t>Geet MP3 Haryanvi &amp; GK Digital Presenting "Haryana Wale bande" By David
Make Sure You Will Like It And Spread It As Much As You Can. 
Subscribe To Our Channel For Upcoming Songs: https://bit.ly/SubscribeGeetMP3Haryanvi
Listen/Download On:
Spotify: https://open.spotify.com/track/4h09alL3bFO5AlXCyhMc9r 
Wynk: https://wynk.in/music/album/haryana-wale-bande/gk_617513964653
iTunes: https://music.apple.com/us/album/haryana-wale-bande/1725128195?i=1725128196
Apple Music: https://music.apple.com/us/album/haryana-wale-bande/1725128195?i=1725128196
Jiosaavn: https://www.jiosaavn.com/song/haryana-wale-bande/GBkBcg5hDgI
Amazon Prime Music: https://music.amazon.in/search/haryana+wale+bande+david?filter=IsLibrary%7Cfalse&amp;sc=none
Hungama Music: https://www.hungama.com/song/haryana-wale-bande/106790531/
Reel: https://www.instagram.com/reels/audio/1028876404880113/
Youtube Topic: https://www.youtube.com/watch?v=TwqjwxW2Ftg
Youtube Music: https://music.youtube.com/watch?v=TwqjwxW2Ftg
Shazam: https://www.shazam.com/gb/track/688477964/haryana-wale-bande
Song Credits: 
Song Name: Haryana Wale Bande
Actors: Jai Singh &amp; David
Singer/Lyrics/Composer: David
Music Director: Rishab Rk
Mix Master: Diwan Arya
Video Director: Vikas Saini
Back Roll: Bhavin, Baljeet &amp; Nitin Sharma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</si>
  <si>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B1altZmSDLs</t>
  </si>
  <si>
    <t>929213</t>
  </si>
  <si>
    <t>4824</t>
  </si>
  <si>
    <t>217</t>
  </si>
  <si>
    <t>Desi Car - Micky Arora - RP Singh (Full Song) Latest Haryanvi Song 2023 - Desi Raag EP</t>
  </si>
  <si>
    <t>2023-11-29T12:47:09Z</t>
  </si>
  <si>
    <t>Geet MP3 Haryanvi &amp; GK Digital Presenting "Desi Raag" EP song "Desi Car" By Micky Arora Featuring  Nonu Rana
Make Sure You Will Like It And Spread It As Much As You Can. 
Subscribe To Our Channel For Upcoming Songs: https://bit.ly/SubscribeGeetMP3Haryanvi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Singer: Micky Arora
Songs List
1. Haryane Aala Road
Singer: Micky Arora, Komal Chaudhary 
Lysic/Composer: Micky Arora
Addition Lyrics: Filmy
Music: Shine
2. Bhagat Ram Ke
Singer: Micky Arora, Mistar Maizor 
Lyrics/Composer: Micky Arora 
Mistar Maizor Rap Lyrics: Mistar Maizor
Music: Kabira
3. Desi Pavega
Singer: Micky Arora, Nonu Rana 
Lyrics/Composer: Micky Arora 
Music: Shine
4. Desi Car
Singer: Micky Arora, RP Singh 
Lyrics/Composer: Micky Arora 
RP Singh Rap Lyrics: RP Singh
Music: Kabira
5. Doctor
Singer: Manisha Sharma, Micky Arora 
Lyrics: Micky Arora, Hallu Mandiaala 
Composer: Micky Arora
Music: Khatri
Graphic Designer: Pratyush Grewal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</si>
  <si>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ArhOaC0uJ74</t>
  </si>
  <si>
    <t>126013</t>
  </si>
  <si>
    <t>113</t>
  </si>
  <si>
    <t>Desi Pavega - Micky Arora - Nonu Rana (Full Song) Latest Haryanvi Song 2023 - Desi Raag EP</t>
  </si>
  <si>
    <t>2023-11-29T09:29:38Z</t>
  </si>
  <si>
    <t>Geet MP3 Haryanvi &amp; GK Digital Presenting "Desi Raag" EP song "Desi Pavega" By Micky Arora Featuring  Nonu Rana
Make Sure You Will Like It And Spread It As Much As You Can. 
Subscribe To Our Channel For Upcoming Songs: https://bit.ly/SubscribeGeetMP3Haryanvi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Singer: Micky Arora
Songs List
1. Haryane Aala Road
Singer: Micky Arora, Komal Chaudhary 
Lysic/Composer: Micky Arora
Addition Lyrics: Filmy
Music: Shine
2. Bhagat Ram Ke
Singer: Micky Arora, Mistar Maizor 
Lyrics/Composer: Micky Arora 
Mistar Maizor Rap Lyrics: Mistar Maizor
Music: Kabira
3. Desi Pavega
Singer: Micky Arora, Nonu Rana 
Lyrics/Composer: Micky Arora 
Music: Shine
4. Desi Car
Singer: Micky Arora, RP Singh 
Lyrics/Composer: Micky Arora 
RP Singh Rap Lyrics: RP Singh
Music: Kabira
5. Doctor
Singer: Manisha Sharma, Micky Arora 
Lyrics: Micky Arora, Hallu Mandiaala 
Composer: Micky Arora
Music: Khatri
Graphic Designer: Pratyush Grewal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</si>
  <si>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rLwNfgVbs04</t>
  </si>
  <si>
    <t>566709</t>
  </si>
  <si>
    <t>5756</t>
  </si>
  <si>
    <t>Bhagat Ram Ke - Micky Arora - Mistar Maizor (Full Song) - Latest Haryanvi Song 2023 - Desi Raag EP</t>
  </si>
  <si>
    <t>2023-11-29T06:29:51Z</t>
  </si>
  <si>
    <t>Geet MP3 Haryanvi &amp; GK Digital Presenting "Desi Raag" EP song "Bhagat Ram Ke" By Micky Arora
Make Sure You Will Like It And Spread It As Much As You Can. 
Subscribe To Our Channel For Upcoming Songs: https://bit.ly/SubscribeGeetMP3Haryanvi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Singer: Micky Arora
Songs List
1. Haryane Aala Road
Singer: Micky Arora, Komal Chaudhary 
Lysic/Composer: Micky Arora
Addition Lyrics: Filmy
Music: Shine
2. Bhagat Ram Ke
Singer: Micky Arora, Mistar Maizor 
Lyrics/Composer: Micky Arora 
Mistar Maizor Rap Lyrics: Mistar Maizor
Music: Kabira
3. Desi Pavega
Singer: Micky Arora, Nonu Rana 
Lyrics/Composer: Micky Arora 
Music: Shine
4. Desi Car
Singer: Micky Arora, RP Singh 
Lyrics/Composer: Micky Arora 
RP Singh Rap Lyrics: RP Singh
Music: Kabira
5. Doctor
Singer: Manisha Sharma, Micky Arora 
Lyrics: Micky Arora, Hallu Mandiaala 
Composer: Micky Arora
Music: Khatri
Graphic Designer: Pratyush Grewal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</si>
  <si>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SihAoh_3YD8</t>
  </si>
  <si>
    <t>82574</t>
  </si>
  <si>
    <t>238</t>
  </si>
  <si>
    <t>Desi Raag [EP] Micky Arora - Komal Chaudhary - RP Singh - Mistar Maizor - Nonu Rana - Manisha Sharma</t>
  </si>
  <si>
    <t>2023-11-28T12:30:11Z</t>
  </si>
  <si>
    <t>Geet MP3 Haryanvi &amp; GK Digital Presenting "Desi Raag" EP Of Talented Micky Arora"
Make Sure You Will Like It And Spread It As Much As You Can. 
Subscribe To Our Channel For Upcoming Songs: https://bit.ly/SubscribeGeetMP3Haryanvi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Singer: Micky Arora
Songs List
1. Haryane Aala Road
Singer: Micky Arora, Komal Chaudhary 
Lysic/Composer: Micky Arora
Addition Lyrics: Filmy
Music: Shine
2. Bhagat Ram Ke
Singer: Micky Arora, Mistar Maizor 
Lyrics/Composer: Micky Arora 
Mistar Maizor Rap Lyrics: Mistar Maizor
Music: Kabira
3. Desi Pavega
Singer: Micky Arora, Nonu Rana 
Lyrics/Composer: Micky Arora 
Music: Shine
4. Desi Car
Singer: Micky Arora, RP Singh 
Lyrics/Composer: Micky Arora 
RP Singh Rap Lyrics: RP Singh
Music: Kabira
5. Doctor
Singer: Manisha Sharma, Micky Arora 
Lyrics: Micky Arora, Hallu Mandiaala 
Composer: Micky Arora
Music: Khatri
Graphic Designer: Pratyush Grewal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</si>
  <si>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I6cSaOkvKU8</t>
  </si>
  <si>
    <t>PT13M11S</t>
  </si>
  <si>
    <t>20840</t>
  </si>
  <si>
    <t>644</t>
  </si>
  <si>
    <t>Haryane Aala Road - Micky Arora (Full Song) Komal Chaudhary - Haryanvi Song 2023 - Desi Raag EP</t>
  </si>
  <si>
    <t>2023-11-27T12:30:32Z</t>
  </si>
  <si>
    <t>Geet MP3 Haryanvi &amp; GK Digital Presenting "Desi Raag" EP Of Talented Micky Arora" and this is the First Music Video From The EP, Song Name "Haryane Aala Road" Performed By Micky Arora And Komal Chaudhary"
Make Sure You Will Like It And Spread It As Much As You Can. 
Subscribe To Our Channel For Upcoming Songs: https://bit.ly/SubscribeGeetMP3Haryanvi
EP Streaming Now On: 
Spotify: https://open.spotify.com/album/0S2KO9ca9CcyNkmJO4c8kO
Apple Music: https://music.apple.com/us/album/desi-raag-ep/1715861391
iTunes: https://music.apple.com/in/album/desi-raag-ep/1715861391
Jiosaavn: https://www.jiosaavn.com/album/desi-raag/amSuqFRmVFE_
Hungama Music: https://www.hungama.com/album/desi-raag/106072214/
Amazon Prime Music: https://music.amazon.in/albums/B0CN1KXZJF
Shazam: https://www.shazam.com/gb/track/682957339/bhagat-ram-ke
Youtube Music: https://music.youtube.com/playlist?list=OLAK5uy_kBLrkkT-IYuhpQAzJcvBvo4jBth_M_uSY
Youtube Topic: https://www.youtube.com/watch?v=GR6W9b-ffgw&amp;list=OLAK5uy_nqJK4CRAcjhSExw6_DGrJYCnSMCTgbW3Y
Soundcloud: https://soundcloud.com/mickyarora/sets/desi-raag-1
Wynk: https://wynk.in/music/album/desi-raag/gk_617513875751
Reel Links: 
Haryane Aale Road: https://www.instagram.com/reels/audio/3662165967351645?igshid=MzRlODBiNWFlZA==
Bhagat Ram Ke: https://www.instagram.com/reels/audio/1270614916902463?igshid=MzRlODBiNWFlZA==
Desi Pavega: https://www.instagram.com/reels/audio/1392750324657576?igshid=MzRlODBiNWFlZA==
Desi Car: https://www.instagram.com/reels/audio/305617669047873?igshid=MzRlODBiNWFlZA== 
Doctor: https://www.instagram.com/reels/audio/294409872932437?igshid=MzRlODBiNWFlZA==
Credits:
EP Name: Desi Raag 
Song Name: Haryane Aala Road 
Singer: Micky Arora, Komal Chaudhary
Lyrics/Composer: Micky Arora
Additional Lyrics: Filmy
Music: Shine
Mix &amp; Mastered: Arron
Video Director: Anishh
Female Lead: Khushi Verma
Co-actor: Sourabh Shukla
Graphic Designer: Pratyush Grewal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</si>
  <si>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GR6W9b-ffgw</t>
  </si>
  <si>
    <t>862746</t>
  </si>
  <si>
    <t>6952</t>
  </si>
  <si>
    <t>348</t>
  </si>
  <si>
    <t>Balak Gaama Ke - Hallu Mandiaala Ft. Micky Arora (Full Song) Deep Jandu - Haryanvi Song 2023</t>
  </si>
  <si>
    <t>2023-09-05T12:30:25Z</t>
  </si>
  <si>
    <t>Geet MP3 Haryanvi &amp; GK Digital Presenting "Balak Gaama Ke" By Hallu Mandiaala Ft. Micky Arora and Music By Deep Jandu.
Make Sure You Will Like It And Spread It As Much As You Can. 
Subscribe To Our Channel For Upcoming Songs: https://bit.ly/SubscribeGeetMP3Haryanvi
Listen/Download On:
Wynk Music: https://wynk.in/music/song/balak-gaama-ke/gk_617513756920_ING982300045?q=Balak+Gaama+Ke+By+Hallu+Mandiaala
Amazon Prime Music: https://music.amazon.in/albums/B0CGM95715
Jio Saavn: https://www.jiosaavn.com/song/balak-gaama-ke/EV45dBZ2flk 
Hungama: https://www.hungama.com/song/balak-gaama-ke/104671996/
Spotify: https://open.spotify.com/album/4fPKkFkpNkPo7752kqqfbk
Apple Music: https://music.apple.com/in/album/balak-gaama-ke-feat-micky-arora-single/1704339038
YT Music: https://music.youtube.com/playlist?list=OLAK5uy_kj_xbw_XLh-TF59FkfW7tvFDR3gOG-vnM
iTunes: https://music.apple.com/in/album/balak-gaama-ke-feat-micky-arora-single/1704339038
Youtube: https://www.youtube.com/watch?v=LYUnX2hoMac
Reel: https://www.instagram.com/reels/audio/171995999252351
Song Credits: 
Song Name: Balak Gaama Ke 
Singer: Hallu Mandiaala Ft. Micky Arora 
Lyrics: Hallu Mandiaala
Rap Lyrics: Micky Arora 
Music &amp; Composer: Deep Jandu  
Video Director: Rajan Bir 
Producer: Kv Dhillon
Online &amp; Reels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</si>
  <si>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uGnh5-tFWm0</t>
  </si>
  <si>
    <t>bgc</t>
  </si>
  <si>
    <t>1278218</t>
  </si>
  <si>
    <t>7207</t>
  </si>
  <si>
    <t>1485</t>
  </si>
  <si>
    <t>Sadhu: Hallu Mandiaala (Full Song) Micky Arora - New Haryanvi Songs 2023 - Geet MP3 Haryanvi</t>
  </si>
  <si>
    <t>2023-05-16T13:39:03Z</t>
  </si>
  <si>
    <t>Geet MP3 Haryanvi &amp; GK Digital Presenting "Sadhu" By Hallu Mandiaala.
Make Sure You Will Like It And Spread It As Much As You Can. 
Subscribe To Our Channel For Upcoming Songs: https://bit.ly/SubscribeGeetMP3Haryanvi
Stream/Download Full Song On:
Wynk Music: https://bit.ly/3Iilsw1
Amazon Prime Music: https://bit.ly/3pPJJn2
Hungama: https://bit.ly/3IifqvF
Apple Music: https://bit.ly/41LwZLx
Spotify: https://bit.ly/3MAV9Eb
Amazon Uk: https://bit.ly/42IUu9f
YT Music: https://bit.ly/42Yzonz
iTunes: https://bit.ly/41LwZLx
Youtube: https://bit.ly/3MbYLei
Song Credits: 
Song : Sadhu
Singer/Composer: Hallu Mandiaala
Lyrics : Hallu Mandiaala, Micky Arora
Music : Deepty Music
Produced By: KV Dhillon
Online Promotions: GK Digital
Music Label :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</si>
  <si>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Nlx3yQxSSRs</t>
  </si>
  <si>
    <t>1352790</t>
  </si>
  <si>
    <t>13798</t>
  </si>
  <si>
    <t>Mahol (Official Song) Boy Zaildaar - Nonu Rana - Latest Haryanvi Song 2023 - Geet MP3 Haryanvi</t>
  </si>
  <si>
    <t>2023-04-10T06:40:47Z</t>
  </si>
  <si>
    <t>Geet MP3 Haryanvi &amp; GK Digital Presenting New Song "Mahol"
Make Sure You Will Like It And Spread It As Much As You Can. 
Subscribe To Our Channel For Upcoming Songs: https://bit.ly/SubscribeGeetMP3Haryanvi
Stream/Download Full Song On:
Wynk Music : http://bit.ly/3moZ4th
Amazon Prime Music: http://bit.ly/40VV9mE
Jio Saavn: http://bit.ly/3ZQZsOR
Hungama: http://bit.ly/3MreFmD
Spotify: http://bit.ly/3MyI66m
Apple Music: http://bit.ly/41ebGSR
Amazon UK: https://bit.ly/3mfJHDB
YT Music: http://bit.ly/3nTbhGV
iTunes: http://bit.ly/41ebGSR
YouTube: http://bit.ly/43m1XeU
Reel: https://bit.ly/3mcWF52
Song Credits: 
Song Name: Mahol
Singer: Boy Zaildaar &amp; Nonu Rana 
Staring: Boy Zaildaar &amp; Anmol Goraya
Music: Sanju Baba
Lyrics: Bhim Bhand &amp; M Jaani
Director: Happy Dharsul
DOP: Neo
Poster Design: VisualByPotter, Sandeep (BDS)
Edit/DI: Jaideep
Special Thanks: Raju Punjabi, Puneet Kalu, Pawan Bhakar, Sanjay Dhabi, Sufi Boxer, Surender Shingh, Pawan Nalwa, Naresh Kumar Muklan
Produced By: Kv Dhillon
Online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</si>
  <si>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UwIERQFx-vQ</t>
  </si>
  <si>
    <t>481585</t>
  </si>
  <si>
    <t>4545</t>
  </si>
  <si>
    <t>408</t>
  </si>
  <si>
    <t>Yarra Pe Udhari: Zaildar Sheoran (Official Video) New Haryanvi Song 2023 | Geet Mp3 Haryanvi</t>
  </si>
  <si>
    <t>2023-03-30T11:36:59Z</t>
  </si>
  <si>
    <t>Geet MP3 Haryanvi &amp; GK Digital Presenting New Song "Yarra Pe Udhari" By Zaildar Sheoran. 
Make Sure You Will Like It And Spread It As Much As You Can. 
Subscribe To Our Channel For Upcoming Songs: https://bit.ly/SubscribeGeetMP3Haryanvi
Stream/Download Full Song On:
Amazon Prime Music: http://bit.ly/42OXst7
Apple Music: http://bit.ly/3LZdVVK
Spotify: http://bit.ly/3ns4XWN
YT Music: http://bit.ly/3lTTKOo
iTunes: http://bit.ly/3LZdVVK
Reel: http://bit.ly/3zjrIyM
Song: Yarra pe Udhari
Singer: Zaildar Sheoran
Writer/Composer: Zaildar Sheoran
Starring: Zaildar Sheoran &amp; Miss Parul
Music: Sahaj Randhawa
DOP: SK Rao
Editor: Sukhbag Sindhu
Produced By: Kv Dhillon
Reel &amp; Online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</si>
  <si>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RNlXJw0R3ns</t>
  </si>
  <si>
    <t>1030312</t>
  </si>
  <si>
    <t>274</t>
  </si>
  <si>
    <t>Laad Tere Ladau (Official Song) UK Haryanvi - Anjali Raj - Latest Haryanvi Song 2023</t>
  </si>
  <si>
    <t>2023-03-27T10:39:12Z</t>
  </si>
  <si>
    <t>Geet MP3 Haryanvi &amp; GK Digital Presenting New Song "Laad Tere Ladau"
Make Sure You Will Like It And Spread it As Much As You Can. 
Subscribe To Our Channel For Upcoming Songs: https://bit.ly/SubscribeGeetMP3Haryanvi
Stream/Download Full Song On:
Amazon Prime Music : http://bit.ly/42KYw10
Hungama : http://bit.ly/40EizfT
Apple Music : http://bit.ly/3JPQ9ZG
Spotify : http://bit.ly/3K9WReb
Amazon UK : https://bit.ly/42He4mE
YT Music : http://bit.ly/3LTwTNm
iTunes : http://bit.ly/3JPQ9ZG
Youtube : https://bit.ly/3JFQfCQ
Song Credits: 
Song Name:  Laad Tere Ladau
Singer: UK Haryanvi, Anjali Raj
Lyrics: Hariom Saini
Music: S Hooda
Composer: UK Haryanvi, Haiom Saini
Starring: Hariom Saini, Radhika Mohar
DOP: Lovekesh Sharma
Edit: DK Saini
Project Head: Deepak Sharma
Makeup: Rahul Mathaniya
Special Thanks: All Bahi Chara
Director: SP 
Poster Designer: Parry, Rahul Kasndi
Produced By: Kv Dhillon
Online Promotions: GK Digital
Music Label: Geet 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</si>
  <si>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mO5P4CP97OE</t>
  </si>
  <si>
    <t>844535</t>
  </si>
  <si>
    <t>282</t>
  </si>
  <si>
    <t>258</t>
  </si>
  <si>
    <t>Nira Badmash: Tera Kracker Ft. Ptaka TS (Lyrical Video) Latest Haryanvi Song 2023 | GeetMP3 Haryanvi</t>
  </si>
  <si>
    <t>2023-02-25T10:30:04Z</t>
  </si>
  <si>
    <t>Geet MP3 Haryanvi &amp; GK Digital Presenting New Song "Nira Badmash" By Tera Kracker Ft. Ptaka TS. 
Make Sure You Will Like It And Spread it As Much As You Can. 
Subscribe To Our Channel For Upcoming Songs : https://bit.ly/SubscribeGeetMP3Haryanvi
Stream/Download Full Song On:
Amazon Prime Music : http://bit.ly/3km75yh
Hungama : http://bit.ly/3kvJr2j
Spotify : http://bit.ly/3IufIi3
Apple Music : http://bit.ly/3ISMtH4
YT Music : http://bit.ly/3InvR96
iTunes : http://bit.ly/3ISMtH4
Youtube : http://bit.ly/3InvR96
Song : Nira Badmash
Singer : Tera Kracker Ft. Ptaka TS
Lyrics : Tera Kracker
Music : Ghanu Music
Mix Master : D Chandu
Poster &amp; Lyrical Video : VisualByPotter
Produced By : Kv Dhillon
Online Promotions : GK Digital
Music Label :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</si>
  <si>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C9xzAhG_GXA</t>
  </si>
  <si>
    <t>116684</t>
  </si>
  <si>
    <t>Laal Chunni : Hallu Mandiaala (Full Song) New Haryanvi Song - Haryanvi Songs 2023 -Geet MP3 Haryanvi</t>
  </si>
  <si>
    <t>2022-12-04T12:29:34Z</t>
  </si>
  <si>
    <t>Geet MP3 Haryanvi &amp; GK Digital Presenting Laal Chunni By "Hallu Mandiaala"
Make Sure You Will Like It And Spread It As Much As You Can. 
Subscribe To Our Channel For Upcoming Songs: https://bit.ly/SubscribeGeetMP3Haryanvi
Audio Available On
Spotify: https://spoti.fi/3gUFdQ7
Apple Music: https://bit.ly/3XW2YaP
Amazon Prime Music: https://bit.ly/3FmXYVG
Jio Saavn : https://bit.ly/3H57aPK
Hungama : https://bit.ly/3HaFIAg
Amazon UK: https://bit.ly/3VKCNCg
YouTube Music: https://bit.ly/3h0gvOa
iTunes: https://bit.ly/3XW2YaP
Instagram Reel: https://bit.ly/3VC6jus
Song Credits : 
Song Name : Laal Chunni
Singer : Hallu Mandiaala
Lyrics/Composer : Hallu Mandiaala
Music: Ghanu Music 
Video Director: IPS Malhi
Mix Master : D Chandu
Publicity Design: Sumit Bamal
Produced By: KV Dhillon
Online Promotions: GK Digital
Label: GeetMP3 Haryanvi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</si>
  <si>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DuYLc6oaUp8</t>
  </si>
  <si>
    <t>1619135</t>
  </si>
  <si>
    <t>12182</t>
  </si>
  <si>
    <t>1969</t>
  </si>
  <si>
    <t>Khabbi Seat (Official Song) Boy Zaildaar - Nonu Rana - New Haryanvi Song - Geet MP3 Haryanvi</t>
  </si>
  <si>
    <t>2022-11-25T11:44:43Z</t>
  </si>
  <si>
    <t>Geet MP3 Haryanvi &amp; GK Digital Presenting New Song "Khabbi Seat"
Make Sure You Will Like It And Spread it As Much As You Can. 
Subscribe To Our Channel For Upcoming Songs: https://bit.ly/SubscribeGeetMP3Haryanvi
Audio Available On : 
Amazon Prime Music : http://bit.ly/3XINM0Q
Hungama : http://bit.ly/3VfKPDg
Spotify : http://bit.ly/3UeAMNn
Apple Music : http://bit.ly/3EOI7hc
Amazon UK : http://bit.ly/3H1KEXU
YT Music : http://bit.ly/3ON09Vr
iTunes : http://bit.ly/3EOI7hc
Resso : http://bit.ly/3VC6ZPN
YouTube : http://bit.ly/3udf95E
Song Credits: 
Song Name:  Kabbi Seat 
Singer: Boy Zaildar, Nonu Rana
Lyrics: RK Lehri
Music: Sanju Baba
Composer: Raju Punjabi
DOP: Jaideep
Makeup: Pawan
Video Director: Jaideep, Sufi Boxer
Poster Designer: Garry Nawaab
Produced By: Kv Dhillon
Online Promotions: GK Digital
Music Label: Geet MP3 Haryanvi
Music Consultant &amp; Digital Partner: GK Digital
Instagram: https://www.instagram.com/GK.DIGITAL
Enjoy And Stay Connected With Us. 
Website: http://GeetMP3.com
YouTube: https://www.youtube.com/c/GeetMP3 
Facebook: https://www.facebook.com/GEETMP3OFFICIAL
Instagram: https://www.instagram.com/GEETMP3Haryanvi
Twitter: https://twitter.com/GEETMP3
SnapChat: https://www.snapchat.com/add/GEETMP3</t>
  </si>
  <si>
    <t>qpAujkUywCY</t>
  </si>
  <si>
    <t>304955</t>
  </si>
  <si>
    <t>4351</t>
  </si>
  <si>
    <t>949</t>
  </si>
  <si>
    <t>Viah Karegi Ke Na (Official Song) Latest Haryanvi Song 2022 - New Haryanvi Song - Geet MP3 Haryanvi</t>
  </si>
  <si>
    <t>2022-11-19T09:24:06Z</t>
  </si>
  <si>
    <t>Geet MP3 Haryanvi &amp; GK Digital Presenting New Song "Viah Karegi Ke Na"
Make Sure You Will Like It And Spread it As Much As You Can. 
Subscribe To Our Channel For Upcoming Songs: https://bit.ly/SubscribeGeetMP3Haryanvi
Audio Available On : 
Amazon Prime Music : http://bit.ly/3UkiIS3
Hungama : http://bit.ly/3OPkXMb
Spotify : http://bit.ly/3AsAqMd
Apple Music : http://bit.ly/3XdAlWq
Amazon Uk : http://bit.ly/3ieHl5g
YT Music : http://bit.ly/3Vp3o87
iTunes : http://bit.ly/3XdAlWq
Reel : http://bit.ly/3EM9aL8
Song Credits: 
Song Name:  Viah Karegi Ke Na
Singer : Amit Dhul &amp; Renuka Panwar
Starring: Lovekesh Sharma, Suzi Thakur
Music: GR Music 
Lyrics: Yogi Raj 
DOP: Ankit Sharma
Edit: Sunny Panchal
Director: SP
Project: Deepak Sharma 
Poster Designer: Visual By Potter
Produced By: Kv Dhillon
Online Promotions: GK Digital
Music Label: Geet MP3 Haryanvi
Music Consultant &amp; Digital Partner: GK Digital
Instagram: https://www.instagram.com/GK.DIGITAL
Enjoy And Stay Connected With Us. 
Website: http://GeetMP3.com
YouTube: https://www.youtube.com/c/GeetMP3 
Facebook: https://www.facebook.com/GEETMP3OFFICIAL
Instagram: https://www.instagram.com/GEETMP3Haryanvi
Twitter: https://twitter.com/GEETMP3
SnapChat: https://www.snapchat.com/add/GEETMP3</t>
  </si>
  <si>
    <t>Z08Ur6ZDqdQ</t>
  </si>
  <si>
    <t>516994</t>
  </si>
  <si>
    <t>11717</t>
  </si>
  <si>
    <t>Kala Chasma (Full Song) Latest Haryanvi Song 2022 - New Haryanvi Song - Geet MP3 Haryanvi</t>
  </si>
  <si>
    <t>2022-11-10T05:48:58Z</t>
  </si>
  <si>
    <t>Geet MP3 Haryanvi &amp; GK Digital Presenting New Song
Make Sure You Will Like It And Spread it As Much As You Can. 
Subscribe To Our Channel For Upcoming Songs: https://bit.ly/SubscribeGeetMP3Haryanvi
Audio Available On :
Amazon Prime Music : http://bit.ly/3hyo52i
Apple Music : http://bit.ly/3tyi0FO
Spotify : http://bit.ly/3UBMORT
Amazon UK : http://bit.ly/3hKymbV
YT Music : http://bit.ly/3Exaql3
iTunes : http://bit.ly/3tyi0FO
Reel : http://bit.ly/3AjGdDQ
Resso : http://bit.ly/3hNgcGE
YouTube : http://bit.ly/3tyHtzc
Song Credits: 
Song Name: Kala Chasma
Singer: Mohini Patel
Starring: Sonam Tiwari, KD Petwar
Music: GR Music
Lyrisc: Sunny Panchal
Dop: Lovekesh Sharma
Edit/DI: Abhya Panchal
Director: SP Panchal
Project Head: Deepak Sharma
Produced By: Kv Dhillon
Online Promotions: GK Digital
Music Label: Geet MP3 Haryanvi
Music Consultant &amp; Digital Partner: GK Digital
Instagram: https://www.instagram.com/GK.DIGITAL
Enjoy And Stay Connected With Us. 
Website: http://GeetMP3.com
YouTube: https://www.youtube.com/c/GeetMP3 
Facebook: https://www.facebook.com/GEETMP3OFFICIAL
Instagram: https://www.instagram.com/GEETMP3Haryanvi
Twitter: https://twitter.com/GEETMP3
SnapChat: https://www.snapchat.com/add/GEETMP3</t>
  </si>
  <si>
    <t>pbAsIF5NXTo</t>
  </si>
  <si>
    <t>541580</t>
  </si>
  <si>
    <t>Att Darling - Sahil Muana (Lyrical Video) Latest Haryanvi Song 2022 | Geet MP3 Haryanvi</t>
  </si>
  <si>
    <t>2022-10-07T11:16:26Z</t>
  </si>
  <si>
    <t>Geet MP3 Haryanvi &amp; GK Digital Presentation
Make Sure You Will Like It And Spread it As Much As You Can. 
Subscribe To Our Channel For Upcoming Songs: https://bit.ly/SubscribeGeetMP3Haryanvi
Audio Available On :
Amazon Prime Music : http://bit.ly/3WND4pd
Jio Saavn : http://bit.ly/3FTlytP
Hungama : http://bit.ly/3fPvYjw
Apple Music : http://bit.ly/3Ghauqs
Spotify : http://bit.ly/3zYPnoS
Amazon UK : http://bit.ly/3GmPM8V
YT Music : http://bit.ly/3EeNffn
iTunes : http://bit.ly/3Ghauqs
Resso : http://bit.ly/3FTmw9r
Song: Att Darling
Singer: Sahil Muana 
Lyrics: Sahil Muana
Original Composer: Jass Manak 
Music: Taal Records (Manish Muana)
Video Graphic Designer: Visual By Potter 
Produced By: Kv Dhillon
Reel &amp; Online Promotions: GK Digital
Music Label: Geet MP3 Haryanvi
Music Consultant &amp; Digital Partner: GK Digital
Instagram: https://www.instagram.com/GK.DIGITAL
Enjoy and stay connected with us 
Website: http://GeetMP3.com
YouTube: https://www.youtube.com/c/GeetMP3 
Facebook: https://www.facebook.com/GEETMP3OFFICIAL
Instagram: https://www.instagram.com/GEETMP3Haryanvi
Twitter: https://twitter.com/GEETMP3
SnapChat: https://www.snapchat.com/add/GEETMP3</t>
  </si>
  <si>
    <t>-gmeXHA4pBI</t>
  </si>
  <si>
    <t>39580</t>
  </si>
  <si>
    <t>638</t>
  </si>
  <si>
    <t>Mausam Mausam : Micky Arora (Full Song)  Lil Golu | Kabira | Haryanvi Songs | Geet MP3 Haryanvi</t>
  </si>
  <si>
    <t>2022-05-05T10:30:03Z</t>
  </si>
  <si>
    <t>Geet MP3 Haryanvi &amp; GK Digital Presenting 
Make Sure You Will Like It And Spread it As Much As You Can. 
Subscribe To Our Channel For Upcoming Songs: https://bit.ly/SubscribeGeetMP3Haryanvi
Audio Available On:-
Wynk Music : https://bit.ly/3Nc0izT
Amazon Prime Music : https://amzn.to/3wsytML
Jio Saavn : https://bit.ly/3LakCAe
Hungama : http://bit.ly/3TzqB5L
Apple Music : https://apple.co/3woDRRk
Spotify : https://spoti.fi/3l2Z3ae
Amazon Uk : https://amzn.to/3L9NVTE
YT Music : https://bit.ly/39f97Kv
iTunes : https://apple.co/3woDRRk
Resso :  https://bit.ly/3L5qPgF
Reel : https://bit.ly/3yxfPWX
YouTube : http://bit.ly/3tBfv5y
Song: Mausam Mausam
Singer : Micky Arora Ft Lil Golu
Lyrics: Micky Arora , Lil Golu
Music: Kabira
Video: The Ayub Khan
Produced By: Kv Dhillon
Online Promotions: GK Digital
Music Label: Geet MP3 Haryanvi
Music Consultant &amp; Digital Partner: GK Digital
Instagram: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</si>
  <si>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mDohfw_AAlc</t>
  </si>
  <si>
    <t>805057</t>
  </si>
  <si>
    <t>17454</t>
  </si>
  <si>
    <t>1484</t>
  </si>
  <si>
    <t>Deewana : Hallu Mandiaala (Full Song) Haryanvi Songs | Geet Mp3 Haryanvi</t>
  </si>
  <si>
    <t>2022-03-19T12:30:03Z</t>
  </si>
  <si>
    <t>Geet MP3 Haryanvi &amp; GK Digital Presenting 
Make Sure You Will Like It And Spread it As Much As You Can. 
Subscribe To Our Channel For Upcoming Songs : https://bit.ly/SubscribeGeetMP3Haryanvi
Audio Also Available On : 
Wynk Music : https://bit.ly/3w6Nllc
Amazon Prime Music : https://amzn.to/3l4EBFR
Hungama : http://bit.ly/3TyjTwN
Spotify : https://spoti.fi/3syfzDc
Apple Music : https://apple.co/3l6PPtv
Amazon Uk : https://amzn.to/3Mdcm3P
YT Music : https://bit.ly/3l8wx76
iTunes : https://apple.co/3l6PPtv
YouTube : http://bit.ly/3g4VAZT
Resso : https://bit.ly/3wqlqvt
Reel : https://bit.ly/3l4ZRLG
Song : Deewana
Singer : Hallu Mandiaala
Lyrics : Hallu Mandiaala
Music : Deepty
Director : Ayub Khan
Produced By : Kv Dhillon
Online Promotions : GK Digital
Music Label : Geet MP3 Haryanvi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</si>
  <si>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vxch6RkodWI</t>
  </si>
  <si>
    <t>1230861</t>
  </si>
  <si>
    <t>5727</t>
  </si>
  <si>
    <t>Yaad Meri : MD Desi Rockstar (Full Song)  Latest Haryanvi Songs 2021| Geet MP3 Haryanvi</t>
  </si>
  <si>
    <t>2021-11-20T12:29:44Z</t>
  </si>
  <si>
    <t>Geet MP3 Haryanvi &amp; GK Digital Presenting 
Make Sure You Will Like It And Spread it As Much As You Can. 
Subscribe To Our Channel For Upcoming Songs : https://bit.ly/SubscribeGeetMP3Haryanvi
Song : Yaad Meri
Singer : MD Desi Rockstar
Lyrics : Veen Ranjha
Music : KP Music
Produced By : Kv Dhillon
Online Promotions : GK Digital
Music Label : Geet MP3 Haryanvi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</si>
  <si>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B5wNOb_-k78</t>
  </si>
  <si>
    <t>1037074</t>
  </si>
  <si>
    <t>19403</t>
  </si>
  <si>
    <t>2393</t>
  </si>
  <si>
    <t>Beej Marna : Renuka Panwar (Full Song) Biru Katariya | New Haryanvi Dj Songs 2021| Geet MP3 Haryanvi</t>
  </si>
  <si>
    <t>2021-11-11T10:30:25Z</t>
  </si>
  <si>
    <t>Geet MP3 Haryanvi &amp; GK Digital Presenting 
Make Sure You Will Like It And Spread It As Much As You Can. 
Subscribe To Our Channel For Upcoming Songs: https://bit.ly/SubscribeGeetMP3Haryanvi
Audio is Also Available On
Wynk Music: https://bit.ly/3wG1TXz
Amazon Prime Music: https://amzn.to/3DiLw5S
Jio Saavn: https://bit.ly/3Hr2kdx
Hungama: https://bit.ly/3oouFIp
Spotify: https://spoti.fi/3qEx3he
Apple Music: https://apple.co/3wKAi7M
Amazon UK: https://amzn.to/3kyTMaj
YT Music: https://bit.ly/3qBU7wU
iTunes: https://apple.co/3wKAi7M
Song: Beej Maria 
Singer: Renuka Panwar 
Lyrics: Andy Dhaiya
Music: GR Music
Director: The Ayub Khan
Produced By: Kv Dhillon
Online Promotions: GK Digital
Music Label :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</si>
  <si>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A2ocrMBdXo8</t>
  </si>
  <si>
    <t>1747342</t>
  </si>
  <si>
    <t>6083</t>
  </si>
  <si>
    <t>477</t>
  </si>
  <si>
    <t>4 Din  : MD Desi Rockstar (Full Song)  Latest Haryanvi Songs 2021| Geet MP3 Haryanvi</t>
  </si>
  <si>
    <t>2021-10-25T12:30:01Z</t>
  </si>
  <si>
    <t>Geet MP3 Haryanvi &amp; GK Digital Presenting 
Make Sure You Will Like It And Spread it As Much As You Can. 
Subscribe To Our Channel For Upcoming Songs : https://bit.ly/SubscribeGeetMP3Haryanvi
Audio Also Available On : 
Wynk Music : https://bit.ly/3DbSFET
Amazon Prime Music : https://amzn.to/3ChGOEP
Jio Saavn : https://bit.ly/3F41Ass
Hungama : https://bit.ly/3bm8zQN
Apple Music : https://apple.co/3DbT2zh
Spotify : https://spoti.fi/3jLrLfi
Amazon UK : https://amzn.to/3HeznBk
YT Music : https://bit.ly/31eNhCX
iTunes : https://apple.co/3DbT2zh
Resso :  https://m.resso.app/ZSernJWs6/
Song : 4 Din 
Singer : MD Desi Rockstar
Lyrics : Filmy
Music : Ghanu
Director : Sumit Bhardwaj
Produced By : Kv Dhillon
Online Promotions : GK Digital
Music Label : Geet MP3 Haryanvi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</si>
  <si>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l8m1vYpC0Sk</t>
  </si>
  <si>
    <t>865839</t>
  </si>
  <si>
    <t>7621</t>
  </si>
  <si>
    <t>1205</t>
  </si>
  <si>
    <t>Pardhani : Dillu Taya | Ankky Gullarpur (Official Video) Latest Haryanvi Songs | Geet MP3 Haryanvi</t>
  </si>
  <si>
    <t>2020-12-16T12:31:59Z</t>
  </si>
  <si>
    <t>Geet MP3 Haryanvi &amp; GK Digital Presenting 
Make Sure You Will Like It And Spread it As Much As You Can. 
Subscribe To Our Channel For Upcoming Songs : https://bit.ly/SubscribeGeetMP3Haryanvi
Audio Also Available On :
Apple Music : http://apple.co/3p3zyp6
Wynk : http://bit.ly/2KmyptY
Hungama : http://bit.ly/3r9QD2D
JioSaavn : http://bit.ly/3nAd6Ub
Prime Music : https://amzn.to/37xHBof
Youtube Music : https://bit.ly/2KE5AZU
Spotify : http://spoti.fi/38gthzz
iTunes : http://apple.co/3p3zyp6
Amazon UK : http://amzn.to/37vrszy
Resso : https://m.resso.app/ZSto86Vf/
Title : Pardhani
Starring : Dillu Taya || Mahi Lakra
Singer : Dillu Taya
Lyrics : Ankky Gullarpur
Music : GR Music
Producer : Dillu Taya 
Story &amp; Concept : Andi Dudes Team
Director : Meet Choudhary
Editor : Satish Parjapati
D.O.P : Bittu Dev &amp; Vijay Rathore
Make-up : Gulshan Makeup
Publicity Design : Sachin Siwach
Produced By : Kv Dhillon
Online Promotions : GK Digital
Music Label : Geet MP3 Haryanvi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</si>
  <si>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ZCUJ_THhgls</t>
  </si>
  <si>
    <t>156662</t>
  </si>
  <si>
    <t>1820</t>
  </si>
  <si>
    <t>341</t>
  </si>
  <si>
    <t>Pardhani : Dillu Taya | Ankky Gullarpur (Teaser) Latest Haryanvi Songs | Geet MP3 Haryanvi</t>
  </si>
  <si>
    <t>2020-12-15T02:30:01Z</t>
  </si>
  <si>
    <t>Geet MP3 Haryanvi &amp; GK Digital Presenting 
Make Sure You Will Like It And Spread it As Much As You Can. 
Subscribe To Our Channel For Upcoming Songs : https://bit.ly/SubscribeGeetMP3Haryanvi
Title : Pardhani
Starring : Dillu Taya || Mahi Lakra
Singer : Dillu Taya
Lyrics : Ankky Gullarpur
Music : GR Music
Producer : Dillu Taya 
Story &amp; Concept : Andi Dudes Team
Director : Meet Choudhary
Editor : Satish Parjapati
D.O.P : Bittu Dev &amp; Vijay Rathore
Make-up : Gulshan Makeup
Publicity Design : Sachin Siwach
Produced By : Kv Dhillon
Online Promotions : GK Digital
Music Label : Geet MP3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</si>
  <si>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7jkQ3weeTiU</t>
  </si>
  <si>
    <t>3965</t>
  </si>
  <si>
    <t>Gajban : UK Haryanvi | AJ Hathlaniya (Lyrical Video) | Latest Haryanvi Songs | Geet MP3 Haryanvi</t>
  </si>
  <si>
    <t>2020-11-11T12:31:17Z</t>
  </si>
  <si>
    <t>Geet MP3 Haryanvi &amp; GK Digital Presenting 
Make Sure You Will Like It And Spread it As Much As You Can. 
Subscribe To Our Channel For Upcoming Songs : https://bit.ly/SubscribeGeetMP3Haryanvi
Audio Available On : 
Prime Music : https://amzn.to/3lHn4lH
Amazon Uk : https://amzn.to/3fcFAjn
Apple Music : https://apple.co/3f7XWlQ
YT Music : https://bit.ly/3kIB5OW
Spotify : https://spoti.fi/3nwGbj5
iTunes : https://apple.co/3f7XWlQ
Song : Gajban
Singer : UK Haryanvi, Kuldeep Keshwar
Lyrics : AJ Hathlaniya
Music : Geet Ampire
Produced By : Kv Dhillon
Online Promotions : GK Digital
Music Label : Geet MP3
Special Thanks : Sh. Lt. Pt. Mange Ram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</si>
  <si>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_b5mUCYZ4zE</t>
  </si>
  <si>
    <t>7394</t>
  </si>
  <si>
    <t>401</t>
  </si>
  <si>
    <t>Kayar : Maani Bhat (Full Video) Latest Haryanvi Songs 2020 | New Haryanvi Song | Geet MP3 Haryanvi</t>
  </si>
  <si>
    <t>2020-11-03T12:30:21Z</t>
  </si>
  <si>
    <t>Geet MP3 Haryanvi &amp; GK Digital Presenting Latest Haryanvi Songs 2020 "KAYAR" Song By Maani Bhat
Make Sure You Will Like This New Haryanvi Song And Spread it As Much As You Can. 
Subscribe To Our Channel For Upcoming Songs : https://bit.ly/SubscribeGeetMP3Haryanvi
Listen Kayar Audio On:-
Gaana - https://gaana.com/album/kayar
Wynk - https://wynk.in/u/rXuRaslyN
Song : Kayar
Singer : Maani Bhat
Lyrics : RK Dhotterwala
Music : Happy Singh
Staring : Maani Bhat, R Choudhary, Sukhi, Rajesh Lara, Tony Khalery
Produced By : Kv Dhillon
Online Promotions : GK Digital
Music Label : Geet MP3
Video Credits
Direction/Concept/Screenplay- The Meet
Dop - Mahendr Nokhi
Edit/Di - The Meet
Makeup - Sandeep Sain &amp; Mona
Action By Jagraj &amp; team
Special Thanks : The Kabila King Dhaba, Autonation Sirsa, Manjeet Chahar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</si>
  <si>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AyWYriG5GYU</t>
  </si>
  <si>
    <t>581699</t>
  </si>
  <si>
    <t>7932</t>
  </si>
  <si>
    <t>779</t>
  </si>
  <si>
    <t>Maani Bhat : KAYAR (Teaser) | Latest Haryanvi Songs 2020 | Releasing On 3 Nov | Geet Mp3 Haryanvi</t>
  </si>
  <si>
    <t>2020-10-30T12:28:56Z</t>
  </si>
  <si>
    <t>Geet MP3 Haryanvi &amp; GK Digital Presenting Latest Haryanvi Songs 2020 "KAYAR" by MAANI BHAT So Make Sure You Will Like It And Spread it As Much As You Can. 
Subscribe To Our Channel For Upcoming Songs : https://bit.ly/SubscribeGeetMP3Haryanvi
Song : Kayar
Singer : Maani Bhat
Lyrics : RK Dhotterwala
Music : Happy Singh
Staring : Maani Bhat, R Choudhary, Sukhi, Rajesh Lara, Tony Khalery
Produced By : Kv Dhillon
Online Promotions : GK Digital
Music Label : Geet MP3
Video Credits
Direction/Concept/Screenplay- The Meet
Dop - Mahendr Nokhi
Edit/Di - The Meet
Makeup - Sandeep Sain &amp; Mona
Action By Jagraj &amp; team
Special Thanks : The Kabila King Dhaba, Autonation Sirsa, Manjeet Chahar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</si>
  <si>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Q1mfnbi0LxY</t>
  </si>
  <si>
    <t>11372</t>
  </si>
  <si>
    <t>Leelo Lage Pyari - Gurmeet Bhadana | Lokesh Gurjar | Desi King | Baba | Totaram | New Haryanvi Song</t>
  </si>
  <si>
    <t>2020-10-15T10:34:50Z</t>
  </si>
  <si>
    <t>Geet MP3 Haryanvi &amp; GK Digital Presenting "Leelo Lage Pyari"
Make Sure You Will Like It And Spread It As Much As You Can. 
Subscribe To Our Channel For Upcoming Songs: https://bit.ly/SubscribeGeetMP3Haryanvi
Audio Available On :
Gaana: https://bit.ly/2T7s6vm
Wynk Music: https://bit.ly/346mKXt
Prime Music: https://amzn.to/359k4aX
Jio Saavn: https://bit.ly/349cy0v
Hungama: https://bit.ly/3m0rOCY
Spotify: https://spoti.fi/3kwQiDz
Amazon Uk: https://amzn.to/3dG2D5p 
Song: Leelo Lage Pyari
Singer: Totaram Sondhiya, Gurmeet Bhadana , Desi King
Actor: Baba Bhairupia , Lokesh Gurjar
Lyrics:  Rajkumar Talhan, Gurmeet Bhadana
Music: Desi King 
Mix: Desi King
Master: D Chandu
Directed By: Gurmeet Bhadana
Co-Directed By: Desi King
Story &amp; Concept By: Gurmeet Bhadana 
DOP/Edit/DI: Video Doctor Daljeet 
Post Production: The Boss Production 
Wardrobe: I am Desi World 
Mua &amp; Hair: Naitik
Drone: Nimit Jainer 
Lights: Media Lights 
Location: Sondh, Gwalior, Hodel City
Produced By: KV Dhillon
Online Promotions: GK Digital
Music Label :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</si>
  <si>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YWCTgkBd4OI</t>
  </si>
  <si>
    <t>1506774</t>
  </si>
  <si>
    <t>39224</t>
  </si>
  <si>
    <t>2043</t>
  </si>
  <si>
    <t>Suthri Si Chori 2 : Ajay Hooda &amp; Aarju Dhillon | New Haryanvi Song | GK DIGITAL | GeetMP3 Haryanvi</t>
  </si>
  <si>
    <t>2020-09-24T11:31:34Z</t>
  </si>
  <si>
    <t>Geet MP3 Haryanvi &amp; GK Digital Presenting
Make Sure You Will Like It And Spread It As Much As You Can. 
Subscribe To Our Channel For Upcoming Songs: https://bit.ly/SubscribeGeetMP3Haryanvi
Audio Is Also Available On
Apple Music: https://apple.co/36jSiue
Gaana: https://bit.ly/2GfzXDX
Wynk Music: https://bit.ly/2EJuuVy
iTunes: https://apple.co/36jSiue
Prime Music: https://amzn.to/2GaXEgy
Jio Saavn: https://bit.ly/343Nqab
Spotify: https://spoti.fi/2G8pri3
Amazon UK: https://amzn.to/3j9myMb
Play Music: https://bit.ly/3cBOkhL
YT Music: https://bit.ly/2HyVGHr 
Song: Suthri Si Chori 2
Singer: Mukesh Foji
Actor: Ajay Hooda &amp; Aarju Dhillon
Lyrics: Ajay Hooda 
Music: Arvind Jaigid
Produced By: Kv Dhillon
Director: Pawan Gill
Dop: Manish Sharma 
Assistant Director: Gagan Haryanvi 
Story &amp; Concept By: Ajay Hooda
Editor: Aman Balhara
Online Promotions: GK Digital
Music Label: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</si>
  <si>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U9JIRDuQSio</t>
  </si>
  <si>
    <t>5233668</t>
  </si>
  <si>
    <t>59873</t>
  </si>
  <si>
    <t>Blackiya Shikkari : Raman Raj (Full Song) Mr.Cruz  | Latest Haryanvi Songs 2020</t>
  </si>
  <si>
    <t>2020-09-18T10:29:54Z</t>
  </si>
  <si>
    <t>Geet MP3 Haryanvi &amp; GK Digital Presenting "Blackiya Shikkari"
Make Sure You Will Like It And Spread it As Much As You Can. 
Subscribe To Our Channel For Upcoming Songs : https://bit.ly/SubscribeGeetMP3Haryanvi
Audio Available On : 
Wynk Music : https://bit.ly/3iNIwUD
Gaana : https://bit.ly/2FXGEu3
Jio Saavn : https://bit.ly/3kzCzuY
Prime Music : https://amzn.to/2HgmOeh
Hungama : https://bit.ly/2RAiVTi
Spotify : https://spoti.fi/3kqz7CY
Amazon Uk : https://amzn.to/3hMPEj0
Google Play Music : https://bit.ly/33JcMK1
YT Music : https://bit.ly/33FGSy8
Apple Music : https://apple.co/3hReWMH
Song : Blackiya Shikkari 
Singer : Raman Raj 
Lyrics : Raman Raj 
Music : Mr.Cruz 
Director : Chirag Bansal 
Producer : Chirag Bansal
Produced By : Kv Dhillon
Online Promotions : GK Digital
Music Label : Geet MP3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</si>
  <si>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izJls3aHDgA</t>
  </si>
  <si>
    <t>1076596</t>
  </si>
  <si>
    <t>6400</t>
  </si>
  <si>
    <t>1229</t>
  </si>
  <si>
    <t>Brotherhood : MD Desi Rockstar (Full Song) Pragati | Rohit Rao | Latest Haryanvi Songs 2020</t>
  </si>
  <si>
    <t>2020-07-19T10:29:37Z</t>
  </si>
  <si>
    <t>Geet MP3 Haryanvi &amp; GK Digital Presenting "Brotherhood"
Make Sure You Will Like It And Spread It As Much As You Can. 
Subscribe To Our Channel For Upcoming Songs: https://bit.ly/SubscribeGeetMP3Haryanvi
Artist Insta: https://instagram.com/mddesirockstar
Facebook : https://www.facebook.com/mddesirockstar
Audio Available On
iTunes: https://apple.co/397XwZJ
Apple Music: https://apple.co/397XwZJ
Gaana: https://bit.ly/3jDYXUC
Wynk Music: https://bit.ly/32t5mvE
Amazon Music: https://amzn.to/3fDflCh
Hungama https://bit.ly/3eRBLOW
Prime Music: https://amzn.to/3eMLZjy
Spotify: https://spoti.fi/3hlnlYX
Youtube Music: https://bit.ly/39fVG9c
Google Play: https://bit.ly/2OO7J49
Song: Brotherhood
Staring: MD, Pragati, Rohit Rao, Pankaj Tokas
Singer: MD Desi Rockstar
Lyrics: Filmy
Rap By: Nit C
Music: Kaka Music
Director/Dop: Amit Bishnoi
Editor: Pareen Sword
Produced By: Kv Dhillon
Project By: Ayub Khan
Stills: Tokas Photography
Online Promotions: GK Digital
Music Label: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</si>
  <si>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sx0mzi_yJxk</t>
  </si>
  <si>
    <t>12489028</t>
  </si>
  <si>
    <t>149193</t>
  </si>
  <si>
    <t>10268</t>
  </si>
  <si>
    <t>Dhoodhiya : Raj Mawar (Full Video) Biru Kataria | Latest Haryanvi Songs | Geet MP3 Haryanvi</t>
  </si>
  <si>
    <t>2020-07-01T11:28:58Z</t>
  </si>
  <si>
    <t>Geet MP3 Haryanvi &amp; GK Digital Presenting "Doodhiya"
Make Sure You Will Like It And Spread it As Much As You Can. 
Subscribe To Our Channel For Upcoming Songs : https://bit.ly/SubscribeGeetMP3Haryanvi
Audio Available On : 
ITunes : https://apple.co/2NPt90g
Apple Music : https://apple.co/2NPt90g
Wynk Music : https://bit.ly/2Bvlv8B
Hungama : https://bit.ly/3glFxkC
Spotify : https://spoti.fi/2CbVZoN
Gaana : https://bit.ly/3ffXC3P
JioSaavn : https://bit.ly/2ZE6mKd
Google Play : https://bit.ly/2BHZTWD
Youtube Music : https://bit.ly/2Z28YCE
Amazon Music : https://amzn.to/2C5zJx8 
Song : Dhoodhiya 
Singer : Raj Mawar
Lyrics : KP Kundu 
Music : Raj Mawar
Video : Dheeraj M
Dop : Vikas Kaushik  
Produced By : Kv Dhillon
Online Promotions : GK DIGITAL 
Music Label : Geet MP3 Haryanvi
Artist : Biru Kataria , Vikash Rajana , KP Kundu
Gaurav Jaat , Neeraj 
CO Artist : Dinesh Sharma , Shilu Sahil
Music Consultant &amp; Digital Partner : GK Digital
Instagram : https://www.instagram.com/GK.DIGITAL
Enjoy &amp; Stay Connected With Us 
Website : http://GeetMP3.com
YouTube : https://www.youtube.com/c/GeetMP3 
Facebook : https://www.facebook.com/GEETMP3OFFICIAL
Instagram : https://www.instagram.com/GEETMP3Haryanvi
Twitter : https://twitter.com/GEETMP3
SnapChat : https://www.snapchat.com/add/GEETMP3</t>
  </si>
  <si>
    <t>C4RcsI6L0AY</t>
  </si>
  <si>
    <t>1316287</t>
  </si>
  <si>
    <t>32446</t>
  </si>
  <si>
    <t>1938</t>
  </si>
  <si>
    <t>Tarara : Subhash Fouji (Full Song) Prahlad Fagna | Dev Kumar |  Haryanvi Dj Songs 2020 | Geet MP3</t>
  </si>
  <si>
    <t>2020-05-20T11:30:02Z</t>
  </si>
  <si>
    <t>Geet MP3 Haryanvi &amp; GK DIGITAL Presenting Our First Song As Haryanvi 
Make Sure You Will Like It And Spread it As Much As You Can. 
Subscribe To Our Channel For Upcoming Songs : 
Audio Available On : 
ITunes : https://apple.co/30mTZnP
Apple Music : https://apple.co/30mTZnP
Gaana : https://bit.ly/2YeOeWJ
Wynk Music : https://bit.ly/3dMZsZ4
JioSaavn : https://bit.ly/2ATnS4m
Amazon Music : https://amzn.to/3h6sjcN
Spotify : https://spoti.fi/2XL7RGQ
Hungama : https://bit.ly/2YePjhf
Google Play : https://bit.ly/2A6yGfL
Youtube Music : https://bit.ly/2AOi0tt
Song : Tarara
Singer : Subhash Fouji &amp; Prahlad Fagna 
Lyrics : Prahlad Fagna 
Music : RK Crew
Starring : Dev Kumar Deva , Anny Bee , Kumar Naseeb
Produced By : Kv Dhillon
Online Promotions : GK DIGITAL 
Music Label : Geet MP3
Creative Producer : ABK Digital ( 7015820064 )
Director : Kumar Naseeb
Design : Aman Khan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</si>
  <si>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WanMuFOcsHU</t>
  </si>
  <si>
    <t>PT3M54S</t>
  </si>
  <si>
    <t>396829</t>
  </si>
  <si>
    <t>2553</t>
  </si>
  <si>
    <t>272</t>
  </si>
  <si>
    <t>Bareli : Farista &amp; Renuka | Karan Mirza |(Full Video) Anjali  | Haryanvi Songs | Geet MP3 Haryanvi</t>
  </si>
  <si>
    <t>2020-05-10T11:31:15Z</t>
  </si>
  <si>
    <t>Geet MP3 Haryanvi &amp; GK Digital Presenting "Bareli" 
Make Sure You Will Like It And Spread it As Much As You Can.
Audio Available On :
ITunes : https://apple.co/2WRvRX9
Apple Music : https://apple.co/2WRvRX9
Wynk : https://bit.ly/3fAQKyp
Gaana : https://bit.ly/3bnQyiE
Hungama : https://bit.ly/2yISwwY
JioSaavn : https://bit.ly/2T15L2Z
Spotify : https://spoti.fi/2MNemCx
Google Play : https://bit.ly/2yQuEas
Youtube Music : https://bit.ly/3bqxbW3
Amazon Music : https://amzn.to/2Z1QfHI
Song : Bareli
Singer : Farista, Renuka Panwar
Featuring : Anjali Raghav, Karan Mirza
Lyrics : Aamin Barodi 
Rapper : R Deep 
Music : JRB Music 
Produced By : Kv Dhillon
Video Director : Farista
Online Promotions : GK Digital
Music Label : Geet MP3
Creative Producer : ABK Digital ( 7015820064 )
Dop : Sahil Sandhu
Assistant Dop : Lavi Khan
Dance Group : Aliza Khan
Edit : Satish Prajapati
Music Consultant &amp; Digital Partner : GK Digital
Instagram : https://www.instagram.com/GK.DIGITAL
Enjoy and stay connected with us 
Website : http://GeetMP3.com</t>
  </si>
  <si>
    <t>3z6aLlVwL-A</t>
  </si>
  <si>
    <t>PT5M27S</t>
  </si>
  <si>
    <t>626410</t>
  </si>
  <si>
    <t>7474</t>
  </si>
  <si>
    <t>590</t>
  </si>
  <si>
    <t>Saasu Nu Boli : Raj Mawer (Full Song) Anjali Raghav | New Haryanvi Dj Songs 2020 | Geet MP3 Haryanvi</t>
  </si>
  <si>
    <t>2020-04-26T12:37:37Z</t>
  </si>
  <si>
    <t>Geet MP3 Haryanvi &amp; GK Digital Presenting "Saasu Nu Boli" 
Make Sure You Will Like It And Spread It As Much As You Can.
Audio Available On
Itunes: https://apple.co/3dQEVTq
Apple Music: https://apple.co/3dQEVTq
Gaana : https://bit.ly/2VTH5eF
Wynk : https://bit.ly/3eMiKid
Hungama : https://bit.ly/3dF4WVi
JioSaavn : https://bit.ly/2xlBF2t
Spotify: https://spoti.fi/35W23g4
Google Play: https://bit.ly/35TwbbU
Youtube Music: https://bit.ly/2WUAn75
Amazon Music: https://amzn.to/2yK0HJr
Song: Saasu Nu Boli
Singer: Raj Mawer, Sheenam Katholic
Featuring: Anjali Raghav, Naveen Naru, Jogender Kundu
Lyrics: Andy Dahiya
Music: Vraj Bandu
Produced By: Kv Dhillon
Creative Producer: Abk Digital (7015820064)
Video Director: Pawan Gill
Online Promotions: GK Digital
Music Label : Geet MP3
Music Consultant &amp; Digital Partner: GK Digital
Instagram: https://www.instagram.com/GK.Digital
Must Visit: https://gk.digital/
Enjoy And Stay Connected With Us On Social Media. 
Instagram: https://www.instagram.com/GeetMP3Haryanvi
Facebook: https://www.facebook.com/GeetMP3HaryanviFb
Twitter: https://twitter.com/GeetMP3Universe
Linkedin: https://www.linkedin.com/company/geetmp3haryanvi/
SnapChat: https://www.snapchat.com/add/GeetMP3
Website: http://geetmp3.com</t>
  </si>
  <si>
    <t>RTeQLRn0tYs</t>
  </si>
  <si>
    <t>16709917</t>
  </si>
  <si>
    <t>87320</t>
  </si>
  <si>
    <t>1862</t>
  </si>
  <si>
    <t>Saasu Nu Boli : Raj Mawer (Teaser) Anjali Raghav | New Haryanvi Dj Songs 2019 Geet MP3 Haryanvi</t>
  </si>
  <si>
    <t>2019-12-07T13:05:08Z</t>
  </si>
  <si>
    <t>Geet MP3 Haryanvi &amp; GK DIGITAL Presenting Our First Song As Haryanvi 
Make Sure You Will Like It And Spread it As Much As You Can. 
Subscribe To Our Channel For Upcoming Songs : 
Song : Saasu Nu Boli
Singer : Raj Mawer, Sheenam Katholic
Featuring : Anjali Raghav, Naveen Naru, Jogender Kundu
Lyrics : Andy Dahiya
Music : Vraj Bandu
Produced By : Kv Dhillon
Online Promotions : GK DIGITAL 
Music Label : Geet MP3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</si>
  <si>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HhyAg24n7qU</t>
  </si>
  <si>
    <t>37086</t>
  </si>
  <si>
    <t>707</t>
  </si>
  <si>
    <t>Naam Announce Karga : Ajay Hooda ( Song) New Dj Haryanvi Song 2019 | GK DIGITAL | GeetMP3 Haryanvi</t>
  </si>
  <si>
    <t>2019-11-10T11:37:22Z</t>
  </si>
  <si>
    <t>Geet MP3 Haryanvi &amp; GK DIGITAL Presenting Our First Song As Haryanvi "Naam Announce Karga"
Make Sure You Will Like It And Spread it As Much As You Can. 
Subscribe To Our Channel For Upcoming Songs : 
Audio Available On : 
Gaana : https://bit.ly/3bpCPYN
Wynk Music : https://bit.ly/3bsmG4E
Hungama : https://bit.ly/2WU08Vc
JioSaavn : https://bit.ly/2SYX0pO
Amazon Music : https://amzn.to/2y2DOjY
Song : Naam Announce Karga
Singer : Sandeep Surila, Ruchika Jangid
Lyrics : Ajay Hooda
Music : GR Music
Publicity Design : The Town Media
Lyrical Video : The Town Media 
Produced By : Kv Dhillon
Online Promotions : GK DIGITAL 
Music Label : Geet MP3
Music Consultant &amp; Digital Partner : GK Digital
Instagram : https://www.instagram.com/GK.DIGITAL
Enjoy and stay connected with us 
Website : http://GeetMP3.com
YouTube : https://www.youtube.com/c/GeetMP3 
Facebook : https://www.facebook.com/GEETMP3OFFICIAL
Instagram : https://www.instagram.com/GEETMP3Haryanvi
Twitter : https://twitter.com/GEETMP3
SnapChat : https://www.snapchat.com/add/GEETMP3</t>
  </si>
  <si>
    <t>9oTwUZczgM4</t>
  </si>
  <si>
    <t>1136068</t>
  </si>
  <si>
    <t>14145</t>
  </si>
  <si>
    <t>325</t>
  </si>
  <si>
    <t>GeetMP3 Haryanvi (Official Logo)</t>
  </si>
  <si>
    <t>2019-11-05T07:34:18Z</t>
  </si>
  <si>
    <t>WldwYMCaWqc</t>
  </si>
  <si>
    <t>21767</t>
  </si>
  <si>
    <t>1621</t>
  </si>
  <si>
    <t>156</t>
  </si>
  <si>
    <t>Geet MP3 Devotional</t>
  </si>
  <si>
    <t>Puttar Gobind De (Full Video) : Onkar Malhi | Guri Lahoria | Sahibzaade Shabad | Shaheedi Divas 2025</t>
  </si>
  <si>
    <t>2025-12-22T09:29:26Z</t>
  </si>
  <si>
    <t>Presenting "Puttar Gobind De" sung by Onkar Malhi, Guri Lahoria on this shaheedi divas tributing to Sahibzaade.
Stream/Download "Puttar Gobind De" on:
Spotify: https://open.spotify.com/album/0e3au9xmynx3j93w7ez14N
Apple Music: https://music.apple.com/us/song/puttar-gobind-de/1862179739
iTunes: https://music.apple.com/us/song/puttar-gobind-de/1862179739
JioSaavn: https://www.jiosaavn.com/album/puttar-gobind-de/5KJCZxvvJgM_
Gaana: https://gaana.com/song/puttar-gobind-de
Amazon Prime Music India: https://music.amazon.in/tracks/B0G82J1BKX
YouTube Music: https://music.youtube.com/watch?v=ulrc7-IXda0&amp;si=c0v5vcdnM3WTXfln
Instagram Reel: https://www.instagram.com/reels/audio/1238373351728828
Song Credits: 
Title: Puttar Gobind De
Singer: Onkar Malhi, Guri Lahoria
Lyrics: Onakr Malhi, Guri Lahoria
Music: Devilo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</si>
  <si>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KakRdTouAwQ</t>
  </si>
  <si>
    <t>161165</t>
  </si>
  <si>
    <t>5332</t>
  </si>
  <si>
    <t>Anand Sahib (Full Path) : Sukhchain Singh Kakra Ji | Nitnem | Shabad Gurbani Kirtan Live Path</t>
  </si>
  <si>
    <t>2025-11-04T12:30:05Z</t>
  </si>
  <si>
    <t>Dive into the blissful verses of Anand Sahib, a beautiful bani composed by Guru Amar Das Ji that celebrates the eternal joy found through connection with the Divine. Recited daily by Sikhs around the world, this bani brings peace to the mind, contentment to the heart, and a deep sense of spiritual fulfillment. Let each shabad awaken your soul and guide you toward a life of gratitude, humility, and inner anand (bliss).
Stream/Download "Anand Sahib" on:
Spotify: https://open.spotify.com/album/7vPOfmbZZKgNArXt1q5xZn
Apple Music: https://music.apple.com/us/album/anand-sahib-ep/1848797621
iTunes: https://music.apple.com/us/album/anand-sahib-ep/1848797621
JioSaavn: https://www.jiosaavn.com/song/anand-sahib/RAE4VDBBGnI
Gaana: https://gaana.com/song/anand-sahib-221
Amazon Prime Music India: https://music.amazon.in/tracks/B0FXWV11Z2
YouTube Music: https://music.youtube.com/watch?v=8y-IZ5gBKqo&amp;si=dVxmJtGlKKi47-rj
Instagram Reel: https://www.instagram.com/reels/audio/692464676791175
Credits: 
Title: Jaap Sahib
Recitation: Sukhchain Singh Kakra Ji
BGM/ Mix Master: Youngpreet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</si>
  <si>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GfW9aFH-1c0</t>
  </si>
  <si>
    <t>PT21M22S</t>
  </si>
  <si>
    <t>23622</t>
  </si>
  <si>
    <t>Chaupai Sahib (Full Path) : Sukhchain Singh Kakra Ji | Nitnem | Shabad Gurbani Kirtan Live Path</t>
  </si>
  <si>
    <t>2025-11-03T12:33:37Z</t>
  </si>
  <si>
    <t>Dive into the divine essence of Chaupai Sahib, a powerful Sikh prayer composed by Guru Gobind Singh Ji. In this short devotional, we reflect on its deep meanings of faith, protection, and strength. Let the soothing words and sacred rhythm guide your heart toward peace, courage, and spiritual connection. 
Stream/Download "Chaupai Sahib" on:
Spotify: https://open.spotify.com/album/487oqexxOpqF0sSfqerxhB
Apple Music: https://music.apple.com/us/album/chaupai-sahib-single/1848797344
iTunes: https://music.apple.com/us/album/chaupai-sahib-single/1848797344
JioSaavn: https://www.jiosaavn.com/album/chaupai-sahib/dJlQoHO8t6I_
Gaana: https://gaana.com/song/chaupai-sahib-261
Amazon Prime Music India: https://music.amazon.in/tracks/B0FXWW2T1W
YouTube Music: https://music.youtube.com/watch?v=AdpHPlaHm9w&amp;si=DA9a2Ji4CehcUI9M
Instagram Reel: https://www.instagram.com/reels/audio/1139399658397096
Credits: 
Title: Jaap Sahib
Recitation: Sukhchain Singh Kakra Ji
BGM/ Mix Master: Youngpreet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</si>
  <si>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sxPklnQXPjg</t>
  </si>
  <si>
    <t>PT6M34S</t>
  </si>
  <si>
    <t>18544</t>
  </si>
  <si>
    <t>Tav Prasad Savaiye (Full Path) : Sukhchain Singh Kakra Ji | Shabad Gurbani Kirtan Live Path</t>
  </si>
  <si>
    <t>2025-10-30T12:30:26Z</t>
  </si>
  <si>
    <t>Dive into the powerful vibrations of Tav Prasad Savaiye, a sacred bani composed by Guru Gobind Singh Ji that calls for fearless devotion, inner awakening, and the rejection of blind rituals. Recited daily by devout Sikhs, these verses are a reminder to connect deeply with the Divine through truth, bravery, and spiritual discipline. Let the wisdom in these words guide your soul, uplift your spirit, and bring clarity to your path.
Stream/Download "Tav Prasad Savaiye" on:
Spotify: https://open.spotify.com/album/6qX26r2wnqTX8Z1cs71G12?si=hdSxyj0EQnaQSLRpkoc0xw
Apple Music: https://music.apple.com/us/album/tav-prasad-savaiye-single/1848797016
iTunes: https://music.apple.com/us/album/tav-prasad-savaiye-single/1848797016
JioSaavn: https://www.jiosaavn.com/album/tav-prasad-savaiye/094YWQbCiq4_
Gaana: https://gaana.com/song/tav-prasad-savaiye-105
Amazon Prime Music India: https://music.amazon.in/tracks/B0FXWTWCRZ
YouTube Music: https://music.youtube.com/watch?v=cen9DCucaHs&amp;si=ues_iSsfzhXb12lY
Instagram Reel: https://www.instagram.com/reels/audio/1334775388189707
Credits: 
Title: Jaap Sahib
Recitation: Sukhchain Singh Kakra Ji
BGM/ Mix Master: Youngpreet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</si>
  <si>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CetHCMUytbA</t>
  </si>
  <si>
    <t>PT4M53S</t>
  </si>
  <si>
    <t>87393</t>
  </si>
  <si>
    <t>546</t>
  </si>
  <si>
    <t>Jaap Sahib (Full Path) : Sukhchain Singh Kakra Ji | Shabad Gurbani Kirtan Live Path</t>
  </si>
  <si>
    <t>2025-10-05T05:28:39Z</t>
  </si>
  <si>
    <t>Immerse yourself in peace and devotion with Sukhchain Singh Kakra Ji’s heartfelt recitation of Jaap Sahib. This timeless Sikh morning prayer by Guru Gobind Singh Ji inspires strength, humility, and spiritual awakening, guiding listeners toward inner harmony and divine connection.
Stream/Download "Jaap Sahib" on:
Spotify: https://open.spotify.com/album/0SAGDWEOsK9qMQwqKvQ1u3
Apple Music: https://music.apple.com/us/album/jaap-sahib-ep/1842857515
iTunes: https://music.apple.com/us/album/jaap-sahib-ep/1842857515
JioSaavn: https://www.jiosaavn.com/album/jaap-sahib/RPGi-MYvLzE_
Gaana: https://gaana.com/song/jaap-sahib-178
Amazon Prime Music India: https://music.amazon.in/albums/B0FT3ZWM88?marketplaceId=A3K6Y4MI8GDYMT&amp;musicTerritory=IN&amp;ref=dm_sh_xp5vyOsn8dtI1jH76SNsyol6c&amp;trackAsin=B0FT3Y3LHZ
YouTube Music: https://music.youtube.com/watch?v=c4fVjT5mVEg&amp;si=CApHDQKCHHv45y1F
Instagram Reel: https://www.instagram.com/reels/audio/1122458706697724
Credits: 
Title: Jaap Sahib
Recitation: Sukhchain Singh Kakra Ji
BGM/ Mix Master: Youngpreet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</si>
  <si>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cwAIpoJVHpc</t>
  </si>
  <si>
    <t>PT23M4S</t>
  </si>
  <si>
    <t>121394</t>
  </si>
  <si>
    <t>Japji Sahib (Full Path) : Sukhchain Singh Kakra Ji | Shabad Gurbani Kirtan Live Path</t>
  </si>
  <si>
    <t>2025-09-03T11:30:04Z</t>
  </si>
  <si>
    <t>Experience a journey of serenity and spiritual awakening with Sukhchain Singh Kakra Ji’s soulful recitation of Japji Sahib. This eternal Sikh morning prayer, by Guru Nanak Dev Ji, uplifts the soul with divine wisdom, compassion, and inner peace.
Stream/Download "Japji Sahib" on:
Spotify: https://open.spotify.com/album/77s43JsRdQ9nQtjocEXB17?si=aDYFP4NiT-aFXodTwgz1Ig
Apple Music: https://music.apple.com/us/album/japji-sahib-ep/1837106541
iTunes: https://music.apple.com/us/album/japji-sahib-ep/1837106541
JioSaavn: https://www.jiosaavn.com/song/japji-sahib/HBsyAkF7RH0
Gaana: https://gaana.com/song/japji-sahib-375
Amazon Prime Music India: https://www.jiosaavn.com/song/japji-sahib/HBsyAkF7RH0
YouTube Music: https://music.youtube.com/playlist?list=OLAK5uy_mpY9dbjPKm3aLhbMwE9ICsu223piTG3i8&amp;si=pXiN57y7wDkQf4XZ
Instagram Reel: https://www.instagram.com/reels/audio/807273081732217?igsh=MnVwazJiYWE2OGFk
Credits: 
Title: Japji Sahib
Recitation: Sukhchain Singh Kakra Ji
BGM/ Mix Master: Youngpreet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</si>
  <si>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CQX52vQTtb0</t>
  </si>
  <si>
    <t>PT23M53S</t>
  </si>
  <si>
    <t>152246</t>
  </si>
  <si>
    <t>Ghar Aao Kanha Ji (Full Song) : Lakshit Patiyal | Janmashtami Special Hindi Song 2025 - Geet MP3</t>
  </si>
  <si>
    <t>2025-08-15T12:30:07Z</t>
  </si>
  <si>
    <t>Geet MP3 and GK Digital presents devotional song "Ghar Aao Kanha Ji" beautifully sung and written by 'Lakshit Patiyal' while the heartmelting music is produced by 'Insane Muzik', this song gonna melt your heart.
Stream/Download "Ghar Aao Kanha Ji" on:
Spotify: https://open.spotify.com/album/4PjtmfcsspMzWKLoVPr3kq?si=ofUIfzF1Thyuo8VKg99zxA
Apple Music: https://music.apple.com/us/album/ghar-aao-kanha-ji-single/1832456344
iTunes: https://music.apple.com/us/album/ghar-aao-kanha-ji-single/1832456344
JioSaavn: https://www.jiosaavn.com/song/ghar-aao-kanha-ji/JypfY0dGY3E
Gaana: https://gaana.com/song/ghar-aao-kanha-ji
Amazon Prime Music: https://music.amazon.in/tracks/B0FLY7TKC3?marketplaceId=A21TJRUUN4KGV&amp;musicTerritory=IN&amp;ref=dm_sh_XLxudaBhAJutKItzqbXL9jePi
YouTube Music: https://music.youtube.com/watch?v=DWSXKrI898U&amp;si=g9PvG9RJg7IbNU6e
Instagram Reel: https://www.instagram.com/reels/audio/2760594237476898?igsh=MWpua3R2YjB6bmttaw==
Song Credits: 
Title: Ghar Aao Kanha Ji
Singer: Lakshit Patiyal
Lyrics: Lakshit Patiyal
Composer: Lakshit Patiyal
Music: Insane Muzik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t>
  </si>
  <si>
    <t>T7zHfKcxlhE</t>
  </si>
  <si>
    <t>155908</t>
  </si>
  <si>
    <t>3236</t>
  </si>
  <si>
    <t>Vaisakhi (Lyrical Visualizer) - Youngpreet | Vaisakhi Punjabi Songs - Geet MP3 Devotional</t>
  </si>
  <si>
    <t>2025-04-08T08:29:20Z</t>
  </si>
  <si>
    <t>Geet MP3 and GK Digital proudly present the devotional song "Vaisakhi" in celebration of Vaisakhi, marking the occasion when the Sikh Panth was blessed with the formation of the Khalsa. The song is beautifully sung by Youngpreet, with lyrics penned by Joban Varpalia, and music composed by Youngpreet himself. This soulful track reflects the spirit and significance of Vaisakhi, a day of great importance in Sikh history.
Stream/Download "Vaisakhi" on:
Spotify: https://open.spotify.com/album/2nxNovxJnxUJILcyWG866z?si=eq3G_fawQ9qxA4ZRPqon8w
Apple Music: https://music.apple.com/us/album/vaisakhi-single/1806829127
iTunes: https://music.apple.com/us/album/vaisakhi-single/1806829127
JioSaavn: https://www.jiosaavn.com/song/vaisakhi/RhAkRkRnVUs
Gaana: https://gaana.com/song/vaisakhi-19
Amazon Prime Music India: https://music.amazon.in/tracks/B0F3V171XD?marketplaceId=A21TJRUUN4KGV&amp;musicTerritory=IN&amp;ref=dm_sh_oIFhl4DIp0WtSU9efu4I8NmeF
YouTube Music: https://music.youtube.com/watch?v=onQ-U3cqjbQ&amp;si=6gCGGR9RQzBN74-P
Instagram Reel: https://www.instagram.com/reels/audio/645844581390390?igsh=am0xYXY0MjM1Z3U1
Song Credits: 
Song: Vaiskahi
Singer: Youngpreet
⁠Lyrics: Joban Varpalia
Music Director: Youngpreet
Composer: Youngpreet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</si>
  <si>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zWgPzAlWmJE</t>
  </si>
  <si>
    <t>185081</t>
  </si>
  <si>
    <t>3114</t>
  </si>
  <si>
    <t>Hola Mohalla (Lyrical Visualizer) - Youngpreet | Hola Mohalla Punjabi Songs - Geet MP3 Devotional</t>
  </si>
  <si>
    <t>2025-03-14T07:58:49Z</t>
  </si>
  <si>
    <t>Geet MP3 &amp; GK Digital present the devotional song "Hola Mohalla", sung, written, and composed by Youngpreet on the occasion of Hola Mohalla, a vibrant Sikh festival. Celebrate the spirit of bravery and devotion with this soulful track! 
Stream/Download "Hola Mohalla" on:
Spotify: 
Apple Music: https://music.apple.com/us/album/hola-mohalla-single/1802627787
iTunes: https://music.apple.com/us/album/hola-mohalla-single/1802627787
JioSaavn: https://www.jiosaavn.com/song/hola-mohalla/ADADcD5KY0Y
Gaana: https://gaana.com/song/hola-mohalla-6
YouTube Music: https://music.youtube.com/watch?v=oWmW3O7dYXI&amp;si=yBhVJJ6HPsVweSWE
Instagram Reel: https://www.instagram.com/reels/audio/1010045674390880?igsh=MW1qYm04aTh2Z3ExMw==
Song Credits: 
Song: Hola Mohalla
Singer: Youngpreet
Lyrics: Youngpreet
⁠Music: Youngpreet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</si>
  <si>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Df-HeErAmCo</t>
  </si>
  <si>
    <t>22048</t>
  </si>
  <si>
    <t>Shiv Anthem (Lyrical Visualizer) - Youngpreet | Maha Shivratri Songs - Geet MP3 Devotional</t>
  </si>
  <si>
    <t>2025-02-28T08:29:45Z</t>
  </si>
  <si>
    <t>Geet MP3 and GK Digital proudly present this powerful devotional song, celebrating the divine energy of Lord Shiva. On the occasion of Maha Shivratri, immerse yourself in the spiritual power of Shiva with listening to "Shiv Anthem" sung by "Youngpreet", and experience the rhythm and devotion that connects us to the divine. May Lord Shiva's blessings guide and protect you always.
Subscribe to "Geet MP3 Devotional" for more devotional songs: https://www.youtube.com/c/GeetMP3Devotional
Stream/Download "Shiv Anthem" on:
Spotify: https://open.spotify.com/track/1gqyU1ZzJKrtsqbR8pwFlU?si=b7033b08d362457b
Apple Music: https://music.apple.com/us/album/shiv-anthem/1798275065?i=1798275236
iTunes: https://music.apple.com/us/album/shiv-anthem/1798275065?i=1798275236
JioSaavn: https://www.jiosaavn.com/song/shiv-anthem/My8zYCFUZ3g
Gaana: https://gaana.com/song/shiv-anthem-1
YouTube Music: https://music.youtube.com/watch?v=yjZ62jD4fFU&amp;si=FQSAtt3brK4p8CN6
Instagram Reel: https://www.instagram.com/reels/audio/1342599327184740?igsh=MWo4am05MHB5ZWw5cA==
Song Credits: 
Song: Shiv Anthem
Singer: Youngpreet
Lyrics: Youngpreet
⁠Music: Youngpreet
Produced by: KV Dhillon
Digital Promotions: GK Digital
Record Label: Geet MP3 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</si>
  <si>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nA9_wJPRx9M</t>
  </si>
  <si>
    <t>55155</t>
  </si>
  <si>
    <t>1090</t>
  </si>
  <si>
    <t>Shiv Tandav Stotram (Lyrical Visualizer) - Sunil K Verma | Maha Shivratri Song - Geet MP3 Devotional</t>
  </si>
  <si>
    <t>2025-02-25T08:31:48Z</t>
  </si>
  <si>
    <t>Geet MP3 and GK Digital proudly present this powerful devotional song, celebrating the divine energy of Lord Shiva. On the occasion of Maha Shivratri, immerse yourself in the spiritual power of the Shiv Tandav Stotram sung by Sunil K Verma, and experience the rhythm and devotion that connects us to the divine. May Lord Shiva's blessings guide and protect you always.
Subscribe to "Geet MP3 Devotional" for more devotional songs: https://www.youtube.com/c/GeetMP3Devotional
Stream/Download "Shiv Tandav Stotram" on:
Spotify: https://open.spotify.com/track/3NDC4mpkIC5SvmKKIj2wZX?si=7f149052a1404a9c
Apple Music: https://music.apple.com/us/album/shiv-tandav-stotram-single/1798276349
iTunes: https://music.apple.com/us/album/shiv-tandav-stotram-single/1798276349
JioSaavn: https://www.jiosaavn.com/song/shiv-tandav-stotram/AxgdZUNjDkM
Gaana: https://gaana.com/song/shiv-tandav-stotram-224
Amazon Prime Music India: https://music.amazon.in/tracks/B0DY8W3RYN?marketplaceId=A21TJRUUN4KGV&amp;musicTerritory=IN&amp;ref=dm_sh_yjIcJTZYSL2sGJoEyXFMfgLOR
YouTube Music: https://music.youtube.com/watch?v=8HUvMWpv4ac&amp;si=wq_3cw9YqZWnpaD3
Instagram Reel: https://www.instagram.com/reels/audio/984327516966779?igsh=aDhydWViajd1eWtx
Song Credits: 
⁠Song: Shiv Tandav Stotram
Singer: Sunil K Verma
⁠Music: Shawn
Produced by: KV Dhillon
Digital Promotions: GK Digital
Record Label: Geet MP3 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</si>
  <si>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T8iwDqul_9U</t>
  </si>
  <si>
    <t>PT4M39S</t>
  </si>
  <si>
    <t>55973</t>
  </si>
  <si>
    <t>Langar (Punjabi Devotional Song) - Sahib | Anky | Guru Nanak Dev Ji Devotional Songs 2025 - Geet MP3</t>
  </si>
  <si>
    <t>2025-01-09T07:29:15Z</t>
  </si>
  <si>
    <t>Geet MP3 presents "Langar" – A soulful devotional track sung by Sahib, with heartfelt lyrics penned by Sahib and music composed by Anky. This beautiful song is dedicated to the Langar Pratha, a selfless tradition started by Guru Nanak Dev Ji, symbolizing equality, love, and the spirit of sikh community. Immerse yourself in this divine melody that reflects the essence of Guru Nanak Dev Ji’s teachings and the noble practice of serving humanity.
Stream/Download "Langar" on:
Spotify: https://open.spotify.com/album/58xL9wlKzoTQnif4SlfwYd?si=XxDSkL2zQYWKW1MCbehcZA
Apple Music: https://music.apple.com/us/album/langar-single/1788640286
iTunes: https://music.apple.com/us/album/langar-single/1788640286
JioSaavn: https://www.jiosaavn.com/album/langar/rEZHp8snvU8_
Gaana: https://gaana.com/song/langar-24
Amazon Prime Music India: https://music.amazon.in/tracks/B0DS8SK6T4?marketplaceId=A21TJRUUN4KGV&amp;musicTerritory=IN&amp;ref=dm_sh_NlLfB8tJi3UVgEF9QlEk89pGR
YouTube Music: https://music.youtube.com/playlist?list=OLAK5uy_nYXEvd-4ntE-qCPJlcnT3yQ5ZpK23roRQ&amp;si=KUWyj_oWTTFpmDyX
Instagram Reel: https://www.instagram.com/reels/audio/582530597859113?igsh=MWoxN3d4c2pmeGgx
Song Credits: 
Song: Langar
Singer: Sahib
Lyrics: Sahib
Composition: Anky
Music: Anky
Visuals: Sahil Khhokhar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</si>
  <si>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EP2DJLq36y4</t>
  </si>
  <si>
    <t>80833</t>
  </si>
  <si>
    <t>Kurbani (Punjabi Devotional Song) - Sahib | Anky | Guru Gobind Singh Ji Songs - Geet MP3</t>
  </si>
  <si>
    <t>2024-12-20T07:30:40Z</t>
  </si>
  <si>
    <t>Geet MP3 Devotional proudly presents the Punjabi devotional song "Kurbani", which honors the sacrifices of Guru Gobind Singh Ji and his family for righteousness. The song is beautifully sung and written by 'Sahib', with music produced by 'Anky'. This devotional piece captures the essence of faith, courage, and devotion, paying tribute to the legacy of the great Sikh Guru.
Stream/Download "Kurbani" on:
Spotify: https://open.spotify.com/track/4rdqkPboWpcKyxgDrz541v?si=8b82ec75579a4d8e
Apple Music: https://music.apple.com/us/album/kurbani/1786120715?i=1786120724
iTunes: https://music.apple.com/us/album/kurbani/1786120715?i=1786120724
JioSaavn: https://www.jiosaavn.com/song/kurbani/XQxedQFceVs
Gaana: https://gaana.com/song/kurbani-71
Amazon Prime Music India: https://music.amazon.in/tracks/B0DQVC5M9D?marketplaceId=A21TJRUUN4KGV&amp;musicTerritory=IN&amp;ref=dm_sh_Wy1M9vYLJRVl9DgX48GdxbO3S
YouTube Music: https://music.youtube.com/watch?v=xxFpA4v13ms&amp;si=LoYN1ZqHz_MialL0
Instagram Reel: https://www.instagram.com/reels/audio/522291527498989?igsh=YnJlenJocW5hdHFo
Song Credits: 
Song: Kurbani
Singer: Sahib
Lyrics: Sahib
Composition: Anky
Music: Anky
Visuals: Sahil Khhokhar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</si>
  <si>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AHtva-QVno8</t>
  </si>
  <si>
    <t>56137</t>
  </si>
  <si>
    <t>181</t>
  </si>
  <si>
    <t>Sarbansdani (Devotional Song) - Sahib | Anky | Guru Gobind Singh Ji Devotional Song - Geet MP3</t>
  </si>
  <si>
    <t>2024-12-13T08:30:17Z</t>
  </si>
  <si>
    <t>Geet MP3 Devotional proudly present the devotional song "Sarbansdani", which honors the sacrifices of Guru Gobind Singh Ji. This heartfelt song, written and sung by Sahib, music produced by Anky is a tribute to the unwavering courage and devotion of Guru Gobind Singh Ji.
Stream/Download "Sarbansdani" on:
Spotify: https://open.spotify.com/track/5tWjmrxrB9zSgT1HoNvdCa?si=78e3a626621c4c37
Apple Music: https://music.apple.com/us/album/sarbansdani-single/1784279153
iTunes: https://music.apple.com/us/album/sarbansdani-single/1784279153
Gaana: https://gaana.com/song/sarbansdani-10
Amazon Prime Music India: https://music.amazon.in/albums/B0DPXN2T4V?marketplaceId=A21TJRUUN4KGV&amp;musicTerritory=IN&amp;ref=dm_sh_vepLWWtTbAjUaCRbLykq7JSOK
YouTube Music: https://music.youtube.com/playlist?list=OLAK5uy_kLQOuKjNyfz-EpeQ9CiJ4xuYmguXwEl24&amp;si=Io1Z8F8FHzeSWaX6
Instagram Reel: https://www.instagram.com/reels/audio/589363643639481?igsh=YmFmNHBxdnhvcjZ3
Song Credits: 
Song: Sarbansdani
Singer: Sahib
Lyrics: Sahib
Composition: Anky
Music: Anky
Visuals: Sahil Khhokhar
Produced by: KV Dhillon
Digital Promotions: GK Digital
Record Label: Geet MP3 Devotional
Subscribe to "Geet MP3 Devotional" for more devotional songs: https://www.youtube.com/c/GeetMP3Devotional
Enjoy &amp; Stay Connected With us On Social Media:
Instagram: https://www.instagram.com/GeetMP3Devotional
Linkedin: https://www.linkedin.com/company/geet-mp3
YouTube: https://www.youtube.com/c/GeetMP3Devotional
Facebook: https://www.facebook.com/Geet-MP3-Devotional-106561331119961
Twitter: htthttps://twitter.com/GeetMP3Universe
Snapchat: https://www.snapchat.com/add/GeetMP3
Website: http://GeetMP3.com
Music Consultant &amp; Digital Partner: GK Digital
Instagram: https://www.instagram.com/GK.Digital
Join Us: https://www.gk.digital/</t>
  </si>
  <si>
    <t>tpQjvTwuRiY</t>
  </si>
  <si>
    <t>25404</t>
  </si>
  <si>
    <t>182</t>
  </si>
  <si>
    <t>Dastaan E Shahadat - Satbir Aujla (Official Song) Latest Punjabi Devotional Song 2024</t>
  </si>
  <si>
    <t>2023-12-24T12:26:10Z</t>
  </si>
  <si>
    <t>Geet MP3 Devotional &amp; GK Digital Presenting "Dastaan E Shahadat" Song, 
Make Sure You Will Like It And Spread It As Much As You Can. 
Song: Dastaan E Shahadat 
Singer: Satbir Aujla 
Lyrics: Satbir Aujla 
Composer: Satbir Aujla
Music: Sharry Nexus
Produced By: Kv Dhillon
Online Promotions: GK Digital 
Music Label: Geet MP3 Devotional
Music Consultant &amp; Digital Partner: GK Digital
Instagram: https://www.instagram.com/GK.Digital
Join Us: https://www.gk.digital/</t>
  </si>
  <si>
    <t>cBLi0ACszNc</t>
  </si>
  <si>
    <t>150930</t>
  </si>
  <si>
    <t>1778</t>
  </si>
  <si>
    <t>Japp Nanak - Satbir Aujla (Official Song) Happy Guru Purab To Everyone 2022 | Geet MP3 Devotional</t>
  </si>
  <si>
    <t>2022-11-08T05:00:44Z</t>
  </si>
  <si>
    <t>Geet MP3 Devotional &amp; GK Digital Presenting "Japp Nanak" Song On 
Make Sure You Will Like It And Spread it As Much As You Can. 
Song: Japp Nanak 
Singer: Satbir Aujla 
Lyrics: Satbir Aujla 
Composer: Satbir Aujla
Music: Jazz Dee
Produced By: Kv Dhillon
Online Promotions: GK Digital 
Music Label: Geet MP3 Devotional
Music Consultant &amp; Digital Partner: GK Digital
Instagram: https://www.instagram.com/GK.DIGITAL</t>
  </si>
  <si>
    <t>NHvGYs2_avk</t>
  </si>
  <si>
    <t>350884</t>
  </si>
  <si>
    <t>4216</t>
  </si>
  <si>
    <t>Gobind De Laal (Full Song) Satbir Aujla | Punjabi Devotional Songs | Geet MP3 Devotional</t>
  </si>
  <si>
    <t>2021-12-26T12:30:05Z</t>
  </si>
  <si>
    <t>Geet MP3 Devotional &amp; GK Digital Presenting Devotional Song Gobind De Laal By Satbir Aujla
Make Sure You Will Like It And Spread it As Much As You Can. 
Song Credits:
Song : Gobind De Laal
Singer : Satbir Aujla
Lyrics: Satbir Aujla
Music: Jazz Dee
Produced By: Kv Dhillon
Online Promotions: GK Digital 
Music Label: Geet MP3 Devotional
Music Consultant &amp; Digital Partner: GK Digital
Instagram: https://www.instagram.com/GK.DIGITAL
Music Consultant &amp; Digital Partner: GK DIGITAL
Instagram: https://www.instagram.com/GK.DIGITAL
Enjoy &amp; Stay Connected With Us 📲
Website: http://GeetMP3.com
Instagram: https://www.instagram.com/GeetMP3Devotional
YouTube: https://www.youtube.com/c/GeetMP3Devotional
Facebook: https://www.facebook.com/Geet-MP3-Devotional-106561331119961</t>
  </si>
  <si>
    <t>SS_hNLDerVU</t>
  </si>
  <si>
    <t>221045</t>
  </si>
  <si>
    <t>2466</t>
  </si>
  <si>
    <t>Teg Bahadar Simriye : Priya (Official Video) Latest Devotional Song | Geet MP3 Devotional</t>
  </si>
  <si>
    <t>2021-05-01T10:33:23Z</t>
  </si>
  <si>
    <t>Geet MP3 Devotional &amp; GK Digital Presenting Devotional Song "Teg Bahadar Simriye"
Make Sure You Will Like It And Spread it As Much As You Can. 
Listen On :
Wynk Music: https://bit.ly/3y9CrKC
Amazon Prime Music:  https://amzn.to/2QQ6LJh
Jio Saavn: https://bit.ly/335e5mX
Hungama: https://bit.ly/3eOI9bI
Spotify: https://spoti.fi/3eNChQ3
Apple Music: https://apple.co/3udIL1d
Amazon UK: https://amzn.to/3t9FfU7
YT Music: https://bit.ly/3tdD5mt
iTunes: https://apple.co/3udIL1d
Song Credits : 
Song: Teg Bahadar Simriye
Singer: Priya
Lyrics: Gurbani
Composer: Bhai Gurpreet Singh Shimla Wale
Music: Kawaljit Bablu
Video: 1313 Filmz
Director: Kawaljeet Prince
Produced By: Kv Dhillon
Online Promotions: GK Digital 
Music Label: Geet MP3 Devotional
Music Consultant &amp; Digital Partner: GK DIGITAL
Instagram: https://www.instagram.com/GK.DIGITAL
Enjoy &amp; Stay Connected With Us 📲
Website: http://GeetMP3.com
Instagram: https://www.instagram.com/GeetMP3Devotional
YouTube: https://www.youtube.com/c/GeetMP3Devotional
Facebook: https://www.facebook.com/Geet-MP3-Devotional-106561331119961</t>
  </si>
  <si>
    <t>67N8zVMbH3E</t>
  </si>
  <si>
    <t>1525366</t>
  </si>
  <si>
    <t>3382</t>
  </si>
  <si>
    <t>192</t>
  </si>
  <si>
    <t>Teer Wala Baba : Rupin Kahlon (Official Video) Latest Punjabi Songs 2020 | Geet MP3 Devotional</t>
  </si>
  <si>
    <t>2020-06-04T12:48:02Z</t>
  </si>
  <si>
    <t>Geet MP3 Devotional &amp; GK DIGITAL Presenting Devotional Song "Teer Wala Baba"
Make Sure You Will Like It And Spread it As Much As You Can. 
Audio Available On :
iTunes: https://apple.co/3dPEBnO
Spotify: https://spoti.fi/3cNpNVE
JioSaavn: https://bit.ly/37eQiC4
Prime Music: https://amzn.to/37bKxFp
Wynk: https://bit.ly/3dOnMcZ
Gaana: https://bit.ly/2Ygx4rJ 
Hungama: https://bit.ly/3f0Cpdi
Amazon Uk: https://amzn.to/2BOlw7A
YT Music: https://bit.ly/2UqcxQy
Google Play Music: https://bit.ly/3f3MSF2
Song: Teer Wala Baba
Singer: Rupin Kahlon, Sam Gill
Music: Rupin Kahlon 
Lyrics: Satta Kotliwala 
Concept: Harman Sehrgill
Director: Pritam Dutt
Dop: Sunny Cam 
Produced By: Kv Dhillon
Online Promotions: GK DIGITAL 
Music Label: Geet MP3 Devotional
Music Consultant &amp; Digital Partner: GK DIGITAL
Instagram: https://www.instagram.com/GK.DIGITAL
Enjoy &amp; Stay Connected With Us 📲
Website: http://GeetMP3.com
Instagram: https://www.instagram.com/GeetMP3Devotional
YouTube: https://www.youtube.com/c/GeetMP3Devotional
Facebook: https://www.facebook.com/Geet-MP3-Devotional-106561331119961</t>
  </si>
  <si>
    <t>a0o7ai7kbqA</t>
  </si>
  <si>
    <t>823635</t>
  </si>
  <si>
    <t>9578</t>
  </si>
  <si>
    <t>659</t>
  </si>
  <si>
    <t>Bhen Nanki : Priya (Official Video) Veet Baljit | Latest Devotional Song | Geet MP3 Devotional</t>
  </si>
  <si>
    <t>2019-11-10T08:30:01Z</t>
  </si>
  <si>
    <t>Geet MP3 Devotional &amp; GK DIGITAL Presenting Devotional Song "Bhen Nanki"
Make Sure You Will Like It And Spread it As Much As You Can. 
Audio Available On :
iTunes : https://apple.co/2UDtR4w
Apple Music: https://apple.co/2UDtR4w
Gaana: https://bit.ly/2UAmkmP
Wynk Music: https://bit.ly/30ARzlH
Hungama: https://bit.ly/2C4RL2B
JioSaavn: https://bit.ly/37p8A3w
Spotify: https://spoti.fi/3hpuUP4
Amazon Music: https://amzn.to/2XV9ce5
Google Play: https://bit.ly/2YrAzvD
Youtube Music: https://bit.ly/3e0fvD4
Song: Bhen Nanki
Singer: Priya
Lyrics: Veet Baljit
Music: Qaistrax
Video: Prince 810
Produced By: Kv Dhillon
Online Promotions: GK Digital
Music Label: Geet MP3 Devotional 
Music Consultant &amp; Digital Partner: GK DIGITAL
Instagram: https://www.instagram.com/GK.DIGITAL
Enjoy &amp; Stay Connected With Us 📲
Website: http://GeetMP3.com
Instagram: https://www.instagram.com/GeetMP3Devotional
YouTube: https://www.youtube.com/c/GeetMP3Devotional
Facebook: https://www.facebook.com/Geet-MP3-Devotional-106561331119961</t>
  </si>
  <si>
    <t>BK4my8C4BSI</t>
  </si>
  <si>
    <t>34008</t>
  </si>
  <si>
    <t>100</t>
  </si>
  <si>
    <t>Kartarpur : Karaj Randhawa (Official Song) Latest Devotional Songs | Geet MP3 Devotional</t>
  </si>
  <si>
    <t>2019-11-09T07:56:09Z</t>
  </si>
  <si>
    <t>Geet MP3 Devotional &amp; GK Digital Presenting Devotional Song On 550 Saala Guru Nanak Dev Ji,  
Make Sure You Will Like It And Spread it As Much As You Can. 
Subscribe To Our Channel For Upcoming Songs :
Audio Available On :
iTunes: https://apple.co/2WQLsq3
Apple Music: https://apple.co/2WQLsq3
Wynk Music: https://bit.ly/2AYXmXw
Hungama: https://bit.ly/37orRlP
Spotify: https://spoti.fi/2UExDur
Amazon Music: https://amzn.to/30BfW2x
Google Play: https://bit.ly/2C2IuIf
Song: Kartarpur
Singer: Karaj Randhawa
Lyrics: Prince Rakhdi
Music: Akash Jandu
Video: Farmer Arts 
Director : Karan Saini
Produced By: Kv Dhillon
Online Promotions: GK Digita 
Music Label: Geet MP3 Devotional 
Music Consultant &amp; Digital Partner: GK DIGITAL
Instagram: https://www.instagram.com/GK.DIGITAL
Enjoy &amp; Stay Connected With Us 📲
Website: http://GeetMP3.com
Instagram: https://www.instagram.com/GeetMP3Devotional
YouTube: https://www.youtube.com/c/GeetMP3Devotional
Facebook: https://www.facebook.com/Geet-MP3-Devotional-106561331119961</t>
  </si>
  <si>
    <t>Pj7aGebmxBs</t>
  </si>
  <si>
    <t>25030</t>
  </si>
  <si>
    <t>1071</t>
  </si>
  <si>
    <t>Label</t>
  </si>
  <si>
    <t>Song</t>
  </si>
  <si>
    <t>Singer</t>
  </si>
  <si>
    <t>Lyricist</t>
  </si>
  <si>
    <t>Composer</t>
  </si>
  <si>
    <t>Music Director</t>
  </si>
  <si>
    <t>Video Director</t>
  </si>
  <si>
    <t>Youtube link</t>
  </si>
  <si>
    <t>Spotify</t>
  </si>
  <si>
    <t>Apple Music</t>
  </si>
  <si>
    <t>Jiosaavan</t>
  </si>
  <si>
    <t>Instagram Audio link</t>
  </si>
  <si>
    <t>Remarks</t>
  </si>
  <si>
    <t>Row Labels</t>
  </si>
  <si>
    <t>Album</t>
  </si>
  <si>
    <t>Movie</t>
  </si>
  <si>
    <t>other</t>
  </si>
  <si>
    <t>Single</t>
  </si>
  <si>
    <t>Grand Total</t>
  </si>
  <si>
    <t>Release Type</t>
  </si>
  <si>
    <t xml:space="preserve"> </t>
  </si>
  <si>
    <t xml:space="preserve">Tufang Movie Scene     </t>
  </si>
  <si>
    <t>karwachauth Everyone From</t>
  </si>
  <si>
    <t xml:space="preserve">karwachauth Everyone From     </t>
  </si>
  <si>
    <t xml:space="preserve">Loverboy 13th March      </t>
  </si>
  <si>
    <t xml:space="preserve">Tufang Team Live   </t>
  </si>
  <si>
    <t xml:space="preserve">Tufang Team Live    </t>
  </si>
  <si>
    <t>Lehanga</t>
  </si>
  <si>
    <t xml:space="preserve">Lehanga </t>
  </si>
  <si>
    <t xml:space="preserve">Lehanga      </t>
  </si>
  <si>
    <t>AdhiRaat #JassManak</t>
  </si>
  <si>
    <t xml:space="preserve">Sikander 2     </t>
  </si>
  <si>
    <t>Song Title</t>
  </si>
  <si>
    <t>Content.channel_title</t>
  </si>
  <si>
    <t>Content.release_date</t>
  </si>
  <si>
    <t>Content.description</t>
  </si>
  <si>
    <t>Content.audio_lang</t>
  </si>
  <si>
    <t>Content.video_duration</t>
  </si>
  <si>
    <t>Content.views</t>
  </si>
  <si>
    <t>Content.likes</t>
  </si>
  <si>
    <t>Content.comments</t>
  </si>
  <si>
    <t>Content.Release Type</t>
  </si>
  <si>
    <t>Content.Singer</t>
  </si>
  <si>
    <t>Content.Lyricist</t>
  </si>
  <si>
    <t>Content.Composer</t>
  </si>
  <si>
    <t>Content.Music Director</t>
  </si>
  <si>
    <t>Content.Video Director</t>
  </si>
  <si>
    <t>Content.Youtube link</t>
  </si>
  <si>
    <t>Content.Spotify</t>
  </si>
  <si>
    <t>Content.Apple Music</t>
  </si>
  <si>
    <t>Content.Jiosaavan</t>
  </si>
  <si>
    <t>Content.Instagram Audio link</t>
  </si>
  <si>
    <t>Content.Song Title</t>
  </si>
  <si>
    <t>Name</t>
  </si>
  <si>
    <t xml:space="preserve">Pinda Wale </t>
  </si>
  <si>
    <t xml:space="preserve"> Nishawn Bhullar</t>
  </si>
  <si>
    <t>Aman Sumal</t>
  </si>
  <si>
    <t xml:space="preserve"> https://open.spotify.com/album/1zPjEwFVi4iviTUW7OgYad</t>
  </si>
  <si>
    <t xml:space="preserve"> https://music.apple.com/us/album/old-skool/1859905062</t>
  </si>
  <si>
    <t>getmp3</t>
  </si>
  <si>
    <t>DIOR</t>
  </si>
  <si>
    <t xml:space="preserve"> Arjun Sahota</t>
  </si>
  <si>
    <t>Arjun Sahota, Prince Bhullar</t>
  </si>
  <si>
    <t xml:space="preserve"> Gagan Dhillon, Arjun Sahota</t>
  </si>
  <si>
    <t xml:space="preserve"> https://music.youtube.com/watch?v=lREph5ZVvQs&amp;si=rvAQ0rdY0xMGldHh</t>
  </si>
  <si>
    <t xml:space="preserve"> https://open.spotify.com/album/5IzBn1B6m8QiI7lipYybD9</t>
  </si>
  <si>
    <t xml:space="preserve"> https://music.apple.com/us/album/dior-single/6820847752</t>
  </si>
  <si>
    <t xml:space="preserve"> https://www.jiosaavn.com/album/dior/u5nQJ1AcvVw_</t>
  </si>
  <si>
    <t xml:space="preserve"> https://www.instagram.com/reels/audio/1080937844733432</t>
  </si>
  <si>
    <t>DEEWANE</t>
  </si>
  <si>
    <t>Arjun Sahota</t>
  </si>
  <si>
    <t xml:space="preserve"> Satti Dhillon</t>
  </si>
  <si>
    <t xml:space="preserve"> https://music.youtube.com/playlist?list=OLAK5uy_kXXO1x32ZNAkdxd9ajLB33ALge3CWxtU0&amp;si=a-dBzrTFsHqJnlBD</t>
  </si>
  <si>
    <t xml:space="preserve"> https://open.spotify.com/album/2VCKCGvAovazG3DNIWpDVd</t>
  </si>
  <si>
    <t xml:space="preserve"> https://music.apple.com/us/album/deewane-single/6810282826</t>
  </si>
  <si>
    <t xml:space="preserve"> https://www.jiosaavn.com/album/deewane/,CPG23o,jO0_</t>
  </si>
  <si>
    <t xml:space="preserve"> https://www.instagram.com/reels/audio/923124750850517</t>
  </si>
  <si>
    <t xml:space="preserve">HEERIYE </t>
  </si>
  <si>
    <t xml:space="preserve"> https://music.youtube.com/playlist?list=OLAK5uy_lLnCavdZ2rh0UggSZk0G13aQ84l4tifKs&amp;si=46yLdF41YmhYkrJQ</t>
  </si>
  <si>
    <t xml:space="preserve"> https://open.spotify.com/album/787SyrOt227kOP2pzyIdaF</t>
  </si>
  <si>
    <t xml:space="preserve"> https://music.apple.com/us/album/heeriye-single/6798987080</t>
  </si>
  <si>
    <t xml:space="preserve"> https://www.jiosaavn.com/album/heeriye/rRnRtFXSSBU_</t>
  </si>
  <si>
    <t xml:space="preserve"> https://www.instagram.com/reels/audio/1595667885248355</t>
  </si>
  <si>
    <t>ONLY YOU</t>
  </si>
  <si>
    <t xml:space="preserve"> Gagan Dhillon</t>
  </si>
  <si>
    <t xml:space="preserve"> https://music.youtube.com/watch?v=rTaYFQLxlh0&amp;si=fxiym6GqMAarnUgz</t>
  </si>
  <si>
    <t xml:space="preserve"> https://open.spotify.com/album/5SCbX5EJIdV7gI7Y7OM31V</t>
  </si>
  <si>
    <t xml:space="preserve"> https://music.apple.com/us/album/only-you-single/6790696669</t>
  </si>
  <si>
    <t xml:space="preserve"> https://www.jiosaavn.com/album/only-you/hc2GroHXqrY_</t>
  </si>
  <si>
    <t xml:space="preserve"> https://www.instagram.com/reels/audio/28839016665698147</t>
  </si>
  <si>
    <t xml:space="preserve">Remember This </t>
  </si>
  <si>
    <t xml:space="preserve"> Nav Singh</t>
  </si>
  <si>
    <t>Arjan Gill</t>
  </si>
  <si>
    <t xml:space="preserve"> Dachamp</t>
  </si>
  <si>
    <t xml:space="preserve"> https://music.youtube.com/playlist</t>
  </si>
  <si>
    <t xml:space="preserve"> https://open.spotify.com/album/608AylpxNvwzHM77utWX4g</t>
  </si>
  <si>
    <t xml:space="preserve"> https://www.jiosaavn.com/album/remember-this/geZ8tZ-U0C4_</t>
  </si>
  <si>
    <t/>
  </si>
  <si>
    <t xml:space="preserve">MA ZAMEEN </t>
  </si>
  <si>
    <t xml:space="preserve"> Kanwar Grewal</t>
  </si>
  <si>
    <t>Kang Sadiq</t>
  </si>
  <si>
    <t xml:space="preserve"> Crowny, Oye Kunaal, Magic</t>
  </si>
  <si>
    <t xml:space="preserve"> https://music.youtube.com/watch?v=MEV402pdesc&amp;si=SW6iyA6L5PJAl5l9</t>
  </si>
  <si>
    <t xml:space="preserve"> https://open.spotify.com/track/3fmp0sFBVbJF8ecxgEngtt?si=ff1075e1366e48ec</t>
  </si>
  <si>
    <t xml:space="preserve"> https://music.apple.com/us/album/ma-zameen-from-oye-bhole-oye-2-single/6778426641</t>
  </si>
  <si>
    <t xml:space="preserve"> https://www.jiosaavn.com/album/ma-zameen-from-oye-bhole-oye-2/b8AU--fmQHU_</t>
  </si>
  <si>
    <t xml:space="preserve"> https://www.instagram.com/reels/audio/989741893416513</t>
  </si>
  <si>
    <t xml:space="preserve">YOUR THOUGHTS </t>
  </si>
  <si>
    <t xml:space="preserve"> Arjan Gill</t>
  </si>
  <si>
    <t xml:space="preserve"> https://music.youtube.com/watch?v=-0rG7IIlHvk&amp;si=MXkl_8WwGAWwyd4H</t>
  </si>
  <si>
    <t xml:space="preserve"> https://open.spotify.com/track/3nHvjtxxRUXrOQShq6pK</t>
  </si>
  <si>
    <t xml:space="preserve"> https://music.apple.com/us/album/your-thoughts/1869911861?i=1869912047</t>
  </si>
  <si>
    <t xml:space="preserve"> https://www.jiosaavn.com/song/your-thoughts/GQ1fZDJDdAs</t>
  </si>
  <si>
    <t xml:space="preserve"> https://www.instagram.com/reels/audio/859247700313188</t>
  </si>
  <si>
    <t xml:space="preserve">Oye Bhole Oye 2 </t>
  </si>
  <si>
    <t xml:space="preserve"> Sultaan, Kanwar Grewal, Veet Baljit, Parveen Bharta</t>
  </si>
  <si>
    <t xml:space="preserve">NASHA PATTA </t>
  </si>
  <si>
    <t xml:space="preserve"> Veet Baljit, Parveen Bharta</t>
  </si>
  <si>
    <t>Veet Baljit</t>
  </si>
  <si>
    <t xml:space="preserve"> https://music.youtube.com/watch?v=oDR8XghIHK8&amp;si=Ibiut4UR1hsvmrgD</t>
  </si>
  <si>
    <t xml:space="preserve"> https://open.spotify.com/track/6Pk2Hq94CWQChzAM36PWgh?si=cd60b13da76e405c</t>
  </si>
  <si>
    <t xml:space="preserve"> https://music.apple.com/us/album/nasha-patta-from-oye-bhole-oye-2-single/6774656855</t>
  </si>
  <si>
    <t xml:space="preserve"> https://www.jiosaavn.com/song/nasha-patta-from-oye-bhole-oye-2/NgUcAT5VcFc</t>
  </si>
  <si>
    <t xml:space="preserve"> https://www.instagram.com/reels/audio/1869857354401811</t>
  </si>
  <si>
    <t xml:space="preserve">SIDHA JATT </t>
  </si>
  <si>
    <t xml:space="preserve"> Sajjan Adeeb</t>
  </si>
  <si>
    <t>Gurjit Gill</t>
  </si>
  <si>
    <t xml:space="preserve"> Gurjit Gill, Black Virus</t>
  </si>
  <si>
    <t xml:space="preserve"> https://music.youtube.com/watch?v=aePOwEBVLIw&amp;si=-OenKw6YyBbnzwOD</t>
  </si>
  <si>
    <t xml:space="preserve"> https://open.spotify.com/track/5oXv9feMVqLxtLC7hNSQVv?si=105c221a41d34c44</t>
  </si>
  <si>
    <t xml:space="preserve"> https://music.apple.com/us/song/sidha-jatt-from-oye-bhole-oye-2/6772983243</t>
  </si>
  <si>
    <t xml:space="preserve"> https://www.jiosaavn.com/song/sidha-jatt-from-oye-bhole-oye-2/By4KSB9jTUQ</t>
  </si>
  <si>
    <t xml:space="preserve"> https://www.instagram.com/reels/audio/2058464071721711</t>
  </si>
  <si>
    <t>LOST IN YOU</t>
  </si>
  <si>
    <t xml:space="preserve"> https://music.youtube.com/watch?v=aP11hrxoZCs&amp;si=0G-pSQsoOLLpuJMH</t>
  </si>
  <si>
    <t xml:space="preserve"> https://open.spotify.com/album/5F4GlSZKHLUqVrMrVb0lO3</t>
  </si>
  <si>
    <t xml:space="preserve"> https://music.apple.com/us/album/lost-in-you-single/1896259885</t>
  </si>
  <si>
    <t xml:space="preserve"> https://www.jiosaavn.com/album/lost-in-you/C,mzSp2ZsLs_</t>
  </si>
  <si>
    <t xml:space="preserve"> https://www.instagram.com/reels/audio/3489398007874926</t>
  </si>
  <si>
    <t>FLOW</t>
  </si>
  <si>
    <t xml:space="preserve"> Sultaan</t>
  </si>
  <si>
    <t xml:space="preserve"> Kang Sadiq, Crowny</t>
  </si>
  <si>
    <t xml:space="preserve"> Crowny</t>
  </si>
  <si>
    <t xml:space="preserve"> Jagjeet Sandhu &amp; Manjeet Sannan</t>
  </si>
  <si>
    <t xml:space="preserve"> https://music.youtube.com/watch?v=oB600KNo8ss&amp;si=YPEeKK1VCpfGWfry</t>
  </si>
  <si>
    <t xml:space="preserve"> https://open.spotify.com/track/5UavEnEaAq8s3xcEObX6i1?si=f0b414cfc89b45be</t>
  </si>
  <si>
    <t xml:space="preserve"> https://music.apple.com/us/album/flow-from-oye-bhole-oye-2-single/1896259335</t>
  </si>
  <si>
    <t xml:space="preserve"> https://www.jiosaavn.com/album/flow-from-oye-bhole-oye-2/Yk75GdNIv6c_</t>
  </si>
  <si>
    <t xml:space="preserve">Your Thoughts </t>
  </si>
  <si>
    <t xml:space="preserve"> https://open.spotify.com/track/3nHvjtxxRUXrOQShq6pK6U</t>
  </si>
  <si>
    <t>SAKHIYO</t>
  </si>
  <si>
    <t xml:space="preserve"> Geet </t>
  </si>
  <si>
    <t xml:space="preserve"> https://music.youtube.com/watch?v=l_oAI-PFkTA&amp;si=k8fn-UkSTP-ra4_u</t>
  </si>
  <si>
    <t xml:space="preserve"> https://open.spotify.com/album/1Rar06DImCXf2RLJPd59bR</t>
  </si>
  <si>
    <t xml:space="preserve"> https://music.apple.com/us/album/sakhiyo-single/1892077912</t>
  </si>
  <si>
    <t xml:space="preserve"> https://www.jiosaavn.com/album/sakhiyo/7UP2GyGDUIw_</t>
  </si>
  <si>
    <t xml:space="preserve"> https://www.instagram.com/reels/audio/971818225284495</t>
  </si>
  <si>
    <t xml:space="preserve">In Love </t>
  </si>
  <si>
    <t>Inder Khokhar</t>
  </si>
  <si>
    <t xml:space="preserve"> https://music.youtube.com/watch?v=q2fIFsPsR-g&amp;si=yypwPYtWTed1PmTi</t>
  </si>
  <si>
    <t xml:space="preserve"> https://open.spotify.com/track/50kCkXUV07Gd2NsL6Bu0bH?si=6c7d74a670554faa</t>
  </si>
  <si>
    <t xml:space="preserve"> https://music.apple.com/us/album/in-love-single/1889535465</t>
  </si>
  <si>
    <t xml:space="preserve"> https://www.jiosaavn.com/album/in-love/cBsw7NU5QJ8_</t>
  </si>
  <si>
    <t xml:space="preserve"> https://www.instagram.com/reels/audio/1531144771938115</t>
  </si>
  <si>
    <t xml:space="preserve">ZULFAN </t>
  </si>
  <si>
    <t xml:space="preserve"> https://music.youtube.com/playlist?list=OLAK5uy_nRlsGUZODvAaw2QOpRhT7BpMk5n91uSH0&amp;si=R7mvm7hvITn55p4X</t>
  </si>
  <si>
    <t xml:space="preserve"> https://open.spotify.com/album/6F3pOWpdkLu7VTs8D8HOXw</t>
  </si>
  <si>
    <t xml:space="preserve"> https://music.apple.com/us/album/zulfan-single/1883705642</t>
  </si>
  <si>
    <t xml:space="preserve"> https://www.jiosaavn.com/album/zulfan/Fc44a7ZMq,Y_</t>
  </si>
  <si>
    <t xml:space="preserve"> https://www.instagram.com/reels/audio/949300007780852</t>
  </si>
  <si>
    <t xml:space="preserve">BABY NO </t>
  </si>
  <si>
    <t xml:space="preserve"> Deep Jandu, Gurlez Akhtar</t>
  </si>
  <si>
    <t>Guri Lahoria</t>
  </si>
  <si>
    <t xml:space="preserve"> Deep Jandu</t>
  </si>
  <si>
    <t xml:space="preserve"> https://music.youtube.com/playlist?list=OLAK5uy_nsQiKtu5qLzuH3W74PZXo9npzzzTKKEqo&amp;si=RdiruKda4z2SLLh3</t>
  </si>
  <si>
    <t xml:space="preserve"> https://open.spotify.com/album/396UiQamtnNWin1HBCfKky</t>
  </si>
  <si>
    <t xml:space="preserve"> https://music.apple.com/us/album/baby-no-single/1875934434</t>
  </si>
  <si>
    <t xml:space="preserve"> https://www.jiosaavn.com/album/baby-no/KZ8enkGKMrI_</t>
  </si>
  <si>
    <t xml:space="preserve"> https://www.instagram.com/reels/audio/871046609068057</t>
  </si>
  <si>
    <t xml:space="preserve">Forever Love </t>
  </si>
  <si>
    <t>Sukh Bohanwala</t>
  </si>
  <si>
    <t xml:space="preserve"> Sharry Nexus</t>
  </si>
  <si>
    <t xml:space="preserve"> https://open.spotify.com/track/7pVx6daUpenqHS5xLycLCX</t>
  </si>
  <si>
    <t>MAGIC LOVE</t>
  </si>
  <si>
    <t>Amar Jalal</t>
  </si>
  <si>
    <t xml:space="preserve"> https://music.youtube.com/watch?v=Eue_ZKbVZUY&amp;si=zwHHBN3UA1g8_b_J</t>
  </si>
  <si>
    <t xml:space="preserve"> https://open.spotify.com/album/2ARniNrTpfU5C7BbuKA00Z</t>
  </si>
  <si>
    <t xml:space="preserve"> https://music.apple.com/us/song/magic-love/1863440944</t>
  </si>
  <si>
    <t xml:space="preserve"> https://www.jiosaavn.com/album/magic-love/Esq8ym5oIXs_</t>
  </si>
  <si>
    <t xml:space="preserve"> https://www.instagram.com/reels/audio/869459515675508</t>
  </si>
  <si>
    <t xml:space="preserve">Sharab Wargi </t>
  </si>
  <si>
    <t xml:space="preserve"> Nishawn Bhullar, Gurlez Akhtar </t>
  </si>
  <si>
    <t xml:space="preserve"> IRIS Music </t>
  </si>
  <si>
    <t xml:space="preserve"> Tru Makers</t>
  </si>
  <si>
    <t xml:space="preserve">Nukri </t>
  </si>
  <si>
    <t xml:space="preserve">Bahli Sohni </t>
  </si>
  <si>
    <t xml:space="preserve">Vardaat </t>
  </si>
  <si>
    <t xml:space="preserve">Supari </t>
  </si>
  <si>
    <t xml:space="preserve">Telephone </t>
  </si>
  <si>
    <t xml:space="preserve"> Nishawn Bhullar, Miss Pooja</t>
  </si>
  <si>
    <t>Happy Raikoti</t>
  </si>
  <si>
    <t xml:space="preserve"> Chet Singh</t>
  </si>
  <si>
    <t xml:space="preserve"> Savio Sanddhu</t>
  </si>
  <si>
    <t xml:space="preserve"> https://music.youtube.com/watch?v=f1AKrs9r1eI&amp;si=oyGfgVsOeSzNyd1F</t>
  </si>
  <si>
    <t xml:space="preserve"> https://open.spotify.com/album/2SvQvfdsPSrDgFkR1eIIkb</t>
  </si>
  <si>
    <t xml:space="preserve"> https://music.apple.com/us/album/telephone-single/1859643540</t>
  </si>
  <si>
    <t xml:space="preserve"> https://www.jiosaavn.com/album/telephone/U8shajrMf2g_</t>
  </si>
  <si>
    <t xml:space="preserve"> https://www.instagram.com/reels/audio/1920571388553524</t>
  </si>
  <si>
    <t xml:space="preserve">Mukable </t>
  </si>
  <si>
    <t xml:space="preserve"> Hardeep Grewal, Gurlez Akhtar</t>
  </si>
  <si>
    <t>Singhjeet</t>
  </si>
  <si>
    <t xml:space="preserve"> R Guru</t>
  </si>
  <si>
    <t xml:space="preserve"> https://music.youtube.com/watch?v=zW4M7I_b7AQ&amp;si=LkH6lOZlE4Tk6rJn</t>
  </si>
  <si>
    <t xml:space="preserve"> https://open.spotify.com/track/3ej0fnyshe44HhnfuyXpVz</t>
  </si>
  <si>
    <t xml:space="preserve"> https://music.apple.com/us/song/mukable/1857179722</t>
  </si>
  <si>
    <t xml:space="preserve"> https://www.jiosaavn.com/album/mukable/B50,Jrjyhs4_</t>
  </si>
  <si>
    <t xml:space="preserve"> https://www.instagram.com/reels/audio/1911996656052290</t>
  </si>
  <si>
    <t xml:space="preserve">Dalle </t>
  </si>
  <si>
    <t xml:space="preserve"> Lehmber Hussainpuri, Deep Jandu</t>
  </si>
  <si>
    <t>Vicky Dhaliwal</t>
  </si>
  <si>
    <t xml:space="preserve"> https://open.spotify.com/album/2fC4CqKEzXGyaYCTI4A8Ng</t>
  </si>
  <si>
    <t xml:space="preserve"> https://music.apple.com/us/album/legends/1853045105</t>
  </si>
  <si>
    <t xml:space="preserve"> https://www.instagram.com/reels/audio/1583439669736919</t>
  </si>
  <si>
    <t xml:space="preserve">Raula </t>
  </si>
  <si>
    <t xml:space="preserve">Don't Panic </t>
  </si>
  <si>
    <t xml:space="preserve">Badmashi </t>
  </si>
  <si>
    <t xml:space="preserve">Head High </t>
  </si>
  <si>
    <t xml:space="preserve">Competition </t>
  </si>
  <si>
    <t xml:space="preserve">Nanke </t>
  </si>
  <si>
    <t xml:space="preserve">Peyo Da Peyo </t>
  </si>
  <si>
    <t xml:space="preserve">Pitth Piche </t>
  </si>
  <si>
    <t xml:space="preserve">What You Want </t>
  </si>
  <si>
    <t>Waaris</t>
  </si>
  <si>
    <t xml:space="preserve"> Siiike</t>
  </si>
  <si>
    <t xml:space="preserve"> https://music.youtube.com/watch?v=XGEWDszQolk&amp;si=zn81qG7JoyTJfSSH</t>
  </si>
  <si>
    <t xml:space="preserve"> https://open.spotify.com/album/0xf2NvbAnZdUwCWw3dDjlI</t>
  </si>
  <si>
    <t xml:space="preserve"> https://music.apple.com/us/album/what-you-want-single/1850742768</t>
  </si>
  <si>
    <t xml:space="preserve"> https://www.jiosaavn.com/album/what-you-want/AW4DJD176Ts_</t>
  </si>
  <si>
    <t xml:space="preserve"> https://www.instagram.com/reels/audio/24965447566399651</t>
  </si>
  <si>
    <t xml:space="preserve">CATCHING FEELINGS </t>
  </si>
  <si>
    <t xml:space="preserve"> The Rawab</t>
  </si>
  <si>
    <t xml:space="preserve"> Minister</t>
  </si>
  <si>
    <t xml:space="preserve"> https://music.youtube.com/watch?v=eN2WGDmCTfs&amp;si=UDOjwUFMCc3w6JSF</t>
  </si>
  <si>
    <t xml:space="preserve"> https://open.spotify.com/album/36zv9V5OFYKeAqcTv8nM6R</t>
  </si>
  <si>
    <t xml:space="preserve"> https://music.apple.com/us/album/catching-feelings-single/1795704168</t>
  </si>
  <si>
    <t xml:space="preserve"> https://www.jiosaavn.com/album/catching-feelings/zudcGMobVxQ_</t>
  </si>
  <si>
    <t xml:space="preserve"> https://www.instagram.com/reels/audio/1516162109075541</t>
  </si>
  <si>
    <t xml:space="preserve">Sira </t>
  </si>
  <si>
    <t>Jagdeep Sangala</t>
  </si>
  <si>
    <t xml:space="preserve"> Mann Music</t>
  </si>
  <si>
    <t xml:space="preserve"> https://music.youtube.com/watch?v=32GGr_tRkQI&amp;si=ZiG2ZmpqkrMYqCQi</t>
  </si>
  <si>
    <t xml:space="preserve"> https://open.spotify.com/track/0WfRsYljykfUH3YyTdiFVo</t>
  </si>
  <si>
    <t xml:space="preserve"> https://music.apple.com/us/album/sira-single/1842857370</t>
  </si>
  <si>
    <t xml:space="preserve"> https://www.jiosaavn.com/song/sira/IR8gfBEBDmA</t>
  </si>
  <si>
    <t xml:space="preserve"> https://www.instagram.com/reels/audio/2827250394132588?</t>
  </si>
  <si>
    <t xml:space="preserve">Karwa Chauth </t>
  </si>
  <si>
    <t xml:space="preserve"> Simar Kaur</t>
  </si>
  <si>
    <t>Micheal</t>
  </si>
  <si>
    <t xml:space="preserve"> Micheal</t>
  </si>
  <si>
    <t xml:space="preserve"> https://music.youtube.com/playlist?list=OLAK5uy_k5hfQ8X5QSjpc597aK4HyAUfXxc4hFZa8&amp;si=-8wh2xjN26i3_i4X</t>
  </si>
  <si>
    <t xml:space="preserve"> https://open.spotify.com/album/2eYub0lcBaahirDzGwCcSb</t>
  </si>
  <si>
    <t xml:space="preserve"> https://music.apple.com/us/album/karwa-chauth-single/1843294493</t>
  </si>
  <si>
    <t xml:space="preserve"> https://www.jiosaavn.com/album/karwa-chauth/nnc7603,gX8_</t>
  </si>
  <si>
    <t xml:space="preserve"> https://www.instagram.com/reels/audio/1113542170961922</t>
  </si>
  <si>
    <t xml:space="preserve">GALI </t>
  </si>
  <si>
    <t xml:space="preserve"> Karni &amp; Jatinder Mann</t>
  </si>
  <si>
    <t>Karni</t>
  </si>
  <si>
    <t xml:space="preserve"> Karni</t>
  </si>
  <si>
    <t xml:space="preserve"> Amit Dev (Ammy D)</t>
  </si>
  <si>
    <t xml:space="preserve"> https://music.youtube.com/playlist?list=OLAK5uy_k6xd0_dtSk5YoI03jIMmEZVyE3PFBry6g&amp;si=P7nwbX-orxL_fjO0</t>
  </si>
  <si>
    <t xml:space="preserve"> https://open.spotify.com/album/5SqnRliWOLS04X0BVtO7qJ</t>
  </si>
  <si>
    <t xml:space="preserve"> https://music.apple.com/us/album/gali/1840917712?i=1840917732</t>
  </si>
  <si>
    <t xml:space="preserve"> https://www.jiosaavn.com/album/gali/aph7KlaV8P0_</t>
  </si>
  <si>
    <t xml:space="preserve"> https://www.instagram.com/reels/audio/1520955028901108?igsh=bmVpOHRleW9ieTNy</t>
  </si>
  <si>
    <t xml:space="preserve">INDICA SATIVA </t>
  </si>
  <si>
    <t xml:space="preserve"> Deep Jandu, Raja &amp; Aamrapali Mahajan</t>
  </si>
  <si>
    <t>Raja</t>
  </si>
  <si>
    <t xml:space="preserve"> Hitesh Arora</t>
  </si>
  <si>
    <t xml:space="preserve"> https://music.youtube.com/playlist?list=OLAK5uy_m6qW76i7PmbpB4tNIyxu817vpymV5zx9c&amp;si=tArarc_6Vu8u3gUz</t>
  </si>
  <si>
    <t xml:space="preserve"> https://open.spotify.com/album/666ogyklUIJ0dXkEP7JHd5?si=pSp_3lDKT7WcwVqwWSaGzA</t>
  </si>
  <si>
    <t xml:space="preserve"> https://music.apple.com/us/album/indica-sativa/1836421029?i=1836421032</t>
  </si>
  <si>
    <t xml:space="preserve"> https://www.jiosaavn.com/song/indica-sativa/MlBaRj0GBnY</t>
  </si>
  <si>
    <t xml:space="preserve"> https://www.instagram.com/reels/audio/1477807453232924?igsh=MWtpMzZzc2Y2MHh0Zw==</t>
  </si>
  <si>
    <t xml:space="preserve">REEL </t>
  </si>
  <si>
    <t xml:space="preserve"> Deep Jandu &amp; Simar Kaur</t>
  </si>
  <si>
    <t>Sidhu Jajjal</t>
  </si>
  <si>
    <t xml:space="preserve"> https://music.youtube.com/watch?v=g36ZJIOZxjQ&amp;si=X-JRmsyE9nzYVkxT</t>
  </si>
  <si>
    <t xml:space="preserve"> https://open.spotify.com/album/64h2Td6y0lCewAtlujZrk2?si=y-N2_a7uTPaIhwcitBKciw</t>
  </si>
  <si>
    <t xml:space="preserve"> https://music.apple.com/us/album/reel-single/1832456281</t>
  </si>
  <si>
    <t xml:space="preserve"> https://www.jiosaavn.com/song/reel/PR4bVDYHclI</t>
  </si>
  <si>
    <t xml:space="preserve"> https://www.instagram.com/reels/audio/1300870798147204?igsh=MW5jNDMzcjc2d3h6ag==</t>
  </si>
  <si>
    <t xml:space="preserve">DOPE TEST </t>
  </si>
  <si>
    <t xml:space="preserve"> Vadda Grewal </t>
  </si>
  <si>
    <t>Sukkh Dulowal</t>
  </si>
  <si>
    <t xml:space="preserve"> Nikk Muzik</t>
  </si>
  <si>
    <t xml:space="preserve"> https://music.youtube.com/watch?v=_IiDCux7btI&amp;si=-n8zsVhKkiXEP5Vc</t>
  </si>
  <si>
    <t xml:space="preserve"> https://open.spotify.com/track/5CEdl1hKJt0nbadjMQmudl?si=55a9cc15ef744a9e</t>
  </si>
  <si>
    <t xml:space="preserve"> https://music.apple.com/us/album/dope-test-single/1833053145</t>
  </si>
  <si>
    <t xml:space="preserve"> https://www.jiosaavn.com/song/dope-test/MSJSYxJATgY</t>
  </si>
  <si>
    <t xml:space="preserve"> https://www.instagram.com/reels/audio/1819657592319579?igsh=MTg5ZWxncnlmdm92MQ==</t>
  </si>
  <si>
    <t xml:space="preserve">SHOW DOWN </t>
  </si>
  <si>
    <t xml:space="preserve"> Mizaaj</t>
  </si>
  <si>
    <t>Mizaaj</t>
  </si>
  <si>
    <t xml:space="preserve"> Kunal Parmar</t>
  </si>
  <si>
    <t xml:space="preserve"> https://music.youtube.com/playlist?list=OLAK5uy_lANLdXMeU0psy23gQz5weLXlVcv00qOqs&amp;si=UeNEAQhuV2TFlE98</t>
  </si>
  <si>
    <t xml:space="preserve"> https://open.spotify.com/track/1F6j85pgiQuCEQ8DXBuPLM?si=0ba2a3b2a8094598</t>
  </si>
  <si>
    <t xml:space="preserve"> https://music.apple.com/us/album/show-down-single/1832454017</t>
  </si>
  <si>
    <t xml:space="preserve"> https://www.jiosaavn.com/song/show-down/OiUARzcCD0M</t>
  </si>
  <si>
    <t xml:space="preserve"> https://www.instagram.com/reels/audio/724824910545726?igsh=MWw0Z2xua2dqeGVicA==</t>
  </si>
  <si>
    <t xml:space="preserve">MAHIYA </t>
  </si>
  <si>
    <t xml:space="preserve"> Deep Jandu </t>
  </si>
  <si>
    <t>Fateh Shergill</t>
  </si>
  <si>
    <t xml:space="preserve"> Deep Jandu, Fateh Shergill, SHV </t>
  </si>
  <si>
    <t xml:space="preserve"> https://music.youtube.com/playlist?list=OLAK5uy_nFxn6j12nCQ7-ODtM5ofcKl-oncefSuLE&amp;si=hXWn9bRWl648asyh</t>
  </si>
  <si>
    <t xml:space="preserve"> https://open.spotify.com/track/3NdBrA6C9KsvTGaplQbOR9?si=2dd36438ea9a484c</t>
  </si>
  <si>
    <t xml:space="preserve"> https://music.apple.com/us/album/mahiya-single/1822994863</t>
  </si>
  <si>
    <t xml:space="preserve"> https://www.jiosaavn.com/song/mahiya/HQEGYEZkc2M</t>
  </si>
  <si>
    <t xml:space="preserve"> https://www.instagram.com/reels/audio/1524281021867732?igsh=MW95OTFodWVpcnNwdw==</t>
  </si>
  <si>
    <t xml:space="preserve">Daddy's Home </t>
  </si>
  <si>
    <t xml:space="preserve"> Bohemia</t>
  </si>
  <si>
    <t>Bohemia &amp; J Hind</t>
  </si>
  <si>
    <t xml:space="preserve"> https://open.spotify.com/track/0TTDPkyoY0VpTGlX91dHFY?si=577ed3f590734b66</t>
  </si>
  <si>
    <t xml:space="preserve"> https://music.apple.com/us/song/daddys-home/1763867348</t>
  </si>
  <si>
    <t xml:space="preserve"> https://www.jiosaavn.com/song/daddys-home/QA0qBRl8Z1U</t>
  </si>
  <si>
    <t xml:space="preserve">Yaari </t>
  </si>
  <si>
    <t xml:space="preserve"> Surjit Khan</t>
  </si>
  <si>
    <t>Prince Bhullar</t>
  </si>
  <si>
    <t xml:space="preserve"> https://music.youtube.com/watch?v=WzkpBGd12zM&amp;si=HRIEwY8QM9-YhyxV</t>
  </si>
  <si>
    <t xml:space="preserve"> https://open.spotify.com/track/1hTgryktnnRt2bQEdwDbz1?si=76d6e9d878af4f3c</t>
  </si>
  <si>
    <t xml:space="preserve"> https://music.apple.com/us/song/yaari-from-gangland/1808927657</t>
  </si>
  <si>
    <t xml:space="preserve"> https://www.jiosaavn.com/song/yaari-from-gangland-from-gangland/ITsGWBYdB1s</t>
  </si>
  <si>
    <t xml:space="preserve"> https://www.instagram.com/reels/audio/902639305260986?igsh=bzk2MXVkMnJ4MHBs</t>
  </si>
  <si>
    <t xml:space="preserve">Mithiye </t>
  </si>
  <si>
    <t xml:space="preserve"> Happy Raikoti &amp; Simar Kaur</t>
  </si>
  <si>
    <t xml:space="preserve"> https://music.apple.com/in/album/mithiye-from-gangland-single/1809800761</t>
  </si>
  <si>
    <t>City Gangland</t>
  </si>
  <si>
    <t xml:space="preserve"> Deep Jandu, Mizaaj</t>
  </si>
  <si>
    <t>Prince Bhullar, Mizaaj</t>
  </si>
  <si>
    <t xml:space="preserve"> https://music.apple.com/in/album/city-gangland-from-gangland/1809805292?i=1809805293</t>
  </si>
  <si>
    <t xml:space="preserve">Jail </t>
  </si>
  <si>
    <t xml:space="preserve"> Labh Heera</t>
  </si>
  <si>
    <t xml:space="preserve"> https://open.spotify.com/album/1YpVPyz2gOi8IyALPVOLxY</t>
  </si>
  <si>
    <t xml:space="preserve"> https://music.apple.com/us/album/jail-from-gangland-single/1808927455</t>
  </si>
  <si>
    <t xml:space="preserve">GANGLAND The City Of Crime  </t>
  </si>
  <si>
    <t>NILL</t>
  </si>
  <si>
    <t xml:space="preserve">GANGLAND </t>
  </si>
  <si>
    <t xml:space="preserve"> Guri Lahoria</t>
  </si>
  <si>
    <t xml:space="preserve"> Devilo</t>
  </si>
  <si>
    <t xml:space="preserve"> https://music.apple.com/in/album/gangland-title-track-from-gangland-single/1807111822</t>
  </si>
  <si>
    <t xml:space="preserve">Teri Mohabbat </t>
  </si>
  <si>
    <t xml:space="preserve"> Musahib Ft. Jyotica Tangri</t>
  </si>
  <si>
    <t>Musahib</t>
  </si>
  <si>
    <t xml:space="preserve"> Musahib</t>
  </si>
  <si>
    <t xml:space="preserve"> Vipul Kapoor </t>
  </si>
  <si>
    <t xml:space="preserve"> https://open.spotify.com/album/50H1BXFYPq9GNpNknivLlq</t>
  </si>
  <si>
    <t>https://music.apple.com/in/album/teri-mohabbat-single/1800013255</t>
  </si>
  <si>
    <t xml:space="preserve">Still Dreaming </t>
  </si>
  <si>
    <t xml:space="preserve"> Harf Cheema</t>
  </si>
  <si>
    <t>Harf Cheema</t>
  </si>
  <si>
    <t xml:space="preserve"> https://open.spotify.com/track/5WuBCwiRTqJgOhf8WRKRDT?si=apgZe41JRAeQZwhRketsjw&amp;context=spotify%3Aalbum%3A0NSUVRBvkxDZV8El55dyY1</t>
  </si>
  <si>
    <t xml:space="preserve"> https://music.apple.com/in/album/still-dreaming/1799996664?i=1799996675</t>
  </si>
  <si>
    <t>Kro Ji Kro Maaf</t>
  </si>
  <si>
    <t xml:space="preserve"> G Khan</t>
  </si>
  <si>
    <t xml:space="preserve"> Kang Sadiq </t>
  </si>
  <si>
    <t xml:space="preserve"> https://open.spotify.com/album/4QlJESzQEFSgsf8Z7p7awR</t>
  </si>
  <si>
    <t xml:space="preserve"> https://music.apple.com/in/album/kro-ji-kro-maaf-from-illti-single/1797750927</t>
  </si>
  <si>
    <t>Fire Jawani</t>
  </si>
  <si>
    <t xml:space="preserve"> Master Saleem</t>
  </si>
  <si>
    <t xml:space="preserve"> https://open.spotify.com/album/3nzbAn3iMPME3Axn7WUEsK</t>
  </si>
  <si>
    <t xml:space="preserve"> https://music.apple.com/in/album/fire-jawani-from-illti-single/1795433017</t>
  </si>
  <si>
    <t xml:space="preserve"> https://www.instagram.com/reels/audio/1357679802353216?igsh=MWZ4eTVyN3E5bnI5Yw==</t>
  </si>
  <si>
    <t xml:space="preserve">Digital ILLTi </t>
  </si>
  <si>
    <t xml:space="preserve"> Mika Singh , Romi , Master Saleem , G Khan </t>
  </si>
  <si>
    <t xml:space="preserve">Sara Pind Tang Hai Edhiyan Illta Ton </t>
  </si>
  <si>
    <t>Tunak Tunak</t>
  </si>
  <si>
    <t xml:space="preserve"> Romy</t>
  </si>
  <si>
    <t xml:space="preserve"> https://open.spotify.com/album/7JUM7xjz9crIdhABK7oVF4</t>
  </si>
  <si>
    <t xml:space="preserve"> https://music.apple.com/in/album/tunak-tunak-from-illti-single/1794497595</t>
  </si>
  <si>
    <t xml:space="preserve">Rabba Ve </t>
  </si>
  <si>
    <t xml:space="preserve"> Jyoti Nooran</t>
  </si>
  <si>
    <t xml:space="preserve"> Happy Raikoti</t>
  </si>
  <si>
    <t xml:space="preserve"> https://open.spotify.com/album/0lxPTJpGKhc5jc5Re8gW6l</t>
  </si>
  <si>
    <t xml:space="preserve"> https://music.apple.com/in/album/rabba-ve-from-majhail-single/1794497698</t>
  </si>
  <si>
    <t xml:space="preserve">iLLTi </t>
  </si>
  <si>
    <t xml:space="preserve"> Mika singh </t>
  </si>
  <si>
    <t xml:space="preserve"> https://open.spotify.com/album/66TqEtwloGTJ5whVi2L7UY</t>
  </si>
  <si>
    <t xml:space="preserve"> https://music.apple.com/in/album/illti-single/1793749059</t>
  </si>
  <si>
    <t xml:space="preserve">Pyar Vyar </t>
  </si>
  <si>
    <t xml:space="preserve"> Karan Randhawa</t>
  </si>
  <si>
    <t xml:space="preserve"> https://open.spotify.com/album/6bL2Byg65HROlOcNDAP1yD</t>
  </si>
  <si>
    <t xml:space="preserve"> https://music.apple.com/in/album/pyar-vyar-from-majhail-single/1793152316</t>
  </si>
  <si>
    <t xml:space="preserve">Gallan Hundiyan </t>
  </si>
  <si>
    <t xml:space="preserve"> Gulab Sidhu</t>
  </si>
  <si>
    <t xml:space="preserve"> https://open.spotify.com/album/4eXHXXfO93us9UtOjbtpo1</t>
  </si>
  <si>
    <t xml:space="preserve"> https://music.apple.com/in/album/gallan-hundiyan-from-majhail/1791545603?i=1791545604</t>
  </si>
  <si>
    <t xml:space="preserve">Majhail </t>
  </si>
  <si>
    <t xml:space="preserve">Majhail Anthem </t>
  </si>
  <si>
    <t>Onkar Malhi</t>
  </si>
  <si>
    <t xml:space="preserve"> https://open.spotify.com/album/1V4cW9gOVgxXBqhAVTUOiF</t>
  </si>
  <si>
    <t xml:space="preserve"> https://music.apple.com/in/album/majhail-anthem-from-majhail-single/1791544962</t>
  </si>
  <si>
    <t>Sohneya</t>
  </si>
  <si>
    <t xml:space="preserve"> Sunidhi Chauhan &amp; Happy Raikoti</t>
  </si>
  <si>
    <t xml:space="preserve"> https://open.spotify.com/album/09v1W0BjLuypgUrdm7tHbv</t>
  </si>
  <si>
    <t xml:space="preserve"> https://music.apple.com/in/album/sohneya-from-majhail/1790856214?i=1790856215</t>
  </si>
  <si>
    <t xml:space="preserve">MAJHAIL </t>
  </si>
  <si>
    <t xml:space="preserve"> Sunidhi Chauhan , Jyoti Nooran Amrit Maan , Deep Jandu , Prem Dhillon , Gulab Sidhu , Karan Randhawa , Happy Raikoti </t>
  </si>
  <si>
    <t>Happy Raikoti , Prem Dhillon , Amrit Maan , Onkar</t>
  </si>
  <si>
    <t xml:space="preserve"> Happy Raikoti , Deep Jandu , Rass</t>
  </si>
  <si>
    <t>Hadd Todta</t>
  </si>
  <si>
    <t xml:space="preserve"> Amrit Maan, Deep Jandu</t>
  </si>
  <si>
    <t>Amrit Maan</t>
  </si>
  <si>
    <t xml:space="preserve"> https://music.youtube.com/playlist?list=OLAK5uy_m8wjfgLJ1OgKuWDgfVHqOU2Kc2JruvRkA&amp;si=dnv9tR4Ht_e6sXa5</t>
  </si>
  <si>
    <t xml:space="preserve"> https://open.spotify.com/album/76TqXlblGWmMvVNLJtNw0I?si=QafkIbXYQxCegk7LePT86Q</t>
  </si>
  <si>
    <t xml:space="preserve"> https://music.apple.com/us/album/hadd-todta-from-majhail-single/1789307095</t>
  </si>
  <si>
    <t xml:space="preserve"> https://www.jiosaavn.com/song/hadd-todta-from-majhail-from-majhail/Fw80QDZjQgc</t>
  </si>
  <si>
    <t>Amli Boyfriend</t>
  </si>
  <si>
    <t>Vadda Grewal</t>
  </si>
  <si>
    <t xml:space="preserve"> Vadda Grewal</t>
  </si>
  <si>
    <t xml:space="preserve"> Geet</t>
  </si>
  <si>
    <t xml:space="preserve"> Bigthought Films</t>
  </si>
  <si>
    <t xml:space="preserve"> https://open.spotify.com/album/2FIMVMCyrq3e1JoeI51x5t</t>
  </si>
  <si>
    <t xml:space="preserve"> https://music.apple.com/in/album/no-smoking-ep/1774530833</t>
  </si>
  <si>
    <t xml:space="preserve">Defender </t>
  </si>
  <si>
    <t xml:space="preserve"> Harf Cheema Ft. Sudesh Kumari</t>
  </si>
  <si>
    <t xml:space="preserve"> Bull music</t>
  </si>
  <si>
    <t>Prem Dhillon</t>
  </si>
  <si>
    <t xml:space="preserve"> https://music.youtube.com/watch?v=eXW07lV7_yM&amp;si=bKETn4hKOeWQPwlP</t>
  </si>
  <si>
    <t xml:space="preserve"> https://open.spotify.com/album/51nwNRYw6uBFk7n4GVanoB?si=zFng_FizQhSDYnlH_bQZSg</t>
  </si>
  <si>
    <t xml:space="preserve"> https://music.apple.com/us/album/majhail/1784984522?i=1784984575</t>
  </si>
  <si>
    <t xml:space="preserve"> https://www.jiosaavn.com/album/majhail/pW7DY0mlzcw_</t>
  </si>
  <si>
    <t xml:space="preserve">Attitude </t>
  </si>
  <si>
    <t xml:space="preserve"> Harf Cheema Ft. Jasmeen Akhtar</t>
  </si>
  <si>
    <t xml:space="preserve"> Bull Music</t>
  </si>
  <si>
    <t xml:space="preserve"> Diljot Garcha</t>
  </si>
  <si>
    <t xml:space="preserve"> https://music.youtube.com/playlist?list=OLAK5uy_lY7EqRNqe1lLEP1BQsRz_BDUejpPZAYGs&amp;si=0f8L6al_4NNeyEHz</t>
  </si>
  <si>
    <t xml:space="preserve"> https://open.spotify.com/album/6ukTEfsBa5GIp9nOJQTLkw?si=pfnZWd-KTKW2o_mcL8cbhA</t>
  </si>
  <si>
    <t xml:space="preserve"> https://music.apple.com/us/album/future-folk-ep/1781681641</t>
  </si>
  <si>
    <t xml:space="preserve"> https://www.jiosaavn.com/album/future-folk/teM4CMCo3ks_</t>
  </si>
  <si>
    <t xml:space="preserve">Weekend Lalkare </t>
  </si>
  <si>
    <t xml:space="preserve"> Ricky Chahal </t>
  </si>
  <si>
    <t>Jammu &amp; Ricky Chahal</t>
  </si>
  <si>
    <t xml:space="preserve"> Its PB </t>
  </si>
  <si>
    <t xml:space="preserve"> https://music.youtube.com/playlist?list=OLAK5uy_mOaSnKiK657gVZ3XvIBzRZv8BQK_JYwjw&amp;si=ywA9nB0Z6tGGXemf</t>
  </si>
  <si>
    <t xml:space="preserve"> https://open.spotify.com/album/1rxDdcOc5l5bvvkKk1LQKw?si=TtNOV6V9Sgu1YE4v1P0u2w</t>
  </si>
  <si>
    <t xml:space="preserve"> https://music.apple.com/us/album/weekend-lalkare-single/1784372271</t>
  </si>
  <si>
    <t xml:space="preserve"> https://www.jiosaavn.com/album/weekend-lalkare/Rl3P6JgadrY_</t>
  </si>
  <si>
    <t xml:space="preserve"> https://www.instagram.com/reels/audio/1129306685440838?igsh=bjZ0amF5aGZ1bHgx</t>
  </si>
  <si>
    <t xml:space="preserve">ILLTI </t>
  </si>
  <si>
    <t>Lahore</t>
  </si>
  <si>
    <t xml:space="preserve"> Harf Cheema, Sudesh Kumari</t>
  </si>
  <si>
    <t>Gediroute</t>
  </si>
  <si>
    <t>Circle</t>
  </si>
  <si>
    <t>Attitude</t>
  </si>
  <si>
    <t>Defender</t>
  </si>
  <si>
    <t xml:space="preserve">Future Folk </t>
  </si>
  <si>
    <t xml:space="preserve">Halla Gulla </t>
  </si>
  <si>
    <t xml:space="preserve"> Harf Cheema , Gurlez Akhtar</t>
  </si>
  <si>
    <t xml:space="preserve"> Gaiphy</t>
  </si>
  <si>
    <t xml:space="preserve"> https://open.spotify.com/track/6VDZQV2ZhRSwtapy6860Rv?si=3518cd5b6465462d</t>
  </si>
  <si>
    <t xml:space="preserve"> https://music.apple.com/us/album/halla-gulla-single/1780830166</t>
  </si>
  <si>
    <t xml:space="preserve"> https://www.instagram.com/reels/audio/1055656226247454?igsh=MW1mdDJ5dXlzNHhjeg==</t>
  </si>
  <si>
    <t xml:space="preserve">Vaardaat </t>
  </si>
  <si>
    <t xml:space="preserve"> Lucas Ft. Gurlez Akhtar</t>
  </si>
  <si>
    <t>Lucas</t>
  </si>
  <si>
    <t xml:space="preserve"> Lucas</t>
  </si>
  <si>
    <t xml:space="preserve"> Jagroop Sandhu, Guru BHullar</t>
  </si>
  <si>
    <t xml:space="preserve"> https://open.spotify.com/album/4FEHCnKXBQVjxBNiXWhLcr</t>
  </si>
  <si>
    <t xml:space="preserve"> https://music.apple.com/in/album/vaardaat-single/1779930356</t>
  </si>
  <si>
    <t xml:space="preserve">Khaaj </t>
  </si>
  <si>
    <t xml:space="preserve"> Hunar Sidhu</t>
  </si>
  <si>
    <t>Raka</t>
  </si>
  <si>
    <t xml:space="preserve"> Raka</t>
  </si>
  <si>
    <t xml:space="preserve"> Bhinder Burj</t>
  </si>
  <si>
    <t xml:space="preserve"> https://open.spotify.com/album/6Q3utLuoG3E2uIYgZ81jiG</t>
  </si>
  <si>
    <t xml:space="preserve"> https://music.apple.com/in/album/khaaj/1778754054?i=1778754057</t>
  </si>
  <si>
    <t xml:space="preserve">Aaja Miliye </t>
  </si>
  <si>
    <t xml:space="preserve"> https://open.spotify.com/album/60auVgY0Mu9Y5omcZNEgtv</t>
  </si>
  <si>
    <t xml:space="preserve"> https://music.apple.com/in/album/aaja-miliye-single/1776866264</t>
  </si>
  <si>
    <t>Truck Vs Wife</t>
  </si>
  <si>
    <t>Pind De Munde</t>
  </si>
  <si>
    <t>Tension Free</t>
  </si>
  <si>
    <t>Fly Fly Kabootri</t>
  </si>
  <si>
    <t xml:space="preserve">No Smoking </t>
  </si>
  <si>
    <t>Sanjay Dutt</t>
  </si>
  <si>
    <t xml:space="preserve"> Vadda Grewal Ft. Deepak Dhillon</t>
  </si>
  <si>
    <t xml:space="preserve"> https://open.spotify.com/album/6UHTNreKfTn9Mr7Wyh3Ptv</t>
  </si>
  <si>
    <t xml:space="preserve"> https://music.apple.com/in/album/sanjay-dutt-single/1774446050</t>
  </si>
  <si>
    <t xml:space="preserve">Tu Te Kehndi C </t>
  </si>
  <si>
    <t xml:space="preserve"> Bohemia, Divine</t>
  </si>
  <si>
    <t xml:space="preserve"> https://spoti.fi/37Abp6x</t>
  </si>
  <si>
    <t xml:space="preserve"> https://apple.co/3jRCdld</t>
  </si>
  <si>
    <t xml:space="preserve"> https://bit.ly/3xIze6Y</t>
  </si>
  <si>
    <t>Yaari</t>
  </si>
  <si>
    <t xml:space="preserve"> Priya</t>
  </si>
  <si>
    <t>Bunny Johal</t>
  </si>
  <si>
    <t xml:space="preserve"> Bunny Johal</t>
  </si>
  <si>
    <t xml:space="preserve"> Arpan Bawa</t>
  </si>
  <si>
    <t xml:space="preserve"> https://open.spotify.com/album/2u13scMhPhD0LvK1ZZFXhH</t>
  </si>
  <si>
    <t xml:space="preserve"> https://music.apple.com/in/album/flowers/1771689154</t>
  </si>
  <si>
    <t xml:space="preserve">Ghulama Wali </t>
  </si>
  <si>
    <t xml:space="preserve"> Black Virus</t>
  </si>
  <si>
    <t xml:space="preserve">Whatever </t>
  </si>
  <si>
    <t>Ram Kala Sanghian</t>
  </si>
  <si>
    <t xml:space="preserve"> https://open.spotify.com/track/2STKYI9rpNTdfncro2NruM</t>
  </si>
  <si>
    <t xml:space="preserve"> https://music.apple.com/in/album/whatever-single/1769256711</t>
  </si>
  <si>
    <t xml:space="preserve">Mashaa Allah </t>
  </si>
  <si>
    <t xml:space="preserve"> Bhanu Pratap Agnihotri Ft Prateeksha Srivastava </t>
  </si>
  <si>
    <t>Sahil</t>
  </si>
  <si>
    <t xml:space="preserve"> Bhanu Pratap Agnihotri </t>
  </si>
  <si>
    <t xml:space="preserve"> TruMakers</t>
  </si>
  <si>
    <t xml:space="preserve"> https://www.youtube.com/watch?v=ayzJou9zQGY</t>
  </si>
  <si>
    <t xml:space="preserve"> https://open.spotify.com/album/2HelDE7DdpPxTzHVTnpedC</t>
  </si>
  <si>
    <t xml:space="preserve"> https://music.apple.com/in/album/mashaa-allah/1768739470?i=1768739873</t>
  </si>
  <si>
    <t xml:space="preserve">Craze </t>
  </si>
  <si>
    <t xml:space="preserve"> Prince Bhullar &amp; Deep Jandu</t>
  </si>
  <si>
    <t>Khushi Verma</t>
  </si>
  <si>
    <t xml:space="preserve"> https://music.apple.com/in/album/craze/1767563924?i=1767563926</t>
  </si>
  <si>
    <t xml:space="preserve">TAJ MAHAL </t>
  </si>
  <si>
    <t xml:space="preserve">Fateh </t>
  </si>
  <si>
    <t xml:space="preserve"> Wilfred Soz (Jam8 Studio)</t>
  </si>
  <si>
    <t>Bazar</t>
  </si>
  <si>
    <t>Satbir Aujla</t>
  </si>
  <si>
    <t xml:space="preserve"> Satbir Aujla </t>
  </si>
  <si>
    <t xml:space="preserve"> Satbir Aujla, Deol Harman, Jay B</t>
  </si>
  <si>
    <t xml:space="preserve"> https://open.spotify.com/album/0U5Rzd2rBs5rkM3zdFVVpv</t>
  </si>
  <si>
    <t xml:space="preserve"> https://music.apple.com/in/album/simplicity/1762080531</t>
  </si>
  <si>
    <t>College Days</t>
  </si>
  <si>
    <t xml:space="preserve"> Satbir Aujla</t>
  </si>
  <si>
    <t xml:space="preserve"> Deol Harman </t>
  </si>
  <si>
    <t xml:space="preserve"> https://open.spotify.com/track/67eBfnFr4E258SNDQzqSYd</t>
  </si>
  <si>
    <t xml:space="preserve"> https://music.apple.com/in/album/college-days-single/1762080453</t>
  </si>
  <si>
    <t xml:space="preserve">Sau Khake </t>
  </si>
  <si>
    <t xml:space="preserve"> Harf Cheema &amp; Gurlez Akhtar</t>
  </si>
  <si>
    <t xml:space="preserve"> https://open.spotify.com/album/64AYljsLZ2J8o9LTsVpTzT</t>
  </si>
  <si>
    <t xml:space="preserve"> https://music.apple.com/in/album/sau-khake-single/1761155147</t>
  </si>
  <si>
    <t>Tere Nashe Ch...</t>
  </si>
  <si>
    <t xml:space="preserve">Daaru </t>
  </si>
  <si>
    <t xml:space="preserve"> Deep Jandu &amp; Sardar Ali</t>
  </si>
  <si>
    <t>Prince Bhullar, Lucas</t>
  </si>
  <si>
    <t xml:space="preserve"> https://open.spotify.com/album/7oEy6Qr1TxUGBRu63ANPYf</t>
  </si>
  <si>
    <t xml:space="preserve"> https://music.apple.com/in/album/daaru-feat-giorgia-andriani/1752476457?i=1752476460</t>
  </si>
  <si>
    <t xml:space="preserve"> https://www.jiosaavn.com/song/daaru-feat.-giorgia-andriani/Qh8ZbgR-Y1A</t>
  </si>
  <si>
    <t xml:space="preserve">Yaaran Di Jugni </t>
  </si>
  <si>
    <t xml:space="preserve"> Vadda Grewal, Raka, Flop Likhari </t>
  </si>
  <si>
    <t>Vadda Grewal, Raka, Flop Likhari</t>
  </si>
  <si>
    <t xml:space="preserve"> https://open.spotify.com/album/3MmQvjQvgrEurrr1F86wxA</t>
  </si>
  <si>
    <t xml:space="preserve"> https://music.apple.com/in/album/yaaran-di-jugni/1745710081?i=1745710582</t>
  </si>
  <si>
    <t xml:space="preserve">Heartless </t>
  </si>
  <si>
    <t xml:space="preserve"> Soni</t>
  </si>
  <si>
    <t>Farmaan</t>
  </si>
  <si>
    <t xml:space="preserve"> End Game Muzik</t>
  </si>
  <si>
    <t xml:space="preserve"> https://open.spotify.com/track/6z9JHUIKOhL7rN1wX3bmor</t>
  </si>
  <si>
    <t xml:space="preserve"> https://music.apple.com/in/album/heartless/1744874211?i=1744874219</t>
  </si>
  <si>
    <t xml:space="preserve">Gulab </t>
  </si>
  <si>
    <t xml:space="preserve"> Karan Randhawa </t>
  </si>
  <si>
    <t>Lucas, Micheal</t>
  </si>
  <si>
    <t xml:space="preserve"> Lucas, Micheal</t>
  </si>
  <si>
    <t xml:space="preserve"> https://music.youtube.com/playlist?list=OLAK5uy_kYBeS-76ZG0YVz3vgEgsowk1DEvcgSMC4&amp;si=N0fdJ1eglb_kFd6J</t>
  </si>
  <si>
    <t xml:space="preserve"> https://open.spotify.com/album/67uk6VOF3UDB3JW5pKycnF?si=mXInA8YATQmL4V4VDJhoKQ</t>
  </si>
  <si>
    <t xml:space="preserve"> https://music.apple.com/in/album/loverboy/1734411181</t>
  </si>
  <si>
    <t xml:space="preserve"> https://www.jiosaavn.com/album/loverboy/JDNhPAFzIdg_</t>
  </si>
  <si>
    <t xml:space="preserve">Jaal </t>
  </si>
  <si>
    <t xml:space="preserve"> https://open.spotify.com/track/2Wo2sC9tHauMTxtn0QHQ0r </t>
  </si>
  <si>
    <t xml:space="preserve"> https://music.apple.com/us/album/jaal/1739109989?i=1739110005 </t>
  </si>
  <si>
    <t xml:space="preserve">26 </t>
  </si>
  <si>
    <t xml:space="preserve"> https://music.youtube.com/playlist?list=OLAK5uy_lqFzB4I0E1VS5w_iSN7FNNzzplnLugciM</t>
  </si>
  <si>
    <t xml:space="preserve"> https://open.spotify.com/album/6dMxu2itWiv3N804kxn6PW</t>
  </si>
  <si>
    <t xml:space="preserve"> https://music.apple.com/in/album/unity-vol-1/1735900547</t>
  </si>
  <si>
    <t xml:space="preserve"> https://www.jiosaavn.com/album/unity-volume-1/QbNDzdUqiNo_</t>
  </si>
  <si>
    <t xml:space="preserve">Mafia Family </t>
  </si>
  <si>
    <t xml:space="preserve"> G Khan Ft. SHV</t>
  </si>
  <si>
    <t xml:space="preserve">Haye Ni </t>
  </si>
  <si>
    <t xml:space="preserve"> Deep Jandu &amp; Gurlej Akhtar</t>
  </si>
  <si>
    <t xml:space="preserve">You &amp; Me </t>
  </si>
  <si>
    <t xml:space="preserve"> Kulbir Jhinjer Ft. SHV</t>
  </si>
  <si>
    <t>Kulbir Jhinjer</t>
  </si>
  <si>
    <t xml:space="preserve">Dhokha </t>
  </si>
  <si>
    <t xml:space="preserve"> Ninja &amp; Jasmine Akhtar</t>
  </si>
  <si>
    <t>Yaad Purewal (Yaad)</t>
  </si>
  <si>
    <t xml:space="preserve">Friendship </t>
  </si>
  <si>
    <t xml:space="preserve"> Amrit Mann Ft. Monico Santana</t>
  </si>
  <si>
    <t xml:space="preserve">Slap Up </t>
  </si>
  <si>
    <t xml:space="preserve"> Deepak Dhillon Ft. Roach Killa</t>
  </si>
  <si>
    <t>Lally Mundi</t>
  </si>
  <si>
    <t xml:space="preserve">I'm Scared </t>
  </si>
  <si>
    <t xml:space="preserve">My Boyz </t>
  </si>
  <si>
    <t xml:space="preserve"> Kambi Rajpuria Ft. Desi Ma</t>
  </si>
  <si>
    <t xml:space="preserve">Adhoora Ishq </t>
  </si>
  <si>
    <t xml:space="preserve"> Shipra Goyal Ft. J Hind</t>
  </si>
  <si>
    <t xml:space="preserve">Unity Volume 1 </t>
  </si>
  <si>
    <t xml:space="preserve">Scenario </t>
  </si>
  <si>
    <t xml:space="preserve"> Guri Lahoria Ft. Hashmat Sultana</t>
  </si>
  <si>
    <t xml:space="preserve">Deep Jandu </t>
  </si>
  <si>
    <t xml:space="preserve">OG </t>
  </si>
  <si>
    <t xml:space="preserve">Nakhra </t>
  </si>
  <si>
    <t xml:space="preserve">Jaan Jaan Ke </t>
  </si>
  <si>
    <t xml:space="preserve">Jenifar </t>
  </si>
  <si>
    <t xml:space="preserve">Bluff </t>
  </si>
  <si>
    <t xml:space="preserve">Sohniye </t>
  </si>
  <si>
    <t xml:space="preserve">Ranjna </t>
  </si>
  <si>
    <t xml:space="preserve">Loverboy </t>
  </si>
  <si>
    <t xml:space="preserve">Haye Oye </t>
  </si>
  <si>
    <t>Loverboy 13th March</t>
  </si>
  <si>
    <t xml:space="preserve">Karan Randhawa Vibing In Jaipur City </t>
  </si>
  <si>
    <t xml:space="preserve">Jazbaat </t>
  </si>
  <si>
    <t>Bir Singh</t>
  </si>
  <si>
    <t xml:space="preserve"> Bir Singh</t>
  </si>
  <si>
    <t xml:space="preserve"> Manna Singh</t>
  </si>
  <si>
    <t xml:space="preserve"> https://open.spotify.com/track/2tk9iEZdf9650MFlhycWxc</t>
  </si>
  <si>
    <t xml:space="preserve"> https://music.apple.com/in/album/jazbaat-from-oye-bhole-oye-single/1731972660</t>
  </si>
  <si>
    <t xml:space="preserve"> https://www.jiosaavn.com/song/jazbaat-from-oye-bhole-oye%e2%80%9d/PgcSYEFUAXo</t>
  </si>
  <si>
    <t xml:space="preserve">Sadkaan </t>
  </si>
  <si>
    <t xml:space="preserve"> Bir Singh </t>
  </si>
  <si>
    <t xml:space="preserve"> https://open.spotify.com/track/56jdwsDcksjJYE2qxuuK3k</t>
  </si>
  <si>
    <t xml:space="preserve"> https://music.apple.com/us/album/sadkaan-from-oye-bhole-oye-single/1732057236</t>
  </si>
  <si>
    <t xml:space="preserve"> https://www.jiosaavn.com/song/sadkaan-from-oye-bhole-oye%e2%80%9d/PQIDdQNXT0M</t>
  </si>
  <si>
    <t xml:space="preserve">Gabru Da Time </t>
  </si>
  <si>
    <t xml:space="preserve"> Veet Baljit</t>
  </si>
  <si>
    <t xml:space="preserve"> Shemby K</t>
  </si>
  <si>
    <t xml:space="preserve"> https://open.spotify.com/track/6KnyhjjzbcIhiFldgk04Bh</t>
  </si>
  <si>
    <t xml:space="preserve"> https://music.apple.com/us/album/gabru-da-time-from-oye-bhole-oye/1730488844?i=1730489060</t>
  </si>
  <si>
    <t xml:space="preserve">Veham </t>
  </si>
  <si>
    <t xml:space="preserve">Burberry </t>
  </si>
  <si>
    <t xml:space="preserve"> Kang Sadiq</t>
  </si>
  <si>
    <t xml:space="preserve">Oye Bhole Oye </t>
  </si>
  <si>
    <t xml:space="preserve"> Junaid Ansari</t>
  </si>
  <si>
    <t xml:space="preserve"> Manna Singh, Geet, Sehmby K</t>
  </si>
  <si>
    <t xml:space="preserve"> https://open.spotify.com/track/01CmPI3VgybA2prLit0taV </t>
  </si>
  <si>
    <t xml:space="preserve"> https://music.apple.com/us/album/oye-bhole-oye-title-track-from-oye-bhole-oye/1728016292?i=1728016305</t>
  </si>
  <si>
    <t xml:space="preserve">Ma Vargi </t>
  </si>
  <si>
    <t xml:space="preserve"> Jazz D</t>
  </si>
  <si>
    <t xml:space="preserve">Ki Chahida </t>
  </si>
  <si>
    <t xml:space="preserve"> Karan Randhawa &amp; Gurlez Akhtar </t>
  </si>
  <si>
    <t xml:space="preserve"> https://open.spotify.com/album/3BqnHVKXOVIlLK6zgCsGtQ</t>
  </si>
  <si>
    <t xml:space="preserve">Suit Kala </t>
  </si>
  <si>
    <t>Bablu Sodhi</t>
  </si>
  <si>
    <t xml:space="preserve"> Bablu Sodhi </t>
  </si>
  <si>
    <t xml:space="preserve"> https://open.spotify.com/track/35aBPWhxBokaBS1SCxnXkd</t>
  </si>
  <si>
    <t xml:space="preserve"> https://music.apple.com/us/album/suit-kala/1725449446?i=1725449815</t>
  </si>
  <si>
    <t xml:space="preserve">Music Making of Oye Bhole Oye Movie </t>
  </si>
  <si>
    <t xml:space="preserve">Blush </t>
  </si>
  <si>
    <t xml:space="preserve"> Riidham</t>
  </si>
  <si>
    <t>Raees</t>
  </si>
  <si>
    <t xml:space="preserve"> Shevv</t>
  </si>
  <si>
    <t xml:space="preserve"> Team Savio Sandhu</t>
  </si>
  <si>
    <t xml:space="preserve"> https://open.spotify.com/track/5iY92MTsnILK1253uAzSnD</t>
  </si>
  <si>
    <t xml:space="preserve"> https://music.apple.com/us/album/blush/1724175750?i=1724175754</t>
  </si>
  <si>
    <t xml:space="preserve">Sun Sajna </t>
  </si>
  <si>
    <t xml:space="preserve"> Deep Jandu, Chitralekha Sen</t>
  </si>
  <si>
    <t xml:space="preserve">Jee Nai Lagda </t>
  </si>
  <si>
    <t>Jaani</t>
  </si>
  <si>
    <t xml:space="preserve"> Jaani </t>
  </si>
  <si>
    <t xml:space="preserve"> B Praak </t>
  </si>
  <si>
    <t xml:space="preserve"> https://open.spotify.com/track/6OrFOa5lYGm14pgKv54zTN</t>
  </si>
  <si>
    <t xml:space="preserve"> https://music.apple.com/us/album/jee-nai-lagda-single/1721123521</t>
  </si>
  <si>
    <t xml:space="preserve">Sawla Rang </t>
  </si>
  <si>
    <t xml:space="preserve"> Meavin  </t>
  </si>
  <si>
    <t xml:space="preserve">Salute Wajde </t>
  </si>
  <si>
    <t>Abrol</t>
  </si>
  <si>
    <t xml:space="preserve"> Big Smoke</t>
  </si>
  <si>
    <t xml:space="preserve">Ego </t>
  </si>
  <si>
    <t xml:space="preserve"> Deol Harman</t>
  </si>
  <si>
    <t xml:space="preserve"> https://open.spotify.com/album/3z7mexs8OGULIiubjLejrg</t>
  </si>
  <si>
    <t xml:space="preserve"> https://music.apple.com/in/album/folk-session/1718019731</t>
  </si>
  <si>
    <t xml:space="preserve"> https://www.jiosaavn.com/album/folk-session/nPo9vlVZKkM_</t>
  </si>
  <si>
    <t xml:space="preserve">Star </t>
  </si>
  <si>
    <t xml:space="preserve">On You </t>
  </si>
  <si>
    <t xml:space="preserve">Pair </t>
  </si>
  <si>
    <t xml:space="preserve">Jattiyan Ne </t>
  </si>
  <si>
    <t xml:space="preserve">Hass Paindi </t>
  </si>
  <si>
    <t xml:space="preserve">Fakkar Bande </t>
  </si>
  <si>
    <t xml:space="preserve">Folk Session </t>
  </si>
  <si>
    <t xml:space="preserve">Wedding Season </t>
  </si>
  <si>
    <t xml:space="preserve">Evening Walk </t>
  </si>
  <si>
    <t xml:space="preserve"> Mnltx</t>
  </si>
  <si>
    <t xml:space="preserve"> https://music.youtube.com/playlist?list=OLAK5uy_mM8IDKHTpByUHTkmDtVUojC18naSLVGGA</t>
  </si>
  <si>
    <t xml:space="preserve"> https://open.spotify.com/track/6V3PNwOkllspuIbKvLHNT2</t>
  </si>
  <si>
    <t xml:space="preserve"> https://music.apple.com/us/album/evening-walk-single/1711060629</t>
  </si>
  <si>
    <t xml:space="preserve">Dode </t>
  </si>
  <si>
    <t xml:space="preserve"> Vadda Grewal &amp; Priya</t>
  </si>
  <si>
    <t>Vadda Grewal, Raka</t>
  </si>
  <si>
    <t xml:space="preserve"> https://open.spotify.com/track/4u3nfG9D1XUquQzzU9Q1wv</t>
  </si>
  <si>
    <t xml:space="preserve"> https://music.apple.com/in/album/dode/1709265984?i=1709266133</t>
  </si>
  <si>
    <t xml:space="preserve">Tere Yaar Ne </t>
  </si>
  <si>
    <t>Karan Randhawa</t>
  </si>
  <si>
    <t xml:space="preserve"> Starboy</t>
  </si>
  <si>
    <t xml:space="preserve"> https://open.spotify.com/album/0QLNdHhsyM906pyniBfQTU</t>
  </si>
  <si>
    <t xml:space="preserve"> https://music.apple.com/in/album/tere-yaar-ne-single/1711616486</t>
  </si>
  <si>
    <t xml:space="preserve">Dreamer </t>
  </si>
  <si>
    <t xml:space="preserve"> Sharry Nexus  </t>
  </si>
  <si>
    <t xml:space="preserve"> https://open.spotify.com/album/3UmrhqVCblD8IfocpA0eFv</t>
  </si>
  <si>
    <t xml:space="preserve"> https://music.apple.com/in/album/dreamer-single/1709455286</t>
  </si>
  <si>
    <t xml:space="preserve">Munda Vaishnu </t>
  </si>
  <si>
    <t xml:space="preserve"> Vadda Grewal, Priya</t>
  </si>
  <si>
    <t xml:space="preserve"> https://open.spotify.com/album/2rtOtzK8Tgx09Nb1CAO5mS</t>
  </si>
  <si>
    <t xml:space="preserve"> https://music.apple.com/in/album/full-desi-2-feat-priya/1709265984</t>
  </si>
  <si>
    <t xml:space="preserve">Goli Te Goli </t>
  </si>
  <si>
    <t xml:space="preserve">Case </t>
  </si>
  <si>
    <t xml:space="preserve">Jithe Tera Yaar </t>
  </si>
  <si>
    <t xml:space="preserve">Jarda </t>
  </si>
  <si>
    <t xml:space="preserve">Why U Scared </t>
  </si>
  <si>
    <t xml:space="preserve">Full Desi 2 </t>
  </si>
  <si>
    <t xml:space="preserve">Indigator </t>
  </si>
  <si>
    <t xml:space="preserve"> Vadda Grewal &amp; Deepak Dhillon</t>
  </si>
  <si>
    <t>Danny</t>
  </si>
  <si>
    <t xml:space="preserve"> Nikk Muzik </t>
  </si>
  <si>
    <t xml:space="preserve"> https://open.spotify.com/album/0Rx3ZZVwNfz8odsFRvFhzh</t>
  </si>
  <si>
    <t xml:space="preserve"> https://music.apple.com/in/album/indigator-from-full-desi-2-single/1708341167</t>
  </si>
  <si>
    <t xml:space="preserve">Moh </t>
  </si>
  <si>
    <t xml:space="preserve"> https://open.spotify.com/album/7xPxPnttaerVFs2hqC0bJr</t>
  </si>
  <si>
    <t xml:space="preserve">Dupatta </t>
  </si>
  <si>
    <t xml:space="preserve"> V Barot </t>
  </si>
  <si>
    <t xml:space="preserve"> https://open.spotify.com/album/2OQTO0gDnzraKVDmtf7PWA</t>
  </si>
  <si>
    <t xml:space="preserve"> https://music.apple.com/in/album/dupatta-single/1707346069</t>
  </si>
  <si>
    <t xml:space="preserve">Glock </t>
  </si>
  <si>
    <t xml:space="preserve"> Raka Music</t>
  </si>
  <si>
    <t xml:space="preserve"> https://bit.ly/42x9d6l</t>
  </si>
  <si>
    <t xml:space="preserve"> https://bit.ly/3Ja3Oeo</t>
  </si>
  <si>
    <t xml:space="preserve">Sahi Kehnda C Bapu </t>
  </si>
  <si>
    <t xml:space="preserve">Saza By Khan Saab </t>
  </si>
  <si>
    <t xml:space="preserve"> Khab Saab</t>
  </si>
  <si>
    <t xml:space="preserve"> V Barot</t>
  </si>
  <si>
    <t xml:space="preserve"> https://open.spotify.com/track/68Z2tyJ2wqlltJYGN0apoH</t>
  </si>
  <si>
    <t xml:space="preserve"> https://music.apple.com/in/album/saza/1696455990?i=1696455997</t>
  </si>
  <si>
    <t xml:space="preserve">Menu Raj Karan De Lai Kise Di Sardari Di Lod Nai </t>
  </si>
  <si>
    <t xml:space="preserve">Number Den De Chakkr Ch Gadaila Kutt </t>
  </si>
  <si>
    <t xml:space="preserve">Asle Nal Yari </t>
  </si>
  <si>
    <t xml:space="preserve"> Lucas </t>
  </si>
  <si>
    <t xml:space="preserve"> https://open.spotify.com/track/0FJABfECHHo4494fHBFn6t</t>
  </si>
  <si>
    <t xml:space="preserve"> https://music.apple.com/in/album/asle-nal-yari/1696455990?i=1696455996</t>
  </si>
  <si>
    <t xml:space="preserve">Badi Vadia Laggi Aadi Teri Gal </t>
  </si>
  <si>
    <t xml:space="preserve">Tufang </t>
  </si>
  <si>
    <t xml:space="preserve"> Jass Manak</t>
  </si>
  <si>
    <t xml:space="preserve"> https://open.spotify.com/album/63KXQqXrBIBNSCOwtkCulT</t>
  </si>
  <si>
    <t xml:space="preserve"> https://music.apple.com/in/album/tufang-original-motion-picture-soundtrack-ep/1696455990</t>
  </si>
  <si>
    <t xml:space="preserve">Hathyar </t>
  </si>
  <si>
    <t xml:space="preserve"> Ninja</t>
  </si>
  <si>
    <t>Prince Rakhdi</t>
  </si>
  <si>
    <t xml:space="preserve"> Prince Rakhdi</t>
  </si>
  <si>
    <t xml:space="preserve">  The Kidd</t>
  </si>
  <si>
    <t xml:space="preserve"> https://open.spotify.com/album/5zXOlnv7LlCLlipzHBdSPk</t>
  </si>
  <si>
    <t xml:space="preserve"> https://music.apple.com/in/album/hathyar-from-tufang-single/1697015775</t>
  </si>
  <si>
    <t xml:space="preserve">Rehna Mausar Naal Dar Goli Ton </t>
  </si>
  <si>
    <t xml:space="preserve">Naam Pablo Te Pind Mexico </t>
  </si>
  <si>
    <t xml:space="preserve">Velliyan Cho Velly </t>
  </si>
  <si>
    <t xml:space="preserve">  Deep Jandu</t>
  </si>
  <si>
    <t xml:space="preserve"> https://open.spotify.com/track/0I69wxcGDauamGPCzG18xD?si=9fce7e38f42b4504</t>
  </si>
  <si>
    <t xml:space="preserve"> https://music.apple.com/in/album/velliyan-cho-velly/1696455990?i=1696455998</t>
  </si>
  <si>
    <t xml:space="preserve">Pakki Bandook Wargi Haan,Dhokha Nai Dindi </t>
  </si>
  <si>
    <t xml:space="preserve">Vadde Vadde Velly </t>
  </si>
  <si>
    <t>King Grewal</t>
  </si>
  <si>
    <t xml:space="preserve">  Deep Jandu, Ravi RBS</t>
  </si>
  <si>
    <t xml:space="preserve"> https://bit.ly/3NKAbC7</t>
  </si>
  <si>
    <t xml:space="preserve"> https://bit.ly/3NNcj0E</t>
  </si>
  <si>
    <t xml:space="preserve">Teri Main Hogayi </t>
  </si>
  <si>
    <t>Jass Manak</t>
  </si>
  <si>
    <t xml:space="preserve"> https://bit.ly/3JH1Y4Y</t>
  </si>
  <si>
    <t xml:space="preserve"> https://bit.ly/3pymGNE</t>
  </si>
  <si>
    <t xml:space="preserve">TUFANG </t>
  </si>
  <si>
    <t xml:space="preserve">Tere Pind Ton </t>
  </si>
  <si>
    <t xml:space="preserve"> Jazz Dee</t>
  </si>
  <si>
    <t xml:space="preserve"> https://bit.ly/3p85jDh</t>
  </si>
  <si>
    <t xml:space="preserve"> https://bit.ly/43MIeoK</t>
  </si>
  <si>
    <t xml:space="preserve">Lehanga Slowed and Reverb </t>
  </si>
  <si>
    <t xml:space="preserve"> Jass Manak </t>
  </si>
  <si>
    <t xml:space="preserve"> https://bit.ly/42zD928</t>
  </si>
  <si>
    <t xml:space="preserve"> https://bit.ly/3B5NF5g</t>
  </si>
  <si>
    <t xml:space="preserve">Seetiyan </t>
  </si>
  <si>
    <t>Hardeep Grewal</t>
  </si>
  <si>
    <t xml:space="preserve"> Hardeep Grewal</t>
  </si>
  <si>
    <t xml:space="preserve">Jawak </t>
  </si>
  <si>
    <t xml:space="preserve"> https://bit.ly/3ndxIXw</t>
  </si>
  <si>
    <t xml:space="preserve"> https://bit.ly/448jMi6</t>
  </si>
  <si>
    <t xml:space="preserve"> https://bit.ly/42ad49D</t>
  </si>
  <si>
    <t xml:space="preserve"> https://bit.ly/3ABIU3a</t>
  </si>
  <si>
    <t xml:space="preserve">Bandook </t>
  </si>
  <si>
    <t xml:space="preserve"> Game Changerz</t>
  </si>
  <si>
    <t xml:space="preserve"> https://spoti.fi/3LydO0Z</t>
  </si>
  <si>
    <t xml:space="preserve"> https://apple.co/3Fo0HP3</t>
  </si>
  <si>
    <t xml:space="preserve"> https://bit.ly/3LxKlEq</t>
  </si>
  <si>
    <t xml:space="preserve">Lehanga Remix </t>
  </si>
  <si>
    <t xml:space="preserve"> https://bit.ly/3ouMARv</t>
  </si>
  <si>
    <t xml:space="preserve"> https://bit.ly/3oytxWv</t>
  </si>
  <si>
    <t xml:space="preserve">Tere Na Viahi </t>
  </si>
  <si>
    <t>Ricky Khan</t>
  </si>
  <si>
    <t xml:space="preserve"> https://bit.ly/43M698c</t>
  </si>
  <si>
    <t xml:space="preserve"> https://bit.ly/3MUD2t6</t>
  </si>
  <si>
    <t xml:space="preserve">Jatt Brothers </t>
  </si>
  <si>
    <t xml:space="preserve"> https://bit.ly/43AjOyP</t>
  </si>
  <si>
    <t xml:space="preserve"> https://bit.ly/41sm7T0</t>
  </si>
  <si>
    <t xml:space="preserve">Phulkari </t>
  </si>
  <si>
    <t>Karan Randhawa &amp; Micheal</t>
  </si>
  <si>
    <t xml:space="preserve"> http://bit.ly/3GGyin5</t>
  </si>
  <si>
    <t xml:space="preserve"> https://bit.ly/41uRkop</t>
  </si>
  <si>
    <t xml:space="preserve">Sutte Bhaag </t>
  </si>
  <si>
    <t xml:space="preserve"> http://bit.ly/3mqDvbF</t>
  </si>
  <si>
    <t xml:space="preserve"> http://bit.ly/3o1Y1Qi</t>
  </si>
  <si>
    <t xml:space="preserve">Munda Oh Chahidai </t>
  </si>
  <si>
    <t xml:space="preserve"> Preet Guree</t>
  </si>
  <si>
    <t>Preet Guree</t>
  </si>
  <si>
    <t xml:space="preserve"> Dark Cello </t>
  </si>
  <si>
    <t xml:space="preserve"> http://bit.ly/3zFsqXi</t>
  </si>
  <si>
    <t xml:space="preserve"> http://bit.ly/3zFsiag</t>
  </si>
  <si>
    <t xml:space="preserve">Peak </t>
  </si>
  <si>
    <t xml:space="preserve"> Showkidd</t>
  </si>
  <si>
    <t xml:space="preserve">Pump Action </t>
  </si>
  <si>
    <t xml:space="preserve"> ShowKidd</t>
  </si>
  <si>
    <t xml:space="preserve">Butterfly </t>
  </si>
  <si>
    <t xml:space="preserve">Magazine </t>
  </si>
  <si>
    <t xml:space="preserve">Jatt Da Nishana </t>
  </si>
  <si>
    <t xml:space="preserve">Duphare </t>
  </si>
  <si>
    <t xml:space="preserve">Ask About </t>
  </si>
  <si>
    <t xml:space="preserve">Mustang </t>
  </si>
  <si>
    <t xml:space="preserve">Mathi Mathi </t>
  </si>
  <si>
    <t xml:space="preserve"> http://bit.ly/3xrbdQl</t>
  </si>
  <si>
    <t xml:space="preserve"> http://bit.ly/3KhkD8R</t>
  </si>
  <si>
    <t xml:space="preserve">Kalli Shad De </t>
  </si>
  <si>
    <t xml:space="preserve"> Kelly</t>
  </si>
  <si>
    <t xml:space="preserve"> http://bit.ly/3Y4amAb</t>
  </si>
  <si>
    <t xml:space="preserve"> http://bit.ly/3wBPTY6</t>
  </si>
  <si>
    <t>Combination</t>
  </si>
  <si>
    <t xml:space="preserve"> Kelly </t>
  </si>
  <si>
    <t>Siftan</t>
  </si>
  <si>
    <t>Bus Ali Kudi</t>
  </si>
  <si>
    <t>Shehar De Route</t>
  </si>
  <si>
    <t xml:space="preserve">Winter Vibes </t>
  </si>
  <si>
    <t xml:space="preserve">Uth Na Jaan Taare </t>
  </si>
  <si>
    <t>Bhanu Pratap Agnihotri</t>
  </si>
  <si>
    <t xml:space="preserve"> Baman Chand</t>
  </si>
  <si>
    <t xml:space="preserve"> Team Tru Makers</t>
  </si>
  <si>
    <t xml:space="preserve">Athroo </t>
  </si>
  <si>
    <t xml:space="preserve">Hun Changa Ae </t>
  </si>
  <si>
    <t xml:space="preserve">Nagni 2 </t>
  </si>
  <si>
    <t xml:space="preserve"> Me Dee</t>
  </si>
  <si>
    <t xml:space="preserve"> http://bit.ly/3gmRb4I</t>
  </si>
  <si>
    <t xml:space="preserve"> http://bit.ly/3hUMuzw</t>
  </si>
  <si>
    <t xml:space="preserve">Teri Galiyon Mein </t>
  </si>
  <si>
    <t xml:space="preserve"> Guri</t>
  </si>
  <si>
    <t>Babbu</t>
  </si>
  <si>
    <t xml:space="preserve"> Snipr</t>
  </si>
  <si>
    <t xml:space="preserve"> http://bit.ly/3i9sDfX</t>
  </si>
  <si>
    <t xml:space="preserve"> https://bit.ly/3F7tRS7</t>
  </si>
  <si>
    <t xml:space="preserve"> https://bit.ly/3u6CTbI</t>
  </si>
  <si>
    <t xml:space="preserve"> http://bit.ly/3tZl9in</t>
  </si>
  <si>
    <t xml:space="preserve">Danger Driver </t>
  </si>
  <si>
    <t xml:space="preserve"> Raka </t>
  </si>
  <si>
    <t xml:space="preserve">Dil Jittna Aunda </t>
  </si>
  <si>
    <t xml:space="preserve">Goli Feem Di </t>
  </si>
  <si>
    <t xml:space="preserve">Neend Tuttugi </t>
  </si>
  <si>
    <t xml:space="preserve">Nasha Patta </t>
  </si>
  <si>
    <t xml:space="preserve">Full Desi </t>
  </si>
  <si>
    <t xml:space="preserve">Sniff </t>
  </si>
  <si>
    <t xml:space="preserve"> Vadda Grewal , Elly Mangat </t>
  </si>
  <si>
    <t>Deep Balran</t>
  </si>
  <si>
    <t xml:space="preserve"> Hammy Mangat</t>
  </si>
  <si>
    <t xml:space="preserve">Kacherian </t>
  </si>
  <si>
    <t xml:space="preserve">Shahi Zindagi </t>
  </si>
  <si>
    <t xml:space="preserve"> Sagar Pop</t>
  </si>
  <si>
    <t xml:space="preserve"> Micheal </t>
  </si>
  <si>
    <t xml:space="preserve"> http://bit.ly/3UBIvpo</t>
  </si>
  <si>
    <t xml:space="preserve"> http://bit.ly/3WPiOUc</t>
  </si>
  <si>
    <t xml:space="preserve">Chobbar Title Track </t>
  </si>
  <si>
    <t xml:space="preserve"> Jordan Sandhu</t>
  </si>
  <si>
    <t>Jaggi Jagowal</t>
  </si>
  <si>
    <t xml:space="preserve"> Jaggi Jagowal</t>
  </si>
  <si>
    <t xml:space="preserve"> http://bit.ly/3NFxnWe</t>
  </si>
  <si>
    <t xml:space="preserve"> http://bit.ly/3fIsyyX</t>
  </si>
  <si>
    <t xml:space="preserve">Chobbar Trailer 2 </t>
  </si>
  <si>
    <t xml:space="preserve">TAUR </t>
  </si>
  <si>
    <t xml:space="preserve"> Ikky</t>
  </si>
  <si>
    <t xml:space="preserve"> https://bit.ly/3dkbGgZ</t>
  </si>
  <si>
    <t xml:space="preserve"> https://spoti.fi/3UoqFXR</t>
  </si>
  <si>
    <t xml:space="preserve"> https://apple.co/3BVvr84</t>
  </si>
  <si>
    <t xml:space="preserve"> https://bit.ly/3Dyy0Oi</t>
  </si>
  <si>
    <t xml:space="preserve">Dooron Dooron </t>
  </si>
  <si>
    <t xml:space="preserve"> https://spoti.fi/3A0Bs0U</t>
  </si>
  <si>
    <t xml:space="preserve"> https://apple.co/3wdQ5gc</t>
  </si>
  <si>
    <t xml:space="preserve"> https://bit.ly/3PyNgNz</t>
  </si>
  <si>
    <t xml:space="preserve">Koshish </t>
  </si>
  <si>
    <t xml:space="preserve"> Avtar Gill</t>
  </si>
  <si>
    <t>Sarb Sidhu</t>
  </si>
  <si>
    <t xml:space="preserve"> Crew Beats </t>
  </si>
  <si>
    <t xml:space="preserve"> Gursimrat (GS)</t>
  </si>
  <si>
    <t xml:space="preserve">Love Thunder Lofi Album </t>
  </si>
  <si>
    <t xml:space="preserve">Chobbar Trailer 1 </t>
  </si>
  <si>
    <t xml:space="preserve">Kuj Gallan </t>
  </si>
  <si>
    <t xml:space="preserve"> https://spoti.fi/3PgxQh8</t>
  </si>
  <si>
    <t xml:space="preserve"> https://apple.co/3RoIjsU</t>
  </si>
  <si>
    <t xml:space="preserve">Love Thunder Audio Jukebox </t>
  </si>
  <si>
    <t xml:space="preserve">POSSESSIVE </t>
  </si>
  <si>
    <t xml:space="preserve">BACHKE </t>
  </si>
  <si>
    <t xml:space="preserve">ADDICTION </t>
  </si>
  <si>
    <t xml:space="preserve">VENOM LOVE </t>
  </si>
  <si>
    <t xml:space="preserve">iTs MORNING </t>
  </si>
  <si>
    <t xml:space="preserve">PERFECT </t>
  </si>
  <si>
    <t xml:space="preserve"> Rajat Nagpal</t>
  </si>
  <si>
    <t xml:space="preserve">Intro Love Thunder Album </t>
  </si>
  <si>
    <t xml:space="preserve">AdhiRaat </t>
  </si>
  <si>
    <t xml:space="preserve">ADHI RAAT </t>
  </si>
  <si>
    <t xml:space="preserve">Ghoda </t>
  </si>
  <si>
    <t xml:space="preserve">PABLO </t>
  </si>
  <si>
    <t xml:space="preserve">Jass Manak </t>
  </si>
  <si>
    <t xml:space="preserve">Surma </t>
  </si>
  <si>
    <t xml:space="preserve">Jhumke </t>
  </si>
  <si>
    <t xml:space="preserve">Hisab </t>
  </si>
  <si>
    <t xml:space="preserve"> ShowKidd </t>
  </si>
  <si>
    <t xml:space="preserve">Zulfan </t>
  </si>
  <si>
    <t xml:space="preserve">Eyes On You </t>
  </si>
  <si>
    <t xml:space="preserve">Average </t>
  </si>
  <si>
    <t xml:space="preserve">Bunk </t>
  </si>
  <si>
    <t xml:space="preserve">XYZ </t>
  </si>
  <si>
    <t xml:space="preserve">Guitar </t>
  </si>
  <si>
    <t xml:space="preserve"> Fateh Shergill</t>
  </si>
  <si>
    <t xml:space="preserve">Zalma </t>
  </si>
  <si>
    <t xml:space="preserve"> https://spoti.fi/3QdOfnE</t>
  </si>
  <si>
    <t xml:space="preserve"> https://apple.co/3pocsvK</t>
  </si>
  <si>
    <t xml:space="preserve">Haye Vee </t>
  </si>
  <si>
    <t xml:space="preserve"> Love Lohka</t>
  </si>
  <si>
    <t>Love Lohka , Kinda Sandhu</t>
  </si>
  <si>
    <t xml:space="preserve"> Mind Frique</t>
  </si>
  <si>
    <t xml:space="preserve">Intzaar </t>
  </si>
  <si>
    <t xml:space="preserve">Gentlemen </t>
  </si>
  <si>
    <t xml:space="preserve">Cha Tu Te Mai </t>
  </si>
  <si>
    <t xml:space="preserve">Jodi </t>
  </si>
  <si>
    <t xml:space="preserve">Asla </t>
  </si>
  <si>
    <t xml:space="preserve">Peg Laa Ke </t>
  </si>
  <si>
    <t xml:space="preserve">Geetkaar </t>
  </si>
  <si>
    <t xml:space="preserve">Tim Hortons </t>
  </si>
  <si>
    <t xml:space="preserve">Lover Movie Promotional Tour Jalandhar To Ambala </t>
  </si>
  <si>
    <t xml:space="preserve"> Rahat Fateh Ali Khan, Atif Aslam, Sachet Tandon, Nooran Sisters, Asees Kaur, Jass Manak </t>
  </si>
  <si>
    <t>Babbu, Love Lokha, Jass Manak</t>
  </si>
  <si>
    <t xml:space="preserve"> Sharry Nexus, Snipr, Rajat Nagpal</t>
  </si>
  <si>
    <t xml:space="preserve">Kasam </t>
  </si>
  <si>
    <t xml:space="preserve">  Hashmat Sultana</t>
  </si>
  <si>
    <t xml:space="preserve">Marke </t>
  </si>
  <si>
    <t xml:space="preserve">  Jass Manak</t>
  </si>
  <si>
    <t>Love Lohka</t>
  </si>
  <si>
    <t xml:space="preserve"> https://spoti.fi/3OrJVjw</t>
  </si>
  <si>
    <t xml:space="preserve">Lover Movie Premiere At Elante </t>
  </si>
  <si>
    <t xml:space="preserve">Lover Movie Promotional Tour Sirsa To Delhi </t>
  </si>
  <si>
    <t xml:space="preserve">Tere Bina </t>
  </si>
  <si>
    <t xml:space="preserve"> Ustad Rahat Fateh Ali Khan</t>
  </si>
  <si>
    <t xml:space="preserve">Lover </t>
  </si>
  <si>
    <t xml:space="preserve"> Sharry Nexus </t>
  </si>
  <si>
    <t xml:space="preserve">Lover Movie Promotional Tour Sirsa To Jalandher </t>
  </si>
  <si>
    <t xml:space="preserve">LOVER Movie Promotional Tour Sirsa To Mohali </t>
  </si>
  <si>
    <t xml:space="preserve">Rangreza </t>
  </si>
  <si>
    <t xml:space="preserve"> Atif Aslam</t>
  </si>
  <si>
    <t xml:space="preserve">Lover Promo 1 </t>
  </si>
  <si>
    <t xml:space="preserve">Naah Lofi Version </t>
  </si>
  <si>
    <t xml:space="preserve"> https://spoti.fi/3tWUORs</t>
  </si>
  <si>
    <t xml:space="preserve"> https://apple.co/3i6h2Lu</t>
  </si>
  <si>
    <t xml:space="preserve"> https://bit.ly/36frk9g</t>
  </si>
  <si>
    <t xml:space="preserve">Kitna Chahe </t>
  </si>
  <si>
    <t xml:space="preserve"> Jass Manak, Asees Kaur</t>
  </si>
  <si>
    <t xml:space="preserve"> https://spoti.fi/3tSZKaP</t>
  </si>
  <si>
    <t xml:space="preserve"> https://apple.co/3zVgphM</t>
  </si>
  <si>
    <t xml:space="preserve">Lover Title Track </t>
  </si>
  <si>
    <t xml:space="preserve"> Sachet Tandon</t>
  </si>
  <si>
    <t xml:space="preserve"> https://spoti.fi/3AsDp86</t>
  </si>
  <si>
    <t xml:space="preserve"> https://apple.co/3a7WPVj</t>
  </si>
  <si>
    <t xml:space="preserve">LOVER </t>
  </si>
  <si>
    <t xml:space="preserve">Pyar Karda </t>
  </si>
  <si>
    <t xml:space="preserve"> Babbu</t>
  </si>
  <si>
    <t xml:space="preserve">LOVER First Look </t>
  </si>
  <si>
    <t xml:space="preserve">LOVER Motion Poster </t>
  </si>
  <si>
    <t>Babbu, Love Lohka, Jass Manak</t>
  </si>
  <si>
    <t xml:space="preserve">Tere Ghar De Niche </t>
  </si>
  <si>
    <t>Yenkan</t>
  </si>
  <si>
    <t xml:space="preserve"> Karaj Randhawa</t>
  </si>
  <si>
    <t xml:space="preserve"> Yeah Proof</t>
  </si>
  <si>
    <t xml:space="preserve"> https://spoti.fi/3MXNeho</t>
  </si>
  <si>
    <t xml:space="preserve"> https://apple.co/3vRXSAt</t>
  </si>
  <si>
    <t xml:space="preserve"> https://bit.ly/38cpKGB</t>
  </si>
  <si>
    <t>Yadaan</t>
  </si>
  <si>
    <t xml:space="preserve">Gabru </t>
  </si>
  <si>
    <t xml:space="preserve">Hookah Bar </t>
  </si>
  <si>
    <t xml:space="preserve">Naal Tere </t>
  </si>
  <si>
    <t xml:space="preserve">Chandigarh </t>
  </si>
  <si>
    <t xml:space="preserve">Saheliyan </t>
  </si>
  <si>
    <t xml:space="preserve">Shikari </t>
  </si>
  <si>
    <t xml:space="preserve">Putthe Kamm </t>
  </si>
  <si>
    <t xml:space="preserve"> Karaj Randhawa , Gurlez Akhtar</t>
  </si>
  <si>
    <t xml:space="preserve"> Proof</t>
  </si>
  <si>
    <t xml:space="preserve"> Karaj Randhawa </t>
  </si>
  <si>
    <t>Mere Wall</t>
  </si>
  <si>
    <t xml:space="preserve">Mere Wall </t>
  </si>
  <si>
    <t xml:space="preserve">Charso Bees 2 </t>
  </si>
  <si>
    <t xml:space="preserve">Samandar </t>
  </si>
  <si>
    <t xml:space="preserve">Desi Hip Hop </t>
  </si>
  <si>
    <t xml:space="preserve">Maar Dena </t>
  </si>
  <si>
    <t xml:space="preserve">Balle Balle </t>
  </si>
  <si>
    <t xml:space="preserve">Dil </t>
  </si>
  <si>
    <t xml:space="preserve">Gutt </t>
  </si>
  <si>
    <t xml:space="preserve">I.M.I.T </t>
  </si>
  <si>
    <t xml:space="preserve">Drug Dealer </t>
  </si>
  <si>
    <t xml:space="preserve">Main </t>
  </si>
  <si>
    <t xml:space="preserve">Jee Kare </t>
  </si>
  <si>
    <t xml:space="preserve">I Am I.C.O.N Album </t>
  </si>
  <si>
    <t xml:space="preserve">Tumhara Pyar </t>
  </si>
  <si>
    <t>BOHEMIA</t>
  </si>
  <si>
    <t xml:space="preserve">Nawa Suit </t>
  </si>
  <si>
    <t xml:space="preserve"> Beat Minister</t>
  </si>
  <si>
    <t xml:space="preserve">Naah </t>
  </si>
  <si>
    <t xml:space="preserve">Gaani </t>
  </si>
  <si>
    <t xml:space="preserve"> Guri </t>
  </si>
  <si>
    <t>Guri</t>
  </si>
  <si>
    <t xml:space="preserve">Yaar Mera </t>
  </si>
  <si>
    <t xml:space="preserve">London </t>
  </si>
  <si>
    <t xml:space="preserve"> Guri &amp; Jass Manak</t>
  </si>
  <si>
    <t>Guri &amp; Jass Manak</t>
  </si>
  <si>
    <t xml:space="preserve">Lamborghini </t>
  </si>
  <si>
    <t xml:space="preserve">Yaara </t>
  </si>
  <si>
    <t xml:space="preserve">Time Table </t>
  </si>
  <si>
    <t xml:space="preserve"> Gurjazz </t>
  </si>
  <si>
    <t>Lavi Tibbi</t>
  </si>
  <si>
    <t xml:space="preserve"> Juggy Gill</t>
  </si>
  <si>
    <t xml:space="preserve"> MixSingh</t>
  </si>
  <si>
    <t>Gurpreet Chattha</t>
  </si>
  <si>
    <t>Harinder Kaur</t>
  </si>
  <si>
    <t xml:space="preserve"> Dj Strings</t>
  </si>
  <si>
    <t xml:space="preserve">Do Naina </t>
  </si>
  <si>
    <t xml:space="preserve"> Gurnazar</t>
  </si>
  <si>
    <t xml:space="preserve"> Groovester</t>
  </si>
  <si>
    <t xml:space="preserve"> Guri, Jass Manak </t>
  </si>
  <si>
    <t>Guri, Jass Manak</t>
  </si>
  <si>
    <t xml:space="preserve">Chitta Kurta </t>
  </si>
  <si>
    <t xml:space="preserve"> Gurjazz &amp; Harish Verma </t>
  </si>
  <si>
    <t xml:space="preserve"> Laddi Gill </t>
  </si>
  <si>
    <t xml:space="preserve">Tukda Chann Da </t>
  </si>
  <si>
    <t xml:space="preserve"> Nik D Gill </t>
  </si>
  <si>
    <t xml:space="preserve">Juttiyan Da Joda </t>
  </si>
  <si>
    <t xml:space="preserve"> The Kidd</t>
  </si>
  <si>
    <t xml:space="preserve">Vailpuna </t>
  </si>
  <si>
    <t xml:space="preserve"> Hairat Aulakh, Gurlez Akhtar </t>
  </si>
  <si>
    <t>Hairat Aulakh</t>
  </si>
  <si>
    <t xml:space="preserve">Parche </t>
  </si>
  <si>
    <t xml:space="preserve">Shooter </t>
  </si>
  <si>
    <t xml:space="preserve">Fer Tenu Dasunga </t>
  </si>
  <si>
    <t xml:space="preserve"> The Sam</t>
  </si>
  <si>
    <t xml:space="preserve">Faslan Te Nasla </t>
  </si>
  <si>
    <t xml:space="preserve"> Zorawar Brar &amp; Harf Cheema</t>
  </si>
  <si>
    <t xml:space="preserve"> Vikram Sangha</t>
  </si>
  <si>
    <t xml:space="preserve">Raule Gaule </t>
  </si>
  <si>
    <t xml:space="preserve"> Sultan Singh &amp; Gurlez Akhtar</t>
  </si>
  <si>
    <t xml:space="preserve">Chan Chanani </t>
  </si>
  <si>
    <t xml:space="preserve">Vadde Velly </t>
  </si>
  <si>
    <t xml:space="preserve"> Avvy Sra</t>
  </si>
  <si>
    <t xml:space="preserve">Raule </t>
  </si>
  <si>
    <t xml:space="preserve"> Mxrci</t>
  </si>
  <si>
    <t xml:space="preserve">GUNDA ZONE </t>
  </si>
  <si>
    <t xml:space="preserve"> Guri, Ramneek Dhaliwal</t>
  </si>
  <si>
    <t>Ramneek Dhaliwal</t>
  </si>
  <si>
    <t xml:space="preserve"> Igmor</t>
  </si>
  <si>
    <t xml:space="preserve">ASLA </t>
  </si>
  <si>
    <t xml:space="preserve"> Raka  </t>
  </si>
  <si>
    <t xml:space="preserve">ZALMA </t>
  </si>
  <si>
    <t xml:space="preserve">Kaka Pardhan </t>
  </si>
  <si>
    <t xml:space="preserve">Salama Hundiyan </t>
  </si>
  <si>
    <t xml:space="preserve"> Jass Manak, Banny A</t>
  </si>
  <si>
    <t>Sadhpuri</t>
  </si>
  <si>
    <t xml:space="preserve">Ajnabi </t>
  </si>
  <si>
    <t xml:space="preserve"> Bohemia </t>
  </si>
  <si>
    <t>Bohemia</t>
  </si>
  <si>
    <t xml:space="preserve">Jurat </t>
  </si>
  <si>
    <t xml:space="preserve"> Vikram Sangha </t>
  </si>
  <si>
    <t xml:space="preserve">ZOOM </t>
  </si>
  <si>
    <t xml:space="preserve">Hass Ke </t>
  </si>
  <si>
    <t xml:space="preserve">Gede </t>
  </si>
  <si>
    <t xml:space="preserve"> Karan Randhawa, Simar Kaur</t>
  </si>
  <si>
    <t xml:space="preserve"> Karan Randhawa , Micheal</t>
  </si>
  <si>
    <t xml:space="preserve">Hawa Warga </t>
  </si>
  <si>
    <t>Nishawn Bhullar &amp; Kaushal Kishore</t>
  </si>
  <si>
    <t xml:space="preserve">Shaka Laka Boom Boom </t>
  </si>
  <si>
    <t xml:space="preserve"> Jass Manak &amp; Simar Kaur</t>
  </si>
  <si>
    <t xml:space="preserve">Dil Todne Se Pehle </t>
  </si>
  <si>
    <t xml:space="preserve"> Sunidhi Chauhan</t>
  </si>
  <si>
    <t xml:space="preserve">Sultan </t>
  </si>
  <si>
    <t xml:space="preserve"> Baman &amp; Chand </t>
  </si>
  <si>
    <t xml:space="preserve">RAMBO </t>
  </si>
  <si>
    <t xml:space="preserve"> Karan Randhawa &amp; Micheal</t>
  </si>
  <si>
    <t xml:space="preserve">STARBOY </t>
  </si>
  <si>
    <t xml:space="preserve">Teri Ho Gayi Aa </t>
  </si>
  <si>
    <t xml:space="preserve">YUMMY </t>
  </si>
  <si>
    <t xml:space="preserve">KAMI </t>
  </si>
  <si>
    <t xml:space="preserve">MAR GAYI </t>
  </si>
  <si>
    <t xml:space="preserve">JAAN LE RAKHI </t>
  </si>
  <si>
    <t xml:space="preserve">Bad Munda </t>
  </si>
  <si>
    <t xml:space="preserve">BAD MUNDA </t>
  </si>
  <si>
    <t xml:space="preserve">JATTI </t>
  </si>
  <si>
    <t xml:space="preserve">Nikaah </t>
  </si>
  <si>
    <t xml:space="preserve"> Satbir Aujla, Priya</t>
  </si>
  <si>
    <t xml:space="preserve">PAUNE 12 </t>
  </si>
  <si>
    <t xml:space="preserve"> Karan Randhawa, Shipra Goyal </t>
  </si>
  <si>
    <t>Jind Dhaliwal</t>
  </si>
  <si>
    <t xml:space="preserve"> Savio Sandhu </t>
  </si>
  <si>
    <t xml:space="preserve"> https://bit.ly/RamboAlbumOn-Spotify</t>
  </si>
  <si>
    <t xml:space="preserve"> https://bit.ly/RamboAlbumOniTunes</t>
  </si>
  <si>
    <t xml:space="preserve"> https://bit.ly/RamboAlbumOnJioSaavn</t>
  </si>
  <si>
    <t xml:space="preserve">MITRAN DA NAA </t>
  </si>
  <si>
    <t xml:space="preserve">ACTING </t>
  </si>
  <si>
    <t>Preet Sukh</t>
  </si>
  <si>
    <t xml:space="preserve">DAUR </t>
  </si>
  <si>
    <t xml:space="preserve">ROKA </t>
  </si>
  <si>
    <t xml:space="preserve">CHANN </t>
  </si>
  <si>
    <t>Jaini Sandhu</t>
  </si>
  <si>
    <t xml:space="preserve">SLANG </t>
  </si>
  <si>
    <t xml:space="preserve">FAIR </t>
  </si>
  <si>
    <t xml:space="preserve"> Karan Randhawa, Gurlez Akhtar </t>
  </si>
  <si>
    <t xml:space="preserve">MARJANA </t>
  </si>
  <si>
    <t xml:space="preserve">SHARAM HAYA </t>
  </si>
  <si>
    <t xml:space="preserve"> Karan Randhawa, Chaahat</t>
  </si>
  <si>
    <t>Avy Ballagan</t>
  </si>
  <si>
    <t xml:space="preserve"> Oye Kunal</t>
  </si>
  <si>
    <t xml:space="preserve"> Rox A</t>
  </si>
  <si>
    <t xml:space="preserve">Khyaal Karlo </t>
  </si>
  <si>
    <t xml:space="preserve"> Rupali</t>
  </si>
  <si>
    <t xml:space="preserve"> Akash Jandu</t>
  </si>
  <si>
    <t xml:space="preserve">JATTA </t>
  </si>
  <si>
    <t xml:space="preserve">Canada </t>
  </si>
  <si>
    <t xml:space="preserve">KHYAAL </t>
  </si>
  <si>
    <t xml:space="preserve">Lazeez </t>
  </si>
  <si>
    <t xml:space="preserve"> Hasil</t>
  </si>
  <si>
    <t>Hasil</t>
  </si>
  <si>
    <t xml:space="preserve"> Reeju</t>
  </si>
  <si>
    <t xml:space="preserve">Umeedan </t>
  </si>
  <si>
    <t xml:space="preserve"> Sheetal Arora </t>
  </si>
  <si>
    <t>Raas</t>
  </si>
  <si>
    <t xml:space="preserve">Kurbaan </t>
  </si>
  <si>
    <t>Vicky Sandhu</t>
  </si>
  <si>
    <t xml:space="preserve">Rabba Teri Lod Aey </t>
  </si>
  <si>
    <t xml:space="preserve"> Chetan</t>
  </si>
  <si>
    <t xml:space="preserve">Shikvay </t>
  </si>
  <si>
    <t xml:space="preserve">  Raaji</t>
  </si>
  <si>
    <t>Harnoor Randhawa</t>
  </si>
  <si>
    <t xml:space="preserve"> Gurmoh</t>
  </si>
  <si>
    <t xml:space="preserve">Goli </t>
  </si>
  <si>
    <t xml:space="preserve">Vibe </t>
  </si>
  <si>
    <t xml:space="preserve"> Preet Singh</t>
  </si>
  <si>
    <t xml:space="preserve">Aadat </t>
  </si>
  <si>
    <t>Haazi Sidhu</t>
  </si>
  <si>
    <t xml:space="preserve"> Starboy Music X</t>
  </si>
  <si>
    <t xml:space="preserve">Pi Ke Likheya Ae </t>
  </si>
  <si>
    <t xml:space="preserve"> Bhanu Pratap Agnihotri</t>
  </si>
  <si>
    <t xml:space="preserve">Nakk Te Makhi </t>
  </si>
  <si>
    <t xml:space="preserve"> Desi Crew </t>
  </si>
  <si>
    <t xml:space="preserve">Mutiyar </t>
  </si>
  <si>
    <t xml:space="preserve">Dard Viah Da </t>
  </si>
  <si>
    <t>Rajdeep Singh Dhuri</t>
  </si>
  <si>
    <t xml:space="preserve"> Prince Saggu</t>
  </si>
  <si>
    <t xml:space="preserve"> Rav Dhillon</t>
  </si>
  <si>
    <t xml:space="preserve"> http://spoti.fi/30IH3aI​</t>
  </si>
  <si>
    <t xml:space="preserve"> http://apple.co/2OKbnPH​</t>
  </si>
  <si>
    <t xml:space="preserve"> http://bit.ly/3vwMp7a</t>
  </si>
  <si>
    <t xml:space="preserve">TENU NI PATA </t>
  </si>
  <si>
    <t xml:space="preserve"> Sukhe</t>
  </si>
  <si>
    <t xml:space="preserve">Sara Din </t>
  </si>
  <si>
    <t xml:space="preserve"> Hairat Aulakh</t>
  </si>
  <si>
    <t xml:space="preserve">Khichi Rakh </t>
  </si>
  <si>
    <t xml:space="preserve">JASS MANAK </t>
  </si>
  <si>
    <t xml:space="preserve">Kaali Raat </t>
  </si>
  <si>
    <t xml:space="preserve">Splendor </t>
  </si>
  <si>
    <t xml:space="preserve">Shera Di Kaum </t>
  </si>
  <si>
    <t>Veet baljit</t>
  </si>
  <si>
    <t xml:space="preserve">Kro Kirpa </t>
  </si>
  <si>
    <t>Prince Bhuller</t>
  </si>
  <si>
    <t xml:space="preserve">Braat </t>
  </si>
  <si>
    <t xml:space="preserve">Darling </t>
  </si>
  <si>
    <t xml:space="preserve">Lambo Car </t>
  </si>
  <si>
    <t xml:space="preserve"> Sukhe </t>
  </si>
  <si>
    <t xml:space="preserve"> Dev Sidhu &amp; Afsana Khan </t>
  </si>
  <si>
    <t>Golu Aujla</t>
  </si>
  <si>
    <t xml:space="preserve"> Shawn Rana</t>
  </si>
  <si>
    <t xml:space="preserve">Yaara Tere Warga </t>
  </si>
  <si>
    <t xml:space="preserve">Slay King </t>
  </si>
  <si>
    <t xml:space="preserve">Karwa Chauth Song </t>
  </si>
  <si>
    <t xml:space="preserve"> Sukhe Muzical Doctorz </t>
  </si>
  <si>
    <t xml:space="preserve"> https://spoti.fi/2JDtkwR</t>
  </si>
  <si>
    <t xml:space="preserve"> https://apple.co/3epFRPQ</t>
  </si>
  <si>
    <t xml:space="preserve"> https://bit.ly/32eP2Oi</t>
  </si>
  <si>
    <t xml:space="preserve">Jatti </t>
  </si>
  <si>
    <t xml:space="preserve">2 Seater </t>
  </si>
  <si>
    <t xml:space="preserve"> Gippy Grewal, Afsana Khan</t>
  </si>
  <si>
    <t xml:space="preserve"> Ikwinder Singh</t>
  </si>
  <si>
    <t xml:space="preserve">Aja Ve Mahi </t>
  </si>
  <si>
    <t xml:space="preserve">No Competition </t>
  </si>
  <si>
    <t xml:space="preserve">Farak </t>
  </si>
  <si>
    <t xml:space="preserve"> Gippy Grewal</t>
  </si>
  <si>
    <t>Kulshan Sandhu</t>
  </si>
  <si>
    <t xml:space="preserve"> Aman Hayer</t>
  </si>
  <si>
    <t xml:space="preserve">Aish Aa </t>
  </si>
  <si>
    <t xml:space="preserve"> Enzo</t>
  </si>
  <si>
    <t xml:space="preserve">Piche Piche </t>
  </si>
  <si>
    <t xml:space="preserve"> Gippy Grewal Ft. BOHEMIA </t>
  </si>
  <si>
    <t xml:space="preserve"> Ikwinder Singh </t>
  </si>
  <si>
    <t xml:space="preserve">Sarkare </t>
  </si>
  <si>
    <t xml:space="preserve">Naam Jatt Da </t>
  </si>
  <si>
    <t xml:space="preserve"> Gippy Grewal Ft. Jass Manak</t>
  </si>
  <si>
    <t xml:space="preserve"> Jay K</t>
  </si>
  <si>
    <t xml:space="preserve">Jatta Ve </t>
  </si>
  <si>
    <t>Shree Brar</t>
  </si>
  <si>
    <t xml:space="preserve"> Dj Flow</t>
  </si>
  <si>
    <t xml:space="preserve">Tere Ala Jatt </t>
  </si>
  <si>
    <t xml:space="preserve"> Gippy Grewal, Shipra Goyal</t>
  </si>
  <si>
    <t xml:space="preserve">Gun Te Gulab </t>
  </si>
  <si>
    <t xml:space="preserve"> Gippy Grewal </t>
  </si>
  <si>
    <t xml:space="preserve">Jhanjra </t>
  </si>
  <si>
    <t xml:space="preserve">Sharaab </t>
  </si>
  <si>
    <t xml:space="preserve"> Gippy Grewal, Gurlez Akhtar</t>
  </si>
  <si>
    <t xml:space="preserve">The Main Man </t>
  </si>
  <si>
    <t xml:space="preserve">ASK THEM </t>
  </si>
  <si>
    <t xml:space="preserve"> Gippy Grewal Feat. Karan Aujla</t>
  </si>
  <si>
    <t>Karan Aujla</t>
  </si>
  <si>
    <t xml:space="preserve"> Vishal Mishra </t>
  </si>
  <si>
    <t xml:space="preserve">Ask Them </t>
  </si>
  <si>
    <t xml:space="preserve">AYEN KIVEN </t>
  </si>
  <si>
    <t xml:space="preserve"> Gippy Grewal Feat. Amrit Maan  </t>
  </si>
  <si>
    <t xml:space="preserve"> Ikwinder Singh (Ikky) </t>
  </si>
  <si>
    <t xml:space="preserve">Ayen Kiven </t>
  </si>
  <si>
    <t xml:space="preserve">Overflow By Hairat Aulakh </t>
  </si>
  <si>
    <t>Navi Dhaliwal</t>
  </si>
  <si>
    <t xml:space="preserve"> SinghWithLogic </t>
  </si>
  <si>
    <t xml:space="preserve"> Jass Manak Ft. Gurlez Akhtar </t>
  </si>
  <si>
    <t xml:space="preserve">Haseena </t>
  </si>
  <si>
    <t xml:space="preserve"> MixSingh </t>
  </si>
  <si>
    <t xml:space="preserve">Yaarian </t>
  </si>
  <si>
    <t xml:space="preserve"> Jass Manak Ft. Asees Kaur</t>
  </si>
  <si>
    <t xml:space="preserve"> Rajat Nagpal </t>
  </si>
  <si>
    <t xml:space="preserve">Nain </t>
  </si>
  <si>
    <t xml:space="preserve">Heel </t>
  </si>
  <si>
    <t xml:space="preserve"> Jass Manak Ft. Sunidhi Chauhan</t>
  </si>
  <si>
    <t xml:space="preserve"> Jass Manak Ft. DIVINE </t>
  </si>
  <si>
    <t xml:space="preserve">YES OR NO </t>
  </si>
  <si>
    <t xml:space="preserve">Tension </t>
  </si>
  <si>
    <t xml:space="preserve">Hasse </t>
  </si>
  <si>
    <t xml:space="preserve"> Prabhjass</t>
  </si>
  <si>
    <t>Rav Dhaliwal</t>
  </si>
  <si>
    <t xml:space="preserve"> Manromana</t>
  </si>
  <si>
    <t xml:space="preserve">Chehra </t>
  </si>
  <si>
    <t xml:space="preserve"> Jugnu</t>
  </si>
  <si>
    <t xml:space="preserve"> Ronn Sandhu </t>
  </si>
  <si>
    <t xml:space="preserve">Zamana Marda </t>
  </si>
  <si>
    <t xml:space="preserve"> Chetan Ft. Jass Manak </t>
  </si>
  <si>
    <t xml:space="preserve"> Karan Randhawa  </t>
  </si>
  <si>
    <t xml:space="preserve">Ignore </t>
  </si>
  <si>
    <t xml:space="preserve"> Sony Dhaliwal</t>
  </si>
  <si>
    <t>Sharry Siya</t>
  </si>
  <si>
    <t xml:space="preserve"> Dark Noise</t>
  </si>
  <si>
    <t xml:space="preserve">College Wale Yaar </t>
  </si>
  <si>
    <t xml:space="preserve"> Harf Cheema </t>
  </si>
  <si>
    <t xml:space="preserve"> Western Penduz</t>
  </si>
  <si>
    <t xml:space="preserve">Dil Todya </t>
  </si>
  <si>
    <t xml:space="preserve">Dil Todeya </t>
  </si>
  <si>
    <t xml:space="preserve">Willpower </t>
  </si>
  <si>
    <t xml:space="preserve"> KS Makhan</t>
  </si>
  <si>
    <t>Sukh Sandhu</t>
  </si>
  <si>
    <t xml:space="preserve">Jayy Randhawa </t>
  </si>
  <si>
    <t xml:space="preserve">Revolver </t>
  </si>
  <si>
    <t xml:space="preserve"> Haazi Sidhu</t>
  </si>
  <si>
    <t>Haazi Navi</t>
  </si>
  <si>
    <t xml:space="preserve">Dil Todne Se Pehle Cover </t>
  </si>
  <si>
    <t xml:space="preserve"> Aarohi</t>
  </si>
  <si>
    <t xml:space="preserve">Mil Jawein Tu </t>
  </si>
  <si>
    <t xml:space="preserve"> Raas</t>
  </si>
  <si>
    <t xml:space="preserve">Tere Karke </t>
  </si>
  <si>
    <t xml:space="preserve"> https://spoti.fi/2XvoFjF</t>
  </si>
  <si>
    <t xml:space="preserve"> https://apple.co/2yBIqO9</t>
  </si>
  <si>
    <t xml:space="preserve"> https://bit.ly/3gnNTZU</t>
  </si>
  <si>
    <t xml:space="preserve">Kalla Kalla </t>
  </si>
  <si>
    <t xml:space="preserve">Nigaha </t>
  </si>
  <si>
    <t>Karam Attari</t>
  </si>
  <si>
    <t xml:space="preserve"> DreamBoy</t>
  </si>
  <si>
    <t xml:space="preserve">Ravan Ravan Hoon Main </t>
  </si>
  <si>
    <t xml:space="preserve"> Rock D</t>
  </si>
  <si>
    <t>Rock D</t>
  </si>
  <si>
    <t xml:space="preserve"> Rock D &amp; Lucky Dj</t>
  </si>
  <si>
    <t xml:space="preserve">Rona </t>
  </si>
  <si>
    <t>Mandeep</t>
  </si>
  <si>
    <t xml:space="preserve"> Rajah Maan</t>
  </si>
  <si>
    <t xml:space="preserve">Kabba Subaah </t>
  </si>
  <si>
    <t xml:space="preserve"> Deep Dosanjh</t>
  </si>
  <si>
    <t>Deep Dosanjh</t>
  </si>
  <si>
    <t xml:space="preserve">Doori </t>
  </si>
  <si>
    <t xml:space="preserve"> Harinder Samra</t>
  </si>
  <si>
    <t>Harinder Samra</t>
  </si>
  <si>
    <t xml:space="preserve"> Dream Boy</t>
  </si>
  <si>
    <t xml:space="preserve">Gulaab </t>
  </si>
  <si>
    <t xml:space="preserve">Teriyaan Yaadan </t>
  </si>
  <si>
    <t>Harnek</t>
  </si>
  <si>
    <t xml:space="preserve">O Bandeya </t>
  </si>
  <si>
    <t xml:space="preserve">Roots </t>
  </si>
  <si>
    <t xml:space="preserve">Fearless </t>
  </si>
  <si>
    <t xml:space="preserve">Khyaal </t>
  </si>
  <si>
    <t xml:space="preserve">Nazara </t>
  </si>
  <si>
    <t xml:space="preserve">Jawani </t>
  </si>
  <si>
    <t xml:space="preserve">Mulakaat </t>
  </si>
  <si>
    <t xml:space="preserve">Makhaul </t>
  </si>
  <si>
    <t xml:space="preserve"> Dream Boy </t>
  </si>
  <si>
    <t xml:space="preserve">Ki Fayda </t>
  </si>
  <si>
    <t xml:space="preserve">Yaar Hasda </t>
  </si>
  <si>
    <t>Laji Surapuria</t>
  </si>
  <si>
    <t xml:space="preserve">Dolce Gabbana </t>
  </si>
  <si>
    <t xml:space="preserve">GURI </t>
  </si>
  <si>
    <t xml:space="preserve">Sikander 2 </t>
  </si>
  <si>
    <t xml:space="preserve">Ladki Kamaal Ae </t>
  </si>
  <si>
    <t xml:space="preserve"> Dr. J</t>
  </si>
  <si>
    <t>Nikk</t>
  </si>
  <si>
    <t xml:space="preserve"> Rox A </t>
  </si>
  <si>
    <t xml:space="preserve">Shopping </t>
  </si>
  <si>
    <t xml:space="preserve">Just Friend </t>
  </si>
  <si>
    <t xml:space="preserve"> Remmy, Shipra Goyal </t>
  </si>
  <si>
    <t>Raana</t>
  </si>
  <si>
    <t xml:space="preserve">Hitler </t>
  </si>
  <si>
    <t>Sahib Hitlar</t>
  </si>
  <si>
    <t xml:space="preserve">Gal Sun </t>
  </si>
  <si>
    <t xml:space="preserve">Dushman 40 </t>
  </si>
  <si>
    <t xml:space="preserve"> Harf Cheema, Gurlej Akhtar</t>
  </si>
  <si>
    <t xml:space="preserve"> Deep Jandu  </t>
  </si>
  <si>
    <t xml:space="preserve">MAA </t>
  </si>
  <si>
    <t xml:space="preserve">Shad Dena Tenu </t>
  </si>
  <si>
    <t xml:space="preserve">Maajhe Diye Mombatiye </t>
  </si>
  <si>
    <t xml:space="preserve"> Balkar Sidhu, Jenny Johal</t>
  </si>
  <si>
    <t>Lok Geet</t>
  </si>
  <si>
    <t xml:space="preserve"> Music Nasha</t>
  </si>
  <si>
    <t xml:space="preserve">Shoot Da Order </t>
  </si>
  <si>
    <t xml:space="preserve"> Jass Manak, Jagpal Sandhu</t>
  </si>
  <si>
    <t>Roshan</t>
  </si>
  <si>
    <t xml:space="preserve">SHOOTER </t>
  </si>
  <si>
    <t xml:space="preserve">Tere Laare </t>
  </si>
  <si>
    <t xml:space="preserve"> Chetan, Kulwinder Billa</t>
  </si>
  <si>
    <t xml:space="preserve">Munda Ki kare </t>
  </si>
  <si>
    <t xml:space="preserve"> Jagroop Sandhu</t>
  </si>
  <si>
    <t>Happy Dala</t>
  </si>
  <si>
    <t xml:space="preserve"> RB Khera</t>
  </si>
  <si>
    <t xml:space="preserve">Bhabiye </t>
  </si>
  <si>
    <t xml:space="preserve">Bombay To Punjab </t>
  </si>
  <si>
    <t xml:space="preserve"> Deep Jandu, DIVINE</t>
  </si>
  <si>
    <t xml:space="preserve">GAME </t>
  </si>
  <si>
    <t xml:space="preserve"> Deep Jandu, Sultaan</t>
  </si>
  <si>
    <t xml:space="preserve">My Name </t>
  </si>
  <si>
    <t xml:space="preserve"> Deep Jandu, Karan Aujla, Gangis Khan</t>
  </si>
  <si>
    <t xml:space="preserve">Sohni Kudi </t>
  </si>
  <si>
    <t xml:space="preserve"> Deep Dhillon &amp; Jaismeen Jassi</t>
  </si>
  <si>
    <t>Devinder Benipal &amp; Preet Guri</t>
  </si>
  <si>
    <t xml:space="preserve"> Dark Cello</t>
  </si>
  <si>
    <t xml:space="preserve">Real Ustaad </t>
  </si>
  <si>
    <t xml:space="preserve"> Deep Jandu, Miss Pooja</t>
  </si>
  <si>
    <t xml:space="preserve">Sab Theek Ae </t>
  </si>
  <si>
    <t xml:space="preserve"> Deep Jandu, raja Kumari </t>
  </si>
  <si>
    <t xml:space="preserve">Robinhood </t>
  </si>
  <si>
    <t xml:space="preserve"> Singga</t>
  </si>
  <si>
    <t>Singga</t>
  </si>
  <si>
    <t xml:space="preserve"> Westetn Penduz</t>
  </si>
  <si>
    <t xml:space="preserve">Mayajaal </t>
  </si>
  <si>
    <t xml:space="preserve"> Deep Jandu, BOHEMIA </t>
  </si>
  <si>
    <t xml:space="preserve">Peg Tere Naa De </t>
  </si>
  <si>
    <t xml:space="preserve"> The Kidd </t>
  </si>
  <si>
    <t xml:space="preserve">Jordan </t>
  </si>
  <si>
    <t xml:space="preserve"> Deep Jandu, Roach Killa </t>
  </si>
  <si>
    <t xml:space="preserve">Sala Pyar </t>
  </si>
  <si>
    <t xml:space="preserve"> Deep Jandu, Pav Dharia </t>
  </si>
  <si>
    <t xml:space="preserve"> Deep Dhillon, Jaismeen Jassi</t>
  </si>
  <si>
    <t xml:space="preserve">Dress Match </t>
  </si>
  <si>
    <t xml:space="preserve">Down To Earth </t>
  </si>
  <si>
    <t>Lally Mundi, Karan Aujla, Jass Manak</t>
  </si>
  <si>
    <t xml:space="preserve">Selfie Queen </t>
  </si>
  <si>
    <t xml:space="preserve"> Seera Buttar </t>
  </si>
  <si>
    <t>Jassi Rk</t>
  </si>
  <si>
    <t xml:space="preserve">Clutch Baliye </t>
  </si>
  <si>
    <t xml:space="preserve"> Sultaan Feat Gagan </t>
  </si>
  <si>
    <t>Sultaan</t>
  </si>
  <si>
    <t xml:space="preserve"> Sound Shikari</t>
  </si>
  <si>
    <t xml:space="preserve">Landcruiser </t>
  </si>
  <si>
    <t xml:space="preserve"> Veet Baljit, Gurlez Akhtar</t>
  </si>
  <si>
    <t xml:space="preserve">LONDON DI QUEEN </t>
  </si>
  <si>
    <t xml:space="preserve"> Balkar Sidhu</t>
  </si>
  <si>
    <t xml:space="preserve">GLOCK By Mankirt Aulakh </t>
  </si>
  <si>
    <t xml:space="preserve"> Mankirt Aulakh</t>
  </si>
  <si>
    <t>Saabi Bhinder</t>
  </si>
  <si>
    <t xml:space="preserve">Tera Mera Viah </t>
  </si>
  <si>
    <t xml:space="preserve">Juti Jharrke </t>
  </si>
  <si>
    <t>Sabi Bhinder</t>
  </si>
  <si>
    <t xml:space="preserve">Multani Kangne </t>
  </si>
  <si>
    <t xml:space="preserve">Mere Sajjan </t>
  </si>
  <si>
    <t xml:space="preserve"> Hairat Aulakh </t>
  </si>
  <si>
    <t xml:space="preserve"> Wazir Patar </t>
  </si>
  <si>
    <t xml:space="preserve">HASDI </t>
  </si>
  <si>
    <t xml:space="preserve">Putt Jattan De </t>
  </si>
  <si>
    <t xml:space="preserve"> Dev Sidhu</t>
  </si>
  <si>
    <t>Penny</t>
  </si>
  <si>
    <t xml:space="preserve">Jimmy Choo </t>
  </si>
  <si>
    <t>Bhinder Dabwali, Veet Baljit</t>
  </si>
  <si>
    <t xml:space="preserve">Befikra </t>
  </si>
  <si>
    <t xml:space="preserve">Dil Todta </t>
  </si>
  <si>
    <t xml:space="preserve"> Inder Dhillon</t>
  </si>
  <si>
    <t>Jabby Gill</t>
  </si>
  <si>
    <t xml:space="preserve">QATAL </t>
  </si>
  <si>
    <t xml:space="preserve"> Nishawn Bhullar, Gurlej Akhtar</t>
  </si>
  <si>
    <t xml:space="preserve">Love Marriage </t>
  </si>
  <si>
    <t xml:space="preserve">NonVeg </t>
  </si>
  <si>
    <t xml:space="preserve"> Kulwinder Kally, Gurlej Akhtar</t>
  </si>
  <si>
    <t>R Nait</t>
  </si>
  <si>
    <t xml:space="preserve"> Tar E Beat Breakers</t>
  </si>
  <si>
    <t xml:space="preserve">Ronde Ronde </t>
  </si>
  <si>
    <t>Avi</t>
  </si>
  <si>
    <t xml:space="preserve"> The Boss</t>
  </si>
  <si>
    <t xml:space="preserve"> Kulwinder Kally | Gurlej Akhtar</t>
  </si>
  <si>
    <t xml:space="preserve"> Priya Feat. Rav Dhillon</t>
  </si>
  <si>
    <t xml:space="preserve">Warning </t>
  </si>
  <si>
    <t xml:space="preserve"> Karaj Randhawa Feat. Prabh Grewal </t>
  </si>
  <si>
    <t xml:space="preserve">Unni Ikki </t>
  </si>
  <si>
    <t xml:space="preserve"> Himmat Sandhu</t>
  </si>
  <si>
    <t>Talwinder Talbi</t>
  </si>
  <si>
    <t xml:space="preserve">Jordan Sandhu &amp; Gurlez Akhtar | Gold Platinum </t>
  </si>
  <si>
    <t xml:space="preserve"> Jordan Sandhu, Gurlez Akhtar </t>
  </si>
  <si>
    <t>Manjinder Brar</t>
  </si>
  <si>
    <t xml:space="preserve"> Priya </t>
  </si>
  <si>
    <t xml:space="preserve">QATAL Video </t>
  </si>
  <si>
    <t xml:space="preserve">UNNI IKKI </t>
  </si>
  <si>
    <t>Ninja, Kulwinder Billa, Jordan Sandhu, Himmat Sandhu, The Boss</t>
  </si>
  <si>
    <t>Avi, Talwinder Talbi, Manjinder Brar</t>
  </si>
  <si>
    <t xml:space="preserve">Aisa Koi Din </t>
  </si>
  <si>
    <t xml:space="preserve"> Gora Gill</t>
  </si>
  <si>
    <t xml:space="preserve"> Nick Dhammu</t>
  </si>
  <si>
    <t xml:space="preserve">Bai Ji </t>
  </si>
  <si>
    <t xml:space="preserve"> The Boss </t>
  </si>
  <si>
    <t xml:space="preserve"> Ninja, Kulwinder Billa, Jordan Sandhu, Himmat Sandhu, The Boss</t>
  </si>
  <si>
    <t xml:space="preserve">Meharbaan </t>
  </si>
  <si>
    <t xml:space="preserve"> Kulwinder Billa</t>
  </si>
  <si>
    <t xml:space="preserve">Gold Platinum </t>
  </si>
  <si>
    <t xml:space="preserve">Pindan Wale </t>
  </si>
  <si>
    <t xml:space="preserve"> Kulwinder Billa, Ninja, Jordan Sandhu, Himmat Sandhu, Gurlez Akhtar</t>
  </si>
  <si>
    <t>Avi, Talwinder Talbi ; Manjinder Brar</t>
  </si>
  <si>
    <t xml:space="preserve">Jeena Ta Pena </t>
  </si>
  <si>
    <t xml:space="preserve">Jeena Ta Paina </t>
  </si>
  <si>
    <t xml:space="preserve">Gold Medal </t>
  </si>
  <si>
    <t xml:space="preserve"> Gaggi Dhillon, Jaisveen </t>
  </si>
  <si>
    <t>Gaggi Dhillon</t>
  </si>
  <si>
    <t xml:space="preserve"> Opi Uppal</t>
  </si>
  <si>
    <t xml:space="preserve">Hasda V Nai </t>
  </si>
  <si>
    <t xml:space="preserve">Sikander </t>
  </si>
  <si>
    <t xml:space="preserve"> Karan Aujla</t>
  </si>
  <si>
    <t xml:space="preserve"> Deep Jandu, Manna Music</t>
  </si>
  <si>
    <t xml:space="preserve">Yaara Lai </t>
  </si>
  <si>
    <t xml:space="preserve"> Tyson Sidhu</t>
  </si>
  <si>
    <t>Tyson Sidhu</t>
  </si>
  <si>
    <t xml:space="preserve"> Sir Manny</t>
  </si>
  <si>
    <t xml:space="preserve"> Snappy</t>
  </si>
  <si>
    <t xml:space="preserve">Tu Tu Mai Mai </t>
  </si>
  <si>
    <t xml:space="preserve"> Priya Ft. Prince Bhullar</t>
  </si>
  <si>
    <t xml:space="preserve"> Raja Maan</t>
  </si>
  <si>
    <t xml:space="preserve"> http://bit.ly/3O46eN7</t>
  </si>
  <si>
    <t xml:space="preserve"> http://bit.ly/3OeRlYf </t>
  </si>
  <si>
    <t xml:space="preserve">Mitti Virasat Babbran Di </t>
  </si>
  <si>
    <t xml:space="preserve">Billi Aakh </t>
  </si>
  <si>
    <t>Sikander 2</t>
  </si>
  <si>
    <t xml:space="preserve"> Guri, Tanya,  Jass Manak, Sidhu Moose Wala</t>
  </si>
  <si>
    <t>Guri, Jass Manak, Sidhu Moosewala</t>
  </si>
  <si>
    <t xml:space="preserve">Sikander 2 Promotional Tour </t>
  </si>
  <si>
    <t xml:space="preserve">Swaah </t>
  </si>
  <si>
    <t xml:space="preserve"> Laji Surapuria</t>
  </si>
  <si>
    <t xml:space="preserve"> Shagur</t>
  </si>
  <si>
    <t xml:space="preserve">Making Of Sikander 2 </t>
  </si>
  <si>
    <t xml:space="preserve">Zorawar Jatt </t>
  </si>
  <si>
    <t>Gill Raunta</t>
  </si>
  <si>
    <t xml:space="preserve"> Laddi Gill</t>
  </si>
  <si>
    <t xml:space="preserve">Door Ho Geya </t>
  </si>
  <si>
    <t xml:space="preserve"> Guri, Tanya</t>
  </si>
  <si>
    <t xml:space="preserve">SIKANDER 2  </t>
  </si>
  <si>
    <t xml:space="preserve">Prada Dialogue </t>
  </si>
  <si>
    <t xml:space="preserve">Rabb Wangu </t>
  </si>
  <si>
    <t xml:space="preserve"> https://spoti.fi/3RDCsiy</t>
  </si>
  <si>
    <t xml:space="preserve"> https://apple.co/3CYgvGR</t>
  </si>
  <si>
    <t xml:space="preserve">Na Sun Mitran Da </t>
  </si>
  <si>
    <t xml:space="preserve"> Ranjit Oye</t>
  </si>
  <si>
    <t xml:space="preserve"> Sidhu Moose Wala </t>
  </si>
  <si>
    <t>Sidhu Moose Wala</t>
  </si>
  <si>
    <t xml:space="preserve">NIRA ISHQ </t>
  </si>
  <si>
    <t xml:space="preserve">SIKANDER 2 </t>
  </si>
  <si>
    <t xml:space="preserve"> Satbir Aujla | Priya</t>
  </si>
  <si>
    <t xml:space="preserve"> Jayy Tarck</t>
  </si>
  <si>
    <t xml:space="preserve">Tappe </t>
  </si>
  <si>
    <t xml:space="preserve">Khuda </t>
  </si>
  <si>
    <t xml:space="preserve">House Wife </t>
  </si>
  <si>
    <t xml:space="preserve">Dilli Wali </t>
  </si>
  <si>
    <t xml:space="preserve"> Satbir Aujla / Priya</t>
  </si>
  <si>
    <t xml:space="preserve"> Dhammi Gill</t>
  </si>
  <si>
    <t>Sandhu Geetkar</t>
  </si>
  <si>
    <t xml:space="preserve">Shad Rahi </t>
  </si>
  <si>
    <t xml:space="preserve"> Satbir Aujla / Tanya</t>
  </si>
  <si>
    <t xml:space="preserve"> Ranjit </t>
  </si>
  <si>
    <t xml:space="preserve">Love Trap </t>
  </si>
  <si>
    <t xml:space="preserve"> Kam Shah Feat B Harry</t>
  </si>
  <si>
    <t xml:space="preserve">Dooriyan </t>
  </si>
  <si>
    <t xml:space="preserve">  Guri</t>
  </si>
  <si>
    <t>Raj Fatehpuria</t>
  </si>
  <si>
    <t xml:space="preserve">KHIDONA </t>
  </si>
  <si>
    <t xml:space="preserve"> Ar Deep</t>
  </si>
  <si>
    <t xml:space="preserve">Shine </t>
  </si>
  <si>
    <t>Ravie Randhawa</t>
  </si>
  <si>
    <t>Lopon Sukhdii</t>
  </si>
  <si>
    <t xml:space="preserve">SARDARI </t>
  </si>
  <si>
    <t>GURI Feat Sukh</t>
  </si>
  <si>
    <t xml:space="preserve">Platinum </t>
  </si>
  <si>
    <t xml:space="preserve"> Hardeep Grewal, Gurlez Akhtar </t>
  </si>
  <si>
    <t xml:space="preserve">Prada </t>
  </si>
  <si>
    <t xml:space="preserve">BOMBSHELL </t>
  </si>
  <si>
    <t xml:space="preserve"> Taz</t>
  </si>
  <si>
    <t>Manraj Natt</t>
  </si>
  <si>
    <t xml:space="preserve"> Trendsetter</t>
  </si>
  <si>
    <t xml:space="preserve">Dil Vich Vassdi </t>
  </si>
  <si>
    <t xml:space="preserve"> Harinder Samra </t>
  </si>
  <si>
    <t xml:space="preserve">Jigriaa Yaara </t>
  </si>
  <si>
    <t xml:space="preserve"> Jimmy Kaler, Shipra Goyal </t>
  </si>
  <si>
    <t>Jimmy Kaler</t>
  </si>
  <si>
    <t xml:space="preserve"> Rox-A ( https://www.instagram.com/rox_a_official/)  </t>
  </si>
  <si>
    <t xml:space="preserve">Pyar  Nai Karde Yaara  </t>
  </si>
  <si>
    <t xml:space="preserve"> Kevin Sidhu , Afsaana Khan</t>
  </si>
  <si>
    <t xml:space="preserve"> Rish</t>
  </si>
  <si>
    <t xml:space="preserve">Duniya Ton Wakh </t>
  </si>
  <si>
    <t xml:space="preserve"> Rammy Gill</t>
  </si>
  <si>
    <t xml:space="preserve"> Rox-A</t>
  </si>
  <si>
    <t xml:space="preserve"> Bobby Sandhu</t>
  </si>
  <si>
    <t>Prince Dhillon</t>
  </si>
  <si>
    <t xml:space="preserve">Ross </t>
  </si>
  <si>
    <t xml:space="preserve">Tibbeyan Ala Jatt </t>
  </si>
  <si>
    <t xml:space="preserve"> Harf Cheema, Gurlez Akhtar</t>
  </si>
  <si>
    <t xml:space="preserve">Kalli Ho Gai </t>
  </si>
  <si>
    <t xml:space="preserve">Fake Gallan </t>
  </si>
  <si>
    <t xml:space="preserve"> Kiratjot Kahlon Feat Lali , Armaan</t>
  </si>
  <si>
    <t>Kiratjot Kahlon</t>
  </si>
  <si>
    <t xml:space="preserve"> Kiratjot Kahlon </t>
  </si>
  <si>
    <t xml:space="preserve">Tere Bare </t>
  </si>
  <si>
    <t xml:space="preserve">Gal Wakhri </t>
  </si>
  <si>
    <t xml:space="preserve"> Dilnoor</t>
  </si>
  <si>
    <t>Sukh Sohal</t>
  </si>
  <si>
    <t xml:space="preserve"> Nvee</t>
  </si>
  <si>
    <t xml:space="preserve">Sukoon </t>
  </si>
  <si>
    <t xml:space="preserve"> Akash Jandu </t>
  </si>
  <si>
    <t xml:space="preserve">Ro Ro Ke Unplugged </t>
  </si>
  <si>
    <t xml:space="preserve"> Muzik Amy</t>
  </si>
  <si>
    <t xml:space="preserve">Girlfriend </t>
  </si>
  <si>
    <t xml:space="preserve">Adh Vichkaar </t>
  </si>
  <si>
    <t>Navjeet</t>
  </si>
  <si>
    <t xml:space="preserve"> Jaymeet</t>
  </si>
  <si>
    <t xml:space="preserve">Chumma </t>
  </si>
  <si>
    <t>K-Rick</t>
  </si>
  <si>
    <t xml:space="preserve"> Tanishk Bagchi </t>
  </si>
  <si>
    <t xml:space="preserve">Jutti </t>
  </si>
  <si>
    <t xml:space="preserve">Kylie </t>
  </si>
  <si>
    <t xml:space="preserve">VIAH </t>
  </si>
  <si>
    <t xml:space="preserve">Jaan </t>
  </si>
  <si>
    <t xml:space="preserve">Ehsaan </t>
  </si>
  <si>
    <t xml:space="preserve"> Raas Ft. Deepika Walia</t>
  </si>
  <si>
    <t xml:space="preserve">Goriye </t>
  </si>
  <si>
    <t>B Jay Randhawa</t>
  </si>
  <si>
    <t xml:space="preserve"> Intense</t>
  </si>
  <si>
    <t xml:space="preserve">Jattwaad </t>
  </si>
  <si>
    <t xml:space="preserve">Mohh </t>
  </si>
  <si>
    <t xml:space="preserve"> Timmy V </t>
  </si>
  <si>
    <t>Prince Bhullar (Parmvir Singh Bhullar)</t>
  </si>
  <si>
    <t xml:space="preserve">Ro Ro Ke </t>
  </si>
  <si>
    <t xml:space="preserve">Guns And Guts </t>
  </si>
  <si>
    <t xml:space="preserve"> Manpreet Sandhu</t>
  </si>
  <si>
    <t>Nish Kang</t>
  </si>
  <si>
    <t xml:space="preserve">Kali Range </t>
  </si>
  <si>
    <t xml:space="preserve">Tere Naal </t>
  </si>
  <si>
    <t xml:space="preserve">Moonroof </t>
  </si>
  <si>
    <t xml:space="preserve">Viah </t>
  </si>
  <si>
    <t xml:space="preserve">AGE 19 </t>
  </si>
  <si>
    <t xml:space="preserve">Chehra Tera </t>
  </si>
  <si>
    <t xml:space="preserve">Manaka Da Munda </t>
  </si>
  <si>
    <t xml:space="preserve">Jatt Circle </t>
  </si>
  <si>
    <t xml:space="preserve"> Dhammi Gill, Gurlez Akhtar</t>
  </si>
  <si>
    <t>Narinder Gill</t>
  </si>
  <si>
    <t xml:space="preserve"> Ladi Gill</t>
  </si>
  <si>
    <t xml:space="preserve">Gangland In Motherland </t>
  </si>
  <si>
    <t xml:space="preserve"> Nishawn Bhullar, Guri, Jass Manak, Vadda Grewal, Mehtab Virk </t>
  </si>
  <si>
    <t xml:space="preserve"> Deep Jandu, MixSingh, Sharry Nexus, Game Changerz , </t>
  </si>
  <si>
    <t xml:space="preserve">Teri Haan </t>
  </si>
  <si>
    <t xml:space="preserve">Rajvir Dhaliwal </t>
  </si>
  <si>
    <t>Kamal Kharoud</t>
  </si>
  <si>
    <t xml:space="preserve">TOM And JERRY </t>
  </si>
  <si>
    <t xml:space="preserve">Passport </t>
  </si>
  <si>
    <t xml:space="preserve"> Gur Chahal </t>
  </si>
  <si>
    <t>Gurbhej Kakra</t>
  </si>
  <si>
    <t xml:space="preserve"> Dope Peppz</t>
  </si>
  <si>
    <t xml:space="preserve">California Video </t>
  </si>
  <si>
    <t xml:space="preserve"> Nishawn Bhullar, Priya</t>
  </si>
  <si>
    <t xml:space="preserve"> Sukhe Muzical Doctorz</t>
  </si>
  <si>
    <t xml:space="preserve">Gangland in Motherland Episode 3 "Laanedaar" </t>
  </si>
  <si>
    <t xml:space="preserve">Gangland in Motherland | Episode 2 </t>
  </si>
  <si>
    <t xml:space="preserve">Kurbanian </t>
  </si>
  <si>
    <t xml:space="preserve"> DeepakDhillon</t>
  </si>
  <si>
    <t>Puneet Almast</t>
  </si>
  <si>
    <t xml:space="preserve"> Garry Singh</t>
  </si>
  <si>
    <t xml:space="preserve"> https://spoti.fi/3AM3yf4</t>
  </si>
  <si>
    <t xml:space="preserve"> https://apple.co/2SPiZ0n</t>
  </si>
  <si>
    <t xml:space="preserve">Chhote Chhote Laal </t>
  </si>
  <si>
    <t xml:space="preserve"> Karaj . Randhawa</t>
  </si>
  <si>
    <t xml:space="preserve">Gangland in Motherland | Episode 1 </t>
  </si>
  <si>
    <t xml:space="preserve">SHOW TIME </t>
  </si>
  <si>
    <t xml:space="preserve"> Guri Gill </t>
  </si>
  <si>
    <t>Guri Gill</t>
  </si>
  <si>
    <t xml:space="preserve"> Wazir Pattar</t>
  </si>
  <si>
    <t xml:space="preserve">Gangland in Motherland </t>
  </si>
  <si>
    <t xml:space="preserve"> GURI, Jass Manak </t>
  </si>
  <si>
    <t>Gabbar Sangrur</t>
  </si>
  <si>
    <t xml:space="preserve">Duniya Da Mela </t>
  </si>
  <si>
    <t xml:space="preserve"> Gavin Cheema </t>
  </si>
  <si>
    <t>Gavin Cheema</t>
  </si>
  <si>
    <t xml:space="preserve"> Gavin Cheema</t>
  </si>
  <si>
    <t xml:space="preserve">GANGLAND IN MOTHERLAND </t>
  </si>
  <si>
    <t xml:space="preserve">Wait </t>
  </si>
  <si>
    <t xml:space="preserve">Toronto </t>
  </si>
  <si>
    <t xml:space="preserve"> Jass Manak &amp; Priya </t>
  </si>
  <si>
    <t xml:space="preserve"> Deep Jandu, Sharry Nexus, Game Changerz </t>
  </si>
  <si>
    <t xml:space="preserve">Feel </t>
  </si>
  <si>
    <t>Sanj</t>
  </si>
  <si>
    <t xml:space="preserve"> Mad Mix</t>
  </si>
  <si>
    <t xml:space="preserve"> Gift Rulers</t>
  </si>
  <si>
    <t>Golla Manawan</t>
  </si>
  <si>
    <t xml:space="preserve">Allah </t>
  </si>
  <si>
    <t xml:space="preserve">Rang Gulabi </t>
  </si>
  <si>
    <t>Siffar</t>
  </si>
  <si>
    <t xml:space="preserve">NEVVY VIRK </t>
  </si>
  <si>
    <t>Nevvy Virk</t>
  </si>
  <si>
    <t xml:space="preserve">Khudaya </t>
  </si>
  <si>
    <t xml:space="preserve">Boss </t>
  </si>
  <si>
    <t xml:space="preserve">BOSS </t>
  </si>
  <si>
    <t xml:space="preserve">Bai Bai </t>
  </si>
  <si>
    <t xml:space="preserve"> Robbey Singh </t>
  </si>
  <si>
    <t xml:space="preserve"> Mista  Baaz </t>
  </si>
  <si>
    <t xml:space="preserve">Bandookan </t>
  </si>
  <si>
    <t>happy Raikoti</t>
  </si>
  <si>
    <t xml:space="preserve">Do Or Die </t>
  </si>
  <si>
    <t xml:space="preserve"> Anjaan </t>
  </si>
  <si>
    <t xml:space="preserve"> Mofusion</t>
  </si>
  <si>
    <t xml:space="preserve">Glassi </t>
  </si>
  <si>
    <t xml:space="preserve"> Mani Singh </t>
  </si>
  <si>
    <t xml:space="preserve"> Taran Singh </t>
  </si>
  <si>
    <t xml:space="preserve">High Thought </t>
  </si>
  <si>
    <t xml:space="preserve"> Rammy Gill Ft. Vadda Grewal</t>
  </si>
  <si>
    <t xml:space="preserve">Muchh </t>
  </si>
  <si>
    <t>Arjan Dhillon</t>
  </si>
  <si>
    <t xml:space="preserve">Mental Jatt </t>
  </si>
  <si>
    <t xml:space="preserve"> Amarr Nagra</t>
  </si>
  <si>
    <t>Deepa Baler</t>
  </si>
  <si>
    <t xml:space="preserve"> Jay Meet </t>
  </si>
  <si>
    <t xml:space="preserve">Zindagi De Panne </t>
  </si>
  <si>
    <t xml:space="preserve"> CHETAN</t>
  </si>
  <si>
    <t>RAAS</t>
  </si>
  <si>
    <t xml:space="preserve"> JOHNY VICK</t>
  </si>
  <si>
    <t xml:space="preserve">LOVIE VIRK </t>
  </si>
  <si>
    <t xml:space="preserve"> Lovie Virk</t>
  </si>
  <si>
    <t>MANINDER KAILEY</t>
  </si>
  <si>
    <t xml:space="preserve"> Hommi Pabla</t>
  </si>
  <si>
    <t>Mni</t>
  </si>
  <si>
    <t xml:space="preserve"> LOVIE VIRK</t>
  </si>
  <si>
    <t xml:space="preserve">Suit Punjabi </t>
  </si>
  <si>
    <t xml:space="preserve">Most Wanted </t>
  </si>
  <si>
    <t xml:space="preserve">Bhasoodi </t>
  </si>
  <si>
    <t xml:space="preserve"> Sonu Thukral</t>
  </si>
  <si>
    <t>Sonu Thukral &amp; Hina Khan And Share With Your Friends.</t>
  </si>
  <si>
    <t xml:space="preserve"> Preet Hundal</t>
  </si>
  <si>
    <t xml:space="preserve">Time Chakda </t>
  </si>
  <si>
    <t xml:space="preserve"> Varinder Brar</t>
  </si>
  <si>
    <t>Sandeep Shakuria</t>
  </si>
  <si>
    <t xml:space="preserve"> Desi Crew</t>
  </si>
  <si>
    <t>Karaj Randhawa</t>
  </si>
  <si>
    <t xml:space="preserve">Guri </t>
  </si>
  <si>
    <t>Sukhe Muzical Doctorz</t>
  </si>
  <si>
    <t xml:space="preserve"> https://spoti.fi/3rYUC4t</t>
  </si>
  <si>
    <t xml:space="preserve"> https://apple.co/355CWLE</t>
  </si>
  <si>
    <t xml:space="preserve">Att </t>
  </si>
  <si>
    <t xml:space="preserve"> Kulwinder Singh</t>
  </si>
  <si>
    <t>Sandhu Sukhraj</t>
  </si>
  <si>
    <t xml:space="preserve"> JASS MANAK</t>
  </si>
  <si>
    <t>JASS MANAK</t>
  </si>
  <si>
    <t xml:space="preserve">PRADA </t>
  </si>
  <si>
    <t xml:space="preserve">Jeena Chhad Ta </t>
  </si>
  <si>
    <t xml:space="preserve"> Sunny Dhir</t>
  </si>
  <si>
    <t>Lucky</t>
  </si>
  <si>
    <t xml:space="preserve">HINA KHAN Singing BHASOODI LIVE </t>
  </si>
  <si>
    <t xml:space="preserve">JUDAA </t>
  </si>
  <si>
    <t xml:space="preserve"> Sukh-E Muzical Doctorz</t>
  </si>
  <si>
    <t xml:space="preserve">BHASOODI </t>
  </si>
  <si>
    <t xml:space="preserve"> SONU THUKRAL</t>
  </si>
  <si>
    <t xml:space="preserve">Dear Mom </t>
  </si>
  <si>
    <t xml:space="preserve"> WIGGI</t>
  </si>
  <si>
    <t>WIGGI, G. Sidhu, Akal Inder, Satwinder Singh</t>
  </si>
  <si>
    <t xml:space="preserve"> http://bit.ly/3ZKrr2y</t>
  </si>
  <si>
    <t xml:space="preserve"> http://bit.ly/437XQTB</t>
  </si>
  <si>
    <t xml:space="preserve">MULAQAATAAN </t>
  </si>
  <si>
    <t xml:space="preserve"> ROCKY</t>
  </si>
  <si>
    <t>BAAZ GILL</t>
  </si>
  <si>
    <t xml:space="preserve">JAAN </t>
  </si>
  <si>
    <t xml:space="preserve"> GURI</t>
  </si>
  <si>
    <t>AVTAR DHALIWAL</t>
  </si>
  <si>
    <t xml:space="preserve">TERI MERI </t>
  </si>
  <si>
    <t>RAJ FATEHPUR</t>
  </si>
  <si>
    <t xml:space="preserve">HANJU </t>
  </si>
  <si>
    <t>Avtar Dhaliwal</t>
  </si>
  <si>
    <t xml:space="preserve">SUIT PUNJABI </t>
  </si>
  <si>
    <t>- AVY DHALIWAL</t>
  </si>
  <si>
    <t>SUKH KULAR</t>
  </si>
  <si>
    <t xml:space="preserve">Golden Rang </t>
  </si>
  <si>
    <t xml:space="preserve"> KV Dhillon</t>
  </si>
  <si>
    <t xml:space="preserve">BEWAFA TU </t>
  </si>
  <si>
    <t xml:space="preserve"> GURI Ft. TANYA</t>
  </si>
  <si>
    <t xml:space="preserve">Mill Lo Na </t>
  </si>
  <si>
    <t>JAANI</t>
  </si>
  <si>
    <t xml:space="preserve">Teri Talaash </t>
  </si>
  <si>
    <t xml:space="preserve"> ROSHAN PRINCE</t>
  </si>
  <si>
    <t xml:space="preserve">Chootay Maatay </t>
  </si>
  <si>
    <t>JUNG SANDHU</t>
  </si>
  <si>
    <t xml:space="preserve">Without You </t>
  </si>
  <si>
    <t xml:space="preserve">WITHOUT YOU </t>
  </si>
  <si>
    <t xml:space="preserve">Bewafa Tu </t>
  </si>
  <si>
    <t xml:space="preserve"> Guri Ft. Tanya</t>
  </si>
  <si>
    <t>Raj Fatehpur</t>
  </si>
  <si>
    <t xml:space="preserve">Tera Deewana </t>
  </si>
  <si>
    <t xml:space="preserve"> Parv</t>
  </si>
  <si>
    <t>Nirmaan/Kumaar Sagar</t>
  </si>
  <si>
    <t xml:space="preserve"> SUKHE MUZICAL DOCTORZ</t>
  </si>
  <si>
    <t xml:space="preserve">Enemies </t>
  </si>
  <si>
    <t>Sidhu Moosewala</t>
  </si>
  <si>
    <t xml:space="preserve">Publicity </t>
  </si>
  <si>
    <t>Jung Sandhu</t>
  </si>
  <si>
    <t>Nirmaan/Kumar Sagar</t>
  </si>
  <si>
    <t xml:space="preserve">Chobbar </t>
  </si>
  <si>
    <t xml:space="preserve"> Kiratjot Kahlon</t>
  </si>
  <si>
    <t xml:space="preserve">GYM </t>
  </si>
  <si>
    <t xml:space="preserve"> HARF CHEEMA</t>
  </si>
  <si>
    <t>HARF CHEEMA</t>
  </si>
  <si>
    <t xml:space="preserve"> WESTERN PENDU </t>
  </si>
  <si>
    <t xml:space="preserve"> DJ FLOW</t>
  </si>
  <si>
    <t xml:space="preserve">DESERVE </t>
  </si>
  <si>
    <t xml:space="preserve"> GUR PREET </t>
  </si>
  <si>
    <t>DEEP ARRAICHA</t>
  </si>
  <si>
    <t xml:space="preserve"> TURBAN BEATS</t>
  </si>
  <si>
    <t xml:space="preserve"> NAIVY </t>
  </si>
  <si>
    <t>RAJ FATEHPURIA</t>
  </si>
  <si>
    <t xml:space="preserve"> RANJIT</t>
  </si>
  <si>
    <t xml:space="preserve">APPROACH </t>
  </si>
  <si>
    <t xml:space="preserve"> NISHAWN BHULLAR</t>
  </si>
  <si>
    <t>PREET GUNOMAJRA</t>
  </si>
  <si>
    <t xml:space="preserve"> JAZ BUTTAR</t>
  </si>
  <si>
    <t xml:space="preserve">TOOMA </t>
  </si>
  <si>
    <t xml:space="preserve"> SARGI MAAN</t>
  </si>
  <si>
    <t>GURWINDER KAUR</t>
  </si>
  <si>
    <t xml:space="preserve"> GOLD BOY</t>
  </si>
  <si>
    <t xml:space="preserve">Enna Sohna </t>
  </si>
  <si>
    <t xml:space="preserve"> Ripan Sidhu </t>
  </si>
  <si>
    <t>-Gill Kathunangaliya</t>
  </si>
  <si>
    <t>- Desi Crew</t>
  </si>
  <si>
    <t xml:space="preserve">PEG </t>
  </si>
  <si>
    <t xml:space="preserve"> B JAY RANDHAWA</t>
  </si>
  <si>
    <t>KULSHAN SANDHU</t>
  </si>
  <si>
    <t xml:space="preserve"> GUPZ SEHRA</t>
  </si>
  <si>
    <t>KULSAHN SANDHU</t>
  </si>
  <si>
    <t xml:space="preserve">SOHNEYA </t>
  </si>
  <si>
    <t>Yaad Purewal</t>
  </si>
  <si>
    <t xml:space="preserve">  Sukhe Muzical Doctorz</t>
  </si>
  <si>
    <t>YAAD PUREWAL</t>
  </si>
  <si>
    <t xml:space="preserve"> SUKH-E MUZICAL DOCTORZ</t>
  </si>
  <si>
    <t xml:space="preserve">U TURN  </t>
  </si>
  <si>
    <t xml:space="preserve">GURI Ft. TANYA </t>
  </si>
  <si>
    <t xml:space="preserve"> GURI/ TANYA  </t>
  </si>
  <si>
    <t>- RAJ FATEHPURIA</t>
  </si>
  <si>
    <t>-  RANJIT</t>
  </si>
  <si>
    <t xml:space="preserve">SACH DASSDE </t>
  </si>
  <si>
    <t xml:space="preserve"> HARNAV BRAR</t>
  </si>
  <si>
    <t>- SUCHA YAAR</t>
  </si>
  <si>
    <t>-  SHARRY NEXUS</t>
  </si>
  <si>
    <t xml:space="preserve">SUIT </t>
  </si>
  <si>
    <t xml:space="preserve"> NIMRAT KHAIRA Ft. MANKIRT AULAKH</t>
  </si>
  <si>
    <t>- ARJAN DHILLON</t>
  </si>
  <si>
    <t>-  PREET HUNDAL</t>
  </si>
  <si>
    <t xml:space="preserve">Jimmy Choo Choo </t>
  </si>
  <si>
    <t xml:space="preserve">  B Praak</t>
  </si>
  <si>
    <t xml:space="preserve">JIMMY CHOO CHOO </t>
  </si>
  <si>
    <t xml:space="preserve"> GURI  </t>
  </si>
  <si>
    <t>- JAANI</t>
  </si>
  <si>
    <t>-  B PRAAK</t>
  </si>
  <si>
    <t xml:space="preserve">DOORIYAN </t>
  </si>
  <si>
    <t>- RANJIT</t>
  </si>
  <si>
    <t>Raj Ranjodh</t>
  </si>
  <si>
    <t xml:space="preserve">Yaar Beli </t>
  </si>
  <si>
    <t>- Avtar Dhaliwal &amp; Harman</t>
  </si>
  <si>
    <t>- Deep Jandu</t>
  </si>
  <si>
    <t xml:space="preserve">AMAZING BHANGRA VIDEO </t>
  </si>
  <si>
    <t xml:space="preserve">Adhiya </t>
  </si>
  <si>
    <t>Deep Karan</t>
  </si>
  <si>
    <t>- Prince Rakhdi</t>
  </si>
  <si>
    <t>- Jassi X</t>
  </si>
  <si>
    <t xml:space="preserve">Bohemia </t>
  </si>
  <si>
    <t>- Bohemia</t>
  </si>
  <si>
    <t>Avtar Dhaliwal &amp; Harman Khanauri</t>
  </si>
  <si>
    <t xml:space="preserve"> https://spoti.fi/3tYDUDA</t>
  </si>
  <si>
    <t xml:space="preserve"> https://apple.co/33vyuW3</t>
  </si>
  <si>
    <t xml:space="preserve">Sukhe Muzical Doctorz Ft Shrey Sean || Aish Karda </t>
  </si>
  <si>
    <t xml:space="preserve"> Sukh-E Muzical Doctorz </t>
  </si>
  <si>
    <t>Nav Garhiwala</t>
  </si>
  <si>
    <t>- M. Vee [https://www.facebook.com/mridulofficial]</t>
  </si>
  <si>
    <t xml:space="preserve">Weed Da Saroor </t>
  </si>
  <si>
    <t xml:space="preserve"> J Lucky Ft Bohemia</t>
  </si>
  <si>
    <t>J Lucky</t>
  </si>
  <si>
    <t xml:space="preserve">Reply To Jordan </t>
  </si>
  <si>
    <t xml:space="preserve"> Lvs Dhillon </t>
  </si>
  <si>
    <t xml:space="preserve">Paisa </t>
  </si>
  <si>
    <t xml:space="preserve"> Hardeep Grewal </t>
  </si>
  <si>
    <t>- Paivy</t>
  </si>
  <si>
    <t xml:space="preserve">GeetMP3 </t>
  </si>
  <si>
    <t xml:space="preserve"> https://music.youtube.com/watch?v=5vFy5NwBJ4g&amp;si=LAh8f2OmiLJwxUe9&amp;drli=1</t>
  </si>
  <si>
    <t xml:space="preserve"> https://open.spotify.com/track/5i4OV4brkR3tdDiMHQYfLj</t>
  </si>
  <si>
    <t xml:space="preserve"> https://music.apple.com/us/album/splendor-single/1760236402</t>
  </si>
  <si>
    <t xml:space="preserve"> https://www.jiosaavn.com/album/splendor/ngijjITR-Xc_</t>
  </si>
  <si>
    <t xml:space="preserve"> https://www.instagram.com/reels/audio/367953054298813</t>
  </si>
  <si>
    <t>Punjabi_song</t>
  </si>
  <si>
    <t xml:space="preserve"> Arvindr Khaira</t>
  </si>
  <si>
    <t xml:space="preserve"> https://music.youtube.com/playlist?list=OLAK5uy_mwgGrd4Qgt55RdM3F-NobGocFyKp5uWLM&amp;si=NU-tMr7ncMrzzkn8</t>
  </si>
  <si>
    <t xml:space="preserve"> https://open.spotify.com/track/0oVevFsf5j4GKpof0CiQ8X</t>
  </si>
  <si>
    <t xml:space="preserve"> https://music.apple.com/us/album/jimmy-choo-choo-single/1760238034</t>
  </si>
  <si>
    <t xml:space="preserve"> https://www.jiosaavn.com/album/jimmy-choo-choo/UwTjOZ4o,jg_</t>
  </si>
  <si>
    <t xml:space="preserve"> https://www.instagram.com/reels/audio/1914072232218724</t>
  </si>
  <si>
    <t xml:space="preserve"> https://bit.ly/3cL81rZ</t>
  </si>
  <si>
    <t xml:space="preserve"> https://bit.ly/3Qnpkx0</t>
  </si>
  <si>
    <t xml:space="preserve"> https://bit.ly/3QjO3Ct</t>
  </si>
  <si>
    <t xml:space="preserve"> https://music.youtube.com/playlist?list=OLAK5uy_kxZ1Mk6y0eItbl8pI9cBVSSHy5weAljAo&amp;si=neesVByysmGSp9vg</t>
  </si>
  <si>
    <t xml:space="preserve"> https://open.spotify.com/album/43BECgyBHPVq4Gb89MBfAF</t>
  </si>
  <si>
    <t xml:space="preserve"> https://music.apple.com/us/album/juti-jharrke-single/1760235820</t>
  </si>
  <si>
    <t xml:space="preserve"> https://www.jiosaavn.com/album/juti-jharrke/qllVjljgBNA_</t>
  </si>
  <si>
    <t xml:space="preserve"> https://www.instagram.com/reels/audio/467100340586626</t>
  </si>
  <si>
    <t xml:space="preserve"> https://music.youtube.com/watch?v=mPJKdS-fBSU&amp;si=0Ub14X6AgNYcLi8D</t>
  </si>
  <si>
    <t xml:space="preserve"> https://open.spotify.com/album/2bUKXxtDHMle5hi1mDISRz</t>
  </si>
  <si>
    <t xml:space="preserve"> https://music.apple.com/us/album/saiyaan-single/1760237393</t>
  </si>
  <si>
    <t xml:space="preserve"> https://www.jiosaavn.com/album/saiyaan/o4TwkIWc63U_</t>
  </si>
  <si>
    <t xml:space="preserve"> https://www.instagram.com/reels/audio/479525794825881</t>
  </si>
  <si>
    <t xml:space="preserve">Saiyaan </t>
  </si>
  <si>
    <t xml:space="preserve">Heeriye </t>
  </si>
  <si>
    <t xml:space="preserve"> Karan Randhawa (Ft. Ayesha Khan)</t>
  </si>
  <si>
    <t xml:space="preserve"> https://music.youtube.com/watch?v=xaUZhsDzRJ4&amp;si=G0_KJ13Htd5jqGfR</t>
  </si>
  <si>
    <t xml:space="preserve"> https://open.spotify.com/track/5IG7VuYedEhg3t7AacfirW</t>
  </si>
  <si>
    <t xml:space="preserve"> https://music.apple.com/us/album/guitar-single/1760237929</t>
  </si>
  <si>
    <t xml:space="preserve"> https://www.jiosaavn.com/album/guitar/oFprvlK,tyg_</t>
  </si>
  <si>
    <t xml:space="preserve"> https://www.instagram.com/reels/audio/588981409395472</t>
  </si>
  <si>
    <t xml:space="preserve"> https://music.youtube.com/watch?v=CY_m9zUycVY&amp;si=o5A-qXoJlXYIbbrY</t>
  </si>
  <si>
    <t xml:space="preserve"> https://open.spotify.com/album/17LszvF2utGdeZ554bVC9d</t>
  </si>
  <si>
    <t xml:space="preserve"> https://music.apple.com/us/album/istanbul-single/6798345152</t>
  </si>
  <si>
    <t xml:space="preserve"> https://www.jiosaavn.com/album/istanbul/9DfU4I,n80c_</t>
  </si>
  <si>
    <t xml:space="preserve"> https://www.instagram.com/reels/audio/2256885638381508</t>
  </si>
  <si>
    <t xml:space="preserve">Istanbul </t>
  </si>
  <si>
    <t xml:space="preserve"> Vadda Grewal, Meavin</t>
  </si>
  <si>
    <t xml:space="preserve"> Jagroop Sandhu, Guru Bhullar</t>
  </si>
  <si>
    <t xml:space="preserve"> https://music.youtube.com/watch?v=EQTEB6iugcA&amp;si=iDIX0GfIt7cpYoe4</t>
  </si>
  <si>
    <t xml:space="preserve"> https://open.spotify.com/album/7C0S0vjfKmfTj1Rye3Z1xY</t>
  </si>
  <si>
    <t xml:space="preserve"> https://music.apple.com/us/album/romantic-amli-single/6797013185</t>
  </si>
  <si>
    <t xml:space="preserve"> https://www.jiosaavn.com/album/romantic-amli/FcgsZX-anyE_</t>
  </si>
  <si>
    <t xml:space="preserve"> https://www.instagram.com/reels/audio/1515390913601960</t>
  </si>
  <si>
    <t xml:space="preserve">ROMANTIC AMLI </t>
  </si>
  <si>
    <t xml:space="preserve"> https://music.youtube.com/watch?v=XqB1nzANoQM&amp;si=aBEOxV1xXCw09w_S</t>
  </si>
  <si>
    <t xml:space="preserve"> https://open.spotify.com/album/2MMQ94NytBAZCwT6XPWUnG</t>
  </si>
  <si>
    <t xml:space="preserve"> https://music.apple.com/us/album/boss-single/1760235338</t>
  </si>
  <si>
    <t xml:space="preserve"> https://www.jiosaavn.com/album/boss/MdmEHCtok5I_</t>
  </si>
  <si>
    <t xml:space="preserve"> https://www.instagram.com/reels/audio/1039191744818459</t>
  </si>
  <si>
    <t xml:space="preserve"> Jass Manak Ft. Emiway Bantai</t>
  </si>
  <si>
    <t xml:space="preserve"> https://music.youtube.com/watch?v=MOwjHBMolao&amp;si=0xNJ6BpxzyqsXyq8</t>
  </si>
  <si>
    <t xml:space="preserve"> https://open.spotify.com/album/6ZZ2zQecDnqCBatMSqkmzA</t>
  </si>
  <si>
    <t xml:space="preserve"> https://music.apple.com/us/album/shoot-da-order-from-shooter-single/1760234550</t>
  </si>
  <si>
    <t xml:space="preserve"> https://www.jiosaavn.com/album/shoot-da-order-from-shooter/Y0LhJzvJVJc_</t>
  </si>
  <si>
    <t xml:space="preserve"> https://www.instagram.com/reels/audio/600315277422496</t>
  </si>
  <si>
    <t xml:space="preserve"> Ghaffar Raghi Group</t>
  </si>
  <si>
    <t xml:space="preserve"> https://open.spotify.com/album/35NQ0cze0eagxsZmvIvfo7</t>
  </si>
  <si>
    <t xml:space="preserve"> https://music.apple.com/us/album/tumba-from-oye-bhole-oye-2-single/6778846286</t>
  </si>
  <si>
    <t xml:space="preserve"> https://www.instagram.com/reels/audio/1652277842723134</t>
  </si>
  <si>
    <t xml:space="preserve">TUMBA </t>
  </si>
  <si>
    <t xml:space="preserve">Flow </t>
  </si>
  <si>
    <t xml:space="preserve"> KS Makhan, Deep Jandu</t>
  </si>
  <si>
    <t xml:space="preserve"> https://music.youtube.com/playlist?list=OLAK5uy_k88qJbPhzABPc83tbSi8qwRIj2vSRRbR4&amp;si=M1xeW22crAIqPxaI</t>
  </si>
  <si>
    <t xml:space="preserve"> https://www.jiosaavn.com/album/legends/XDaNK0A2FFA_</t>
  </si>
  <si>
    <t xml:space="preserve"> https://www.instagram.com/reels/audio/2139670576441093</t>
  </si>
  <si>
    <t>BADMASHI</t>
  </si>
  <si>
    <t xml:space="preserve">Sakhiyo Ni Menu Onda Ni O Saah </t>
  </si>
  <si>
    <t xml:space="preserve">Sakhiyo🎖️🌼 </t>
  </si>
  <si>
    <t xml:space="preserve">Sakhiyo </t>
  </si>
  <si>
    <t xml:space="preserve">Sakhiyo🎖️ </t>
  </si>
  <si>
    <t xml:space="preserve">Kehnda Viah Mai Krona Bas Tere Nal Tere Nal </t>
  </si>
  <si>
    <t xml:space="preserve">Ni Menu Tere Khyal Ni Sonn Dinde </t>
  </si>
  <si>
    <t xml:space="preserve">Ni Main Tah Tera Sare Da Sara Hi Hogya </t>
  </si>
  <si>
    <t xml:space="preserve">Sare Da Sara Hi Hogya </t>
  </si>
  <si>
    <t xml:space="preserve"> Nachhatar Gill, Deep Jandu</t>
  </si>
  <si>
    <t>Prince Bains, Lally Mundi</t>
  </si>
  <si>
    <t xml:space="preserve"> Jagroop Sandhu &amp; Guru Bhullar</t>
  </si>
  <si>
    <t xml:space="preserve">PITTH PICHE </t>
  </si>
  <si>
    <t xml:space="preserve">Sakhiyo Ni Menu Onda Niyo Sah </t>
  </si>
  <si>
    <t xml:space="preserve">Sakhiyo🌼 </t>
  </si>
  <si>
    <t xml:space="preserve"> Navjot Lambar, Sukhreet Buttar</t>
  </si>
  <si>
    <t>Navjot Lambar</t>
  </si>
  <si>
    <t xml:space="preserve"> https://music.youtube.com/playlist?list=OLAK5uy_mMnS9KX01rqfBDvuxz5Z6zBQt9N0aQ87E&amp;si=Uzunog58reLqYPXM</t>
  </si>
  <si>
    <t xml:space="preserve"> https://open.spotify.com/album/6NhVdlpcXm1QA72oPXmIbf</t>
  </si>
  <si>
    <t xml:space="preserve"> https://music.apple.com/us/album/together-with-you-single/1877359943</t>
  </si>
  <si>
    <t xml:space="preserve"> https://www.jiosaavn.com/song/together-with-you/PwwkADBkXVs</t>
  </si>
  <si>
    <t xml:space="preserve"> https://www.instagram.com/reels/audio/1621387682373532</t>
  </si>
  <si>
    <t xml:space="preserve">TOGETHER WITH YOU </t>
  </si>
  <si>
    <t xml:space="preserve">Badmashi🦾 </t>
  </si>
  <si>
    <t xml:space="preserve">Pitth Piche Bolde Bade 🔥 </t>
  </si>
  <si>
    <t xml:space="preserve"> Surjit Khan, Deep Jandu</t>
  </si>
  <si>
    <t xml:space="preserve">Magic Love </t>
  </si>
  <si>
    <t xml:space="preserve">Sharab Wargi ✨ </t>
  </si>
  <si>
    <t xml:space="preserve">Shaddi Ni Rakane Jatt Ne Shadyai Ae </t>
  </si>
  <si>
    <t xml:space="preserve"> https://music.youtube.com/playlist?list=OLAK5uy_nM04wEJenFRRd1BE_TupkQhxISRJDSqRM&amp;si=DCjhs0vQnCdeaHUs</t>
  </si>
  <si>
    <t xml:space="preserve"> https://www.jiosaavn.com/album/old-skool/Ut08aRpRvj4_</t>
  </si>
  <si>
    <t xml:space="preserve">OLD SKOOL </t>
  </si>
  <si>
    <t xml:space="preserve"> https://open.spotify.com/album/0xf2Nv...</t>
  </si>
  <si>
    <t xml:space="preserve">   / what-you-want-single  </t>
  </si>
  <si>
    <t xml:space="preserve"> https://music.youtube.com/watch?v=rCmQpi6jq0o&amp;si=1tg3MJLepNUR7xMo</t>
  </si>
  <si>
    <t xml:space="preserve"> https://open.spotify.com/track/37YrFG1kOB9j7CowJpY5Yq</t>
  </si>
  <si>
    <t xml:space="preserve"> https://music.apple.com/us/album/viah-single/1854464361</t>
  </si>
  <si>
    <t xml:space="preserve"> https://www.jiosaavn.com/song/viah/JgQPawFYb0M</t>
  </si>
  <si>
    <t xml:space="preserve">Kive Lagi Dalle Song Di Video </t>
  </si>
  <si>
    <t xml:space="preserve">Shakk Veriyan Te Aive Rehge Karde </t>
  </si>
  <si>
    <t xml:space="preserve"> Baaghi, Gurlez Akhtar</t>
  </si>
  <si>
    <t>Baaghi</t>
  </si>
  <si>
    <t xml:space="preserve"> Baaghi</t>
  </si>
  <si>
    <t xml:space="preserve"> https://music.youtube.com/watch?v=BjoMaU6G8f4&amp;si=A3M_7k2fSpo1kLPF</t>
  </si>
  <si>
    <t xml:space="preserve"> https://open.spotify.com/album/6Ke2jBdLtsPKsXihmlPChe</t>
  </si>
  <si>
    <t xml:space="preserve"> https://music.apple.com/us/album/gaddi-sarkari-single/1857706597</t>
  </si>
  <si>
    <t xml:space="preserve"> https://www.jiosaavn.com/song/gaddi-sarkari/RgomSEBRUAE</t>
  </si>
  <si>
    <t xml:space="preserve"> https://www.instagram.com/reels/audio/873978035805804</t>
  </si>
  <si>
    <t xml:space="preserve">Gaddi Sarkari </t>
  </si>
  <si>
    <t xml:space="preserve"> https://music.youtube.com/watch?v=yhX57m_9E58&amp;si=5YNHJ5LgdmhNS7Dh</t>
  </si>
  <si>
    <t xml:space="preserve"> https://open.spotify.com/track/7d9RN0jLrk2Wk1a215dI5L</t>
  </si>
  <si>
    <t xml:space="preserve"> https://music.apple.com/us/song/shaka-laka-boom-boom/1766435208</t>
  </si>
  <si>
    <t xml:space="preserve"> https://www.jiosaavn.com/song/shaka-laka-boom-boom/FA09V0JlcwY</t>
  </si>
  <si>
    <t xml:space="preserve"> https://www.instagram.com/reels/audio/1542771826062916</t>
  </si>
  <si>
    <t xml:space="preserve">Kado Tera Mera Mera Tera Viah Hayuga💫✨ </t>
  </si>
  <si>
    <t xml:space="preserve"> Sucha Yaar</t>
  </si>
  <si>
    <t>Sucha Yaar</t>
  </si>
  <si>
    <t xml:space="preserve"> https://www.instagram.com/reels/audio/1406485111176981</t>
  </si>
  <si>
    <t xml:space="preserve">MacD Te Khadi C Zulfan Swarke </t>
  </si>
  <si>
    <t xml:space="preserve">Ho Sutt Ta Rumaal Te Number </t>
  </si>
  <si>
    <t xml:space="preserve">LEGENDS </t>
  </si>
  <si>
    <t xml:space="preserve"> https://music.youtube.com/watch?v=RqZSCQcvn4s&amp;si=MQC4WddIOVRKEsQC</t>
  </si>
  <si>
    <t xml:space="preserve"> https://www.jiosaavn.com/song/halla-gulla/Mz87WA5cWWI</t>
  </si>
  <si>
    <t xml:space="preserve"> https://music.youtube.com/watch?v=IXN3-NC--Lg&amp;si=_4ip5YcftTKF5-E6</t>
  </si>
  <si>
    <t xml:space="preserve"> https://open.spotify.com/track/695j3oqRL6a4o0oJR2rHS1</t>
  </si>
  <si>
    <t xml:space="preserve"> https://music.apple.com/us/song/defender/1781681654</t>
  </si>
  <si>
    <t xml:space="preserve"> https://www.jiosaavn.com/song/defender/KTxeSQB7dQo</t>
  </si>
  <si>
    <t xml:space="preserve"> https://www.instagram.com/reels/audio/1715827378983345</t>
  </si>
  <si>
    <t xml:space="preserve"> Sharan Sidhu</t>
  </si>
  <si>
    <t xml:space="preserve"> https://music.youtube.com/watch?v=a0O7WeYrxRM&amp;si=yISuQT5hRr1m1Guf</t>
  </si>
  <si>
    <t xml:space="preserve"> https://open.spotify.com/album/0NxYcz2JxeU7XTM5fd9dUK</t>
  </si>
  <si>
    <t xml:space="preserve"> https://music.apple.com/us/album/dooriyan-single/1760235049</t>
  </si>
  <si>
    <t xml:space="preserve"> https://www.jiosaavn.com/album/dooriyan/WN6qYHY,xts_</t>
  </si>
  <si>
    <t xml:space="preserve"> https://www.instagram.com/reels/audio/1891941457516135</t>
  </si>
  <si>
    <t>/Lyrics/Composer: Harf Cheema</t>
  </si>
  <si>
    <t xml:space="preserve"> https://music.youtube.com/watch?v=1yUkc4sbXFY&amp;si=vfOBzS-l_IkePNXg</t>
  </si>
  <si>
    <t xml:space="preserve"> https://open.spotify.com/track/52K2rHBOYRzrN2QfYbnKF0</t>
  </si>
  <si>
    <t xml:space="preserve"> https://music.apple.com/us/album/veham-single/1760238381</t>
  </si>
  <si>
    <t xml:space="preserve"> https://www.jiosaavn.com/album/veham/I1MZBRwC,Ik_</t>
  </si>
  <si>
    <t xml:space="preserve"> https://www.instagram.com/reels/audio/779132017606352</t>
  </si>
  <si>
    <t xml:space="preserve"> https://music.youtube.com/watch?v=3yFlSILvRHc&amp;si=RyGsZQuvBWLmmTPp</t>
  </si>
  <si>
    <t xml:space="preserve"> https://open.spotify.com/album/0h8y6oRtPHYUgcaTbVNJQ8</t>
  </si>
  <si>
    <t xml:space="preserve"> https://music.apple.com/us/album/viah-single/1760234604</t>
  </si>
  <si>
    <t xml:space="preserve"> https://gaana.com/song/viah-48</t>
  </si>
  <si>
    <t xml:space="preserve"> https://www.instagram.com/reels/audio/555483471524164</t>
  </si>
  <si>
    <t xml:space="preserve"> https://music.youtube.com/watch?v=g5aPwU9PJtg&amp;si=DaOkiyCaGCpoIiQS</t>
  </si>
  <si>
    <t xml:space="preserve"> https://open.spotify.com/album/1cGOOG8YPyY0sYcNOBcEWf=</t>
  </si>
  <si>
    <t xml:space="preserve"> https://music.apple.com/us/album/girlfriend-single/1760234286</t>
  </si>
  <si>
    <t xml:space="preserve"> https://www.jiosaavn.com/album/girlfriend/tRJy3iS9vk4_</t>
  </si>
  <si>
    <t xml:space="preserve"> https://www.instagram.com/reels/audio/791869661169074</t>
  </si>
  <si>
    <t xml:space="preserve"> https://music.youtube.com/watch?v=TAikJyLtuXk&amp;si=26y7daRefXscYJoB</t>
  </si>
  <si>
    <t xml:space="preserve"> https://open.spotify.com/track/4S9RHPW8EYLB3L8mp1yeFt?</t>
  </si>
  <si>
    <t xml:space="preserve"> https://music.apple.com/us/song/butterfly/1766690376</t>
  </si>
  <si>
    <t xml:space="preserve"> https://www.jiosaavn.com/song/butterfly/AQdGZCxzTlU</t>
  </si>
  <si>
    <t xml:space="preserve"> https://www.instagram.com/reels/audio/297781314626162</t>
  </si>
  <si>
    <t xml:space="preserve"> https://music.youtube.com/watch?v=B39cMbplEPs&amp;si=p-n7TTCq4EPPPo3R</t>
  </si>
  <si>
    <t xml:space="preserve"> https://open.spotify.com/track/7J3etpiNIaZvwvuRC9A74B</t>
  </si>
  <si>
    <t xml:space="preserve"> https://music.apple.com/us/song/whip/1845815294</t>
  </si>
  <si>
    <t xml:space="preserve"> https://www.jiosaavn.com/song/whip/NSZbRCd-VGY</t>
  </si>
  <si>
    <t xml:space="preserve"> https://www.instagram.com/reels/audio/1699432464084068</t>
  </si>
  <si>
    <t xml:space="preserve">Whip </t>
  </si>
  <si>
    <t xml:space="preserve"> https://music.youtube.com/watch?v=qA6EIReYQkA&amp;si=wzpPye7PSZul2KZa</t>
  </si>
  <si>
    <t xml:space="preserve"> https://open.spotify.com/album/5Xf3zuIzmMAydxGQBSsZmS?si=cPS3-udEQLyBXr1MSWBuSg</t>
  </si>
  <si>
    <t xml:space="preserve"> https://music.apple.com/us/album/billian-billian-single/1760235844</t>
  </si>
  <si>
    <t xml:space="preserve"> https://www.jiosaavn.com/album/billian-billian/aIFsCCom2a8_</t>
  </si>
  <si>
    <t xml:space="preserve"> https://www.instagram.com/reels/audio/277692386179453</t>
  </si>
  <si>
    <t xml:space="preserve">Billian Billian </t>
  </si>
  <si>
    <t xml:space="preserve"> Karan Randhawa &amp; Micheal </t>
  </si>
  <si>
    <t xml:space="preserve"> https://music.youtube.com/watch?v=Ian95bpwp7s&amp;si=htqmym0ZKg_JWwZz</t>
  </si>
  <si>
    <t xml:space="preserve"> https://open.spotify.com/album/2n5O9NmHs32rjgfEGkWOfU?si=jc0CgwqCQ5ObCURfqXAr6w</t>
  </si>
  <si>
    <t xml:space="preserve"> https://music.apple.com/us/album/phulkari/1760237082?i=1760237362</t>
  </si>
  <si>
    <t xml:space="preserve"> https://www.jiosaavn.com/album/phulkari/NndEN2a1V2Y_</t>
  </si>
  <si>
    <t xml:space="preserve"> https://www.instagram.com/reels/audio/390546415407489</t>
  </si>
  <si>
    <t xml:space="preserve"> https://music.youtube.com/watch?v=5IhBP8sde-0&amp;si=2X4pDkTCUQYxPc71</t>
  </si>
  <si>
    <t xml:space="preserve"> https://open.spotify.com/track/5DD9c8judaw1cYO3HFlCzp?si=e4a8b68b0dda4fb9</t>
  </si>
  <si>
    <t xml:space="preserve"> https://music.apple.com/us/album/yes-or-no/1760237476</t>
  </si>
  <si>
    <t xml:space="preserve"> https://www.jiosaavn.com/album/yes-or-no/rsKmHN2GVCk_</t>
  </si>
  <si>
    <t xml:space="preserve"> https://www.instagram.com/reels/audio/715708272611294</t>
  </si>
  <si>
    <t xml:space="preserve">Yes or No </t>
  </si>
  <si>
    <t xml:space="preserve"> https://music.youtube.com/watch?v=2M0UbqiH_pI&amp;si=AYdRRhbnhrlxvS35</t>
  </si>
  <si>
    <t xml:space="preserve"> https://open.spotify.com/track/516dnya5vS26qUFTy5BfZF</t>
  </si>
  <si>
    <t xml:space="preserve"> https://music.apple.com/us/album/mill-lo-na-single/1760235430</t>
  </si>
  <si>
    <t xml:space="preserve"> https://www.jiosaavn.com/album/mill-lo-na/nOxxsBUPAJo_</t>
  </si>
  <si>
    <t xml:space="preserve"> https://www.instagram.com/reels/audio/2141603079427329</t>
  </si>
  <si>
    <t xml:space="preserve"> Vadda Grewal, Deepak Dhillon</t>
  </si>
  <si>
    <t xml:space="preserve"> https://music.youtube.com/watch?v=_IW_LPA4xmI&amp;si=bkI1N5HVGzc8239_</t>
  </si>
  <si>
    <t xml:space="preserve"> https://open.spotify.com/album/26BMnX983p4U7rLShDVE0z</t>
  </si>
  <si>
    <t xml:space="preserve"> https://music.apple.com/us/album/5-mint-single/1842857516</t>
  </si>
  <si>
    <t xml:space="preserve"> https://www.jiosaavn.com/album/5-mint/wDNJIrMOWSc_</t>
  </si>
  <si>
    <t xml:space="preserve"> https://www.instagram.com/reels/audio/2544417242590516</t>
  </si>
  <si>
    <t xml:space="preserve">5 Mint </t>
  </si>
  <si>
    <t xml:space="preserve"> Atif Aslam, Rahat Fateh Ali Khan, Jass Manak</t>
  </si>
  <si>
    <t>Babbu, Jass Manak</t>
  </si>
  <si>
    <t xml:space="preserve"> Babbu, Jass Manak</t>
  </si>
  <si>
    <t xml:space="preserve"> https://music.youtube.com/playlist?list=OLAK5uy_mh3r1qEjm6n9vSTJbHp55rFd95QZMkWAU&amp;si=DfooVRBWPIhPbydr</t>
  </si>
  <si>
    <t xml:space="preserve"> https://open.spotify.com/album/7wI4XFJnDe4hNubgevKDfY?si=gVp8BGsnQzysp8pqf0LXgQ</t>
  </si>
  <si>
    <t xml:space="preserve"> https://music.apple.com/us/album/lover-lo-fi-mashup-single/1843875116</t>
  </si>
  <si>
    <t xml:space="preserve"> https://www.jiosaavn.com/album/lover-lo-fi-mashup/t7M9-IRDqAg_</t>
  </si>
  <si>
    <t xml:space="preserve"> https://www.instagram.com/reels/audio/3153541748131235</t>
  </si>
  <si>
    <t xml:space="preserve"> https://music.youtube.com/watch?v=Nyr--7ZlBtY&amp;si=ve5WGA_9TNmIYher</t>
  </si>
  <si>
    <t xml:space="preserve"> https://open.spotify.com/track/5xjXH98zYFGps5uu7E8tEm?si=978f649405574fa0</t>
  </si>
  <si>
    <t xml:space="preserve"> https://music.apple.com/us/album/saadi-gaddi-single/1824447321</t>
  </si>
  <si>
    <t xml:space="preserve"> https://www.jiosaavn.com/song/saadi-gaddi/PwtTRkZlfVw</t>
  </si>
  <si>
    <t xml:space="preserve">Saadi Gaddi </t>
  </si>
  <si>
    <t xml:space="preserve"> https://music.youtube.com/watch?v=JWRZUBj-4P0&amp;si=LbFgKEnAMkDFOY4C</t>
  </si>
  <si>
    <t xml:space="preserve"> https://open.spotify.com/album/5KeYVHy8S5J5yHgSB2u07H</t>
  </si>
  <si>
    <t xml:space="preserve"> https://music.apple.com/us/album/jattwaad/1760236246?i=1760236248</t>
  </si>
  <si>
    <t xml:space="preserve"> https://www.jiosaavn.com/album/jattwaad/5ywxgOjrYg8_</t>
  </si>
  <si>
    <t xml:space="preserve"> https://www.instagram.com/reels/audio/2210003799316473?igsh=MXJ3ZTV6NTU0MzdkNA==</t>
  </si>
  <si>
    <t>EP</t>
  </si>
  <si>
    <t xml:space="preserve"> https://music.youtube.com/watch?v=szfGiqYGi6I</t>
  </si>
  <si>
    <t xml:space="preserve"> https://open.spotify.com/track/6Fn3vbAG72ocFQA4q6HJbe</t>
  </si>
  <si>
    <t xml:space="preserve"> https://music.apple.com/us/song/bombay-to-punjab/1760545628</t>
  </si>
  <si>
    <t xml:space="preserve"> https://www.jiosaavn.com/song/bombay-to-punjab/SD4IWCFFWkY</t>
  </si>
  <si>
    <t xml:space="preserve"> https://www.instagram.com/reels/audio/3098668840357760?igsh=MW9kb2ZvbWNzMXZyNA==</t>
  </si>
  <si>
    <t xml:space="preserve"> - Vadda Grewal &amp; Deepak Dhillon </t>
  </si>
  <si>
    <t xml:space="preserve"> https://music.youtube.com/playlist?list=OLAK5uy_nb1LeUUDN6RwmOZ5UXtvsMadqlv9ZtGW4&amp;si=Bo4dtGMckbW9S28g</t>
  </si>
  <si>
    <t xml:space="preserve"> https://open.spotify.com/album/2Bx74m21eB8crbYRWP2ZmE?si=Q9MslwPWSPWcQoKqlGl-6w</t>
  </si>
  <si>
    <t xml:space="preserve"> https://music.apple.com/us/song/chunni/1824447592</t>
  </si>
  <si>
    <t xml:space="preserve"> https://www.jiosaavn.com/album/chunni/t2KbC9RJnYM_</t>
  </si>
  <si>
    <t xml:space="preserve">Chunni </t>
  </si>
  <si>
    <t xml:space="preserve"> https://bit.ly/3G1MNyN</t>
  </si>
  <si>
    <t xml:space="preserve"> https://bit.ly/3FWLb9j</t>
  </si>
  <si>
    <t xml:space="preserve">Yaar Belli </t>
  </si>
  <si>
    <t xml:space="preserve"> https://music.youtube.com/watch?v=EuFEXthpGac&amp;si=c_fIJJdS0Jei-7tV</t>
  </si>
  <si>
    <t xml:space="preserve"> https://open.spotify.com/track/4y7URCKVPmwtrf84n9Dqhu?si=176fd9b87be241b3</t>
  </si>
  <si>
    <t xml:space="preserve"> https://music.apple.com/us/album/prada-single/1760234616</t>
  </si>
  <si>
    <t xml:space="preserve"> https://www.jiosaavn.com/song/prada/NRk9bkViBWA</t>
  </si>
  <si>
    <t xml:space="preserve"> https://www.instagram.com/reels/audio/423070713085769?igsh=eW4wYXV6a3U4cDN0</t>
  </si>
  <si>
    <t xml:space="preserve"> https://music.youtube.com/playlist?list=OLAK5uy_nVYMlYKw5k-vvFfJI66Ghs7BRdoTUOQGo&amp;si=B5Acsk1B_dakdFUK</t>
  </si>
  <si>
    <t xml:space="preserve"> https://open.spotify.com/track/3u9XjbyaMwgnicBd70ekUX?si=059f1249f34d472d</t>
  </si>
  <si>
    <t xml:space="preserve"> https://music.apple.com/us/album/lehanga-single/1760549725</t>
  </si>
  <si>
    <t xml:space="preserve"> https://www.jiosaavn.com/song/lehanga/KFgqAUFDeXY</t>
  </si>
  <si>
    <t xml:space="preserve"> https://www.instagram.com/reels/audio/998160677232406?igsh=MWc4em1jZXFobnl4cA==</t>
  </si>
  <si>
    <t xml:space="preserve">LEHANGA </t>
  </si>
  <si>
    <t xml:space="preserve"> Netarpreet Singh</t>
  </si>
  <si>
    <t>Chairmxn</t>
  </si>
  <si>
    <t xml:space="preserve"> Sammy (The Dark House Films)</t>
  </si>
  <si>
    <t xml:space="preserve"> https://music.youtube.com/watch?v=kn9WbwgEZs0&amp;si=TLobd6mjwGsObpzd</t>
  </si>
  <si>
    <t xml:space="preserve"> https://open.spotify.com/track/5W4fjGHDIILSSpze4mElJD?si=8f94dacf7ee64ed6</t>
  </si>
  <si>
    <t xml:space="preserve"> https://music.apple.com/us/album/jawani-single/1797748666</t>
  </si>
  <si>
    <t xml:space="preserve"> https://www.jiosaavn.com/song/jawani/Pw8-VDx-X3E</t>
  </si>
  <si>
    <t xml:space="preserve"> https://www.instagram.com/reels/audio/1834131423834030?igsh=d3lxaWNmMWk2N3lr</t>
  </si>
  <si>
    <t xml:space="preserve">JAWANI </t>
  </si>
  <si>
    <t xml:space="preserve"> https://music.youtube.com/watch?v=MF18v3_pCuo&amp;si=985DmhMkavxTPIAB</t>
  </si>
  <si>
    <t xml:space="preserve"> https://open.spotify.com/track/1IPKXL1HLMESY9dszWGvo8?si=e4cb9134684742f0</t>
  </si>
  <si>
    <t xml:space="preserve"> https://music.apple.com/us/song/gulab/1763872207</t>
  </si>
  <si>
    <t xml:space="preserve"> https://www.jiosaavn.com/song/gulab/QjkqRB9cWAE</t>
  </si>
  <si>
    <t xml:space="preserve"> https://www.instagram.com/reels/audio/925532715775330?igsh=dmo5cDJ1OXB5dG40</t>
  </si>
  <si>
    <t xml:space="preserve"> https://music.youtube.com/watch?v=mPDqYYi39Cs&amp;si=DwbQUqLPseVydBBG</t>
  </si>
  <si>
    <t xml:space="preserve"> https://open.spotify.com/track/6G6QTmdoy49adfXrQUJKrn?si=72062ca4ed204318</t>
  </si>
  <si>
    <t xml:space="preserve"> https://music.apple.com/us/album/bewafa-tu-single/1760236112</t>
  </si>
  <si>
    <t xml:space="preserve"> https://www.jiosaavn.com/song/bewafa-tu/NA8tVSBmXFU</t>
  </si>
  <si>
    <t xml:space="preserve"> https://music.youtube.com/watch?v=Tif7B9ErrhI</t>
  </si>
  <si>
    <t xml:space="preserve"> Prem Dhillon</t>
  </si>
  <si>
    <t xml:space="preserve"> Ikmann</t>
  </si>
  <si>
    <t xml:space="preserve"> Kil Banda</t>
  </si>
  <si>
    <t xml:space="preserve"> https://music.youtube.com/watch?v=zW9GrqErkos&amp;si=gFcMzFJnC-3iyN0y</t>
  </si>
  <si>
    <t xml:space="preserve"> https://open.spotify.com/track/5v10xVN4Ojsz76Tkzk5c19?si=e14108db22344ab2</t>
  </si>
  <si>
    <t xml:space="preserve"> https://music.apple.com/us/album/jodi-single/1819922013</t>
  </si>
  <si>
    <t xml:space="preserve"> https://www.jiosaavn.com/song/jodi/KlsNBR1jRFQ</t>
  </si>
  <si>
    <t xml:space="preserve"> https://www.instagram.com/reels/audio/1762944727931795?igsh=azBhcGhvMDM4dWtj</t>
  </si>
  <si>
    <t>JODI</t>
  </si>
  <si>
    <t xml:space="preserve"> Feroz Khan &amp; Gurlez Akhtar</t>
  </si>
  <si>
    <t>Shah Ali &amp; Ram Kala Sanghian</t>
  </si>
  <si>
    <t xml:space="preserve"> Shah Ali &amp; Ram Kala Sanghian</t>
  </si>
  <si>
    <t xml:space="preserve"> https://music.youtube.com/watch?v=jE-ffIgoB38&amp;si=gv-y65_j5k4_EZZx</t>
  </si>
  <si>
    <t xml:space="preserve"> https://open.spotify.com/track/55lYA4Ok43Qf9sNyG36mEi?si=0db1859f6c3f4e02</t>
  </si>
  <si>
    <t xml:space="preserve"> https://music.apple.com/us/album/lahore-single/1818996989</t>
  </si>
  <si>
    <t xml:space="preserve"> https://www.jiosaavn.com/song/lahore/AlonBzlifgE</t>
  </si>
  <si>
    <t xml:space="preserve"> https://www.instagram.com/reels/audio/1406253500501739?igsh=OWMzamhrZmJwem5w</t>
  </si>
  <si>
    <t>LAHORE</t>
  </si>
  <si>
    <t xml:space="preserve"> https://music.youtube.com/watch?v=Bg36YQPDwNE&amp;si=1B3g8KlM4bb8tWxT</t>
  </si>
  <si>
    <t xml:space="preserve"> https://open.spotify.com/track/7CPmmriLv1EA1xyUBV6Ov9?si=68ee3fd9f7f74eb9</t>
  </si>
  <si>
    <t xml:space="preserve"> https://music.apple.com/us/song/silsila/1816931423</t>
  </si>
  <si>
    <t xml:space="preserve"> https://www.jiosaavn.com/song/silsila/QCAjdxF5A1I</t>
  </si>
  <si>
    <t xml:space="preserve"> https://www.instagram.com/reels/audio/1059238686105888?igsh=MWNkeDd6cTdzb2Jqeg==</t>
  </si>
  <si>
    <t xml:space="preserve">Silsila </t>
  </si>
  <si>
    <t xml:space="preserve"> Sajji Sanj</t>
  </si>
  <si>
    <t>Sajji Sanj</t>
  </si>
  <si>
    <t xml:space="preserve"> Sajji Sanj &amp; V barot</t>
  </si>
  <si>
    <t xml:space="preserve"> https://open.spotify.com/track/2E5arbjLBQgLCauBzJAFNe?si=1d865fc635304103</t>
  </si>
  <si>
    <t xml:space="preserve"> https://music.apple.com/us/album/goli-chalgyi-from-gangland-single/1817493808</t>
  </si>
  <si>
    <t xml:space="preserve"> https://www.instagram.com/reels/audio/672796788907497?igsh=MTI2MzJxbXQ3aXI0NQ==</t>
  </si>
  <si>
    <t xml:space="preserve">Goli Chalgyi </t>
  </si>
  <si>
    <t xml:space="preserve"> https://music.youtube.com/watch?v=xaUZhsDzRJ4&amp;si=rGdmQuGxYhepjidD</t>
  </si>
  <si>
    <t xml:space="preserve"> https://open.spotify.com/track/5IG7VuYedEhg3t7AacfirW?si=88fe9d9661594718</t>
  </si>
  <si>
    <t xml:space="preserve"> https://music.youtube.com/watch?v=tJlrpVbjSfU&amp;si=sbxvnny4ybtRW1ok</t>
  </si>
  <si>
    <t xml:space="preserve"> https://open.spotify.com/track/7cihhHoXk9UCTHUyK5JAqD?si=dfdbe8e8bcd44fd7</t>
  </si>
  <si>
    <t xml:space="preserve"> https://music.apple.com/us/album/26/1760573916?i=1760574775</t>
  </si>
  <si>
    <t xml:space="preserve"> https://music.apple.com/us/album/veham/1729740026?i=1729740046</t>
  </si>
  <si>
    <t xml:space="preserve">VEHAM </t>
  </si>
  <si>
    <t xml:space="preserve">  https://www.youtube.com/watch?v=XrvKAQiu114&amp;t=0s</t>
  </si>
  <si>
    <t xml:space="preserve"> https://open.spotify.com/album/0lxPTJ...</t>
  </si>
  <si>
    <t xml:space="preserve">  https://music.apple.com/in/album/rabba-ve-from-majhail-single/1794497698</t>
  </si>
  <si>
    <t xml:space="preserve"> https://www.jiosaavn.com/album/rabba-...</t>
  </si>
  <si>
    <t xml:space="preserve">RABBA VE </t>
  </si>
  <si>
    <t xml:space="preserve">MAJHAIL ANTHEM </t>
  </si>
  <si>
    <t xml:space="preserve"> https://music.youtube.com/watch?v=PbY2RNU3Ii4</t>
  </si>
  <si>
    <t xml:space="preserve"> https://www.jiosaavn.com/album/gallan-hundiyan-from-majhail/Fi-gmR9li78_</t>
  </si>
  <si>
    <t xml:space="preserve">GALLAN HUNDIYAN </t>
  </si>
  <si>
    <t xml:space="preserve">MAJHAIL Title Track </t>
  </si>
  <si>
    <t xml:space="preserve"> https://music.youtube.com/watch?v=NueQXoptZ5c</t>
  </si>
  <si>
    <t xml:space="preserve"> https://www.jiosaavn.com/song/sohneya-from-majhail-from-majhail/QwMyVwBVZ3U</t>
  </si>
  <si>
    <t xml:space="preserve"> https://music.youtube.com/watch?v=5x3teC2qQMU</t>
  </si>
  <si>
    <t xml:space="preserve"> https://www.jiosaavn.com/song/pyar-vyar-from-majhail-from-majhail/QB8yViVaQwY</t>
  </si>
  <si>
    <t xml:space="preserve">PYAR VYAR </t>
  </si>
  <si>
    <t xml:space="preserve">HADD TODTA </t>
  </si>
  <si>
    <t xml:space="preserve"> https://music.youtube.com/playlist?list=OLAK5uy_mWlM4hcOrPe7wOKoitu4qOppSDu3pp0tc</t>
  </si>
  <si>
    <t xml:space="preserve"> https://www.jiosaavn.com/album/flowers/pzWi8AzRw2M_</t>
  </si>
  <si>
    <t>Johnnie Walker</t>
  </si>
  <si>
    <t>Naah</t>
  </si>
  <si>
    <t>Nakhro</t>
  </si>
  <si>
    <t>Baapu</t>
  </si>
  <si>
    <t>Ammiye</t>
  </si>
  <si>
    <t>Flowers</t>
  </si>
  <si>
    <t xml:space="preserve"> Ishan Kouran </t>
  </si>
  <si>
    <t>Biswal Rohan</t>
  </si>
  <si>
    <t xml:space="preserve"> Biswal Rohan</t>
  </si>
  <si>
    <t xml:space="preserve"> https://music.youtube.com/playlist?list=OLAK5uy_lcigg0b6LhKkMJ5Nn2oQL_2xOl8CeUHAs</t>
  </si>
  <si>
    <t xml:space="preserve"> https://open.spotify.com/album/5kxP93IEbo4i6f41qDy4MJ</t>
  </si>
  <si>
    <t xml:space="preserve"> https://music.apple.com/in/album/wayback-ep/1767783772</t>
  </si>
  <si>
    <t xml:space="preserve"> https://www.jiosaavn.com/album/wayback/ctWn,tEN7iY_</t>
  </si>
  <si>
    <t>That Girl</t>
  </si>
  <si>
    <t>Enemies</t>
  </si>
  <si>
    <t>Rich Ride</t>
  </si>
  <si>
    <t>Zulfaan</t>
  </si>
  <si>
    <t>Wayback</t>
  </si>
  <si>
    <t xml:space="preserve"> Davinder Gumti</t>
  </si>
  <si>
    <t>http://bit.ly/SubscribeGEETMP3</t>
  </si>
  <si>
    <t xml:space="preserve">Saade Hisse </t>
  </si>
  <si>
    <t xml:space="preserve"> https://music.youtube.com/playlist?list=OLAK5uy_nBx2oJfCgoX1cp4i82yeE0K0uIm4ESxvo</t>
  </si>
  <si>
    <t xml:space="preserve"> https://www.jiosaavn.com/album/simplicity/LChX3pIo5NU_</t>
  </si>
  <si>
    <t>Adatan</t>
  </si>
  <si>
    <t>Jawani</t>
  </si>
  <si>
    <t>Gedi Route</t>
  </si>
  <si>
    <t>Overweight</t>
  </si>
  <si>
    <t>Maa Ve</t>
  </si>
  <si>
    <t>Simplicity</t>
  </si>
  <si>
    <t xml:space="preserve"> Love Mand </t>
  </si>
  <si>
    <t>Satti Chhajla</t>
  </si>
  <si>
    <t xml:space="preserve"> Satti Chhajla</t>
  </si>
  <si>
    <t xml:space="preserve">Pio Mande </t>
  </si>
  <si>
    <t xml:space="preserve"> https://open.spotify.com/track/1DvoV17n67VEXgORb7C3ov</t>
  </si>
  <si>
    <t xml:space="preserve"> https://music.apple.com/us/album/jass-manak-lovey-dovey-mashup/1736766468?i=1736766474</t>
  </si>
  <si>
    <t xml:space="preserve"> Arsha Raikot</t>
  </si>
  <si>
    <t>Arsha Raikot</t>
  </si>
  <si>
    <t xml:space="preserve"> https://open.spotify.com/track/3RxYSYqWzLPpXugQBzKPC8</t>
  </si>
  <si>
    <t xml:space="preserve"> https://music.apple.com/us/album/stallion/1735329016?i=1735329365</t>
  </si>
  <si>
    <t xml:space="preserve">Stallion </t>
  </si>
  <si>
    <t xml:space="preserve"> Nirmal Jaani</t>
  </si>
  <si>
    <t>Jagga Kakrala</t>
  </si>
  <si>
    <t xml:space="preserve"> https://open.spotify.com/track/7Dfw5AycLXJqeaGrUzmKxx</t>
  </si>
  <si>
    <t xml:space="preserve"> https://music.apple.com/us/album/hussan/1734459068?i=1734459592</t>
  </si>
  <si>
    <t xml:space="preserve">Hussan </t>
  </si>
  <si>
    <t>Love Noorwal</t>
  </si>
  <si>
    <t xml:space="preserve"> Ullumanati</t>
  </si>
  <si>
    <t xml:space="preserve"> https://open.spotify.com/track/5MiQGJvBtiImVrv8Zo77va</t>
  </si>
  <si>
    <t xml:space="preserve"> https://music.apple.com/us/album/hayati/1734174461?i=1734174885</t>
  </si>
  <si>
    <t xml:space="preserve">Hayati </t>
  </si>
  <si>
    <t xml:space="preserve"> https://open.spotify.com/track/4E2f0S7krsgVTHk94giKwZ</t>
  </si>
  <si>
    <t xml:space="preserve"> https://music.apple.com/us/album/canada-nu/1728848626?i=1728848878</t>
  </si>
  <si>
    <t xml:space="preserve">Canada Nu </t>
  </si>
  <si>
    <t xml:space="preserve"> Kirt Mathouda</t>
  </si>
  <si>
    <t>Mani Punia</t>
  </si>
  <si>
    <t xml:space="preserve"> https://open.spotify.com/track/3wntnY0ZHnN8Xs2IZLdQPR</t>
  </si>
  <si>
    <t xml:space="preserve"> https://music.apple.com/us/album/pulsiya/1730440757?i=1730440762 </t>
  </si>
  <si>
    <t xml:space="preserve">Pulsiya </t>
  </si>
  <si>
    <t xml:space="preserve"> https://open.spotify.com/track/7ehMGuOWiJbX3ZzN9Pcwmz</t>
  </si>
  <si>
    <t xml:space="preserve"> https://music.apple.com/us/album/man-of-my-word-single/1728656796</t>
  </si>
  <si>
    <t>Man Of My Word</t>
  </si>
  <si>
    <t xml:space="preserve"> https://open.spotify.com/track/2K38MY53JoOyaqa38y38XR</t>
  </si>
  <si>
    <t xml:space="preserve"> https://music.apple.com/us/album/one-single/1728054264</t>
  </si>
  <si>
    <t xml:space="preserve">One </t>
  </si>
  <si>
    <t xml:space="preserve"> https://open.spotify.com/track/3ggZ9BMvjNQgtdvz3hE5Zr</t>
  </si>
  <si>
    <t xml:space="preserve"> https://music.apple.com/us/album/zoom-slowed-reverbed-single/1726997007</t>
  </si>
  <si>
    <t xml:space="preserve">Zoom </t>
  </si>
  <si>
    <t xml:space="preserve"> Musilogist </t>
  </si>
  <si>
    <t>Gurbinder Jassal</t>
  </si>
  <si>
    <t xml:space="preserve"> https://music.youtube.com/watch?v=P0UIrJz-nAM</t>
  </si>
  <si>
    <t xml:space="preserve"> https://open.spotify.com/album/4N7s9YYiBHPBRyTCOtMehc</t>
  </si>
  <si>
    <t xml:space="preserve"> https://music.apple.com/in/album/god-knows-single/1721395681</t>
  </si>
  <si>
    <t xml:space="preserve"> https://www.jiosaavn.com/song/god-knows/NFsodhViTns</t>
  </si>
  <si>
    <t xml:space="preserve">God Knows </t>
  </si>
  <si>
    <t xml:space="preserve"> Sukhi</t>
  </si>
  <si>
    <t>Sukhi</t>
  </si>
  <si>
    <t xml:space="preserve"> Vaisakhi Films </t>
  </si>
  <si>
    <t xml:space="preserve"> https://bit.ly/3oQj21e</t>
  </si>
  <si>
    <t xml:space="preserve"> https://bit.ly/42tYKIL</t>
  </si>
  <si>
    <t>Hukam De Yakke</t>
  </si>
  <si>
    <t xml:space="preserve"> Ranjeet Dhillon</t>
  </si>
  <si>
    <t xml:space="preserve"> Joban Kahlon</t>
  </si>
  <si>
    <t xml:space="preserve"> https://bit.ly/41kx34t</t>
  </si>
  <si>
    <t xml:space="preserve"> https://bit.ly/3MbC8b6</t>
  </si>
  <si>
    <t xml:space="preserve"> https://bit.ly/3Me70aM</t>
  </si>
  <si>
    <t xml:space="preserve">Kaal </t>
  </si>
  <si>
    <t xml:space="preserve"> Sheraz Bhullar</t>
  </si>
  <si>
    <t>Karan Likhari</t>
  </si>
  <si>
    <t xml:space="preserve"> https://bit.ly/41BLnGW</t>
  </si>
  <si>
    <t xml:space="preserve"> https://bit.ly/41qh1qF</t>
  </si>
  <si>
    <t xml:space="preserve">Born in Punjab </t>
  </si>
  <si>
    <t xml:space="preserve"> Sukh Lehlan</t>
  </si>
  <si>
    <t>Sandhu</t>
  </si>
  <si>
    <t xml:space="preserve"> Sandhu</t>
  </si>
  <si>
    <t xml:space="preserve"> http://bit.ly/3TesaHS</t>
  </si>
  <si>
    <t xml:space="preserve"> http://bit.ly/403ZzaZ</t>
  </si>
  <si>
    <t xml:space="preserve"> http://bit.ly/3TeruSQ</t>
  </si>
  <si>
    <t xml:space="preserve"> http://bit.ly/3LrsYHC</t>
  </si>
  <si>
    <t xml:space="preserve">Hella Rich </t>
  </si>
  <si>
    <t xml:space="preserve"> Daljit Bhullar</t>
  </si>
  <si>
    <t>Khush Kang</t>
  </si>
  <si>
    <t xml:space="preserve"> Dimple Bhullar</t>
  </si>
  <si>
    <t xml:space="preserve"> https://bit.ly/3o02SyO</t>
  </si>
  <si>
    <t xml:space="preserve"> https://spoti.fi/3AM9Mgp</t>
  </si>
  <si>
    <t xml:space="preserve"> https://bit.ly/3oBGvD4</t>
  </si>
  <si>
    <t xml:space="preserve"> https://bit.ly/3fZxkVq</t>
  </si>
  <si>
    <t xml:space="preserve">Koka </t>
  </si>
  <si>
    <t xml:space="preserve"> Arryan GT</t>
  </si>
  <si>
    <t>Navv Maan</t>
  </si>
  <si>
    <t xml:space="preserve"> https://bit.ly/3qcVUrJ</t>
  </si>
  <si>
    <t xml:space="preserve"> https://apple.co/3nfNIVz</t>
  </si>
  <si>
    <t xml:space="preserve"> https://bit.ly/3r9ykev</t>
  </si>
  <si>
    <t xml:space="preserve">Mahiya </t>
  </si>
  <si>
    <t xml:space="preserve"> Archit Haritash</t>
  </si>
  <si>
    <t>Archit Haritash</t>
  </si>
  <si>
    <t xml:space="preserve"> https://music.youtube.com/watch?v=xZtISCZOK-E&amp;si=T5XFhsmOHhg5FgKl</t>
  </si>
  <si>
    <t xml:space="preserve"> https://open.spotify.com/album/4UCjYZa3DlXIg0kRr5ojrP</t>
  </si>
  <si>
    <t xml:space="preserve"> https://music.apple.com/us/album/permissions-single/1893070330</t>
  </si>
  <si>
    <t xml:space="preserve"> https://www.jiosaavn.com/album/permissions/cp7SYtq3DKU_</t>
  </si>
  <si>
    <t xml:space="preserve"> https://www.instagram.com/reels/audio/2027688771506168</t>
  </si>
  <si>
    <t xml:space="preserve">Permissions </t>
  </si>
  <si>
    <t>haryanvi_song</t>
  </si>
  <si>
    <t xml:space="preserve"> Mr Dutt</t>
  </si>
  <si>
    <t>Varun Aggarwal</t>
  </si>
  <si>
    <t xml:space="preserve"> https://music.youtube.com/watch?v=3bXVMnT_VsQ&amp;si=3VXsHgEXAESSvB-E</t>
  </si>
  <si>
    <t xml:space="preserve"> https://open.spotify.com/album/3hIfcuXiBF25b4vuVqNJ79</t>
  </si>
  <si>
    <t xml:space="preserve"> https://music.apple.com/us/album/baman-love/1889202544?i=1889202546</t>
  </si>
  <si>
    <t xml:space="preserve"> https://www.jiosaavn.com/album/baman-love/18xFegOBcz4_</t>
  </si>
  <si>
    <t xml:space="preserve"> https://www.instagram.com/reels/audio/1177430124341127</t>
  </si>
  <si>
    <t xml:space="preserve">Baman Love </t>
  </si>
  <si>
    <t xml:space="preserve"> Banjaare</t>
  </si>
  <si>
    <t>Banjaare</t>
  </si>
  <si>
    <t xml:space="preserve"> https://music.youtube.com/watch?v=dPu3tdsUSVM&amp;si=9bWaojqzmSiYeJ-i</t>
  </si>
  <si>
    <t xml:space="preserve"> https://open.spotify.com/album/7L35YJoZzZp0BXA128U2jB</t>
  </si>
  <si>
    <t xml:space="preserve"> https://music.apple.com/us/album/haaye-re-single/1850910736</t>
  </si>
  <si>
    <t xml:space="preserve"> https://www.jiosaavn.com/song/haaye-re/CCA5fAdXaH8</t>
  </si>
  <si>
    <t xml:space="preserve"> https://www.instagram.com/reels/audio/4247440405474990</t>
  </si>
  <si>
    <t xml:space="preserve">BANJAARE </t>
  </si>
  <si>
    <t xml:space="preserve">Haaye Re </t>
  </si>
  <si>
    <t xml:space="preserve"> Renuka Panwar, Raj Mawar</t>
  </si>
  <si>
    <t>Mukesh Jaji</t>
  </si>
  <si>
    <t xml:space="preserve"> Mukesh Jaji</t>
  </si>
  <si>
    <t xml:space="preserve"> Kuldeep Rathee</t>
  </si>
  <si>
    <t xml:space="preserve"> https://music.youtube.com/playlist?list=OLAK5uy_k9vhfayu5GhBMCGjAADFtjmZmGoYZMN7o&amp;si=ShQspKfEuOjPRlYL</t>
  </si>
  <si>
    <t xml:space="preserve"> https://open.spotify.com/album/7vwwOZxAyVbo1q0EAGAg2z</t>
  </si>
  <si>
    <t xml:space="preserve"> https://music.apple.com/us/album/dukh-mota-single/1841837771</t>
  </si>
  <si>
    <t xml:space="preserve"> https://www.jiosaavn.com/song/dukh-mota/QScodDlFbVA</t>
  </si>
  <si>
    <t xml:space="preserve"> https://www.instagram.com/reels/audio/3721485644811441</t>
  </si>
  <si>
    <t xml:space="preserve">Dukh Mota </t>
  </si>
  <si>
    <t xml:space="preserve"> Devesh Choudhary, Pawan Pilania &amp; Nonu Rana </t>
  </si>
  <si>
    <t>Devesh Choudhary</t>
  </si>
  <si>
    <t xml:space="preserve"> Devesh Choudhary</t>
  </si>
  <si>
    <t xml:space="preserve"> https://music.youtube.com/playlist?list=OLAK5uy_mR6mtjcCAaTTqgmnNgrXog7HdO21PQt1Y&amp;si=Ig68UsKAHoVEHD14</t>
  </si>
  <si>
    <t xml:space="preserve"> https://open.spotify.com/album/45Z3HBSjY7SRD6uOUKzHOj?si=xeFQCYJYSQeh3KAh6sTTYQ</t>
  </si>
  <si>
    <t xml:space="preserve"> https://music.apple.com/us/album/rajasthani-unth-single/1838448039</t>
  </si>
  <si>
    <t xml:space="preserve"> https://www.jiosaavn.com/song/rajasthani-unth/Bw48YDF8BgM</t>
  </si>
  <si>
    <t xml:space="preserve"> https://www.instagram.com/reels/audio/1300319894873343?igsh=MXVhdnVwdG4zbTk3MA==</t>
  </si>
  <si>
    <t xml:space="preserve">Rajasthani Unth </t>
  </si>
  <si>
    <t xml:space="preserve"> Harjeet Deewana, Ashu Twinkle </t>
  </si>
  <si>
    <t>Gogi Sharma</t>
  </si>
  <si>
    <t xml:space="preserve"> Ks Teji Director</t>
  </si>
  <si>
    <t xml:space="preserve"> https://music.youtube.com/watch?v=2dDclaaNn8Y&amp;si=SdfNn8yy1ZWj_BXi</t>
  </si>
  <si>
    <t xml:space="preserve"> https://open.spotify.com/track/308cgxMrbDliCB5S7XY8Wo?si=2b2142c128d14e1d</t>
  </si>
  <si>
    <t xml:space="preserve"> https://music.apple.com/us/album/daaru-single/1831966761</t>
  </si>
  <si>
    <t xml:space="preserve"> https://www.jiosaavn.com/song/daaru/MykdCBpqcls</t>
  </si>
  <si>
    <t xml:space="preserve"> https://www.instagram.com/reels/audio/4224874287835389?igsh=MWpiZHU0dm15ODVnaQ==</t>
  </si>
  <si>
    <t xml:space="preserve">DAARU </t>
  </si>
  <si>
    <t xml:space="preserve"> Hallu Mandiaala, Komal Chaudhary</t>
  </si>
  <si>
    <t xml:space="preserve"> Hallu Mandiaala </t>
  </si>
  <si>
    <t xml:space="preserve"> https://open.spotify.com/track/38NfRc6XkkW4p45Pp2qTV6?si=4f54260052b1410a</t>
  </si>
  <si>
    <t xml:space="preserve"> https://music.apple.com/us/album/gede-lofi-single/1822807213</t>
  </si>
  <si>
    <t xml:space="preserve"> https://www.jiosaavn.com/album/gede-lofi/6Sz0hIXbokk_</t>
  </si>
  <si>
    <t>GEDE</t>
  </si>
  <si>
    <t xml:space="preserve"> Hallu Mandiaala</t>
  </si>
  <si>
    <t>Hallu Mandiaala</t>
  </si>
  <si>
    <t xml:space="preserve"> https://music.youtube.com/watch?v=uIf7V3veeuY&amp;si=3-oSAq9yP24Z53Xe</t>
  </si>
  <si>
    <t xml:space="preserve"> https://open.spotify.com/track/4tAubyMeeEKbHyN412YW6S?si=b39d84a940cf47ac</t>
  </si>
  <si>
    <t xml:space="preserve"> https://music.apple.com/us/song/summer-vibe/1817494074</t>
  </si>
  <si>
    <t xml:space="preserve"> https://www.jiosaavn.com/song/summer-vibe/IxI7XTJRcGI</t>
  </si>
  <si>
    <t xml:space="preserve"> https://www.instagram.com/reels/audio/716343407748965?igsh=MWVzMms4N3J0cWtuNQ==</t>
  </si>
  <si>
    <t xml:space="preserve">Summer Vibe </t>
  </si>
  <si>
    <t xml:space="preserve"> Anjali99</t>
  </si>
  <si>
    <t>Uday Pratap</t>
  </si>
  <si>
    <t xml:space="preserve"> Shekhar Salaria</t>
  </si>
  <si>
    <t xml:space="preserve"> https://music.youtube.com/watch?v=PXVSw7xbo-I&amp;si=kM7CV1UYxhc39ORG</t>
  </si>
  <si>
    <t xml:space="preserve"> https://open.spotify.com/track/3pLmw5xH3nxnCZrV9mWpnC?si=a16c384bb9bb4e90</t>
  </si>
  <si>
    <t xml:space="preserve"> https://music.apple.com/us/song/jaguar/1811628964</t>
  </si>
  <si>
    <t xml:space="preserve"> https://www.jiosaavn.com/song/jaguar/ITwEARtJekk</t>
  </si>
  <si>
    <t xml:space="preserve"> https://www.instagram.com/reels/audio/696649303015096?igsh=NW9iejRjbzY5Z3Vo</t>
  </si>
  <si>
    <t xml:space="preserve">Jaguar </t>
  </si>
  <si>
    <t xml:space="preserve"> Azad Singh Khanda Khedi, Shiqaari, Sorav Tanwar</t>
  </si>
  <si>
    <t>Sorav Tanwar, Shiqaari, Azad Singh Khanda Khedi</t>
  </si>
  <si>
    <t xml:space="preserve"> Shiqaari</t>
  </si>
  <si>
    <t xml:space="preserve"> https://music.youtube.com/watch?v=2_FbKa2RcxU&amp;si=SYQ3pIpAzgJqNQXb</t>
  </si>
  <si>
    <t xml:space="preserve"> https://open.spotify.com/track/7Dc3OMZ933kIbQR7AaA5aB?si=d9818588c21b4979</t>
  </si>
  <si>
    <t xml:space="preserve"> https://music.apple.com/us/album/tere-bina-single/1806829319</t>
  </si>
  <si>
    <t xml:space="preserve"> https://www.jiosaavn.com/song/tere-bina/Lxw9dQYEQ0E</t>
  </si>
  <si>
    <t xml:space="preserve"> https://www.instagram.com/reels/audio/1308703510186261?igsh=NzI0a2VvMnZ4a3V0</t>
  </si>
  <si>
    <t xml:space="preserve"> https://music.youtube.com/playlist?list=OLAK5uy_m5E7SX6jkEM5Pl6c836bwB-ZeT7bLGeSY&amp;si=GnKKA9NQS1SQclGv</t>
  </si>
  <si>
    <t xml:space="preserve"> https://open.spotify.com/track/5Kuw4a10zVBXrPcHmzAO6i?si=13e943afcc604c54</t>
  </si>
  <si>
    <t xml:space="preserve"> https://music.apple.com/us/album/heroine-single/1794497256</t>
  </si>
  <si>
    <t xml:space="preserve"> https://www.jiosaavn.com/song/heroine/SFwAXRhIAGk</t>
  </si>
  <si>
    <t xml:space="preserve"> https://www.instagram.com/reels/audio/508692212273486/</t>
  </si>
  <si>
    <t xml:space="preserve">Heroine </t>
  </si>
  <si>
    <t xml:space="preserve"> Micky Arora, GD Kaur</t>
  </si>
  <si>
    <t>Micky Arora</t>
  </si>
  <si>
    <t xml:space="preserve"> Micky Arora</t>
  </si>
  <si>
    <t xml:space="preserve"> https://music.youtube.com/playlist?list=OLAK5uy_lppwZdoa9cKtx_dilff5bdlkSqge3fwIw&amp;si=moLvi3QUBQp5ro6m</t>
  </si>
  <si>
    <t xml:space="preserve"> https://open.spotify.com/album/1Zscv2ZxBtnzsLXhC6xdHv?si=m_AditygTlS0h0LlE7PJDw</t>
  </si>
  <si>
    <t xml:space="preserve"> https://music.apple.com/us/album/pagal-single/1790413935</t>
  </si>
  <si>
    <t xml:space="preserve"> https://www.jiosaavn.com/song/pagal/BAZTZTNWY2w</t>
  </si>
  <si>
    <t xml:space="preserve"> https://www.instagram.com/reels/audio/907694628117046?igsh=MTYxbHYwMHk0N3U0bQ==</t>
  </si>
  <si>
    <t xml:space="preserve">PAGAL </t>
  </si>
  <si>
    <t xml:space="preserve"> Manisha Sharma</t>
  </si>
  <si>
    <t>Money Dhamu</t>
  </si>
  <si>
    <t xml:space="preserve"> Money Dhamu</t>
  </si>
  <si>
    <t xml:space="preserve"> https://music.youtube.com/playlist?list=OLAK5uy_mPuJ7AJycxzFWbEZgVb9rq6tuSB2Wn8v8&amp;si=CdFwsd7-son1dJOJ</t>
  </si>
  <si>
    <t xml:space="preserve"> https://open.spotify.com/album/2weGvFId2N85PbZxub10k5?si=D_twjd8dQwO1qDaZJl5pTA</t>
  </si>
  <si>
    <t xml:space="preserve"> https://music.apple.com/us/album/haryanvi-queens-ep/1785295523</t>
  </si>
  <si>
    <t xml:space="preserve"> https://www.jiosaavn.com/album/haryanvi-queens/7HlxsMqj5PM_</t>
  </si>
  <si>
    <t xml:space="preserve">Shingar </t>
  </si>
  <si>
    <t xml:space="preserve"> Shiva Choudhary</t>
  </si>
  <si>
    <t>Jassi Kirarkot</t>
  </si>
  <si>
    <t xml:space="preserve"> Jassi Kirarkot</t>
  </si>
  <si>
    <t xml:space="preserve">Bhagat Ram Ka </t>
  </si>
  <si>
    <t xml:space="preserve">Sharabi </t>
  </si>
  <si>
    <t xml:space="preserve">Bateyu </t>
  </si>
  <si>
    <t xml:space="preserve">Haryanvi Queens </t>
  </si>
  <si>
    <t xml:space="preserve"> Micky Arora Ft. Shiqaari</t>
  </si>
  <si>
    <t>https://bit.ly/SubscribeGeetMP3Haryanvi</t>
  </si>
  <si>
    <t xml:space="preserve"> Shiqaari &amp; Micky Arora</t>
  </si>
  <si>
    <t xml:space="preserve">Sola Saal </t>
  </si>
  <si>
    <t xml:space="preserve"> Nikku Rathi Ft. Ashu Twinkle</t>
  </si>
  <si>
    <t xml:space="preserve"> https://open.spotify.com/search/Mahol%20Ganda%3A%20Nikku%20Rathi</t>
  </si>
  <si>
    <t xml:space="preserve"> https://music.apple.com/in/album/mahol-ganda-single/1779291566</t>
  </si>
  <si>
    <t>Mahol Ganda</t>
  </si>
  <si>
    <t xml:space="preserve"> Hallu Mandiaala &amp; Shiva Choudhary</t>
  </si>
  <si>
    <t>Hallu Mandiaala, Ankurr</t>
  </si>
  <si>
    <t xml:space="preserve"> Hallu Mandiaala, Ankurr</t>
  </si>
  <si>
    <t xml:space="preserve"> https://open.spotify.com/album/1UusA5BC8CuLp49qygGmx8</t>
  </si>
  <si>
    <t xml:space="preserve"> https://music.apple.com/in/album/gift-single/1776866707</t>
  </si>
  <si>
    <t>Gift</t>
  </si>
  <si>
    <t xml:space="preserve"> Hallu Mandiaala &amp; Komal Chaudhary</t>
  </si>
  <si>
    <t xml:space="preserve"> https://open.spotify.com/album/2b6Vpk4p3M08o61u4ykk5l</t>
  </si>
  <si>
    <t xml:space="preserve"> https://music.apple.com/in/album/figure-single/1768075178</t>
  </si>
  <si>
    <t>Figure</t>
  </si>
  <si>
    <t xml:space="preserve"> Micky Arora Ft. Komal Chaudhary</t>
  </si>
  <si>
    <t xml:space="preserve"> https://music.apple.com/in/album/confuse-single/1768314071</t>
  </si>
  <si>
    <t xml:space="preserve">Confuse </t>
  </si>
  <si>
    <t>/Lyrics/Composer: Filmy &amp; Nonu Rana</t>
  </si>
  <si>
    <t>Filmy &amp; Nonu Rana</t>
  </si>
  <si>
    <t xml:space="preserve"> Filmy &amp; Nonu Rana</t>
  </si>
  <si>
    <t xml:space="preserve"> https://open.spotify.com/album/4ovsphrdhYfNtnYnk32hpB</t>
  </si>
  <si>
    <t xml:space="preserve"> https://music.apple.com/in/album/daki-single/1762081090</t>
  </si>
  <si>
    <t>Daki</t>
  </si>
  <si>
    <t>/Lyrics/Composer: Raj Mawar</t>
  </si>
  <si>
    <t>Raj Mawar</t>
  </si>
  <si>
    <t xml:space="preserve"> Raj Mawar</t>
  </si>
  <si>
    <t xml:space="preserve"> https://open.spotify.com/album/4NUtODn69j0uVwBxFFKrpB</t>
  </si>
  <si>
    <t xml:space="preserve"> https://music.apple.com/in/album/gaana-single/1761154105</t>
  </si>
  <si>
    <t xml:space="preserve">Gaana </t>
  </si>
  <si>
    <t>Ankurr</t>
  </si>
  <si>
    <t xml:space="preserve"> Ankurr</t>
  </si>
  <si>
    <t xml:space="preserve"> https://music.youtube.com/watch?v=DdWdfAy6LcQ&amp;si=UzvGjJOvEhdFaqpV</t>
  </si>
  <si>
    <t xml:space="preserve"> https://open.spotify.com/album/2fUUZnmhjs3HETF42r7VeO?si=XSYTZixhS-OXnzgcAbrtgQ</t>
  </si>
  <si>
    <t xml:space="preserve"> https://music.apple.com/us/album/bhole-bhandari/1756707610?i=1756708436</t>
  </si>
  <si>
    <t xml:space="preserve">Bhole Bhandari </t>
  </si>
  <si>
    <t xml:space="preserve"> Jassi Kirarkot Ft. Renuka Panwar</t>
  </si>
  <si>
    <t xml:space="preserve"> https://open.spotify.com/track/6DQRPuZCbxK0NxuknbIhOc</t>
  </si>
  <si>
    <t xml:space="preserve"> https://music.apple.com/in/album/gucci-aala-daman/1749494067?i=1749494078</t>
  </si>
  <si>
    <t xml:space="preserve">Gucci Aala Daman </t>
  </si>
  <si>
    <t>Hallu Mandiaala, Filmy</t>
  </si>
  <si>
    <t xml:space="preserve"> Hallu Mandiaala, Filmy</t>
  </si>
  <si>
    <t xml:space="preserve"> https://open.spotify.com/track/6NmAbFIg0PlQSrxcWz1sON</t>
  </si>
  <si>
    <t xml:space="preserve"> https://music.apple.com/in/album/sunami/1747160000?i=1747160001</t>
  </si>
  <si>
    <t xml:space="preserve">Sunami </t>
  </si>
  <si>
    <t xml:space="preserve"> Sourabh Shukla Ft. Nonu Rana</t>
  </si>
  <si>
    <t>Khan Sambhli Aala</t>
  </si>
  <si>
    <t xml:space="preserve"> Khan Sambhli Aala</t>
  </si>
  <si>
    <t xml:space="preserve"> https://open.spotify.com/track/29DU7iHklqRD7FhvKXJlx7</t>
  </si>
  <si>
    <t xml:space="preserve"> https://music.apple.com/in/album/propose-feat-nonu-rana/1737013626?i=1737013629</t>
  </si>
  <si>
    <t xml:space="preserve">Propose </t>
  </si>
  <si>
    <t xml:space="preserve"> Muskan Thakur Ft. VKing</t>
  </si>
  <si>
    <t>VKing</t>
  </si>
  <si>
    <t xml:space="preserve"> VKing</t>
  </si>
  <si>
    <t xml:space="preserve"> https://open.spotify.com/track/7ar4zvfagaKiw3gMLY2v3p</t>
  </si>
  <si>
    <t xml:space="preserve"> https://music.apple.com/us/album/naughty-saiyaan/1730725901?i=1730725902</t>
  </si>
  <si>
    <t xml:space="preserve">Naughty Saiyaan </t>
  </si>
  <si>
    <t xml:space="preserve"> DCTR &amp; Ron Devil</t>
  </si>
  <si>
    <t xml:space="preserve"> https://open.spotify.com/track/6UnPDM1p0WY0kUpzDNLd77</t>
  </si>
  <si>
    <t xml:space="preserve"> https://music.apple.com/us/album/bhaang-peke-feat-ron-devil-single/1735146233</t>
  </si>
  <si>
    <t xml:space="preserve">Bhaang Peke </t>
  </si>
  <si>
    <t xml:space="preserve"> https://open.spotify.com/album/6wvma1QnTbCYF0Jcm9rJe6</t>
  </si>
  <si>
    <t xml:space="preserve"> https://music.apple.com/in/album/bawla-boi-ep/1731388068</t>
  </si>
  <si>
    <t xml:space="preserve"> https://www.jiosaavn.com/album/bawla-boi/ypKPsx83Brg_</t>
  </si>
  <si>
    <t xml:space="preserve">Favourite By Hallu Mandiaala </t>
  </si>
  <si>
    <t xml:space="preserve">Titli By Halu Mandiaala </t>
  </si>
  <si>
    <t xml:space="preserve">We Comin By Hallu Mandiaala </t>
  </si>
  <si>
    <t xml:space="preserve">Bawla Boi </t>
  </si>
  <si>
    <t xml:space="preserve"> https://open.spotify.com/track/0ThkdGkHReqx1xsq022aK4</t>
  </si>
  <si>
    <t xml:space="preserve"> https://music.apple.com/us/album/gede/1731388068?i=1731388069</t>
  </si>
  <si>
    <t xml:space="preserve"> https://www.jiosaavn.com/song/gede/XQ89YiNfWkI</t>
  </si>
  <si>
    <t xml:space="preserve"> Ravi Rajput, Naresh Sarsana</t>
  </si>
  <si>
    <t xml:space="preserve"> Naresh Sarsana</t>
  </si>
  <si>
    <t xml:space="preserve"> https://open.spotify.com/track/2pw2SfuNmTP1lV4ZXMICdF</t>
  </si>
  <si>
    <t xml:space="preserve"> https://music.apple.com/us/album/fraud-balma/1728759183?i=1728759184</t>
  </si>
  <si>
    <t xml:space="preserve">Fraud Balam </t>
  </si>
  <si>
    <t xml:space="preserve"> Ashu Twinkle, Filmy</t>
  </si>
  <si>
    <t xml:space="preserve"> Filmy</t>
  </si>
  <si>
    <t xml:space="preserve"> https://open.spotify.com/track/6cJQKOfug39dj8mQiPVi9n</t>
  </si>
  <si>
    <t xml:space="preserve"> https://music.apple.com/in/album/hokka-chillam/1730726057?i=1730726058</t>
  </si>
  <si>
    <t xml:space="preserve">Hokka Chillam </t>
  </si>
  <si>
    <t xml:space="preserve"> https://open.spotify.com/track/38THElFl2ntkM1oca1Nr1u</t>
  </si>
  <si>
    <t xml:space="preserve"> https://music.apple.com/us/album/bahadurgarh-ka-bamb/1729560609?i=1729560610</t>
  </si>
  <si>
    <t xml:space="preserve">Bahadurgarh Ka Bamb </t>
  </si>
  <si>
    <t xml:space="preserve"> Manisha Sharma, Micky Arora</t>
  </si>
  <si>
    <t>Micky Arora, Hallu Mandiaala</t>
  </si>
  <si>
    <t xml:space="preserve"> https://open.spotify.com/album/0S2KO9ca9CcyNkmJO4c8kO</t>
  </si>
  <si>
    <t xml:space="preserve"> https://music.apple.com/us/album/desi-raag-ep/1715861391</t>
  </si>
  <si>
    <t xml:space="preserve">Doctor </t>
  </si>
  <si>
    <t xml:space="preserve"> Jyoti Saini </t>
  </si>
  <si>
    <t>Kuldeep Kalsi</t>
  </si>
  <si>
    <t xml:space="preserve"> https://open.spotify.com/track/7rPBVJbu9Z7b19XGrJq4xK</t>
  </si>
  <si>
    <t xml:space="preserve"> https://music.apple.com/us/album/soukan-suthre-laad-ladaave/1728002022?i=1728002023</t>
  </si>
  <si>
    <t xml:space="preserve">Soukan </t>
  </si>
  <si>
    <t>Filmy</t>
  </si>
  <si>
    <t xml:space="preserve"> https://open.spotify.com/track/0ds3nKa0v6piOohTmPTR4Q</t>
  </si>
  <si>
    <t xml:space="preserve"> https://music.apple.com/us/album/desi-pavega-slowed-reverbed/1727141607?i=1727141608</t>
  </si>
  <si>
    <t xml:space="preserve">Desi Pavega </t>
  </si>
  <si>
    <t>/Lyrics/Composer: David</t>
  </si>
  <si>
    <t>David</t>
  </si>
  <si>
    <t xml:space="preserve"> David</t>
  </si>
  <si>
    <t xml:space="preserve"> https://open.spotify.com/track/4h09alL3bFO5AlXCyhMc9r </t>
  </si>
  <si>
    <t xml:space="preserve"> https://music.apple.com/us/album/haryana-wale-bande/1725128195?i=1725128196</t>
  </si>
  <si>
    <t xml:space="preserve">Haryana Wale Bande </t>
  </si>
  <si>
    <t xml:space="preserve">Desi Car </t>
  </si>
  <si>
    <t xml:space="preserve">Bhagat Ram Ke </t>
  </si>
  <si>
    <t xml:space="preserve">Desi Raag [EP] Micky Arora </t>
  </si>
  <si>
    <t xml:space="preserve"> Micky Arora, Komal Chaudhary</t>
  </si>
  <si>
    <t xml:space="preserve">Haryane Aala Road </t>
  </si>
  <si>
    <t xml:space="preserve"> Hallu Mandiaala Ft. Micky Arora </t>
  </si>
  <si>
    <t xml:space="preserve"> https://open.spotify.com/album/4fPKkFkpNkPo7752kqqfbk</t>
  </si>
  <si>
    <t xml:space="preserve"> https://music.apple.com/in/album/balak-gaama-ke-feat-micky-arora-single/1704339038</t>
  </si>
  <si>
    <t xml:space="preserve">Balak Gaama Ke </t>
  </si>
  <si>
    <t>/Composer: Hallu Mandiaala</t>
  </si>
  <si>
    <t>Hallu Mandiaala, Micky Arora</t>
  </si>
  <si>
    <t xml:space="preserve"> Deepty Music</t>
  </si>
  <si>
    <t xml:space="preserve"> https://bit.ly/3MAV9Eb</t>
  </si>
  <si>
    <t xml:space="preserve"> https://bit.ly/41LwZLx</t>
  </si>
  <si>
    <t>Sadhu</t>
  </si>
  <si>
    <t xml:space="preserve"> Boy Zaildaar &amp; Nonu Rana </t>
  </si>
  <si>
    <t>Bhim Bhand &amp; M Jaani</t>
  </si>
  <si>
    <t xml:space="preserve"> http://bit.ly/3MyI66m</t>
  </si>
  <si>
    <t xml:space="preserve"> http://bit.ly/41ebGSR</t>
  </si>
  <si>
    <t xml:space="preserve">Mahol </t>
  </si>
  <si>
    <t xml:space="preserve"> Zaildar Sheoran</t>
  </si>
  <si>
    <t xml:space="preserve"> http://bit.ly/3ns4XWN</t>
  </si>
  <si>
    <t xml:space="preserve"> http://bit.ly/3LZdVVK</t>
  </si>
  <si>
    <t>Yarra Pe Udhari</t>
  </si>
  <si>
    <t xml:space="preserve"> UK Haryanvi, Anjali Raj</t>
  </si>
  <si>
    <t>Hariom Saini</t>
  </si>
  <si>
    <t xml:space="preserve"> UK Haryanvi, Haiom Saini</t>
  </si>
  <si>
    <t xml:space="preserve">Laad Tere Ladau </t>
  </si>
  <si>
    <t xml:space="preserve"> Tera Kracker Ft. Ptaka TS</t>
  </si>
  <si>
    <t>Tera Kracker</t>
  </si>
  <si>
    <t xml:space="preserve"> Ghanu Music</t>
  </si>
  <si>
    <t>Nira Badmash</t>
  </si>
  <si>
    <t xml:space="preserve"> https://bit.ly/3h0gvOa</t>
  </si>
  <si>
    <t xml:space="preserve"> https://spoti.fi/3gUFdQ7</t>
  </si>
  <si>
    <t xml:space="preserve"> https://bit.ly/3XW2YaP</t>
  </si>
  <si>
    <t xml:space="preserve"> https://bit.ly/3VC6jus</t>
  </si>
  <si>
    <t xml:space="preserve">Laal Chunni </t>
  </si>
  <si>
    <t xml:space="preserve"> Boy Zaildar, Nonu Rana</t>
  </si>
  <si>
    <t>RK Lehri</t>
  </si>
  <si>
    <t xml:space="preserve"> Raju Punjabi</t>
  </si>
  <si>
    <t xml:space="preserve">Khabbi Seat </t>
  </si>
  <si>
    <t xml:space="preserve"> Amit Dhul &amp; Renuka Panwar</t>
  </si>
  <si>
    <t>Yogi Raj</t>
  </si>
  <si>
    <t xml:space="preserve">Viah Karegi Ke Na </t>
  </si>
  <si>
    <t xml:space="preserve"> Mohini Patel</t>
  </si>
  <si>
    <t xml:space="preserve">Kala Chasma </t>
  </si>
  <si>
    <t xml:space="preserve"> Sahil Muana </t>
  </si>
  <si>
    <t>Sahil Muana</t>
  </si>
  <si>
    <t xml:space="preserve">Att Darling </t>
  </si>
  <si>
    <t xml:space="preserve"> Micky Arora Ft Lil Golu</t>
  </si>
  <si>
    <t>Micky Arora , Lil Golu</t>
  </si>
  <si>
    <t xml:space="preserve"> The Ayub Khan</t>
  </si>
  <si>
    <t xml:space="preserve">Mausam Mausam </t>
  </si>
  <si>
    <t xml:space="preserve"> Deepty</t>
  </si>
  <si>
    <t xml:space="preserve">Deewana </t>
  </si>
  <si>
    <t xml:space="preserve"> MD Desi Rockstar</t>
  </si>
  <si>
    <t>Veen Ranjha</t>
  </si>
  <si>
    <t xml:space="preserve"> KP Music</t>
  </si>
  <si>
    <t xml:space="preserve">Yaad Meri </t>
  </si>
  <si>
    <t xml:space="preserve"> Renuka Panwar </t>
  </si>
  <si>
    <t>Andy Dhaiya</t>
  </si>
  <si>
    <t xml:space="preserve"> https://spoti.fi/3qEx3he</t>
  </si>
  <si>
    <t xml:space="preserve"> https://apple.co/3wKAi7M</t>
  </si>
  <si>
    <t xml:space="preserve">Beej Marna </t>
  </si>
  <si>
    <t xml:space="preserve"> Ghanu</t>
  </si>
  <si>
    <t xml:space="preserve">4 Din  </t>
  </si>
  <si>
    <t xml:space="preserve"> Dillu Taya</t>
  </si>
  <si>
    <t>Ankky Gullarpur</t>
  </si>
  <si>
    <t xml:space="preserve"> GR Music</t>
  </si>
  <si>
    <t xml:space="preserve">Pardhani </t>
  </si>
  <si>
    <t xml:space="preserve"> UK Haryanvi, Kuldeep Keshwar</t>
  </si>
  <si>
    <t>AJ Hathlaniya</t>
  </si>
  <si>
    <t xml:space="preserve"> Geet Ampire</t>
  </si>
  <si>
    <t xml:space="preserve">Gajban </t>
  </si>
  <si>
    <t xml:space="preserve"> Maani Bhat</t>
  </si>
  <si>
    <t>RK Dhotterwala</t>
  </si>
  <si>
    <t xml:space="preserve"> Happy Singh</t>
  </si>
  <si>
    <t xml:space="preserve">Kayar </t>
  </si>
  <si>
    <t xml:space="preserve">Maani Bhat </t>
  </si>
  <si>
    <t xml:space="preserve"> Totaram Sondhiya, Gurmeet Bhadana , Desi King</t>
  </si>
  <si>
    <t>Rajkumar Talhan, Gurmeet Bhadana</t>
  </si>
  <si>
    <t xml:space="preserve"> https://spoti.fi/3kwQiDz</t>
  </si>
  <si>
    <t xml:space="preserve">Leelo Lage Pyari </t>
  </si>
  <si>
    <t xml:space="preserve"> Mukesh Foji</t>
  </si>
  <si>
    <t>Ajay Hooda</t>
  </si>
  <si>
    <t xml:space="preserve"> https://spoti.fi/2G8pri3</t>
  </si>
  <si>
    <t xml:space="preserve"> https://apple.co/36jSiue</t>
  </si>
  <si>
    <t xml:space="preserve">Suthri Si Chori 2 </t>
  </si>
  <si>
    <t xml:space="preserve"> Raman Raj </t>
  </si>
  <si>
    <t>Raman Raj</t>
  </si>
  <si>
    <t xml:space="preserve"> Mr.Cruz </t>
  </si>
  <si>
    <t xml:space="preserve">Blackiya Shikkari </t>
  </si>
  <si>
    <t xml:space="preserve"> https://spoti.fi/3hlnlYX</t>
  </si>
  <si>
    <t xml:space="preserve"> https://apple.co/397XwZJ</t>
  </si>
  <si>
    <t xml:space="preserve">Brotherhood </t>
  </si>
  <si>
    <t>KP Kundu</t>
  </si>
  <si>
    <t xml:space="preserve">Dhoodhiya </t>
  </si>
  <si>
    <t xml:space="preserve"> Subhash Fouji &amp; Prahlad Fagna </t>
  </si>
  <si>
    <t>Prahlad Fagna</t>
  </si>
  <si>
    <t xml:space="preserve"> RK Crew</t>
  </si>
  <si>
    <t xml:space="preserve">Tarara </t>
  </si>
  <si>
    <t xml:space="preserve"> Farista, Renuka Panwar</t>
  </si>
  <si>
    <t>Aamin Barodi</t>
  </si>
  <si>
    <t xml:space="preserve"> JRB Music </t>
  </si>
  <si>
    <t xml:space="preserve">Bareli </t>
  </si>
  <si>
    <t xml:space="preserve"> Raj Mawer, Sheenam Katholic</t>
  </si>
  <si>
    <t>Andy Dahiya</t>
  </si>
  <si>
    <t xml:space="preserve"> https://spoti.fi/35W23g4</t>
  </si>
  <si>
    <t xml:space="preserve"> https://apple.co/3dQEVTq</t>
  </si>
  <si>
    <t xml:space="preserve">Saasu Nu Boli </t>
  </si>
  <si>
    <t xml:space="preserve"> Vraj Bandu</t>
  </si>
  <si>
    <t xml:space="preserve"> Sandeep Surila, Ruchika Jangid</t>
  </si>
  <si>
    <t xml:space="preserve">Naam Announce Karga </t>
  </si>
  <si>
    <t xml:space="preserve">GeetMP3 Haryanvi </t>
  </si>
  <si>
    <t xml:space="preserve"> Onkar Malhi, Guri Lahoria</t>
  </si>
  <si>
    <t>Onakr Malhi, Guri Lahoria</t>
  </si>
  <si>
    <t xml:space="preserve"> https://music.youtube.com/watch?v=ulrc7-IXda0&amp;si=c0v5vcdnM3WTXfln</t>
  </si>
  <si>
    <t xml:space="preserve"> https://open.spotify.com/album/0e3au9xmynx3j93w7ez14N</t>
  </si>
  <si>
    <t xml:space="preserve"> https://music.apple.com/us/song/puttar-gobind-de/1862179739</t>
  </si>
  <si>
    <t xml:space="preserve"> https://www.jiosaavn.com/album/puttar-gobind-de/5KJCZxvvJgM_</t>
  </si>
  <si>
    <t xml:space="preserve"> https://www.instagram.com/reels/audio/1238373351728828</t>
  </si>
  <si>
    <t xml:space="preserve">Puttar Gobind De </t>
  </si>
  <si>
    <t>devotional_song</t>
  </si>
  <si>
    <t xml:space="preserve"> https://music.youtube.com/watch?v=8y-IZ5gBKqo&amp;si=dVxmJtGlKKi47-rj</t>
  </si>
  <si>
    <t xml:space="preserve"> https://open.spotify.com/album/7vPOfmbZZKgNArXt1q5xZn</t>
  </si>
  <si>
    <t xml:space="preserve"> https://music.apple.com/us/album/anand-sahib-ep/1848797621</t>
  </si>
  <si>
    <t xml:space="preserve"> https://www.jiosaavn.com/song/anand-sahib/RAE4VDBBGnI</t>
  </si>
  <si>
    <t xml:space="preserve"> https://www.instagram.com/reels/audio/692464676791175</t>
  </si>
  <si>
    <t xml:space="preserve">Anand Sahib </t>
  </si>
  <si>
    <t xml:space="preserve"> https://music.youtube.com/watch?v=AdpHPlaHm9w&amp;si=DA9a2Ji4CehcUI9M</t>
  </si>
  <si>
    <t xml:space="preserve"> https://open.spotify.com/album/487oqexxOpqF0sSfqerxhB</t>
  </si>
  <si>
    <t xml:space="preserve"> https://music.apple.com/us/album/chaupai-sahib-single/1848797344</t>
  </si>
  <si>
    <t xml:space="preserve"> https://www.jiosaavn.com/album/chaupai-sahib/dJlQoHO8t6I_</t>
  </si>
  <si>
    <t xml:space="preserve"> https://www.instagram.com/reels/audio/1139399658397096</t>
  </si>
  <si>
    <t xml:space="preserve">Chaupai Sahib </t>
  </si>
  <si>
    <t xml:space="preserve"> https://music.youtube.com/watch?v=cen9DCucaHs&amp;si=ues_iSsfzhXb12lY</t>
  </si>
  <si>
    <t xml:space="preserve"> https://open.spotify.com/album/6qX26r2wnqTX8Z1cs71G12?si=hdSxyj0EQnaQSLRpkoc0xw</t>
  </si>
  <si>
    <t xml:space="preserve"> https://music.apple.com/us/album/tav-prasad-savaiye-single/1848797016</t>
  </si>
  <si>
    <t xml:space="preserve"> https://www.jiosaavn.com/album/tav-prasad-savaiye/094YWQbCiq4_</t>
  </si>
  <si>
    <t xml:space="preserve"> https://www.instagram.com/reels/audio/1334775388189707</t>
  </si>
  <si>
    <t xml:space="preserve">Tav Prasad Savaiye </t>
  </si>
  <si>
    <t xml:space="preserve"> https://music.youtube.com/watch?v=c4fVjT5mVEg&amp;si=CApHDQKCHHv45y1F</t>
  </si>
  <si>
    <t xml:space="preserve"> https://open.spotify.com/album/0SAGDWEOsK9qMQwqKvQ1u3</t>
  </si>
  <si>
    <t xml:space="preserve"> https://music.apple.com/us/album/jaap-sahib-ep/1842857515</t>
  </si>
  <si>
    <t xml:space="preserve"> https://www.jiosaavn.com/album/jaap-sahib/RPGi-MYvLzE_</t>
  </si>
  <si>
    <t xml:space="preserve"> https://www.instagram.com/reels/audio/1122458706697724</t>
  </si>
  <si>
    <t xml:space="preserve">Jaap Sahib </t>
  </si>
  <si>
    <t xml:space="preserve"> https://music.youtube.com/playlist?list=OLAK5uy_mpY9dbjPKm3aLhbMwE9ICsu223piTG3i8&amp;si=pXiN57y7wDkQf4XZ</t>
  </si>
  <si>
    <t xml:space="preserve"> https://open.spotify.com/album/77s43JsRdQ9nQtjocEXB17?si=aDYFP4NiT-aFXodTwgz1Ig</t>
  </si>
  <si>
    <t xml:space="preserve"> https://music.apple.com/us/album/japji-sahib-ep/1837106541</t>
  </si>
  <si>
    <t xml:space="preserve"> https://www.jiosaavn.com/song/japji-sahib/HBsyAkF7RH0</t>
  </si>
  <si>
    <t xml:space="preserve"> https://www.instagram.com/reels/audio/807273081732217?igsh=MnVwazJiYWE2OGFk</t>
  </si>
  <si>
    <t xml:space="preserve">Japji Sahib </t>
  </si>
  <si>
    <t xml:space="preserve"> Lakshit Patiyal</t>
  </si>
  <si>
    <t>Lakshit Patiyal</t>
  </si>
  <si>
    <t xml:space="preserve"> https://music.youtube.com/watch?v=DWSXKrI898U&amp;si=g9PvG9RJg7IbNU6e</t>
  </si>
  <si>
    <t xml:space="preserve"> https://open.spotify.com/album/4PjtmfcsspMzWKLoVPr3kq?si=ofUIfzF1Thyuo8VKg99zxA</t>
  </si>
  <si>
    <t xml:space="preserve"> https://music.apple.com/us/album/ghar-aao-kanha-ji-single/1832456344</t>
  </si>
  <si>
    <t xml:space="preserve"> https://www.jiosaavn.com/song/ghar-aao-kanha-ji/JypfY0dGY3E</t>
  </si>
  <si>
    <t xml:space="preserve"> https://www.instagram.com/reels/audio/2760594237476898?igsh=MWpua3R2YjB6bmttaw==</t>
  </si>
  <si>
    <t xml:space="preserve">Ghar Aao Kanha Ji </t>
  </si>
  <si>
    <t xml:space="preserve"> Youngpreet</t>
  </si>
  <si>
    <t>Joban Varpalia</t>
  </si>
  <si>
    <t xml:space="preserve"> https://music.youtube.com/watch?v=onQ-U3cqjbQ&amp;si=6gCGGR9RQzBN74-P</t>
  </si>
  <si>
    <t xml:space="preserve"> https://open.spotify.com/album/2nxNovxJnxUJILcyWG866z?si=eq3G_fawQ9qxA4ZRPqon8w</t>
  </si>
  <si>
    <t xml:space="preserve"> https://music.apple.com/us/album/vaisakhi-single/1806829127</t>
  </si>
  <si>
    <t xml:space="preserve"> https://www.jiosaavn.com/song/vaisakhi/RhAkRkRnVUs</t>
  </si>
  <si>
    <t xml:space="preserve"> https://www.instagram.com/reels/audio/645844581390390?igsh=am0xYXY0MjM1Z3U1</t>
  </si>
  <si>
    <t xml:space="preserve">Vaisakhi </t>
  </si>
  <si>
    <t>Youngpreet</t>
  </si>
  <si>
    <t xml:space="preserve"> https://music.youtube.com/watch?v=oWmW3O7dYXI&amp;si=yBhVJJ6HPsVweSWE</t>
  </si>
  <si>
    <t xml:space="preserve"> https://music.apple.com/us/album/hola-mohalla-single/1802627787</t>
  </si>
  <si>
    <t xml:space="preserve"> https://www.jiosaavn.com/song/hola-mohalla/ADADcD5KY0Y</t>
  </si>
  <si>
    <t xml:space="preserve"> https://www.instagram.com/reels/audio/1010045674390880?igsh=MW1qYm04aTh2Z3ExMw==</t>
  </si>
  <si>
    <t xml:space="preserve">Hola Mohalla </t>
  </si>
  <si>
    <t xml:space="preserve"> https://music.youtube.com/watch?v=yjZ62jD4fFU&amp;si=FQSAtt3brK4p8CN6</t>
  </si>
  <si>
    <t xml:space="preserve"> https://open.spotify.com/track/1gqyU1ZzJKrtsqbR8pwFlU?si=b7033b08d362457b</t>
  </si>
  <si>
    <t xml:space="preserve"> https://music.apple.com/us/album/shiv-anthem/1798275065?i=1798275236</t>
  </si>
  <si>
    <t xml:space="preserve"> https://www.jiosaavn.com/song/shiv-anthem/My8zYCFUZ3g</t>
  </si>
  <si>
    <t xml:space="preserve"> https://www.instagram.com/reels/audio/1342599327184740?igsh=MWo4am05MHB5ZWw5cA==</t>
  </si>
  <si>
    <t xml:space="preserve">Shiv Anthem </t>
  </si>
  <si>
    <t xml:space="preserve"> Sunil K Verma</t>
  </si>
  <si>
    <t xml:space="preserve"> https://music.youtube.com/watch?v=8HUvMWpv4ac&amp;si=wq_3cw9YqZWnpaD3</t>
  </si>
  <si>
    <t xml:space="preserve"> https://open.spotify.com/track/3NDC4mpkIC5SvmKKIj2wZX?si=7f149052a1404a9c</t>
  </si>
  <si>
    <t xml:space="preserve"> https://music.apple.com/us/album/shiv-tandav-stotram-single/1798276349</t>
  </si>
  <si>
    <t xml:space="preserve"> https://www.jiosaavn.com/song/shiv-tandav-stotram/AxgdZUNjDkM</t>
  </si>
  <si>
    <t xml:space="preserve"> https://www.instagram.com/reels/audio/984327516966779?igsh=aDhydWViajd1eWtx</t>
  </si>
  <si>
    <t xml:space="preserve">Shiv Tandav Stotram </t>
  </si>
  <si>
    <t xml:space="preserve"> Sahib</t>
  </si>
  <si>
    <t>Sahib</t>
  </si>
  <si>
    <t xml:space="preserve"> https://music.youtube.com/playlist?list=OLAK5uy_nYXEvd-4ntE-qCPJlcnT3yQ5ZpK23roRQ&amp;si=KUWyj_oWTTFpmDyX</t>
  </si>
  <si>
    <t xml:space="preserve"> https://open.spotify.com/album/58xL9wlKzoTQnif4SlfwYd?si=XxDSkL2zQYWKW1MCbehcZA</t>
  </si>
  <si>
    <t xml:space="preserve"> https://music.apple.com/us/album/langar-single/1788640286</t>
  </si>
  <si>
    <t xml:space="preserve"> https://www.jiosaavn.com/album/langar/rEZHp8snvU8_</t>
  </si>
  <si>
    <t xml:space="preserve"> https://www.instagram.com/reels/audio/582530597859113?igsh=MWoxN3d4c2pmeGgx</t>
  </si>
  <si>
    <t xml:space="preserve">Langar </t>
  </si>
  <si>
    <t xml:space="preserve"> https://music.youtube.com/watch?v=xxFpA4v13ms&amp;si=LoYN1ZqHz_MialL0</t>
  </si>
  <si>
    <t xml:space="preserve"> https://open.spotify.com/track/4rdqkPboWpcKyxgDrz541v?si=8b82ec75579a4d8e</t>
  </si>
  <si>
    <t xml:space="preserve"> https://music.apple.com/us/album/kurbani/1786120715?i=1786120724</t>
  </si>
  <si>
    <t xml:space="preserve"> https://www.jiosaavn.com/song/kurbani/XQxedQFceVs</t>
  </si>
  <si>
    <t xml:space="preserve"> https://www.instagram.com/reels/audio/522291527498989?igsh=YnJlenJocW5hdHFo</t>
  </si>
  <si>
    <t xml:space="preserve">Kurbani </t>
  </si>
  <si>
    <t xml:space="preserve"> https://music.youtube.com/playlist?list=OLAK5uy_kLQOuKjNyfz-EpeQ9CiJ4xuYmguXwEl24&amp;si=Io1Z8F8FHzeSWaX6</t>
  </si>
  <si>
    <t xml:space="preserve"> https://open.spotify.com/track/5tWjmrxrB9zSgT1HoNvdCa?si=78e3a626621c4c37</t>
  </si>
  <si>
    <t xml:space="preserve"> https://music.apple.com/us/album/sarbansdani-single/1784279153</t>
  </si>
  <si>
    <t xml:space="preserve"> https://www.instagram.com/reels/audio/589363643639481?igsh=YmFmNHBxdnhvcjZ3</t>
  </si>
  <si>
    <t xml:space="preserve">Sarbansdani </t>
  </si>
  <si>
    <t xml:space="preserve">Dastaan E Shahadat </t>
  </si>
  <si>
    <t xml:space="preserve">Japp Nanak </t>
  </si>
  <si>
    <t xml:space="preserve">Gobind De Laal </t>
  </si>
  <si>
    <t>Gurbani</t>
  </si>
  <si>
    <t xml:space="preserve"> Bhai Gurpreet Singh Shimla Wale</t>
  </si>
  <si>
    <t xml:space="preserve"> 1313 Filmz</t>
  </si>
  <si>
    <t xml:space="preserve"> https://spoti.fi/3eNChQ3</t>
  </si>
  <si>
    <t xml:space="preserve"> https://apple.co/3udIL1d</t>
  </si>
  <si>
    <t xml:space="preserve">Teg Bahadar Simriye </t>
  </si>
  <si>
    <t xml:space="preserve"> Rupin Kahlon, Sam Gill</t>
  </si>
  <si>
    <t>Satta Kotliwala</t>
  </si>
  <si>
    <t xml:space="preserve"> https://spoti.fi/3cNpNVE</t>
  </si>
  <si>
    <t xml:space="preserve"> https://bit.ly/37eQiC4</t>
  </si>
  <si>
    <t xml:space="preserve">Teer Wala Baba </t>
  </si>
  <si>
    <t xml:space="preserve"> Prince 810</t>
  </si>
  <si>
    <t xml:space="preserve"> https://spoti.fi/3hpuUP4</t>
  </si>
  <si>
    <t xml:space="preserve"> https://apple.co/2UDtR4w</t>
  </si>
  <si>
    <t xml:space="preserve"> https://bit.ly/37p8A3w</t>
  </si>
  <si>
    <t xml:space="preserve">Bhen Nanki </t>
  </si>
  <si>
    <t xml:space="preserve"> Farmer Arts </t>
  </si>
  <si>
    <t xml:space="preserve"> https://spoti.fi/2UExDur</t>
  </si>
  <si>
    <t xml:space="preserve"> https://apple.co/2WQLsq3</t>
  </si>
  <si>
    <t xml:space="preserve">Kartarpur </t>
  </si>
  <si>
    <t>Sum of Content.views</t>
  </si>
  <si>
    <t>Average of Content.views</t>
  </si>
  <si>
    <t>2020</t>
  </si>
  <si>
    <t>2022</t>
  </si>
  <si>
    <t>2023</t>
  </si>
  <si>
    <t>2024</t>
  </si>
  <si>
    <t>2025</t>
  </si>
  <si>
    <t>Jan</t>
  </si>
  <si>
    <t>Feb</t>
  </si>
  <si>
    <t>Mar</t>
  </si>
  <si>
    <t>Apr</t>
  </si>
  <si>
    <t>May</t>
  </si>
  <si>
    <t>Jun</t>
  </si>
  <si>
    <t>Aug</t>
  </si>
  <si>
    <t>Sep</t>
  </si>
  <si>
    <t>Oct</t>
  </si>
  <si>
    <t>Nov</t>
  </si>
  <si>
    <t>Dec</t>
  </si>
  <si>
    <t>Count of Content.channel_title</t>
  </si>
  <si>
    <t>Count of Name</t>
  </si>
  <si>
    <t>2016</t>
  </si>
  <si>
    <t>2017</t>
  </si>
  <si>
    <t>2018</t>
  </si>
  <si>
    <t>2026</t>
  </si>
  <si>
    <t>Jul</t>
  </si>
  <si>
    <t>Average Views</t>
  </si>
  <si>
    <t>Total Songs</t>
  </si>
  <si>
    <t>Total Views</t>
  </si>
  <si>
    <t>Average Likes</t>
  </si>
  <si>
    <t xml:space="preserve"> YouTUBE CHANNEL DASHBOARD</t>
  </si>
  <si>
    <t>Average Comments</t>
  </si>
  <si>
    <t>Song Duration</t>
  </si>
  <si>
    <t>Avg Song duration (Sec.)</t>
  </si>
  <si>
    <t>0-299</t>
  </si>
  <si>
    <t>300-599</t>
  </si>
  <si>
    <t>600-899</t>
  </si>
  <si>
    <t>900-1199</t>
  </si>
  <si>
    <t>1200-1499</t>
  </si>
  <si>
    <t>1500-1799</t>
  </si>
  <si>
    <t>1800-2099</t>
  </si>
  <si>
    <t>2100-2399</t>
  </si>
  <si>
    <t>2400-2699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</si>
</sst>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_ * #,##0_ ;_ * \-#,##0_ ;_ * &quot;-&quot;??_ ;_ @_ "/>
  </numFmts>
  <fonts count="6" x14ac:knownFonts="1">
    <font>
      <sz val="11"/>
      <color theme="1"/>
      <name val="Calibri"/>
      <family val="2"/>
      <scheme val="minor"/>
    </font>
    <font>
      <sz val="8"/>
      <name val="Calibri"/>
      <family val="2"/>
      <scheme val="minor"/>
    </font>
    <font>
      <u/>
      <sz val="11"/>
      <color theme="10"/>
      <name val="Calibri"/>
      <family val="2"/>
      <scheme val="minor"/>
    </font>
    <font>
      <sz val="14"/>
      <color rgb="FFFFFFFF"/>
      <name val="Calibri"/>
      <family val="2"/>
      <scheme val="minor"/>
    </font>
    <font>
      <b/>
      <sz val="28"/>
      <color theme="3" tint="-0.249977111117893"/>
      <name val="Calibri"/>
      <family val="2"/>
      <scheme val="minor"/>
    </font>
    <font>
      <b/>
      <sz val="11"/>
      <color theme="3" tint="-0.249977111117893"/>
      <name val="Calibri"/>
      <family val="2"/>
      <scheme val="minor"/>
    </font>
  </fonts>
  <fills count="5">
    <fill>
      <patternFill patternType="none"/>
    </fill>
    <fill>
      <patternFill patternType="gray125"/>
    </fill>
    <fill>
      <patternFill patternType="solid">
        <fgColor theme="9" tint="-0.249977111117893"/>
        <bgColor indexed="64"/>
      </patternFill>
    </fill>
    <fill>
      <patternFill patternType="solid">
        <fgColor theme="9" tint="0.59999389629810485"/>
        <bgColor indexed="64"/>
      </patternFill>
    </fill>
    <fill>
      <patternFill patternType="solid">
        <fgColor theme="9" tint="0.79998168889431442"/>
        <bgColor indexed="64"/>
      </patternFill>
    </fill>
  </fills>
  <borders count="8">
    <border>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applyNumberFormat="0" applyFill="0" applyBorder="0" applyAlignment="0" applyProtection="0"/>
  </cellStyleXfs>
  <cellXfs count="23">
    <xf numFmtId="0" fontId="0" fillId="0" borderId="0" xfId="0"/>
    <xf numFmtId="0" fontId="2" fillId="0" borderId="0" xfId="1"/>
    <xf numFmtId="2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Border="1"/>
    <xf numFmtId="0" fontId="0" fillId="0" borderId="1" xfId="0" applyBorder="1"/>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3" fillId="2" borderId="0" xfId="0" applyFont="1" applyFill="1" applyBorder="1" applyAlignment="1">
      <alignment horizontal="center" vertical="center"/>
    </xf>
    <xf numFmtId="167" fontId="3" fillId="2" borderId="0" xfId="0" applyNumberFormat="1" applyFont="1" applyFill="1" applyBorder="1" applyAlignment="1">
      <alignment horizontal="right" vertical="center"/>
    </xf>
    <xf numFmtId="0" fontId="4" fillId="3" borderId="1" xfId="0" applyFont="1" applyFill="1" applyBorder="1" applyAlignment="1">
      <alignment horizontal="center" vertical="center"/>
    </xf>
    <xf numFmtId="0" fontId="3" fillId="2" borderId="0" xfId="0" applyNumberFormat="1" applyFont="1" applyFill="1" applyBorder="1" applyAlignment="1">
      <alignment horizontal="center" vertical="center"/>
    </xf>
    <xf numFmtId="0" fontId="4" fillId="3" borderId="0" xfId="0" applyFont="1" applyFill="1" applyBorder="1" applyAlignment="1">
      <alignment horizontal="center" vertical="center"/>
    </xf>
    <xf numFmtId="0" fontId="5" fillId="0" borderId="0" xfId="0" applyFont="1" applyFill="1" applyBorder="1" applyAlignment="1">
      <alignment vertical="center"/>
    </xf>
    <xf numFmtId="0" fontId="0" fillId="4" borderId="0" xfId="0" applyFill="1"/>
    <xf numFmtId="0" fontId="0" fillId="4" borderId="0" xfId="0" applyFill="1" applyBorder="1"/>
    <xf numFmtId="167" fontId="3" fillId="4" borderId="0" xfId="0" applyNumberFormat="1" applyFont="1" applyFill="1" applyBorder="1" applyAlignment="1">
      <alignment horizontal="right" vertical="center"/>
    </xf>
    <xf numFmtId="0" fontId="0" fillId="4" borderId="3" xfId="0" applyFill="1" applyBorder="1"/>
  </cellXfs>
  <cellStyles count="2">
    <cellStyle name="Hyperlink" xfId="1" builtinId="8"/>
    <cellStyle name="Normal" xfId="0" builtinId="0"/>
  </cellStyles>
  <dxfs count="2756">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0" formatCode="General"/>
    </dxf>
    <dxf>
      <numFmt numFmtId="27" formatCode="dd/mm/yyyy\ hh:mm"/>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font>
        <sz val="14"/>
        <color rgb="FFFFFFFF"/>
      </font>
      <numFmt numFmtId="0" formatCode="General"/>
      <fill>
        <patternFill patternType="solid">
          <fgColor indexed="64"/>
          <bgColor theme="9" tint="-0.249977111117893"/>
        </patternFill>
      </fill>
      <alignment horizontal="center" vertical="center"/>
    </dxf>
    <dxf>
      <border>
        <left/>
        <right/>
        <top/>
        <bottom/>
      </border>
    </dxf>
    <dxf>
      <border>
        <left/>
        <right/>
        <top/>
        <bottom/>
      </border>
    </dxf>
    <dxf>
      <numFmt numFmtId="167" formatCode="_ * #,##0_ ;_ * \-#,##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color rgb="FFFFFFFF"/>
      </font>
      <fill>
        <patternFill patternType="solid">
          <fgColor indexed="64"/>
          <bgColor theme="9" tint="-0.249977111117893"/>
        </patternFill>
      </fill>
      <alignment horizontal="center" vertic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numFmt numFmtId="167" formatCode="_ * #,##0_ ;_ * \-#,##0_ ;_ * &quot;-&quot;??_ ;_ @_ "/>
      <alignment horizontal="right"/>
    </dxf>
    <dxf>
      <numFmt numFmtId="167" formatCode="_ * #,##0_ ;_ * \-#,##0_ ;_ * &quot;-&quot;??_ ;_ @_ "/>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rgb="FFFF0000"/>
        </patternFill>
      </fill>
    </dxf>
    <dxf>
      <fill>
        <patternFill patternType="solid">
          <bgColor rgb="FFFF0000"/>
        </patternFill>
      </fill>
    </dxf>
    <dxf>
      <fill>
        <patternFill patternType="solid">
          <bgColor rgb="FFFF0000"/>
        </patternFill>
      </fill>
    </dxf>
    <dxf>
      <font>
        <sz val="14"/>
      </font>
    </dxf>
    <dxf>
      <font>
        <sz val="14"/>
      </font>
    </dxf>
    <dxf>
      <font>
        <sz val="14"/>
      </font>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ont>
        <color auto="1"/>
      </font>
    </dxf>
    <dxf>
      <font>
        <color auto="1"/>
      </font>
    </dxf>
    <dxf>
      <font>
        <color auto="1"/>
      </font>
    </dxf>
    <dxf>
      <fill>
        <patternFill>
          <bgColor theme="6" tint="0.39997558519241921"/>
        </patternFill>
      </fill>
    </dxf>
    <dxf>
      <fill>
        <patternFill>
          <bgColor theme="6" tint="0.39997558519241921"/>
        </patternFill>
      </fill>
    </dxf>
    <dxf>
      <fill>
        <patternFill>
          <bgColor theme="6" tint="0.39997558519241921"/>
        </patternFill>
      </fill>
    </dxf>
    <dxf>
      <font>
        <color rgb="FFFFFFFF"/>
      </font>
    </dxf>
    <dxf>
      <font>
        <color rgb="FFFFFFFF"/>
      </font>
    </dxf>
    <dxf>
      <font>
        <color rgb="FFFFFFFF"/>
      </font>
    </dxf>
    <dxf>
      <fill>
        <patternFill>
          <bgColor theme="9" tint="-0.249977111117893"/>
        </patternFill>
      </fill>
    </dxf>
    <dxf>
      <fill>
        <patternFill>
          <bgColor theme="9" tint="-0.249977111117893"/>
        </patternFill>
      </fill>
    </dxf>
    <dxf>
      <fill>
        <patternFill>
          <bgColor theme="9" tint="-0.249977111117893"/>
        </patternFill>
      </fill>
    </dxf>
    <dxf>
      <alignment vertical="center"/>
    </dxf>
    <dxf>
      <alignment horizontal="center"/>
    </dxf>
    <dxf>
      <alignment horizontal="right"/>
    </dxf>
    <dxf>
      <alignment vertical="center"/>
    </dxf>
    <dxf>
      <border>
        <left/>
        <right/>
        <top/>
        <bottom/>
      </border>
    </dxf>
    <dxf>
      <border>
        <top/>
      </border>
    </dxf>
    <dxf>
      <border>
        <left/>
        <right/>
        <bottom/>
      </border>
    </dxf>
    <dxf>
      <border>
        <left/>
        <right/>
        <bottom/>
      </border>
    </dxf>
    <dxf>
      <border>
        <left/>
        <right/>
        <bottom/>
      </bord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
      <numFmt numFmtId="35" formatCode="_ * #,##0.00_ ;_ * \-#,##0.00_ ;_ * &quot;-&quot;??_ ;_ @_ "/>
    </dxf>
    <dxf>
      <numFmt numFmtId="35" formatCode="_ * #,##0.00_ ;_ * \-#,##0.00_ ;_ * &quot;-&quot;??_ ;_ @_ "/>
    </dxf>
    <dxf>
      <numFmt numFmtId="35" formatCode="_ * #,##0.00_ ;_ * \-#,##0.00_ ;_ * &quot;-&quot;??_ ;_ @_ "/>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0"/>
    </dxf>
    <dxf>
      <alignment wrapText="0"/>
    </dxf>
    <dxf>
      <alignment wrapText="0"/>
    </dxf>
    <dxf>
      <alignment vertical="top"/>
    </dxf>
    <dxf>
      <alignment horizontal="center"/>
    </dxf>
    <dxf>
      <border>
        <left/>
        <right/>
        <top/>
        <bottom/>
        <horizontal/>
      </border>
    </dxf>
    <dxf>
      <border>
        <left/>
        <right/>
        <top/>
        <bottom/>
        <horizontal/>
      </border>
    </dxf>
    <dxf>
      <border>
        <left/>
        <right/>
        <top/>
        <bottom/>
        <horizontal/>
      </border>
    </dxf>
    <dxf>
      <font>
        <sz val="14"/>
        <color rgb="FFFFFFFF"/>
      </font>
      <numFmt numFmtId="0" formatCode="General"/>
      <fill>
        <patternFill patternType="solid">
          <fgColor indexed="64"/>
          <bgColor theme="9" tint="-0.249977111117893"/>
        </patternFill>
      </fill>
      <alignment horizontal="center" vertical="center"/>
    </dxf>
    <dxf>
      <fill>
        <patternFill patternType="solid">
          <bgColor theme="9" tint="-0.249977111117893"/>
        </patternFill>
      </fill>
    </dxf>
    <dxf>
      <font>
        <sz val="14"/>
        <color rgb="FFFFFFFF"/>
      </font>
      <numFmt numFmtId="167" formatCode="_ * #,##0_ ;_ * \-#,##0_ ;_ * &quot;-&quot;??_ ;_ @_ "/>
      <alignment horizontal="right" vertical="center"/>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Release</a:t>
            </a:r>
            <a:r>
              <a:rPr lang="en-US" b="1" baseline="0">
                <a:solidFill>
                  <a:sysClr val="windowText" lastClr="000000"/>
                </a:solidFill>
              </a:rPr>
              <a:t> Type Wise Songs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61108218829902"/>
          <c:y val="0.2577855692994549"/>
          <c:w val="0.81516012413639261"/>
          <c:h val="0.49565551425449145"/>
        </c:manualLayout>
      </c:layout>
      <c:barChart>
        <c:barDir val="col"/>
        <c:grouping val="clustered"/>
        <c:varyColors val="0"/>
        <c:ser>
          <c:idx val="0"/>
          <c:order val="0"/>
          <c:tx>
            <c:strRef>
              <c:f>'Pivot tables'!$D$2</c:f>
              <c:strCache>
                <c:ptCount val="1"/>
                <c:pt idx="0">
                  <c:v>Total</c:v>
                </c:pt>
              </c:strCache>
            </c:strRef>
          </c:tx>
          <c:spPr>
            <a:solidFill>
              <a:schemeClr val="accent1"/>
            </a:solidFill>
            <a:ln>
              <a:noFill/>
            </a:ln>
            <a:effectLst/>
          </c:spPr>
          <c:invertIfNegative val="0"/>
          <c:cat>
            <c:strRef>
              <c:f>'Pivot tables'!$C$3:$C$8</c:f>
              <c:strCache>
                <c:ptCount val="5"/>
                <c:pt idx="0">
                  <c:v>Album</c:v>
                </c:pt>
                <c:pt idx="1">
                  <c:v>EP</c:v>
                </c:pt>
                <c:pt idx="2">
                  <c:v>Movie</c:v>
                </c:pt>
                <c:pt idx="3">
                  <c:v>other</c:v>
                </c:pt>
                <c:pt idx="4">
                  <c:v>Single</c:v>
                </c:pt>
              </c:strCache>
            </c:strRef>
          </c:cat>
          <c:val>
            <c:numRef>
              <c:f>'Pivot tables'!$D$3:$D$8</c:f>
              <c:numCache>
                <c:formatCode>General</c:formatCode>
                <c:ptCount val="5"/>
                <c:pt idx="0">
                  <c:v>51</c:v>
                </c:pt>
                <c:pt idx="1">
                  <c:v>39</c:v>
                </c:pt>
                <c:pt idx="2">
                  <c:v>15</c:v>
                </c:pt>
                <c:pt idx="3">
                  <c:v>155</c:v>
                </c:pt>
                <c:pt idx="4">
                  <c:v>919</c:v>
                </c:pt>
              </c:numCache>
            </c:numRef>
          </c:val>
          <c:extLst>
            <c:ext xmlns:c16="http://schemas.microsoft.com/office/drawing/2014/chart" uri="{C3380CC4-5D6E-409C-BE32-E72D297353CC}">
              <c16:uniqueId val="{00000000-777B-4227-81F9-F6C14E68B05E}"/>
            </c:ext>
          </c:extLst>
        </c:ser>
        <c:dLbls>
          <c:showLegendKey val="0"/>
          <c:showVal val="0"/>
          <c:showCatName val="0"/>
          <c:showSerName val="0"/>
          <c:showPercent val="0"/>
          <c:showBubbleSize val="0"/>
        </c:dLbls>
        <c:gapWidth val="182"/>
        <c:axId val="1951851344"/>
        <c:axId val="1951859024"/>
      </c:barChart>
      <c:catAx>
        <c:axId val="195185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51859024"/>
        <c:crosses val="autoZero"/>
        <c:auto val="1"/>
        <c:lblAlgn val="ctr"/>
        <c:lblOffset val="100"/>
        <c:noMultiLvlLbl val="0"/>
      </c:catAx>
      <c:valAx>
        <c:axId val="1951859024"/>
        <c:scaling>
          <c:orientation val="minMax"/>
        </c:scaling>
        <c:delete val="1"/>
        <c:axPos val="l"/>
        <c:numFmt formatCode="General" sourceLinked="1"/>
        <c:majorTickMark val="none"/>
        <c:minorTickMark val="none"/>
        <c:tickLblPos val="nextTo"/>
        <c:crossAx val="1951851344"/>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tables!PivotTable19</c:name>
    <c:fmtId val="3"/>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Monthly Song Release</a:t>
            </a:r>
            <a:r>
              <a:rPr lang="en-US" b="1" baseline="0"/>
              <a:t> Trend</a:t>
            </a:r>
          </a:p>
        </c:rich>
      </c:tx>
      <c:layout>
        <c:manualLayout>
          <c:xMode val="edge"/>
          <c:yMode val="edge"/>
          <c:x val="0.30050126346379447"/>
          <c:y val="0"/>
        </c:manualLayout>
      </c:layout>
      <c:overlay val="1"/>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28490335681638E-3"/>
          <c:y val="0.13154751526853625"/>
          <c:w val="0.98990883209734981"/>
          <c:h val="0.75108012893422893"/>
        </c:manualLayout>
      </c:layout>
      <c:lineChart>
        <c:grouping val="standard"/>
        <c:varyColors val="0"/>
        <c:ser>
          <c:idx val="0"/>
          <c:order val="0"/>
          <c:tx>
            <c:strRef>
              <c:f>'Pivot tables'!$B$30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tables'!$A$31:$A$43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tables'!$B$31:$B$43</c:f>
              <c:numCache>
                <c:formatCode>General</c:formatCode>
                <c:ptCount val="12"/>
                <c:pt idx="0">
                  <c:v>81</c:v>
                </c:pt>
                <c:pt idx="1">
                  <c:v>116</c:v>
                </c:pt>
                <c:pt idx="2">
                  <c:v>75</c:v>
                </c:pt>
                <c:pt idx="3">
                  <c:v>112</c:v>
                </c:pt>
                <c:pt idx="4">
                  <c:v>65</c:v>
                </c:pt>
                <c:pt idx="5">
                  <c:v>89</c:v>
                </c:pt>
                <c:pt idx="6">
                  <c:v>107</c:v>
                </c:pt>
                <c:pt idx="7">
                  <c:v>74</c:v>
                </c:pt>
                <c:pt idx="8">
                  <c:v>100</c:v>
                </c:pt>
                <c:pt idx="9">
                  <c:v>89</c:v>
                </c:pt>
                <c:pt idx="10">
                  <c:v>111</c:v>
                </c:pt>
                <c:pt idx="11">
                  <c:v>160</c:v>
                </c:pt>
              </c:numCache>
            </c:numRef>
          </c:val>
          <c:smooth val="0"/>
          <c:extLst>
            <c:ext xmlns:c16="http://schemas.microsoft.com/office/drawing/2014/chart" uri="{C3380CC4-5D6E-409C-BE32-E72D297353CC}">
              <c16:uniqueId val="{00000001-AF84-42D8-8AB3-0EFBB63EE876}"/>
            </c:ext>
          </c:extLst>
        </c:ser>
        <c:dLbls>
          <c:dLblPos val="t"/>
          <c:showLegendKey val="0"/>
          <c:showVal val="1"/>
          <c:showCatName val="0"/>
          <c:showSerName val="0"/>
          <c:showPercent val="0"/>
          <c:showBubbleSize val="0"/>
        </c:dLbls>
        <c:marker val="1"/>
        <c:smooth val="0"/>
        <c:axId val="824531551"/>
        <c:axId val="824518591"/>
      </c:lineChart>
      <c:catAx>
        <c:axId val="824531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24518591"/>
        <c:crosses val="autoZero"/>
        <c:auto val="1"/>
        <c:lblAlgn val="ctr"/>
        <c:lblOffset val="100"/>
        <c:noMultiLvlLbl val="0"/>
      </c:catAx>
      <c:valAx>
        <c:axId val="8245185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24531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tables!Yearly release trend</c:name>
    <c:fmtId val="2"/>
  </c:pivotSource>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a:t>Yearly</a:t>
            </a:r>
            <a:r>
              <a:rPr lang="en-US" b="1" baseline="0"/>
              <a:t> Song Release Trend</a:t>
            </a:r>
            <a:endParaRPr lang="en-US" b="1"/>
          </a:p>
        </c:rich>
      </c:tx>
      <c:layout>
        <c:manualLayout>
          <c:xMode val="edge"/>
          <c:yMode val="edge"/>
          <c:x val="0.34285054203871546"/>
          <c:y val="1.0008852258082413E-2"/>
        </c:manualLayout>
      </c:layout>
      <c:overlay val="1"/>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943107900881232E-2"/>
          <c:y val="0.1206675739038346"/>
          <c:w val="0.97748363715136499"/>
          <c:h val="0.75391950218486636"/>
        </c:manualLayout>
      </c:layout>
      <c:lineChart>
        <c:grouping val="standard"/>
        <c:varyColors val="0"/>
        <c:ser>
          <c:idx val="0"/>
          <c:order val="0"/>
          <c:tx>
            <c:strRef>
              <c:f>'Pivot tables'!$B$15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tables'!$A$16:$A$27</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tables'!$B$16:$B$27</c:f>
              <c:numCache>
                <c:formatCode>General</c:formatCode>
                <c:ptCount val="11"/>
                <c:pt idx="0">
                  <c:v>3</c:v>
                </c:pt>
                <c:pt idx="1">
                  <c:v>29</c:v>
                </c:pt>
                <c:pt idx="2">
                  <c:v>89</c:v>
                </c:pt>
                <c:pt idx="3">
                  <c:v>175</c:v>
                </c:pt>
                <c:pt idx="4">
                  <c:v>117</c:v>
                </c:pt>
                <c:pt idx="5">
                  <c:v>84</c:v>
                </c:pt>
                <c:pt idx="6">
                  <c:v>150</c:v>
                </c:pt>
                <c:pt idx="7">
                  <c:v>99</c:v>
                </c:pt>
                <c:pt idx="8">
                  <c:v>139</c:v>
                </c:pt>
                <c:pt idx="9">
                  <c:v>185</c:v>
                </c:pt>
                <c:pt idx="10">
                  <c:v>109</c:v>
                </c:pt>
              </c:numCache>
            </c:numRef>
          </c:val>
          <c:smooth val="0"/>
          <c:extLst>
            <c:ext xmlns:c16="http://schemas.microsoft.com/office/drawing/2014/chart" uri="{C3380CC4-5D6E-409C-BE32-E72D297353CC}">
              <c16:uniqueId val="{00000004-E5DE-4049-8D0F-16326D7F4F0B}"/>
            </c:ext>
          </c:extLst>
        </c:ser>
        <c:dLbls>
          <c:dLblPos val="t"/>
          <c:showLegendKey val="0"/>
          <c:showVal val="1"/>
          <c:showCatName val="0"/>
          <c:showSerName val="0"/>
          <c:showPercent val="0"/>
          <c:showBubbleSize val="0"/>
        </c:dLbls>
        <c:marker val="1"/>
        <c:smooth val="0"/>
        <c:axId val="824530111"/>
        <c:axId val="824517631"/>
      </c:lineChart>
      <c:catAx>
        <c:axId val="82453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824517631"/>
        <c:crosses val="autoZero"/>
        <c:auto val="1"/>
        <c:lblAlgn val="ctr"/>
        <c:lblOffset val="100"/>
        <c:noMultiLvlLbl val="0"/>
      </c:catAx>
      <c:valAx>
        <c:axId val="8245176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82453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tables!PivotTable7</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Short</a:t>
            </a:r>
            <a:r>
              <a:rPr lang="en-US" b="1" baseline="0">
                <a:solidFill>
                  <a:sysClr val="windowText" lastClr="000000"/>
                </a:solidFill>
              </a:rPr>
              <a:t> videos are attracting high Views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c:f>
              <c:strCache>
                <c:ptCount val="1"/>
                <c:pt idx="0">
                  <c:v>Total</c:v>
                </c:pt>
              </c:strCache>
            </c:strRef>
          </c:tx>
          <c:spPr>
            <a:solidFill>
              <a:schemeClr val="accent1"/>
            </a:solidFill>
            <a:ln>
              <a:noFill/>
            </a:ln>
            <a:effectLst/>
          </c:spPr>
          <c:invertIfNegative val="0"/>
          <c:cat>
            <c:strRef>
              <c:f>'Pivot tables'!$F$3:$F$12</c:f>
              <c:strCache>
                <c:ptCount val="9"/>
                <c:pt idx="0">
                  <c:v>0-299</c:v>
                </c:pt>
                <c:pt idx="1">
                  <c:v>300-599</c:v>
                </c:pt>
                <c:pt idx="2">
                  <c:v>600-899</c:v>
                </c:pt>
                <c:pt idx="3">
                  <c:v>900-1199</c:v>
                </c:pt>
                <c:pt idx="4">
                  <c:v>1200-1499</c:v>
                </c:pt>
                <c:pt idx="5">
                  <c:v>1500-1799</c:v>
                </c:pt>
                <c:pt idx="6">
                  <c:v>1800-2099</c:v>
                </c:pt>
                <c:pt idx="7">
                  <c:v>2100-2399</c:v>
                </c:pt>
                <c:pt idx="8">
                  <c:v>2400-2699</c:v>
                </c:pt>
              </c:strCache>
            </c:strRef>
          </c:cat>
          <c:val>
            <c:numRef>
              <c:f>'Pivot tables'!$G$3:$G$12</c:f>
              <c:numCache>
                <c:formatCode>General</c:formatCode>
                <c:ptCount val="9"/>
                <c:pt idx="0">
                  <c:v>14714741.762287756</c:v>
                </c:pt>
                <c:pt idx="1">
                  <c:v>8034728.7000000002</c:v>
                </c:pt>
                <c:pt idx="2">
                  <c:v>208000</c:v>
                </c:pt>
                <c:pt idx="3">
                  <c:v>478240.6</c:v>
                </c:pt>
                <c:pt idx="4">
                  <c:v>415083.85714285716</c:v>
                </c:pt>
                <c:pt idx="5">
                  <c:v>4131150.3</c:v>
                </c:pt>
                <c:pt idx="6">
                  <c:v>1761902.5714285714</c:v>
                </c:pt>
                <c:pt idx="7">
                  <c:v>4729954</c:v>
                </c:pt>
                <c:pt idx="8">
                  <c:v>1598069</c:v>
                </c:pt>
              </c:numCache>
            </c:numRef>
          </c:val>
          <c:extLst>
            <c:ext xmlns:c16="http://schemas.microsoft.com/office/drawing/2014/chart" uri="{C3380CC4-5D6E-409C-BE32-E72D297353CC}">
              <c16:uniqueId val="{00000006-9787-4614-8699-9F64A40E677F}"/>
            </c:ext>
          </c:extLst>
        </c:ser>
        <c:dLbls>
          <c:showLegendKey val="0"/>
          <c:showVal val="0"/>
          <c:showCatName val="0"/>
          <c:showSerName val="0"/>
          <c:showPercent val="0"/>
          <c:showBubbleSize val="0"/>
        </c:dLbls>
        <c:gapWidth val="219"/>
        <c:overlap val="-27"/>
        <c:axId val="1113667600"/>
        <c:axId val="1113668080"/>
      </c:barChart>
      <c:catAx>
        <c:axId val="111366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68080"/>
        <c:crosses val="autoZero"/>
        <c:auto val="1"/>
        <c:lblAlgn val="ctr"/>
        <c:lblOffset val="100"/>
        <c:noMultiLvlLbl val="0"/>
      </c:catAx>
      <c:valAx>
        <c:axId val="111366808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13667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tables!PivotTable8</c:name>
    <c:fmtId val="8"/>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5 Songs</a:t>
            </a:r>
          </a:p>
        </c:rich>
      </c:tx>
      <c:overlay val="1"/>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73952496924604"/>
          <c:y val="0.19495170603674541"/>
          <c:w val="0.72153580981803112"/>
          <c:h val="0.73526614173228333"/>
        </c:manualLayout>
      </c:layout>
      <c:barChart>
        <c:barDir val="bar"/>
        <c:grouping val="stacked"/>
        <c:varyColors val="0"/>
        <c:ser>
          <c:idx val="0"/>
          <c:order val="0"/>
          <c:tx>
            <c:strRef>
              <c:f>'Pivot tables'!$G$17</c:f>
              <c:strCache>
                <c:ptCount val="1"/>
                <c:pt idx="0">
                  <c:v>Total</c:v>
                </c:pt>
              </c:strCache>
            </c:strRef>
          </c:tx>
          <c:spPr>
            <a:solidFill>
              <a:schemeClr val="accent1"/>
            </a:solidFill>
            <a:ln>
              <a:noFill/>
            </a:ln>
            <a:effectLst/>
          </c:spPr>
          <c:invertIfNegative val="0"/>
          <c:cat>
            <c:strRef>
              <c:f>'Pivot tables'!$F$18:$F$23</c:f>
              <c:strCache>
                <c:ptCount val="5"/>
                <c:pt idx="0">
                  <c:v>Yaar Beli </c:v>
                </c:pt>
                <c:pt idx="1">
                  <c:v>GURI </c:v>
                </c:pt>
                <c:pt idx="2">
                  <c:v>NIRA ISHQ </c:v>
                </c:pt>
                <c:pt idx="3">
                  <c:v>Prada </c:v>
                </c:pt>
                <c:pt idx="4">
                  <c:v>Lehanga </c:v>
                </c:pt>
              </c:strCache>
            </c:strRef>
          </c:cat>
          <c:val>
            <c:numRef>
              <c:f>'Pivot tables'!$G$18:$G$23</c:f>
              <c:numCache>
                <c:formatCode>General</c:formatCode>
                <c:ptCount val="5"/>
                <c:pt idx="0">
                  <c:v>469411748</c:v>
                </c:pt>
                <c:pt idx="1">
                  <c:v>479658104</c:v>
                </c:pt>
                <c:pt idx="2">
                  <c:v>630021080</c:v>
                </c:pt>
                <c:pt idx="3">
                  <c:v>997550917</c:v>
                </c:pt>
                <c:pt idx="4">
                  <c:v>1935922808</c:v>
                </c:pt>
              </c:numCache>
            </c:numRef>
          </c:val>
          <c:extLst>
            <c:ext xmlns:c16="http://schemas.microsoft.com/office/drawing/2014/chart" uri="{C3380CC4-5D6E-409C-BE32-E72D297353CC}">
              <c16:uniqueId val="{00000000-CE56-4A01-9904-BAC9A326B511}"/>
            </c:ext>
          </c:extLst>
        </c:ser>
        <c:dLbls>
          <c:showLegendKey val="0"/>
          <c:showVal val="0"/>
          <c:showCatName val="0"/>
          <c:showSerName val="0"/>
          <c:showPercent val="0"/>
          <c:showBubbleSize val="0"/>
        </c:dLbls>
        <c:gapWidth val="219"/>
        <c:overlap val="100"/>
        <c:axId val="1113692080"/>
        <c:axId val="1113684400"/>
      </c:barChart>
      <c:catAx>
        <c:axId val="1113692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113684400"/>
        <c:crosses val="autoZero"/>
        <c:auto val="1"/>
        <c:lblAlgn val="ctr"/>
        <c:lblOffset val="100"/>
        <c:noMultiLvlLbl val="0"/>
      </c:catAx>
      <c:valAx>
        <c:axId val="1113684400"/>
        <c:scaling>
          <c:orientation val="minMax"/>
        </c:scaling>
        <c:delete val="1"/>
        <c:axPos val="b"/>
        <c:numFmt formatCode="General" sourceLinked="1"/>
        <c:majorTickMark val="none"/>
        <c:minorTickMark val="none"/>
        <c:tickLblPos val="nextTo"/>
        <c:crossAx val="1113692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tables!PivotTable10</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Yearly Views Trend</a:t>
            </a:r>
          </a:p>
        </c:rich>
      </c:tx>
      <c:layout>
        <c:manualLayout>
          <c:xMode val="edge"/>
          <c:yMode val="edge"/>
          <c:x val="0.33214285714285713"/>
          <c:y val="7.0621468926553672E-3"/>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797111899474098E-2"/>
          <c:y val="0.14738366920236662"/>
          <c:w val="0.94099775989539747"/>
          <c:h val="0.68878675652831522"/>
        </c:manualLayout>
      </c:layout>
      <c:lineChart>
        <c:grouping val="standard"/>
        <c:varyColors val="0"/>
        <c:ser>
          <c:idx val="0"/>
          <c:order val="0"/>
          <c:tx>
            <c:strRef>
              <c:f>'Pivot tables'!$L$10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tables'!$K$11:$K$22</c:f>
              <c:strCache>
                <c:ptCount val="11"/>
                <c:pt idx="0">
                  <c:v>2016</c:v>
                </c:pt>
                <c:pt idx="1">
                  <c:v>2017</c:v>
                </c:pt>
                <c:pt idx="2">
                  <c:v>2018</c:v>
                </c:pt>
                <c:pt idx="3">
                  <c:v>2019</c:v>
                </c:pt>
                <c:pt idx="4">
                  <c:v>2020</c:v>
                </c:pt>
                <c:pt idx="5">
                  <c:v>2021</c:v>
                </c:pt>
                <c:pt idx="6">
                  <c:v>2022</c:v>
                </c:pt>
                <c:pt idx="7">
                  <c:v>2023</c:v>
                </c:pt>
                <c:pt idx="8">
                  <c:v>2024</c:v>
                </c:pt>
                <c:pt idx="9">
                  <c:v>2025</c:v>
                </c:pt>
                <c:pt idx="10">
                  <c:v>2026</c:v>
                </c:pt>
              </c:strCache>
            </c:strRef>
          </c:cat>
          <c:val>
            <c:numRef>
              <c:f>'Pivot tables'!$L$11:$L$22</c:f>
              <c:numCache>
                <c:formatCode>General</c:formatCode>
                <c:ptCount val="11"/>
                <c:pt idx="0">
                  <c:v>720150.66666666663</c:v>
                </c:pt>
                <c:pt idx="1">
                  <c:v>43731031.034482762</c:v>
                </c:pt>
                <c:pt idx="2">
                  <c:v>43018462.7752809</c:v>
                </c:pt>
                <c:pt idx="3">
                  <c:v>32131200.022857144</c:v>
                </c:pt>
                <c:pt idx="4">
                  <c:v>23390222.136752136</c:v>
                </c:pt>
                <c:pt idx="5">
                  <c:v>14920611.214285715</c:v>
                </c:pt>
                <c:pt idx="6">
                  <c:v>4979366.82</c:v>
                </c:pt>
                <c:pt idx="7">
                  <c:v>2545134.8989898991</c:v>
                </c:pt>
                <c:pt idx="8">
                  <c:v>2592875.7410071944</c:v>
                </c:pt>
                <c:pt idx="9">
                  <c:v>2404743.0270270272</c:v>
                </c:pt>
                <c:pt idx="10">
                  <c:v>990516.743119266</c:v>
                </c:pt>
              </c:numCache>
            </c:numRef>
          </c:val>
          <c:smooth val="0"/>
          <c:extLst>
            <c:ext xmlns:c16="http://schemas.microsoft.com/office/drawing/2014/chart" uri="{C3380CC4-5D6E-409C-BE32-E72D297353CC}">
              <c16:uniqueId val="{00000000-D2C6-42B0-8610-BC24ABF0F8D0}"/>
            </c:ext>
          </c:extLst>
        </c:ser>
        <c:dLbls>
          <c:showLegendKey val="0"/>
          <c:showVal val="0"/>
          <c:showCatName val="0"/>
          <c:showSerName val="0"/>
          <c:showPercent val="0"/>
          <c:showBubbleSize val="0"/>
        </c:dLbls>
        <c:marker val="1"/>
        <c:smooth val="0"/>
        <c:axId val="712830160"/>
        <c:axId val="712824400"/>
      </c:lineChart>
      <c:catAx>
        <c:axId val="71283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824400"/>
        <c:crosses val="autoZero"/>
        <c:auto val="1"/>
        <c:lblAlgn val="ctr"/>
        <c:lblOffset val="100"/>
        <c:noMultiLvlLbl val="0"/>
      </c:catAx>
      <c:valAx>
        <c:axId val="712824400"/>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1283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[getmp3_songs.xlsx]Pivot tables!PivotTable7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tables'!$G$2</c:f>
              <c:strCache>
                <c:ptCount val="1"/>
                <c:pt idx="0">
                  <c:v>Total</c:v>
                </c:pt>
              </c:strCache>
            </c:strRef>
          </c:tx>
          <c:spPr>
            <a:ln w="28575" cap="rnd">
              <a:solidFill>
                <a:schemeClr val="accent1"/>
              </a:solidFill>
              <a:round/>
            </a:ln>
            <a:effectLst/>
          </c:spPr>
          <c:marker>
            <c:symbol val="none"/>
          </c:marker>
          <c:cat>
            <c:strRef>
              <c:f>'Pivot tables'!$F$3:$F$12</c:f>
              <c:strCache>
                <c:ptCount val="9"/>
                <c:pt idx="0">
                  <c:v>0-299</c:v>
                </c:pt>
                <c:pt idx="1">
                  <c:v>300-599</c:v>
                </c:pt>
                <c:pt idx="2">
                  <c:v>600-899</c:v>
                </c:pt>
                <c:pt idx="3">
                  <c:v>900-1199</c:v>
                </c:pt>
                <c:pt idx="4">
                  <c:v>1200-1499</c:v>
                </c:pt>
                <c:pt idx="5">
                  <c:v>1500-1799</c:v>
                </c:pt>
                <c:pt idx="6">
                  <c:v>1800-2099</c:v>
                </c:pt>
                <c:pt idx="7">
                  <c:v>2100-2399</c:v>
                </c:pt>
                <c:pt idx="8">
                  <c:v>2400-2699</c:v>
                </c:pt>
              </c:strCache>
            </c:strRef>
          </c:cat>
          <c:val>
            <c:numRef>
              <c:f>'Pivot tables'!$G$3:$G$12</c:f>
              <c:numCache>
                <c:formatCode>General</c:formatCode>
                <c:ptCount val="9"/>
                <c:pt idx="0">
                  <c:v>14714741.762287756</c:v>
                </c:pt>
                <c:pt idx="1">
                  <c:v>8034728.7000000002</c:v>
                </c:pt>
                <c:pt idx="2">
                  <c:v>208000</c:v>
                </c:pt>
                <c:pt idx="3">
                  <c:v>478240.6</c:v>
                </c:pt>
                <c:pt idx="4">
                  <c:v>415083.85714285716</c:v>
                </c:pt>
                <c:pt idx="5">
                  <c:v>4131150.3</c:v>
                </c:pt>
                <c:pt idx="6">
                  <c:v>1761902.5714285714</c:v>
                </c:pt>
                <c:pt idx="7">
                  <c:v>4729954</c:v>
                </c:pt>
                <c:pt idx="8">
                  <c:v>1598069</c:v>
                </c:pt>
              </c:numCache>
            </c:numRef>
          </c:val>
          <c:smooth val="0"/>
          <c:extLst>
            <c:ext xmlns:c16="http://schemas.microsoft.com/office/drawing/2014/chart" uri="{C3380CC4-5D6E-409C-BE32-E72D297353CC}">
              <c16:uniqueId val="{00000002-016A-4B81-91C5-CABA529843D9}"/>
            </c:ext>
          </c:extLst>
        </c:ser>
        <c:dLbls>
          <c:showLegendKey val="0"/>
          <c:showVal val="0"/>
          <c:showCatName val="0"/>
          <c:showSerName val="0"/>
          <c:showPercent val="0"/>
          <c:showBubbleSize val="0"/>
        </c:dLbls>
        <c:smooth val="0"/>
        <c:axId val="1113658480"/>
        <c:axId val="1113659440"/>
      </c:lineChart>
      <c:catAx>
        <c:axId val="1113658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59440"/>
        <c:crosses val="autoZero"/>
        <c:auto val="1"/>
        <c:lblAlgn val="ctr"/>
        <c:lblOffset val="100"/>
        <c:noMultiLvlLbl val="0"/>
      </c:catAx>
      <c:valAx>
        <c:axId val="1113659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3658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464521</xdr:colOff>
      <xdr:row>15</xdr:row>
      <xdr:rowOff>134619</xdr:rowOff>
    </xdr:from>
    <xdr:to>
      <xdr:col>5</xdr:col>
      <xdr:colOff>22860</xdr:colOff>
      <xdr:row>25</xdr:row>
      <xdr:rowOff>91440</xdr:rowOff>
    </xdr:to>
    <xdr:graphicFrame macro="">
      <xdr:nvGraphicFramePr>
        <xdr:cNvPr id="2" name="Chart 1">
          <a:extLst>
            <a:ext uri="{FF2B5EF4-FFF2-40B4-BE49-F238E27FC236}">
              <a16:creationId xmlns:a16="http://schemas.microsoft.com/office/drawing/2014/main" id="{EA86BC74-14A9-4B08-BF35-CBA74502F0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15838</xdr:colOff>
      <xdr:row>4</xdr:row>
      <xdr:rowOff>143585</xdr:rowOff>
    </xdr:from>
    <xdr:to>
      <xdr:col>8</xdr:col>
      <xdr:colOff>1059180</xdr:colOff>
      <xdr:row>15</xdr:row>
      <xdr:rowOff>7620</xdr:rowOff>
    </xdr:to>
    <xdr:graphicFrame macro="">
      <xdr:nvGraphicFramePr>
        <xdr:cNvPr id="4" name="Chart 3">
          <a:extLst>
            <a:ext uri="{FF2B5EF4-FFF2-40B4-BE49-F238E27FC236}">
              <a16:creationId xmlns:a16="http://schemas.microsoft.com/office/drawing/2014/main" id="{EDECDFA2-4EFA-4F79-8990-61CA6CFF4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xdr:row>
      <xdr:rowOff>181684</xdr:rowOff>
    </xdr:from>
    <xdr:to>
      <xdr:col>1</xdr:col>
      <xdr:colOff>283881</xdr:colOff>
      <xdr:row>13</xdr:row>
      <xdr:rowOff>98613</xdr:rowOff>
    </xdr:to>
    <mc:AlternateContent xmlns:mc="http://schemas.openxmlformats.org/markup-compatibility/2006">
      <mc:Choice xmlns:a14="http://schemas.microsoft.com/office/drawing/2010/main" Requires="a14">
        <xdr:graphicFrame macro="">
          <xdr:nvGraphicFramePr>
            <xdr:cNvPr id="5" name="Content.channel_title">
              <a:extLst>
                <a:ext uri="{FF2B5EF4-FFF2-40B4-BE49-F238E27FC236}">
                  <a16:creationId xmlns:a16="http://schemas.microsoft.com/office/drawing/2014/main" id="{C25C7CEA-7901-4D29-BE73-223138B3013D}"/>
                </a:ext>
              </a:extLst>
            </xdr:cNvPr>
            <xdr:cNvGraphicFramePr/>
          </xdr:nvGraphicFramePr>
          <xdr:xfrm>
            <a:off x="0" y="0"/>
            <a:ext cx="0" cy="0"/>
          </xdr:xfrm>
          <a:graphic>
            <a:graphicData uri="http://schemas.microsoft.com/office/drawing/2010/slicer">
              <sle:slicer xmlns:sle="http://schemas.microsoft.com/office/drawing/2010/slicer" name="Content.channel_title"/>
            </a:graphicData>
          </a:graphic>
        </xdr:graphicFrame>
      </mc:Choice>
      <mc:Fallback>
        <xdr:sp macro="" textlink="">
          <xdr:nvSpPr>
            <xdr:cNvPr id="0" name=""/>
            <xdr:cNvSpPr>
              <a:spLocks noTextEdit="1"/>
            </xdr:cNvSpPr>
          </xdr:nvSpPr>
          <xdr:spPr>
            <a:xfrm>
              <a:off x="0" y="1263724"/>
              <a:ext cx="1579281" cy="14256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384289</xdr:colOff>
      <xdr:row>4</xdr:row>
      <xdr:rowOff>151055</xdr:rowOff>
    </xdr:from>
    <xdr:to>
      <xdr:col>4</xdr:col>
      <xdr:colOff>1112520</xdr:colOff>
      <xdr:row>15</xdr:row>
      <xdr:rowOff>15240</xdr:rowOff>
    </xdr:to>
    <xdr:graphicFrame macro="">
      <xdr:nvGraphicFramePr>
        <xdr:cNvPr id="3" name="Chart 2">
          <a:extLst>
            <a:ext uri="{FF2B5EF4-FFF2-40B4-BE49-F238E27FC236}">
              <a16:creationId xmlns:a16="http://schemas.microsoft.com/office/drawing/2014/main" id="{B8EC3591-B12A-4CD7-BA5C-91C546BE50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13</xdr:row>
      <xdr:rowOff>175260</xdr:rowOff>
    </xdr:from>
    <xdr:to>
      <xdr:col>1</xdr:col>
      <xdr:colOff>220980</xdr:colOff>
      <xdr:row>20</xdr:row>
      <xdr:rowOff>91439</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FE5F92DB-5354-4266-8F33-5A9FF5E1EB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53340" y="2766060"/>
              <a:ext cx="1463040" cy="1196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1120140</xdr:colOff>
      <xdr:row>4</xdr:row>
      <xdr:rowOff>144780</xdr:rowOff>
    </xdr:from>
    <xdr:to>
      <xdr:col>13</xdr:col>
      <xdr:colOff>220980</xdr:colOff>
      <xdr:row>15</xdr:row>
      <xdr:rowOff>76200</xdr:rowOff>
    </xdr:to>
    <xdr:graphicFrame macro="">
      <xdr:nvGraphicFramePr>
        <xdr:cNvPr id="11" name="Chart 10">
          <a:extLst>
            <a:ext uri="{FF2B5EF4-FFF2-40B4-BE49-F238E27FC236}">
              <a16:creationId xmlns:a16="http://schemas.microsoft.com/office/drawing/2014/main" id="{B13D76FA-3D65-4BAC-BDC7-B1D74BDD1A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xdr:row>
      <xdr:rowOff>38100</xdr:rowOff>
    </xdr:from>
    <xdr:to>
      <xdr:col>14</xdr:col>
      <xdr:colOff>7620</xdr:colOff>
      <xdr:row>4</xdr:row>
      <xdr:rowOff>60960</xdr:rowOff>
    </xdr:to>
    <xdr:cxnSp macro="">
      <xdr:nvCxnSpPr>
        <xdr:cNvPr id="13" name="Straight Connector 12">
          <a:extLst>
            <a:ext uri="{FF2B5EF4-FFF2-40B4-BE49-F238E27FC236}">
              <a16:creationId xmlns:a16="http://schemas.microsoft.com/office/drawing/2014/main" id="{803F0340-AFD4-C91D-B135-0755F22134B7}"/>
            </a:ext>
          </a:extLst>
        </xdr:cNvPr>
        <xdr:cNvCxnSpPr/>
      </xdr:nvCxnSpPr>
      <xdr:spPr>
        <a:xfrm flipV="1">
          <a:off x="0" y="937260"/>
          <a:ext cx="13533120" cy="22860"/>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0</xdr:col>
      <xdr:colOff>0</xdr:colOff>
      <xdr:row>20</xdr:row>
      <xdr:rowOff>76199</xdr:rowOff>
    </xdr:from>
    <xdr:to>
      <xdr:col>1</xdr:col>
      <xdr:colOff>228600</xdr:colOff>
      <xdr:row>25</xdr:row>
      <xdr:rowOff>76200</xdr:rowOff>
    </xdr:to>
    <mc:AlternateContent xmlns:mc="http://schemas.openxmlformats.org/markup-compatibility/2006">
      <mc:Choice xmlns:a14="http://schemas.microsoft.com/office/drawing/2010/main" Requires="a14">
        <xdr:graphicFrame macro="">
          <xdr:nvGraphicFramePr>
            <xdr:cNvPr id="15" name="Content.audio_lang">
              <a:extLst>
                <a:ext uri="{FF2B5EF4-FFF2-40B4-BE49-F238E27FC236}">
                  <a16:creationId xmlns:a16="http://schemas.microsoft.com/office/drawing/2014/main" id="{415A0274-4C0A-456C-B5EC-6860DBAF603C}"/>
                </a:ext>
              </a:extLst>
            </xdr:cNvPr>
            <xdr:cNvGraphicFramePr/>
          </xdr:nvGraphicFramePr>
          <xdr:xfrm>
            <a:off x="0" y="0"/>
            <a:ext cx="0" cy="0"/>
          </xdr:xfrm>
          <a:graphic>
            <a:graphicData uri="http://schemas.microsoft.com/office/drawing/2010/slicer">
              <sle:slicer xmlns:sle="http://schemas.microsoft.com/office/drawing/2010/slicer" name="Content.audio_lang"/>
            </a:graphicData>
          </a:graphic>
        </xdr:graphicFrame>
      </mc:Choice>
      <mc:Fallback>
        <xdr:sp macro="" textlink="">
          <xdr:nvSpPr>
            <xdr:cNvPr id="0" name=""/>
            <xdr:cNvSpPr>
              <a:spLocks noTextEdit="1"/>
            </xdr:cNvSpPr>
          </xdr:nvSpPr>
          <xdr:spPr>
            <a:xfrm>
              <a:off x="0" y="3947159"/>
              <a:ext cx="1524000" cy="952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220980</xdr:colOff>
      <xdr:row>15</xdr:row>
      <xdr:rowOff>160020</xdr:rowOff>
    </xdr:from>
    <xdr:to>
      <xdr:col>8</xdr:col>
      <xdr:colOff>1059180</xdr:colOff>
      <xdr:row>25</xdr:row>
      <xdr:rowOff>76200</xdr:rowOff>
    </xdr:to>
    <xdr:graphicFrame macro="">
      <xdr:nvGraphicFramePr>
        <xdr:cNvPr id="16" name="Chart 15">
          <a:extLst>
            <a:ext uri="{FF2B5EF4-FFF2-40B4-BE49-F238E27FC236}">
              <a16:creationId xmlns:a16="http://schemas.microsoft.com/office/drawing/2014/main" id="{3CA15A2D-3245-4620-9DF4-6B90DE112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1150620</xdr:colOff>
      <xdr:row>15</xdr:row>
      <xdr:rowOff>152400</xdr:rowOff>
    </xdr:from>
    <xdr:to>
      <xdr:col>13</xdr:col>
      <xdr:colOff>236220</xdr:colOff>
      <xdr:row>25</xdr:row>
      <xdr:rowOff>83820</xdr:rowOff>
    </xdr:to>
    <xdr:graphicFrame macro="">
      <xdr:nvGraphicFramePr>
        <xdr:cNvPr id="17" name="Chart 16">
          <a:extLst>
            <a:ext uri="{FF2B5EF4-FFF2-40B4-BE49-F238E27FC236}">
              <a16:creationId xmlns:a16="http://schemas.microsoft.com/office/drawing/2014/main" id="{8D6AAD77-58D8-4D21-8ADA-9402576CB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275</xdr:row>
      <xdr:rowOff>171450</xdr:rowOff>
    </xdr:from>
    <xdr:to>
      <xdr:col>5</xdr:col>
      <xdr:colOff>30480</xdr:colOff>
      <xdr:row>290</xdr:row>
      <xdr:rowOff>171450</xdr:rowOff>
    </xdr:to>
    <xdr:graphicFrame macro="">
      <xdr:nvGraphicFramePr>
        <xdr:cNvPr id="7" name="Chart 6">
          <a:extLst>
            <a:ext uri="{FF2B5EF4-FFF2-40B4-BE49-F238E27FC236}">
              <a16:creationId xmlns:a16="http://schemas.microsoft.com/office/drawing/2014/main" id="{A8574216-207F-9F95-EA8B-4DB3D4BC9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refreshedDate="46320.777906597221" createdVersion="8" refreshedVersion="8" minRefreshableVersion="3" recordCount="1179" xr:uid="{EF983346-AD0C-4FEE-A3D5-9C90AB100591}">
  <cacheSource type="worksheet">
    <worksheetSource name="Query2"/>
  </cacheSource>
  <cacheFields count="25">
    <cacheField name="Content.channel_title" numFmtId="0">
      <sharedItems count="4">
        <s v="Geet MP3"/>
        <s v="Geet MP3 Punjabi"/>
        <s v="Geet MP3 Haryanvi"/>
        <s v="Geet MP3 Devotional"/>
      </sharedItems>
    </cacheField>
    <cacheField name="Content.release_date" numFmtId="22">
      <sharedItems containsSemiMixedTypes="0" containsNonDate="0" containsDate="1" containsString="0" minDate="2016-12-14T16:55:20" maxDate="2026-10-15T18:00:05" count="1177">
        <d v="2025-12-17T13:59:53"/>
        <d v="2026-10-13T18:00:03"/>
        <d v="2026-09-13T18:00:03"/>
        <d v="2026-08-13T17:59:42"/>
        <d v="2026-07-16T18:00:02"/>
        <d v="2026-06-30T17:59:57"/>
        <d v="2026-06-11T18:00:23"/>
        <d v="2026-06-09T18:00:12"/>
        <d v="2026-06-05T11:09:21"/>
        <d v="2026-06-02T17:59:48"/>
        <d v="2026-05-27T18:00:03"/>
        <d v="2026-05-22T17:00:02"/>
        <d v="2026-05-13T18:53:47"/>
        <d v="2026-05-09T18:35:14"/>
        <d v="2026-04-22T17:00:07"/>
        <d v="2026-04-18T12:00:07"/>
        <d v="2026-04-13T18:00:03"/>
        <d v="2026-04-03T18:00:05"/>
        <d v="2026-03-13T18:21:56"/>
        <d v="2026-02-13T18:00:03"/>
        <d v="2026-01-13T18:00:02"/>
        <d v="2026-01-07T18:00:05"/>
        <d v="2026-01-04T10:00:02"/>
        <d v="2025-12-17T18:00:01"/>
        <d v="2025-12-17T10:06:25"/>
        <d v="2025-12-16T19:00:04"/>
        <d v="2025-12-16T14:16:29"/>
        <d v="2025-12-16T10:00:06"/>
        <d v="2025-12-13T18:00:02"/>
        <d v="2025-12-09T18:00:02"/>
        <d v="2025-12-06T20:01:46"/>
        <d v="2025-11-21T18:00:05"/>
        <d v="2025-11-21T14:00:03"/>
        <d v="2025-11-21T10:00:02"/>
        <d v="2025-11-20T18:00:03"/>
        <d v="2025-11-20T14:00:03"/>
        <d v="2025-11-20T10:00:01"/>
        <d v="2025-11-19T18:00:02"/>
        <d v="2025-11-19T14:00:05"/>
        <d v="2025-11-19T10:00:26"/>
        <d v="2025-11-13T18:00:03"/>
        <d v="2025-11-03T18:00:02"/>
        <d v="2025-10-23T18:00:04"/>
        <d v="2025-10-03T18:00:07"/>
        <d v="2025-09-23T18:00:03"/>
        <d v="2025-09-19T18:00:02"/>
        <d v="2025-08-26T18:00:04"/>
        <d v="2025-08-19T18:00:02"/>
        <d v="2025-08-13T18:00:03"/>
        <d v="2025-07-09T18:00:01"/>
        <d v="2025-07-03T11:00:03"/>
        <d v="2025-05-23T18:00:20"/>
        <d v="2025-04-28T18:00:08"/>
        <d v="2025-04-23T11:09:02"/>
        <d v="2025-04-22T11:00:31"/>
        <d v="2025-04-17T18:00:02"/>
        <d v="2025-04-15T18:00:11"/>
        <d v="2025-04-09T18:00:01"/>
        <d v="2025-04-01T17:00:50"/>
        <d v="2025-03-17T10:00:02"/>
        <d v="2025-03-09T18:00:04"/>
        <d v="2025-02-25T10:00:03"/>
        <d v="2025-02-13T18:00:04"/>
        <d v="2025-02-12T17:04:20"/>
        <d v="2025-02-12T15:07:29"/>
        <d v="2025-02-06T18:00:01"/>
        <d v="2025-02-05T18:00:01"/>
        <d v="2025-02-01T16:00:01"/>
        <d v="2025-01-30T11:00:02"/>
        <d v="2025-01-26T16:00:19"/>
        <d v="2025-01-25T11:00:01"/>
        <d v="2025-01-24T18:00:10"/>
        <d v="2025-01-22T18:00:01"/>
        <d v="2025-01-19T18:00:02"/>
        <d v="2025-01-15T11:00:02"/>
        <d v="2025-01-09T18:00:01"/>
        <d v="2025-01-06T12:00:02"/>
        <d v="2025-01-03T17:00:17"/>
        <d v="2024-12-19T18:55:50"/>
        <d v="2024-12-13T18:00:01"/>
        <d v="2024-12-12T18:00:05"/>
        <d v="2024-12-05T18:00:02"/>
        <d v="2024-12-02T11:00:01"/>
        <d v="2024-12-01T18:00:11"/>
        <d v="2024-12-01T16:00:24"/>
        <d v="2024-12-01T14:00:10"/>
        <d v="2024-12-01T12:01:35"/>
        <d v="2024-12-01T09:37:00"/>
        <d v="2024-11-30T11:00:08"/>
        <d v="2024-11-29T12:00:04"/>
        <d v="2024-11-26T18:00:02"/>
        <d v="2024-11-19T18:00:01"/>
        <d v="2024-11-13T18:00:01"/>
        <d v="2024-11-07T18:00:01"/>
        <d v="2024-10-25T18:00:03"/>
        <d v="2024-10-25T14:02:28"/>
        <d v="2024-10-25T10:00:03"/>
        <d v="2024-10-24T18:00:01"/>
        <d v="2024-10-24T12:00:01"/>
        <d v="2024-10-23T18:00:01"/>
        <d v="2024-10-19T18:00:02"/>
        <d v="2024-10-19T09:00:31"/>
        <d v="2024-10-10T18:00:06"/>
        <d v="2024-10-09T18:00:05"/>
        <d v="2024-09-26T18:00:01"/>
        <d v="2024-09-17T18:00:01"/>
        <d v="2024-09-10T18:00:02"/>
        <d v="2024-09-05T18:00:26"/>
        <d v="2024-08-30T18:00:02"/>
        <d v="2024-08-23T18:14:10"/>
        <d v="2024-08-19T18:00:01"/>
        <d v="2024-08-09T18:00:02"/>
        <d v="2024-07-09T13:02:39"/>
        <d v="2024-06-26T18:00:12"/>
        <d v="2024-05-13T18:00:02"/>
        <d v="2024-05-06T18:00:05"/>
        <d v="2024-04-26T18:00:29"/>
        <d v="2024-04-09T18:00:02"/>
        <d v="2024-04-03T12:32:03"/>
        <d v="2024-04-02T11:44:01"/>
        <d v="2024-03-31T18:00:20"/>
        <d v="2024-03-31T11:13:33"/>
        <d v="2024-03-30T12:59:57"/>
        <d v="2024-03-29T16:07:34"/>
        <d v="2024-03-28T15:00:01"/>
        <d v="2024-03-28T11:02:24"/>
        <d v="2024-03-27T18:07:50"/>
        <d v="2024-03-27T14:01:37"/>
        <d v="2024-03-27T11:00:09"/>
        <d v="2024-03-26T18:00:14"/>
        <d v="2024-03-19T14:01:06"/>
        <d v="2024-03-16T18:00:03"/>
        <d v="2024-03-16T14:00:16"/>
        <d v="2024-03-16T10:01:01"/>
        <d v="2024-03-15T18:00:53"/>
        <d v="2024-03-15T14:07:06"/>
        <d v="2024-03-15T10:00:26"/>
        <d v="2024-03-14T18:00:07"/>
        <d v="2024-03-14T14:32:13"/>
        <d v="2024-03-14T10:00:33"/>
        <d v="2024-03-13T18:00:15"/>
        <d v="2024-03-12T13:37:07"/>
        <d v="2024-03-10T12:11:32"/>
        <d v="2024-02-25T13:14:18"/>
        <d v="2024-02-20T11:51:13"/>
        <d v="2024-02-14T18:00:03"/>
        <d v="2024-02-14T11:00:01"/>
        <d v="2024-02-06T18:00:10"/>
        <d v="2024-02-01T18:00:39"/>
        <d v="2024-01-29T11:14:44"/>
        <d v="2024-01-26T18:00:39"/>
        <d v="2024-01-19T18:39:53"/>
        <d v="2024-01-13T18:00:04"/>
        <d v="2024-01-09T12:15:28"/>
        <d v="2024-01-05T18:00:03"/>
        <d v="2023-12-26T18:00:17"/>
        <d v="2023-12-19T18:00:02"/>
        <d v="2023-12-13T18:00:07"/>
        <d v="2023-12-10T18:01:24"/>
        <d v="2023-12-04T09:41:22"/>
        <d v="2023-12-03T19:03:16"/>
        <d v="2023-12-03T16:38:16"/>
        <d v="2023-12-03T13:23:21"/>
        <d v="2023-12-02T18:58:54"/>
        <d v="2023-12-02T14:20:30"/>
        <d v="2023-12-02T10:53:36"/>
        <d v="2023-12-01T18:00:18"/>
        <d v="2023-11-26T18:00:13"/>
        <d v="2023-11-01T17:24:44"/>
        <d v="2023-10-26T18:00:07"/>
        <d v="2023-10-19T18:00:02"/>
        <d v="2023-10-13T18:03:18"/>
        <d v="2023-10-09T18:00:02"/>
        <d v="2023-10-02T10:00:04"/>
        <d v="2023-10-01T18:00:11"/>
        <d v="2023-10-01T14:00:13"/>
        <d v="2023-10-01T10:00:12"/>
        <d v="2023-09-30T18:00:19"/>
        <d v="2023-09-30T14:06:19"/>
        <d v="2023-09-30T10:00:11"/>
        <d v="2023-09-29T18:00:03"/>
        <d v="2023-09-26T18:00:09"/>
        <d v="2023-09-19T18:00:01"/>
        <d v="2023-09-13T18:00:02"/>
        <d v="2023-07-29T17:39:40"/>
        <d v="2023-07-27T11:43:07"/>
        <d v="2023-07-26T18:03:21"/>
        <d v="2023-07-23T14:41:54"/>
        <d v="2023-07-23T14:01:10"/>
        <d v="2023-07-20T18:35:54"/>
        <d v="2023-07-20T13:15:08"/>
        <d v="2023-07-20T10:45:57"/>
        <d v="2023-07-18T19:00:49"/>
        <d v="2023-07-18T17:22:41"/>
        <d v="2023-07-18T16:54:00"/>
        <d v="2023-07-17T18:00:05"/>
        <d v="2023-07-16T17:44:41"/>
        <d v="2023-07-15T11:56:14"/>
        <d v="2023-07-14T18:00:18"/>
        <d v="2023-07-14T11:00:25"/>
        <d v="2023-07-11T20:09:05"/>
        <d v="2023-07-10T18:01:21"/>
        <d v="2023-07-03T18:00:10"/>
        <d v="2023-06-26T18:00:19"/>
        <d v="2023-06-19T18:00:01"/>
        <d v="2023-06-13T18:00:34"/>
        <d v="2023-06-09T17:27:45"/>
        <d v="2023-05-08T18:09:43"/>
        <d v="2023-05-04T18:00:02"/>
        <d v="2023-04-26T18:00:03"/>
        <d v="2023-04-24T12:12:43"/>
        <d v="2023-04-22T14:41:35"/>
        <d v="2023-04-19T18:00:26"/>
        <d v="2023-04-13T18:01:13"/>
        <d v="2023-04-12T14:00:19"/>
        <d v="2023-04-10T18:00:03"/>
        <d v="2023-04-07T18:02:37"/>
        <d v="2023-03-16T11:35:03"/>
        <d v="2023-03-13T18:00:11"/>
        <d v="2023-02-21T19:00:32"/>
        <d v="2023-02-21T17:00:07"/>
        <d v="2023-02-21T14:00:13"/>
        <d v="2023-02-21T11:24:37"/>
        <d v="2023-02-20T17:00:10"/>
        <d v="2023-02-20T13:54:51"/>
        <d v="2023-02-20T10:17:22"/>
        <d v="2023-02-19T18:00:01"/>
        <d v="2023-02-09T18:00:30"/>
        <d v="2023-02-01T18:00:07"/>
        <d v="2023-01-28T14:00:02"/>
        <d v="2023-01-28T10:00:06"/>
        <d v="2023-01-27T18:21:40"/>
        <d v="2023-01-27T15:04:02"/>
        <d v="2023-01-27T12:04:56"/>
        <d v="2023-01-26T18:00:01"/>
        <d v="2023-01-16T18:05:09"/>
        <d v="2023-01-14T17:00:01"/>
        <d v="2022-12-19T18:00:49"/>
        <d v="2022-12-13T18:09:02"/>
        <d v="2022-12-09T18:00:02"/>
        <d v="2022-11-26T18:00:21"/>
        <d v="2022-11-22T11:51:47"/>
        <d v="2022-11-21T18:00:19"/>
        <d v="2022-11-21T14:37:23"/>
        <d v="2022-11-21T10:13:54"/>
        <d v="2022-11-20T17:47:25"/>
        <d v="2022-11-20T15:09:29"/>
        <d v="2022-11-19T18:01:18"/>
        <d v="2022-11-19T11:00:08"/>
        <d v="2022-11-14T19:10:24"/>
        <d v="2022-11-09T18:00:49"/>
        <d v="2022-11-06T12:00:18"/>
        <d v="2022-11-01T18:13:41"/>
        <d v="2022-10-13T18:00:41"/>
        <d v="2022-10-09T18:03:35"/>
        <d v="2022-10-07T18:00:09"/>
        <d v="2022-10-06T18:30:25"/>
        <d v="2022-10-01T18:01:14"/>
        <d v="2022-09-30T18:00:31"/>
        <d v="2022-09-20T10:00:11"/>
        <d v="2022-09-19T19:00:13"/>
        <d v="2022-09-19T18:45:12"/>
        <d v="2022-09-19T18:30:13"/>
        <d v="2022-09-19T18:15:11"/>
        <d v="2022-09-19T18:00:11"/>
        <d v="2022-09-19T16:09:38"/>
        <d v="2022-09-19T14:00:09"/>
        <d v="2022-09-19T11:13:18"/>
        <d v="2022-09-15T18:46:55"/>
        <d v="2022-09-14T11:30:19"/>
        <d v="2022-09-13T18:00:17"/>
        <d v="2022-09-09T18:00:17"/>
        <d v="2022-09-08T18:00:04"/>
        <d v="2022-09-07T18:00:05"/>
        <d v="2022-08-30T18:00:05"/>
        <d v="2022-08-26T18:00:11"/>
        <d v="2022-08-21T18:00:10"/>
        <d v="2022-08-21T14:20:42"/>
        <d v="2022-08-21T11:00:01"/>
        <d v="2022-08-20T18:00:12"/>
        <d v="2022-08-20T14:00:07"/>
        <d v="2022-08-20T10:00:20"/>
        <d v="2022-08-19T18:01:16"/>
        <d v="2022-08-19T11:00:07"/>
        <d v="2022-08-18T18:00:40"/>
        <d v="2022-08-13T18:00:22"/>
        <d v="2022-08-09T18:01:08"/>
        <d v="2022-07-20T18:04:22"/>
        <d v="2022-07-12T15:00:00"/>
        <d v="2022-07-12T11:00:01"/>
        <d v="2022-07-11T18:00:03"/>
        <d v="2022-07-11T15:00:10"/>
        <d v="2022-07-11T10:34:12"/>
        <d v="2022-07-10T18:00:07"/>
        <d v="2022-07-10T15:00:09"/>
        <d v="2022-07-10T11:18:42"/>
        <d v="2022-07-09T18:05:35"/>
        <d v="2022-07-09T10:18:40"/>
        <d v="2022-07-07T10:00:12"/>
        <d v="2022-07-04T18:02:15"/>
        <d v="2022-07-02T15:12:27"/>
        <d v="2022-07-02T11:35:37"/>
        <d v="2022-07-01T16:26:57"/>
        <d v="2022-07-01T14:12:18"/>
        <d v="2022-06-30T18:00:11"/>
        <d v="2022-06-29T14:08:18"/>
        <d v="2022-06-28T18:00:12"/>
        <d v="2022-06-28T15:36:54"/>
        <d v="2022-06-28T10:00:12"/>
        <d v="2022-06-27T18:02:30"/>
        <d v="2022-06-26T18:11:56"/>
        <d v="2022-06-26T11:29:24"/>
        <d v="2022-06-24T18:00:04"/>
        <d v="2022-06-23T16:17:33"/>
        <d v="2022-06-23T11:00:11"/>
        <d v="2022-06-20T18:00:27"/>
        <d v="2022-06-16T18:00:27"/>
        <d v="2022-06-13T18:04:19"/>
        <d v="2022-05-26T18:01:46"/>
        <d v="2022-05-20T17:00:01"/>
        <d v="2022-05-13T18:00:06"/>
        <d v="2022-05-10T18:00:13"/>
        <d v="2022-05-10T10:00:01"/>
        <d v="2022-05-09T18:00:04"/>
        <d v="2022-05-09T14:00:07"/>
        <d v="2022-05-09T09:00:05"/>
        <d v="2022-05-08T18:00:10"/>
        <d v="2022-05-08T14:00:49"/>
        <d v="2022-05-08T11:12:10"/>
        <d v="2022-05-07T18:22:30"/>
        <d v="2022-05-05T18:01:02"/>
        <d v="2022-05-03T18:00:01"/>
        <d v="2022-04-26T18:00:10"/>
        <d v="2022-04-25T18:00:11"/>
        <d v="2022-04-24T12:00:02"/>
        <d v="2022-04-24T09:00:04"/>
        <d v="2022-04-23T19:00:05"/>
        <d v="2022-04-23T17:00:01"/>
        <d v="2022-04-23T14:30:06"/>
        <d v="2022-04-23T13:04:31"/>
        <d v="2022-04-22T18:01:11"/>
        <d v="2022-04-22T16:21:09"/>
        <d v="2022-04-22T12:00:02"/>
        <d v="2022-04-22T09:00:00"/>
        <d v="2022-04-21T15:00:12"/>
        <d v="2022-04-21T12:00:07"/>
        <d v="2022-04-21T09:00:02"/>
        <d v="2022-04-20T09:00:05"/>
        <d v="2022-04-18T11:00:27"/>
        <d v="2022-03-26T18:09:30"/>
        <d v="2022-03-13T18:00:02"/>
        <d v="2022-03-11T18:00:08"/>
        <d v="2022-03-05T18:03:18"/>
        <d v="2022-03-03T18:00:54"/>
        <d v="2022-02-25T11:20:10"/>
        <d v="2022-02-24T17:32:01"/>
        <d v="2022-02-23T12:58:05"/>
        <d v="2022-02-22T18:00:21"/>
        <d v="2022-02-22T12:16:22"/>
        <d v="2022-02-21T11:58:27"/>
        <d v="2022-02-19T18:00:18"/>
        <d v="2022-02-18T18:00:38"/>
        <d v="2022-02-14T18:00:04"/>
        <d v="2022-02-12T18:00:03"/>
        <d v="2022-02-10T18:00:46"/>
        <d v="2022-02-08T18:00:01"/>
        <d v="2022-02-06T18:00:13"/>
        <d v="2022-02-05T18:37:14"/>
        <d v="2022-02-04T18:00:02"/>
        <d v="2022-02-02T18:00:01"/>
        <d v="2022-02-01T18:00:01"/>
        <d v="2022-01-19T18:00:01"/>
        <d v="2022-01-12T18:00:31"/>
        <d v="2022-01-10T18:00:07"/>
        <d v="2022-01-08T18:03:29"/>
        <d v="2022-01-04T18:00:06"/>
        <d v="2022-01-01T18:00:01"/>
        <d v="2021-12-30T18:00:02"/>
        <d v="2021-12-26T12:54:58"/>
        <d v="2021-12-21T18:03:25"/>
        <d v="2021-12-13T18:00:06"/>
        <d v="2021-12-08T19:12:37"/>
        <d v="2021-12-06T18:00:21"/>
        <d v="2021-12-03T18:00:08"/>
        <d v="2021-11-29T18:00:02"/>
        <d v="2021-11-26T18:00:02"/>
        <d v="2021-11-24T18:00:03"/>
        <d v="2021-11-21T18:00:15"/>
        <d v="2021-11-18T18:00:05"/>
        <d v="2021-11-13T18:00:14"/>
        <d v="2021-11-12T11:09:30"/>
        <d v="2021-11-11T18:00:12"/>
        <d v="2021-10-26T17:59:25"/>
        <d v="2021-10-13T18:00:03"/>
        <d v="2021-09-19T18:01:46"/>
        <d v="2021-09-13T18:13:47"/>
        <d v="2021-09-09T18:01:14"/>
        <d v="2021-09-08T18:00:07"/>
        <d v="2021-08-26T18:00:16"/>
        <d v="2021-08-22T14:00:32"/>
        <d v="2021-08-22T10:00:02"/>
        <d v="2021-08-21T18:01:26"/>
        <d v="2021-08-21T14:05:11"/>
        <d v="2021-08-21T10:00:01"/>
        <d v="2021-08-20T18:00:18"/>
        <d v="2021-08-20T14:36:06"/>
        <d v="2021-08-19T18:00:07"/>
        <d v="2021-08-13T18:12:12"/>
        <d v="2021-08-09T18:00:01"/>
        <d v="2021-08-03T18:00:02"/>
        <d v="2021-07-26T18:00:15"/>
        <d v="2021-07-17T18:00:03"/>
        <d v="2021-07-17T14:19:21"/>
        <d v="2021-07-17T10:00:04"/>
        <d v="2021-07-16T18:00:18"/>
        <d v="2021-07-16T14:00:04"/>
        <d v="2021-07-16T09:59:48"/>
        <d v="2021-07-15T18:00:01"/>
        <d v="2021-07-15T14:00:10"/>
        <d v="2021-07-15T10:00:01"/>
        <d v="2021-07-14T20:22:50"/>
        <d v="2021-07-14T14:00:05"/>
        <d v="2021-07-13T18:00:10"/>
        <d v="2021-07-09T18:00:02"/>
        <d v="2021-06-30T17:59:58"/>
        <d v="2021-06-26T18:00:02"/>
        <d v="2021-06-19T18:04:13"/>
        <d v="2021-05-13T18:00:08"/>
        <d v="2021-05-13T11:17:10"/>
        <d v="2021-05-06T19:08:44"/>
        <d v="2021-05-04T18:00:03"/>
        <d v="2021-04-30T18:00:27"/>
        <d v="2021-04-29T18:00:01"/>
        <d v="2021-04-26T18:00:01"/>
        <d v="2021-04-23T18:00:04"/>
        <d v="2021-04-22T18:00:40"/>
        <d v="2021-04-20T18:00:17"/>
        <d v="2021-04-18T17:30:02"/>
        <d v="2021-04-13T19:35:42"/>
        <d v="2021-04-09T11:00:21"/>
        <d v="2021-04-03T18:00:03"/>
        <d v="2021-03-30T18:08:45"/>
        <d v="2021-03-26T18:00:03"/>
        <d v="2021-03-19T18:00:01"/>
        <d v="2021-03-13T17:59:57"/>
        <d v="2021-03-06T18:00:00"/>
        <d v="2021-02-26T18:46:07"/>
        <d v="2021-02-22T11:59:01"/>
        <d v="2021-02-19T18:00:02"/>
        <d v="2021-02-17T11:03:15"/>
        <d v="2021-02-13T18:00:01"/>
        <d v="2021-02-09T18:00:01"/>
        <d v="2021-02-05T18:01:11"/>
        <d v="2021-01-26T14:54:21"/>
        <d v="2021-01-26T10:48:24"/>
        <d v="2021-01-13T18:00:05"/>
        <d v="2020-12-19T17:59:58"/>
        <d v="2020-11-26T18:00:16"/>
        <d v="2020-11-21T17:00:11"/>
        <d v="2020-11-19T17:59:55"/>
        <d v="2020-11-18T18:10:39"/>
        <d v="2020-11-13T18:00:02"/>
        <d v="2020-11-09T18:00:23"/>
        <d v="2020-11-07T18:00:00"/>
        <d v="2020-11-03T18:07:28"/>
        <d v="2020-10-26T18:01:26"/>
        <d v="2020-10-25T11:37:06"/>
        <d v="2020-10-21T17:59:18"/>
        <d v="2020-10-19T18:00:05"/>
        <d v="2020-10-13T18:00:22"/>
        <d v="2020-09-26T20:18:14"/>
        <d v="2020-09-25T12:00:02"/>
        <d v="2020-09-25T09:00:00"/>
        <d v="2020-09-24T18:00:34"/>
        <d v="2020-09-24T16:14:33"/>
        <d v="2020-09-24T15:00:06"/>
        <d v="2020-09-24T12:00:01"/>
        <d v="2020-09-24T09:00:02"/>
        <d v="2020-09-23T18:38:45"/>
        <d v="2020-09-23T15:29:45"/>
        <d v="2020-09-23T11:38:12"/>
        <d v="2020-09-23T08:00:03"/>
        <d v="2020-09-22T18:00:12"/>
        <d v="2020-09-20T17:33:00"/>
        <d v="2020-09-19T16:59:02"/>
        <d v="2020-09-18T18:00:11"/>
        <d v="2020-09-13T18:00:01"/>
        <d v="2020-09-09T10:00:08"/>
        <d v="2020-09-05T09:00:07"/>
        <d v="2020-09-02T18:01:10"/>
        <d v="2020-08-22T19:44:36"/>
        <d v="2020-08-22T12:10:59"/>
        <d v="2020-08-22T09:00:00"/>
        <d v="2020-08-21T18:33:33"/>
        <d v="2020-08-21T13:54:34"/>
        <d v="2020-08-21T09:00:02"/>
        <d v="2020-08-20T17:01:01"/>
        <d v="2020-08-20T09:54:12"/>
        <d v="2020-08-13T18:00:01"/>
        <d v="2020-08-02T18:00:00"/>
        <d v="2020-07-30T17:00:01"/>
        <d v="2020-07-26T17:59:59"/>
        <d v="2020-07-19T18:00:00"/>
        <d v="2020-07-16T18:09:37"/>
        <d v="2020-07-13T17:59:51"/>
        <d v="2020-07-10T19:50:55"/>
        <d v="2020-07-03T18:00:32"/>
        <d v="2020-06-26T18:00:08"/>
        <d v="2020-06-19T18:02:54"/>
        <d v="2020-06-18T23:27:08"/>
        <d v="2020-06-16T18:00:02"/>
        <d v="2020-06-16T12:12:05"/>
        <d v="2020-06-11T17:05:12"/>
        <d v="2020-06-07T18:00:00"/>
        <d v="2020-06-01T18:05:06"/>
        <d v="2020-05-29T18:00:09"/>
        <d v="2020-05-26T19:19:08"/>
        <d v="2020-05-24T16:01:16"/>
        <d v="2020-05-19T18:04:08"/>
        <d v="2020-05-16T18:00:03"/>
        <d v="2020-05-13T18:00:04"/>
        <d v="2020-05-09T17:59:30"/>
        <d v="2020-05-05T18:01:35"/>
        <d v="2020-05-04T17:59:59"/>
        <d v="2020-04-30T13:25:29"/>
        <d v="2020-04-29T12:00:22"/>
        <d v="2020-04-27T17:00:16"/>
        <d v="2020-04-25T18:00:27"/>
        <d v="2020-04-25T11:59:27"/>
        <d v="2020-04-24T13:02:32"/>
        <d v="2020-04-24T09:00:25"/>
        <d v="2020-04-23T17:14:19"/>
        <d v="2020-04-23T11:12:12"/>
        <d v="2020-04-22T17:00:15"/>
        <d v="2020-04-21T18:00:03"/>
        <d v="2020-04-20T10:00:01"/>
        <d v="2020-04-18T18:00:00"/>
        <d v="2020-04-15T18:00:28"/>
        <d v="2020-04-10T18:00:00"/>
        <d v="2020-03-13T18:00:11"/>
        <d v="2020-03-06T18:00:48"/>
        <d v="2020-03-01T17:59:57"/>
        <d v="2020-02-27T18:03:35"/>
        <d v="2020-02-27T17:59:27"/>
        <d v="2020-02-13T18:00:02"/>
        <d v="2020-02-10T18:33:56"/>
        <d v="2020-02-08T18:00:11"/>
        <d v="2020-02-05T18:00:41"/>
        <d v="2020-02-03T18:00:04"/>
        <d v="2020-01-31T18:54:25"/>
        <d v="2020-01-30T10:00:00"/>
        <d v="2020-01-28T19:30:21"/>
        <d v="2020-01-27T18:17:36"/>
        <d v="2020-01-26T18:42:05"/>
        <d v="2020-01-24T18:00:00"/>
        <d v="2020-01-21T18:30:06"/>
        <d v="2020-01-18T18:00:11"/>
        <d v="2020-01-10T16:00:04"/>
        <d v="2020-01-06T18:00:38"/>
        <d v="2019-12-26T18:00:01"/>
        <d v="2019-12-21T12:57:53"/>
        <d v="2019-12-19T17:00:02"/>
        <d v="2019-12-18T15:00:06"/>
        <d v="2019-12-18T10:00:00"/>
        <d v="2019-12-18T07:00:00"/>
        <d v="2019-12-17T17:00:02"/>
        <d v="2019-12-17T14:15:50"/>
        <d v="2019-12-17T09:26:46"/>
        <d v="2019-12-16T17:00:05"/>
        <d v="2019-12-16T09:59:14"/>
        <d v="2019-12-15T17:00:01"/>
        <d v="2019-12-15T14:11:43"/>
        <d v="2019-12-15T08:39:24"/>
        <d v="2019-12-15T07:00:02"/>
        <d v="2019-12-14T17:16:28"/>
        <d v="2019-12-14T10:54:11"/>
        <d v="2019-12-13T11:00:21"/>
        <d v="2019-12-12T10:24:23"/>
        <d v="2019-12-11T18:01:01"/>
        <d v="2019-12-10T18:00:05"/>
        <d v="2019-12-09T18:18:04"/>
        <d v="2019-12-08T14:28:09"/>
        <d v="2019-12-07T18:00:01"/>
        <d v="2019-12-04T12:29:09"/>
        <d v="2019-12-03T14:00:01"/>
        <d v="2019-11-30T15:47:48"/>
        <d v="2019-11-29T18:15:14"/>
        <d v="2019-11-28T16:01:21"/>
        <d v="2019-11-24T18:21:30"/>
        <d v="2019-11-23T17:47:47"/>
        <d v="2019-11-19T18:00:05"/>
        <d v="2019-11-16T18:13:52"/>
        <d v="2019-11-13T18:04:46"/>
        <d v="2019-11-11T18:29:27"/>
        <d v="2019-11-07T18:00:01"/>
        <d v="2019-11-03T18:00:00"/>
        <d v="2019-10-31T18:01:20"/>
        <d v="2019-10-31T10:22:59"/>
        <d v="2019-10-26T17:00:03"/>
        <d v="2019-10-22T11:01:16"/>
        <d v="2019-10-21T18:03:00"/>
        <d v="2019-10-21T13:10:00"/>
        <d v="2019-10-19T17:00:08"/>
        <d v="2019-10-13T18:00:02"/>
        <d v="2019-10-12T17:59:15"/>
        <d v="2019-10-11T10:00:00"/>
        <d v="2019-10-10T10:00:00"/>
        <d v="2019-10-09T18:00:02"/>
        <d v="2019-10-09T12:00:01"/>
        <d v="2019-10-07T18:02:01"/>
        <d v="2019-10-07T17:08:57"/>
        <d v="2019-10-06T18:15:04"/>
        <d v="2019-10-04T18:10:08"/>
        <d v="2019-10-04T14:52:46"/>
        <d v="2019-10-04T10:00:01"/>
        <d v="2019-10-02T15:08:33"/>
        <d v="2019-09-29T17:13:56"/>
        <d v="2019-09-29T15:36:41"/>
        <d v="2019-09-27T11:49:08"/>
        <d v="2019-09-26T18:04:04"/>
        <d v="2019-09-25T18:06:31"/>
        <d v="2019-09-24T17:58:43"/>
        <d v="2019-09-22T12:00:14"/>
        <d v="2019-09-21T15:26:29"/>
        <d v="2019-09-20T17:05:22"/>
        <d v="2019-09-19T18:00:08"/>
        <d v="2019-09-17T15:00:05"/>
        <d v="2019-09-16T17:17:36"/>
        <d v="2019-09-13T18:01:31"/>
        <d v="2019-09-07T17:22:09"/>
        <d v="2019-09-01T18:47:18"/>
        <d v="2019-08-29T10:00:00"/>
        <d v="2019-08-26T18:00:02"/>
        <d v="2019-08-20T18:00:01"/>
        <d v="2019-08-13T18:00:01"/>
        <d v="2019-08-10T18:04:06"/>
        <d v="2019-08-09T18:18:35"/>
        <d v="2019-08-05T18:04:16"/>
        <d v="2019-08-01T18:09:58"/>
        <d v="2019-07-31T19:15:31"/>
        <d v="2019-07-31T13:14:41"/>
        <d v="2019-07-31T11:23:10"/>
        <d v="2019-07-29T16:15:58"/>
        <d v="2019-07-29T10:00:00"/>
        <d v="2019-07-28T17:52:27"/>
        <d v="2019-07-28T12:52:43"/>
        <d v="2019-07-27T17:58:59"/>
        <d v="2019-07-25T10:36:45"/>
        <d v="2019-07-22T18:38:33"/>
        <d v="2019-07-22T13:04:56"/>
        <d v="2019-07-21T13:29:56"/>
        <d v="2019-07-21T12:46:41"/>
        <d v="2019-07-17T18:00:00"/>
        <d v="2019-07-13T18:36:03"/>
        <d v="2019-07-11T20:52:49"/>
        <d v="2019-07-10T13:27:38"/>
        <d v="2019-07-06T18:00:51"/>
        <d v="2019-07-04T11:07:16"/>
        <d v="2019-07-03T11:11:36"/>
        <d v="2019-07-02T11:47:23"/>
        <d v="2019-07-01T18:00:09"/>
        <d v="2019-07-01T11:41:22"/>
        <d v="2019-06-30T18:51:15"/>
        <d v="2019-06-30T15:23:58"/>
        <d v="2019-06-29T18:46:10"/>
        <d v="2019-06-29T13:31:28"/>
        <d v="2019-06-28T17:58:00"/>
        <d v="2019-06-28T12:33:36"/>
        <d v="2019-06-27T18:37:22"/>
        <d v="2019-06-27T13:54:30"/>
        <d v="2019-06-26T18:01:35"/>
        <d v="2019-06-25T13:26:26"/>
        <d v="2019-06-23T18:00:02"/>
        <d v="2019-06-22T17:56:53"/>
        <d v="2019-06-21T18:10:54"/>
        <d v="2019-06-19T18:00:40"/>
        <d v="2019-06-17T16:03:21"/>
        <d v="2019-06-16T18:04:22"/>
        <d v="2019-06-13T18:00:02"/>
        <d v="2019-06-09T18:00:35"/>
        <d v="2019-06-07T17:00:42"/>
        <d v="2019-06-05T18:05:14"/>
        <d v="2019-06-05T15:00:35"/>
        <d v="2019-06-02T18:01:19"/>
        <d v="2019-06-01T18:24:21"/>
        <d v="2019-05-31T19:47:07"/>
        <d v="2019-05-26T18:00:02"/>
        <d v="2019-05-25T11:20:44"/>
        <d v="2019-05-24T12:02:43"/>
        <d v="2019-05-22T14:51:29"/>
        <d v="2019-05-21T17:58:49"/>
        <d v="2019-05-20T17:00:45"/>
        <d v="2019-05-14T11:00:52"/>
        <d v="2019-05-07T18:00:48"/>
        <d v="2019-05-05T15:28:38"/>
        <d v="2019-04-29T09:57:49"/>
        <d v="2019-04-26T18:00:09"/>
        <d v="2019-04-19T18:00:00"/>
        <d v="2019-04-18T13:54:49"/>
        <d v="2019-04-13T18:00:25"/>
        <d v="2019-04-08T18:09:40"/>
        <d v="2019-04-06T20:08:24"/>
        <d v="2019-04-03T18:00:03"/>
        <d v="2019-03-26T18:00:01"/>
        <d v="2019-03-24T18:00:01"/>
        <d v="2019-03-13T18:00:32"/>
        <d v="2019-03-02T18:14:07"/>
        <d v="2019-02-26T18:24:22"/>
        <d v="2019-02-25T12:49:50"/>
        <d v="2019-02-24T19:59:39"/>
        <d v="2019-02-24T09:43:20"/>
        <d v="2019-02-23T17:28:36"/>
        <d v="2019-02-23T11:02:51"/>
        <d v="2019-02-22T17:08:36"/>
        <d v="2019-02-22T09:46:56"/>
        <d v="2019-02-21T18:57:36"/>
        <d v="2019-02-20T10:00:29"/>
        <d v="2019-02-13T18:00:01"/>
        <d v="2019-02-10T18:00:01"/>
        <d v="2019-02-08T11:00:36"/>
        <d v="2019-02-05T18:56:40"/>
        <d v="2019-02-01T18:00:04"/>
        <d v="2019-01-29T16:07:46"/>
        <d v="2019-01-26T18:16:06"/>
        <d v="2019-01-23T18:04:13"/>
        <d v="2019-01-21T18:03:58"/>
        <d v="2019-01-15T18:00:27"/>
        <d v="2019-01-13T18:44:19"/>
        <d v="2019-01-03T17:59:54"/>
        <d v="2018-12-28T18:38:32"/>
        <d v="2018-12-26T18:00:01"/>
        <d v="2018-12-21T11:00:06"/>
        <d v="2018-12-19T18:30:06"/>
        <d v="2018-12-18T18:56:15"/>
        <d v="2018-12-16T18:13:08"/>
        <d v="2018-12-14T18:00:01"/>
        <d v="2018-12-13T18:00:19"/>
        <d v="2018-12-09T18:00:04"/>
        <d v="2018-12-04T18:31:58"/>
        <d v="2018-12-01T17:59:00"/>
        <d v="2018-12-01T10:00:01"/>
        <d v="2018-11-26T18:00:29"/>
        <d v="2018-11-24T13:41:05"/>
        <d v="2018-11-19T18:00:02"/>
        <d v="2018-11-18T13:53:19"/>
        <d v="2018-11-17T18:00:00"/>
        <d v="2018-11-13T18:00:39"/>
        <d v="2018-11-11T18:01:48"/>
        <d v="2018-11-09T18:00:02"/>
        <d v="2018-11-08T16:01:01"/>
        <d v="2018-11-07T09:29:31"/>
        <d v="2018-11-06T11:09:08"/>
        <d v="2018-11-01T18:00:02"/>
        <d v="2018-11-01T08:00:00"/>
        <d v="2018-10-30T18:00:00"/>
        <d v="2018-10-23T18:01:16"/>
        <d v="2018-10-16T18:00:00"/>
        <d v="2018-10-13T16:00:00"/>
        <d v="2018-10-09T18:00:12"/>
        <d v="2018-10-05T18:32:38"/>
        <d v="2018-09-24T18:01:34"/>
        <d v="2018-09-23T17:02:14"/>
        <d v="2018-09-22T18:19:59"/>
        <d v="2018-09-20T17:01:24"/>
        <d v="2018-09-20T11:35:54"/>
        <d v="2018-09-13T18:00:14"/>
        <d v="2018-09-09T18:00:00"/>
        <d v="2018-09-08T18:00:02"/>
        <d v="2018-09-06T11:46:55"/>
        <d v="2018-09-05T10:02:56"/>
        <d v="2018-09-03T12:56:03"/>
        <d v="2018-08-26T18:00:25"/>
        <d v="2018-08-02T12:00:01"/>
        <d v="2018-08-01T18:00:02"/>
        <d v="2018-07-28T18:26:23"/>
        <d v="2018-07-26T17:59:55"/>
        <d v="2018-07-25T12:20:59"/>
        <d v="2018-07-24T18:59:49"/>
        <d v="2018-07-23T18:00:00"/>
        <d v="2018-07-21T18:13:03"/>
        <d v="2018-07-17T18:00:30"/>
        <d v="2018-07-14T18:00:05"/>
        <d v="2018-07-12T11:59:40"/>
        <d v="2018-07-09T18:00:25"/>
        <d v="2018-07-06T14:36:29"/>
        <d v="2018-07-03T18:00:01"/>
        <d v="2018-06-26T18:00:06"/>
        <d v="2018-06-13T18:00:01"/>
        <d v="2018-06-10T18:00:01"/>
        <d v="2018-06-09T18:01:32"/>
        <d v="2018-06-09T18:01:28"/>
        <d v="2018-06-09T18:01:26"/>
        <d v="2018-06-07T18:00:21"/>
        <d v="2018-06-05T17:01:20"/>
        <d v="2018-06-03T16:03:18"/>
        <d v="2018-05-26T18:00:23"/>
        <d v="2018-05-17T12:00:29"/>
        <d v="2018-05-12T18:00:01"/>
        <d v="2018-05-07T10:00:01"/>
        <d v="2018-05-01T18:00:00"/>
        <d v="2018-04-26T18:00:01"/>
        <d v="2018-04-13T18:00:34"/>
        <d v="2018-04-05T18:00:01"/>
        <d v="2018-03-26T18:00:03"/>
        <d v="2018-03-20T10:00:01"/>
        <d v="2018-03-15T18:00:27"/>
        <d v="2018-03-11T12:12:46"/>
        <d v="2018-02-26T18:00:02"/>
        <d v="2018-02-20T22:00:01"/>
        <d v="2018-02-14T18:00:03"/>
        <d v="2018-02-13T11:59:31"/>
        <d v="2018-02-12T18:00:04"/>
        <d v="2018-02-08T18:04:31"/>
        <d v="2018-02-07T18:00:07"/>
        <d v="2018-01-26T18:00:01"/>
        <d v="2018-01-18T18:00:03"/>
        <d v="2018-01-14T18:00:00"/>
        <d v="2018-01-04T18:00:01"/>
        <d v="2017-12-27T18:00:00"/>
        <d v="2017-12-23T18:00:00"/>
        <d v="2017-12-19T18:00:00"/>
        <d v="2017-12-18T18:01:08"/>
        <d v="2017-12-15T17:00:00"/>
        <d v="2017-12-07T18:00:07"/>
        <d v="2017-12-04T20:13:09"/>
        <d v="2017-11-26T17:48:14"/>
        <d v="2017-11-21T18:00:50"/>
        <d v="2017-11-19T18:00:32"/>
        <d v="2017-11-09T18:00:01"/>
        <d v="2017-11-03T18:20:37"/>
        <d v="2017-10-29T17:00:00"/>
        <d v="2017-10-09T17:59:59"/>
        <d v="2017-10-04T18:35:27"/>
        <d v="2017-08-29T18:00:12"/>
        <d v="2017-08-22T18:02:42"/>
        <d v="2017-07-04T18:04:39"/>
        <d v="2017-06-26T18:00:43"/>
        <d v="2017-06-19T18:13:56"/>
        <d v="2017-04-26T17:59:55"/>
        <d v="2017-04-18T13:15:43"/>
        <d v="2017-04-10T13:05:45"/>
        <d v="2017-02-22T15:06:14"/>
        <d v="2017-02-08T14:06:20"/>
        <d v="2017-01-26T18:00:12"/>
        <d v="2017-01-21T18:00:20"/>
        <d v="2017-01-15T18:00:52"/>
        <d v="2017-01-04T10:00:02"/>
        <d v="2016-12-17T10:42:26"/>
        <d v="2016-12-16T12:26:36"/>
        <d v="2016-12-14T16:55:20"/>
        <d v="2026-10-15T18:00:05"/>
        <d v="2026-10-10T18:00:40"/>
        <d v="2026-10-05T18:00:14"/>
        <d v="2026-10-02T17:59:31"/>
        <d v="2026-09-24T15:05:27"/>
        <d v="2026-09-02T18:00:01"/>
        <d v="2026-08-31T18:00:04"/>
        <d v="2026-08-18T18:00:02"/>
        <d v="2026-08-05T18:00:01"/>
        <d v="2026-07-31T18:00:29"/>
        <d v="2026-07-27T18:00:17"/>
        <d v="2026-07-21T17:59:56"/>
        <d v="2026-07-18T17:59:33"/>
        <d v="2026-07-14T17:59:28"/>
        <d v="2026-06-16T18:00:11"/>
        <d v="2026-06-13T18:00:27"/>
        <d v="2026-06-12T18:11:41"/>
        <d v="2026-06-06T22:00:10"/>
        <d v="2026-06-06T20:00:15"/>
        <d v="2026-06-06T18:00:13"/>
        <d v="2026-06-06T16:00:33"/>
        <d v="2026-06-06T14:00:26"/>
        <d v="2026-06-06T11:55:24"/>
        <d v="2026-05-17T18:01:15"/>
        <d v="2026-05-17T15:00:10"/>
        <d v="2026-05-17T11:39:29"/>
        <d v="2026-05-16T15:00:30"/>
        <d v="2026-05-16T11:35:06"/>
        <d v="2026-04-28T18:00:56"/>
        <d v="2026-04-28T15:00:32"/>
        <d v="2026-04-28T11:44:41"/>
        <d v="2026-04-27T18:00:16"/>
        <d v="2026-04-27T17:00:00"/>
        <d v="2026-04-27T11:39:44"/>
        <d v="2026-04-25T18:01:14"/>
        <d v="2026-04-25T15:00:00"/>
        <d v="2026-04-25T11:49:41"/>
        <d v="2026-04-24T18:00:10"/>
        <d v="2026-04-24T15:00:14"/>
        <d v="2026-04-24T11:26:34"/>
        <d v="2026-04-23T18:00:21"/>
        <d v="2026-04-23T15:00:31"/>
        <d v="2026-04-23T13:07:02"/>
        <d v="2026-04-22T18:00:13"/>
        <d v="2026-04-22T15:00:07"/>
        <d v="2026-04-22T11:06:49"/>
        <d v="2026-04-21T11:08:25"/>
        <d v="2026-04-18T18:14:04"/>
        <d v="2026-04-15T19:00:56"/>
        <d v="2026-04-15T15:00:16"/>
        <d v="2026-04-15T11:48:29"/>
        <d v="2026-04-14T20:00:42"/>
        <d v="2026-04-14T17:54:22"/>
        <d v="2026-03-05T17:59:53"/>
        <d v="2026-02-19T17:59:41"/>
        <d v="2026-02-11T18:31:14"/>
        <d v="2026-02-11T16:52:47"/>
        <d v="2026-02-09T18:30:12"/>
        <d v="2026-02-09T10:00:10"/>
        <d v="2026-02-08T21:16:30"/>
        <d v="2026-02-06T11:01:07"/>
        <d v="2026-02-03T18:00:01"/>
        <d v="2026-02-02T19:16:00"/>
        <d v="2026-02-02T18:30:40"/>
        <d v="2026-02-02T18:00:17"/>
        <d v="2026-02-02T17:30:03"/>
        <d v="2026-02-02T16:29:00"/>
        <d v="2026-02-02T16:05:22"/>
        <d v="2026-02-01T20:00:18"/>
        <d v="2026-02-01T18:31:52"/>
        <d v="2026-02-01T17:34:56"/>
        <d v="2026-01-16T18:01:26"/>
        <d v="2026-01-10T17:30:06"/>
        <d v="2026-01-10T16:30:46"/>
        <d v="2026-01-10T15:31:40"/>
        <d v="2026-01-10T14:30:08"/>
        <d v="2026-01-10T14:00:03"/>
        <d v="2026-01-10T13:30:42"/>
        <d v="2026-01-10T13:00:17"/>
        <d v="2026-01-10T12:53:05"/>
        <d v="2026-01-06T16:00:36"/>
        <d v="2026-01-06T14:48:39"/>
        <d v="2026-01-06T11:50:22"/>
        <d v="2025-12-25T14:00:00"/>
        <d v="2025-12-25T13:45:02"/>
        <d v="2025-12-25T13:23:47"/>
        <d v="2025-12-23T17:00:03"/>
        <d v="2025-12-22T17:00:04"/>
        <d v="2025-12-16T18:00:02"/>
        <d v="2025-12-15T18:01:14"/>
        <d v="2025-12-15T18:00:03"/>
        <d v="2025-12-15T16:31:36"/>
        <d v="2025-12-15T16:00:29"/>
        <d v="2025-12-15T14:00:03"/>
        <d v="2025-12-15T13:33:58"/>
        <d v="2025-12-15T13:27:14"/>
        <d v="2025-12-14T17:00:36"/>
        <d v="2025-12-14T14:00:19"/>
        <d v="2025-12-14T12:49:12"/>
        <d v="2025-12-13T15:39:53"/>
        <d v="2025-12-12T14:00:06"/>
        <d v="2025-12-12T13:00:33"/>
        <d v="2025-12-12T12:25:51"/>
        <d v="2025-12-11T19:00:08"/>
        <d v="2025-12-11T18:00:00"/>
        <d v="2025-12-11T17:00:44"/>
        <d v="2025-12-11T16:00:11"/>
        <d v="2025-12-11T15:01:00"/>
        <d v="2025-12-11T14:30:03"/>
        <d v="2025-12-11T13:30:05"/>
        <d v="2025-12-11T13:00:37"/>
        <d v="2025-12-11T12:00:00"/>
        <d v="2025-12-11T11:00:29"/>
        <d v="2025-12-11T10:52:32"/>
        <d v="2025-12-10T20:00:27"/>
        <d v="2025-12-10T18:44:01"/>
        <d v="2025-12-10T18:41:12"/>
        <d v="2025-12-10T17:00:58"/>
        <d v="2025-12-10T13:00:16"/>
        <d v="2025-12-10T09:00:38"/>
        <d v="2025-12-09T19:00:41"/>
        <d v="2025-12-09T19:00:23"/>
        <d v="2025-12-09T18:00:15"/>
        <d v="2025-12-09T17:00:40"/>
        <d v="2025-12-09T16:45:33"/>
        <d v="2025-12-09T16:42:59"/>
        <d v="2025-12-09T11:00:20"/>
        <d v="2025-12-07T14:08:54"/>
        <d v="2025-12-07T13:30:46"/>
        <d v="2025-12-05T18:00:04"/>
        <d v="2025-12-05T09:00:37"/>
        <d v="2025-12-04T19:00:44"/>
        <d v="2025-12-04T17:00:16"/>
        <d v="2025-12-04T16:00:36"/>
        <d v="2025-12-04T14:20:01"/>
        <d v="2025-12-02T16:07:35"/>
        <d v="2025-12-01T17:00:23"/>
        <d v="2025-11-29T12:07:45"/>
        <d v="2025-11-26T18:00:04"/>
        <d v="2025-11-20T20:03:55"/>
        <d v="2025-11-19T15:00:16"/>
        <d v="2025-11-19T12:00:04"/>
        <d v="2025-11-17T18:07:49"/>
        <d v="2025-11-15T11:05:29"/>
        <d v="2025-11-14T17:59:28"/>
        <d v="2025-11-10T18:00:18"/>
        <d v="2025-11-07T18:01:55"/>
        <d v="2025-11-04T18:00:07"/>
        <d v="2025-11-02T18:06:26"/>
        <d v="2025-10-31T18:03:05"/>
        <d v="2025-10-26T18:00:03"/>
        <d v="2025-10-24T17:06:06"/>
        <d v="2025-10-22T18:46:36"/>
        <d v="2025-10-19T18:00:07"/>
        <d v="2025-10-17T18:00:21"/>
        <d v="2025-10-13T18:00:06"/>
        <d v="2025-10-08T17:59:28"/>
        <d v="2025-10-03T18:01:26"/>
        <d v="2025-09-29T17:00:00"/>
        <d v="2025-09-16T18:00:07"/>
        <d v="2025-09-09T18:00:06"/>
        <d v="2025-09-04T18:00:12"/>
        <d v="2025-09-01T18:00:24"/>
        <d v="2025-08-29T18:00:57"/>
        <d v="2025-08-24T13:00:06"/>
        <d v="2025-08-20T18:00:02"/>
        <d v="2025-08-16T18:00:04"/>
        <d v="2025-08-12T12:00:09"/>
        <d v="2025-07-15T18:00:05"/>
        <d v="2025-07-03T15:00:03"/>
        <d v="2025-06-30T18:30:40"/>
        <d v="2025-06-27T17:32:02"/>
        <d v="2025-06-22T17:59:54"/>
        <d v="2025-06-16T18:00:01"/>
        <d v="2025-06-10T17:59:23"/>
        <d v="2025-06-04T17:59:50"/>
        <d v="2025-05-19T17:08:30"/>
        <d v="2025-04-11T14:06:56"/>
        <d v="2025-03-31T17:05:01"/>
        <d v="2025-03-26T12:55:58"/>
        <d v="2025-03-15T11:22:26"/>
        <d v="2025-03-02T14:01:32"/>
        <d v="2025-03-01T13:40:31"/>
        <d v="2025-02-25T16:14:18"/>
        <d v="2025-02-25T16:01:19"/>
        <d v="2025-02-13T11:57:13"/>
        <d v="2025-02-12T15:37:41"/>
        <d v="2025-02-11T12:02:06"/>
        <d v="2025-02-10T12:48:04"/>
        <d v="2025-02-03T11:55:45"/>
        <d v="2024-10-11T15:06:53"/>
        <d v="2024-10-11T12:18:56"/>
        <d v="2024-10-10T18:00:02"/>
        <d v="2024-10-10T15:00:03"/>
        <d v="2024-10-10T12:00:10"/>
        <d v="2024-10-09T18:30:05"/>
        <d v="2024-09-24T18:00:28"/>
        <d v="2024-09-24T16:00:04"/>
        <d v="2024-09-24T14:00:18"/>
        <d v="2024-09-24T12:00:02"/>
        <d v="2024-09-23T15:15:19"/>
        <d v="2024-09-16T18:00:01"/>
        <d v="2024-08-25T14:00:11"/>
        <d v="2024-08-25T10:00:17"/>
        <d v="2024-08-24T18:00:00"/>
        <d v="2024-08-24T14:00:07"/>
        <d v="2024-08-24T10:34:33"/>
        <d v="2024-08-23T18:00:27"/>
        <d v="2024-03-22T15:15:28"/>
        <d v="2024-03-20T12:37:31"/>
        <d v="2024-03-18T18:16:49"/>
        <d v="2024-03-15T18:48:18"/>
        <d v="2024-03-10T10:04:12"/>
        <d v="2024-03-07T18:00:02"/>
        <d v="2024-02-24T18:00:01"/>
        <d v="2024-02-10T19:03:26"/>
        <d v="2024-02-08T18:00:01"/>
        <d v="2024-02-04T14:32:46"/>
        <d v="2024-01-31T12:08:39"/>
        <d v="2024-01-27T12:45:01"/>
        <d v="2023-12-15T18:01:54"/>
        <d v="2023-06-08T18:05:58"/>
        <d v="2023-05-10T13:47:47"/>
        <d v="2023-04-24T18:09:09"/>
        <d v="2023-03-15T14:41:27"/>
        <d v="2022-01-23T18:00:00"/>
        <d v="2022-01-07T18:00:03"/>
        <d v="2026-04-23T18:00:06"/>
        <d v="2026-04-03T10:00:05"/>
        <d v="2026-03-12T17:00:00"/>
        <d v="2025-11-16T17:59:43"/>
        <d v="2025-10-06T18:00:03"/>
        <d v="2025-09-12T18:00:03"/>
        <d v="2025-08-11T18:00:05"/>
        <d v="2025-06-26T17:00:03"/>
        <d v="2025-06-04T17:00:02"/>
        <d v="2025-05-26T16:59:25"/>
        <d v="2025-04-09T16:00:17"/>
        <d v="2025-02-13T17:00:05"/>
        <d v="2025-01-19T17:01:19"/>
        <d v="2024-12-26T17:00:02"/>
        <d v="2024-12-24T16:00:02"/>
        <d v="2024-12-24T14:00:05"/>
        <d v="2024-12-24T11:00:16"/>
        <d v="2024-12-23T12:00:28"/>
        <d v="2024-12-09T18:04:18"/>
        <d v="2024-11-09T18:00:02"/>
        <d v="2024-09-26T17:00:01"/>
        <d v="2024-09-13T18:00:10"/>
        <d v="2024-08-26T18:00:02"/>
        <d v="2024-08-07T18:00:01"/>
        <d v="2024-07-13T18:00:03"/>
        <d v="2024-06-13T17:59:50"/>
        <d v="2024-05-26T18:00:03"/>
        <d v="2024-03-28T13:03:58"/>
        <d v="2024-03-08T18:03:09"/>
        <d v="2024-03-08T14:39:18"/>
        <d v="2024-03-03T11:01:46"/>
        <d v="2024-03-02T19:16:09"/>
        <d v="2024-03-02T16:09:38"/>
        <d v="2024-03-01T18:00:05"/>
        <d v="2024-03-01T12:44:25"/>
        <d v="2024-02-28T14:13:43"/>
        <d v="2024-02-26T17:25:42"/>
        <d v="2024-02-07T14:08:55"/>
        <d v="2024-02-05T18:05:34"/>
        <d v="2024-02-01T14:54:01"/>
        <d v="2024-01-29T13:11:35"/>
        <d v="2024-01-14T19:35:54"/>
        <d v="2023-11-29T18:17:09"/>
        <d v="2023-11-29T14:59:38"/>
        <d v="2023-11-29T11:59:51"/>
        <d v="2023-11-28T18:00:11"/>
        <d v="2023-11-27T18:00:32"/>
        <d v="2023-09-05T18:00:25"/>
        <d v="2023-05-16T19:09:03"/>
        <d v="2023-04-10T12:10:47"/>
        <d v="2023-03-30T17:06:59"/>
        <d v="2023-03-27T16:09:12"/>
        <d v="2023-02-25T16:00:04"/>
        <d v="2022-12-04T17:59:34"/>
        <d v="2022-11-25T17:14:43"/>
        <d v="2022-11-19T14:54:06"/>
        <d v="2022-11-10T11:18:58"/>
        <d v="2022-10-07T16:46:26"/>
        <d v="2022-05-05T16:00:03"/>
        <d v="2022-03-19T18:00:03"/>
        <d v="2021-11-20T17:59:44"/>
        <d v="2021-11-11T16:00:25"/>
        <d v="2021-10-25T18:00:01"/>
        <d v="2020-12-16T18:01:59"/>
        <d v="2020-12-15T08:00:01"/>
        <d v="2020-11-11T18:01:17"/>
        <d v="2020-11-03T18:00:21"/>
        <d v="2020-10-30T17:58:56"/>
        <d v="2020-10-15T16:04:50"/>
        <d v="2020-09-24T17:01:34"/>
        <d v="2020-09-18T15:59:54"/>
        <d v="2020-07-19T15:59:37"/>
        <d v="2020-07-01T16:58:58"/>
        <d v="2020-05-20T17:00:02"/>
        <d v="2020-05-10T17:01:15"/>
        <d v="2020-04-26T18:07:37"/>
        <d v="2019-12-07T18:35:08"/>
        <d v="2019-11-10T17:07:22"/>
        <d v="2019-11-05T13:04:18"/>
        <d v="2025-12-22T14:59:26"/>
        <d v="2025-11-04T18:00:05"/>
        <d v="2025-11-03T18:03:37"/>
        <d v="2025-10-30T18:00:26"/>
        <d v="2025-10-05T10:58:39"/>
        <d v="2025-09-03T17:00:04"/>
        <d v="2025-08-15T18:00:07"/>
        <d v="2025-04-08T13:59:20"/>
        <d v="2025-03-14T13:28:49"/>
        <d v="2025-02-28T13:59:45"/>
        <d v="2025-02-25T14:01:48"/>
        <d v="2025-01-09T12:59:15"/>
        <d v="2024-12-20T13:00:40"/>
        <d v="2024-12-13T14:00:17"/>
        <d v="2023-12-24T17:56:10"/>
        <d v="2022-11-08T10:30:44"/>
        <d v="2021-12-26T18:00:05"/>
        <d v="2021-05-01T16:03:23"/>
        <d v="2020-06-04T18:18:02"/>
        <d v="2019-11-10T14:00:01"/>
        <d v="2019-11-09T13:26:09"/>
      </sharedItems>
      <fieldGroup par="24"/>
    </cacheField>
    <cacheField name="Content.description" numFmtId="0">
      <sharedItems containsBlank="1" longText="1"/>
    </cacheField>
    <cacheField name="Content.audio_lang" numFmtId="0">
      <sharedItems count="10">
        <s v="en"/>
        <s v="pa"/>
        <s v="en-IN"/>
        <s v="hi"/>
        <s v="en-US"/>
        <s v="NA"/>
        <s v="hi-Latn"/>
        <s v="en-GB"/>
        <s v="bgc"/>
        <s v="Haryanvi" u="1"/>
      </sharedItems>
    </cacheField>
    <cacheField name="Content.video_duration" numFmtId="0">
      <sharedItems/>
    </cacheField>
    <cacheField name="Song Duration" numFmtId="0">
      <sharedItems containsSemiMixedTypes="0" containsString="0" containsNumber="1" containsInteger="1" minValue="0" maxValue="2555" count="292">
        <n v="143"/>
        <n v="205"/>
        <n v="196"/>
        <n v="200"/>
        <n v="177"/>
        <n v="213"/>
        <n v="307"/>
        <n v="190"/>
        <n v="21"/>
        <n v="248"/>
        <n v="145"/>
        <n v="163"/>
        <n v="227"/>
        <n v="153"/>
        <n v="85"/>
        <n v="186"/>
        <n v="157"/>
        <n v="160"/>
        <n v="171"/>
        <n v="182"/>
        <n v="291"/>
        <n v="223"/>
        <n v="212"/>
        <n v="255"/>
        <n v="247"/>
        <n v="282"/>
        <n v="192"/>
        <n v="260"/>
        <n v="195"/>
        <n v="228"/>
        <n v="187"/>
        <n v="209"/>
        <n v="233"/>
        <n v="184"/>
        <n v="208"/>
        <n v="167"/>
        <n v="172"/>
        <n v="180"/>
        <n v="183"/>
        <n v="204"/>
        <n v="206"/>
        <n v="46"/>
        <n v="197"/>
        <n v="148"/>
        <n v="131"/>
        <n v="151"/>
        <n v="176"/>
        <n v="65"/>
        <n v="194"/>
        <n v="189"/>
        <n v="136"/>
        <n v="132"/>
        <n v="16"/>
        <n v="219"/>
        <n v="130"/>
        <n v="175"/>
        <n v="166"/>
        <n v="125"/>
        <n v="26"/>
        <n v="218"/>
        <n v="165"/>
        <n v="119"/>
        <n v="156"/>
        <n v="81"/>
        <n v="82"/>
        <n v="138"/>
        <n v="115"/>
        <n v="127"/>
        <n v="864"/>
        <n v="169"/>
        <n v="193"/>
        <n v="252"/>
        <n v="254"/>
        <n v="1157"/>
        <n v="188"/>
        <n v="139"/>
        <n v="231"/>
        <n v="173"/>
        <n v="93"/>
        <n v="149"/>
        <n v="237"/>
        <n v="19"/>
        <n v="201"/>
        <n v="158"/>
        <n v="170"/>
        <n v="120"/>
        <n v="155"/>
        <n v="235"/>
        <n v="238"/>
        <n v="203"/>
        <n v="1916"/>
        <n v="78"/>
        <n v="164"/>
        <n v="161"/>
        <n v="1393"/>
        <n v="7"/>
        <n v="36"/>
        <n v="159"/>
        <n v="102"/>
        <n v="126"/>
        <n v="220"/>
        <n v="135"/>
        <n v="152"/>
        <n v="222"/>
        <n v="230"/>
        <n v="181"/>
        <n v="129"/>
        <n v="1238"/>
        <n v="22"/>
        <n v="146"/>
        <n v="1221"/>
        <n v="142"/>
        <n v="24"/>
        <n v="150"/>
        <n v="23"/>
        <n v="154"/>
        <n v="20"/>
        <n v="37"/>
        <n v="1241"/>
        <n v="1027"/>
        <n v="0"/>
        <n v="72"/>
        <n v="144"/>
        <n v="63"/>
        <n v="243"/>
        <n v="174"/>
        <n v="58"/>
        <n v="225"/>
        <n v="61"/>
        <n v="137"/>
        <n v="1192"/>
        <n v="179"/>
        <n v="210"/>
        <n v="178"/>
        <n v="920"/>
        <n v="34"/>
        <n v="240"/>
        <n v="1087"/>
        <n v="198"/>
        <n v="241"/>
        <n v="1915"/>
        <n v="1565"/>
        <n v="199"/>
        <n v="54"/>
        <n v="229"/>
        <n v="40"/>
        <n v="207"/>
        <n v="1488"/>
        <n v="162"/>
        <n v="216"/>
        <n v="1574"/>
        <n v="214"/>
        <n v="565"/>
        <n v="80"/>
        <n v="76"/>
        <n v="1018"/>
        <n v="1417"/>
        <n v="378"/>
        <n v="232"/>
        <n v="217"/>
        <n v="47"/>
        <n v="266"/>
        <n v="49"/>
        <n v="53"/>
        <n v="276"/>
        <n v="1563"/>
        <n v="28"/>
        <n v="191"/>
        <n v="2542"/>
        <n v="236"/>
        <n v="168"/>
        <n v="106"/>
        <n v="211"/>
        <n v="202"/>
        <n v="110"/>
        <n v="242"/>
        <n v="50"/>
        <n v="268"/>
        <n v="262"/>
        <n v="221"/>
        <n v="1671"/>
        <n v="141"/>
        <n v="253"/>
        <n v="2116"/>
        <n v="272"/>
        <n v="1410"/>
        <n v="1444"/>
        <n v="117"/>
        <n v="259"/>
        <n v="1252"/>
        <n v="1695"/>
        <n v="185"/>
        <n v="246"/>
        <n v="250"/>
        <n v="56"/>
        <n v="215"/>
        <n v="224"/>
        <n v="66"/>
        <n v="44"/>
        <n v="2555"/>
        <n v="32"/>
        <n v="57"/>
        <n v="269"/>
        <n v="30"/>
        <n v="1109"/>
        <n v="113"/>
        <n v="271"/>
        <n v="147"/>
        <n v="288"/>
        <n v="1602"/>
        <n v="2"/>
        <n v="1143"/>
        <n v="257"/>
        <n v="35"/>
        <n v="374"/>
        <n v="43"/>
        <n v="258"/>
        <n v="267"/>
        <n v="45"/>
        <n v="2106"/>
        <n v="41"/>
        <n v="104"/>
        <n v="124"/>
        <n v="25"/>
        <n v="33"/>
        <n v="226"/>
        <n v="274"/>
        <n v="298"/>
        <n v="111"/>
        <n v="123"/>
        <n v="95"/>
        <n v="70"/>
        <n v="94"/>
        <n v="261"/>
        <n v="1705"/>
        <n v="31"/>
        <n v="239"/>
        <n v="108"/>
        <n v="98"/>
        <n v="48"/>
        <n v="1636"/>
        <n v="1958"/>
        <n v="2061"/>
        <n v="1857"/>
        <n v="1669"/>
        <n v="1619"/>
        <n v="277"/>
        <n v="256"/>
        <n v="1333"/>
        <n v="349"/>
        <n v="60"/>
        <n v="319"/>
        <n v="79"/>
        <n v="42"/>
        <n v="69"/>
        <n v="18"/>
        <n v="17"/>
        <n v="245"/>
        <n v="27"/>
        <n v="13"/>
        <n v="15"/>
        <n v="12"/>
        <n v="11"/>
        <n v="55"/>
        <n v="39"/>
        <n v="29"/>
        <n v="488"/>
        <n v="1447"/>
        <n v="51"/>
        <n v="52"/>
        <n v="38"/>
        <n v="1841"/>
        <n v="437"/>
        <n v="121"/>
        <n v="278"/>
        <n v="1147"/>
        <n v="133"/>
        <n v="625"/>
        <n v="1122"/>
        <n v="1822"/>
        <n v="134"/>
        <n v="641"/>
        <n v="708"/>
        <n v="791"/>
        <n v="234"/>
        <n v="327"/>
        <n v="1282"/>
        <n v="394"/>
        <n v="293"/>
        <n v="1384"/>
        <n v="1433"/>
        <n v="279"/>
      </sharedItems>
      <fieldGroup base="5">
        <rangePr startNum="0" endNum="2555" groupInterval="300"/>
        <groupItems count="11">
          <s v="&lt;0"/>
          <s v="0-299"/>
          <s v="300-599"/>
          <s v="600-899"/>
          <s v="900-1199"/>
          <s v="1200-1499"/>
          <s v="1500-1799"/>
          <s v="1800-2099"/>
          <s v="2100-2399"/>
          <s v="2400-2699"/>
          <s v="&gt;2700"/>
        </groupItems>
      </fieldGroup>
    </cacheField>
    <cacheField name="Content.views" numFmtId="0">
      <sharedItems containsSemiMixedTypes="0" containsString="0" containsNumber="1" containsInteger="1" minValue="0" maxValue="1880653918"/>
    </cacheField>
    <cacheField name="Content.likes" numFmtId="0">
      <sharedItems containsSemiMixedTypes="0" containsString="0" containsNumber="1" containsInteger="1" minValue="10" maxValue="12524778"/>
    </cacheField>
    <cacheField name="Content.comments" numFmtId="0">
      <sharedItems containsSemiMixedTypes="0" containsString="0" containsNumber="1" containsInteger="1" minValue="0" maxValue="969608"/>
    </cacheField>
    <cacheField name="Content.Release Type" numFmtId="0">
      <sharedItems count="5">
        <s v="Album"/>
        <s v="Single"/>
        <s v="Movie"/>
        <s v="other"/>
        <s v="EP"/>
      </sharedItems>
    </cacheField>
    <cacheField name="Content.Song Title" numFmtId="0">
      <sharedItems containsBlank="1" count="805">
        <s v="Pinda Wale "/>
        <s v="DIOR"/>
        <s v="DEEWANE"/>
        <s v="HEERIYE "/>
        <s v="ONLY YOU"/>
        <s v="Remember This "/>
        <s v="MA ZAMEEN "/>
        <s v="YOUR THOUGHTS "/>
        <s v="Oye Bhole Oye 2 "/>
        <s v="NASHA PATTA "/>
        <s v="SIDHA JATT "/>
        <s v="LOST IN YOU"/>
        <s v="FLOW"/>
        <s v="SAKHIYO"/>
        <s v="In Love "/>
        <s v="ZULFAN "/>
        <s v="BABY NO "/>
        <s v="Forever Love "/>
        <s v="MAGIC LOVE"/>
        <s v="Sharab Wargi "/>
        <s v="Nukri "/>
        <s v="Bahli Sohni "/>
        <s v="Vardaat "/>
        <s v="Supari "/>
        <s v="Telephone "/>
        <s v="Mukable "/>
        <s v="Dalle "/>
        <s v="Raula "/>
        <s v="Don't Panic "/>
        <s v="Badmashi "/>
        <s v="Head High "/>
        <s v="Competition "/>
        <s v="Nanke "/>
        <s v="Peyo Da Peyo "/>
        <s v="Pitth Piche "/>
        <s v="What You Want "/>
        <s v="CATCHING FEELINGS "/>
        <s v="Sira "/>
        <s v="Karwa Chauth "/>
        <s v="GALI "/>
        <s v="INDICA SATIVA "/>
        <s v="REEL "/>
        <s v="DOPE TEST "/>
        <s v="SHOW DOWN "/>
        <s v="MAHIYA "/>
        <s v="Daddy's Home "/>
        <s v="Yaari "/>
        <s v="Mithiye "/>
        <s v="City Gangland"/>
        <s v="Jail "/>
        <s v="GANGLAND The City Of Crime  "/>
        <s v="GANGLAND "/>
        <s v="Teri Mohabbat "/>
        <s v="Still Dreaming "/>
        <s v="Kro Ji Kro Maaf"/>
        <s v="Fire Jawani"/>
        <s v="Digital ILLTi "/>
        <s v="Sara Pind Tang Hai Edhiyan Illta Ton "/>
        <s v="Tunak Tunak"/>
        <s v="Rabba Ve "/>
        <s v="iLLTi "/>
        <s v="Pyar Vyar "/>
        <s v="Gallan Hundiyan "/>
        <s v="Majhail "/>
        <s v="Majhail Anthem "/>
        <s v="Sohneya"/>
        <s v="Hadd Todta"/>
        <s v="Amli Boyfriend"/>
        <s v="Defender "/>
        <s v="Attitude "/>
        <s v="Weekend Lalkare "/>
        <s v="Lahore"/>
        <s v="Gediroute"/>
        <s v="Circle"/>
        <s v="Attitude"/>
        <s v="Defender"/>
        <s v="Future Folk "/>
        <s v="Halla Gulla "/>
        <s v="Vaardaat "/>
        <s v="Khaaj "/>
        <s v="Aaja Miliye "/>
        <s v="Truck Vs Wife"/>
        <s v="Pind De Munde"/>
        <s v="Tension Free"/>
        <s v="Fly Fly Kabootri"/>
        <s v="No Smoking "/>
        <s v="Sanjay Dutt"/>
        <s v="Tu Te Kehndi C "/>
        <s v="Yaari"/>
        <s v="Ghulama Wali "/>
        <s v="Whatever "/>
        <s v="Mashaa Allah "/>
        <s v="Craze "/>
        <s v="TAJ MAHAL "/>
        <s v="Fateh "/>
        <s v="Bazar"/>
        <s v="College Days"/>
        <s v="Sau Khake "/>
        <s v="Tere Nashe Ch..."/>
        <s v="Daaru "/>
        <s v="Yaaran Di Jugni "/>
        <s v="Heartless "/>
        <s v="Gulab "/>
        <s v="Jaal "/>
        <s v="26 "/>
        <s v="Mafia Family "/>
        <s v="Haye Ni "/>
        <s v="You &amp; Me "/>
        <s v="Dhokha "/>
        <s v="Friendship "/>
        <s v="Slap Up "/>
        <s v="I'm Scared "/>
        <s v="My Boyz "/>
        <s v="Adhoora Ishq "/>
        <s v="Unity Volume 1 "/>
        <s v="Scenario "/>
        <s v="Deep Jandu "/>
        <s v="OG "/>
        <s v="Nakhra "/>
        <s v="Jaan Jaan Ke "/>
        <s v="Jenifar "/>
        <s v="Bluff "/>
        <s v="Sohniye "/>
        <s v="Ranjna "/>
        <s v="Loverboy "/>
        <s v="Haye Oye "/>
        <s v="Loverboy 13th March"/>
        <s v="Karan Randhawa Vibing In Jaipur City "/>
        <s v="Jazbaat "/>
        <s v="Sadkaan "/>
        <s v="Gabru Da Time "/>
        <s v="Veham "/>
        <s v="Burberry "/>
        <s v="Oye Bhole Oye "/>
        <s v="Ma Vargi "/>
        <s v="Ki Chahida "/>
        <s v="Suit Kala "/>
        <s v="Music Making of Oye Bhole Oye Movie "/>
        <s v="Blush "/>
        <s v="Sun Sajna "/>
        <s v="Jee Nai Lagda "/>
        <s v="Sawla Rang "/>
        <s v="Salute Wajde "/>
        <s v="Ego "/>
        <s v="Star "/>
        <s v="On You "/>
        <s v="Pair "/>
        <s v="Jattiyan Ne "/>
        <s v="Hass Paindi "/>
        <s v="Fakkar Bande "/>
        <s v="Folk Session "/>
        <s v="Wedding Season "/>
        <s v="karwachauth Everyone From"/>
        <s v="Evening Walk "/>
        <s v="Dode "/>
        <s v="Tere Yaar Ne "/>
        <s v="Dreamer "/>
        <s v="Munda Vaishnu "/>
        <s v="Goli Te Goli "/>
        <s v="Case "/>
        <s v="Jithe Tera Yaar "/>
        <s v="Jarda "/>
        <s v="Why U Scared "/>
        <s v="Full Desi 2 "/>
        <s v="Indigator "/>
        <s v="Moh "/>
        <s v="Dupatta "/>
        <s v="Glock "/>
        <s v="Sahi Kehnda C Bapu "/>
        <s v="Saza By Khan Saab "/>
        <s v="Menu Raj Karan De Lai Kise Di Sardari Di Lod Nai "/>
        <s v="Number Den De Chakkr Ch Gadaila Kutt "/>
        <s v="Asle Nal Yari "/>
        <s v="Badi Vadia Laggi Aadi Teri Gal "/>
        <s v="Tufang Movie Scene"/>
        <s v="Tufang "/>
        <s v="Tufang Team Live"/>
        <s v="Hathyar "/>
        <s v="Rehna Mausar Naal Dar Goli Ton "/>
        <s v="Naam Pablo Te Pind Mexico "/>
        <s v="Velliyan Cho Velly "/>
        <s v="Pakki Bandook Wargi Haan,Dhokha Nai Dindi "/>
        <s v="Vadde Vadde Velly "/>
        <s v="Teri Main Hogayi "/>
        <s v="Tere Pind Ton "/>
        <s v="Lehanga Slowed and Reverb "/>
        <s v="Seetiyan "/>
        <s v="Jawak "/>
        <s v="Bandook "/>
        <s v="Lehanga Remix "/>
        <s v="Tere Na Viahi "/>
        <s v="Jatt Brothers "/>
        <s v="Phulkari "/>
        <s v="Sutte Bhaag "/>
        <s v="Munda Oh Chahidai "/>
        <s v="Lehanga"/>
        <s v="Peak "/>
        <s v="Pump Action "/>
        <s v="Butterfly "/>
        <s v="Magazine "/>
        <s v="Jatt Da Nishana "/>
        <s v="Duphare "/>
        <s v="Ask About "/>
        <s v="Mustang "/>
        <s v="Mathi Mathi "/>
        <s v="Kalli Shad De "/>
        <s v="Combination"/>
        <s v="Siftan"/>
        <s v="Bus Ali Kudi"/>
        <s v="Shehar De Route"/>
        <s v="Winter Vibes "/>
        <s v="Uth Na Jaan Taare "/>
        <s v="Athroo "/>
        <s v="Hun Changa Ae "/>
        <s v="Nagni 2 "/>
        <s v="Teri Galiyon Mein "/>
        <s v="Danger Driver "/>
        <s v="Dil Jittna Aunda "/>
        <s v="Goli Feem Di "/>
        <s v="Neend Tuttugi "/>
        <s v="Full Desi "/>
        <s v="Sniff "/>
        <s v="Kacherian "/>
        <s v="Shahi Zindagi "/>
        <s v="Chobbar Title Track "/>
        <s v="Chobbar Trailer 2 "/>
        <s v="TAUR "/>
        <s v="Dooron Dooron "/>
        <s v="Koshish "/>
        <s v="Love Thunder Lofi Album "/>
        <s v="Chobbar Trailer 1 "/>
        <s v="Kuj Gallan "/>
        <s v="Love Thunder Audio Jukebox "/>
        <s v="POSSESSIVE "/>
        <s v="BACHKE "/>
        <s v="ADDICTION "/>
        <s v="VENOM LOVE "/>
        <s v="iTs MORNING "/>
        <s v="PERFECT "/>
        <s v="Intro Love Thunder Album "/>
        <s v="AdhiRaat "/>
        <s v="ADHI RAAT "/>
        <s v="Ghoda "/>
        <s v="PABLO "/>
        <s v="Jass Manak "/>
        <s v="Surma "/>
        <s v="Jhumke "/>
        <s v="Hisab "/>
        <s v="Eyes On You "/>
        <s v="Average "/>
        <s v="Bunk "/>
        <s v="XYZ "/>
        <s v="Guitar "/>
        <s v="Zalma "/>
        <s v="Haye Vee "/>
        <s v="Intzaar "/>
        <s v="Gentlemen "/>
        <s v="Cha Tu Te Mai "/>
        <s v="Jodi "/>
        <s v="Asla "/>
        <s v="Peg Laa Ke "/>
        <s v="Geetkaar "/>
        <s v="Tim Hortons "/>
        <s v="Lover Movie Promotional Tour Jalandhar To Ambala "/>
        <s v="Kasam "/>
        <m/>
        <s v="Marke "/>
        <s v="Lover Movie Premiere At Elante "/>
        <s v="Lover Movie Promotional Tour Sirsa To Delhi "/>
        <s v="Tere Bina "/>
        <s v="Lover "/>
        <s v="Lover Movie Promotional Tour Sirsa To Jalandher "/>
        <s v="LOVER Movie Promotional Tour Sirsa To Mohali "/>
        <s v="Rangreza "/>
        <s v="Lover Promo 1 "/>
        <s v="Naah Lofi Version "/>
        <s v="Kitna Chahe "/>
        <s v="Lover Title Track "/>
        <s v="Pyar Karda "/>
        <s v="LOVER First Look "/>
        <s v="LOVER Motion Poster "/>
        <s v="Tere Ghar De Niche "/>
        <s v="Yenkan"/>
        <s v="Yadaan"/>
        <s v="Gabru "/>
        <s v="Hookah Bar "/>
        <s v="Naal Tere "/>
        <s v="Chandigarh "/>
        <s v="Saheliyan "/>
        <s v="Shikari "/>
        <s v="Putthe Kamm "/>
        <s v="Mere Wall"/>
        <s v="Mere Wall "/>
        <s v="Charso Bees 2 "/>
        <s v="Samandar "/>
        <s v="Desi Hip Hop "/>
        <s v="Maar Dena "/>
        <s v="Balle Balle "/>
        <s v="Dil "/>
        <s v="Gutt "/>
        <s v="I.M.I.T "/>
        <s v="Drug Dealer "/>
        <s v="Main "/>
        <s v="Jee Kare "/>
        <s v="I Am I.C.O.N Album "/>
        <s v="Tumhara Pyar "/>
        <s v="Nawa Suit "/>
        <s v="Naah "/>
        <s v="Gaani "/>
        <s v="Yaar Mera "/>
        <s v="London "/>
        <s v="Lamborghini "/>
        <s v="Yaara "/>
        <s v="Time Table "/>
        <s v="Do Naina "/>
        <s v="Chitta Kurta "/>
        <s v="Tukda Chann Da "/>
        <s v="Juttiyan Da Joda "/>
        <s v="Vailpuna "/>
        <s v="Parche "/>
        <s v="Shooter "/>
        <s v="Fer Tenu Dasunga "/>
        <s v="Faslan Te Nasla "/>
        <s v="Raule Gaule "/>
        <s v="Chan Chanani "/>
        <s v="Vadde Velly "/>
        <s v="Raule "/>
        <s v="GUNDA ZONE "/>
        <s v="Kaka Pardhan "/>
        <s v="Salama Hundiyan "/>
        <s v="Ajnabi "/>
        <s v="Jurat "/>
        <s v="ZOOM "/>
        <s v="Hass Ke "/>
        <s v="Gede "/>
        <s v="Hawa Warga "/>
        <s v="Shaka Laka Boom Boom "/>
        <s v="Dil Todne Se Pehle "/>
        <s v="Sultan "/>
        <s v="RAMBO "/>
        <s v="STARBOY "/>
        <s v="Teri Ho Gayi Aa "/>
        <s v="YUMMY "/>
        <s v="KAMI "/>
        <s v="MAR GAYI "/>
        <s v="JAAN LE RAKHI "/>
        <s v="Bad Munda "/>
        <s v="JATTI "/>
        <s v="Nikaah "/>
        <s v="PAUNE 12 "/>
        <s v="MITRAN DA NAA "/>
        <s v="ACTING "/>
        <s v="DAUR "/>
        <s v="ROKA "/>
        <s v="CHANN "/>
        <s v="SLANG "/>
        <s v="FAIR "/>
        <s v="MARJANA "/>
        <s v="SHARAM HAYA "/>
        <s v="Khyaal Karlo "/>
        <s v="JATTA "/>
        <s v="Canada "/>
        <s v="KHYAAL "/>
        <s v="Lazeez "/>
        <s v="Umeedan "/>
        <s v="Kurbaan "/>
        <s v="Rabba Teri Lod Aey "/>
        <s v="Shikvay "/>
        <s v="Goli "/>
        <s v="Vibe "/>
        <s v="Aadat "/>
        <s v="Pi Ke Likheya Ae "/>
        <s v="Nakk Te Makhi "/>
        <s v="Mutiyar "/>
        <s v="Dard Viah Da "/>
        <s v="TENU NI PATA "/>
        <s v="Sara Din "/>
        <s v="Khichi Rakh "/>
        <s v="Kaali Raat "/>
        <s v="Splendor "/>
        <s v="Shera Di Kaum "/>
        <s v="Kro Kirpa "/>
        <s v="Braat "/>
        <s v="Darling "/>
        <s v="Lambo Car "/>
        <s v="Yaara Tere Warga "/>
        <s v="Slay King "/>
        <s v="Karwa Chauth Song "/>
        <s v="2 Seater "/>
        <s v="Aja Ve Mahi "/>
        <s v="No Competition "/>
        <s v="Farak "/>
        <s v="Aish Aa "/>
        <s v="Piche Piche "/>
        <s v="Sarkare "/>
        <s v="Naam Jatt Da "/>
        <s v="Jatta Ve "/>
        <s v="Tere Ala Jatt "/>
        <s v="Gun Te Gulab "/>
        <s v="Jhanjra "/>
        <s v="Sharaab "/>
        <s v="The Main Man "/>
        <s v="ASK THEM "/>
        <s v="AYEN KIVEN "/>
        <s v="Overflow By Hairat Aulakh "/>
        <s v="Haseena "/>
        <s v="Yaarian "/>
        <s v="Nain "/>
        <s v="Heel "/>
        <s v="YES OR NO "/>
        <s v="Tension "/>
        <s v="Hasse "/>
        <s v="Chehra "/>
        <s v="Zamana Marda "/>
        <s v="Ignore "/>
        <s v="College Wale Yaar "/>
        <s v="Dil Todya "/>
        <s v="Dil Todeya "/>
        <s v="Willpower "/>
        <s v="Jayy Randhawa "/>
        <s v="Revolver "/>
        <s v="Dil Todne Se Pehle Cover "/>
        <s v="Mil Jawein Tu "/>
        <s v="Tere Karke "/>
        <s v="Kalla Kalla "/>
        <s v="Nigaha "/>
        <s v="Ravan Ravan Hoon Main "/>
        <s v="Rona "/>
        <s v="Kabba Subaah "/>
        <s v="Doori "/>
        <s v="Gulaab "/>
        <s v="Teriyaan Yaadan "/>
        <s v="O Bandeya "/>
        <s v="Roots "/>
        <s v="Fearless "/>
        <s v="Nazara "/>
        <s v="Jawani "/>
        <s v="Mulakaat "/>
        <s v="Makhaul "/>
        <s v="Ki Fayda "/>
        <s v="Yaar Hasda "/>
        <s v="Dolce Gabbana "/>
        <s v="GURI "/>
        <s v="Sikander 2 "/>
        <s v="Ladki Kamaal Ae "/>
        <s v="Shopping "/>
        <s v="Just Friend "/>
        <s v="Hitler "/>
        <s v="Gal Sun "/>
        <s v="Dushman 40 "/>
        <s v="MAA "/>
        <s v="Shad Dena Tenu "/>
        <s v="Maajhe Diye Mombatiye "/>
        <s v="Shoot Da Order "/>
        <s v="Tere Laare "/>
        <s v="Munda Ki kare "/>
        <s v="Bhabiye "/>
        <s v="Bombay To Punjab "/>
        <s v="GAME "/>
        <s v="My Name "/>
        <s v="Sohni Kudi "/>
        <s v="Real Ustaad "/>
        <s v="Sab Theek Ae "/>
        <s v="Robinhood "/>
        <s v="Mayajaal "/>
        <s v="Peg Tere Naa De "/>
        <s v="Jordan "/>
        <s v="Sala Pyar "/>
        <s v="Dress Match "/>
        <s v="Down To Earth "/>
        <s v="Selfie Queen "/>
        <s v="Clutch Baliye "/>
        <s v="Landcruiser "/>
        <s v="LONDON DI QUEEN "/>
        <s v="GLOCK By Mankirt Aulakh "/>
        <s v="Tera Mera Viah "/>
        <s v="Juti Jharrke "/>
        <s v="Multani Kangne "/>
        <s v="Mere Sajjan "/>
        <s v="HASDI "/>
        <s v="Putt Jattan De "/>
        <s v="Jimmy Choo "/>
        <s v="Befikra "/>
        <s v="Dil Todta "/>
        <s v="QATAL "/>
        <s v="Love Marriage "/>
        <s v="NonVeg "/>
        <s v="Ronde Ronde "/>
        <s v="Warning "/>
        <s v="Unni Ikki "/>
        <s v="Jordan Sandhu &amp; Gurlez Akhtar | Gold Platinum "/>
        <s v="QATAL Video "/>
        <s v="Aisa Koi Din "/>
        <s v="Bai Ji "/>
        <s v="Meharbaan "/>
        <s v="Gold Platinum "/>
        <s v="Pindan Wale "/>
        <s v="Jeena Ta Pena "/>
        <s v="Jeena Ta Paina "/>
        <s v="Gold Medal "/>
        <s v="Hasda V Nai "/>
        <s v="Sikander "/>
        <s v="Yaara Lai "/>
        <s v="Tu Tu Mai Mai "/>
        <s v="Lehanga "/>
        <s v="Mitti Virasat Babbran Di "/>
        <s v="Billi Aakh "/>
        <s v="Sikander 2"/>
        <s v="Sikander 2 Promotional Tour "/>
        <s v="Swaah "/>
        <s v="Making Of Sikander 2 "/>
        <s v="Zorawar Jatt "/>
        <s v="Door Ho Geya "/>
        <s v="SIKANDER 2  "/>
        <s v="Prada Dialogue "/>
        <s v="Rabb Wangu "/>
        <s v="Na Sun Mitran Da "/>
        <s v="NIRA ISHQ "/>
        <s v="Tappe "/>
        <s v="Khuda "/>
        <s v="House Wife "/>
        <s v="Dilli Wali "/>
        <s v="Shad Rahi "/>
        <s v="Love Trap "/>
        <s v="Dooriyan "/>
        <s v="KHIDONA "/>
        <s v="Shine "/>
        <s v="SARDARI "/>
        <s v="GURI Feat Sukh"/>
        <s v="Platinum "/>
        <s v="Prada "/>
        <s v="BOMBSHELL "/>
        <s v="Dil Vich Vassdi "/>
        <s v="Jigriaa Yaara "/>
        <s v="Pyar  Nai Karde Yaara  "/>
        <s v="Duniya Ton Wakh "/>
        <s v="Ross "/>
        <s v="Tibbeyan Ala Jatt "/>
        <s v="Kalli Ho Gai "/>
        <s v="Fake Gallan "/>
        <s v="Tere Bare "/>
        <s v="Gal Wakhri "/>
        <s v="Sukoon "/>
        <s v="Ro Ro Ke Unplugged "/>
        <s v="Girlfriend "/>
        <s v="Adh Vichkaar "/>
        <s v="Chumma "/>
        <s v="Jutti "/>
        <s v="Kylie "/>
        <s v="VIAH "/>
        <s v="Jaan "/>
        <s v="Ehsaan "/>
        <s v="Goriye "/>
        <s v="Jattwaad "/>
        <s v="Mohh "/>
        <s v="Ro Ro Ke "/>
        <s v="Guns And Guts "/>
        <s v="Kali Range "/>
        <s v="Tere Naal "/>
        <s v="Moonroof "/>
        <s v="AGE 19 "/>
        <s v="Chehra Tera "/>
        <s v="Manaka Da Munda "/>
        <s v="Jatt Circle "/>
        <s v="Gangland In Motherland "/>
        <s v="Teri Haan "/>
        <s v="TOM And JERRY "/>
        <s v="Passport "/>
        <s v="California Video "/>
        <s v="Gangland in Motherland Episode 3 &quot;Laanedaar&quot; "/>
        <s v="Gangland in Motherland | Episode 2 "/>
        <s v="Kurbanian "/>
        <s v="Chhote Chhote Laal "/>
        <s v="Gangland in Motherland | Episode 1 "/>
        <s v="SHOW TIME "/>
        <s v="Duniya Da Mela "/>
        <s v="Wait "/>
        <s v="Toronto "/>
        <s v="Feel "/>
        <s v="Allah "/>
        <s v="Rang Gulabi "/>
        <s v="NEVVY VIRK "/>
        <s v="Khudaya "/>
        <s v="Boss "/>
        <s v="Bai Bai "/>
        <s v="Bandookan "/>
        <s v="Do Or Die "/>
        <s v="Glassi "/>
        <s v="High Thought "/>
        <s v="Muchh "/>
        <s v="Mental Jatt "/>
        <s v="Zindagi De Panne "/>
        <s v="LOVIE VIRK "/>
        <s v="Suit Punjabi "/>
        <s v="Most Wanted "/>
        <s v="Bhasoodi "/>
        <s v="Time Chakda "/>
        <s v="Att "/>
        <s v="Jeena Chhad Ta "/>
        <s v="HINA KHAN Singing BHASOODI LIVE "/>
        <s v="JUDAA "/>
        <s v="Dear Mom "/>
        <s v="MULAQAATAAN "/>
        <s v="TERI MERI "/>
        <s v="HANJU "/>
        <s v="Golden Rang "/>
        <s v="BEWAFA TU "/>
        <s v="Mill Lo Na "/>
        <s v="Teri Talaash "/>
        <s v="Chootay Maatay "/>
        <s v="Without You "/>
        <s v="Tera Deewana "/>
        <s v="Enemies "/>
        <s v="Publicity "/>
        <s v="Chobbar "/>
        <s v="GYM "/>
        <s v="DESERVE "/>
        <s v="APPROACH "/>
        <s v="TOOMA "/>
        <s v="Enna Sohna "/>
        <s v="PEG "/>
        <s v="SOHNEYA "/>
        <s v="U TURN  "/>
        <s v="GURI Ft. TANYA "/>
        <s v="SACH DASSDE "/>
        <s v="SUIT "/>
        <s v="Jimmy Choo Choo "/>
        <s v="Yaar Beli "/>
        <s v="AMAZING BHANGRA VIDEO "/>
        <s v="Adhiya "/>
        <s v="Bohemia "/>
        <s v="Sukhe Muzical Doctorz Ft Shrey Sean || Aish Karda "/>
        <s v="Weed Da Saroor "/>
        <s v="Reply To Jordan "/>
        <s v="Paisa "/>
        <s v="GeetMP3 "/>
        <s v="Saiyaan "/>
        <s v="Istanbul "/>
        <s v="ROMANTIC AMLI "/>
        <s v="TUMBA "/>
        <s v="Flow "/>
        <s v=""/>
        <s v="BADMASHI"/>
        <s v="Sakhiyo Ni Menu Onda Ni O Saah "/>
        <s v="Sakhiyo🎖️🌼 "/>
        <s v="Sakhiyo "/>
        <s v="Sakhiyo🎖️ "/>
        <s v="Kehnda Viah Mai Krona Bas Tere Nal Tere Nal "/>
        <s v="Ni Menu Tere Khyal Ni Sonn Dinde "/>
        <s v="Ni Main Tah Tera Sare Da Sara Hi Hogya "/>
        <s v="Sare Da Sara Hi Hogya "/>
        <s v="Sakhiyo Ni Menu Onda Niyo Sah "/>
        <s v="Sakhiyo🌼 "/>
        <s v="TOGETHER WITH YOU "/>
        <s v="Badmashi🦾 "/>
        <s v="Pitth Piche Bolde Bade 🔥 "/>
        <s v="Magic Love "/>
        <s v="Sharab Wargi ✨ "/>
        <s v="Shaddi Ni Rakane Jatt Ne Shadyai Ae "/>
        <s v="OLD SKOOL "/>
        <s v="Kive Lagi Dalle Song Di Video "/>
        <s v="Shakk Veriyan Te Aive Rehge Karde "/>
        <s v="Gaddi Sarkari "/>
        <s v="Kado Tera Mera Mera Tera Viah Hayuga💫✨ "/>
        <s v="MacD Te Khadi C Zulfan Swarke "/>
        <s v="Ho Sutt Ta Rumaal Te Number "/>
        <s v="LEGENDS "/>
        <s v="Whip "/>
        <s v="Billian Billian "/>
        <s v="5 Mint "/>
        <s v="Saadi Gaddi "/>
        <s v="Chunni "/>
        <s v="Yaar Belli "/>
        <s v="JODI"/>
        <s v="Silsila "/>
        <s v="Goli Chalgyi "/>
        <s v="MAJHAIL Title Track "/>
        <s v="HADD TODTA "/>
        <s v="Johnnie Walker"/>
        <s v="Naah"/>
        <s v="Nakhro"/>
        <s v="Baapu"/>
        <s v="Ammiye"/>
        <s v="Flowers"/>
        <s v="That Girl"/>
        <s v="Enemies"/>
        <s v="Rich Ride"/>
        <s v="Zulfaan"/>
        <s v="Wayback"/>
        <s v="Saade Hisse "/>
        <s v="Adatan"/>
        <s v="Jawani"/>
        <s v="Gedi Route"/>
        <s v="Overweight"/>
        <s v="Maa Ve"/>
        <s v="Simplicity"/>
        <s v="Pio Mande "/>
        <s v="Stallion "/>
        <s v="Hussan "/>
        <s v="Hayati "/>
        <s v="Canada Nu "/>
        <s v="Pulsiya "/>
        <s v="Man Of My Word"/>
        <s v="One "/>
        <s v="God Knows "/>
        <s v="Hukam De Yakke"/>
        <s v="Kaal "/>
        <s v="Born in Punjab "/>
        <s v="Hella Rich "/>
        <s v="Koka "/>
        <s v="Permissions "/>
        <s v="Baman Love "/>
        <s v="BANJAARE "/>
        <s v="Haaye Re "/>
        <s v="Dukh Mota "/>
        <s v="Rajasthani Unth "/>
        <s v="GEDE"/>
        <s v="Summer Vibe "/>
        <s v="Jaguar "/>
        <s v="Heroine "/>
        <s v="PAGAL "/>
        <s v="Shingar "/>
        <s v="Bhagat Ram Ka "/>
        <s v="Sharabi "/>
        <s v="Bateyu "/>
        <s v="Haryanvi Queens "/>
        <s v="Sola Saal "/>
        <s v="Mahol Ganda"/>
        <s v="Gift"/>
        <s v="Figure"/>
        <s v="Confuse "/>
        <s v="Daki"/>
        <s v="Gaana "/>
        <s v="Bhole Bhandari "/>
        <s v="Gucci Aala Daman "/>
        <s v="Sunami "/>
        <s v="Propose "/>
        <s v="Naughty Saiyaan "/>
        <s v="Bhaang Peke "/>
        <s v="Favourite By Hallu Mandiaala "/>
        <s v="Titli By Halu Mandiaala "/>
        <s v="We Comin By Hallu Mandiaala "/>
        <s v="Bawla Boi "/>
        <s v="Fraud Balam "/>
        <s v="Hokka Chillam "/>
        <s v="Bahadurgarh Ka Bamb "/>
        <s v="Doctor "/>
        <s v="Soukan "/>
        <s v="Desi Pavega "/>
        <s v="Haryana Wale Bande "/>
        <s v="Desi Car "/>
        <s v="Bhagat Ram Ke "/>
        <s v="Desi Raag [EP] Micky Arora "/>
        <s v="Haryane Aala Road "/>
        <s v="Balak Gaama Ke "/>
        <s v="Sadhu"/>
        <s v="Mahol "/>
        <s v="Yarra Pe Udhari"/>
        <s v="Laad Tere Ladau "/>
        <s v="Nira Badmash"/>
        <s v="Laal Chunni "/>
        <s v="Khabbi Seat "/>
        <s v="Viah Karegi Ke Na "/>
        <s v="Kala Chasma "/>
        <s v="Att Darling "/>
        <s v="Mausam Mausam "/>
        <s v="Deewana "/>
        <s v="Yaad Meri "/>
        <s v="Beej Marna "/>
        <s v="4 Din  "/>
        <s v="Pardhani "/>
        <s v="Gajban "/>
        <s v="Kayar "/>
        <s v="Maani Bhat "/>
        <s v="Leelo Lage Pyari "/>
        <s v="Suthri Si Chori 2 "/>
        <s v="Blackiya Shikkari "/>
        <s v="Brotherhood "/>
        <s v="Dhoodhiya "/>
        <s v="Tarara "/>
        <s v="Bareli "/>
        <s v="Saasu Nu Boli "/>
        <s v="Naam Announce Karga "/>
        <s v="GeetMP3 Haryanvi "/>
        <s v="Puttar Gobind De "/>
        <s v="Anand Sahib "/>
        <s v="Chaupai Sahib "/>
        <s v="Tav Prasad Savaiye "/>
        <s v="Jaap Sahib "/>
        <s v="Japji Sahib "/>
        <s v="Ghar Aao Kanha Ji "/>
        <s v="Vaisakhi "/>
        <s v="Hola Mohalla "/>
        <s v="Shiv Anthem "/>
        <s v="Shiv Tandav Stotram "/>
        <s v="Langar "/>
        <s v="Kurbani "/>
        <s v="Sarbansdani "/>
        <s v="Dastaan E Shahadat "/>
        <s v="Japp Nanak "/>
        <s v="Gobind De Laal "/>
        <s v="Teg Bahadar Simriye "/>
        <s v="Teer Wala Baba "/>
        <s v="Bhen Nanki "/>
        <s v="Kartarpur "/>
      </sharedItems>
    </cacheField>
    <cacheField name="Content.Singer" numFmtId="0">
      <sharedItems containsBlank="1" count="380">
        <s v=" Nishawn Bhullar"/>
        <s v=" Arjun Sahota"/>
        <s v=" Nav Singh"/>
        <s v=" Kanwar Grewal"/>
        <s v=" Sultaan, Kanwar Grewal, Veet Baljit, Parveen Bharta"/>
        <s v=" Veet Baljit, Parveen Bharta"/>
        <s v=" Sajjan Adeeb"/>
        <s v=" Sultaan"/>
        <s v=" Deep Jandu, Gurlez Akhtar"/>
        <s v=" Deep Jandu"/>
        <s v=" Nishawn Bhullar, Gurlez Akhtar "/>
        <s v=" Nishawn Bhullar, Miss Pooja"/>
        <s v=" Hardeep Grewal, Gurlez Akhtar"/>
        <s v=" Lehmber Hussainpuri, Deep Jandu"/>
        <s v=" Simar Kaur"/>
        <s v=" Karni &amp; Jatinder Mann"/>
        <s v=" Deep Jandu, Raja &amp; Aamrapali Mahajan"/>
        <s v=" Deep Jandu &amp; Simar Kaur"/>
        <s v=" Vadda Grewal "/>
        <s v=" Mizaaj"/>
        <s v=" Deep Jandu "/>
        <s v=" Bohemia"/>
        <s v=" Surjit Khan"/>
        <s v=" Happy Raikoti &amp; Simar Kaur"/>
        <s v=" Deep Jandu, Mizaaj"/>
        <s v=" Labh Heera"/>
        <m/>
        <s v=" Guri Lahoria"/>
        <s v=" Musahib Ft. Jyotica Tangri"/>
        <s v=" Harf Cheema"/>
        <s v=" G Khan"/>
        <s v=" Master Saleem"/>
        <s v=" Mika Singh , Romi , Master Saleem , G Khan "/>
        <s v=" Romy"/>
        <s v=" Jyoti Nooran"/>
        <s v=" Mika singh "/>
        <s v=" Karan Randhawa"/>
        <s v=" Gulab Sidhu"/>
        <s v=" Sunidhi Chauhan &amp; Happy Raikoti"/>
        <s v=" Sunidhi Chauhan , Jyoti Nooran Amrit Maan , Deep Jandu , Prem Dhillon , Gulab Sidhu , Karan Randhawa , Happy Raikoti "/>
        <s v=" Amrit Maan, Deep Jandu"/>
        <s v="Vadda Grewal"/>
        <s v=" Harf Cheema Ft. Sudesh Kumari"/>
        <s v="Prem Dhillon"/>
        <s v=" Harf Cheema Ft. Jasmeen Akhtar"/>
        <s v=" Ricky Chahal "/>
        <s v=" Harf Cheema, Sudesh Kumari"/>
        <s v=" Harf Cheema , Gurlez Akhtar"/>
        <s v=" Lucas Ft. Gurlez Akhtar"/>
        <s v=" Hunar Sidhu"/>
        <s v=" Musahib"/>
        <s v=" Vadda Grewal Ft. Deepak Dhillon"/>
        <s v=" Bohemia, Divine"/>
        <s v=" Priya"/>
        <s v=" Bhanu Pratap Agnihotri Ft Prateeksha Srivastava "/>
        <s v=" Prince Bhullar &amp; Deep Jandu"/>
        <s v="Satbir Aujla"/>
        <s v=" Satbir Aujla"/>
        <s v=" Harf Cheema &amp; Gurlez Akhtar"/>
        <s v=" Deep Jandu &amp; Sardar Ali"/>
        <s v=" Vadda Grewal, Raka, Flop Likhari "/>
        <s v=" Soni"/>
        <s v=" Karan Randhawa "/>
        <s v="Musahib"/>
        <s v=" G Khan Ft. SHV"/>
        <s v=" Deep Jandu &amp; Gurlej Akhtar"/>
        <s v=" Kulbir Jhinjer Ft. SHV"/>
        <s v=" Ninja &amp; Jasmine Akhtar"/>
        <s v=" Amrit Mann Ft. Monico Santana"/>
        <s v=" Deepak Dhillon Ft. Roach Killa"/>
        <s v=" Kambi Rajpuria Ft. Desi Ma"/>
        <s v=" Shipra Goyal Ft. J Hind"/>
        <s v=" Guri Lahoria Ft. Hashmat Sultana"/>
        <s v="Bir Singh"/>
        <s v=" Veet Baljit"/>
        <s v=" Junaid Ansari"/>
        <s v=" Karan Randhawa &amp; Gurlez Akhtar "/>
        <s v=" Riidham"/>
        <s v=" Deep Jandu, Chitralekha Sen"/>
        <s v=" Bhanu Pratap Agnihotri "/>
        <s v=" Lucas"/>
        <s v="Abrol"/>
        <s v=" Vadda Grewal &amp; Priya"/>
        <s v="Karan Randhawa"/>
        <s v=" Vadda Grewal, Priya"/>
        <s v=" Vadda Grewal &amp; Deepak Dhillon"/>
        <s v="Lucas"/>
        <s v=" Khab Saab"/>
        <s v=" Lucas "/>
        <s v=" Ninja"/>
        <s v="Jass Manak"/>
        <s v=" Jass Manak "/>
        <s v="Hardeep Grewal"/>
        <s v=" Preet Guree"/>
        <s v="Bhanu Pratap Agnihotri"/>
        <s v=" Satbir Aujla "/>
        <s v=" Guri"/>
        <s v=" Vadda Grewal , Elly Mangat "/>
        <s v=" Sagar Pop"/>
        <s v=" Jordan Sandhu"/>
        <s v=" Avtar Gill"/>
        <s v=" Love Lohka"/>
        <s v=" Rahat Fateh Ali Khan, Atif Aslam, Sachet Tandon, Nooran Sisters, Asees Kaur, Jass Manak "/>
        <s v="  Hashmat Sultana"/>
        <s v="  Jass Manak"/>
        <s v=" Ustad Rahat Fateh Ali Khan"/>
        <s v=" Atif Aslam"/>
        <s v=" Jass Manak, Asees Kaur"/>
        <s v=" Sachet Tandon"/>
        <s v=" Jass Manak"/>
        <s v=" Karaj Randhawa"/>
        <s v=" Karaj Randhawa , Gurlez Akhtar"/>
        <s v=" Karaj Randhawa "/>
        <s v=" Guri "/>
        <s v=" Guri &amp; Jass Manak"/>
        <s v=" Gurjazz "/>
        <s v="Gurpreet Chattha"/>
        <s v=" Gurnazar"/>
        <s v=" Guri, Jass Manak "/>
        <s v=" Gurjazz &amp; Harish Verma "/>
        <s v="Lavi Tibbi"/>
        <s v=" Hairat Aulakh, Gurlez Akhtar "/>
        <s v=" Zorawar Brar &amp; Harf Cheema"/>
        <s v=" Sultan Singh &amp; Gurlez Akhtar"/>
        <s v=" Guri, Ramneek Dhaliwal"/>
        <s v=" Jass Manak, Banny A"/>
        <s v=" Bohemia "/>
        <s v=" Karan Randhawa, Simar Kaur"/>
        <s v=" Jass Manak &amp; Simar Kaur"/>
        <s v=" Sunidhi Chauhan"/>
        <s v=" Satbir Aujla, Priya"/>
        <s v=" Karan Randhawa, Shipra Goyal "/>
        <s v=" Karan Randhawa, Gurlez Akhtar "/>
        <s v=" Karan Randhawa, Chaahat"/>
        <s v=" Rupali"/>
        <s v=" Hasil"/>
        <s v=" Sheetal Arora "/>
        <s v=" Chetan"/>
        <s v="  Raaji"/>
        <s v=" Bhanu Pratap Agnihotri"/>
        <s v=" Vadda Grewal"/>
        <s v=" Hairat Aulakh"/>
        <s v=" Dev Sidhu &amp; Afsana Khan "/>
        <s v=" Gippy Grewal, Afsana Khan"/>
        <s v=" Gippy Grewal"/>
        <s v=" Gippy Grewal Ft. BOHEMIA "/>
        <s v=" Gippy Grewal Ft. Jass Manak"/>
        <s v=" Gippy Grewal, Shipra Goyal"/>
        <s v=" Gippy Grewal "/>
        <s v=" Gippy Grewal, Gurlez Akhtar"/>
        <s v=" Gippy Grewal Feat. Karan Aujla"/>
        <s v=" Gippy Grewal Feat. Amrit Maan  "/>
        <s v=" Jass Manak Ft. Gurlez Akhtar "/>
        <s v=" Jass Manak Ft. Asees Kaur"/>
        <s v=" Jass Manak Ft. Sunidhi Chauhan"/>
        <s v=" Jass Manak Ft. DIVINE "/>
        <s v=" Prabhjass"/>
        <s v=" Jugnu"/>
        <s v=" Chetan Ft. Jass Manak "/>
        <s v=" Karan Randhawa  "/>
        <s v=" Sony Dhaliwal"/>
        <s v=" Harf Cheema "/>
        <s v=" KS Makhan"/>
        <s v=" Haazi Sidhu"/>
        <s v=" Aarohi"/>
        <s v=" Raas"/>
        <s v=" Rock D"/>
        <s v=" Deep Dosanjh"/>
        <s v=" Harinder Samra"/>
        <s v=" Sharry Nexus"/>
        <s v=" Dr. J"/>
        <s v=" Remmy, Shipra Goyal "/>
        <s v=" Harf Cheema, Gurlej Akhtar"/>
        <s v=" Balkar Sidhu, Jenny Johal"/>
        <s v=" Jass Manak, Jagpal Sandhu"/>
        <s v=" Chetan, Kulwinder Billa"/>
        <s v=" Jagroop Sandhu"/>
        <s v=" Deep Jandu, DIVINE"/>
        <s v=" Deep Jandu, Sultaan"/>
        <s v=" Deep Jandu, Karan Aujla, Gangis Khan"/>
        <s v=" Deep Dhillon &amp; Jaismeen Jassi"/>
        <s v=" Deep Jandu, Miss Pooja"/>
        <s v=" Deep Jandu, raja Kumari "/>
        <s v=" Singga"/>
        <s v=" Deep Jandu, BOHEMIA "/>
        <s v=" Deep Jandu, Roach Killa "/>
        <s v=" Deep Jandu, Pav Dharia "/>
        <s v=" Deep Dhillon, Jaismeen Jassi"/>
        <s v=" Seera Buttar "/>
        <s v=" Sultaan Feat Gagan "/>
        <s v=" Veet Baljit, Gurlez Akhtar"/>
        <s v=" Balkar Sidhu"/>
        <s v=" Mankirt Aulakh"/>
        <s v=" Hardeep Grewal"/>
        <s v=" Hairat Aulakh "/>
        <s v=" Dev Sidhu"/>
        <s v=" Inder Dhillon"/>
        <s v=" Nishawn Bhullar, Gurlej Akhtar"/>
        <s v=" Kulwinder Kally, Gurlej Akhtar"/>
        <s v=" Kulwinder Kally | Gurlej Akhtar"/>
        <s v=" Priya Feat. Rav Dhillon"/>
        <s v=" Karaj Randhawa Feat. Prabh Grewal "/>
        <s v=" Himmat Sandhu"/>
        <s v=" Jordan Sandhu, Gurlez Akhtar "/>
        <s v=" Priya "/>
        <s v="Ninja, Kulwinder Billa, Jordan Sandhu, Himmat Sandhu, The Boss"/>
        <s v=" Gora Gill"/>
        <s v=" The Boss "/>
        <s v=" Ninja, Kulwinder Billa, Jordan Sandhu, Himmat Sandhu, The Boss"/>
        <s v=" Kulwinder Billa"/>
        <s v=" Kulwinder Billa, Ninja, Jordan Sandhu, Himmat Sandhu, Gurlez Akhtar"/>
        <s v=" Gaggi Dhillon, Jaisveen "/>
        <s v=" Karan Aujla"/>
        <s v=" Tyson Sidhu"/>
        <s v=" Priya Ft. Prince Bhullar"/>
        <s v=" Guri, Tanya,  Jass Manak, Sidhu Moose Wala"/>
        <s v=" Laji Surapuria"/>
        <s v=" Guri, Tanya"/>
        <s v=" Sidhu Moose Wala "/>
        <s v=" Satbir Aujla | Priya"/>
        <s v=" Satbir Aujla / Priya"/>
        <s v=" Dhammi Gill"/>
        <s v=" Satbir Aujla / Tanya"/>
        <s v=" Kam Shah Feat B Harry"/>
        <s v="  Guri"/>
        <s v="Ravie Randhawa"/>
        <s v=" Hardeep Grewal, Gurlez Akhtar "/>
        <s v=" Taz"/>
        <s v=" Harinder Samra "/>
        <s v=" Jimmy Kaler, Shipra Goyal "/>
        <s v=" Kevin Sidhu , Afsaana Khan"/>
        <s v=" Rammy Gill"/>
        <s v=" Bobby Sandhu"/>
        <s v=" Harf Cheema, Gurlez Akhtar"/>
        <s v=" Kiratjot Kahlon Feat Lali , Armaan"/>
        <s v=" Dilnoor"/>
        <s v=" Raas Ft. Deepika Walia"/>
        <s v="B Jay Randhawa"/>
        <s v=" Timmy V "/>
        <s v=" Manpreet Sandhu"/>
        <s v=" Dhammi Gill, Gurlez Akhtar"/>
        <s v=" Nishawn Bhullar, Guri, Jass Manak, Vadda Grewal, Mehtab Virk "/>
        <s v="Rajvir Dhaliwal "/>
        <s v=" Gur Chahal "/>
        <s v=" Nishawn Bhullar, Priya"/>
        <s v=" DeepakDhillon"/>
        <s v=" Karaj . Randhawa"/>
        <s v=" Guri Gill "/>
        <s v=" Gavin Cheema "/>
        <s v=" Jass Manak &amp; Priya "/>
        <s v="Sanj"/>
        <s v="Siffar"/>
        <s v="Nevvy Virk"/>
        <s v=" Robbey Singh "/>
        <s v=" Anjaan "/>
        <s v=" Mani Singh "/>
        <s v=" Rammy Gill Ft. Vadda Grewal"/>
        <s v=" Amarr Nagra"/>
        <s v=" Lovie Virk"/>
        <s v=" Hommi Pabla"/>
        <s v=" Sonu Thukral"/>
        <s v=" Varinder Brar"/>
        <s v="Karaj Randhawa"/>
        <s v=" Kulwinder Singh"/>
        <s v=" Sunny Dhir"/>
        <s v=" WIGGI"/>
        <s v=" ROCKY"/>
        <s v="JASS MANAK "/>
        <s v=" GURI Ft. TANYA"/>
        <s v=" ROSHAN PRINCE"/>
        <s v=" Parv"/>
        <s v=" Kiratjot Kahlon"/>
        <s v=" GUR PREET "/>
        <s v=" NAIVY "/>
        <s v=" SARGI MAAN"/>
        <s v=" Ripan Sidhu "/>
        <s v=" B JAY RANDHAWA"/>
        <s v=" GURI/ TANYA  "/>
        <s v=" HARNAV BRAR"/>
        <s v=" NIMRAT KHAIRA Ft. MANKIRT AULAKH"/>
        <s v=" GURI  "/>
        <s v="Deep Karan"/>
        <s v="Bohemia"/>
        <s v=" Sukh-E Muzical Doctorz "/>
        <s v=" J Lucky Ft Bohemia"/>
        <s v=" Lvs Dhillon "/>
        <s v=" Hardeep Grewal "/>
        <s v=" Karan Randhawa (Ft. Ayesha Khan)"/>
        <s v=" Jass Manak Ft. Emiway Bantai"/>
        <s v=" Ghaffar Raghi Group"/>
        <s v=" KS Makhan, Deep Jandu"/>
        <s v=" Nachhatar Gill, Deep Jandu"/>
        <s v=" Navjot Lambar, Sukhreet Buttar"/>
        <s v=" Surjit Khan, Deep Jandu"/>
        <s v=" Baaghi, Gurlez Akhtar"/>
        <s v=" Sucha Yaar"/>
        <s v="/Lyrics/Composer: Harf Cheema"/>
        <s v=" Baaghi"/>
        <s v=" Vadda Grewal, Deepak Dhillon"/>
        <s v=" Atif Aslam, Rahat Fateh Ali Khan, Jass Manak"/>
        <s v=" - Vadda Grewal &amp; Deepak Dhillon "/>
        <s v=" Netarpreet Singh"/>
        <s v=" Prem Dhillon"/>
        <s v=" Ikmann"/>
        <s v=" Feroz Khan &amp; Gurlez Akhtar"/>
        <s v=" Sajji Sanj"/>
        <s v=" Ishan Kouran "/>
        <s v=" Davinder Gumti"/>
        <s v=" Love Mand "/>
        <s v=" Arsha Raikot"/>
        <s v=" Nirmal Jaani"/>
        <s v=" Kirt Mathouda"/>
        <s v=" Musilogist "/>
        <s v=" Sukhi"/>
        <s v=" Ranjeet Dhillon"/>
        <s v=" Sheraz Bhullar"/>
        <s v=" Sukh Lehlan"/>
        <s v=" Daljit Bhullar"/>
        <s v=" Arryan GT"/>
        <s v=" Archit Haritash"/>
        <s v=" Mr Dutt"/>
        <s v=" Banjaare"/>
        <s v=" Renuka Panwar, Raj Mawar"/>
        <s v=" Devesh Choudhary, Pawan Pilania &amp; Nonu Rana "/>
        <s v=" Harjeet Deewana, Ashu Twinkle "/>
        <s v=" Hallu Mandiaala, Komal Chaudhary"/>
        <s v=" Hallu Mandiaala"/>
        <s v=" Anjali99"/>
        <s v=" Azad Singh Khanda Khedi, Shiqaari, Sorav Tanwar"/>
        <s v=" Micky Arora, GD Kaur"/>
        <s v=" Manisha Sharma"/>
        <s v=" Shiva Choudhary"/>
        <s v=" Micky Arora Ft. Shiqaari"/>
        <s v=" Nikku Rathi Ft. Ashu Twinkle"/>
        <s v=" Hallu Mandiaala &amp; Shiva Choudhary"/>
        <s v=" Hallu Mandiaala &amp; Komal Chaudhary"/>
        <s v=" Micky Arora Ft. Komal Chaudhary"/>
        <s v="/Lyrics/Composer: Filmy &amp; Nonu Rana"/>
        <s v="/Lyrics/Composer: Raj Mawar"/>
        <s v=" Jassi Kirarkot Ft. Renuka Panwar"/>
        <s v=" Sourabh Shukla Ft. Nonu Rana"/>
        <s v=" Muskan Thakur Ft. VKing"/>
        <s v=" DCTR &amp; Ron Devil"/>
        <s v=" Ravi Rajput, Naresh Sarsana"/>
        <s v=" Ashu Twinkle, Filmy"/>
        <s v=" Manisha Sharma, Micky Arora"/>
        <s v=" Jyoti Saini "/>
        <s v=" Micky Arora"/>
        <s v="/Lyrics/Composer: David"/>
        <s v=" Micky Arora, Komal Chaudhary"/>
        <s v=" Hallu Mandiaala Ft. Micky Arora "/>
        <s v="/Composer: Hallu Mandiaala"/>
        <s v=" Boy Zaildaar &amp; Nonu Rana "/>
        <s v=" Zaildar Sheoran"/>
        <s v=" UK Haryanvi, Anjali Raj"/>
        <s v=" Tera Kracker Ft. Ptaka TS"/>
        <s v=" Boy Zaildar, Nonu Rana"/>
        <s v=" Amit Dhul &amp; Renuka Panwar"/>
        <s v=" Mohini Patel"/>
        <s v=" Sahil Muana "/>
        <s v=" Micky Arora Ft Lil Golu"/>
        <s v=" MD Desi Rockstar"/>
        <s v=" Renuka Panwar "/>
        <s v=" Dillu Taya"/>
        <s v=" UK Haryanvi, Kuldeep Keshwar"/>
        <s v=" Maani Bhat"/>
        <s v=" Totaram Sondhiya, Gurmeet Bhadana , Desi King"/>
        <s v=" Mukesh Foji"/>
        <s v=" Raman Raj "/>
        <s v=" Raj Mawar"/>
        <s v=" Subhash Fouji &amp; Prahlad Fagna "/>
        <s v=" Farista, Renuka Panwar"/>
        <s v=" Raj Mawer, Sheenam Katholic"/>
        <s v=" Sandeep Surila, Ruchika Jangid"/>
        <s v=" Onkar Malhi, Guri Lahoria"/>
        <s v=" Lakshit Patiyal"/>
        <s v=" Youngpreet"/>
        <s v=" Sunil K Verma"/>
        <s v=" Sahib"/>
        <s v=" Rupin Kahlon, Sam Gill"/>
      </sharedItems>
    </cacheField>
    <cacheField name="Content.Lyricist" numFmtId="0">
      <sharedItems containsBlank="1"/>
    </cacheField>
    <cacheField name="Content.Composer" numFmtId="0">
      <sharedItems containsBlank="1"/>
    </cacheField>
    <cacheField name="Content.Music Director" numFmtId="0">
      <sharedItems containsBlank="1"/>
    </cacheField>
    <cacheField name="Content.Video Director" numFmtId="0">
      <sharedItems containsBlank="1"/>
    </cacheField>
    <cacheField name="Content.Youtube link" numFmtId="0">
      <sharedItems containsBlank="1"/>
    </cacheField>
    <cacheField name="Content.Spotify" numFmtId="0">
      <sharedItems containsBlank="1"/>
    </cacheField>
    <cacheField name="Content.Apple Music" numFmtId="0">
      <sharedItems containsBlank="1"/>
    </cacheField>
    <cacheField name="Content.Jiosaavan" numFmtId="0">
      <sharedItems containsBlank="1"/>
    </cacheField>
    <cacheField name="Content.Instagram Audio link" numFmtId="0">
      <sharedItems containsBlank="1"/>
    </cacheField>
    <cacheField name="Name" numFmtId="0">
      <sharedItems/>
    </cacheField>
    <cacheField name="Months (Content.release_date)" numFmtId="0" databaseField="0">
      <fieldGroup base="1">
        <rangePr groupBy="months" startDate="2016-12-14T16:55:20" endDate="2026-10-15T18:00:05"/>
        <groupItems count="14">
          <s v="&lt;14-12-2016"/>
          <s v="Jan"/>
          <s v="Feb"/>
          <s v="Mar"/>
          <s v="Apr"/>
          <s v="May"/>
          <s v="Jun"/>
          <s v="Jul"/>
          <s v="Aug"/>
          <s v="Sep"/>
          <s v="Oct"/>
          <s v="Nov"/>
          <s v="Dec"/>
          <s v="&gt;15-10-2026"/>
        </groupItems>
      </fieldGroup>
    </cacheField>
    <cacheField name="Quarters (Content.release_date)" numFmtId="0" databaseField="0">
      <fieldGroup base="1">
        <rangePr groupBy="quarters" startDate="2016-12-14T16:55:20" endDate="2026-10-15T18:00:05"/>
        <groupItems count="6">
          <s v="&lt;14-12-2016"/>
          <s v="Qtr1"/>
          <s v="Qtr2"/>
          <s v="Qtr3"/>
          <s v="Qtr4"/>
          <s v="&gt;15-10-2026"/>
        </groupItems>
      </fieldGroup>
    </cacheField>
    <cacheField name="Years (Content.release_date)" numFmtId="0" databaseField="0">
      <fieldGroup base="1">
        <rangePr groupBy="years" startDate="2016-12-14T16:55:20" endDate="2026-10-15T18:00:05"/>
        <groupItems count="13">
          <s v="&lt;14-12-2016"/>
          <s v="2016"/>
          <s v="2017"/>
          <s v="2018"/>
          <s v="2019"/>
          <s v="2020"/>
          <s v="2021"/>
          <s v="2022"/>
          <s v="2023"/>
          <s v="2024"/>
          <s v="2025"/>
          <s v="2026"/>
          <s v="&gt;15-10-2026"/>
        </groupItems>
      </fieldGroup>
    </cacheField>
  </cacheFields>
  <extLst>
    <ext xmlns:x14="http://schemas.microsoft.com/office/spreadsheetml/2009/9/main" uri="{725AE2AE-9491-48be-B2B4-4EB974FC3084}">
      <x14:pivotCacheDefinition pivotCacheId="17806521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9">
  <r>
    <x v="0"/>
    <x v="0"/>
    <s v="Geet MP3 presents “Pinda Wale” from the album “Old Skool” by Nishawn Bhullar. Sung by Nishawn Bhullar with female vocals by Gurlez AKhtar, and music produced by Chet Singh, the song delivers desi punjabi hip hop bhangra vibes.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2M23S"/>
    <x v="0"/>
    <n v="350913"/>
    <n v="20598"/>
    <n v="549"/>
    <x v="0"/>
    <x v="0"/>
    <x v="0"/>
    <s v="Aman Sumal"/>
    <m/>
    <m/>
    <m/>
    <m/>
    <s v=" https://open.spotify.com/album/1zPjEwFVi4iviTUW7OgYad"/>
    <s v=" https://music.apple.com/us/album/old-skool/1859905062"/>
    <m/>
    <m/>
    <s v="getmp3"/>
  </r>
  <r>
    <x v="0"/>
    <x v="1"/>
    <s v="Geet MP3 proudly presents the official full audio of “Dior,” beautifully sung by Arjun Sahota, with music produced by Gagan Dhillon. A soulful Punjabi romantic song that captures the beauty of love and heartfelt emotions. Immerse yourself in the melody and enjoy “Dior” now!_x000a__x000a_Stream/Download &quot;Dior&quot; on :_x000a__x000a_Spotify: https://open.spotify.com/album/5IzBn1B6m8QiI7lipYybD9_x000a_Apple Music: https://music.apple.com/us/album/dior-single/6820847752_x000a_iTunes: https://music.apple.com/us/album/dior-single/6820847752_x000a_JioSaavn: https://www.jiosaavn.com/album/dior/u5nQJ1AcvVw__x000a_Gaana: https://gaana.com/song/dior-ybz6Q2e9b2_x000a_Amazon Music India: https://music.amazon.in/albums/B0HMH4WSCS_x000a_YouTube Music: https://music.youtube.com/watch?v=lREph5ZVvQs&amp;si=rvAQ0rdY0xMGldHh_x000a_Instagram Reel: https://www.instagram.com/reels/audio/1080937844733432_x000a__x000a_Song Credits: _x000a__x000a_Title: Dior_x000a_Singer: Arjun Sahota_x000a_Lyrics: Arjun Sahota, Prince Bhullar_x000a_Music Composer: Gagan Dhillon, Arjun Sahota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1084538"/>
    <n v="11615"/>
    <n v="2276"/>
    <x v="1"/>
    <x v="1"/>
    <x v="1"/>
    <s v="Arjun Sahota, Prince Bhullar"/>
    <s v=" Gagan Dhillon, Arjun Sahota"/>
    <m/>
    <m/>
    <s v=" https://music.youtube.com/watch?v=lREph5ZVvQs&amp;si=rvAQ0rdY0xMGldHh"/>
    <s v=" https://open.spotify.com/album/5IzBn1B6m8QiI7lipYybD9"/>
    <s v=" https://music.apple.com/us/album/dior-single/6820847752"/>
    <s v=" https://www.jiosaavn.com/album/dior/u5nQJ1AcvVw_"/>
    <s v=" https://www.instagram.com/reels/audio/1080937844733432"/>
    <s v="getmp3"/>
  </r>
  <r>
    <x v="0"/>
    <x v="2"/>
    <s v="Geet MP3 presents a new soothing romantic song &quot;Deewane&quot; by Arjun Sahota. The song is beautifully written by Arjun Sahota with soulful music produced by Gagan Dhillon. This song captures love, emotions, and heartfelt vibes in the most melodious way._x000a__x000a_Stream/Download &quot;Deewane&quot; on :_x000a__x000a_Spotify: https://open.spotify.com/album/2VCKCGvAovazG3DNIWpDVd_x000a_Apple Music: https://music.apple.com/us/album/deewane-single/6810282826_x000a_iTunes: https://music.apple.com/us/album/deewane-single/6810282826_x000a_JioSaavn: https://www.jiosaavn.com/album/deewane/,CPG23o,jO0__x000a_Gaana: https://gaana.com/song/deewane-MWQ5X1k4Wq_x000a_Amazon Music India: https://music.amazon.in/tracks/B0HJ95JRKZ_x000a_YouTube Music: https://music.youtube.com/playlist?list=OLAK5uy_kXXO1x32ZNAkdxd9ajLB33ALge3CWxtU0&amp;si=a-dBzrTFsHqJnlBD_x000a_Instagram Reel: https://www.instagram.com/reels/audio/923124750850517_x000a__x000a_Song Credits: _x000a__x000a_Title: Deewane_x000a_Singer: Arjun Sahota_x000a_Lyrics: Arjun Sahota_x000a_Composer: Arjun Sahota_x000a_Music Composer: Gagan Dhillon_x000a_Video: Satti Dhillon_x000a_Female Lead: Izolish _x000a_DOP: Vikcee_x000a_Edit: Kamcee_x000a_Color Grade: Onkar_x000a_Choreographer: Rajat Yadav _x000a_Production: Magic Films and Production_x000a_Casting : Svproduction_x000a_BTS: Ajay Kumar_x000a_Makeup: Sunny Makeover _x000a_Hair: Jyoti 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2077172"/>
    <n v="24098"/>
    <n v="2136"/>
    <x v="1"/>
    <x v="2"/>
    <x v="1"/>
    <s v="Arjun Sahota"/>
    <s v=" Arjun Sahota"/>
    <m/>
    <s v=" Satti Dhillon"/>
    <s v=" https://music.youtube.com/playlist?list=OLAK5uy_kXXO1x32ZNAkdxd9ajLB33ALge3CWxtU0&amp;si=a-dBzrTFsHqJnlBD"/>
    <s v=" https://open.spotify.com/album/2VCKCGvAovazG3DNIWpDVd"/>
    <s v=" https://music.apple.com/us/album/deewane-single/6810282826"/>
    <s v=" https://www.jiosaavn.com/album/deewane/,CPG23o,jO0_"/>
    <s v=" https://www.instagram.com/reels/audio/923124750850517"/>
    <s v="getmp3"/>
  </r>
  <r>
    <x v="0"/>
    <x v="3"/>
    <s v="Geet MP3 presents a new soothing romantic song &quot;Heeriye&quot; by Arjun Sahota. The song is beautifully written by Arjun Sahota with soulful music produced by Gagan Dhillon. This song captures love, emotions, and heartfelt vibes in the most melodious way._x000a__x000a_Stream/Download &quot;Heeriye&quot; on :_x000a__x000a_Spotify: https://open.spotify.com/album/787SyrOt227kOP2pzyIdaF_x000a_Apple Music: https://music.apple.com/us/album/heeriye-single/6798987080_x000a_iTunes: https://music.apple.com/us/album/heeriye-single/6798987080_x000a_JioSaavn: https://www.jiosaavn.com/album/heeriye/rRnRtFXSSBU__x000a_Gaana: https://gaana.com/song/heeriye-VWR7gZmObd_x000a_Amazon Prime Music: https://music.amazon.in/albums/B0HDBYGHYC_x000a_YouTube Music: https://music.youtube.com/playlist?list=OLAK5uy_lLnCavdZ2rh0UggSZk0G13aQ84l4tifKs&amp;si=46yLdF41YmhYkrJQ_x000a_Instagram Reel: https://www.instagram.com/reels/audio/1595667885248355_x000a__x000a_Song Credits: _x000a__x000a_Title: Heeriye_x000a_Singer: Arjun Sahota_x000a_Lyrics: Arjun Sahota_x000a_Composer: Arjun Sahota_x000a_Music Composer: Gagan Dhillon_x000a_Video: Satti Dhillon_x000a_DOP: Vikcee_x000a_Indiana Production Goa_x000a_Line Producer: Naezen D’Souza_x000a_Production Manager: Ravin Gopal_x000a_Drone &amp; BTS: Amit Raj_x000a_Edit: Mr Editor _x000a_Colour: Onkar_x000a_Camera &amp; Lights: D&amp;A Production _x000a_Hair &amp; Makeup: Swati Saini_x000a_Dressmen: Masood Shaikh_x000a_Spot: Fareed Alam &amp; Sarfraz Ali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0S"/>
    <x v="3"/>
    <n v="2683196"/>
    <n v="27211"/>
    <n v="2805"/>
    <x v="1"/>
    <x v="3"/>
    <x v="1"/>
    <s v="Arjun Sahota"/>
    <s v=" Arjun Sahota"/>
    <m/>
    <s v=" Satti Dhillon"/>
    <s v=" https://music.youtube.com/playlist?list=OLAK5uy_lLnCavdZ2rh0UggSZk0G13aQ84l4tifKs&amp;si=46yLdF41YmhYkrJQ"/>
    <s v=" https://open.spotify.com/album/787SyrOt227kOP2pzyIdaF"/>
    <s v=" https://music.apple.com/us/album/heeriye-single/6798987080"/>
    <s v=" https://www.jiosaavn.com/album/heeriye/rRnRtFXSSBU_"/>
    <s v=" https://www.instagram.com/reels/audio/1595667885248355"/>
    <s v="getmp3"/>
  </r>
  <r>
    <x v="0"/>
    <x v="4"/>
    <s v="Geet MP3 presents the full song &quot;Only You&quot; by Arjun Sahota. The song is beautifully written by Arjun Sahota with soulful music produced by Gagan Dhillon. This new Punjabi song captures love, emotions, and heartfelt vibes in the most melodious way._x000a__x000a_Stream/Download &quot;Only You&quot; on :_x000a__x000a_Spotify: https://open.spotify.com/album/5SCbX5EJIdV7gI7Y7OM31V_x000a_Apple Music: https://music.apple.com/us/album/only-you-single/6790696669_x000a_iTunes: https://music.apple.com/us/album/only-you-single/6790696669_x000a_JioSaavn: https://www.jiosaavn.com/album/only-you/hc2GroHXqrY__x000a_Gaana: https://gaana.com/song/only-you-V3dkBZDOKR_x000a_Amazon Prime Music: https://music.amazon.in/albums/B0H8S999XZ_x000a_YouTube Music: https://music.youtube.com/watch?v=rTaYFQLxlh0&amp;si=fxiym6GqMAarnUgz_x000a_Instagram Reel: https://www.instagram.com/reels/audio/28839016665698147_x000a__x000a_Song Credits: _x000a__x000a_Title: Only You_x000a_Singer: Arjun Sahota_x000a_Lyrics: Arjun Sahota_x000a_Composer: Arjun Sahota_x000a_Music: Gagan Dhillon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633522"/>
    <n v="12082"/>
    <n v="1221"/>
    <x v="1"/>
    <x v="4"/>
    <x v="1"/>
    <s v="Arjun Sahota"/>
    <s v=" Arjun Sahota"/>
    <s v=" Gagan Dhillon"/>
    <m/>
    <s v=" https://music.youtube.com/watch?v=rTaYFQLxlh0&amp;si=fxiym6GqMAarnUgz"/>
    <s v=" https://open.spotify.com/album/5SCbX5EJIdV7gI7Y7OM31V"/>
    <s v=" https://music.apple.com/us/album/only-you-single/6790696669"/>
    <s v=" https://www.jiosaavn.com/album/only-you/hc2GroHXqrY_"/>
    <s v=" https://www.instagram.com/reels/audio/28839016665698147"/>
    <s v="getmp3"/>
  </r>
  <r>
    <x v="0"/>
    <x v="5"/>
    <s v="Geet MP3 Presents the full song &quot;Remember This&quot; by Nav Singh, a beautiful romantic punjabi romantic track that will fill your heart with love._x000a__x000a_Stream/Download &quot;Remember This&quot; on :_x000a__x000a_Spotify: https://open.spotify.com/album/608AylpxNvwzHM77utWX4g_x000a_Apple Music: _x000a_iTunes:_x000a_JioSaavn: https://www.jiosaavn.com/album/remember-this/geZ8tZ-U0C4__x000a_Gaana: https://gaana.com/song/remember-this-1bAexqp9b0_x000a_Prime Music India: https://music.amazon.in/albums/B0H6BZ7WNF_x000a_YouTube Music: https://music.youtube.com/playlist_x000a_Instagram Reel:_x000a__x000a_Song Credits: _x000a__x000a_Title: Remember This_x000a_Artist: Nav Singh_x000a_Lyrics: Arjan Gill_x000a_Music: Dachamp_x000a_Mix/Master: Stereoshinobi_x000a_Visuals: Mnvshr_x000a_Social Media Promotion: Themoonmedia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1607875"/>
    <n v="14846"/>
    <n v="1228"/>
    <x v="1"/>
    <x v="5"/>
    <x v="2"/>
    <s v="Arjan Gill"/>
    <m/>
    <s v=" Dachamp"/>
    <m/>
    <s v=" https://music.youtube.com/playlist"/>
    <s v=" https://open.spotify.com/album/608AylpxNvwzHM77utWX4g"/>
    <s v=" "/>
    <s v=" https://www.jiosaavn.com/album/remember-this/geZ8tZ-U0C4_"/>
    <s v=""/>
    <s v="getmp3"/>
  </r>
  <r>
    <x v="0"/>
    <x v="6"/>
    <s v="Geet MP3 &amp; Jagjeet Sandhu Entertainment present the full video of &quot;Ma Zameen&quot; from &quot;Oye Bhole Oye 2&quot;, sung by Kanwar Grewal. _x000a__x000a_Stream/ Download &quot;Ma Zameen&quot; on:_x000a__x000a_Spotify: https://open.spotify.com/track/3fmp0sFBVbJF8ecxgEngtt?si=ff1075e1366e48ec_x000a_Apple Music: https://music.apple.com/us/album/ma-zameen-from-oye-bhole-oye-2-single/6778426641_x000a_iTunes: https://music.apple.com/us/album/ma-zameen-from-oye-bhole-oye-2-single/6778426641_x000a_JioSaavn: https://www.jiosaavn.com/album/ma-zameen-from-oye-bhole-oye-2/b8AU--fmQHU__x000a_Gaana: https://gaana.com/song/ma-zameen-from-oye-bhole-oye-2_x000a_Amazon Prime Music: https://music.amazon.in/albums/B0H4MDHYW3_x000a_YouTube Music: https://music.youtube.com/watch?v=MEV402pdesc&amp;si=SW6iyA6L5PJAl5l9_x000a_Instagram Reel: https://www.instagram.com/reels/audio/989741893416513_x000a__x000a_Song Credits: _x000a__x000a_Title: Ma Zameen_x000a_Singer: Kanwar Grewal_x000a_Lyrics: Kang Sadiq_x000a_Music Producer: Oye Kunaal_x000a_Editor: The King_x000a_Online &amp; Reels Promotions: OVA Digital_x000a_Record Label: Geet MP3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M7S"/>
    <x v="6"/>
    <n v="553274"/>
    <n v="5267"/>
    <n v="1322"/>
    <x v="1"/>
    <x v="6"/>
    <x v="3"/>
    <s v="Kang Sadiq"/>
    <s v=" Crowny, Oye Kunaal, Magic"/>
    <m/>
    <m/>
    <s v=" https://music.youtube.com/watch?v=MEV402pdesc&amp;si=SW6iyA6L5PJAl5l9"/>
    <s v=" https://open.spotify.com/track/3fmp0sFBVbJF8ecxgEngtt?si=ff1075e1366e48ec"/>
    <s v=" https://music.apple.com/us/album/ma-zameen-from-oye-bhole-oye-2-single/6778426641"/>
    <s v=" https://www.jiosaavn.com/album/ma-zameen-from-oye-bhole-oye-2/b8AU--fmQHU_"/>
    <s v=" https://www.instagram.com/reels/audio/989741893416513"/>
    <s v="getmp3"/>
  </r>
  <r>
    <x v="0"/>
    <x v="7"/>
    <s v="Geet MP3 presents the full video of “Your Thoughts” by Nav Singh — a romantic Punjabi song with a soothing melody that touches the heart. Perfect for those who love soft, emotional vibes._x000a__x000a_Stream/Download &quot;Your Thoughts&quot; on :_x000a__x000a_Spotify: https://open.spotify.com/track/3nHvjtxxRUXrOQShq6pK_x000a_Apple Music: https://music.apple.com/us/album/your-thoughts/1869911861?i=1869912047_x000a_iTunes: https://music.apple.com/us/album/your-thoughts/1869911861?i=1869912047_x000a_JioSaavn: https://www.jiosaavn.com/song/your-thoughts/GQ1fZDJDdAs_x000a_Gaana: https://gaana.com/song/your-thoughts-4101-7090_x000a_Amazon Prime Music: https://music.amazon.in/albums/B0GHGDS2BM_x000a_YouTube Music: https://music.youtube.com/watch?v=-0rG7IIlHvk&amp;si=MXkl_8WwGAWwyd4H_x000a_Instagram Reel: https://www.instagram.com/reels/audio/859247700313188_x000a__x000a_Song Credits: _x000a__x000a_Title: Your Thoughts_x000a_Singer: Nav Singh_x000a_Lyrics: Arjan Gill_x000a_Music: Dachamp_x000a_Composer: Arjan Gill_x000a_Director/DOP: RamanRd_x000a_Female Lead: Fatima Alvi _x000a_Editor: Ieditxr_x000a_Colorist: Dr.Colorist_x000a_Chief A.D: Dhereya _x000a_BTS: Gdslogs _x000a_Turbanist: Kulvir Singh_x000a_Special Thanks: Gurdev Singh_x000a_Production Designer: Karan Sharma_x000a_Social Media Marketing: Themoonmedia_x000a_Online Promotions: OVA Digital_x000a_Producer: KV Dhillon_x000a_Record Label: Geet MP3_x000a__x000a_Lyrics: _x000a__x000a_Tere utte muk janiyan ni  _x000a_Dhadkan ruk janiyan_x000a_Tere nal pyaar kude ho geya jina sagaran ch paani aa_x000a_Mein sambh sambh rakhla ae chandre jahan ton_x000a_Ni tenu leke udd jawa ucha asmaan ton_x000a_Ni hoje meri tu vi gal meri sun le _x000a_Ni mein te tera sare da sara hi ho geya _x000a_Ni meinu tere khiyaal ni saun dinde _x000a_Ni dekhla jamana sara soo geya x2_x000a__x000a_Oh tikhad dupehar khidi dhupp jahi teri muskaan ae_x000a_Tu mere wal vekh fir hass ke ni kita ehsaan ae_x000a_Ni tere utte tarza banyi jawa sohniye_x000a_Tere kol bethke suniya jawa sohniye_x000a_Tu lagge meinu shiv deyan geetan vargi _x000a_Ni mera samma tere utte aa khalo geya_x000a_Ni meinu tere khiyaal ni saun dinde _x000a_Ni dekhla jamana sara soo geya x2_x000a__x000a_Tere bare sochda rahan ki soch ke banyi tu _x000a_Tenu mileya ki ik vaar mein Fer lekhan ch likhayi tu _x000a_Ni chann da husan fikka pata tere noor ne_x000a_Tu chunni te jadale taare sare jine durr ne_x000a_Mein rehna tere naal parshawan banke _x000a_Dedaar tera jeen da sahara ho geya _x000a_Ni meinu tere khiyaal ni saun dinde _x000a_Ni dekhla jamana sara soo geya x2_x000a_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0S"/>
    <x v="7"/>
    <n v="6222881"/>
    <n v="42512"/>
    <n v="1734"/>
    <x v="1"/>
    <x v="7"/>
    <x v="2"/>
    <s v="Arjan Gill"/>
    <s v=" Arjan Gill"/>
    <s v=" Dachamp"/>
    <m/>
    <s v=" https://music.youtube.com/watch?v=-0rG7IIlHvk&amp;si=MXkl_8WwGAWwyd4H"/>
    <s v=" https://open.spotify.com/track/3nHvjtxxRUXrOQShq6pK"/>
    <s v=" https://music.apple.com/us/album/your-thoughts/1869911861?i=1869912047"/>
    <s v=" https://www.jiosaavn.com/song/your-thoughts/GQ1fZDJDdAs"/>
    <s v=" https://www.instagram.com/reels/audio/859247700313188"/>
    <s v="getmp3"/>
  </r>
  <r>
    <x v="0"/>
    <x v="8"/>
    <s v="After The Huge Success Of “Oye Bhole Oye”, Geet MP3 And Jagjeet Sandhu Films Present “Oye Bhole Oye 2” – Packed With Comedy And Drama, Releasing On 12th June 2026.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Reels Promotions: OVA Digital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528217"/>
    <n v="1036"/>
    <n v="76"/>
    <x v="2"/>
    <x v="8"/>
    <x v="4"/>
    <s v="Kang Sadiq"/>
    <s v=" Crowny, Oye Kunaal, Magic"/>
    <m/>
    <m/>
    <m/>
    <m/>
    <m/>
    <m/>
    <m/>
    <s v="getmp3"/>
  </r>
  <r>
    <x v="0"/>
    <x v="9"/>
    <s v="Geet MP3 &amp; Jagjeet Sandhu Entertainment present the full video of &quot;Nasha Patta&quot; from &quot;Oye Bhole Oye 2&quot;, sung by Veet Baljit. Written by Veet Baljit himself and brought to life with soulful music by Magic, this beautiful Punjabi duet carries a classic old-school vibe, heartfelt lyrics, and timeless melodies that celebrate the charm of traditional Punjabi romance._x000a__x000a_Stream/ Download &quot;Nasha Patta&quot; on:_x000a__x000a_Spotify: https://open.spotify.com/track/6Pk2Hq94CWQChzAM36PWgh?si=cd60b13da76e405c_x000a_Apple Music: https://music.apple.com/us/album/nasha-patta-from-oye-bhole-oye-2-single/6774656855_x000a_iTunes: https://music.apple.com/us/album/nasha-patta-from-oye-bhole-oye-2-single/6774656855_x000a_JioSaavn: https://www.jiosaavn.com/song/nasha-patta-from-oye-bhole-oye-2/NgUcAT5VcFc_x000a_Gaana: https://gaana.com/song/nasha-patta-from-oye-bhole-oye-2_x000a_Amazon Prime Music: https://music.amazon.in/albums/B0H3C25ZR8_x000a_YouTube Music: https://music.youtube.com/watch?v=oDR8XghIHK8&amp;si=Ibiut4UR1hsvmrgD_x000a_Instagram Reel: https://www.instagram.com/reels/audio/1869857354401811_x000a__x000a_Song Credits: _x000a__x000a_Title: Nasha Patta_x000a_Singer: Veet Baljit, Parveen Bharta_x000a_Lyrics: Veet Baljit_x000a_Music Producer: Magic_x000a_Editor: The King_x000a_Online &amp; Reels Promotions: OVA Digital_x000a_Record Label: Geet MP3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8S"/>
    <x v="9"/>
    <n v="7794565"/>
    <n v="70365"/>
    <n v="4066"/>
    <x v="1"/>
    <x v="9"/>
    <x v="5"/>
    <s v="Veet Baljit"/>
    <s v=" Crowny, Oye Kunaal, Magic"/>
    <m/>
    <m/>
    <s v=" https://music.youtube.com/watch?v=oDR8XghIHK8&amp;si=Ibiut4UR1hsvmrgD"/>
    <s v=" https://open.spotify.com/track/6Pk2Hq94CWQChzAM36PWgh?si=cd60b13da76e405c"/>
    <s v=" https://music.apple.com/us/album/nasha-patta-from-oye-bhole-oye-2-single/6774656855"/>
    <s v=" https://www.jiosaavn.com/song/nasha-patta-from-oye-bhole-oye-2/NgUcAT5VcFc"/>
    <s v=" https://www.instagram.com/reels/audio/1869857354401811"/>
    <s v="getmp3"/>
  </r>
  <r>
    <x v="0"/>
    <x v="10"/>
    <s v="Geet MP3 &amp; Jagjeet Sandhu Entertainment Presents the Full Video of &quot;Sidha Jatt&quot; from &quot;Oye Bhole Oye 2&quot; sung by Sajjan Adeeb, lyrics penned by Gurjit Gill and music produced by Black Virus._x000a__x000a_Stream/ Download &quot;Sidha Jatt&quot; on:_x000a__x000a_Spotify: https://open.spotify.com/track/5oXv9feMVqLxtLC7hNSQVv?si=105c221a41d34c44_x000a_Apple Music: https://music.apple.com/us/song/sidha-jatt-from-oye-bhole-oye-2/6772983243_x000a_iTunes: https://music.apple.com/us/song/sidha-jatt-from-oye-bhole-oye-2/6772983243_x000a_JioSaavn: https://www.jiosaavn.com/song/sidha-jatt-from-oye-bhole-oye-2/By4KSB9jTUQ_x000a_Gaana: https://gaana.com/song/sidha-jatt-from-oye-bhole-oye-2_x000a_Amazon Prime Music: https://music.amazon.in/albums/B0H2W2NCD2_x000a_YouTube Music: https://music.youtube.com/watch?v=aePOwEBVLIw&amp;si=-OenKw6YyBbnzwOD_x000a_Instagram Reel: https://www.instagram.com/reels/audio/2058464071721711_x000a__x000a_Song Credits: _x000a__x000a_Title: Sidha Jatt_x000a_Singer: Sajjan Adeeb_x000a_Lyrics: Gurjit Gill_x000a_Music Producer: Black Virus_x000a_Music Composer: Gurjit Gill, Black Virus_x000a_Editor: The King_x000a_Online &amp; Reels Promotions: OVA Digital_x000a_Record Label: Geet MP3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5S"/>
    <x v="10"/>
    <n v="2564897"/>
    <n v="13484"/>
    <n v="2112"/>
    <x v="1"/>
    <x v="10"/>
    <x v="6"/>
    <s v="Gurjit Gill"/>
    <s v=" Gurjit Gill, Black Virus"/>
    <m/>
    <m/>
    <s v=" https://music.youtube.com/watch?v=aePOwEBVLIw&amp;si=-OenKw6YyBbnzwOD"/>
    <s v=" https://open.spotify.com/track/5oXv9feMVqLxtLC7hNSQVv?si=105c221a41d34c44"/>
    <s v=" https://music.apple.com/us/song/sidha-jatt-from-oye-bhole-oye-2/6772983243"/>
    <s v=" https://www.jiosaavn.com/song/sidha-jatt-from-oye-bhole-oye-2/By4KSB9jTUQ"/>
    <s v=" https://www.instagram.com/reels/audio/2058464071721711"/>
    <s v="getmp3"/>
  </r>
  <r>
    <x v="0"/>
    <x v="11"/>
    <s v="After The Huge Success Of “Oye Bhole Oye”, Geet MP3 And Jagjeet Sandhu Films Present The Trailer Of “Oye Bhole Oye 2” – Packed With Comedy And Drama, Releasing On 12th June 2026.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Reels Promotions: OVA Digital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7709753"/>
    <n v="27854"/>
    <n v="2503"/>
    <x v="2"/>
    <x v="8"/>
    <x v="4"/>
    <s v="Kang Sadiq"/>
    <s v=" Crowny, Oye Kunaal, Magic"/>
    <m/>
    <m/>
    <m/>
    <m/>
    <m/>
    <m/>
    <m/>
    <s v="getmp3"/>
  </r>
  <r>
    <x v="0"/>
    <x v="12"/>
    <s v="Geet MP3 presents the full video of &quot;Lost In You&quot; by Arjun Sahota. The song is beautifully written by Arjun Sahota with soulful music produced by Gagan Dhillon. This new Punjabi song captures love, emotions, and heartfelt vibes in the most melodious way._x000a__x000a_Stream/Download &quot;Lost In You&quot; on :_x000a__x000a_Spotify: https://open.spotify.com/album/5F4GlSZKHLUqVrMrVb0lO3_x000a_Apple Music: https://music.apple.com/us/album/lost-in-you-single/1896259885_x000a_iTunes: https://music.apple.com/us/album/lost-in-you-single/1896259885_x000a_JioSaavn: https://www.jiosaavn.com/album/lost-in-you/C,mzSp2ZsLs__x000a_Gaana: https://gaana.com/song/lost-in-you-0516-7475_x000a_Amazon Prime Music: https://music.amazon.in/albums/B0GZHRV8YJ_x000a_YouTube Music: https://music.youtube.com/watch?v=aP11hrxoZCs&amp;si=0G-pSQsoOLLpuJMH_x000a_Instagram Reel: https://www.instagram.com/reels/audio/3489398007874926_x000a__x000a_Song Credits: _x000a__x000a_Title: Lost In You_x000a_Singer: Arjun Sahota_x000a_Lyrics &amp; Composer: Arjun Sahota_x000a_Music Composer: Gagan Dhillon_x000a_Video: Satti Dhillon_x000a_Female Lead: Srijan Chanta_x000a_Assistant Director: Saksham Mehta _x000a_DOP: Nishan Singh _x000a_Assistant DOP: Aakash_x000a_Associate Director: Rajat Yadav _x000a_Production Manager: Rohit Gaur _x000a_Production Design: Framecraft films_x000a_BTS &amp; Stills: JorisClip _x000a_Drone: Rajat 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7S"/>
    <x v="12"/>
    <n v="3520118"/>
    <n v="26644"/>
    <n v="2107"/>
    <x v="1"/>
    <x v="11"/>
    <x v="1"/>
    <s v="Arjun Sahota"/>
    <s v=" Arjun Sahota"/>
    <m/>
    <s v=" Satti Dhillon"/>
    <s v=" https://music.youtube.com/watch?v=aP11hrxoZCs&amp;si=0G-pSQsoOLLpuJMH"/>
    <s v=" https://open.spotify.com/album/5F4GlSZKHLUqVrMrVb0lO3"/>
    <s v=" https://music.apple.com/us/album/lost-in-you-single/1896259885"/>
    <s v=" https://www.jiosaavn.com/album/lost-in-you/C,mzSp2ZsLs_"/>
    <s v=" https://www.instagram.com/reels/audio/3489398007874926"/>
    <s v="getmp3"/>
  </r>
  <r>
    <x v="0"/>
    <x v="13"/>
    <s v="Geet MP3 &amp; Jagjeet Sandhu Presents the Full Video of &quot;Flow&quot; from &quot;Oye Bhole Oye 2&quot; sung by Sultaan lyrics penned by Kang Sadiq and music produced by Crowny._x000a__x000a_Stream/ Download &quot;Flow&quot; on:_x000a__x000a_Spotify: https://open.spotify.com/track/5UavEnEaAq8s3xcEObX6i1?si=f0b414cfc89b45be_x000a_Apple Music: https://music.apple.com/us/album/flow-from-oye-bhole-oye-2-single/1896259335_x000a_iTunes: https://music.apple.com/us/album/flow-from-oye-bhole-oye-2-single/1896259335_x000a_JioSaavn: https://www.jiosaavn.com/album/flow-from-oye-bhole-oye-2/Yk75GdNIv6c__x000a_Gaana: https://gaana.com/song/flow-from-oye-bhole-oye-2_x000a_Amazon Prime Music: https://music.amazon.in/albums/B0GZHKQKFG_x000a_YouTube Music: https://music.youtube.com/watch?v=oB600KNo8ss&amp;si=YPEeKK1VCpfGWfry_x000a_Instagram Reel: _x000a__x000a_Song Credits: _x000a__x000a_Title: Flow_x000a_Singer: Sultaan_x000a_Lyrics: Kang Sadiq_x000a_Music: Crowny_x000a_Composer: Kang Sadiq, Crowny_x000a_Mis &amp; Master: Prince Shouan_x000a_Video: Jagjeet Sandhu &amp; Manjeet Sannan_x000a_Editor: The King_x000a_Online &amp; Reels Promotions: OVA Digital_x000a_Record Label: Geet MP3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4447696"/>
    <n v="26715"/>
    <n v="3499"/>
    <x v="1"/>
    <x v="12"/>
    <x v="7"/>
    <s v="Kang Sadiq"/>
    <s v=" Kang Sadiq, Crowny"/>
    <s v=" Crowny"/>
    <s v=" Jagjeet Sandhu &amp; Manjeet Sannan"/>
    <s v=" https://music.youtube.com/watch?v=oB600KNo8ss&amp;si=YPEeKK1VCpfGWfry"/>
    <s v=" https://open.spotify.com/track/5UavEnEaAq8s3xcEObX6i1?si=f0b414cfc89b45be"/>
    <s v=" https://music.apple.com/us/album/flow-from-oye-bhole-oye-2-single/1896259335"/>
    <s v=" https://www.jiosaavn.com/album/flow-from-oye-bhole-oye-2/Yk75GdNIv6c_"/>
    <s v=" "/>
    <s v="getmp3"/>
  </r>
  <r>
    <x v="0"/>
    <x v="14"/>
    <s v="After The Huge Success Of “Oye Bhole Oye”, Geet MP3 And Jagjeet Sandhu Films Present The Teaser Of “Oye Bhole Oye 2” – Packed With Comedy And Drama, Releasing On 12th June 2026.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Reels Promotions: OVA Digital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5S"/>
    <x v="14"/>
    <n v="5444734"/>
    <n v="19938"/>
    <n v="1231"/>
    <x v="2"/>
    <x v="8"/>
    <x v="4"/>
    <s v="Kang Sadiq"/>
    <s v=" Crowny, Oye Kunaal, Magic"/>
    <m/>
    <m/>
    <m/>
    <m/>
    <m/>
    <m/>
    <m/>
    <s v="getmp3"/>
  </r>
  <r>
    <x v="0"/>
    <x v="15"/>
    <s v="Geet MP3 presents the full song of “Your Thoughts” by Nav Singh — a romantic Punjabi song with a soothing melody that touches the heart. Perfect for those who love soft, emotional vibes._x000a__x000a_Stream/Download &quot;Your Thoughts&quot; on :_x000a__x000a_Spotify: https://open.spotify.com/track/3nHvjtxxRUXrOQShq6pK6U_x000a_Apple Music: https://music.apple.com/us/album/your-thoughts/1869911861?i=1869912047_x000a_iTunes: https://music.apple.com/us/album/your-thoughts/1869911861?i=1869912047_x000a_JioSaavn: https://www.jiosaavn.com/song/your-thoughts/GQ1fZDJDdAs_x000a_Gaana: https://gaana.com/song/your-thoughts-4101-7090_x000a_Amazon Prime Music: https://music.amazon.in/albums/B0GHGDS2BM_x000a_YouTube Music: https://music.youtube.com/watch?v=-0rG7IIlHvk&amp;si=MXkl_8WwGAWwyd4H_x000a_Instagram Reel: https://www.instagram.com/reels/audio/859247700313188_x000a__x000a_Song Credits: _x000a__x000a_Title:Your Thoughts_x000a_Artist: Nav Singh_x000a_Lyrics: Arjan Gill_x000a_Composer: Arjan Gill_x000a_Music: Dachamp_x000a_Producer: KV Dhillon_x000a_Record Label: Geet MP3_x000a__x000a_Lyrics: _x000a__x000a_Tere utte muk janiyan ni  _x000a_Dhadkan ruk janiyan_x000a_Tere nal pyaar kude ho geya jina sagaran ch paani aa_x000a_Mein sambh sambh rakhla ae chandre jahan ton_x000a_Ni tenu leke udd jawa ucha asmaan ton_x000a_Ni hoje meri tu vi gal meri sun le _x000a_Ni mein te tera sare da sara hi ho geya _x000a_Ni meinu tere khiyaal ni saun dinde _x000a_Ni dekhla jamana sara soo geya x2_x000a__x000a_Oh tikhad dupehar khidi dhupp jahi teri muskaan ae_x000a_Tu mere wal vekh fir hass ke ni kita ehsaan ae_x000a_Ni tere utte tarza banyi jawa sohniye_x000a_Tere kol bethke suniya jawa sohniye_x000a_Tu lagge meinu shiv deyan geetan vargi _x000a_Ni mera samma tere utte aa khalo geya_x000a_Ni meinu tere khiyaal ni saun dinde _x000a_Ni dekhla jamana sara soo geya x2_x000a__x000a_Tere bare sochda rahan ki soch ke banyi tu _x000a_Tenu mileya ki ik vaar mein Fer lekhan ch likhayi tu _x000a_Ni chann da husan fikka pata tere noor ne_x000a_Tu chunni te jadale taare sare jine durr ne_x000a_Mein rehna tere naal parshawan banke _x000a_Dedaar tera jeen da sahara ho geya _x000a_Ni meinu tere khiyaal ni saun dinde _x000a_Ni dekhla jamana sara soo geya x2_x000a_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6S"/>
    <x v="15"/>
    <n v="2534994"/>
    <n v="21761"/>
    <n v="1283"/>
    <x v="1"/>
    <x v="7"/>
    <x v="2"/>
    <s v="Arjan Gill"/>
    <s v=" Arjan Gill"/>
    <s v=" Dachamp"/>
    <m/>
    <s v=" https://music.youtube.com/watch?v=-0rG7IIlHvk&amp;si=MXkl_8WwGAWwyd4H"/>
    <s v=" https://open.spotify.com/track/3nHvjtxxRUXrOQShq6pK6U"/>
    <s v=" https://music.apple.com/us/album/your-thoughts/1869911861?i=1869912047"/>
    <s v=" https://www.jiosaavn.com/song/your-thoughts/GQ1fZDJDdAs"/>
    <s v=" https://www.instagram.com/reels/audio/859247700313188"/>
    <s v="getmp3"/>
  </r>
  <r>
    <x v="0"/>
    <x v="16"/>
    <s v="Geet MP3 Presents the official video of “Sakhiyo” by Arjun Sahota — a romantic, vibey Punjabi track that captures pure love and emotions. With soulful vocals and a smooth melody, this song is perfect for anyone who enjoys heartfelt Punjabi music. _x000a__x000a_Stream/Download &quot;Sakhiyo&quot; on :_x000a__x000a_Spotify: https://open.spotify.com/album/1Rar06DImCXf2RLJPd59bR_x000a_Apple Music: https://music.apple.com/us/album/sakhiyo-single/1892077912_x000a_iTunes: https://music.apple.com/us/album/sakhiyo-single/1892077912_x000a_JioSaavn: https://www.jiosaavn.com/album/sakhiyo/7UP2GyGDUIw__x000a_Gaana: https://gaana.com/song/sakhiyo-3870-7389_x000a_Amazon Prime Music: https://music.amazon.in/albums/B0GWN1WX32_x000a_YouTube Music: https://music.youtube.com/watch?v=l_oAI-PFkTA&amp;si=k8fn-UkSTP-ra4_u_x000a_Instagram Reel: https://www.instagram.com/reels/audio/971818225284495_x000a__x000a_Song Credits: _x000a__x000a_Title: Sakhiyo_x000a_Singer: Arjun Sahota_x000a_Lyrics: Arjun Sahota_x000a_Composer: Arjun Sahota_x000a_Music: Geet _x000a_Mix &amp; Master: Sameer Charegaonkar_x000a_Female Lead: Akriti Sahota_x000a_Video: Satti Dhillon_x000a_DOP: Vikcee_x000a_Choreographer: John_x000a_Assistant Choreographer: Sonika_x000a_Focus Pullar: Ram jangra _x000a_Asst. Director: Shubham Kumar (Jaadu) _x000a_Gaffer: Kuldeep _x000a_Still Making: kamal bts_x000a_Production Manager: Rohit Gaur, Shubham Kumar _x000a_Art Director: Karma Arts_x000a_Costumes: Rajat Manchanda _x000a_Hair: Sunny _x000a_Makeup: Prabh Makeover Team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7S"/>
    <x v="16"/>
    <n v="1323761"/>
    <n v="24309"/>
    <n v="2293"/>
    <x v="1"/>
    <x v="13"/>
    <x v="1"/>
    <s v="Arjun Sahota"/>
    <s v=" Arjun Sahota"/>
    <s v=" Geet "/>
    <s v=" Satti Dhillon"/>
    <s v=" https://music.youtube.com/watch?v=l_oAI-PFkTA&amp;si=k8fn-UkSTP-ra4_u"/>
    <s v=" https://open.spotify.com/album/1Rar06DImCXf2RLJPd59bR"/>
    <s v=" https://music.apple.com/us/album/sakhiyo-single/1892077912"/>
    <s v=" https://www.jiosaavn.com/album/sakhiyo/7UP2GyGDUIw_"/>
    <s v=" https://www.instagram.com/reels/audio/971818225284495"/>
    <s v="getmp3"/>
  </r>
  <r>
    <x v="0"/>
    <x v="17"/>
    <s v="Geet MP3 Presents “In Love” — a beautiful romantic Punjabi song sung by Arjun Sahota, with soulful music produced by Gagn Dhillon. This track captures the true essence of love with its heartfelt lyrics and soothing melody, making it perfect for anyone who enjoys emotional and romantic vibes. _x000a__x000a_Stream/Download &quot;In Love&quot; on :_x000a__x000a_Spotify: https://open.spotify.com/track/50kCkXUV07Gd2NsL6Bu0bH?si=6c7d74a670554faa_x000a_Apple Music: https://music.apple.com/us/album/in-love-single/1889535465_x000a_iTunes: https://music.apple.com/us/album/in-love-single/1889535465_x000a_JioSaavn: https://www.jiosaavn.com/album/in-love/cBsw7NU5QJ8__x000a_Gaana: https://gaana.com/song/in-love-5021-7364_x000a_Prime Music India: https://music.amazon.in/albums/B0GVKFQW24_x000a_YouTube Music: https://music.youtube.com/watch?v=q2fIFsPsR-g&amp;si=yypwPYtWTed1PmTi_x000a_Instagram Reel: https://www.instagram.com/reels/audio/1531144771938115_x000a__x000a_Song Credits: _x000a__x000a_Title: In Love_x000a_Singer: Arjun Sahota_x000a_Lyrics: Inder Khokhar_x000a_Music: Gagan Dhillon_x000a_Mix &amp; Master: Sameer Charegaonkar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0S"/>
    <x v="17"/>
    <n v="1102738"/>
    <n v="27644"/>
    <n v="1277"/>
    <x v="1"/>
    <x v="14"/>
    <x v="1"/>
    <s v="Inder Khokhar"/>
    <m/>
    <s v=" Gagan Dhillon"/>
    <m/>
    <s v=" https://music.youtube.com/watch?v=q2fIFsPsR-g&amp;si=yypwPYtWTed1PmTi"/>
    <s v=" https://open.spotify.com/track/50kCkXUV07Gd2NsL6Bu0bH?si=6c7d74a670554faa"/>
    <s v=" https://music.apple.com/us/album/in-love-single/1889535465"/>
    <s v=" https://www.jiosaavn.com/album/in-love/cBsw7NU5QJ8_"/>
    <s v=" https://www.instagram.com/reels/audio/1531144771938115"/>
    <s v="getmp3"/>
  </r>
  <r>
    <x v="0"/>
    <x v="18"/>
    <s v="Geet MP3 presents the official video of “Zulfan”, sung, written, and composed by Arjun Sahota, with music produced by Gagan Dhillon. A beautiful romantic Punjabi song capturing pure love and emotions._x000a__x000a_Stream/Download &quot;Zulfan&quot; on :_x000a__x000a_Spotify: https://open.spotify.com/album/6F3pOWpdkLu7VTs8D8HOXw_x000a_Apple Music: https://music.apple.com/us/album/zulfan-single/1883705642_x000a_iTunes: https://music.apple.com/us/album/zulfan-single/1883705642_x000a_JioSaavn: https://www.jiosaavn.com/album/zulfan/Fc44a7ZMq,Y__x000a_Gaana: https://gaana.com/song/zulfan-5021-7274_x000a_Prime Music India: https://music.amazon.in/albums/B0GRW8KSQY_x000a_YouTube Music: https://music.youtube.com/playlist?list=OLAK5uy_nRlsGUZODvAaw2QOpRhT7BpMk5n91uSH0&amp;si=R7mvm7hvITn55p4X_x000a_Instagram Reel: https://www.instagram.com/reels/audio/949300007780852_x000a__x000a_Song Credits: _x000a__x000a_Title: Zulfan_x000a_Singer: Arjun Sahota_x000a_Lyrics: Arjun Sahota_x000a_Composer: Arjun Sahota_x000a_Music: Gagan Dhillon_x000a_Mix &amp; Master: Sameer Charegaonkar_x000a_Video: Satti Dhillon_x000a_Female Lead: Srijan Chanta _x000a_Ass. Director: Shubham Kumar (Jaadu) _x000a_Production Controller : Shubham Kumar (Jaadu) _x000a_DOP: Sukh Kamboj _x000a_Focus Pullar: Ram Jangra _x000a_Gaffer: Rakesh _x000a_Still Making: VR Films_x000a_Ep: Rahul Sehal _x000a_Production: RS Films &amp; Productions_x000a_Costumes: Rajat Manchanda _x000a_Hair: Himanshu _x000a_Makeup: Mehar _x000a_Editor: Zipsy Studios _x000a_Colour: Onkar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3729577"/>
    <n v="61746"/>
    <n v="3418"/>
    <x v="1"/>
    <x v="15"/>
    <x v="1"/>
    <s v="Arjun Sahota"/>
    <s v=" Arjun Sahota"/>
    <s v=" Gagan Dhillon"/>
    <s v=" Satti Dhillon"/>
    <s v=" https://music.youtube.com/playlist?list=OLAK5uy_nRlsGUZODvAaw2QOpRhT7BpMk5n91uSH0&amp;si=R7mvm7hvITn55p4X"/>
    <s v=" https://open.spotify.com/album/6F3pOWpdkLu7VTs8D8HOXw"/>
    <s v=" https://music.apple.com/us/album/zulfan-single/1883705642"/>
    <s v=" https://www.jiosaavn.com/album/zulfan/Fc44a7ZMq,Y_"/>
    <s v=" https://www.instagram.com/reels/audio/949300007780852"/>
    <s v="getmp3"/>
  </r>
  <r>
    <x v="0"/>
    <x v="19"/>
    <s v="Geet MP3 Presents the full video of &quot;Baby No&quot; sung by Deep Jandu x Gurlez Akhtar, a legendary duet with lyrics of Guri Lahoria and the elegant music produced by Deep Jandu himself._x000a__x000a_Stream/Download &quot;Baby No&quot; on :_x000a__x000a_Spotify: https://open.spotify.com/album/396UiQamtnNWin1HBCfKky_x000a_Apple Music: https://music.apple.com/us/album/baby-no-single/1875934434_x000a_iTunes: https://music.apple.com/us/album/baby-no-single/1875934434_x000a_JioSaavn: https://www.jiosaavn.com/album/baby-no/KZ8enkGKMrI__x000a_Gaana: https://gaana.com/album/baby-no-punjabi-7583-1456_x000a_Amazon Prime Music: https://music.amazon.in/albums/B0GMKGDRWV_x000a_YouTube Music: https://music.youtube.com/playlist?list=OLAK5uy_nsQiKtu5qLzuH3W74PZXo9npzzzTKKEqo&amp;si=RdiruKda4z2SLLh3_x000a_Instagram Reel: https://www.instagram.com/reels/audio/871046609068057_x000a__x000a_Song Credits: _x000a__x000a_Title: Baby No_x000a_Singer: Deep Jandu, Gurlez Akhtar_x000a_Lyrics: Guri Lahoria_x000a_Music: Deep Jandu_x000a_Composer: Deep Jandu_x000a_Visualizer: Nikbfx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617587"/>
    <n v="21001"/>
    <n v="1199"/>
    <x v="1"/>
    <x v="16"/>
    <x v="8"/>
    <s v="Guri Lahoria"/>
    <s v=" Deep Jandu"/>
    <s v=" Deep Jandu"/>
    <m/>
    <s v=" https://music.youtube.com/playlist?list=OLAK5uy_nsQiKtu5qLzuH3W74PZXo9npzzzTKKEqo&amp;si=RdiruKda4z2SLLh3"/>
    <s v=" https://open.spotify.com/album/396UiQamtnNWin1HBCfKky"/>
    <s v=" https://music.apple.com/us/album/baby-no-single/1875934434"/>
    <s v=" https://www.jiosaavn.com/album/baby-no/KZ8enkGKMrI_"/>
    <s v=" https://www.instagram.com/reels/audio/871046609068057"/>
    <s v="getmp3"/>
  </r>
  <r>
    <x v="0"/>
    <x v="20"/>
    <s v="Geet MP3 Presents the official video of &quot;Forever Love&quot;  performed by very talented &quot;Arjun Sahota&quot;_x000a__x000a_Stream/Download On:_x000a_Spotify: https://open.spotify.com/track/7pVx6daUpenqHS5xLycLCX_x000a_Apple: https://music.apple.com/in/song/forever-love/1866588663_x000a_Jiosaavn: https://www.jiosaavn.com/song/forever-love/Jl8mZk17TWE_x000a_Amazon: https://music.amazon.in/albums/B0GF2YXKZ5_x000a_YT Music: https://music.youtube.com/watch?v=9Cr9crWGrQ0_x000a_Soundcloud: https://soundcloud.com/arjunsahota/forever-love_x000a__x000a_Credits: _x000a_Title: Forever Love_x000a_Singer: Arjun Sahota_x000a_Lyrics: Sukh Bohanwala_x000a_Music Composer: Sharry Nexus_x000a_Composer: Arjun Sahota_x000a_Female Lead: Shubhi Thakur  _x000a_Video Director: Satti Dhillon_x000a_DOP: Aman _x000a_Casting By: SV production_x000a_Assistant Director: Rajat Yadav_x000a_Production: RS Films _x000a_EP: Rahul sehal _x000a_Line Procuder: Rahul Bodh _x000a_Production Manager - Rohit Gaur, Sohan Lal _x000a_Costumes: Rajat Manchanda_x000a_Editor: Rajan _x000a_Colour Grading:Onkar_x000a_Drone: Vikas Aerial King_x000a_Makeup: Sukh Makeover_x000a_Hair: Simran Hairstyles_x000a_BTS: VR Films _x000a_Producer: KV Dhillon_x000a_Record Label: Geet MP3_x000a__x000a_Join the Journey and Subscribe to Endless Entertainment: http://bit.ly/SubscribeGEETMP3_x000a__x000a_Enjoy &amp; Stay Connected With us On Social Media_x000a_YouTube: https://www.youtube.com/c/GeetMP3 _x000a_Facebook: https://www.facebook.com/iGeetMP3_x000a_Instagram: https://www.instagram.com/GeetMP3_x000a_Twitter: htthttps://twitter.com/GeetMP3Universe_x000a_Snapchat: https://www.snapchat.com/add/GeetMP3_x000a_LinkedIn: https://www.linkedin.com/company/geet-mp3_x000a_Website: http://GeetMP3.com"/>
    <x v="0"/>
    <s v="PT3M2S"/>
    <x v="19"/>
    <n v="2227063"/>
    <n v="56865"/>
    <n v="2631"/>
    <x v="1"/>
    <x v="17"/>
    <x v="1"/>
    <s v="Sukh Bohanwala"/>
    <s v=" Sharry Nexus"/>
    <m/>
    <m/>
    <m/>
    <s v=" https://open.spotify.com/track/7pVx6daUpenqHS5xLycLCX"/>
    <m/>
    <m/>
    <m/>
    <s v="getmp3"/>
  </r>
  <r>
    <x v="0"/>
    <x v="21"/>
    <s v="Geet MP3 presents the official video of “Magic Love”, a Punjabi hip-hop track sung by Deep Jandu with soulful female vocals by Veera Takker, featuring Shweta Sharda. A perfect blend of modern beats, swag, and romantic vibes._x000a__x000a_Stream/Download &quot;Magic Love&quot; on :_x000a__x000a_Spotify: https://open.spotify.com/album/2ARniNrTpfU5C7BbuKA00Z_x000a_Apple Music: https://music.apple.com/us/song/magic-love/1863440944_x000a_iTunes: https://music.apple.com/us/song/magic-love/1863440944_x000a_JioSaavn: https://www.jiosaavn.com/album/magic-love/Esq8ym5oIXs__x000a_Gaana: https://gaana.com/album/magic-love-punjabi_x000a_Amazon Prime Music: https://music.amazon.in/tracks/B0GBXXBVH5_x000a_YouTube Music: https://music.youtube.com/watch?v=Eue_ZKbVZUY&amp;si=zwHHBN3UA1g8_b_J_x000a_Instagram Reel: https://www.instagram.com/reels/audio/869459515675508_x000a__x000a_Song Credits: _x000a__x000a_Title: Magic Love_x000a_Singer: Deep Jandu_x000a_Music: Deep Jandu_x000a_Female Vocals: Veera Takker_x000a_Lyrics: Amar Jalal_x000a_Mix &amp; Master: Adam Fair_x000a__x000a_Video Credits:_x000a__x000a_Video: Satti Dhillon_x000a_Female Lead: Shweta Sharda_x000a_DOP: Vikcee _x000a_DOP Assistant: Rahul Sabharwal, Gora_x000a_Production: RS Films _x000a_Costumes: Rajat Manchanda_x000a_Choreographer: Paras Omta Chaitra Shetty_x000a_Assistant Director: Ashish_x000a_Jimmy Jib: Gaurav_x000a_Makeup: Prabh Makeover_x000a_Hair: Sahil_x000a_Art Director: Karma Arts_x000a_Editor: Mr Editor _x000a_Colour Grading: The Post Brothers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0S"/>
    <x v="17"/>
    <n v="3450181"/>
    <n v="86288"/>
    <n v="5472"/>
    <x v="1"/>
    <x v="18"/>
    <x v="9"/>
    <s v="Amar Jalal"/>
    <m/>
    <s v=" Deep Jandu"/>
    <s v=" Satti Dhillon"/>
    <s v=" https://music.youtube.com/watch?v=Eue_ZKbVZUY&amp;si=zwHHBN3UA1g8_b_J"/>
    <s v=" https://open.spotify.com/album/2ARniNrTpfU5C7BbuKA00Z"/>
    <s v=" https://music.apple.com/us/song/magic-love/1863440944"/>
    <s v=" https://www.jiosaavn.com/album/magic-love/Esq8ym5oIXs_"/>
    <s v=" https://www.instagram.com/reels/audio/869459515675508"/>
    <s v="getmp3"/>
  </r>
  <r>
    <x v="0"/>
    <x v="22"/>
    <s v="Geet MP3 presents official video of “Sharab Wargi” from the album “Old Skool” by Nishawn Bhullar. Sung by Nishawn Bhullar with female vocals by Gurlez Akhtar, and music produced by IRIS Music, the song delivers energetic desi Punjabi bhangra vibes rooted in classic desi sound.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Song Credits: _x000a__x000a_Title: Sharab Wargi_x000a_Singer: Nishawn Bhullar, Gurlez Akhtar _x000a_Female Lead: Maahi Sharma_x000a_Music: IRIS Music _x000a_Mix &amp; Master: MixBoy_x000a_Lyrics: Aman Sumal _x000a_Video: Tru Makers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4M51S"/>
    <x v="20"/>
    <n v="6239819"/>
    <n v="76573"/>
    <n v="3591"/>
    <x v="0"/>
    <x v="19"/>
    <x v="10"/>
    <s v="Aman Sumal"/>
    <m/>
    <s v=" IRIS Music "/>
    <s v=" Tru Makers"/>
    <m/>
    <s v=" https://open.spotify.com/album/1zPjEwFVi4iviTUW7OgYad"/>
    <s v=" https://music.apple.com/us/album/old-skool/1859905062"/>
    <m/>
    <m/>
    <s v="getmp3"/>
  </r>
  <r>
    <x v="0"/>
    <x v="23"/>
    <s v="Geet MP3 presents &quot;Nukri” from the album “Old Skool” by Nishawn Bhullar. Sung by Nishawn Bhullar and Zafar Brar, and music produced by Cheetah, the song delivers desi punjabi hip hop bhangra vibes.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3M43S"/>
    <x v="21"/>
    <n v="355981"/>
    <n v="22364"/>
    <n v="946"/>
    <x v="0"/>
    <x v="20"/>
    <x v="0"/>
    <s v="Aman Sumal"/>
    <m/>
    <s v=" IRIS Music "/>
    <m/>
    <m/>
    <s v=" https://open.spotify.com/album/1zPjEwFVi4iviTUW7OgYad"/>
    <s v=" https://music.apple.com/us/album/old-skool/1859905062"/>
    <m/>
    <m/>
    <s v="getmp3"/>
  </r>
  <r>
    <x v="0"/>
    <x v="24"/>
    <s v="Geet MP3 presents “Bahli Sohni” from the album “Old Skool” by Nishawn Bhullar. Sung by Nishawn Bhullar with female vocals by Sargi Maan, and music produced by Gaiphy, the song delivers romantic peace vibes.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3M10S"/>
    <x v="7"/>
    <n v="306026"/>
    <n v="20812"/>
    <n v="811"/>
    <x v="0"/>
    <x v="21"/>
    <x v="0"/>
    <s v="Aman Sumal"/>
    <m/>
    <s v=" IRIS Music "/>
    <m/>
    <m/>
    <s v=" https://open.spotify.com/album/1zPjEwFVi4iviTUW7OgYad"/>
    <s v=" https://music.apple.com/us/album/old-skool/1859905062"/>
    <m/>
    <m/>
    <s v="getmp3"/>
  </r>
  <r>
    <x v="0"/>
    <x v="25"/>
    <s v="Geet MP3 presents “Vardaat” from the album “Old Skool” by Nishawn Bhullar. Sung by Nishawn Bhullar with female vocals by Gurlez Akhtar, and music produced by Jassi X, the song delivers energetic desi Punjabi bhangra vibes rooted in classic desi sound.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3M32S"/>
    <x v="22"/>
    <n v="917300"/>
    <n v="26250"/>
    <n v="1063"/>
    <x v="0"/>
    <x v="22"/>
    <x v="0"/>
    <s v="Aman Sumal"/>
    <m/>
    <s v=" IRIS Music "/>
    <m/>
    <m/>
    <s v=" https://open.spotify.com/album/1zPjEwFVi4iviTUW7OgYad"/>
    <s v=" https://music.apple.com/us/album/old-skool/1859905062"/>
    <m/>
    <m/>
    <s v="getmp3"/>
  </r>
  <r>
    <x v="0"/>
    <x v="26"/>
    <s v="Geet MP3 presents “Supari” from the album “Old Skool” by Nishawn Bhullar. Sung by Nishawn Bhullar with female vocals by Jasmeen Akhtar, and music produced by IRIS Music, the song delivers energetic desi Punjabi bhangra vibes rooted in classic desi sound.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4M15S"/>
    <x v="23"/>
    <n v="834558"/>
    <n v="27947"/>
    <n v="1165"/>
    <x v="0"/>
    <x v="23"/>
    <x v="0"/>
    <s v="Aman Sumal"/>
    <m/>
    <s v=" IRIS Music "/>
    <m/>
    <m/>
    <s v=" https://open.spotify.com/album/1zPjEwFVi4iviTUW7OgYad"/>
    <s v=" https://music.apple.com/us/album/old-skool/1859905062"/>
    <m/>
    <m/>
    <s v="getmp3"/>
  </r>
  <r>
    <x v="0"/>
    <x v="27"/>
    <s v="Geet MP3 presents “Sharab Wargi” from the album “Old Skool” by Nishawn Bhullar. Sung by Nishawn Bhullar with female vocals by Gurlez Akhtar, and music produced by IRIS Music, the song delivers energetic desi Punjabi bhangra vibes rooted in classic desi sound.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4M7S"/>
    <x v="24"/>
    <n v="647391"/>
    <n v="24501"/>
    <n v="1054"/>
    <x v="0"/>
    <x v="19"/>
    <x v="0"/>
    <s v="Aman Sumal"/>
    <m/>
    <s v=" IRIS Music "/>
    <m/>
    <m/>
    <s v=" https://open.spotify.com/album/1zPjEwFVi4iviTUW7OgYad"/>
    <s v=" https://music.apple.com/us/album/old-skool/1859905062"/>
    <m/>
    <m/>
    <s v="getmp3"/>
  </r>
  <r>
    <x v="0"/>
    <x v="28"/>
    <s v="Geet MP3 presents the music video of “Telephone” by Nishawn Bhullar &amp; Miss Pooja, featuring Maahi Sharma, from the album &quot;Old Skool&quot;. This desi punjabi song brings pure old skool vibes with a blend of desi rhythm and romantic feel._x000a__x000a_Stream/Download &quot;Telephone&quot; on :_x000a__x000a_Spotify: https://open.spotify.com/album/2SvQvfdsPSrDgFkR1eIIkb_x000a_Apple Music: https://music.apple.com/us/album/telephone-single/1859643540_x000a_iTunes: https://music.apple.com/us/album/telephone-single/1859643540_x000a_JioSaavn: https://www.jiosaavn.com/album/telephone/U8shajrMf2g__x000a_Gaana: https://gaana.com/song/telephone-900_x000a_Amazon Prime Music: https://music.amazon.in/albums/B0G5QTPRKL_x000a_YouTube Music: https://music.youtube.com/watch?v=f1AKrs9r1eI&amp;si=oyGfgVsOeSzNyd1F_x000a_Instagram Reel: https://www.instagram.com/reels/audio/1920571388553524_x000a__x000a_Song Credits: _x000a__x000a_Title: Telephone_x000a_Singer: Nishawn Bhullar, Miss Pooja_x000a_Lyrics: Happy Raikoti_x000a_Music: Chet Singh_x000a_Video: Savio Sanddhu_x000a_Female Lead: Maahi Sharma_x000a_Producer: KV Dhillon_x000a_Co-Producer:- Parteek Sharma (F Studio)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42S"/>
    <x v="25"/>
    <n v="5496673"/>
    <n v="89023"/>
    <n v="4783"/>
    <x v="1"/>
    <x v="24"/>
    <x v="11"/>
    <s v="Happy Raikoti"/>
    <m/>
    <s v=" Chet Singh"/>
    <s v=" Savio Sanddhu"/>
    <s v=" https://music.youtube.com/watch?v=f1AKrs9r1eI&amp;si=oyGfgVsOeSzNyd1F"/>
    <s v=" https://open.spotify.com/album/2SvQvfdsPSrDgFkR1eIIkb"/>
    <s v=" https://music.apple.com/us/album/telephone-single/1859643540"/>
    <s v=" https://www.jiosaavn.com/album/telephone/U8shajrMf2g_"/>
    <s v=" https://www.instagram.com/reels/audio/1920571388553524"/>
    <s v="getmp3"/>
  </r>
  <r>
    <x v="0"/>
    <x v="29"/>
    <s v="Geet MP3 presents the full video of “Mukable,” a Punjabi bhangra song sung by Hardeep Grewal and Gurlez Akhtar, featuring Maahi Sharma. The song delivers powerful vocals, energetic music, and pure desi bhangra vibes that perfectly capture the Punjabi spirit. _x000a__x000a_Stream/Download &quot;Mukable&quot; on :_x000a__x000a_Spotify: https://open.spotify.com/track/3ej0fnyshe44HhnfuyXpVz_x000a_Apple Music: https://music.apple.com/us/song/mukable/1857179722_x000a_iTunes: https://music.apple.com/us/song/mukable/1857179722_x000a_JioSaavn: https://www.jiosaavn.com/album/mukable/B50,Jrjyhs4__x000a_Gaana: https://gaana.com/song/mukable-2_x000a_Amazon Prime Music: https://music.amazon.in/albums/B0G4GMCRLY_x000a_YouTube Music: https://music.youtube.com/watch?v=zW4M7I_b7AQ&amp;si=LkH6lOZlE4Tk6rJn_x000a_Instagram Reel: https://www.instagram.com/reels/audio/1911996656052290_x000a__x000a_Song Credits: _x000a__x000a_Title: Mukable_x000a_Singer: Hardeep Grewal, Gurlez Akhtar_x000a_Lyrics: Singhjeet_x000a_Music: R Guru_x000a_Video: Tru Makers_x000a_Female Lead: Maahi Sharma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2242823"/>
    <n v="35942"/>
    <n v="1227"/>
    <x v="1"/>
    <x v="25"/>
    <x v="12"/>
    <s v="Singhjeet"/>
    <m/>
    <s v=" R Guru"/>
    <s v=" Tru Makers"/>
    <s v=" https://music.youtube.com/watch?v=zW4M7I_b7AQ&amp;si=LkH6lOZlE4Tk6rJn"/>
    <s v=" https://open.spotify.com/track/3ej0fnyshe44HhnfuyXpVz"/>
    <s v=" https://music.apple.com/us/song/mukable/1857179722"/>
    <s v=" https://www.jiosaavn.com/album/mukable/B50,Jrjyhs4_"/>
    <s v=" https://www.instagram.com/reels/audio/1911996656052290"/>
    <s v="getmp3"/>
  </r>
  <r>
    <x v="0"/>
    <x v="30"/>
    <s v="Geet MP3 presents official video of “Dalle” from the LEGENDS album, sung by the iconic Lehmber Hussainpuri with a fiery rap by Deep Jandu. A high-energy bhangra banger loaded with nostalgia, power, and pure desi groove.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1583439669736919_x000a__x000a_Song Credits:_x000a__x000a_Title: Dalle_x000a_Album: LEGENDS_x000a_Singer: Lehmber Hussainpuri, Deep Jandu_x000a_Lyrics: Vicky Dhaliwal_x000a_Music: Deep Jandu_x000a_Video: Satti Dhillon_x000a_DOP: Sukh Kamboj_x000a_Focus: Ram _x000a_Female Lead: Aamreen Sharma _x000a_Production: RS Film &amp; Productions_x000a_EP: Rahul Sehal _x000a_Director Ad: Rajat yadav _x000a_Production: Rohit Gaur, Gulshan, Kaka_x000a_Gaffer: Sonu _x000a_Makeup: Vansh _x000a_Hair: Hairbyrai _x000a_Costumes: Rajat Manchanda _x000a_Spot Head: Sonu _x000a_Junior Coordinator: Aamir Qureshi_x000a_Artwork Designer: Roop Kamal Singh_x000a_Producer: Kv Dhillon_x000a_Record Label: Geet MP3_x000a__x000a_&quot;LEGENDS&quot; - Tracklist: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_x000a_Facebook: https://www.facebook.com/iGeetMP3_x000a_Instagram: https://www.instagram.com/GeetMP3_x000a_Twitter: htthttps://twitter.com/GeetMP3Universe_x000a_Snapchat: https://www.snapchat.com/add/GeetMP3_x000a_Website: http://GeetMP3.com"/>
    <x v="0"/>
    <s v="PT4M20S"/>
    <x v="27"/>
    <n v="3370700"/>
    <n v="70774"/>
    <n v="2499"/>
    <x v="1"/>
    <x v="26"/>
    <x v="13"/>
    <s v="Vicky Dhaliwal"/>
    <m/>
    <s v=" Deep Jandu"/>
    <s v=" Satti Dhillon"/>
    <m/>
    <s v=" https://open.spotify.com/album/2fC4CqKEzXGyaYCTI4A8Ng"/>
    <s v=" https://music.apple.com/us/album/legends/1853045105"/>
    <m/>
    <s v=" https://www.instagram.com/reels/audio/1583439669736919"/>
    <s v="getmp3"/>
  </r>
  <r>
    <x v="0"/>
    <x v="31"/>
    <s v="Geet MP3 presents “Raula” from the LEGENDS album, brought to life by Jazzy B’s iconic, high-voltage voice. A dynamic track packed with swag, electrifying rhythm, and a fierce desi flavour that ignites pure excitement from start to finish.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665962"/>
    <n v="24565"/>
    <n v="1148"/>
    <x v="0"/>
    <x v="27"/>
    <x v="13"/>
    <s v="Vicky Dhaliwal"/>
    <m/>
    <s v=" Deep Jandu"/>
    <m/>
    <m/>
    <s v=" https://open.spotify.com/album/2fC4CqKEzXGyaYCTI4A8Ng"/>
    <s v=" https://music.apple.com/us/album/legends/1853045105"/>
    <m/>
    <m/>
    <s v="getmp3"/>
  </r>
  <r>
    <x v="0"/>
    <x v="32"/>
    <s v="Geet MP3 presents “Don’t Panic” from the LEGENDS album, delivered with Angrej Ali’s explosive and commanding vocals. A powerful Punjabi banger infused with attitude, unstoppable energy, and that raw desi punch that instantly fires up the vibe.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452993"/>
    <n v="22413"/>
    <n v="979"/>
    <x v="0"/>
    <x v="28"/>
    <x v="13"/>
    <s v="Vicky Dhaliwal"/>
    <m/>
    <s v=" Deep Jandu"/>
    <m/>
    <m/>
    <s v=" https://open.spotify.com/album/2fC4CqKEzXGyaYCTI4A8Ng"/>
    <s v=" https://music.apple.com/us/album/legends/1853045105"/>
    <m/>
    <m/>
    <s v="getmp3"/>
  </r>
  <r>
    <x v="0"/>
    <x v="33"/>
    <s v="Geet MP3 presents “Badmashi” from the LEGENDS album, delivered in Gippy Grewal’s bold and commanding style. A high-energy Punjabi banger fueled by attitude, power, and raw desi swagger—capturing the fearless vibe and iconic presence he’s known for.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2845003"/>
    <n v="39569"/>
    <n v="1325"/>
    <x v="0"/>
    <x v="29"/>
    <x v="13"/>
    <s v="Vicky Dhaliwal"/>
    <m/>
    <s v=" Deep Jandu"/>
    <m/>
    <m/>
    <s v=" https://open.spotify.com/album/2fC4CqKEzXGyaYCTI4A8Ng"/>
    <s v=" https://music.apple.com/us/album/legends/1853045105"/>
    <m/>
    <m/>
    <s v="getmp3"/>
  </r>
  <r>
    <x v="0"/>
    <x v="34"/>
    <s v="Geet MP3 presents “Head High” from the LEGENDS album, performed with Gippy Grewal’s powerful signature style. A bold Punjabi anthem packed with attitude, high energy, and unstoppable desi confidence—celebrating pride.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7S"/>
    <x v="30"/>
    <n v="430304"/>
    <n v="22227"/>
    <n v="1079"/>
    <x v="0"/>
    <x v="30"/>
    <x v="13"/>
    <s v="Vicky Dhaliwal"/>
    <m/>
    <s v=" Deep Jandu"/>
    <m/>
    <m/>
    <s v=" https://open.spotify.com/album/2fC4CqKEzXGyaYCTI4A8Ng"/>
    <s v=" https://music.apple.com/us/album/legends/1853045105"/>
    <m/>
    <m/>
    <s v="getmp3"/>
  </r>
  <r>
    <x v="0"/>
    <x v="35"/>
    <s v="Geet MP3 presents “Nanke” from the LEGENDS album, delivered in the signature folk style of Labh Heera. A nostalgic Punjabi gem blending traditional vocals with an energetic rhythm that captures true desi spirit.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2344053"/>
    <n v="34941"/>
    <n v="1233"/>
    <x v="0"/>
    <x v="31"/>
    <x v="13"/>
    <s v="Vicky Dhaliwal"/>
    <m/>
    <s v=" Deep Jandu"/>
    <m/>
    <m/>
    <s v=" https://open.spotify.com/album/2fC4CqKEzXGyaYCTI4A8Ng"/>
    <s v=" https://music.apple.com/us/album/legends/1853045105"/>
    <m/>
    <m/>
    <s v="getmp3"/>
  </r>
  <r>
    <x v="0"/>
    <x v="36"/>
    <s v="Geet MP3 presents “Nanke” from the LEGENDS album, delivered in the signature folk style of Labh Heera. A nostalgic Punjabi gem blending traditional vocals with an energetic rhythm that captures true desi spirit.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1390531"/>
    <n v="29649"/>
    <n v="1143"/>
    <x v="0"/>
    <x v="32"/>
    <x v="13"/>
    <s v="Vicky Dhaliwal"/>
    <m/>
    <s v=" Deep Jandu"/>
    <m/>
    <m/>
    <s v=" https://open.spotify.com/album/2fC4CqKEzXGyaYCTI4A8Ng"/>
    <s v=" https://music.apple.com/us/album/legends/1853045105"/>
    <m/>
    <m/>
    <s v="getmp3"/>
  </r>
  <r>
    <x v="0"/>
    <x v="37"/>
    <s v="Geet MP3 presents “Peyo Da Peyo” from the LEGENDS album, powered by the powerful and aggresive vocals of Nirmal Sidhu and vibrant rap by Deep Jandu. A high-voltage Punjabi banger packed with raw energy, attitude, and unstoppable desi swagger.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3S"/>
    <x v="32"/>
    <n v="517500"/>
    <n v="25788"/>
    <n v="1511"/>
    <x v="0"/>
    <x v="33"/>
    <x v="13"/>
    <s v="Vicky Dhaliwal"/>
    <m/>
    <s v=" Deep Jandu"/>
    <m/>
    <m/>
    <s v=" https://open.spotify.com/album/2fC4CqKEzXGyaYCTI4A8Ng"/>
    <s v=" https://music.apple.com/us/album/legends/1853045105"/>
    <m/>
    <m/>
    <s v="getmp3"/>
  </r>
  <r>
    <x v="0"/>
    <x v="38"/>
    <s v="Geet MP3 presents “Pitth Piche” from the LEGENDS album, voiced by the legendary Nachhatar Gill with a hard-hitting rap by Deep Jandu. A dynamic track reviving pure desi energy, classic vibes, and timeless Punjabi flavour.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ha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S"/>
    <x v="33"/>
    <n v="4165064"/>
    <n v="45844"/>
    <n v="1474"/>
    <x v="0"/>
    <x v="34"/>
    <x v="13"/>
    <s v="Vicky Dhaliwal"/>
    <m/>
    <s v=" Deep Jandu"/>
    <m/>
    <m/>
    <s v=" https://open.spotify.com/album/2fC4CqKEzXGyaYCTI4A8Ng"/>
    <s v=" https://music.apple.com/us/album/legends/1853045105"/>
    <m/>
    <m/>
    <s v="getmp3"/>
  </r>
  <r>
    <x v="0"/>
    <x v="39"/>
    <s v="Geet MP3 presents “Dalle” from the LEGENDS album, sung by the iconic Lehmber Hussainpuri with a fiery rap by Deep Jandu. A high-energy bhangra banger loaded with nostalgia, power, and pure desi groove._x000a__x000a_&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1048694"/>
    <n v="30568"/>
    <n v="1353"/>
    <x v="0"/>
    <x v="26"/>
    <x v="13"/>
    <s v="Vicky Dhaliwal"/>
    <m/>
    <s v=" Deep Jandu"/>
    <m/>
    <m/>
    <s v=" https://open.spotify.com/album/2fC4CqKEzXGyaYCTI4A8Ng"/>
    <s v=" https://music.apple.com/us/album/legends/1853045105"/>
    <m/>
    <m/>
    <s v="getmp3"/>
  </r>
  <r>
    <x v="0"/>
    <x v="40"/>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bAnZdUwCWw3dDjlI_x000a_Apple Music: https://music.apple.com/us/album/what-you-want-single/1850742768_x000a_iTunes: https://music.apple.com/us/album/what-you-want-single/1850742768_x000a_JioSaavn: https://www.jiosaavn.com/album/what-you-want/AW4DJD176Ts__x000a_Gaana: https://gaana.com/song/what-you-want-961_x000a_Amaon Prime Music: https://music.amazon.in/tracks/B0FZLBGRZB_x000a_YouTube Music: https://music.youtube.com/watch?v=XGEWDszQolk&amp;si=zn81qG7JoyTJfSSH_x000a_Instagram Reel: https://www.instagram.com/reels/audio/24965447566399651_x000a__x000a_Song Credits: _x000a__x000a_Title: What You Want_x000a_Singer: Arjun Sahota_x000a_Female Vocals: Gurlez Akhtar_x000a_Female Lead: Khushi Verma_x000a_Lyrics: Waaris_x000a_Music: Siiike_x000a_Video Director: Jagroop Sandhu &amp; Guru Bhullar_x000a_DOP: Prabh Ramgaria_x000a_Ass. Director: Deba Goindwal, Santosh Gill_x000a_Production: Gold Production _x000a_Production Head: Sagar Saggu, Gurpreet Bhullar, Armaan_x000a_Editor: Harmanvir 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3326527"/>
    <n v="67105"/>
    <n v="2618"/>
    <x v="1"/>
    <x v="35"/>
    <x v="1"/>
    <s v="Waaris"/>
    <m/>
    <s v=" Siiike"/>
    <m/>
    <s v=" https://music.youtube.com/watch?v=XGEWDszQolk&amp;si=zn81qG7JoyTJfSSH"/>
    <s v=" https://open.spotify.com/album/0xf2NvbAnZdUwCWw3dDjlI"/>
    <s v=" https://music.apple.com/us/album/what-you-want-single/1850742768"/>
    <s v=" https://www.jiosaavn.com/album/what-you-want/AW4DJD176Ts_"/>
    <s v=" https://www.instagram.com/reels/audio/24965447566399651"/>
    <s v="getmp3"/>
  </r>
  <r>
    <x v="0"/>
    <x v="41"/>
    <s v="Geet MP3 presents the official video of the soothing romantic Punjabi song “Catching Feelings”, beautifully sung by Nav Singh. This heartfelt track is filled with pure lyrics and soulful vocals, expressing admiration and love in the sweetest way. A perfect blend of melody and emotion, Catching Feelings is dedicated to that special someone who makes your world brighter._x000a__x000a_Stream/Download &quot;Catching Feelings&quot; on :_x000a__x000a_Spotify: https://open.spotify.com/album/36zv9V5OFYKeAqcTv8nM6R_x000a_Apple Music: https://music.apple.com/us/album/catching-feelings-single/1795704168_x000a_iTunes: https://music.apple.com/us/album/catching-feelings-single/1795704168_x000a_JioSaavn: https://www.jiosaavn.com/album/catching-feelings/zudcGMobVxQ__x000a_Gaana: https://gaana.com/song/catching-feelings-92_x000a_Amazon Prime Music: https://music.amazon.in/albums/B0DWT92WW8_x000a_YouTube Music: https://music.youtube.com/watch?v=eN2WGDmCTfs&amp;si=UDOjwUFMCc3w6JSF_x000a_Instagram Reel: https://www.instagram.com/reels/audio/1516162109075541_x000a__x000a_Song Credits: _x000a__x000a_Title: Catching Feelings_x000a_Singer: Nav Singh_x000a_Lyrics: Arjan Gill_x000a_Composer: Arjan Gill_x000a_Music: The Rawab_x000a_Video: Minister_x000a_Female Lead: Anna Singh_x000a_Edit: NikBFX_x000a_Coronation: Miss Creative_x000a_DOP: Raman_x000a_Behind The Scenes: Shubh_x000a_Producer: KV Dhillon_x000a_Record Label: Geet MP3_x000a__x000a_Lyrics:_x000a__x000a_Nazra te parda kar le tu_x000a_Dilaan kuchh hoyi zyada kyunki ho gaya dil kho gaya_x000a_Lagda ae deewana ho gaya_x000a_Kuchh soch le tu bhi zara, ni mere baare bhi_x000a_Dil to pehle hi tere kol hai mera_x000a_Hun dass ki laini tu jaan munde di_x000a__x000a_Dil to pehle hi tere kol hai mera_x000a_Hun dass ki laini tu jaan munde di_x000a__x000a_Na na na na edda na kari_x000a_Na na na main jaavan na mar_x000a_Hove akhkan je akhkan ton ohle tu zara vi_x000a_Allah di saun lagda ae dar_x000a__x000a_Na na na edda na kari_x000a_Na na na main jaavan na mar_x000a_Je akhkan tole tu jhuk jaavein zara vi_x000a_Allah di saun lagda ae dar_x000a__x000a_Saara din tere baare sochda rahaan_x000a_Har vele tere hi khayaal rahin_x000a_Dil to pehle hi tere kol hai mera_x000a_Hun dass ki laini tu jaan munde di_x000a__x000a_Pariyan da desh lagge jithe tu aa jaave_x000a_Chann vi fika painda, chann jeha tera moonh_x000a_Dass tere dil da haal ki_x000a_Puchhna tainu sawaal ni_x000a__x000a_Hath phadiye ik duje da_x000a_Tur na ik duje naal ni_x000a_Pagal jeha kita tu Arjan nu_x000a_Teri khoobsurti bayaan honi ni_x000a__x000a_Dil to pehle hi tere kol hai mera_x000a_Hun dass ki laini tu jaan munde di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7S"/>
    <x v="35"/>
    <n v="3047812"/>
    <n v="55122"/>
    <n v="1454"/>
    <x v="1"/>
    <x v="36"/>
    <x v="2"/>
    <s v="Arjan Gill"/>
    <s v=" Arjan Gill"/>
    <s v=" The Rawab"/>
    <s v=" Minister"/>
    <s v=" https://music.youtube.com/watch?v=eN2WGDmCTfs&amp;si=UDOjwUFMCc3w6JSF"/>
    <s v=" https://open.spotify.com/album/36zv9V5OFYKeAqcTv8nM6R"/>
    <s v=" https://music.apple.com/us/album/catching-feelings-single/1795704168"/>
    <s v=" https://www.jiosaavn.com/album/catching-feelings/zudcGMobVxQ_"/>
    <s v=" https://www.instagram.com/reels/audio/1516162109075541"/>
    <s v="getmp3"/>
  </r>
  <r>
    <x v="0"/>
    <x v="42"/>
    <s v="Geet MP3 Presents bhangra anthem “Sira” – and just like the name suggests, this track is pure Sira as well. Sung by the dynamic duo Hardeep Grewal and Gurlez Akhtar, this high-energy bhangra number will make you groove from the very first beat. From powerful vocals to addictive music, Sira is here to set the dance floor on fire! _x000a__x000a_Stream/Download &quot;Sira&quot; on :_x000a__x000a_Spotify: https://open.spotify.com/track/0WfRsYljykfUH3YyTdiFVo_x000a_Apple Music: https://music.apple.com/us/album/sira-single/1842857370_x000a_iTunes: https://music.apple.com/us/album/sira-single/1842857370_x000a_JioSaavn: https://www.jiosaavn.com/song/sira/IR8gfBEBDmA_x000a_Gaana: https://gaana.com/album/sira-punjabi-2025_x000a_Amazon Prime Music: https://music.amazon.in/tracks/B0FT3Y5BXD_x000a_YouTube Music: https://music.youtube.com/watch?v=32GGr_tRkQI&amp;si=ZiG2ZmpqkrMYqCQi_x000a_Instagram Reel: https://www.instagram.com/reels/audio/2827250394132588?_x000a__x000a_Song Credits: _x000a__x000a_Title: Sira_x000a_Singer: Hardeep Grewal, Gurlez Akhtar_x000a_Lyrics: Jagdeep Sangala_x000a_Music: Mann Music_x000a_Video: Tru Makers_x000a_Female Lead: Geet Goraya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3382819"/>
    <n v="50537"/>
    <n v="1896"/>
    <x v="1"/>
    <x v="37"/>
    <x v="12"/>
    <s v="Jagdeep Sangala"/>
    <m/>
    <s v=" Mann Music"/>
    <s v=" Tru Makers"/>
    <s v=" https://music.youtube.com/watch?v=32GGr_tRkQI&amp;si=ZiG2ZmpqkrMYqCQi"/>
    <s v=" https://open.spotify.com/track/0WfRsYljykfUH3YyTdiFVo"/>
    <s v=" https://music.apple.com/us/album/sira-single/1842857370"/>
    <s v=" https://www.jiosaavn.com/song/sira/IR8gfBEBDmA"/>
    <s v=" https://www.instagram.com/reels/audio/2827250394132588?"/>
    <s v="getmp3"/>
  </r>
  <r>
    <x v="0"/>
    <x v="43"/>
    <s v="Geet MP3 presents a soothing soundtrack for the occasion of &quot;Karwa Chath&quot; sung by the soulful 'Simar Kaur', penned by 'Micheal', and produced by 'Gagan Dhillon'. This heartfelt track delivers a pure romantic vibe, perfectly capturing the essence of love and togetherness on this special day._x000a__x000a_Stream/Download &quot;Karwa Chauth&quot; on :_x000a__x000a_Spotify: https://open.spotify.com/album/2eYub0lcBaahirDzGwCcSb_x000a_Apple Music: https://music.apple.com/us/album/karwa-chauth-single/1843294493_x000a_iTunes: https://music.apple.com/us/album/karwa-chauth-single/1843294493_x000a_JioSaavn: https://www.jiosaavn.com/album/karwa-chauth/nnc7603,gX8__x000a_Gaana: https://gaana.com/song/karwa-chauth-60_x000a_Prime Music India: https://music.amazon.in/albums/B0FTFK1PLD?marketplaceId=A3K6Y4MI8GDYMT&amp;musicTerritory=IN&amp;ref=dm_sh_cJqTeHm9fKce1EqKSUAGZTG8Y&amp;trackAsin=B0FTFC62TQ_x000a_YouTube Music: https://music.youtube.com/playlist?list=OLAK5uy_k5hfQ8X5QSjpc597aK4HyAUfXxc4hFZa8&amp;si=-8wh2xjN26i3_i4X_x000a_Instagram Reel: https://www.instagram.com/reels/audio/1113542170961922_x000a__x000a_Song Credits: _x000a__x000a_Title: Karwa Chath_x000a_Singer: Simar Kaur_x000a_Lyrics: Micheal_x000a_Composer: Micheal_x000a_Music: Gagan Dhillon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805025"/>
    <n v="24100"/>
    <n v="1757"/>
    <x v="1"/>
    <x v="38"/>
    <x v="14"/>
    <s v="Micheal"/>
    <s v=" Micheal"/>
    <s v=" Gagan Dhillon"/>
    <m/>
    <s v=" https://music.youtube.com/playlist?list=OLAK5uy_k5hfQ8X5QSjpc597aK4HyAUfXxc4hFZa8&amp;si=-8wh2xjN26i3_i4X"/>
    <s v=" https://open.spotify.com/album/2eYub0lcBaahirDzGwCcSb"/>
    <s v=" https://music.apple.com/us/album/karwa-chauth-single/1843294493"/>
    <s v=" https://www.jiosaavn.com/album/karwa-chauth/nnc7603,gX8_"/>
    <s v=" https://www.instagram.com/reels/audio/1113542170961922"/>
    <s v="getmp3"/>
  </r>
  <r>
    <x v="0"/>
    <x v="44"/>
    <s v="Geet MP3 Presents the official video of &quot;Gali&quot; beautifully sung by Karni &amp; Jatinder Mann, lyrics penned by Karni, and the heartmelting music is produced by Amit Dev, the visuals are portrayed by Red Frame Films, this song will make a space in your heart for sure._x000a__x000a_Stream/Download &quot;Gali&quot; on :_x000a__x000a_Spotify: https://open.spotify.com/album/5SqnRliWOLS04X0BVtO7qJ_x000a_Apple Music: https://music.apple.com/us/album/gali/1840917712?i=1840917732_x000a_iTunes: https://music.apple.com/us/album/gali/1840917712?i=1840917732_x000a_JioSaavn: https://www.jiosaavn.com/album/gali/aph7KlaV8P0__x000a_Gaana: https://gaana.com/song/gali-18_x000a_Prime Music India: https://music.amazon.in/albums/B0FRT21JVG?marketplaceId=A3K6Y4MI8GDYMT&amp;musicTerritory=IN&amp;ref=dm_sh_RUoHGpdFD1TOmSxX4hvzG12uq&amp;trackAsin=B0FRSZ1YDC_x000a_YouTube Music: https://music.youtube.com/playlist?list=OLAK5uy_k6xd0_dtSk5YoI03jIMmEZVyE3PFBry6g&amp;si=P7nwbX-orxL_fjO0_x000a_Instagram Reel: https://www.instagram.com/reels/audio/1520955028901108?igsh=bmVpOHRleW9ieTNy_x000a__x000a_Song Credits: _x000a__x000a_Title: Gali_x000a_Singer: Karni &amp; Jatinder Mann_x000a_Lyrics: Karni_x000a_Composer: Karni_x000a_Music: Amit Dev (Ammy D)_x000a_Video Director: Hakam, Sandy (Red Frame Films)_x000a_Female Lead: Nishita Midha_x000a_DOP: Garry Cam_x000a_Drone Operator. Pinta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
    <x v="37"/>
    <n v="578369"/>
    <n v="17025"/>
    <n v="947"/>
    <x v="1"/>
    <x v="39"/>
    <x v="15"/>
    <s v="Karni"/>
    <s v=" Karni"/>
    <s v=" Amit Dev (Ammy D)"/>
    <m/>
    <s v=" https://music.youtube.com/playlist?list=OLAK5uy_k6xd0_dtSk5YoI03jIMmEZVyE3PFBry6g&amp;si=P7nwbX-orxL_fjO0"/>
    <s v=" https://open.spotify.com/album/5SqnRliWOLS04X0BVtO7qJ"/>
    <s v=" https://music.apple.com/us/album/gali/1840917712?i=1840917732"/>
    <s v=" https://www.jiosaavn.com/album/gali/aph7KlaV8P0_"/>
    <s v=" https://www.instagram.com/reels/audio/1520955028901108?igsh=bmVpOHRleW9ieTNy"/>
    <s v="getmp3"/>
  </r>
  <r>
    <x v="0"/>
    <x v="45"/>
    <s v="Geet MP3 presents the official video of “Indica Sativa”, a catchy and energetic track that’s sure to make you vibe. The song is sung by, Deep Jandu, Raja and Aamrapali Mahajan, with lyrics written by Raja and Onkar Malhi. The soothing and vibrant music is produced by Deep Jandu, giving the song its unique flavor. Whether you're chilling or on the move, this track is perfect to set the mood and get lost in the rhythm._x000a__x000a_Stream/Download &quot;Indica Sativa&quot; on :_x000a__x000a_Spotify: https://open.spotify.com/album/666ogyklUIJ0dXkEP7JHd5?si=pSp_3lDKT7WcwVqwWSaGzA_x000a_Apple Music: https://music.apple.com/us/album/indica-sativa/1836421029?i=1836421032_x000a_iTunes: https://music.apple.com/us/album/indica-sativa/1836421029?i=1836421032_x000a_JioSaavn: https://www.jiosaavn.com/song/indica-sativa/MlBaRj0GBnY_x000a_Gaana: https://gaana.com/song/indica-sativa-7_x000a_Prime Music India: https://music.amazon.in/tracks/B0FP5NC6DJ?marketplaceId=A21TJRUUN4KGV&amp;musicTerritory=IN&amp;ref=dm_sh_NaporWGHMTas2Sm2TOr0asjSf_x000a_YouTube Music: https://music.youtube.com/playlist?list=OLAK5uy_m6qW76i7PmbpB4tNIyxu817vpymV5zx9c&amp;si=tArarc_6Vu8u3gUz_x000a_Instagram Reel: https://www.instagram.com/reels/audio/1477807453232924?igsh=MWtpMzZzc2Y2MHh0Zw==_x000a__x000a_Song Credits: _x000a__x000a_Title: Indica Sativa_x000a_Singer: Deep Jandu, Raja &amp; Aamrapali Mahajan_x000a_Additional Vocals: Narender Bhagana_x000a_Lyrics: Raja_x000a_Rap Lyrics: Onkar Malhi_x000a_Music: Deep Jandu_x000a_Mix Master: Adam Fair_x000a_Video: Hitesh Arora_x000a_DOP: Jason Numberdar _x000a_Choreographer: Sumit Kumar _x000a_Costumes Sparsh Mehta _x000a_Art Director: Karma _x000a_Casting: Symphonic Arts _x000a_Asst Director: Chaand Kashyap &amp; Khushpreet Bamnara _x000a_Chief Ad: Neeraj Charan _x000a_Production: AJ_x000a_Jimmy Operator: Gaurav Chhanchar 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S"/>
    <x v="38"/>
    <n v="1704349"/>
    <n v="51749"/>
    <n v="1805"/>
    <x v="1"/>
    <x v="40"/>
    <x v="16"/>
    <s v="Raja"/>
    <m/>
    <s v=" Deep Jandu"/>
    <s v=" Hitesh Arora"/>
    <s v=" https://music.youtube.com/playlist?list=OLAK5uy_m6qW76i7PmbpB4tNIyxu817vpymV5zx9c&amp;si=tArarc_6Vu8u3gUz"/>
    <s v=" https://open.spotify.com/album/666ogyklUIJ0dXkEP7JHd5?si=pSp_3lDKT7WcwVqwWSaGzA"/>
    <s v=" https://music.apple.com/us/album/indica-sativa/1836421029?i=1836421032"/>
    <s v=" https://www.jiosaavn.com/song/indica-sativa/MlBaRj0GBnY"/>
    <s v=" https://www.instagram.com/reels/audio/1477807453232924?igsh=MWtpMzZzc2Y2MHh0Zw=="/>
    <s v="getmp3"/>
  </r>
  <r>
    <x v="0"/>
    <x v="46"/>
    <s v="Geet MP3 presents the official video of the beautiful song “Reel” sung by Deep Jandu and Simar Kaur. Featuring Isha Malviya in the female lead, the track is enriched with heartfelt lyrics by Sidhu Jajjal and powerful music by Deep Jandu &amp; Beat Singh. Directed by Satti Dhillon, the video perfectly blends melody with stunning visuals, making “Reel” a must-watch._x000a__x000a_Stream/Download &quot;REEL&quot; on :_x000a__x000a_Spotify: https://open.spotify.com/album/64h2Td6y0lCewAtlujZrk2?si=y-N2_a7uTPaIhwcitBKciw_x000a_Apple Music: https://music.apple.com/us/album/reel-single/1832456281_x000a_iTunes: https://music.apple.com/us/album/reel-single/1832456281_x000a_JioSaavn: https://www.jiosaavn.com/song/reel/PR4bVDYHclI_x000a_Gaana: https://gaana.com/song/reel-153_x000a_Amazon Prime Music India: https://music.amazon.in/albums/B0FLY9WRVY?marketplaceId=A21TJRUUN4KGV&amp;musicTerritory=IN&amp;ref=dm_sh_Di1Q7NcGXa1Nn61rsgNJ8BJxw_x000a_YouTube Music: https://music.youtube.com/watch?v=g36ZJIOZxjQ&amp;si=X-JRmsyE9nzYVkxT_x000a_Instagram Reel: https://www.instagram.com/reels/audio/1300870798147204?igsh=MW5jNDMzcjc2d3h6ag==_x000a__x000a_Song Credits: _x000a__x000a_Title: Reel_x000a_Singer: Deep Jandu &amp; Simar Kaur_x000a_Female Lead: Isha Maliya_x000a_Lyrics: Sidhu Jajjal_x000a_Music &amp; COmposer: Deep Jandu &amp; Beat Singh_x000a_Mix Master: Adam Fair_x000a_Video Director: Satti Dhillon _x000a_DOP: Shinda Singh_x000a_Editor: Zipsi Studio_x000a_Color Grading: Onkar_x000a_VFX: Gagan Matharoo_x000a_Choreographer: Amit Sayal _x000a_Jimmy Jib: Vicky _x000a_Costumes: Rajat Manchanda _x000a_Art Director: Karma Arts _x000a_Line Producer: Shubham Kumar_x000a_Production: Magic Films &amp; Productions _x000a_Hair: Sahil _x000a_Makeup: Deepu_x000a_Isha Makeup: Vikram Grover _x000a_Isha Hair: Laddi Hairstylist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6099535"/>
    <n v="108141"/>
    <n v="3761"/>
    <x v="1"/>
    <x v="41"/>
    <x v="17"/>
    <s v="Sidhu Jajjal"/>
    <m/>
    <m/>
    <m/>
    <s v=" https://music.youtube.com/watch?v=g36ZJIOZxjQ&amp;si=X-JRmsyE9nzYVkxT"/>
    <s v=" https://open.spotify.com/album/64h2Td6y0lCewAtlujZrk2?si=y-N2_a7uTPaIhwcitBKciw"/>
    <s v=" https://music.apple.com/us/album/reel-single/1832456281"/>
    <s v=" https://www.jiosaavn.com/song/reel/PR4bVDYHclI"/>
    <s v=" https://www.instagram.com/reels/audio/1300870798147204?igsh=MW5jNDMzcjc2d3h6ag=="/>
    <s v="getmp3"/>
  </r>
  <r>
    <x v="0"/>
    <x v="47"/>
    <s v="Geet MP3 presents the official video of “Dope Test” sung by Vadda Grewal, penned by Sukkh Dulowal with music by Nikk Muzik. Directed by Hitesh Arora, this unique love story shows a boy so obsessed with his girl that she even appears in his 'Dope Test'._x000a__x000a_Stream/Download &quot;Dope Test&quot; on :_x000a__x000a_Spotify: https://open.spotify.com/track/5CEdl1hKJt0nbadjMQmudl?si=55a9cc15ef744a9e_x000a_Apple Music: https://music.apple.com/us/album/dope-test-single/1833053145_x000a_iTunes: https://music.apple.com/us/album/dope-test-single/1833053145_x000a_JioSaavn: https://www.jiosaavn.com/song/dope-test/MSJSYxJATgY_x000a_Gaana: https://gaana.com/song/dope-test-2_x000a_Prime Music India: https://music.amazon.in/tracks/B0FM9S636D?marketplaceId=A21TJRUUN4KGV&amp;musicTerritory=IN&amp;ref=dm_sh_1tJwtU2CbEX5yU9kL971JwEZ2_x000a_YouTube Music: https://music.youtube.com/watch?v=_IiDCux7btI&amp;si=-n8zsVhKkiXEP5Vc_x000a_Instagram Reel: https://www.instagram.com/reels/audio/1819657592319579?igsh=MTg5ZWxncnlmdm92MQ==_x000a__x000a_Song Credits: _x000a__x000a_Title: Dope Test_x000a_Singer: Vadda Grewal _x000a_Lyrics &amp; Compose: Sukkh Dulowal_x000a_Music: Nikk Muzik_x000a_Video Director: Hitesh Arora_x000a_Female Lead: Aarisha Sharma_x000a_Actors: Inder Chhajli, Harmesh Guru &amp; Jassi Sandhu_x000a_DOP: Jass Sudan_x000a_Costumes: Rajat Manchanda_x000a_Production: AJ_x000a_Chief Ad: Neeraj Charan _x000a_Producer: KV Dhillon_x000a_Digital Promotions: GK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6S"/>
    <x v="40"/>
    <n v="2090942"/>
    <n v="45648"/>
    <n v="1904"/>
    <x v="1"/>
    <x v="42"/>
    <x v="18"/>
    <s v="Sukkh Dulowal"/>
    <m/>
    <s v=" Nikk Muzik"/>
    <s v=" Hitesh Arora"/>
    <s v=" https://music.youtube.com/watch?v=_IiDCux7btI&amp;si=-n8zsVhKkiXEP5Vc"/>
    <s v=" https://open.spotify.com/track/5CEdl1hKJt0nbadjMQmudl?si=55a9cc15ef744a9e"/>
    <s v=" https://music.apple.com/us/album/dope-test-single/1833053145"/>
    <s v=" https://www.jiosaavn.com/song/dope-test/MSJSYxJATgY"/>
    <s v=" https://www.instagram.com/reels/audio/1819657592319579?igsh=MTg5ZWxncnlmdm92MQ=="/>
    <s v="getmp3"/>
  </r>
  <r>
    <x v="0"/>
    <x v="48"/>
    <s v="Geet MP3 Presents the music video of &quot;Show Down&quot; sung and lyrics penned by 'Mizaaj' and the music is produced by 'Gagan Dhillon', while the visuals are being directed by Kunal Parmar, this song gonna make some viby environment around you._x000a__x000a_Stream/Download &quot;SHOW DOWN&quot; on :_x000a__x000a_Spotify: https://open.spotify.com/track/1F6j85pgiQuCEQ8DXBuPLM?si=0ba2a3b2a8094598_x000a_Apple Music: https://music.apple.com/us/album/show-down-single/1832454017_x000a_iTunes: https://music.apple.com/us/album/show-down-single/1832454017_x000a_JioSaavn: https://www.jiosaavn.com/song/show-down/OiUARzcCD0M_x000a_Gaana: https://gaana.com/song/-down-31_x000a_Prime Music India: https://music.amazon.in/tracks/B0FLY85FC2?marketplaceId=A21TJRUUN4KGV&amp;musicTerritory=IN&amp;ref=dm_sh_TgASruB7FVXryDnraaHF5ZYXG_x000a_YouTube Music: https://music.youtube.com/playlist?list=OLAK5uy_lANLdXMeU0psy23gQz5weLXlVcv00qOqs&amp;si=UeNEAQhuV2TFlE98_x000a_Instagram Reel: https://www.instagram.com/reels/audio/724824910545726?igsh=MWw0Z2xua2dqeGVicA==_x000a__x000a_Song Credits: _x000a__x000a_Title: Show Down_x000a_Singer: Mizaaj_x000a_Lyrics: Mizaaj_x000a_Composer: Gagan Dhillon_x000a_Music: Gagan Dhillon_x000a_Video: Kunal Parmar_x000a_Producer: KV Dhillon_x000a_Digital Promotions: GK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1097731"/>
    <n v="32442"/>
    <n v="1978"/>
    <x v="1"/>
    <x v="43"/>
    <x v="19"/>
    <s v="Mizaaj"/>
    <s v=" Gagan Dhillon"/>
    <s v=" Gagan Dhillon"/>
    <s v=" Kunal Parmar"/>
    <s v=" https://music.youtube.com/playlist?list=OLAK5uy_lANLdXMeU0psy23gQz5weLXlVcv00qOqs&amp;si=UeNEAQhuV2TFlE98"/>
    <s v=" https://open.spotify.com/track/1F6j85pgiQuCEQ8DXBuPLM?si=0ba2a3b2a8094598"/>
    <s v=" https://music.apple.com/us/album/show-down-single/1832454017"/>
    <s v=" https://www.jiosaavn.com/song/show-down/OiUARzcCD0M"/>
    <s v=" https://www.instagram.com/reels/audio/724824910545726?igsh=MWw0Z2xua2dqeGVicA=="/>
    <s v="getmp3"/>
  </r>
  <r>
    <x v="0"/>
    <x v="49"/>
    <s v="Geet MP3 Presents the official video of &quot;Mahiya&quot; sung by Deep Jandu and Rukhsar. The music is produced by Deep Jandu, with heartfelt lyrics penned by Fateh Shergill, and a stunning video directed by Satti Dhillon._x000a__x000a_Stream/Download &quot;Mahiya&quot; on :_x000a__x000a_Spotify: https://open.spotify.com/track/3NdBrA6C9KsvTGaplQbOR9?si=2dd36438ea9a484c_x000a_Apple Music: https://music.apple.com/us/album/mahiya-single/1822994863_x000a_iTunes: https://music.apple.com/us/album/mahiya-single/1822994863_x000a_JioSaavn: https://www.jiosaavn.com/song/mahiya/HQEGYEZkc2M_x000a_Gaana: https://gaana.com/song/mahiya-431_x000a_Amazon Prime Music: https://gaana.com/song/mahiya-431_x000a_YouTube Music: https://music.youtube.com/playlist?list=OLAK5uy_nFxn6j12nCQ7-ODtM5ofcKl-oncefSuLE&amp;si=hXWn9bRWl648asyh_x000a_Instagram Reel: https://www.instagram.com/reels/audio/1524281021867732?igsh=MW95OTFodWVpcnNwdw==_x000a__x000a_Song Credits: _x000a__x000a_Title: Mahiya_x000a_Singer: Deep Jandu _x000a_Female Vocals: Rukshar_x000a_Music: Deep Jandu_x000a_Composer: Deep Jandu, Fateh Shergill, SHV _x000a_Mix Master: J Statik_x000a_Dolby Mix: Adam Fair_x000a_Lyrics: Fateh Shergill_x000a_Director: Satti Dhillon_x000a_DOP: Vikcee _x000a_Female Lead: Soundous Moufakir_x000a_Assistant DOP: Rahul Sabharwal &amp; Rashwinder _x000a_Assistant Director: Hardik Rattan_x000a_Editor: Sangeet Unplugged Films_x000a_CG: Onkar Singh  _x000a_Line Producer: Karan Film Production _x000a_Choreographer: Amit Syal  _x000a_Jimmy Jib: Vicky _x000a_Assistant Choreographer: Aashna Bagri_x000a_Stylist: Rajat Manchanda _x000a_Photo Credits: K Raj _x000a_Art: Karma Arts _x000a_Makeup: Rajan Passi  _x000a_VFX: Ronin Vfx_x000a_Producer: KV Dhillon_x000a_Digital Promotions: GK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5256601"/>
    <n v="101337"/>
    <n v="4200"/>
    <x v="1"/>
    <x v="44"/>
    <x v="20"/>
    <s v="Fateh Shergill"/>
    <s v=" Deep Jandu, Fateh Shergill, SHV "/>
    <s v=" Deep Jandu"/>
    <m/>
    <s v=" https://music.youtube.com/playlist?list=OLAK5uy_nFxn6j12nCQ7-ODtM5ofcKl-oncefSuLE&amp;si=hXWn9bRWl648asyh"/>
    <s v=" https://open.spotify.com/track/3NdBrA6C9KsvTGaplQbOR9?si=2dd36438ea9a484c"/>
    <s v=" https://music.apple.com/us/album/mahiya-single/1822994863"/>
    <s v=" https://www.jiosaavn.com/song/mahiya/HQEGYEZkc2M"/>
    <s v=" https://www.instagram.com/reels/audio/1524281021867732?igsh=MW95OTFodWVpcnNwdw=="/>
    <s v="getmp3"/>
  </r>
  <r>
    <x v="0"/>
    <x v="50"/>
    <s v="Geet MP3 presents the official teaser of &quot;Mahiya,&quot; sung by Deep Jandu and Rukhsar. The music is produced by Deep Jandu, with heartfelt lyrics penned by Fateh Shergill, and a stunning video directed by Satti Dhillon._x000a__x000a_Releasing on 9th July at 6 PM._x000a__x000a_Song Credits: _x000a__x000a_Title: Mahiya_x000a_Singer: Deep Jandu _x000a_Female Vocals: Rukshar_x000a_Music: Deep Jandu_x000a_Composer: Deep Jandu, Fateh Shergill, SHV _x000a_Mix Master: J Statik_x000a_Dolby Mix: Adam Fair_x000a_Lyrics: Fateh Shergill_x000a_Director: Satti Dhillon_x000a_DOP: Vikcee _x000a_Assistant DOP: Rahul Sabharwal &amp; Rashwinder _x000a_Assistant Director: Hardik Rattan_x000a_Editor: Sangeet Unplugged Films_x000a_CG: Onkar Singh  _x000a_Line Producer: Karan Film Production _x000a_Choreographer: Amit Syal  _x000a_Jimmy Jib: Vicky _x000a_Assistant Choreographer: Aashna Bagri_x000a_Stylist: Rajat Manchanda _x000a_Photo Credits: K Raj _x000a_Art: Karma Arts _x000a_Makeup: Rajan Passi  _x000a_VFX: Ronin Vfx_x000a_Producer: KV Dhillon_x000a_Digital Promotions: GK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6S"/>
    <x v="41"/>
    <n v="507990"/>
    <n v="21577"/>
    <n v="930"/>
    <x v="1"/>
    <x v="44"/>
    <x v="20"/>
    <s v="Fateh Shergill"/>
    <s v=" Deep Jandu, Fateh Shergill, SHV "/>
    <s v=" Deep Jandu"/>
    <m/>
    <m/>
    <m/>
    <m/>
    <m/>
    <m/>
    <s v="getmp3"/>
  </r>
  <r>
    <x v="0"/>
    <x v="51"/>
    <s v="Geet MP3 &amp; GK Digital proudly present the official video of &quot;Daddy's Home&quot; by legendary Punjabi hip hop rapper BOHEMIA feauturing J Hind. Music by the talented Deep Jandu, a hard-hitting anthem blending raw lyrics and powerful beats — a must-listen for Desi hip hop fans!_x000a__x000a_Subscribe To Our Channel For New Songs: http://bit.ly/SubscribeGEETMP3_x000a__x000a_Stream/Download  Full Album Audio On:-_x000a__x000a_Spotify: https://open.spotify.com/track/0TTDPkyoY0VpTGlX91dHFY?si=577ed3f590734b66_x000a_Apple Music: https://music.apple.com/us/song/daddys-home/1763867348_x000a_iTunes: https://music.apple.com/us/song/daddys-home/1763867348_x000a_Prime Music India: https://music.amazon.in/tracks/B0DDQX9LNX?marketplaceId=A21TJRUUN4KGV&amp;musicTerritory=IN&amp;ref=dm_sh_X93SiLHeTmpoPfPKPV8JqMKXB_x000a_JioSaavn: https://www.jiosaavn.com/song/daddys-home/QA0qBRl8Z1U_x000a_Youtube Music: https://music.youtube.com/watch?v=l8ZR5pqlIuc&amp;si=tIkTyyPRHWcPYCwz_x000a_Instagram Reels: https://www.instagram.com/reels/audio/856045589129815?igsh=MWNueHl4a2gxbWI5Nw==_x000a__x000a_Song Credits: _x000a__x000a_Song: Daddy's Home_x000a_Artist: Bohemia_x000a_Featuring: J Hind_x000a_Lyrics: Bohemia &amp; J Hind_x000a_Music: Deep Jandu_x000a_Executive Producer: J.Hind_x000a_Promotions: GK Digital_x000a_Producer: KV Dhillon_x000a_Music Label: Geet MP3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1901698"/>
    <n v="36870"/>
    <n v="1847"/>
    <x v="1"/>
    <x v="45"/>
    <x v="21"/>
    <s v="Bohemia &amp; J Hind"/>
    <m/>
    <s v=" Deep Jandu"/>
    <m/>
    <m/>
    <s v=" https://open.spotify.com/track/0TTDPkyoY0VpTGlX91dHFY?si=577ed3f590734b66"/>
    <s v=" https://music.apple.com/us/song/daddys-home/1763867348"/>
    <s v=" https://www.jiosaavn.com/song/daddys-home/QA0qBRl8Z1U"/>
    <m/>
    <s v="getmp3"/>
  </r>
  <r>
    <x v="0"/>
    <x v="52"/>
    <s v="Geet MP3 Presents the Song &quot;Yaari&quot; From the Movie of &quot;Gangland The City Of Crime.&quot; The Song is Performed By Surjit Khan and the Music is produced by Deep Jandu. We hope you enjoy listening to it as much as we enjoyed creating it! _x000a__x000a_Stream/Download &quot;Yaari&quot; On :_x000a_Spotify: https://open.spotify.com/track/1hTgryktnnRt2bQEdwDbz1?si=76d6e9d878af4f3c_x000a_Apple Music: https://music.apple.com/us/song/yaari-from-gangland/1808927657_x000a_iTunes: https://music.apple.com/us/song/yaari-from-gangland/1808927657_x000a_JioSaavn: https://www.jiosaavn.com/song/yaari-from-gangland-from-gangland/ITsGWBYdB1s_x000a_Prime Music India: https://music.amazon.in/albums/B0F54DKGVD?marketplaceId=A3K6Y4MI8GDYMT&amp;musicTerritory=IN&amp;ref=dm_sh_6bIXAs2lStCBOuuf8LPWyepET&amp;trackAsin=B0F54D622N_x000a_YouTube Music: https://music.youtube.com/watch?v=WzkpBGd12zM&amp;si=HRIEwY8QM9-YhyxV_x000a_Instagram Reel: https://www.instagram.com/reels/audio/902639305260986?igsh=bzk2MXVkMnJ4MHBs_x000a__x000a_Song Credits: _x000a_Song: Yaari_x000a_Singer: Surjit Khan_x000a_Lyrics: Prince Bhullar_x000a_Music: Deep Jandu_x000a_Record Label: Geet MP3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28S"/>
    <x v="43"/>
    <n v="1434691"/>
    <n v="13665"/>
    <n v="937"/>
    <x v="1"/>
    <x v="46"/>
    <x v="22"/>
    <s v="Prince Bhullar"/>
    <m/>
    <s v=" Deep Jandu"/>
    <m/>
    <s v=" https://music.youtube.com/watch?v=WzkpBGd12zM&amp;si=HRIEwY8QM9-YhyxV"/>
    <s v=" https://open.spotify.com/track/1hTgryktnnRt2bQEdwDbz1?si=76d6e9d878af4f3c"/>
    <s v=" https://music.apple.com/us/song/yaari-from-gangland/1808927657"/>
    <s v=" https://www.jiosaavn.com/song/yaari-from-gangland-from-gangland/ITsGWBYdB1s"/>
    <s v=" https://www.instagram.com/reels/audio/902639305260986?igsh=bzk2MXVkMnJ4MHBs"/>
    <s v="getmp3"/>
  </r>
  <r>
    <x v="0"/>
    <x v="53"/>
    <s v="Geet MP3 Presents the Song &quot;Mithiye&quot; From the Movie of &quot;Gangland The City Of Crime.&quot; The Song is Performed By  Happy Raikoti &amp; Simar Kaur. Movie Releasing In Cinemas 25th April 2025, We hope you enjoy listening to it as much as we enjoyed creating it! _x000a__x000a_Gangland Song Available On:_x000a_Apple Music: https://music.apple.com/in/album/mithiye-from-gangland-single/1809800761_x000a_Amazon Prime Music: https://music.amazon.in/albums/B0F5QTD9LM_x000a_iTunes: https://music.apple.com/in/album/mithiye-from-gangland-single/1809800761_x000a_YT Music: https://music.youtube.com/watch?v=SFFZtuXn-gw_x000a_YouTube Topic: https://www.youtube.com/watch?v=SFFZtuXn-gw_x000a_Reels: https://www.instagram.com/reels/audio/504355889421817?igsh=MWFqcWF6bno1OGZjcA%3D%3D_x000a__x000a_Song Credits:_x000a_Singer: Happy Raikoti &amp; Simar Kaur_x000a_Lyrics/Music: Happy Raikoti_x000a_Digitally Promotions: GK Digital_x000a_Music Label: Geet MP3 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1684797"/>
    <n v="27469"/>
    <n v="1991"/>
    <x v="1"/>
    <x v="47"/>
    <x v="23"/>
    <s v="Happy Raikoti"/>
    <m/>
    <m/>
    <m/>
    <m/>
    <m/>
    <s v=" https://music.apple.com/in/album/mithiye-from-gangland-single/1809800761"/>
    <m/>
    <m/>
    <s v="getmp3"/>
  </r>
  <r>
    <x v="0"/>
    <x v="54"/>
    <s v="Geet MP3 Proudly Presents New Movie &quot;Gangland&quot;,  And The Movie is Going To Release In Cinemas On April 25, 2024. And this is The Third Song From the Movie, Song &quot;City Gangland&quot;_x000a__x000a_Make Sure You Will Like It And Spread It As Much As You Can. _x000a_Subscribe To Our Channel For New Songs: http://bit.ly/SubscribeGEETMP3_x000a__x000a_Streaming Now On:_x000a_Apple Music: https://music.apple.com/in/album/city-gangland-from-gangland/1809805292?i=1809805293_x000a_Amazon Music: https://music.amazon.in/albums/B0F5QT1ZTR_x000a_iTunes: https://music.apple.com/in/album/city-gangland-from-gangland/1809805292?i=1809805293_x000a_YouTube Topic: https://www.youtube.com/watch?v=ZwRg4icmCfA_x000a_YT Music: https://music.youtube.com/watch?v=ZwRg4icmCfA_x000a_Instagram: https://www.instagram.com/reels/audio/1717210809209875?igsh=Zmh5a3lscmhybTFn_x000a__x000a_Song Credits:_x000a_Song: City Gangland_x000a_Singer: Deep Jandu, Mizaaj_x000a_Lyrics: Prince Bhullar, Mizaaj_x000a_Music: Deep Jandu_x000a_Digital Promotion: GK Digital_x000a_Music Label: Geet MP3 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 Partner: GK Digital_x000a_Worldwide Distributions: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1950281"/>
    <n v="23271"/>
    <n v="1193"/>
    <x v="1"/>
    <x v="48"/>
    <x v="24"/>
    <s v="Prince Bhullar, Mizaaj"/>
    <m/>
    <s v=" Deep Jandu"/>
    <m/>
    <m/>
    <m/>
    <s v=" https://music.apple.com/in/album/city-gangland-from-gangland/1809805292?i=1809805293"/>
    <m/>
    <m/>
    <s v="getmp3"/>
  </r>
  <r>
    <x v="0"/>
    <x v="55"/>
    <s v="Geet MP3 Proudly Presents New Movie &quot;Gangland&quot;,  And The Movie is Going To Release In Cinemas On April 25, 2024. And this is The second Song From the Movie, Song &quot;Jail&quot;_x000a__x000a_Make Sure You Will Like It And Spread It As Much As You Can. _x000a_Subscribe To Our Channel For New Songs: http://bit.ly/SubscribeGEETMP3_x000a__x000a_Streaming Now On:_x000a__x000a_Spotify: https://open.spotify.com/album/1YpVPyz2gOi8IyALPVOLxY_x000a_Apple Music: https://music.apple.com/us/album/jail-from-gangland-single/1808927455_x000a_iTunes: https://music.apple.com/us/album/jail-from-gangland-single/1808927455_x000a_Reels: https://www.instagram.com/reels/audio/1003660058408629?igsh=c25ua2hubzBzYm1j_x000a_Amazon: https://music.amazon.in/albums/B0F54DHC47_x000a_Jiosaavn: https://www.jiosaavn.com/album/jail-from-gangland/,vf8xIqHn9c__x000a_Youtube Music: https://music.youtube.com/playlist?list=OLAK5uy_mIwEIzOVcT8SzpD6-5dadr_Df_nShUnx8_x000a__x000a_Song Credits:_x000a_Song: Jail_x000a_Singer: Labh Heera_x000a_Lyrics/Composer/ Music: Happy Raikoti_x000a_Digital Promotion: GK Digital_x000a_Music Label: Geet MP3 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 Partner: GK Digital_x000a_Worldwide Distributions: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1S"/>
    <x v="44"/>
    <n v="10309861"/>
    <n v="46334"/>
    <n v="2229"/>
    <x v="1"/>
    <x v="49"/>
    <x v="25"/>
    <s v="Happy Raikoti"/>
    <m/>
    <m/>
    <m/>
    <m/>
    <s v=" https://open.spotify.com/album/1YpVPyz2gOi8IyALPVOLxY"/>
    <s v=" https://music.apple.com/us/album/jail-from-gangland-single/1808927455"/>
    <m/>
    <m/>
    <s v="getmp3"/>
  </r>
  <r>
    <x v="0"/>
    <x v="56"/>
    <s v="Geet MP3 Presents the Trailer of &quot;Gangland The City Of Crime&quot; Get Ready for an Amazing Cinematic Experience Featuring Talented Artists, Including Nishawn Bhullar, Siippyy Gill, Dheeraj Kumar, Harf Cheema, Vadda Grewal, Davy Grewal, Kull Sidhu, Hobby Dhaliwal, Paramveer Singh, Victor John. Directed by Savio Sanddhu. _x000a__x000a_Movie Releasing in Theatres on 25th April 2025._x000a__x000a_Movie Credits: 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1S"/>
    <x v="45"/>
    <n v="3616612"/>
    <n v="42918"/>
    <n v="2759"/>
    <x v="2"/>
    <x v="50"/>
    <x v="26"/>
    <s v="NILL"/>
    <m/>
    <m/>
    <m/>
    <m/>
    <m/>
    <m/>
    <m/>
    <m/>
    <s v="getmp3"/>
  </r>
  <r>
    <x v="0"/>
    <x v="57"/>
    <s v="Geet MP3 Presents the Title Track &quot;Gangland&quot; From the Movie of &quot;Gangland The City Of Crime.&quot; The Song is Performed By  Guri Lahoria. Movie Releasing In Cinemas 25th April 2025, We hope you enjoy listening to it as much as we enjoyed creating it! _x000a__x000a_Gangland Song Available On:_x000a_Apple Music: https://music.apple.com/in/album/gangland-title-track-from-gangland-single/1807111822_x000a_Spotfy: https://open.spotify.com/album/2Kkr0TKb1U8Y98biHT7QGH_x000a_Amazon Prime Music: https://music.amazon.in/albums/B0F3Y3438R_x000a_YT Music: https://music.youtube.com/watch?v=6jpci_hEV68_x000a_iTunes: https://music.apple.com/in/album/gangland-title-track-from-gangland-single/1807111822_x000a_Instagram: https://www.instagram.com/reels/audio/1753320908546935?igsh=czljbHQ2OWloazJq_x000a__x000a_Song Credits:_x000a_Singer/Lyrics: Guri Lahoria_x000a_Music: Devilo_x000a_Digitally Promotions: GK Digital_x000a_Music Label: Geet MP3 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1690906"/>
    <n v="20065"/>
    <n v="1974"/>
    <x v="1"/>
    <x v="51"/>
    <x v="27"/>
    <s v="Guri Lahoria"/>
    <m/>
    <s v=" Devilo"/>
    <m/>
    <m/>
    <m/>
    <s v=" https://music.apple.com/in/album/gangland-title-track-from-gangland-single/1807111822"/>
    <m/>
    <m/>
    <s v="getmp3"/>
  </r>
  <r>
    <x v="0"/>
    <x v="58"/>
    <s v="Geet MP3 Presents the Teaser of &quot;Gangland The City Of Crime&quot; Get Ready for an Amazing Cinematic Experience Featuring Talented Artists, Including Nishawn Bhullar, Siippyy Gill, Dheeraj Kumar, Harf Cheema, Vadda Grewal, Davy Grewal, Kull Sidhu, Hobby Dhaliwal, Paramveer Singh, Victor John. Directed by Savio Sanddhu. _x000a__x000a_Movie Releasing in Theatres on 25th April 2025._x000a__x000a_Movie Credits: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S"/>
    <x v="47"/>
    <n v="2308488"/>
    <n v="23428"/>
    <n v="2958"/>
    <x v="2"/>
    <x v="50"/>
    <x v="26"/>
    <s v="NILL"/>
    <m/>
    <m/>
    <m/>
    <m/>
    <m/>
    <m/>
    <m/>
    <m/>
    <s v="getmp3"/>
  </r>
  <r>
    <x v="0"/>
    <x v="59"/>
    <s v="Geet MP3 &amp; GK Digital are Presenting a New Romantic Song by Musahib Ft. Jyotica Tangri, Titled &quot;Teri Mohabbat&quot;  We hope you enjoy listening to it as much as we enjoyed creating it!_x000a_Join the Journey and Subscribe to Endless Entertainment: http://bit.ly/SubscribeGEETMP3_x000a__x000a_Stream/Download Teri Mohabbat Full Song On: _x000a_Apple Music:https://music.apple.com/in/album/teri-mohabbat-single/1800013255_x000a_Spotify: https://open.spotify.com/album/50H1BXFYPq9GNpNknivLlq_x000a_Amazon Prime Music: https://music.amazon.in/albums/B0DZ7584XV_x000a_iTunes: https://music.apple.com/in/album/teri-mohabbat-single/1800013255_x000a_YT Music: https://music.youtube.com/watch?v=V_BYiN06b-c_x000a_YouTube: https://www.youtube.com/watch?v=V_BYiN06b-c_x000a_Reel: https://www.instagram.com/reels/audio/1164542275201117/_x000a__x000a_Song Credits:_x000a_Song: Teri Mohabbat_x000a_Singer: Musahib Ft. Jyotica Tangri_x000a_Lyrics/Composer: Musahib_x000a_Music: Vipul Kapoor _x000a_Female Lead: Sukruti Airi_x000a_Video: Satti Dhillon_x000a_DOP: Vikcee _x000a_Choreographer: John _x000a_Female Lead: Sukruti Airi_x000a_Editor: Zipsy Studios_x000a_Mix Master: Whipp_x000a_Color Grade: Onkar_x000a_Casting by: Senty Virk _x000a_Hair: Rabu_x000a_Makeup: Prabh Makeover _x000a_Still Making: Sandy _x000a_Production: Magic Films Productions_x000a_DOP Assistant: Rahul Sabharwal_x000a_Art Director: Karma Arts _x000a_Costume: Rajat Manchanda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1401997"/>
    <n v="20061"/>
    <n v="1839"/>
    <x v="1"/>
    <x v="52"/>
    <x v="28"/>
    <s v="Musahib"/>
    <s v=" Musahib"/>
    <s v=" Vipul Kapoor "/>
    <s v=" Satti Dhillon"/>
    <m/>
    <s v=" https://open.spotify.com/album/50H1BXFYPq9GNpNknivLlq"/>
    <s v="https://music.apple.com/in/album/teri-mohabbat-single/1800013255"/>
    <m/>
    <m/>
    <s v="getmp3"/>
  </r>
  <r>
    <x v="0"/>
    <x v="60"/>
    <s v="Geet MP3 and GK Digital are Presenting a New Song of Harf Cheema &quot;Still Dreaming&quot; We're excited to share our music with the world. We hope you enjoy listening to it as much as we enjoyed creating it!_x000a__x000a_Join the Journey and Subscribe to Endless Entertainment: http://bit.ly/SubscribeGEETMP3_x000a__x000a_Streaming Now On: _x000a_Apple Music: https://music.apple.com/in/album/still-dreaming/1799996664?i=1799996675_x000a_Spotify: https://open.spotify.com/track/5WuBCwiRTqJgOhf8WRKRDT?si=apgZe41JRAeQZwhRketsjw&amp;context=spotify%3Aalbum%3A0NSUVRBvkxDZV8El55dyY1_x000a_Amazon Prime Music: https://music.amazon.in/search/Still+Dreaming?filter=IsLibrary%7Cfalse&amp;sc=none_x000a_iTunes: https://music.apple.com/in/album/still-dreaming/1799996664?i=1799996675_x000a_Instagram: https://www.instagram.com/reels/audio/1795794414546555?igsh=aTJidDlvdTk2a2ho_x000a__x000a__x000a_Song Credits: _x000a_Song: Still Dreaming_x000a_Singer &amp; Lyrics: Harf Cheema_x000a_Female Vocals: Gurlez Akhtar_x000a_Starring: Himanshi Khurana, Harf Cheema_x000a_Music Producer &amp; Composer: Deep Jandu_x000a_Video Director: Savio Sandhu_x000a_Producer: Kv Dhillon_x000a_Producer:  PARVAR NISHAN_x000a_Online &amp; Reels Promotions: GK Digital_x000a_Record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6830789"/>
    <n v="60882"/>
    <n v="2182"/>
    <x v="1"/>
    <x v="53"/>
    <x v="29"/>
    <s v="Harf Cheema"/>
    <s v=" Deep Jandu"/>
    <m/>
    <m/>
    <m/>
    <s v=" https://open.spotify.com/track/5WuBCwiRTqJgOhf8WRKRDT?si=apgZe41JRAeQZwhRketsjw&amp;context=spotify%3Aalbum%3A0NSUVRBvkxDZV8El55dyY1"/>
    <s v=" https://music.apple.com/in/album/still-dreaming/1799996664?i=1799996675"/>
    <m/>
    <m/>
    <s v="getmp3"/>
  </r>
  <r>
    <x v="0"/>
    <x v="61"/>
    <s v="Geet MP3 &amp; Jagjeet Sandhu Films Presents the Song &quot;Kro Ji Kro Maaf&quot; From The Movie &quot;iLLTi&quot; The Song is Performed By  G Khan. Get Ready for an Amazing Cinematic Experience Featuring Talented Artists, including Jagjeet Sandhu, Tania, Raghveer Boli, Anita Devgun . Directed by Varinder Ramgarhia._x000a_Make sure to like it and share it as much as you can!_x000a_Join the Journey and Subscribe to Endless Entertainment: http://bit.ly/SubscribeGEETMP3_x000a__x000a_iLLTi Movie in Cinemas Now. _x000a__x000a_Kro Ji Kro Maaf Audio Avaiable On:_x000a_Apple Music: https://music.apple.com/in/album/kro-ji-kro-maaf-from-illti-single/1797750927_x000a_Spotify: https://open.spotify.com/album/4QlJESzQEFSgsf8Z7p7awR_x000a_Amazon Prime Music: https://music.amazon.in/albums/B0DY1M4PTR_x000a_YT Music: https://music.youtube.com/watch?v=S3CFSK-fsR0_x000a_iTunes: https://music.apple.com/in/album/kro-ji-kro-maaf-from-illti-single/1797750927_x000a_Instagram: https://www.instagram.com/reels/audio/643856561360161?igsh=MWZjem5ueWZ6cG9vNA%3D%3D_x000a__x000a_Song Credits:_x000a__x000a_Song Name: Kro Ji Kro Maaf_x000a_Singer: G Khan_x000a_Music: Crowny_x000a_Lyricist/Composer: Kang Sadiq _x000a_Master Mix: Bpm Singh_x000a_Directed By: Varinder Ramgarhia _x000a_Digitally: GK Digital_x000a_Music Label: Geet MP3_x000a__x000a_Movie Credits:_x000a_Movie Name: ILLTI  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Associate Director: Baljit Singh Balli_x000a_Second Cinematographer: Sandeep Singh _x000a_Gaffer: Rakesh Kumar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Matrix Hair Twister Moga &amp; Rajan Sheela_x000a_Still &amp; Making: Ckay Aulakh &amp; Aman _x000a_Di &amp; Sound: Afterplay Studios (Maddy)_x000a_Di Colourist: Parkash Joseph_x000a_Recording Mixer: Deepak Poojary_x000a_Dubbing By: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6S"/>
    <x v="50"/>
    <n v="319105"/>
    <n v="7537"/>
    <n v="925"/>
    <x v="1"/>
    <x v="54"/>
    <x v="30"/>
    <s v="Kang Sadiq"/>
    <s v=" Kang Sadiq "/>
    <s v=" Crowny"/>
    <m/>
    <m/>
    <s v=" https://open.spotify.com/album/4QlJESzQEFSgsf8Z7p7awR"/>
    <s v=" https://music.apple.com/in/album/kro-ji-kro-maaf-from-illti-single/1797750927"/>
    <m/>
    <m/>
    <s v="getmp3"/>
  </r>
  <r>
    <x v="0"/>
    <x v="62"/>
    <s v="Geet MP3 &amp; Jagjeet Sandhu Films Presents the Song &quot;Fire Jawani&quot; From The Movie &quot;iLLTi&quot; The Song is Performed By  Master Saleem. Get Ready for an Amazing Cinematic Experience Featuring Talented Artists, including Jagjeet Sandhu, Tania, Raghveer Boli, Anita Devgun . Directed by Varinder Ramgarhia._x000a_Make sure to like it and share it as much as you can!_x000a_Join the Journey and Subscribe to Endless Entertainment: http://bit.ly/SubscribeGEETMP3_x000a__x000a_Movies Releasing in Cinemas on 14th February 2025._x000a__x000a_Fire Jawani Audio Avaiable On:_x000a_Apple Music: https://music.apple.com/in/album/fire-jawani-from-illti-single/1795433017_x000a_Spotify: https://open.spotify.com/album/3nzbAn3iMPME3Axn7WUEsK_x000a_Amazon Prime Music: https://music.amazon.in/albums/B0DWN4T479_x000a_Jio Saavn: https://www.jiosaavn.com/album/fire-jawani-from-illti/dt2wOy5CAAQ__x000a_iTunes: https://music.apple.com/in/album/fire-jawani-from-illti-single/1795433017_x000a_YT Music: https://music.youtube.com/watch?v=9fM25d03t_E_x000a_Youtube Topic: https://www.youtube.com/watch?v=9fM25d03t_E_x000a_Instagram Reel: https://www.instagram.com/reels/audio/1357679802353216?igsh=MWZ4eTVyN3E5bnI5Yw==_x000a__x000a_Song Credits:_x000a__x000a_Song Name: Fire Jawani_x000a_Singer: Master Saleem_x000a_Music: Crowny_x000a_Lyricist/Composer: Kang Sadiq _x000a_Master Mix: Bpm Singh_x000a_Directed By: Varinder Ramgarhia_x000a_Choreographer: Arvind Thakur _x000a_Digitally: GK Digital_x000a_Music Label: Geet MP3_x000a__x000a_Movie Credits:_x000a_Movie Name: ILLTI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Associate Director: Baljit Singh Balli_x000a_Second Cinematographer: Sandeep Singh _x000a_Gaffer: Rakesh Kumar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Matrix Hair Twister Moga &amp; Rajan Sheela_x000a_Still &amp; Making: Ckay Aulakh &amp; Aman _x000a_Di &amp; Sound: Afterplay Studios (Maddy)_x000a_Di Colourist: Parkash Joseph_x000a_Recording Mixer: Deepak Poojary_x000a_Dubbing By: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2S"/>
    <x v="51"/>
    <n v="1267595"/>
    <n v="16873"/>
    <n v="472"/>
    <x v="1"/>
    <x v="55"/>
    <x v="31"/>
    <s v="Kang Sadiq"/>
    <s v=" Kang Sadiq "/>
    <s v=" Crowny"/>
    <m/>
    <m/>
    <s v=" https://open.spotify.com/album/3nzbAn3iMPME3Axn7WUEsK"/>
    <s v=" https://music.apple.com/in/album/fire-jawani-from-illti-single/1795433017"/>
    <m/>
    <s v=" https://www.instagram.com/reels/audio/1357679802353216?igsh=MWZ4eTVyN3E5bnI5Yw=="/>
    <s v="getmp3"/>
  </r>
  <r>
    <x v="0"/>
    <x v="63"/>
    <s v="Geet MP3 &amp; Jagjeet Sandhu Films Presents the  &quot;ILLTI&quot; Movie Get Ready for an Amazing Cinematic Experience Featuring Talented Artists, including Jagjeet Sandhu, Tania, Raghveer Boli, Anita Devgun . Directed by Varinder Ramgarhia._x000a__x000a_The Movie is Releasing In Cinemas on 14 February 2025. We hope you enjoy watching it as much as we enjoyed making it!_x000a__x000a_Join the Journey and Subscribe to Endless Entertainment: http://bit.ly/SubscribeGEETMP3_x000a__x000a_Movie Credits: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Production Manager: Yuvraj Singh_x000a_Associate Director: Baljit Singh Balli_x000a_Second Cinematographer: Sandeep Singh. _x000a_Gaffer: Rakesh Kumar_x000a_Singer : Mika Singh , Romi , Master Saleem , G Khan 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 Matrix Hair Twister Moga &amp; Rajan Sheela_x000a_Still &amp; Making - Ckay Aulakh &amp; Aman _x000a_Di &amp; Sound: Afterplay Studios (Maddy)_x000a_Di Colourist: Parkash Joseph_x000a_Recording Mixer: Deepak Poojar_x000a_Dubbing By : Ankush Sharma_x000a_Digitally Promotions: GK Digital_x000a_Worldwide Distributions: Geet MP3_x000a_Music On: Geet 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16S"/>
    <x v="52"/>
    <n v="25039"/>
    <n v="352"/>
    <n v="19"/>
    <x v="2"/>
    <x v="56"/>
    <x v="32"/>
    <s v="Kang Sadiq"/>
    <m/>
    <s v=" Crowny"/>
    <m/>
    <m/>
    <m/>
    <m/>
    <m/>
    <m/>
    <s v="getmp3"/>
  </r>
  <r>
    <x v="0"/>
    <x v="64"/>
    <s v="Geet MP3 &amp; Jagjeet Sandhu Films Presents the  &quot;ILLTI&quot; Movie Get Ready for an Amazing Cinematic Experience Featuring Talented Artists, including Jagjeet Sandhu, Tania, Raghveer Boli, Anita Devgun . Directed by Varinder Ramgarhia._x000a__x000a_The Movie is Releasing In Cinemas on 14 February 2025. We hope you enjoy watching it as much as we enjoyed making it!_x000a__x000a_Join the Journey and Subscribe to Endless Entertainment: http://bit.ly/SubscribeGEETMP3_x000a__x000a_Movie Credits: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Production Manager: Yuvraj Singh_x000a_Associate Director: Baljit Singh Balli_x000a_Second Cinematographer: Sandeep Singh. _x000a_Gaffer: Rakesh Kumar_x000a_Singer : Mika Singh , Romi , Master Saleem , G Khan 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 Matrix Hair Twister Moga &amp; Rajan Sheela_x000a_Still &amp; Making - Ckay Aulakh &amp; Aman _x000a_Di &amp; Sound: Afterplay Studios (Maddy)_x000a_Di Colourist: Parkash Joseph_x000a_Recording Mixer: Deepak Poojar_x000a_Dubbing By : Ankush Sharma_x000a_Digitally Promotions: GK Digital_x000a_Worldwide Distributions: Geet MP3_x000a_Music On: Geet 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16S"/>
    <x v="52"/>
    <n v="17343"/>
    <n v="312"/>
    <n v="30"/>
    <x v="2"/>
    <x v="57"/>
    <x v="32"/>
    <s v="Kang Sadiq"/>
    <m/>
    <s v=" Crowny"/>
    <m/>
    <m/>
    <m/>
    <m/>
    <m/>
    <m/>
    <s v="getmp3"/>
  </r>
  <r>
    <x v="0"/>
    <x v="65"/>
    <s v="Geet MP3 &amp; Jagjeet Sandhu Films Presents the Song &quot;Tunak Tunak&quot; From The Movie &quot;iLLTi&quot; The Song is Performed By  Romy. Get Ready for an Amazing Cinematic Experience Featuring Talented Artists, including Jagjeet Sandhu, Tania, Raghveer Boli, Anita Devgun . Directed by Varinder Ramgarhia._x000a_Make sure to like it and share it as much as you can!_x000a_Join the Journey and Subscribe to Endless Entertainment: http://bit.ly/SubscribeGEETMP3_x000a__x000a_Movies Releasing in Cinemas on 14th February 2025._x000a__x000a_Tunak Tunak Audio Avaiable:_x000a_Apple Music: https://music.apple.com/in/album/tunak-tunak-from-illti-single/1794497595_x000a_Spotify: https://open.spotify.com/album/7JUM7xjz9crIdhABK7oVF4_x000a_Amazon Prime Music: https://music.amazon.in/albums/B0DW3T5LH5_x000a_iTunes: https://music.apple.com/in/album/tunak-tunak-from-illti-single/1794497595_x000a_Jio Saavn: https://www.jiosaavn.com/song/tunak-tunak-from-illti-from-illti/N0UFRy5HU1U_x000a_YT Music: https://music.youtube.com/watch?v=qyNzzuBixYI_x000a__x000a_Song Credits:_x000a__x000a_Singer: Romy_x000a_Music: Crowny_x000a_Lyricist/Composer: Kang Sadiq _x000a_Master Mix: Bpm singh_x000a_Directed By: Varinder Ramgarhia_x000a_Choreographer: Arvind Thakur _x000a_Assistant Choreographer: Pravin Kadam &amp; Diksha Chauhan_x000a_Costume Designer: Simran Dhillon _x000a_Costume Assistant’s: Kavya, Sakshi, Heena, Rajveer. _x000a_Art director - Sonu Art_x000a_Art Assistant: Sonu, Belly, Mithu, Lali, Laddi, Mal, Pinky, Sudagar._x000a_Still &amp; Making - Jim Singh_x000a_Digitally Promotions: GK Digital_x000a_Music Label: Geet MP3_x000a__x000a_Movie Credits:_x000a_Movie Name: ILLTI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Associate Director: Baljit Singh Balli_x000a_Second Cinematographer: Sandeep Singh _x000a_Gaffer: Rakesh Kumar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Matrix Hair Twister Moga &amp; Rajan Sheela_x000a_Still &amp; Making: Ckay Aulakh &amp; Aman _x000a_Di &amp; Sound: Afterplay Studios (Maddy)_x000a_Di Colourist: Parkash Joseph_x000a_Recording Mixer: Deepak Poojary_x000a_Dubbing By: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2006771"/>
    <n v="29796"/>
    <n v="2532"/>
    <x v="1"/>
    <x v="58"/>
    <x v="33"/>
    <s v="Kang Sadiq"/>
    <s v=" Kang Sadiq "/>
    <s v=" Crowny"/>
    <m/>
    <m/>
    <s v=" https://open.spotify.com/album/7JUM7xjz9crIdhABK7oVF4"/>
    <s v=" https://music.apple.com/in/album/tunak-tunak-from-illti-single/1794497595"/>
    <m/>
    <m/>
    <s v="getmp3"/>
  </r>
  <r>
    <x v="0"/>
    <x v="66"/>
    <s v="Geet MP3 and JBCO Films are Presenting the Song &quot;Rabba Ve&quot; By Jyoti Nooran From The Movie &quot;Majhail&quot; Movie Releasing In Cinemas 31 Jan 2025, We hope you enjoy listening to it as much as we enjoyed creating it!_x000a_Join the Journey and Subscribe to Endless Entertainment: http://bit.ly/SubscribeGEETMP3_x000a__x000a_Song Available On:_x000a_Apple Music: https://music.apple.com/in/album/rabba-ve-from-majhail-single/1794497698_x000a_Spotify: https://open.spotify.com/album/0lxPTJpGKhc5jc5Re8gW6l_x000a_iTunes: https://music.apple.com/in/album/rabba-ve-from-majhail-single/1794497698_x000a_Amazon Prime Music: https://music.amazon.in/albums/B0DW454W5G_x000a_Jio Saavn: https://www.jiosaavn.com/album/rabba-ve-from-majhail/2xEZ8Qypeys__x000a_YouTube Topic: https://www.youtube.com/watch?v=XrvKAQiu114_x000a_YT Music: https://music.youtube.com/watch?v=XrvKAQiu114_x000a__x000a_Song Credits:_x000a__x000a_Song Name: Rabba Ve_x000a_Singer: Jyoti Nooran_x000a_Music: Happy Raikoti_x000a_Lyrics: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9S"/>
    <x v="53"/>
    <n v="3240554"/>
    <n v="35574"/>
    <n v="1521"/>
    <x v="1"/>
    <x v="59"/>
    <x v="34"/>
    <s v="Happy Raikoti"/>
    <m/>
    <s v=" Happy Raikoti"/>
    <m/>
    <m/>
    <s v=" https://open.spotify.com/album/0lxPTJpGKhc5jc5Re8gW6l"/>
    <s v=" https://music.apple.com/in/album/rabba-ve-from-majhail-single/1794497698"/>
    <m/>
    <m/>
    <s v="getmp3"/>
  </r>
  <r>
    <x v="0"/>
    <x v="67"/>
    <s v="Geet MP3 &amp; Jagjeet Sandhu Films Presents the Title Track &quot;iLLTi&quot; From The Movie &quot;iLLTi&quot; The Song is Performed By  Mika Singh. Get Ready for an Amazing Cinematic Experience Featuring Talented Artists, including Jagjeet Sandhu, Tania, Raghveer Boli, Anita Devgun . Directed by Varinder Ramgarhia._x000a_Make sure to like it and share it as much as you can!_x000a_Join the Journey and Subscribe to Endless Entertainment: http://bit.ly/SubscribeGEETMP3_x000a__x000a_Movies Releasing in Cinemas on 14th February 2025._x000a__x000a_iLLti Title Track Song Available On:_x000a_Apple Music: https://music.apple.com/in/album/illti-single/1793749059_x000a_Spotify: https://open.spotify.com/album/66TqEtwloGTJ5whVi2L7UY_x000a_Amazon Prime Music: https://music.amazon.in/albums/B0DVLNR7HH_x000a_iTunes: https://music.apple.com/in/album/illti-single/1793749059_x000a_Jio Saavn: https://www.jiosaavn.com/song/illti/BQM5c0ZCdnQ_x000a_YT Music: https://music.youtube.com/watch?v=8WMPywhVqBM_x000a_Instagram: https://www.instagram.com/reels/audio/970777115005825/_x000a__x000a_Song Credits: _x000a_Singer: Mika singh _x000a_Music: Crowny_x000a_Lyricist/Composer: Kang Sadiq _x000a_Master Mix: Bpm Singh_x000a_Digitally Promotions: GK Digital_x000a_Music Label: Geet MP3_x000a__x000a_Movie Credits:_x000a_Movie Name: ILLTI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Associate Director: Baljit Singh Balli_x000a_Second Cinematographer: Sandeep Singh _x000a_Gaffer: Rakesh Kumar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Matrix Hair Twister Moga &amp; Rajan Sheela_x000a_Still &amp; Making: Ckay Aulakh &amp; Aman _x000a_Di &amp; Sound: Afterplay Studios (Maddy)_x000a_Di Colourist: Parkash Joseph_x000a_Recording Mixer: Deepak Poojary_x000a_Dubbing By: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0S"/>
    <x v="54"/>
    <n v="2129353"/>
    <n v="29165"/>
    <n v="2479"/>
    <x v="1"/>
    <x v="60"/>
    <x v="35"/>
    <s v="Kang Sadiq"/>
    <s v=" Kang Sadiq "/>
    <s v=" Crowny"/>
    <m/>
    <m/>
    <s v=" https://open.spotify.com/album/66TqEtwloGTJ5whVi2L7UY"/>
    <s v=" https://music.apple.com/in/album/illti-single/1793749059"/>
    <m/>
    <m/>
    <s v="getmp3"/>
  </r>
  <r>
    <x v="0"/>
    <x v="68"/>
    <s v="Geet MP3 and JBCO Films are Presenting the Song &quot;Pyar Vyar&quot; By Karan Randhawa From The Movie &quot;Majhail&quot; Movie Releasing In Cinemas 31 Jan 2025, We hope you enjoy listening to it as much as we enjoyed creating it!_x000a_Join the Journey and Subscribe to Endless Entertainment: http://bit.ly/SubscribeGEETMP3_x000a__x000a_Song Available On:_x000a_Spotify: https://open.spotify.com/album/6bL2Byg65HROlOcNDAP1yD_x000a_Apple Music: https://music.apple.com/in/album/pyar-vyar-from-majhail-single/1793152316_x000a_Amazon Prime Music: https://music.amazon.in/albums/B0DV9XTBF8_x000a_iTunes: https://music.apple.com/in/album/pyar-vyar-from-majhail-single/1793152316_x000a_YT Music: https://music.youtube.com/watch?v=5x3teC2qQMU_x000a_Jio Saavn: https://www.jiosaavn.com/song/pyar-vyar-from-majhail-from-majhail/QB8yViVaQwY_x000a_YouTube Topic: https://www.youtube.com/watch?v=5x3teC2qQMU_x000a_Instagram: https://www.instagram.com/reels/audio/9018684201572465?igsh=Ym80aTRxcTF1b3Vw_x000a__x000a_Song Credits:_x000a__x000a_Song Name: Pyar Vyar_x000a_Singer: Karan Randhawa_x000a_Music: Happy Raikoti_x000a_Lyrics: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5S"/>
    <x v="55"/>
    <n v="4005870"/>
    <n v="44368"/>
    <n v="2417"/>
    <x v="1"/>
    <x v="61"/>
    <x v="36"/>
    <s v="Happy Raikoti"/>
    <m/>
    <s v=" Happy Raikoti"/>
    <m/>
    <m/>
    <s v=" https://open.spotify.com/album/6bL2Byg65HROlOcNDAP1yD"/>
    <s v=" https://music.apple.com/in/album/pyar-vyar-from-majhail-single/1793152316"/>
    <m/>
    <m/>
    <s v="getmp3"/>
  </r>
  <r>
    <x v="0"/>
    <x v="69"/>
    <s v="Geet MP3 &amp; Jagjeet Sandhu Films Presents the Official Trailer of &quot;ILLTI&quot; Movie Get Ready for an Amazing Cinematic Experience Featuring Talented Artists, including Jagjeet Sandhu, Tania, Raghveer Boli, Anita Devgun . Directed by Varinder Ramgarhia._x000a_The Movie is Releasing In Cinemas on 14 February 2025. We hope you enjoy watching it as much as we enjoyed making it!_x000a__x000a_Join the Journey and Subscribe to Endless Entertainment: http://bit.ly/SubscribeGEETMP3_x000a__x000a_Movie Credits: _x000a_Movie Release Date: 14th Feb 2025_x000a_Cast: Jagjeet Sandhu, Tania, Raghveer Boli, Anita Devgun, Surender Sharma, Sanju Solanki, Satwant Kaur, Dilawar Sidhu, Daljinder Basran, Ikatar Singh, Bashir Khan, Harjit Kainth, Jatinder Ramgarhia,Vikram Khaira, Gurrnav, Guru Bamrah, Navdeep, Virat Mahal.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Production Manager: Yuvraj Singh_x000a_Associate Director: Baljit Singh Balli_x000a_Second Cinematographer: Sandeep Singh. _x000a_Gaffer: Rakesh Kumar_x000a_Singer : Mika Singh , Romi , Master Saleem , G Khan _x000a_Music: Crowny_x000a_Lyrics: Kang Sadiq_x000a_Assistant Directors: Bunty Sekhon, Monika Heer, Gurdeep Singh, Aman Sandhu, Bhupesh Thakur, Gurpreet Bachhal_x000a_Assistant DOP: Meharpreet, Taran Bhagat, Mani art_x000a_Production: Impossible Film Studios_x000a_Visual Promotions: Trailer Bazaar_x000a_Makeup &amp; Hair : Matrix Hair Twister Moga &amp; Rajan Sheela_x000a_Still &amp; Making - Ckay Aulakh &amp; Aman _x000a_Di &amp; Sound: Afterplay Studios (Maddy)_x000a_Di Colourist: Parkash Joseph_x000a_Recording Mixer: Deepak Poojar_x000a_Dubbing By :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6S"/>
    <x v="56"/>
    <n v="4901773"/>
    <n v="50446"/>
    <n v="4697"/>
    <x v="2"/>
    <x v="60"/>
    <x v="32"/>
    <s v="Kang Sadiq"/>
    <m/>
    <s v=" Crowny"/>
    <m/>
    <m/>
    <m/>
    <m/>
    <m/>
    <m/>
    <s v="getmp3"/>
  </r>
  <r>
    <x v="0"/>
    <x v="70"/>
    <s v="Geet MP3 and JBCO Films are Presenting the Song &quot;Gallan Hundiyan&quot; By Gulab Sidhu From The Movie &quot;Majhail&quot; Movie Releasing In Cinemas 31 Jan 2025, We hope you enjoy listening to it as much as we enjoyed creating it!_x000a_Join the Journey and Subscribe to Endless Entertainment: http://bit.ly/SubscribeGEETMP3_x000a__x000a_Song Available On:_x000a_Spotify: https://open.spotify.com/album/4eXHXXfO93us9UtOjbtpo1_x000a_Apple Music: https://music.apple.com/in/album/gallan-hundiyan-from-majhail/1791545603?i=1791545604_x000a_Amazon Prime Music: https://music.amazon.in/albums/B0DTJ5T3DG_x000a_Jio Saavn: https://www.jiosaavn.com/album/gallan-hundiyan-from-majhail/Fi-gmR9li78__x000a_iTunes: https://music.apple.com/in/album/gallan-hundiyan-from-majhail/1791545603?i=1791545604_x000a_YT Music: https://music.youtube.com/watch?v=PbY2RNU3Ii4_x000a_YouTube Topic: https://www.youtube.com/watch?v=PbY2RNU3Ii4_x000a_Instagram: https://www.instagram.com/reels/audio/1007976081356751/_x000a__x000a_Song Credits:_x000a__x000a_Song Name: Gallan Hundiyan_x000a_Singer: Gulab Sidhu_x000a_Lyrics: Happy Raikoti_x000a_Music: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S"/>
    <x v="57"/>
    <n v="2481126"/>
    <n v="40040"/>
    <n v="1234"/>
    <x v="1"/>
    <x v="62"/>
    <x v="37"/>
    <s v="Happy Raikoti"/>
    <m/>
    <s v=" Happy Raikoti"/>
    <m/>
    <m/>
    <s v=" https://open.spotify.com/album/4eXHXXfO93us9UtOjbtpo1"/>
    <s v=" https://music.apple.com/in/album/gallan-hundiyan-from-majhail/1791545603?i=1791545604"/>
    <m/>
    <m/>
    <s v="getmp3"/>
  </r>
  <r>
    <x v="0"/>
    <x v="71"/>
    <s v="Majhail (Dialogue Promo) - Dev Kharoud, Guggu Gill, Dheeraj Kumar - Majhail Movie in Cinemas 31Jan_x000a__x000a_Join the Journey and Subscribe to Endless Entertainment: http://bit.ly/SubscribeGEET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6S"/>
    <x v="58"/>
    <n v="63335"/>
    <n v="1028"/>
    <n v="54"/>
    <x v="2"/>
    <x v="63"/>
    <x v="26"/>
    <s v="NILL"/>
    <m/>
    <m/>
    <m/>
    <m/>
    <m/>
    <m/>
    <m/>
    <m/>
    <s v="getmp3"/>
  </r>
  <r>
    <x v="0"/>
    <x v="72"/>
    <s v="Geet MP3 and JBCO Films are Presenting the Song &quot;Majhail Anthem&quot; By Karan Randhawa From The Movie &quot;Majhail&quot; Movie Releasing In Cinemas 31 Jan 2025, We hope you enjoy listening to it as much as we enjoyed creating it!_x000a_Join the Journey and Subscribe to Endless Entertainment: http://bit.ly/SubscribeGEETMP3_x000a__x000a_Song Available On:_x000a_Spotify: https://open.spotify.com/album/1V4cW9gOVgxXBqhAVTUOiF_x000a_Apple Music: https://music.apple.com/in/album/majhail-anthem-from-majhail-single/1791544962_x000a_Amazon Prime Music: https://music.amazon.in/albums/B0DTJ3KS86_x000a_YT Music: https://music.youtube.com/watch?v=Tif7B9ErrhI_x000a_iTunes: https://music.apple.com/in/album/majhail-anthem-from-majhail-single/1791544962_x000a_Instagram: https://www.instagram.com/reels/audio/2035714716931180?igsh=cWY4dGYydHc1c2x3_x000a__x000a_Song Credits:_x000a__x000a_Song Name: Majhail Anthem_x000a_Singer: Karan Randhawa_x000a_Music: Deep Jandu_x000a_Lyrics: Onkar Malh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8S"/>
    <x v="59"/>
    <n v="47788856"/>
    <n v="245722"/>
    <n v="5431"/>
    <x v="1"/>
    <x v="64"/>
    <x v="36"/>
    <s v="Onkar Malhi"/>
    <m/>
    <s v=" Deep Jandu"/>
    <m/>
    <m/>
    <s v=" https://open.spotify.com/album/1V4cW9gOVgxXBqhAVTUOiF"/>
    <s v=" https://music.apple.com/in/album/majhail-anthem-from-majhail-single/1791544962"/>
    <m/>
    <m/>
    <s v="getmp3"/>
  </r>
  <r>
    <x v="0"/>
    <x v="73"/>
    <s v="Geet MP3 and JBCO Films are Presenting the Song &quot;Sohneya&quot; By Happy Raikoti &amp; Sunidhi Chauhan From The Movie &quot;Majhail.&quot; Movie Releasing In Cinemas 31 Jan 2025, We hope you enjoy listening to it as much as we enjoyed creating it!_x000a_Join the Journey and Subscribe to Endless Entertainment: http://bit.ly/SubscribeGEETMP3_x000a__x000a_Song Available On:_x000a_Spotify: https://open.spotify.com/album/09v1W0BjLuypgUrdm7tHbv_x000a_Apple Music: https://music.apple.com/in/album/sohneya-from-majhail/1790856214?i=1790856215_x000a_Amazon Prime Music: https://music.amazon.in/albums/B0DT74YWQP_x000a_iTunes: https://music.apple.com/in/album/sohneya-from-majhail/1790856214?i=1790856215_x000a_Jio Saavn: https://www.jiosaavn.com/song/sohneya-from-majhail-from-majhail/QwMyVwBVZ3U_x000a_YT Music: https://music.youtube.com/watch?v=NueQXoptZ5c_x000a__x000a_Song Credits:_x000a__x000a_Song Name: Sohneya_x000a_Singer: Sunidhi Chauhan &amp; Happy Raikoti_x000a_Lyrics: Happy Raikoti_x000a_Music: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7S"/>
    <x v="35"/>
    <n v="8886069"/>
    <n v="73975"/>
    <n v="2291"/>
    <x v="1"/>
    <x v="65"/>
    <x v="38"/>
    <s v="Happy Raikoti"/>
    <m/>
    <s v=" Happy Raikoti"/>
    <m/>
    <m/>
    <s v=" https://open.spotify.com/album/09v1W0BjLuypgUrdm7tHbv"/>
    <s v=" https://music.apple.com/in/album/sohneya-from-majhail/1790856214?i=1790856215"/>
    <m/>
    <m/>
    <s v="getmp3"/>
  </r>
  <r>
    <x v="0"/>
    <x v="74"/>
    <s v="Geet MP3 &amp; JBCO Films Presents The Trailer of &quot;MAJHAIL&quot; Movie Get Ready For an Amazing Cinematic Experience Featuring Talented Artists Like Dev Kharoud, Guggu Gill, Roopi Gill, Dheeraj Kumar, Kull Sidhu, Marc Randhawa, Hobby Dhaliwal, and Vadda Grewal And Directed by Dheeraj Kedarnath Rattan._x000a__x000a_The Movie is Releasing In Cinemas on 31 January 2025. We hope you enjoy watching it as much as we enjoyed making it!_x000a__x000a_Join the Journey and Subscribe to Endless Entertainment: http://bit.ly/SubscribeGEETMP3_x000a__x000a_Movie Credits: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Lyrics : Happy Raikoti , Prem Dhillon , Amrit Maan , Onkar_x000a_Music : Happy Raikoti , Deep Jandu , Rass_x000a_Singer : Sunidhi Chauhan , Jyoti Nooran Amrit Maan , Deep Jandu , Prem Dhillon , Gulab Sidhu , Karan Randhawa , Happy Raikoti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Still Making : K Raj FamousFilms 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5217114"/>
    <n v="66909"/>
    <n v="5093"/>
    <x v="2"/>
    <x v="63"/>
    <x v="39"/>
    <s v="Happy Raikoti , Prem Dhillon , Amrit Maan , Onkar"/>
    <m/>
    <s v=" Happy Raikoti , Deep Jandu , Rass"/>
    <m/>
    <m/>
    <m/>
    <m/>
    <m/>
    <m/>
    <s v="getmp3"/>
  </r>
  <r>
    <x v="0"/>
    <x v="75"/>
    <s v="Geet MP3 and JBCO Films are Presenting the Song &quot;Hadd Todta&quot; By Amrit Maan , Deep Jandu From The Movie &quot;Majhail.&quot; Movie Releasing In Cinemas 31 Jan 2025, We hope you enjoy listening to it as much as we enjoyed creating it!_x000a_Join the Journey and Subscribe to Endless Entertainment: http://bit.ly/SubscribeGEETMP3_x000a__x000a_Song Available On:_x000a_Spotify: https://open.spotify.com/album/76TqXlblGWmMvVNLJtNw0I?si=QafkIbXYQxCegk7LePT86Q_x000a_Apple Music: https://music.apple.com/us/album/hadd-todta-from-majhail-single/1789307095_x000a_iTunes: https://music.apple.com/us/album/hadd-todta-from-majhail-single/1789307095_x000a_JioSaavn: https://www.jiosaavn.com/song/hadd-todta-from-majhail-from-majhail/Fw80QDZjQgc_x000a_Gaana: https://gaana.com/song/hadd-todta-from-majhail_x000a_Prime Music India: https://music.amazon.in/albums/B0DSHWWDS6?marketplaceId=A21TJRUUN4KGV&amp;musicTerritory=IN&amp;ref=dm_sh_Z7m5ZkmE2mkrFyoEaD2oZArLu_x000a_YouTube Music: https://music.youtube.com/playlist?list=OLAK5uy_m8wjfgLJ1OgKuWDgfVHqOU2Kc2JruvRkA&amp;si=dnv9tR4Ht_e6sXa5_x000a_Instagram Reel:_x000a__x000a_Song Credits:_x000a__x000a_Singer: Amrit Maan, Deep Jandu_x000a_Lyrics: Amrit Maan_x000a_Music: Deep Jandu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9S"/>
    <x v="61"/>
    <n v="2978992"/>
    <n v="42531"/>
    <n v="1385"/>
    <x v="1"/>
    <x v="66"/>
    <x v="40"/>
    <s v="Amrit Maan"/>
    <m/>
    <s v=" Deep Jandu"/>
    <m/>
    <s v=" https://music.youtube.com/playlist?list=OLAK5uy_m8wjfgLJ1OgKuWDgfVHqOU2Kc2JruvRkA&amp;si=dnv9tR4Ht_e6sXa5"/>
    <s v=" https://open.spotify.com/album/76TqXlblGWmMvVNLJtNw0I?si=QafkIbXYQxCegk7LePT86Q"/>
    <s v=" https://music.apple.com/us/album/hadd-todta-from-majhail-single/1789307095"/>
    <s v=" https://www.jiosaavn.com/song/hadd-todta-from-majhail-from-majhail/Fw80QDZjQgc"/>
    <s v=""/>
    <s v="getmp3"/>
  </r>
  <r>
    <x v="0"/>
    <x v="76"/>
    <s v="Geet MP3 and GK Digital present the Official video of &quot;Amli Boyfriend&quot; By Vadda Grewal Ft. Deepak Dhillon. We hope you enjoy listening to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Video Credits:_x000a_Album: Full Desi 3_x000a_Song Name: Amli Boyfriend_x000a_Singer/Composer: Vadda Grewal_x000a_Lyrics: Sidhu Jajjal_x000a_Music: Geet_x000a_Video: Bigthought Films_x000a_Producer: KV Dhillon_x000a_Digitally Promotion: GK Digital _x000a_Music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2M36S"/>
    <x v="62"/>
    <n v="1543380"/>
    <n v="25480"/>
    <n v="1616"/>
    <x v="3"/>
    <x v="67"/>
    <x v="41"/>
    <s v="Sidhu Jajjal"/>
    <s v=" Vadda Grewal"/>
    <s v=" Geet"/>
    <s v=" Bigthought Films"/>
    <m/>
    <s v=" https://open.spotify.com/album/2FIMVMCyrq3e1JoeI51x5t"/>
    <s v=" https://music.apple.com/in/album/no-smoking-ep/1774530833"/>
    <m/>
    <m/>
    <s v="getmp3"/>
  </r>
  <r>
    <x v="0"/>
    <x v="77"/>
    <s v="Geet MP3 Presenting Album &quot;Future Folk&quot; Of Harf Cheema, And Now We Releasing Album's Music Video &quot;Defender&quot;_x000a_We expect you to appreciate hearing it as greatly as we enjoyed making it!_x000a__x000a_Join the Journey and Subscribe to Endless Entertainment: http://bit.ly/SubscribeGEETMP3_x000a__x000a_Song Video Credits:_x000a__x000a_Song: Defender_x000a_Singer: Harf Cheema Ft. Sudesh Kumari_x000a_Female Lead: Sruishty Mann_x000a_Lyrics: Harf Cheema_x000a_Music Composer : Deep Jandu _x000a_Video: Hitesh Arora_x000a_Producers: KV Dhillon_x000a_Producer:  PARVAR NISHAN_x000a_Digitally Promotions: GK Digital_x000a_Record Label: Geet MP3_x000a__x000a_Album's Tracklist:_x000a__x000a_1. _x000a_Song: Defender_x000a_Singer: Harf Cheema, Sudesh Kumari_x000a_Lyrics: Harf Cheema_x000a_Music Composer : Deep Jandu_x000a_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Harf Cheema_x000a_ Music Composer : Deep Jandu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113357874"/>
    <n v="442937"/>
    <n v="5162"/>
    <x v="3"/>
    <x v="68"/>
    <x v="42"/>
    <s v="Harf Cheema"/>
    <s v=" Harf Cheema"/>
    <s v=" Bull music"/>
    <s v=" Hitesh Arora"/>
    <m/>
    <m/>
    <m/>
    <m/>
    <m/>
    <s v="getmp3"/>
  </r>
  <r>
    <x v="0"/>
    <x v="78"/>
    <s v="Geet MP3 and JBCO Films are Presenting the Title Track &quot;Majhail&quot; From The Movie &quot;Majhail.&quot; The Song is Performed By  Prem Dhillon. Movie Releasing In Cinemas 31 Jan 2025, We hope you enjoy listening to it as much as we enjoyed creating it!_x000a__x000a_Majhail Song Available On:_x000a_Spotify: https://open.spotify.com/album/51nwNRYw6uBFk7n4GVanoB?si=zFng_FizQhSDYnlH_bQZSg_x000a_Apple Music: https://music.apple.com/us/album/majhail/1784984522?i=1784984575_x000a_iTunes: https://music.apple.com/us/album/majhail/1784984522?i=1784984575_x000a_JioSaavn: https://www.jiosaavn.com/album/majhail/pW7DY0mlzcw__x000a_YouTube Music: https://music.youtube.com/watch?v=eXW07lV7_yM&amp;si=bKETn4hKOeWQPwlP_x000a_Reel: https://www.instagram.com/reels/audio/1274751550230524/_x000a__x000a_Song Credits:_x000a__x000a_Singer/Composer/Lyrics: Prem Dhillon_x000a_Music/Mix &amp; Master: Rass_x000a_Video Director: Satti Dhillon_x000a_Online &amp; Reels Promotions: GK Digital_x000a_Music Label: Geet MP3 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10530765"/>
    <n v="92955"/>
    <n v="3850"/>
    <x v="1"/>
    <x v="63"/>
    <x v="43"/>
    <s v="Prem Dhillon"/>
    <m/>
    <m/>
    <m/>
    <s v=" https://music.youtube.com/watch?v=eXW07lV7_yM&amp;si=bKETn4hKOeWQPwlP"/>
    <s v=" https://open.spotify.com/album/51nwNRYw6uBFk7n4GVanoB?si=zFng_FizQhSDYnlH_bQZSg"/>
    <s v=" https://music.apple.com/us/album/majhail/1784984522?i=1784984575"/>
    <s v=" https://www.jiosaavn.com/album/majhail/pW7DY0mlzcw_"/>
    <m/>
    <s v="getmp3"/>
  </r>
  <r>
    <x v="0"/>
    <x v="79"/>
    <s v="Geet MP3 &amp; GK Digital Presenting Album &quot;Future Folk&quot; Of Harf Cheema, And Now We Releasing Album's 2nd Music Video &quot;Attitude&quot;_x000a_We expect you to appreciate hearing it as greatly as we enjoyed making it!_x000a_Join the Journey and Subscribe to Endless Entertainment: http://bit.ly/SubscribeGEETMP3_x000a__x000a_&quot;Future Folk&quot; Album Streaming Now On: 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Reel Links - Future Folk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Song Video Credits:_x000a__x000a_Song: Attitude_x000a_Singer: Harf Cheema Ft. Jasmeen Akhtar_x000a_Lyrics\Composer: Harf Cheema_x000a_Music: Bull Music_x000a_Mix Master: Dense_x000a_Video: Diljot Garcha_x000a_Producers: Kv Dhillon_x000a_Digitally Promotions: GK Digital_x000a_Record Label: Geet MP3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0S"/>
    <x v="17"/>
    <n v="2416801"/>
    <n v="42352"/>
    <n v="1310"/>
    <x v="3"/>
    <x v="69"/>
    <x v="44"/>
    <s v="Harf Cheema"/>
    <s v=" Harf Cheema"/>
    <s v=" Bull music"/>
    <s v=" Diljot Garcha"/>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0"/>
    <s v="Geet MP3 and GK Digital presents &quot;Weekend Lalkare,&quot; a vibrant track sung by 'Ricky Chahal'. With lyrics by 'Jammu' and 'Ricky Chahal', and music produced by 'Its PB', this energetic song is set to bring the perfect vibe._x000a__x000a_Stream/Download &quot;Weekend Lalkare &quot; on:_x000a__x000a_Spotify: https://open.spotify.com/album/1rxDdcOc5l5bvvkKk1LQKw?si=TtNOV6V9Sgu1YE4v1P0u2w_x000a_Apple Music: https://music.apple.com/us/album/weekend-lalkare-single/1784372271_x000a_iTunes: https://music.apple.com/us/album/weekend-lalkare-single/1784372271_x000a_JioSaavn: https://www.jiosaavn.com/album/weekend-lalkare/Rl3P6JgadrY__x000a_Gaana: https://gaana.com/song/weekend-lalkare_x000a_Amazon Prime Music India: https://music.amazon.in/albums/B0DPYPLRH9?marketplaceId=A21TJRUUN4KGV&amp;musicTerritory=IN&amp;ref=dm_sh_8HfaSy1LppXmbBTevkq09N5Pr_x000a_YouTube Music: https://music.youtube.com/playlist?list=OLAK5uy_mOaSnKiK657gVZ3XvIBzRZv8BQK_JYwjw&amp;si=ywA9nB0Z6tGGXemf_x000a_Instagram Reel: https://www.instagram.com/reels/audio/1129306685440838?igsh=bjZ0amF5aGZ1bHgx_x000a__x000a_Song Credits: _x000a__x000a_Singer: Ricky Chahal _x000a_Lyrics: Jammu &amp; Ricky Chahal _x000a_Composition: Ricky Chahal _x000a_Music: Its PB _x000a_Mix &amp; Master: Its PB _x000a_Vocal Recording: City Studio Lisbon _x000a_Director: Rahul_x000a_Dop: Rahul_x000a_Production Company: BS Films_x000a_Editor &amp; Colorist: Cinetone Media_x000a_Digital Promotions: GK Digital_x000a_Record Label: Geet MP3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108994"/>
    <n v="1586"/>
    <n v="413"/>
    <x v="1"/>
    <x v="70"/>
    <x v="45"/>
    <s v="Jammu &amp; Ricky Chahal"/>
    <m/>
    <s v=" Its PB "/>
    <m/>
    <s v=" https://music.youtube.com/playlist?list=OLAK5uy_mOaSnKiK657gVZ3XvIBzRZv8BQK_JYwjw&amp;si=ywA9nB0Z6tGGXemf"/>
    <s v=" https://open.spotify.com/album/1rxDdcOc5l5bvvkKk1LQKw?si=TtNOV6V9Sgu1YE4v1P0u2w"/>
    <s v=" https://music.apple.com/us/album/weekend-lalkare-single/1784372271"/>
    <s v=" https://www.jiosaavn.com/album/weekend-lalkare/Rl3P6JgadrY_"/>
    <s v=" https://www.instagram.com/reels/audio/1129306685440838?igsh=bjZ0amF5aGZ1bHgx"/>
    <s v="getmp3"/>
  </r>
  <r>
    <x v="0"/>
    <x v="81"/>
    <s v="Geet MP3 &amp; Jagjeet Sandhu Films Presents the Teaser of &quot;ILLTI&quot; Movie Get Ready for an Amazing Cinematic Experience Featuring Talented Artists, including Jagjeet Sandhu, Tania, Raghveer Boli, Anita Devgun . Directed by Varinder Ramgarhia._x000a_Make sure to like it and share it as much as you can!_x000a_Join the Journey and Subscribe to Endless Entertainment: http://bit.ly/SubscribeGEETMP3_x000a__x000a_Movie Credits:_x000a_Movie Name: ILLTI _x000a_Movie Release Date: 14th Feb 2025_x000a_Cast: Jagjeet Sandhu, Tania, Raghveer Boli, Anita Devgun, Surender Sharma, Sanju Solanki, Satwant Kaur, Dilawar Sidhu, Daljinder Basran, Ikatar Singh, Bashir Khan, Harjit Kainth, Jatinder Ramgarhia, Inderjeet Dally, Vikram Khaira, Gurrnav. _x000a_Director: Varinder Ramgarhia_x000a_Producers: KV Dhillon &amp; Jagjeet Sandhu_x000a_Written By: Gurpreet Bhullar_x000a_Cinematographer: Sukh Kamboj_x000a_Editor: Krishna Rodge _x000a_Trailer Editor: Nikhil Soni_x000a_Vfx Supervisor: Manjeet Sannan_x000a_Art Director: Vijay Giri_x000a_Costume Designer: Nandita Kohli_x000a_Background Music: Kevin Roy_x000a_Line Producer: Gavy Mano Chahal_x000a_Executive Producer: Jeet Bhangu_x000a_Associate Director: Baljit Singh Balli_x000a_Second Cinematographer: Sandeep Singh &amp; Meharpreet_x000a_Gaffer: Rakesh Kaushal_x000a_Music: Crowny_x000a_Lyrics: Kang Sadiq_x000a_Assistant Directors: Bunty Sekhon, Monika Heer, Gurdeep Singh, Aman sandhu, Bhupesh Thakur, Gurpreet Bachhal_x000a_Production: Impossible Film Studios_x000a_Visual Promotions: Trailer Bazaar_x000a_Makeup: Matrix Hair Twister Moga_x000a_Di &amp; Sound: Afterplay Studios (Maddy)_x000a_Di Colourist: Parkash Joseph_x000a_Recording Mixer: Deepak Poojar_x000a_Dubbing By : Ankush Sharma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1S"/>
    <x v="63"/>
    <n v="2211692"/>
    <n v="39714"/>
    <n v="999"/>
    <x v="2"/>
    <x v="60"/>
    <x v="26"/>
    <s v="Kang Sadiq"/>
    <m/>
    <s v=" Crowny"/>
    <m/>
    <m/>
    <m/>
    <m/>
    <m/>
    <m/>
    <s v="getmp3"/>
  </r>
  <r>
    <x v="0"/>
    <x v="82"/>
    <s v="Geet MP3 presents the teaser of &quot;MAJHAIL&quot; Get ready for an amazing cinematic experience featuring talented artists, including Dev Kharoud, Guggu Gill, Roopi Gill, Dheeraj Kumar, Kull Sidhu, Marc Randhawa, Hobby Dhaliwal, and Vadda Grewal. Directed by Dheeraj Kedarnath Rattan._x000a_Make sure to like it and share it as much as you can!_x000a_Join the Journey and Subscribe to Endless Entertainment: http://bit.ly/SubscribeGEETMP3_x000a__x000a_Movie Releasing in Theatres on 31 January 2025._x000a__x000a_Movie Credits: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2S"/>
    <x v="64"/>
    <n v="3156399"/>
    <n v="39876"/>
    <n v="1821"/>
    <x v="2"/>
    <x v="63"/>
    <x v="26"/>
    <s v="NILL"/>
    <m/>
    <m/>
    <m/>
    <m/>
    <m/>
    <m/>
    <m/>
    <m/>
    <s v="getmp3"/>
  </r>
  <r>
    <x v="0"/>
    <x v="83"/>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8S"/>
    <x v="65"/>
    <n v="159524"/>
    <n v="5504"/>
    <n v="21"/>
    <x v="3"/>
    <x v="71"/>
    <x v="46"/>
    <s v="Harf Cheema"/>
    <s v=" Harf Cheema"/>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4"/>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5S"/>
    <x v="66"/>
    <n v="128869"/>
    <n v="4677"/>
    <n v="20"/>
    <x v="3"/>
    <x v="72"/>
    <x v="46"/>
    <s v="Harf Cheema"/>
    <s v=" Harf Cheema"/>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5"/>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Harf Cheema_x000a_Music Director: Deep Jandu_x000a_Composer: Deep Jandu_x000a_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Harf Cheema_x000a_ Music: Deep Jandu_x000a_Composer: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7S"/>
    <x v="67"/>
    <n v="170562"/>
    <n v="5838"/>
    <n v="326"/>
    <x v="3"/>
    <x v="73"/>
    <x v="46"/>
    <s v="Harf Cheema"/>
    <s v=" Deep Jandu"/>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6"/>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5S"/>
    <x v="10"/>
    <n v="201850"/>
    <n v="6643"/>
    <n v="41"/>
    <x v="0"/>
    <x v="74"/>
    <x v="46"/>
    <s v="Harf Cheema"/>
    <s v=" Harf Cheema"/>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7"/>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S"/>
    <x v="38"/>
    <n v="2018130"/>
    <n v="19466"/>
    <n v="563"/>
    <x v="0"/>
    <x v="75"/>
    <x v="46"/>
    <s v="Harf Cheema"/>
    <s v=" Harf Cheema"/>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8"/>
    <s v="Geet MP3 and GK Digital Presenting Jukebox of the &quot;Future Folk&quot; Album by &quot;Harf Cheema&quot;. This duet album features various female artists that are Sudesh Kumari, Jasmeen Akhtar, Gurlez Akhtar, Shipra Goyal, Sargi Maan and Rupinder Handa, with music produced by Deep Jandu, Bull Music, and Gaiphy, this album gonna make a room in your heart for sure._x000a__x000a_&quot;Future Folk&quot; Album Streaming Now On: _x000a_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Album Instagram Reel Links: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4M24S"/>
    <x v="68"/>
    <n v="913863"/>
    <n v="5214"/>
    <n v="176"/>
    <x v="0"/>
    <x v="76"/>
    <x v="46"/>
    <s v="Harf Cheema"/>
    <s v=" Harf Cheema"/>
    <s v=" Bull music"/>
    <m/>
    <s v=" https://music.youtube.com/playlist?list=OLAK5uy_lY7EqRNqe1lLEP1BQsRz_BDUejpPZAYGs&amp;si=0f8L6al_4NNeyEHz"/>
    <s v=" https://open.spotify.com/album/6ukTEfsBa5GIp9nOJQTLkw?si=pfnZWd-KTKW2o_mcL8cbhA"/>
    <s v=" https://music.apple.com/us/album/future-folk-ep/1781681641"/>
    <s v=" https://www.jiosaavn.com/album/future-folk/teM4CMCo3ks_"/>
    <m/>
    <s v="getmp3"/>
  </r>
  <r>
    <x v="0"/>
    <x v="89"/>
    <s v="Geet MP3 and GK Digital Presenting the Intro of the &quot;Future Folk&quot; Album by &quot;Harf Cheema&quot;. This duet album features amazing female artists that are Sudesh Kumari, Jasmeen Akhtar, Gurlez Akhtar, Shipra Goyal, Sargi Maan and Rupinder Handa, with music produced by Deep Jandu, Bull Music, and Gaiphy, this album gonna make a room in your heart for sure._x000a__x000a_Full Album Releasing on 30 November, 2024.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34349"/>
    <n v="1374"/>
    <n v="112"/>
    <x v="0"/>
    <x v="76"/>
    <x v="46"/>
    <s v="Harf Cheema"/>
    <s v=" Harf Cheema"/>
    <s v=" Bull music"/>
    <m/>
    <m/>
    <m/>
    <m/>
    <m/>
    <m/>
    <s v="getmp3"/>
  </r>
  <r>
    <x v="0"/>
    <x v="90"/>
    <s v="Geet MP3 presenting the soul-stirring song of the &quot;Future Folk&quot; album – vocals by &quot;Harf Cheema&quot; and &quot;Gurlez Akhtar&quot;. With blendy lyrics by &quot;Harf Cheema&quot; himself and Powerful music produced by &quot;Gaiphy&quot;, this song will make a play in your heart for sure._x000a__x000a_Stream/Download &quot;Halla Gulla&quot; on: _x000a__x000a_Spotify: https://open.spotify.com/track/6VDZQV2ZhRSwtapy6860Rv?si=3518cd5b6465462d_x000a_Apple Music: https://music.apple.com/us/album/halla-gulla-single/1780830166_x000a_iTunes:  https://music.apple.com/us/album/halla-gulla-single/1780830166_x000a_Amazon Prime Music: https://music.amazon.in/albums/B0DNNHRH4V?marketplaceId=A21TJRUUN4KGV&amp;musicTerritory=IN&amp;ref=dm_sh_8o1Oa7chKjMUk6Wida9x2RXg2_x000a_Jio Saavn: https://www.jiosaavn.com/song/halla-gulla/Mz87WA5cWWI_x000a_YT Music: https://music.youtube.com/watch?v=RqZSCQcvn4s&amp;si=MQC4WddIOVRKEsQC_x000a_YouTube Topic: https://www.youtube.com/watch?v=RqZSCQcvn4s_x000a_Instagram Reel: https://www.instagram.com/reels/audio/1055656226247454?igsh=MW1mdDJ5dXlzNHhjeg==_x000a__x000a_Song Credits:_x000a__x000a_Song: Halla Gulla_x000a_Singer: Harf Cheema , Gurlez Akhtar_x000a_Lyrics: Harf Cheema_x000a_Composer: Harf Cheema_x000a_Music: Gaiphy_x000a_Female Lead: Geet Goraaya_x000a_Mix &amp; Master: Sameer_x000a_Video: Satti Dhillon_x000a_DOP: Sukh Kamboj_x000a_Editor: Zipsy Studios _x000a_Producer: KV Dhillon_x000a_Producer:  PARVAR NISHAN_x000a_Digital Promotions: GK Digital_x000a_Record Label: Geet MP3_x000a__x000a__x000a_Join the Journey and Subscribe to Endless Entertainment: http://bit.ly/SubscribeGEET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61789090"/>
    <n v="253386"/>
    <n v="2627"/>
    <x v="1"/>
    <x v="77"/>
    <x v="47"/>
    <s v="Harf Cheema"/>
    <s v=" Harf Cheema"/>
    <s v=" Gaiphy"/>
    <s v=" Satti Dhillon"/>
    <m/>
    <s v=" https://open.spotify.com/track/6VDZQV2ZhRSwtapy6860Rv?si=3518cd5b6465462d"/>
    <s v=" https://music.apple.com/us/album/halla-gulla-single/1780830166"/>
    <m/>
    <s v=" https://www.instagram.com/reels/audio/1055656226247454?igsh=MW1mdDJ5dXlzNHhjeg=="/>
    <s v="getmp3"/>
  </r>
  <r>
    <x v="0"/>
    <x v="91"/>
    <s v="Geet MP3 are Presenting a New Song by Lucas Ft. Gurlez Akhtar, Titled &quot;Vaardaat&quot;  We hope you enjoy listening to it as much as we enjoyed creating it!_x000a_Join the Journey and Subscribe to Endless Entertainment: http://bit.ly/SubscribeGEETMP3_x000a__x000a_Stream/Download Vaardaat Full Song On: _x000a_Amazon Prime Music: https://music.amazon.in/albums/B0DN4W4QQD_x000a_Jio Saavn: https://www.jiosaavn.com/song/vaardaat/SCUJWExqfnc_x000a_Spotify: https://open.spotify.com/album/4FEHCnKXBQVjxBNiXWhLcr_x000a_Apple Music: https://music.apple.com/in/album/vaardaat-single/1779930356_x000a_YT Music: https://music.youtube.com/watch?v=oNHzaTuKMJc_x000a_iTunes: https://music.apple.com/in/album/vaardaat-single/1779930356_x000a_Instagram: https://www.instagram.com/reels/audio/868727992038401?igsh=NnAyYmxuZXlsZG8x_x000a_YouTube Topic: https://www.youtube.com/watch?v=oNHzaTuKMJc_x000a__x000a_Song Credits:_x000a_Song: Vaardaat_x000a_Singer: Lucas Ft. Gurlez Akhtar_x000a_Lyrics: Lucas_x000a_Composer: Lucas_x000a_Female Lead: Geet Goraaya_x000a_Music: Geet_x000a_Mix Master: Mixboy_x000a_Video: Jagroop Sandhu, Guru BHullar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1558311"/>
    <n v="18542"/>
    <n v="1528"/>
    <x v="1"/>
    <x v="78"/>
    <x v="48"/>
    <s v="Lucas"/>
    <s v=" Lucas"/>
    <s v=" Geet"/>
    <s v=" Jagroop Sandhu, Guru BHullar"/>
    <m/>
    <s v=" https://open.spotify.com/album/4FEHCnKXBQVjxBNiXWhLcr"/>
    <s v=" https://music.apple.com/in/album/vaardaat-single/1779930356"/>
    <m/>
    <m/>
    <s v="getmp3"/>
  </r>
  <r>
    <x v="0"/>
    <x v="92"/>
    <s v="Geet MP3 Presenting a Official Video of &quot;Khaaj&quot; Song By Hunar Sidhu With a Blend of catchy melodies, we're excited to share our music with the world. We hope you enjoy listening to it as much as we enjoyed creating it!_x000a_Join the Journey and Subscribe to Endless Entertainment: http://bit.ly/SubscribeGEETMP3_x000a__x000a_Khaaj Streaming Now on:_x000a_Amazon Prime Music: https://music.amazon.in/albums/B0DMGGY61V_x000a_Jio Saavn: https://www.jiosaavn.com/song/khaaj/Fhgld01ZGmc_x000a_Apple Music: https://music.apple.com/in/album/khaaj/1778754054?i=1778754057_x000a_Spotify: https://open.spotify.com/album/6Q3utLuoG3E2uIYgZ81jiG_x000a_YT Music: https://music.youtube.com/watch?v=q6WvCVFhJIw_x000a_iTunes: https://music.apple.com/in/album/khaaj/1778754054?i=1778754057_x000a_Youtube Topic: https://www.youtube.com/watch?v=q6WvCVFhJIw_x000a_Instagram: https://www.instagram.com/reels/audio/1088118942322549?igsh=aDk0OHRmYjE1dXg3_x000a__x000a_Song Credits:_x000a_Song: Khaaj_x000a_Singer: Hunar Sidhu_x000a_Lyrics : Raka _x000a_Music: Raka_x000a_Video: Bhinder Burj_x000a_DOP: Gavy Khaira_x000a_Producer: Kv Dhillon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3091912"/>
    <n v="31068"/>
    <n v="344"/>
    <x v="1"/>
    <x v="79"/>
    <x v="49"/>
    <s v="Raka"/>
    <m/>
    <s v=" Raka"/>
    <s v=" Bhinder Burj"/>
    <m/>
    <s v=" https://open.spotify.com/album/6Q3utLuoG3E2uIYgZ81jiG"/>
    <s v=" https://music.apple.com/in/album/khaaj/1778754054?i=1778754057"/>
    <m/>
    <m/>
    <s v="getmp3"/>
  </r>
  <r>
    <x v="0"/>
    <x v="93"/>
    <s v="Geet MP3 are Presenting a New Romantic Song by Musahib, Titled &quot;Aaja Miliye&quot;  We hope you enjoy listening to it as much as we enjoyed creating it!_x000a_Join the Journey and Subscribe to Endless Entertainment: http://bit.ly/SubscribeGEETMP3_x000a__x000a_Stream/Download Aaja Miliye Full Song On: _x000a_Amazon Prime Music: https://music.amazon.in/albums/B0DLBVPHN8_x000a_Jio Saavn: https://www.jiosaavn.com/song/aaja-miliye/NVwpBT9HA0M_x000a_Spotify: https://open.spotify.com/album/60auVgY0Mu9Y5omcZNEgtv_x000a_Apple Music: https://music.apple.com/in/album/aaja-miliye-single/1776866264_x000a_YT Music: https://music.youtube.com/watch?v=QZ5k2lMLkIU_x000a_Gaana: https://gaana.com/song/aaja-miliye _x000a_iTunes: https://music.apple.com/in/album/aaja-miliye-single/1776866264_x000a_YouTube Topic: https://www.youtube.com/watch?v=QZ5k2lMLkIU_x000a_Instagram: https://www.instagram.com/reels/audio/9364183156929459?igsh=bnpvYzVzbDVha2l0_x000a__x000a_Song Credits:_x000a_Song: Aaja Miliye_x000a_Singer: Musahib_x000a_Lyrics/Composer: Musahib_x000a_Music: Sharry Nexus_x000a_Video: Satti Dhillon_x000a_Guitar: Shomu Seal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9S"/>
    <x v="53"/>
    <n v="3402112"/>
    <n v="31471"/>
    <n v="532"/>
    <x v="1"/>
    <x v="80"/>
    <x v="50"/>
    <s v="Musahib"/>
    <s v=" Musahib"/>
    <s v=" Sharry Nexus"/>
    <s v=" Satti Dhillon"/>
    <m/>
    <s v=" https://open.spotify.com/album/60auVgY0Mu9Y5omcZNEgtv"/>
    <s v=" https://music.apple.com/in/album/aaja-miliye-single/1776866264"/>
    <m/>
    <m/>
    <s v="getmp3"/>
  </r>
  <r>
    <x v="0"/>
    <x v="94"/>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2M49S"/>
    <x v="69"/>
    <n v="230260"/>
    <n v="4139"/>
    <n v="73"/>
    <x v="0"/>
    <x v="81"/>
    <x v="41"/>
    <s v="Vadda Grewal"/>
    <s v=" Vadda Grewal"/>
    <s v=" Deep Jandu"/>
    <m/>
    <m/>
    <s v=" https://open.spotify.com/album/2FIMVMCyrq3e1JoeI51x5t"/>
    <s v=" https://music.apple.com/in/album/no-smoking-ep/1774530833"/>
    <m/>
    <m/>
    <s v="getmp3"/>
  </r>
  <r>
    <x v="0"/>
    <x v="95"/>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3M13S"/>
    <x v="70"/>
    <n v="127262"/>
    <n v="2605"/>
    <n v="46"/>
    <x v="0"/>
    <x v="82"/>
    <x v="41"/>
    <s v="Vadda Grewal"/>
    <s v=" Vadda Grewal"/>
    <s v=" Deep Jandu"/>
    <m/>
    <m/>
    <s v=" https://open.spotify.com/album/2FIMVMCyrq3e1JoeI51x5t"/>
    <s v=" https://music.apple.com/in/album/no-smoking-ep/1774530833"/>
    <m/>
    <m/>
    <s v="getmp3"/>
  </r>
  <r>
    <x v="0"/>
    <x v="96"/>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2M31S"/>
    <x v="45"/>
    <n v="218426"/>
    <n v="3660"/>
    <n v="45"/>
    <x v="0"/>
    <x v="67"/>
    <x v="41"/>
    <s v="Vadda Grewal"/>
    <s v=" Vadda Grewal"/>
    <s v=" Deep Jandu"/>
    <m/>
    <m/>
    <s v=" https://open.spotify.com/album/2FIMVMCyrq3e1JoeI51x5t"/>
    <s v=" https://music.apple.com/in/album/no-smoking-ep/1774530833"/>
    <m/>
    <m/>
    <s v="getmp3"/>
  </r>
  <r>
    <x v="0"/>
    <x v="97"/>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4M12S"/>
    <x v="71"/>
    <n v="131696"/>
    <n v="2562"/>
    <n v="37"/>
    <x v="0"/>
    <x v="83"/>
    <x v="41"/>
    <s v="Vadda Grewal"/>
    <s v=" Vadda Grewal"/>
    <s v=" Deep Jandu"/>
    <m/>
    <m/>
    <s v=" https://open.spotify.com/album/2FIMVMCyrq3e1JoeI51x5t"/>
    <s v=" https://music.apple.com/in/album/no-smoking-ep/1774530833"/>
    <m/>
    <m/>
    <s v="getmp3"/>
  </r>
  <r>
    <x v="0"/>
    <x v="98"/>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4M14S"/>
    <x v="72"/>
    <n v="130207"/>
    <n v="2690"/>
    <n v="47"/>
    <x v="0"/>
    <x v="84"/>
    <x v="41"/>
    <s v="Vadda Grewal"/>
    <s v=" Vadda Grewal"/>
    <s v=" Deep Jandu"/>
    <m/>
    <m/>
    <s v=" https://open.spotify.com/album/2FIMVMCyrq3e1JoeI51x5t"/>
    <s v=" https://music.apple.com/in/album/no-smoking-ep/1774530833"/>
    <m/>
    <m/>
    <s v="getmp3"/>
  </r>
  <r>
    <x v="0"/>
    <x v="99"/>
    <s v="Geet MP3 presents the album &quot;No Smoking&quot; performed by Vadda Grewal. We hope you enjoy listening to it as much as we enjoyed making it._x000a_Join the Journey and Subscribe to Endless Entertainment: http://bit.ly/SubscribeGEETMP3_x000a__x000a_No Smoking Full Album Stream And Download On:_x000a_Spotify: https://open.spotify.com/album/2FIMVMCyrq3e1JoeI51x5t_x000a_Apple Music: https://music.apple.com/in/album/no-smoking-ep/1774530833_x000a_Wynk Music: https://wynk.in/music/album/no-smoking/wm_5034644178127?q=N+o+Smoking+_x000a_iTunes: https://music.apple.com/in/album/no-smoking-ep/1774530833_x000a_Jio Saavn: https://www.jiosaavn.com/album/no-smoking/cUIJZsu-OTc__x000a_Amazon Prime Music: https://music.amazon.in/albums/B0DK7FFJQF_x000a_Gaana: https://gaana.com/album/no-smoking-punjabi_x000a_YT Music: https://music.youtube.com/playlist?list=OLAK5uy_kZLpedbzKUA3DYggoOd44_IT7732HNOvs_x000a__x000a_Reel Links - No Smoking_x000a_Sanjay Dutt: https://www.instagram.com/reels/audio/1824211978105946?igsh=MXJoZ3RzZzJ2cjYxdw==_x000a_Fly Fly Kabootri: https://www.instagram.com/reels/audio/1211564696803485?igsh=MTRnbWg2dHBhaG4zNA==_x000a_Tension Free: https://www.instagram.com/reels/audio/1768665933977649?igsh=czkxa3NwNXZwOGoy_x000a_Amli Boyfriend: https://www.instagram.com/reels/audio/524850803507451?igsh=MW5jdTY0Zjg3cmxtNw==_x000a_Pind De Munde: https://www.instagram.com/reels/audio/1230259161455482?igsh=MXRoNDJodDk2MHV4cQ==_x000a_Truck Vs Wife: https://www.instagram.com/reels/audio/8267518226691223?igsh=NzlxNmhkOGk3ZHZn_x000a__x000a_Album Tracklist:_x000a__x000a_1 _x000a_Song Name: Sanjay Dutt_x000a_Singer/Lyrics/Composer: Vadda Grewal_x000a_Female Singer: Deepak Dhillon_x000a_Music: Deep Jandu_x000a__x000a_2 _x000a_Song Name: Fly Fly Kabootri_x000a_Singer: Vadda Grewal Ft. Deepak Dhillon_x000a_Lyrics: Narinder Talwara_x000a_Music: KV Singh_x000a_Composer: Vadda Grewal_x000a__x000a__x000a_3_x000a_Song Name: Tension Free_x000a_Singer: Vadda Grewal Ft. Gurlej Akhtar_x000a_Lyrics: Kauri Jhamat_x000a_Music: Mr Dee_x000a__x000a_4_x000a_Song Name: Amli Boyfriend_x000a_Singer: Vadda Grewal Ft. Deepak Dhillon_x000a_Lyrics: Sidhu. Jajjal_x000a_Music: Geet_x000a_Composer: Vadda Grewal_x000a__x000a_5_x000a_Song Name: Pind De Munde_x000a_Singer: Vadda Grewal_x000a_Lyrics: Arry Grewal_x000a_Music: Nikk Muzik_x000a_Composer: Vadda Grewal_x000a__x000a_6_x000a_Song Name: Truck v/s Wife_x000a_Singer: Vadda Grewal Ft. Deepak Dhillon_x000a_Lyrics/Composer: Vadda Grewal_x000a_Music: Geet_x000a_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19M17S"/>
    <x v="73"/>
    <n v="71202"/>
    <n v="1773"/>
    <n v="216"/>
    <x v="0"/>
    <x v="85"/>
    <x v="41"/>
    <s v="Vadda Grewal"/>
    <s v=" Vadda Grewal"/>
    <s v=" Deep Jandu"/>
    <m/>
    <m/>
    <s v=" https://open.spotify.com/album/2FIMVMCyrq3e1JoeI51x5t"/>
    <s v=" https://music.apple.com/in/album/no-smoking-ep/1774530833"/>
    <m/>
    <m/>
    <s v="getmp3"/>
  </r>
  <r>
    <x v="0"/>
    <x v="100"/>
    <s v="Geet MP3 Presenting New Album &quot;No Smoking&quot; By Vadda Grewal, And Now We Releasing Album's First Music Video of &quot;Sanjay Dutt&quot; And Full Album Releasing On 23th Oct 2024 On Geet MP3_x000a_Make Sure You Will Like It And Spread it As Much As You Can. _x000a_Subscribe To Our Channel For New Songs: http://bit.ly/SubscribeGEETMP3_x000a__x000a_You Can Download/Play Full Song On:_x000a_Wynk Music: https://wynk.in/music/song/sanjay-dutt/wm_5034644177878_ING982400087?q=Sanjay+Dutt+Vadda+Grewal_x000a_Amazon Prime Music: https://music.amazon.in/albums/B0DK72CM23_x000a_Jio Saavn: https://www.jiosaavn.com/song/sanjay-dutt/Mh0dQzh0UGw_x000a_Gaana: https://gaana.com/song/sanjay-dutt-30_x000a_Spotify: https://open.spotify.com/album/6UHTNreKfTn9Mr7Wyh3Ptv_x000a_Apple Music: https://music.apple.com/in/album/sanjay-dutt-single/1774446050_x000a_YT Music: https://music.youtube.com/watch?v=-j5GZ1Visgc_x000a_iTunes: https://music.apple.com/in/album/sanjay-dutt-single/1774446050_x000a_Youtube Topic: https://www.youtube.com/watch?v=-j5GZ1Visgc_x000a_Instagram: https://www.instagram.com/reels/audio/1824211978105946?igsh=YTk0d2RjMGxneGEz_x000a__x000a_Song Credits:_x000a_Song Name: Sanjay Dutt_x000a_Album Name: No Smoking_x000a_Singer: Vadda Grewal Ft. Deepak Dhillon_x000a_Featuring: Mahi Sharma_x000a_Lyrics: Vadda Grewal_x000a_Music &amp; Composer: Deep Jandu_x000a_Video By: Jagroop Sandhu &amp; Guru Bhullar_x000a_Producer: Kv Dhillon_x000a_Digitally Promotions: GK Digital_x000a_Music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8S"/>
    <x v="74"/>
    <n v="3182900"/>
    <n v="42408"/>
    <n v="600"/>
    <x v="0"/>
    <x v="86"/>
    <x v="51"/>
    <s v="Vadda Grewal"/>
    <s v=" Deep Jandu"/>
    <m/>
    <m/>
    <m/>
    <s v=" https://open.spotify.com/album/6UHTNreKfTn9Mr7Wyh3Ptv"/>
    <s v=" https://music.apple.com/in/album/sanjay-dutt-single/1774446050"/>
    <m/>
    <m/>
    <s v="getmp3"/>
  </r>
  <r>
    <x v="0"/>
    <x v="101"/>
    <s v="Geet MP3 Proudly Present Album &quot;I AM ICON&quot; By Punjabi Hip Hop Rapper BOHEMIA._x000a_Subscribe To Our Channel For New Songs: http://bit.ly/SubscribeGEETMP3_x000a__x000a_Stream/Download  Full Album On:_x000a_Spotify: https://spoti.fi/37Abp6x_x000a_Wynk Music: https://bit.ly/iAmICONAlbum_x000a_Prime Music India: https://amzn.to/38cJTf8_x000a_Hungama Music: https://bit.ly/3K2a45s_x000a_JioSaavn: https://bit.ly/3xIze6Y_x000a_iTunes: https://apple.co/3jRCdld_x000a_Apple Music: https://apple.co/3jRCdld_x000a_Resso App: https://bit.ly/3vydFmR_x000a_Youtube Music: https://bit.ly/3EAZktM_x000a_Instagram Reels: https://ffm.bio/iamicon_x000a__x000a_Album: I Am ICON (In Control Of Nothing) _x000a_Song: Tu Te Kehndi C _x000a_Singer: Bohemia, Divine_x000a_Music &amp; Composer: Deep Jandu_x000a_Producer: Kv Dhillon_x000a_Music Label: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2908686"/>
    <n v="72718"/>
    <n v="2040"/>
    <x v="0"/>
    <x v="87"/>
    <x v="52"/>
    <s v="NILL"/>
    <s v=" Deep Jandu"/>
    <m/>
    <m/>
    <m/>
    <s v=" https://spoti.fi/37Abp6x"/>
    <s v=" https://apple.co/3jRCdld"/>
    <s v=" https://bit.ly/3xIze6Y"/>
    <m/>
    <s v="getmp3"/>
  </r>
  <r>
    <x v="0"/>
    <x v="102"/>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0"/>
    <s v="PT2M19S"/>
    <x v="75"/>
    <n v="215739"/>
    <n v="2964"/>
    <n v="53"/>
    <x v="0"/>
    <x v="88"/>
    <x v="53"/>
    <s v="Bunny Johal"/>
    <s v=" Bunny Johal"/>
    <s v=" Arpan Bawa"/>
    <m/>
    <m/>
    <s v=" https://open.spotify.com/album/2u13scMhPhD0LvK1ZZFXhH"/>
    <s v=" https://music.apple.com/in/album/flowers/1771689154"/>
    <m/>
    <m/>
    <s v="getmp3"/>
  </r>
  <r>
    <x v="0"/>
    <x v="103"/>
    <s v="Geet MP3 are Excited to Present the First Music Video From The Album &quot;Flowers&quot; The song is &quot;Ghulama Wali&quot; And Performed By &quot;Priya&quot; We expect you to appreciate hearing it as much as we enjoyed making it!_x000a__x000a_Join the Journey and Subscribe to Endless Entertainment: http://bit.ly/SubscribeGEETMP3_x000a__x000a_Flowers Full Album Stream And Download On: 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Song Credits: _x000a_Song: Ghulama Wali_x000a_Album: Flowers_x000a_Singer: Priya_x000a_Lyrics/Composer: Bunny Johal_x000a_Music: Black Virus_x000a_Video Directors: Jagroop Sandhu, Guru Bhullar_x000a_Producer: Kv Dhillon_x000a_Digital Promotions: GK Digital_x000a_Record Label: Geet MP3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1S"/>
    <x v="76"/>
    <n v="644939"/>
    <n v="9557"/>
    <n v="266"/>
    <x v="0"/>
    <x v="89"/>
    <x v="53"/>
    <s v="Bunny Johal"/>
    <s v=" Bunny Johal"/>
    <s v=" Black Virus"/>
    <m/>
    <m/>
    <s v=" https://open.spotify.com/album/2u13scMhPhD0LvK1ZZFXhH"/>
    <s v=" https://music.apple.com/in/album/flowers/1771689154"/>
    <m/>
    <m/>
    <s v="getmp3"/>
  </r>
  <r>
    <x v="0"/>
    <x v="104"/>
    <s v="Geet MP3 Presenting a New Song By Deep Jandu &quot;whatever&quot; With a Blend of catchy melodies, we're excited to share our music with the world. We hope you enjoy listening to it as much as we enjoyed creating it!_x000a_Join the Journey and Subscribe to Endless Entertainment: http://bit.ly/SubscribeGEETMP3_x000a__x000a_Whatever Streaming Now on:_x000a_Spotify: https://open.spotify.com/track/2STKYI9rpNTdfncro2NruM_x000a_Apple Music: https://music.apple.com/in/album/whatever-single/1769256711_x000a_Jio Saavn: https://www.jiosaavn.com/song/whatever/GwEEfy5BQko_x000a_YT Music: https://music.youtube.com/watch?v=lWyC9LgkmT8_x000a_iTunes: https://music.apple.com/in/album/whatever-single/1769256711_x000a_Wynk Music: https://wynk.in/music/song/whatever/wm_5034644100432_ING982400079?q=Whatever+-+Deep+Jandu_x000a_Gaana: https://gaana.com/song/whatever-971_x000a_YouTube Topic: https://www.youtube.com/watch?v=lWyC9LgkmT8_x000a_Instagram: https://www.instagram.com/reels/audio/900788511901895?igsh=cTIycjRzcWNydzhz_x000a__x000a_Song Credits: _x000a_Singer : Deep Jandu _x000a_Music : Deep Jandu _x000a_Composer : Deep Jandu _x000a_Lyrics : Ram Kala Sanghian_x000a_Mix &amp; Master : Adam Fair _x000a_Recording Engineer : SHV_x000a_Lead Female : Paavanee Mahajan_x000a_Digital Promotion: GK Digital_x000a_Music Label: Geet MP3_x000a__x000a_Video Team: _x000a_Concept / Direction  - Diljot Garcha_x000a_Creative Producer - Gurdeep Grewal_x000a_Vfx - Bigstone Studios_x000a_Asst. Director - Harinder Dhindsa_x000a_DP- Matt Guarrasi_x000a_Assistant Cameraman - Saurav Pasrija_x000a_Vfx Supervisor/ Editor - Simrandeep Garcha_x000a_Vfx Team - Sam Verma, Kunal Verma, Karamjit Singh_x000a_Colorist - Onkar_x000a_Gaffer - Ryan (Toronto Lighting Rentals)_x000a_Special Thanks : Minister Music , SHV , Karan Saraan , Tanveer Ubhi (Kick Studios), Sohni (Miss Creative), Aman (Allure Limo),_x000a__x000a_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3136693"/>
    <n v="34618"/>
    <n v="619"/>
    <x v="1"/>
    <x v="90"/>
    <x v="20"/>
    <s v="Ram Kala Sanghian"/>
    <m/>
    <s v=" Deep Jandu "/>
    <m/>
    <m/>
    <s v=" https://open.spotify.com/track/2STKYI9rpNTdfncro2NruM"/>
    <s v=" https://music.apple.com/in/album/whatever-single/1769256711"/>
    <m/>
    <m/>
    <s v="getmp3"/>
  </r>
  <r>
    <x v="0"/>
    <x v="105"/>
    <s v="Geet MP3 Presenting a New Song By Bhanu Pratap Agnihotri Ft Prateeksha Srivastava, &quot;Masha Allah.&quot; With a Blend of catchy melodies, we're excited to share our music with the world. We hope you enjoy listening to it as much as we enjoyed creating it!_x000a_Join the Journey and Subscribe to Endless Entertainment: http://bit.ly/SubscribeGEETMP3_x000a__x000a_Streaming Now on:_x000a_Wynk Music: https://wynk.in/music/song/mashaa-allah/wm_5034644068824_ING982400076?q=Mashaa+Allah+Bhanu+Pratap+Agnihotri_x000a_Amazon Prime Music: https://music.amazon.in/albums/B0DH4W84W7_x000a_Jio Saavn: https://www.jiosaavn.com/song/mashaa-allah/Fy88ZzZEYAo_x000a_Hungama Music: https://www.hungama.com/album/mashaa-allah/122064008/_x000a_Apple Music: https://music.apple.com/in/album/mashaa-allah/1768739470?i=1768739873_x000a_YT Music: https://music.youtube.com/search?q=Mashaa+Allah+Bhanu+Pratap+Agnihotri_x000a_iTunes: https://music.apple.com/in/album/mashaa-allah/1768739470?i=1768739873_x000a_YouTube Music: https://www.youtube.com/watch?v=ayzJou9zQGY_x000a_Instagram: https://www.instagram.com/reels/audio/1444257366238464?igsh=em93cDV6dnc5N3J2_x000a_Spotify: https://open.spotify.com/album/2HelDE7DdpPxTzHVTnpedC_x000a__x000a_Song Credits:_x000a_Song Name: Mashaa Allah _x000a_Singer Name: Bhanu Pratap Agnihotri Ft Prateeksha Srivastava _x000a_Music Director: Bhanu Pratap Agnihotri _x000a_Composer: Bhanu Pratap Agnihotri _x000a_Lyricist: Sahil_x000a_Director: Dilsher Singh, Khushpal Singh, Shamsher Singh _x000a_Video: TruMakers_x000a_Assistant Director: Gurdev singh_x000a_Associate Director: Gurdeep Singh_x000a_Mixing: Zakir_x000a_Female Lead: Aakrati Kapoor _x000a_BTS Photography: Ritik _x000a_Editor &amp; Colorist: Harmanvir _x000a_Post Production: The Amigos Pros _x000a_DOP: Minto Plaha_x000a_Producer: Kv Dhillon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1010324"/>
    <n v="6531"/>
    <n v="215"/>
    <x v="1"/>
    <x v="91"/>
    <x v="54"/>
    <s v="Sahil"/>
    <s v=" Bhanu Pratap Agnihotri "/>
    <m/>
    <s v=" TruMakers"/>
    <s v=" https://www.youtube.com/watch?v=ayzJou9zQGY"/>
    <s v=" https://open.spotify.com/album/2HelDE7DdpPxTzHVTnpedC"/>
    <s v=" https://music.apple.com/in/album/mashaa-allah/1768739470?i=1768739873"/>
    <m/>
    <m/>
    <s v="getmp3"/>
  </r>
  <r>
    <x v="0"/>
    <x v="106"/>
    <s v="Geet MP3 Presenting a New Song By Prince Bhullar Ft. Deep Jandu, &quot;Craze&quot; With a Blend of catchy Lyrics, we're excited to share our music with the world. We hope you enjoy listening to it as much as we enjoyed creating it!_x000a_Join the Journey and Subscribe to Endless Entertainment: http://bit.ly/SubscribeGEETMP3_x000a__x000a_Streaming Now on:_x000a_Wynk Music: https://wynk.in/music/song/craze/wm_5034644034270_ING982400070_x000a_Gaana: https://gaana.com/album/craze-punjabi-2024_x000a_Amazon Prime Music: https://music.amazon.in/albums/B0DGL9K5SD_x000a_Jio Saavn: https://www.jiosaavn.com/song/craze/Ng0dRgxvUQA_x000a_Apple Music: https://music.apple.com/in/album/craze/1767563924?i=1767563926_x000a_Instagram: https://www.instagram.com/reels/audio/355162067689889?igsh=MTNyN3B3Z2ZmeThxNg==_x000a_iTunes: https://music.apple.com/in/album/craze/1767563924?i=1767563926_x000a__x000a_Song Credits:_x000a_Song Name: Craze_x000a_Singer: Prince Bhullar &amp; Deep Jandu_x000a_Music: Deep Jandu_x000a_Lyrics: Prince Bhullar, Lucas_x000a_Female Lead : Khushi Verma _x000a_Video Director: Savio_x000a_Producer: Kv Dhillon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1171513"/>
    <n v="15370"/>
    <n v="108"/>
    <x v="1"/>
    <x v="92"/>
    <x v="55"/>
    <s v="Khushi Verma"/>
    <m/>
    <s v=" Deep Jandu"/>
    <m/>
    <m/>
    <m/>
    <s v=" https://music.apple.com/in/album/craze/1767563924?i=1767563926"/>
    <m/>
    <m/>
    <s v="getmp3"/>
  </r>
  <r>
    <x v="0"/>
    <x v="107"/>
    <s v="Wedding Highlight of Anmol and Khushi. 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Subscribe To Our Channel For More Songs  : http://bit.ly/SubscribeGEETMP3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3S"/>
    <x v="21"/>
    <n v="2410684"/>
    <n v="33139"/>
    <n v="1001"/>
    <x v="0"/>
    <x v="93"/>
    <x v="26"/>
    <s v="NILL"/>
    <m/>
    <m/>
    <m/>
    <m/>
    <m/>
    <m/>
    <m/>
    <m/>
    <s v="getmp3"/>
  </r>
  <r>
    <x v="0"/>
    <x v="108"/>
    <s v="Geet MP3 Presenting Ronak Joshi's &quot;Fateh&quot; Official Teaser, A Web Series Inspired By the True Event. _x000a_Make Sure You Will Like It And Spread It As Much As You Can. _x000a_Subscribe To Our Channel For New Songs: http://bit.ly/SubscribeGEETMP3_x000a__x000a_Credits: _x000a_Name: Fateh_x000a_Releasing: December 2024_x000a_Starring: Ronak Joshi, Guri Ghuman_x000a_Written &amp; Directed By: Savio Sanddhu_x000a_BGM Composer: Wilfred Soz (Jam8 Studio)_x000a_Sound Designer: Manas Protim Goswami _x000a_Re-Recording Engineer: Sujit Shingare_x000a_D.O.P: MJ Singh  _x000a_Chief Ad: Rajvir Maan _x000a_1st &amp; 2nd AD: Jagjit Maan &amp; Vicky _x000a_Production: OnePro _x000a_Post Production: Iconix studio _x000a_Teaser Editor: Raghav Ralhan _x000a_Teaser Grading: Guri Colourist _x000a_Digital Designer: Aman Kalsi_x000a_Producer: Kv Dhillon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3S"/>
    <x v="78"/>
    <n v="850842"/>
    <n v="8010"/>
    <n v="158"/>
    <x v="3"/>
    <x v="94"/>
    <x v="26"/>
    <s v="NILL"/>
    <s v=" Wilfred Soz (Jam8 Studio)"/>
    <m/>
    <m/>
    <m/>
    <m/>
    <m/>
    <m/>
    <m/>
    <s v="getmp3"/>
  </r>
  <r>
    <x v="0"/>
    <x v="109"/>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_x000a_Amazon Prime Music: https://music.amazon.in/albums/B0DCPXRY7L_x000a_Wynk Music: https://wynk.in/music/album/simplicity/wm_198830983478?q=Simplicity+Satbir+Aujla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9S"/>
    <x v="79"/>
    <n v="266354"/>
    <n v="3655"/>
    <n v="80"/>
    <x v="0"/>
    <x v="95"/>
    <x v="56"/>
    <s v="Satbir Aujla"/>
    <s v=" Satbir Aujla "/>
    <s v=" Satbir Aujla, Deol Harman, Jay B"/>
    <m/>
    <m/>
    <s v=" https://open.spotify.com/album/0U5Rzd2rBs5rkM3zdFVVpv"/>
    <s v=" https://music.apple.com/in/album/simplicity/1762080531"/>
    <m/>
    <m/>
    <s v="getmp3"/>
  </r>
  <r>
    <x v="0"/>
    <x v="110"/>
    <s v="Geet MP3 Presenting New Album &quot;Simplicity&quot; By Satbir Aujla, And Now We Releasing Album's First Music Video of &quot;College Days&quot; And Full Album Releasing On 23th August 2024 On Geet MP3_x000a_Make Sure You Will Like It And Spread it As Much As You Can. _x000a_Subscribe To Our Channel For New Songs: http://bit.ly/SubscribeGEETMP3_x000a__x000a_You Can Download/Play Full Song On:_x000a_Wynk Music: https://wynk.in/music/song/college-days/wm_198830984628_ING982400069?q=college+days+Satbir+aujla_x000a_Amazon Prime Music: https://music.amazon.in/albums/B0DCQ4PLFW_x000a_Jio Saavn: https://www.jiosaavn.com/song/college-days/MxEnYx1RW2o_x000a_Spotify: https://open.spotify.com/track/67eBfnFr4E258SNDQzqSYd_x000a_Apple Music: https://music.apple.com/in/album/college-days-single/1762080453_x000a_YT Music: https://music.youtube.com/watch?v=oY4JTe6qM9s_x000a_Gaana: https://gaana.com/song/college-days-20_x000a_iTunes: https://music.apple.com/in/album/college-days-single/1762080453_x000a_Instagram: https://www.instagram.com/reels/audio/503754478915371?igsh=MTlvbXE0NHl4anMzZg%3D%3D_x000a__x000a_Song Credits:_x000a_Song: College Days_x000a_Album Name: Simplicity_x000a_Singer: Satbir Aujla_x000a_Lyrics: Satbir Aujla_x000a_Composer: Satbir Aujla_x000a_Music: Deol Harman _x000a_Video Director: Tru Makers_x000a_Female Model: Priyanshu Saryal _x000a_Casting By: Senty Virk _x000a_Costume: Aarzoo Creation_x000a_Dop: Mintu Plaha_x000a_⁠Production: V Sign_x000a_Producer: Kv Dhillon_x000a_Digitally Promotions: GK Digital_x000a_Music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2151869"/>
    <n v="37369"/>
    <n v="391"/>
    <x v="1"/>
    <x v="96"/>
    <x v="57"/>
    <s v="Satbir Aujla"/>
    <s v=" Satbir Aujla"/>
    <s v=" Deol Harman "/>
    <m/>
    <m/>
    <s v=" https://open.spotify.com/track/67eBfnFr4E258SNDQzqSYd"/>
    <s v=" https://music.apple.com/in/album/college-days-single/1762080453"/>
    <m/>
    <m/>
    <s v="getmp3"/>
  </r>
  <r>
    <x v="0"/>
    <x v="111"/>
    <s v="Geet MP3 Presenting a New Song By Harf Cheema and Gurlez Akhtar Featuring Mahi Sharma, &quot;Sau Khake.&quot; With a Blend of catchy melodies, we're excited to share our music with the world. We hope you enjoy listening to it as much as we enjoyed creating it!_x000a_Join the Journey and Subscribe to Endless Entertainment: http://bit.ly/SubscribeGEETMP3_x000a__x000a_Streaming Now on:_x000a_Wynk Music: https://wynk.in/music/song/sau-khake/wm_198830991961_ING982400060?q=Sau+Khake+By+Harf+Cheema_x000a_Amazon Prime Music: https://music.amazon.in/albums/B0DC57CB8Z_x000a_Jio Saavn: https://www.jiosaavn.com/song/sau-khake/OSE-ciZjUUE_x000a_Spotify: https://open.spotify.com/album/64AYljsLZ2J8o9LTsVpTzT_x000a_Apple Music: https://music.apple.com/in/album/sau-khake-single/1761155147_x000a_YT Music: https://music.youtube.com/watch?v=MulnhL4yWio_x000a_Youtube Topic: https://www.youtube.com/watch?v=MulnhL4yWio_x000a_iTunes: https://music.apple.com/in/album/sau-khake-single/1761155147_x000a_Instagram: https://www.instagram.com/reels/audio/3655072358138919?igsh=Mmpib3d2cTllNXF3_x000a_Gaana: https://gaana.com/song/sau-khake_x000a__x000a_Song Credits:_x000a_Singer: Harf Cheema &amp; Gurlez Akhtar_x000a_Lyrics: Harf Cheema_x000a_Featuring: Mahi Sharma_x000a_Music &amp; Composer: Deep Jandu_x000a_Video Director: Savio_x000a_Producer: Kv Dhillon_x000a_Co-Producer:- Parteek Sharma (F Studio)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7S"/>
    <x v="80"/>
    <n v="4753690"/>
    <n v="56368"/>
    <n v="507"/>
    <x v="1"/>
    <x v="97"/>
    <x v="58"/>
    <s v="Harf Cheema"/>
    <s v=" Deep Jandu"/>
    <m/>
    <m/>
    <m/>
    <s v=" https://open.spotify.com/album/64AYljsLZ2J8o9LTsVpTzT"/>
    <s v=" https://music.apple.com/in/album/sau-khake-single/1761155147"/>
    <m/>
    <m/>
    <s v="getmp3"/>
  </r>
  <r>
    <x v="0"/>
    <x v="112"/>
    <m/>
    <x v="0"/>
    <s v="PT19S"/>
    <x v="81"/>
    <n v="62002"/>
    <n v="1955"/>
    <n v="36"/>
    <x v="3"/>
    <x v="98"/>
    <x v="26"/>
    <s v="NILL"/>
    <m/>
    <m/>
    <m/>
    <m/>
    <m/>
    <m/>
    <m/>
    <m/>
    <s v="getmp3"/>
  </r>
  <r>
    <x v="0"/>
    <x v="113"/>
    <s v="Geet MP3 Presenting a New Song By Deep Jandu and Sardar Ali Featuring Giorgia Andriani, &quot;Daaru.&quot; With a Blend of catchy melodies, we're excited to share our music with the world. We hope you enjoy listening to it as much as we enjoyed creating it!_x000a_Join the Journey and Subscribe to Endless Entertainment: http://bit.ly/SubscribeGEETMP3_x000a__x000a_Streaming Now on:_x000a_Reel: https://www.instagram.com/reels/audio/1157000602103332/_x000a_Spotify: https://open.spotify.com/album/7oEy6Qr1TxUGBRu63ANPYf_x000a_Apple Music: https://music.apple.com/in/album/daaru-feat-giorgia-andriani/1752476457?i=1752476460_x000a_iTunes: https://music.apple.com/in/album/daaru-feat-giorgia-andriani/1752476457?i=1752476460_x000a_Wynk Music: https://wynk.in/music/album/daaru-feat-giorgia-andriani/wm_5021732413956?q=Daaru+Deep+Jandu_x000a_JioSaavn: https://www.jiosaavn.com/song/daaru-feat.-giorgia-andriani/Qh8ZbgR-Y1A_x000a_YT Music: https://music.youtube.com/watch?v=MjEvHvwLIvo&amp;list=OLAK5uy_mPbuKk5QeAul5ZIVMVjGC1KmiQIHxrFnc_x000a_Youtube Topic: https://www.youtube.com/watch?v=MjEvHvwLIvo&amp;list=OLAK5uy_nB_W7BsvTYvdNogWexxlLoMTX0a3vhARM_x000a_Gaana: https://gaana.com/song/daaru-feat-giorgia-andriani_x000a_Amazon Music: https://music.amazon.in/albums/B0D797PJTX_x000a__x000a_Song Credits: _x000a_Singer: Deep Jandu &amp; Sardar Ali_x000a_Featuring: Giorgia Andriani_x000a_Music: Deep Jandu_x000a_Lyrics: Prince Bhullar, Lucas_x000a_Video Director: Savio Sanddhu _x000a_Dop: MJ Singh _x000a_Edit: Raghav Ralhan _x000a_Cc: Onkar_x000a_Chief Ad: Rajvir Maan _x000a_Choreographer: Shubham _x000a_Production: One Pro_x000a_Assistants: Vicky &amp; Karan M_x000a_Steadycam: Sharan _x000a_Deep Jandu's Team _x000a_Costume Designer: Priyaana Thapar _x000a_Makeup &amp; Hair: Skipri &amp; Team_x000a_Giorgia Andriani's Team _x000a_Manager: Payal Tanna _x000a_Costume Designer: Manvir &amp; Team_x000a_Giorgia Makeup: Aakash Pant _x000a_Giorgia Hair: Shikhar Verma_x000a_Producer: Kv Dhillon_x000a_Digital Promotion: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3S"/>
    <x v="21"/>
    <n v="6863915"/>
    <n v="85671"/>
    <n v="963"/>
    <x v="1"/>
    <x v="99"/>
    <x v="59"/>
    <s v="Prince Bhullar, Lucas"/>
    <m/>
    <s v=" Deep Jandu"/>
    <m/>
    <m/>
    <s v=" https://open.spotify.com/album/7oEy6Qr1TxUGBRu63ANPYf"/>
    <s v=" https://music.apple.com/in/album/daaru-feat-giorgia-andriani/1752476457?i=1752476460"/>
    <s v=" https://www.jiosaavn.com/song/daaru-feat.-giorgia-andriani/Qh8ZbgR-Y1A"/>
    <m/>
    <s v="getmp3"/>
  </r>
  <r>
    <x v="0"/>
    <x v="114"/>
    <s v="Geet MP3 &amp; GK Digital Presenting a New Single &quot;Yaaran Di Jugni&quot; with the Trilogy Of &quot;Vadda Grewal x Raka x Flpp Likhari&quot; _x000a_We expect you to appreciate hearing it as greatly as we enjoyed making it!_x000a__x000a_Join the Journey and Subscribe to Endless Entertainment: http://bit.ly/SubscribeGEETMP3_x000a__x000a_Streaming Now On:_x000a__x000a_Spotify: https://open.spotify.com/album/3MmQvjQvgrEurrr1F86wxA_x000a_Reel: https://www.instagram.com/reels/audio/807364237573466/?igsh=aTVuMm9ndnVqdXh1_x000a_Apple Music: https://music.apple.com/in/album/yaaran-di-jugni/1745710081?i=1745710582_x000a_iTunes: https://music.apple.com/in/album/yaaran-di-jugni/1745710081?i=1745710582_x000a_Amazon Prime Music India: https://music.amazon.in/albums/B0D3VKL7FC_x000a_Jio Saavn: https://www.jiosaavn.com/song/yaaran-di-jugni/IgU4QiZ4Z1Y_x000a_Wynk Music: https://wynk.in/music/album/yaaran-di-jugni/gk_3617387991523?q=Yaaran+Di+Jugni+-+Vadda+Grewal_x000a_YT Music: https://music.youtube.com/playlist?list=OLAK5uy_lH6NMof7YBm5z-uKxfzWlIgtwLsBHHOu4_x000a_YouTube Topic: https://www.youtube.com/watch?v=9EnY2SpeEU8_x000a_Shazam: https://www.shazam.com/song/1745710582/yaaran-di-jugnia_x000a_Sound Cloud: https://soundcloud.com/vaddagrewal-sc/yaaran-di-jugni?id=1820840790_x000a_Tidal: https://listen.tidal.com/album/362626254/track/362626258_x000a_Audiomack: https://audiomack.com/vaddagrewal/song/yaaran-di-jugni_x000a__x000a_Song: Yaaran D Jugni _x000a_Singer: Vadda Grewal, Raka, Flop Likhari _x000a_Lyrics: Vadda Grewal, Raka, Flop Likhari_x000a_Music Producer: Meavin_x000a_Video Director: Rajan Bir_x000a_Dop: Nishan _x000a_Female Artist: Srishti Jaiswal &amp; Apoorva Bhalla_x000a_Edit: The Ronin _x000a_Di: Onkar _x000a_Production: RS Films &amp; Production _x000a_Mix &amp; Mastered: Sameer Charegaonkar_x000a_Choreographer: Sumit _x000a_Ad: Mickey _x000a_Makeup: Rajan Passi _x000a_Designer: Rajat Manchanda_x000a_Hair: Sandeep _x000a_Casting: Senty Virk_x000a_Producer: Kv Dhillon_x000a_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21S"/>
    <x v="82"/>
    <n v="4615851"/>
    <n v="79951"/>
    <n v="6677"/>
    <x v="1"/>
    <x v="100"/>
    <x v="60"/>
    <s v="Vadda Grewal, Raka, Flop Likhari"/>
    <m/>
    <m/>
    <m/>
    <m/>
    <s v=" https://open.spotify.com/album/3MmQvjQvgrEurrr1F86wxA"/>
    <s v=" https://music.apple.com/in/album/yaaran-di-jugni/1745710081?i=1745710582"/>
    <m/>
    <m/>
    <s v="getmp3"/>
  </r>
  <r>
    <x v="0"/>
    <x v="115"/>
    <s v="Geet MP3 and GK Digital are Presenting a Song of Soni, &quot;Heart Less&quot; We're excited to share our music with the world. We hope you enjoy listening to it as much as we enjoyed creating it!_x000a__x000a_Join the Journey and Subscribe to Endless Entertainment: http://bit.ly/SubscribeGEETMP3_x000a__x000a_Streaming Now On: _x000a_Amazon Prime Music: https://music.amazon.in/albums/B0D37D9T5X_x000a_Jio Saavn: https://www.jiosaavn.com/song/heartless/BQUABTFkVnE_x000a_Hugama Music: https://www.hungama.com/song/heartless/120185435/_x000a_Spotify: https://open.spotify.com/track/6z9JHUIKOhL7rN1wX3bmor_x000a_Apple Music: https://music.apple.com/in/album/heartless/1744874211?i=1744874219_x000a_YT Music: https://music.youtube.com/watch?v=D9lodgDixMY_x000a_iTunes: https://music.apple.com/in/album/heartless/1744874211?i=1744874219_x000a_Sound Cloud: https://soundcloud.com/soni-music/heartless?id=1813389453_x000a_Tidal: https://listen.tidal.com/album/361585370/track/361585371_x000a_Instagram: https://www.instagram.com/reels/audio/868608751772296?igsh=azRyNm0yMGprOWFq_x000a__x000a_Song Credits: _x000a_Song: Heartless_x000a_Singer: Soni_x000a_Lyrics: Farmaan_x000a_Music : End Game Muzik_x000a_Producer: Kv Dhillon_x000a_Online Promotions: GK Digital_x000a_Record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15S"/>
    <x v="28"/>
    <n v="289061"/>
    <n v="6888"/>
    <n v="324"/>
    <x v="1"/>
    <x v="101"/>
    <x v="61"/>
    <s v="Farmaan"/>
    <m/>
    <s v=" End Game Muzik"/>
    <m/>
    <m/>
    <s v=" https://open.spotify.com/track/6z9JHUIKOhL7rN1wX3bmor"/>
    <s v=" https://music.apple.com/in/album/heartless/1744874211?i=1744874219"/>
    <m/>
    <m/>
    <s v="getmp3"/>
  </r>
  <r>
    <x v="0"/>
    <x v="116"/>
    <s v="Geet MP3 Presenting Album &quot;Loverboy&quot; Of Karan Randhawa, And Now We Releasing Album's 2nd Music Video &quot;Gulab&quot;_x000a_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Gulab Song Video Credits:_x000a__x000a_Song: Gulab_x000a_Singer: Karan Randhawa _x000a_Lyrics: Lucas, Micheal _x000a_Composer: Lucas, Micheal_x000a_Music Producer: Meavin_x000a_Video Director: Satti Dhillon _x000a_DOP: Vikcee _x000a_Editor: Zipsi (Zipsi Studios) _x000a_Colour Grading: Onkar_x000a_Produdtion: Monty Production _x000a_Makup Artist: Naaz and Suman _x000a_Line Produce: Ezkiel _x000a_Mix &amp; Mastered: Sameer Charegaonkar_x000a_Camera: Bosco _x000a_Female Lead: Srijan Chanta _x000a_Spot Boy: Suraj Team_x000a_Hairstylist: Gagan_x000a_Producers: Kv Dhillon_x000a_Powered By: GK Digital_x000a_Record Label: Geet MP3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Mix &amp; Mastered: Sameer Charegaonkar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8S"/>
    <x v="83"/>
    <n v="18511252"/>
    <n v="169408"/>
    <n v="3888"/>
    <x v="1"/>
    <x v="102"/>
    <x v="62"/>
    <s v="Lucas, Micheal"/>
    <s v=" Lucas,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17"/>
    <s v="Geet MP3 and GK Digital are Presenting a New Song of Musahib, &quot;Jaal.&quot; We're excited to share our music with the world. We hope you enjoy listening to it as much as we enjoyed creating it!_x000a__x000a_Join the Journey and Subscribe to Endless Entertainment: http://bit.ly/SubscribeGEETMP3_x000a__x000a_Streaming Now On: _x000a_Spotify: https://open.spotify.com/track/2Wo2sC9tHauMTxtn0QHQ0r _x000a_iTunes: https://music.apple.com/us/album/jaal/1739109989?i=1739110005_x000a_Wynk: https://wynk.in/music/song/jaal/gk_3617386342623_ING982400054?q=JAAL+MUSAHIB_x000a_Jiosaavn: https://www.jiosaavn.com/song/jaal/QFkHWSYJGnk_x000a_Apple Music: https://music.apple.com/us/album/jaal/1739109989?i=1739110005 _x000a_Amazon Prime Music: https://music.amazon.in/search/jaal+musahib?filter=IsLibrary%7Cfalse&amp;sc=none_x000a_Hungama Music: https://www.hungama.com/song/jaal/108261090/_x000a_Reel: https://www.instagram.com/reels/audio/2224551581225061/ _x000a_Youtube Topic: https://www.youtube.com/watch?v=jrYIzj2w7a8_x000a_Youtube Music: https://music.youtube.com/watch?v=jrYIzj2w7a8 _x000a_Shazam: https://www.shazam.com/gb/track/696757165/jaal_x000a__x000a_Song Credits: _x000a_Song: Jaal_x000a_Singer/Lyrics/Composer: Musahib_x000a_Music Producer: Up Town Slick_x000a_Video Director: Ikjot_x000a_Poster: The Town Media_x000a_Producer: Kv Dhillon_x000a_Online &amp; Reels Promotions: GK Digital_x000a_Record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50S"/>
    <x v="84"/>
    <n v="1572955"/>
    <n v="24824"/>
    <n v="767"/>
    <x v="1"/>
    <x v="103"/>
    <x v="63"/>
    <s v="Musahib"/>
    <s v=" Musahib"/>
    <m/>
    <m/>
    <m/>
    <s v=" https://open.spotify.com/track/2Wo2sC9tHauMTxtn0QHQ0r "/>
    <s v=" https://music.apple.com/us/album/jaal/1739109989?i=1739110005 "/>
    <m/>
    <m/>
    <s v="getmp3"/>
  </r>
  <r>
    <x v="0"/>
    <x v="118"/>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26_x000a_Singer: Harf Cheema &amp; Gurlez Akhtar_x000a_Music Director: Deep Jandu_x000a_Lyrics: Harf Cheema_x000a_Mixed By: Adam Fair _x000a_Mastered By: Sameer Charegaonkar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
    <x v="85"/>
    <n v="520478"/>
    <n v="5944"/>
    <n v="78"/>
    <x v="1"/>
    <x v="104"/>
    <x v="58"/>
    <s v="Harf Cheema"/>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19"/>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Mafia Family_x000a_Singer: G Khan Ft. SHV_x000a_Music Director: Deep Jandu_x000a_Lyrics: Fateh Shergill_x000a_Rap Lyrics: SHV_x000a_Mixed &amp; Mastered By: Adam Fair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35S"/>
    <x v="86"/>
    <n v="361620"/>
    <n v="4872"/>
    <n v="125"/>
    <x v="1"/>
    <x v="105"/>
    <x v="64"/>
    <s v="Fateh Shergill"/>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0"/>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Title: Haye Ni_x000a_Singer: Deep Jandu &amp; Gurlej Akhtar_x000a_Music: Deep Jandu _x000a_Lyrics: Fateh Shergill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3S"/>
    <x v="38"/>
    <n v="925663"/>
    <n v="11270"/>
    <n v="159"/>
    <x v="1"/>
    <x v="106"/>
    <x v="65"/>
    <s v="Fateh Shergill"/>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1"/>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You &amp; Me_x000a_Singer: Kulbir Jhinjer Ft. SHV_x000a_Music Director: Deep Jandu_x000a_Mixed &amp; Mastered By: Adam Fair _x000a_Lyrics: Kulbir Jhinjer_x000a_Rap Lyrics: SHV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55S"/>
    <x v="87"/>
    <n v="714511"/>
    <n v="7644"/>
    <n v="250"/>
    <x v="1"/>
    <x v="107"/>
    <x v="66"/>
    <s v="Kulbir Jhinjer"/>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2"/>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Dhokha_x000a_Singer: Ninja &amp; Jasmine Akhtar_x000a_Music Director: Deep Jandu_x000a_Lyrics: Yaad Purewal (Yaad)_x000a_Mixed By: Adam Fair _x000a_Mastered By: Sameer Charegaonkar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29S"/>
    <x v="79"/>
    <n v="1288783"/>
    <n v="17901"/>
    <n v="256"/>
    <x v="1"/>
    <x v="108"/>
    <x v="67"/>
    <s v="Yaad Purewal (Yaad)"/>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3"/>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Friendship_x000a_Singer: Amrit Mann Ft. Monico Santana_x000a_Music Director: Deep Jandu_x000a_Mixed By: Adam Fair _x000a_Mastered By: Sameer Charegaonkar_x000a_Lyrics: Amrit Maan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6S"/>
    <x v="15"/>
    <n v="1018814"/>
    <n v="16851"/>
    <n v="384"/>
    <x v="1"/>
    <x v="109"/>
    <x v="68"/>
    <s v="Amrit Maan"/>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4"/>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I’m Scared_x000a_Singer: Deepak Dhillon Ft. Roach Killa_x000a_Music Director: Deep Jandu_x000a_Mixed By: Adam Fair _x000a_Mastered By: Sameer Charegaonkar_x000a_Lyrics: Lally Mundi_x000a_Rap Lyrics: Roach Killa_x000a_Video Directe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58S"/>
    <x v="88"/>
    <n v="4831238"/>
    <n v="39284"/>
    <n v="578"/>
    <x v="1"/>
    <x v="110"/>
    <x v="69"/>
    <s v="Lally Mundi"/>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5"/>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I’m Scared_x000a_Singer: Deepak Dhillon Ft. Roach Killa_x000a_Music Director: Deep Jandu_x000a_Mixed By: Adam Fair _x000a_Mastered By: Sameer Charegaonkar_x000a_Lyrics: Lally Mundi_x000a_Rap Lyrics: Roach Killa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45S"/>
    <x v="60"/>
    <n v="202077"/>
    <n v="3033"/>
    <n v="62"/>
    <x v="1"/>
    <x v="111"/>
    <x v="69"/>
    <s v="Lally Mundi"/>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6"/>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My Boyz_x000a_Singer: Kambi Rajpuria Ft. Desi Ma_x000a_Music Director: Deep Jandu_x000a_Lyrics: Raja_x000a_Rap Lyrics: Desi Ma_x000a_Mixed &amp; Mastered By: Adam Fair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24S"/>
    <x v="39"/>
    <n v="699797"/>
    <n v="9970"/>
    <n v="293"/>
    <x v="1"/>
    <x v="112"/>
    <x v="70"/>
    <s v="Raja"/>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7"/>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 _x000a_Song: Adhoora Ishq_x000a_Singer: Shipra Goyal Ft. J Hind_x000a_Music Director: Deep Jandu_x000a_Lyrics: Lally Mundi_x000a_Rap Lyrics: J Hind_x000a_Mixed &amp; Mastered By: Adam Fair_x000a_Video Director: Big Thought Films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23S"/>
    <x v="89"/>
    <n v="498461"/>
    <n v="7448"/>
    <n v="193"/>
    <x v="1"/>
    <x v="113"/>
    <x v="71"/>
    <s v="Lally Mundi"/>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8"/>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Album Credits: _x000a_Album Name: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1M56S"/>
    <x v="90"/>
    <n v="63162"/>
    <n v="2231"/>
    <n v="184"/>
    <x v="1"/>
    <x v="114"/>
    <x v="68"/>
    <s v="Amrit Maan"/>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29"/>
    <s v="Geet MP3 and GK Digital Present a Multi-Artist Album, &quot;Unity Volume 1&quot;, Featuring 25 diverse Singers and rappers. This is the first Music Video From The Album &quot;Unity Volume 1&quot; 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Song Credits:_x000a_Album: Unity Volume 1_x000a_Song: Scenario_x000a_Singer: Guri Lahoria Ft. Hashmat Sultana_x000a_Lyricist: Guri Lahoria_x000a_Music Producer: Deep Jandu_x000a_Mixed &amp; Mastered By: Adam Fair _x000a_Video Director: Savio Sandhu_x000a_Dop: Sagar _x000a_Chief Ad’s: Rajvir Maan &amp; Jagjit Maan _x000a_Female Lead: Stuti Satija _x000a_Post Production: Iconix Studio _x000a_Edit: Raghav Ralhan _x000a_Assistant’s: Vicky &amp; Karan _x000a_Costume’s: Manvir Design _x000a_Hair Stylist: Sahil Deol_x000a_Production: One Production_x000a_Artwork Designer: Aman Kalsi_x000a_Co-Producer:- Parteek Sharma (F Studio)_x000a_Promotions: GK Digital_x000a_Record Label: Geet MP3_x000a__x000a_Album Credits: _x000a_Album: Unity Volume 1_x000a_Music/Composer: Deep Jandu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33S"/>
    <x v="5"/>
    <n v="3961213"/>
    <n v="66137"/>
    <n v="813"/>
    <x v="1"/>
    <x v="115"/>
    <x v="72"/>
    <s v="Guri Lahoria"/>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30"/>
    <s v="Geet MP3 and GK Digital Present a Multi-Artist Album, &quot;Unity Volume 1&quot;, Featuring 25 diverse Singers and rappers._x000a__x000a_A Musical Masterpiece Crafted By One and Only &quot;Deep Jandu&quot;_x000a__x000a_Album Streaming Now On: _x000a_Spotify: https://open.spotify.com/album/6dMxu2itWiv3N804kxn6PW_x000a_Wynk: https://wynk.in/music/album/unity-volume-1/gk_3617385478187_x000a_Prime Music India: https://music.amazon.in/albums/B0CY2H7VPM_x000a_Apple Music: https://music.apple.com/in/album/unity-vol-1/1735900547_x000a_iTunes: https://music.apple.com/in/album/unity-vol-1/1735900547_x000a_Shazam: https://www.shazam.com/song/1735900574/scenario_x000a_YouTube Music: https://music.youtube.com/playlist?list=OLAK5uy_lqFzB4I0E1VS5w_iSN7FNNzzplnLugciM_x000a_JioSaavn: https://www.jiosaavn.com/album/unity-volume-1/QbNDzdUqiNo__x000a_Hungama Music: https://www.hungama.com/album/unity-volume-1/108092014/_x000a_Youtube Topic: https://www.youtube.com/watch?v=2D68svYAnBE&amp;list=OLAK5uy_n-bsPxEPJxrcatV8WFkGelLTZM7F1wZro_x000a__x000a_Album Reel Links: _x000a_Friendship: https://www.instagram.com/reels/audio/673717224809576?igsh=MTFqZ2lybDRvcW4xOQ==_x000a_Haye Ni: https://www.instagram.com/reels/audio/952649229561871?igsh=d3FyaGI3OXN5b2gw_x000a_You &amp; Me: https://www.instagram.com/reels/audio/1119821582694543?igsh=MXVmdWV0MmNya2U2Zg==_x000a_Scenario: https://www.instagram.com/reels/audio/323476660743782?igsh=M3Z6eTNsaHVoYXJ1_x000a_I'm Scared: https://www.instagram.com/reels/audio/2764686737041491?igsh=MTl1MjVyaXJsZHlwOQ==_x000a_Dhokha: https://www.instagram.com/reels/audio/1602650210568933?igsh=dGE5ZDVzZzJjZW5x_x000a_Slap Up: https://www.instagram.com/reels/audio/2171914413156082?igsh=MWJ6Nm1pMmo3MjVy_x000a_Mafia Family: https://www.instagram.com/reels/audio/1603949007103299?igsh=bWJyaTQyNnZndHl3_x000a_Adhoora Ishq: https://www.instagram.com/reels/audio/1157405738959211?igsh=MWs5ZXJ5MnZsY3dzdw==_x000a_My Boyz: https://www.instagram.com/reels/audio/1171615864011314?igsh=MW81d283MzFwMmRoNQ==_x000a_26: https://www.instagram.com/reels/audio/1747361092418800?igsh=NmxpM2p2ZmhrMjg2_x000a__x000a_Album Credits: _x000a_Album: Unity Volume 1_x000a_Music/Composer: Deep Jandu_x000a_Directed By: Charlton Visuals_x000a_Artwork Designer: Ritik_x000a_Producer: Kv Dhillon_x000a_Digital Promotions: GK Digital_x000a_Record Label: Geet MP3_x000a__x000a_&quot;Unity Volume 1&quot; Tracklist: _x000a__x000a_1. _x000a_Song: Friendship_x000a_Singer: Amrit Mann Ft. Monico Santana_x000a_Music Director: Deep Jandu_x000a_Mixed By: Adam Fair _x000a_Mastered By: Sameer Charegaonkar_x000a_Lyrics: Amrit Maan_x000a__x000a_2._x000a_Title: Haye Ni_x000a_Singer: Deep Jandu &amp; Gurlej Akhtar_x000a_Music: Deep Jandu _x000a_Lyrics: Fateh Shergill_x000a__x000a_3._x000a_Song: You &amp; Me_x000a_Singer: Kulbir Jhinjer Ft. SHV_x000a_Music Director: Deep Jandu_x000a_Mixed &amp; Mastered By: Adam Fair _x000a_Lyrics: Kulbir Jhinjer_x000a_Rap Lyrics: SHV_x000a__x000a_4. _x000a_Song: Scenario_x000a_Singer: Guri Lahoria Ft. Hashmat Sultana_x000a_Music Director: Deep Jandu_x000a_Mixed &amp; Mastered By: Adam Fair _x000a_Lyrics: Guri Lahoria_x000a__x000a_5. _x000a_Song: I’m Scared_x000a_Singer: Deepak Dhillon Ft. Roach Killa_x000a_Music Director: Deep Jandu_x000a_Mixed By: Adam Fair _x000a_Mastered By: Sameer Charegaonkar_x000a_Lyrics: Lally Mundi_x000a_Rap Lyrics: Roach Killa_x000a__x000a_6. _x000a_Song: Dhokha_x000a_Singer: Ninja &amp; Jasmine Akhtar_x000a_Music Director: Deep Jandu_x000a_Lyrics: Yaad Purewal (Yaad)_x000a_Mixed By: Adam Fair _x000a_Mastered By: Sameer Charegaonkar_x000a__x000a_7. _x000a_Song: Slap Up_x000a_Singer: Fateh Shergill Ft. Bandzo3rd_x000a_Music Director: Deep Jandu_x000a_Lyrics: Fateh Shergill_x000a_Rap Lyrics: Bandzo3rd_x000a_Mixed &amp; Mastered By: Adam Fair_x000a__x000a_8. _x000a_Song: Mafia Family_x000a_Singer: G Khan Ft. SHV_x000a_Music Director: Deep Jandu_x000a_Lyrics: Fateh Shergill_x000a_Rap Lyrics: SHV_x000a_Mixed &amp; Mastered By: Adam Fair_x000a__x000a_9._x000a_Song: Adhoora Ishq_x000a_Singer: Shipra Goyal Ft. J Hind_x000a_Music Director: Deep Jandu_x000a_Lyrics: Lally Mundi_x000a_Rap Lyrics: J Hind_x000a_Mixed &amp; Mastered By: Adam Fair _x000a__x000a_10. _x000a_Song: My Boyz_x000a_Singer: Kambi Rajpuria Ft. Desi Ma_x000a_Music Director: Deep Jandu_x000a_Lyrics: Raja_x000a_Rap Lyrics: Desi Ma_x000a_Mixed &amp; Mastered By: Adam Fair_x000a__x000a_11. _x000a_Song: 26_x000a_Singer: Harf Cheema &amp; Gurlez Akhtar_x000a_Music Director: Deep Jandu_x000a_Lyrics: Harf Cheema_x000a_Mixed By: Adam Fair _x000a_Mastered By: Sameer Charegaonkar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1M18S"/>
    <x v="91"/>
    <n v="210619"/>
    <n v="5553"/>
    <n v="124"/>
    <x v="1"/>
    <x v="116"/>
    <x v="68"/>
    <s v="Amrit Maan"/>
    <s v=" Deep Jandu"/>
    <s v=" Deep Jandu "/>
    <m/>
    <s v=" https://music.youtube.com/playlist?list=OLAK5uy_lqFzB4I0E1VS5w_iSN7FNNzzplnLugciM"/>
    <s v=" https://open.spotify.com/album/6dMxu2itWiv3N804kxn6PW"/>
    <s v=" https://music.apple.com/in/album/unity-vol-1/1735900547"/>
    <s v=" https://www.jiosaavn.com/album/unity-volume-1/QbNDzdUqiNo_"/>
    <m/>
    <s v="getmp3"/>
  </r>
  <r>
    <x v="0"/>
    <x v="131"/>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1M59S"/>
    <x v="61"/>
    <n v="614299"/>
    <n v="4608"/>
    <n v="180"/>
    <x v="1"/>
    <x v="117"/>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2"/>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23S"/>
    <x v="0"/>
    <n v="602179"/>
    <n v="5985"/>
    <n v="269"/>
    <x v="1"/>
    <x v="118"/>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3"/>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45S"/>
    <x v="60"/>
    <n v="748634"/>
    <n v="4724"/>
    <n v="211"/>
    <x v="1"/>
    <x v="119"/>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4"/>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44S"/>
    <x v="92"/>
    <n v="376137"/>
    <n v="3892"/>
    <n v="154"/>
    <x v="1"/>
    <x v="120"/>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5"/>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 Micheal_x000a_Rap Lyrics: Sultaan_x000a_Music Producer: Deep Jandu_x000a_Composer: Deep Jandu_x000a_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41S"/>
    <x v="93"/>
    <n v="528675"/>
    <n v="7510"/>
    <n v="269"/>
    <x v="1"/>
    <x v="121"/>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6"/>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35S"/>
    <x v="86"/>
    <n v="1247058"/>
    <n v="18609"/>
    <n v="522"/>
    <x v="1"/>
    <x v="102"/>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7"/>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Music Producer &amp; Compos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23S"/>
    <x v="0"/>
    <n v="613596"/>
    <n v="4448"/>
    <n v="197"/>
    <x v="1"/>
    <x v="122"/>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8"/>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9S"/>
    <x v="49"/>
    <n v="1309224"/>
    <n v="13028"/>
    <n v="413"/>
    <x v="1"/>
    <x v="123"/>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39"/>
    <s v="Geet MP3 and GK Digital are Presenting An Album performed by Karan Randhawa and Featuring Diverse Artists Like Bohemia and Sultaan. We expect you to appreciate hearing it as greatly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 Singh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s: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3M13S"/>
    <x v="94"/>
    <n v="180323"/>
    <n v="7278"/>
    <n v="658"/>
    <x v="1"/>
    <x v="124"/>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40"/>
    <s v="Geet MP3 and GK Digital are Excited to Present the First Music Video From The Album &quot;Loverboy&quot; The song is &quot;Haye Oye&quot; And Performed By &quot;Karan Randhawa &amp; Bohemia&quot; _x000a__x000a_An Album, &quot;Loverboy&quot;, performed by Karan Randhawa and Featuring Diverse Artists Like Bohemia and Sultaan. We expect you to appreciate hearing it as much as we enjoyed making it!_x000a__x000a_Join the Journey and Subscribe to Endless Entertainment: http://bit.ly/SubscribeGEETMP3_x000a__x000a_Album Streaming Now On:_x000a_JioSaavn: https://www.jiosaavn.com/album/loverboy/JDNhPAFzIdg__x000a_Wynk: https://wynk.in/u/c3djxpJFm_x000a_YouTube Topic: https://youtube.com/playlist?list=OLAK5uy_nNSAvbiBDGc93qbU2uJAP2h26zya7IDEY&amp;si=qXpdosRM1rWQPrUM_x000a_Spotify: https://open.spotify.com/album/67uk6VOF3UDB3JW5pKycnF?si=mXInA8YATQmL4V4VDJhoKQ_x000a_Apple Music: https://music.apple.com/in/album/loverboy/1734411181_x000a_YouTube Music: https://music.youtube.com/playlist?list=OLAK5uy_kYBeS-76ZG0YVz3vgEgsowk1DEvcgSMC4&amp;si=N0fdJ1eglb_kFd6J_x000a_iTunes: https://music.apple.com/in/album/loverboy/1734411181_x000a_Amazon Prime Music: https://music.amazon.in/albums/B0CX57L484_x000a_Hungama Music: https://www.hungama.com/album/loverboy/107727298/_x000a__x000a_Reel Links - Loverboy_x000a_1. Ranjna: https://www.instagram.com/reels/audio/397694726242822?igsh=MXJ1NXZlamR2Z3BrNA==_x000a_2. ⁠Haye Oye: https://www.instagram.com/reels/audio/7226552627421257?igsh=MTN0czgyMDI1dnFibw==_x000a_3. ⁠Sohniye: https://www.instagram.com/reels/audio/1320752818758801?igsh=Y29iZzE4Nm8wcWVz_x000a_4. ⁠Gulab: https://www.instagram.com/reels/audio/925532715775330?igsh=MWY4c2lweTIwaXI4Nw==_x000a_5. ⁠Bluff: https://www.instagram.com/reels/audio/1616833645830353?igsh=MWcxYTZ3bHBqZW5yZA==_x000a_6. ⁠Jenifar: https://www.instagram.com/reels/audio/1090069525576425?igsh=NXBqNHo3ZWNqaGlu_x000a_7. ⁠Jaan Jaan Ke: https://www.instagram.com/reels/audio/1118909685972112?igsh=MXVod2FwaHNiMm1uNw==_x000a_8. ⁠Nakhra: https://www.instagram.com/reels/audio/1136378860688693?igsh=MWQxejY1Y3MybnpmaA==_x000a_9. ⁠OG: https://www.instagram.com/reels/audio/3047884575348186?igsh=MTl5YzZ6Nmwya2hmNQ==_x000a_ _x000a_Song Credits: _x000a_Song: Haye Oye_x000a_Album: Loverboy_x000a_Singer: Karan Randhawa_x000a_Rapper: Bohemia _x000a_Starring: Yashaswinee Raje Singh_x000a_Lyrics, Composer: Micheal_x000a_Rap Lyrics: Bohemia_x000a_Music Producer: Geet_x000a_Director Satti Dhillon _x000a_Dop Shinda singh_x000a_Editor Jagjit Singh Dhanoa_x000a_Mix &amp; Master: Sameer Charegaonkar_x000a_Vfx: Animake VFX (The Ronin)_x000a_Choreographer Sumit Kumar_x000a_Drone: Tanish Arora_x000a_Art Director: Karmaart Film Studio_x000a_Colour Grading The Post Brothers_x000a_Assistant Director: Jimmy Rampal _x000a_Stylist Rajat Manchanda_x000a_Assistant Director: Rajat Sahil _x000a_Jib Operator: Gaurav _x000a_Hairstylist: Gagan _x000a_Makeup: Rajan Passi_x000a_Line Producer: RS Film Production _x000a_Local Production: Ayush Modi_x000a_Artwork Designer: The Town Media_x000a_Producer: Kv Dhillon_x000a_Digital Promotions: GK Digital_x000a_Record Label: Geet MP3_x000a__x000a_Album Tracklist:_x000a__x000a_1._x000a_Song: Ranjna _x000a_Singer: Karan Randhawa_x000a_Lyrics: Micheal_x000a_Composer: Micheal_x000a_Music Producer: Meavin _x000a__x000a_2. _x000a_Song: Haye Oye_x000a_Singer: Karan Randhawa_x000a_Rapper: Bohemia _x000a_Lyrics/Composer: Micheal_x000a_Rap Lyrics: Bohemia_x000a_Music Producer: Geet_x000a__x000a_3. _x000a_Song: Sohniye_x000a_Singer: Karan Randhawa_x000a_Rap: Monico Santana_x000a_Lyrics: Micheal _x000a_Rap Lyrics: Monico Santana_x000a_Composer: Micheal_x000a_Music Producer: Deep Jandu_x000a__x000a_4. _x000a_Song: Gulab_x000a_Singer: Karan Randhawa _x000a_Lyrics: Lucas, Micheal _x000a_Composer: Lucas, Micheal_x000a_Music Producer: Meavin_x000a__x000a__x000a_5. _x000a_Song: Bluff_x000a_Singer: Karan Randhawa_x000a_Rapper: Sultaan _x000a_Lyrics/Composer: Micheal_x000a_Rap Lyrics: Sultaan_x000a_Music Producer: Deep Jandu_x000a__x000a_6. _x000a_Song: Jenifar_x000a_Singer: Karan Randhawa_x000a_Lyrics: Fateh Shergill_x000a_Composer: Fateh Shergill_x000a_Music Producer: Geet _x000a__x000a_7._x000a_Song: Jaan Jaan Ke_x000a_Singer: Karan Randhawa_x000a_Lyrics: Karan Thabal_x000a_Composer: Karan Thabal_x000a_Music Producer: Jay B_x000a__x000a_8._x000a_Song: Nakhra_x000a_Singer: Karan Randhawa, Jasmeen Akhtar_x000a_Lyrics: Lucas_x000a_Composer: Lucas_x000a_Music Producer: Showkidd_x000a__x000a_9._x000a_Song: OG _x000a_Singer: Karan Randhawa_x000a_Lyrics: Micheal _x000a_Composer: Micheal_x000a_Music Producer: Meavin_x000a__x000a__x000a_Artwork Designer: Saaj, Viggfx, The Town Media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3M7S"/>
    <x v="30"/>
    <n v="5250151"/>
    <n v="90438"/>
    <n v="2499"/>
    <x v="1"/>
    <x v="125"/>
    <x v="36"/>
    <s v="Micheal"/>
    <s v=" Micheal"/>
    <m/>
    <m/>
    <s v=" https://music.youtube.com/playlist?list=OLAK5uy_kYBeS-76ZG0YVz3vgEgsowk1DEvcgSMC4&amp;si=N0fdJ1eglb_kFd6J"/>
    <s v=" https://open.spotify.com/album/67uk6VOF3UDB3JW5pKycnF?si=mXInA8YATQmL4V4VDJhoKQ"/>
    <s v=" https://music.apple.com/in/album/loverboy/1734411181"/>
    <s v=" https://www.jiosaavn.com/album/loverboy/JDNhPAFzIdg_"/>
    <m/>
    <s v="getmp3"/>
  </r>
  <r>
    <x v="0"/>
    <x v="141"/>
    <m/>
    <x v="0"/>
    <s v="PT7S"/>
    <x v="95"/>
    <n v="98628"/>
    <n v="4536"/>
    <n v="90"/>
    <x v="3"/>
    <x v="126"/>
    <x v="26"/>
    <s v="NILL"/>
    <m/>
    <m/>
    <m/>
    <m/>
    <m/>
    <m/>
    <m/>
    <m/>
    <s v="getmp3"/>
  </r>
  <r>
    <x v="0"/>
    <x v="142"/>
    <m/>
    <x v="0"/>
    <s v="PT36S"/>
    <x v="96"/>
    <n v="327318"/>
    <n v="25023"/>
    <n v="183"/>
    <x v="3"/>
    <x v="127"/>
    <x v="26"/>
    <s v="NILL"/>
    <m/>
    <m/>
    <m/>
    <m/>
    <m/>
    <m/>
    <m/>
    <m/>
    <s v="getmp3"/>
  </r>
  <r>
    <x v="0"/>
    <x v="143"/>
    <s v="Geet MP3 and Jagjeet Sandhu Films are Presenting the 6th Song From The Movie &quot;OYE BHOLE OYE.&quot; The Song is Performed By Bir Singh. Movie Running Successfully In Cinemas, We hope you enjoy listening to it as much as we enjoyed creating it!_x000a__x000a_Join the Journey and Subscribe to Endless Entertainment: http://bit.ly/SubscribeGEETMP3_x000a__x000a_Streaming Now On:_x000a_JioSaavn: https://www.jiosaavn.com/song/jazbaat-from-oye-bhole-oye%e2%80%9d/PgcSYEFUAXo_x000a_Wynk: https://wynk.in/music/album/jazbaat-from-oye-bhole-oye%E2%80%9D/gk_3617384511243_x000a_Hungama: https://www.hungama.com/song/jazbaat-from-oye-bhole-oyea%C2%80%C2%9D/107444234/_x000a_Shazam: https://www.shazam.com/gb/track/692526887/jazbaat-from-oye-bhole-oye_x000a_Apple Music: https://music.apple.com/in/album/jazbaat-from-oye-bhole-oye-single/1731972660_x000a_iTunes: https://music.apple.com/in/album/jazbaat-from-oye-bhole-oye-single/1731972660_x000a_Prme Music India: https://music.amazon.in/albums/B0CW1J5KQ5_x000a_Spotify: https://open.spotify.com/track/2tk9iEZdf9650MFlhycWxc_x000a_Youtube Topic: https://www.youtube.com/watch?v=3mhOQ7HPaMY_x000a_Youtube Music: https://music.youtube.com/watch?v=3mhOQ7HPaMY_x000a_Reel: https://www.instagram.com/reels/audio/1090724718920452/_x000a__x000a_Song Credits:_x000a_Song: Jazbaat_x000a_Singer/Composer: Bir Singh_x000a_Lyrics: Kang Sadiq_x000a_Music: Manna Singh_x000a_Online &amp; Reels Promotions: GK Digital_x000a_Record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39S"/>
    <x v="97"/>
    <n v="527737"/>
    <n v="15848"/>
    <n v="1027"/>
    <x v="1"/>
    <x v="128"/>
    <x v="73"/>
    <s v="Kang Sadiq"/>
    <s v=" Bir Singh"/>
    <s v=" Manna Singh"/>
    <m/>
    <m/>
    <s v=" https://open.spotify.com/track/2tk9iEZdf9650MFlhycWxc"/>
    <s v=" https://music.apple.com/in/album/jazbaat-from-oye-bhole-oye-single/1731972660"/>
    <s v=" https://www.jiosaavn.com/song/jazbaat-from-oye-bhole-oye%e2%80%9d/PgcSYEFUAXo"/>
    <m/>
    <s v="getmp3"/>
  </r>
  <r>
    <x v="0"/>
    <x v="144"/>
    <s v="Geet MP3 and Jagjeet Sandhu Films are Presenting the 5th Song From The Movie &quot;OYE BHOLE OYE.&quot; The Song is Performed By Bir Singh. Movie Running Successfully In Cinemas, We hope you enjoy listening to it as much as we enjoyed creating it!_x000a__x000a_Join the Journey and Subscribe to Endless Entertainment: http://bit.ly/SubscribeGEETMP3_x000a__x000a_Streaming Now On:_x000a_JioSaavn: https://www.jiosaavn.com/song/sadkaan-from-oye-bhole-oye%e2%80%9d/PQIDdQNXT0M_x000a_Wynk: https://wynk.in/music/album/sadkaan-from-oye-bhole-oye%E2%80%9D/gk_3617384537281_x000a_Spotify: https://open.spotify.com/track/56jdwsDcksjJYE2qxuuK3k_x000a_Wynk: https://wynk.in/music/album/sadkaan-from-oye-bhole-oye%E2%80%9D/gk_3617384537281_x000a_iTunes: https://music.apple.com/us/album/sadkaan-from-oye-bhole-oye-single/1732057236_x000a_Apple Music: https://music.apple.com/us/album/sadkaan-from-oye-bhole-oye-single/1732057236_x000a_Amazon Prime Music: https://music.amazon.in/search/sadkaan+bir+singh?filter=IsLibrary%7Cfalse&amp;sc=none_x000a_Hungama Music: https://www.hungama.com/song/sadkaan-from-oye-bhole-oyea%C2%80%C2%9D/107445841/_x000a_Reel: https://www.instagram.com/reels/audio/1074040630476351/_x000a_Youtube Topic: https://www.youtube.com/watch?v=GfWWkDZQJjA_x000a_Youtube Music: https://music.youtube.com/watch?v=GfWWkDZQJjA_x000a_Shazam: https://www.shazam.com/gb/track/692570822/sadkaan-from-oye-bhole-oye_x000a__x000a_Song Credits:_x000a_Song: Sadkaan_x000a_Singer/Composer: Bir Singh _x000a_Lyrics: Kang Sadiq_x000a_Music: Manna Singh_x000a_Online &amp; Reels Promotions: GK Digital_x000a_Record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1M42S"/>
    <x v="98"/>
    <n v="2431267"/>
    <n v="11911"/>
    <n v="1448"/>
    <x v="1"/>
    <x v="129"/>
    <x v="73"/>
    <s v="Kang Sadiq"/>
    <s v=" Bir Singh "/>
    <s v=" Manna Singh"/>
    <m/>
    <m/>
    <s v=" https://open.spotify.com/track/56jdwsDcksjJYE2qxuuK3k"/>
    <s v=" https://music.apple.com/us/album/sadkaan-from-oye-bhole-oye-single/1732057236"/>
    <s v=" https://www.jiosaavn.com/song/sadkaan-from-oye-bhole-oye%e2%80%9d/PQIDdQNXT0M"/>
    <m/>
    <s v="getmp3"/>
  </r>
  <r>
    <x v="0"/>
    <x v="145"/>
    <s v="Geet MP3 and Jagjeet Sandhu Films are Presenting the 4th Song From The Movie &quot;OYE BHOLE OYE.&quot; The Song is Performed By Veet Baljit. Movie Releasing In Cinemas 16 Feb 2024, We hope you enjoy listening to it as much as we enjoyed creating it!_x000a__x000a_Join the Journey and Subscribe to Endless Entertainment: http://bit.ly/SubscribeGEETMP3_x000a__x000a_Streaming Now On:_x000a_Spotify: https://open.spotify.com/track/6KnyhjjzbcIhiFldgk04Bh_x000a_iTunes: https://music.apple.com/us/album/gabru-da-time-from-oye-bhole-oye/1730488844?i=1730489060_x000a_Apple Music: https://music.apple.com/us/album/gabru-da-time-from-oye-bhole-oye/1730488844?i=1730489060_x000a_Amazon Prime Music: https://music.amazon.in/search/gabru+da+time+veet+baljit?filter=IsLibrary%7Cfalse&amp;sc=none_x000a_Hungama Music: https://www.hungama.com/song/gabru-da-time-from-oye-bhole-oyea%C2%80%C2%9D/107331791/_x000a_Reel: https://www.instagram.com/reels/audio/899286162201197/_x000a_Youtube Topic: https://www.youtube.com/watch?v=a1BxweAJN4k_x000a_Youtube Music: https://music.youtube.com/watch?v=a1BxweAJN4k_x000a_Shazam: https://www.shazam.com/gb/track/691624839/gabru-da-time-from-oye-bhole-oye_x000a__x000a_Song Credits:_x000a_Song: Gabru Da Time_x000a_Singer: Veet Baljit_x000a_Lyrics &amp; Composer:Veet Baljit_x000a_Music: Shemby K_x000a_Online &amp; Reels Promotions: GK Digital_x000a_Record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6S"/>
    <x v="99"/>
    <n v="3188002"/>
    <n v="25832"/>
    <n v="663"/>
    <x v="1"/>
    <x v="130"/>
    <x v="74"/>
    <s v="Veet Baljit"/>
    <s v="Veet Baljit"/>
    <s v=" Shemby K"/>
    <m/>
    <m/>
    <s v=" https://open.spotify.com/track/6KnyhjjzbcIhiFldgk04Bh"/>
    <s v=" https://music.apple.com/us/album/gabru-da-time-from-oye-bhole-oye/1730488844?i=1730489060"/>
    <m/>
    <m/>
    <s v="getmp3"/>
  </r>
  <r>
    <x v="0"/>
    <x v="146"/>
    <s v="Geet MP3 are Presenting a New Song of Harf Cheema, &quot;Veham.&quot; We're excited to share our music with the world. We hope you enjoy listening to it as much as we enjoyed creating it!_x000a__x000a_Join the Journey and Subscribe to Endless Entertainment: http://bit.ly/SubscribeGEETMP3_x000a__x000a__x000a_Song Credits: _x000a_Song: Veham_x000a_Singer &amp; Lyrics: Harf Cheema_x000a_Female Vocals: Gurlez Akhtar_x000a_Starring: Maahi Sharma, Harf Cheema_x000a_Music Composer: Deep Jandu_x000a_Video Director: Savio Sandhu_x000a_Chief Ad’s: Rajvir Maan &amp; Jagjit Maan _x000a_Mix &amp; Master: Sameer Charegaonkar_x000a_DOP: Sagar _x000a_Edit: Raghav Ralhan _x000a_Post Production: Iconix Studio _x000a_Assistant: Vicky _x000a_Harf Cheema Costume Designer: Evershine Collection (Ankush)_x000a_Mahi Sharma Costume Designer: Manvir_x000a_Producer: KV Dhillon_x000a_Producer:  PARVAR NISHAN_x000a_Online &amp; Reels Promotions: GK Digital_x000a_Record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0S"/>
    <x v="100"/>
    <n v="108425207"/>
    <n v="388363"/>
    <n v="4205"/>
    <x v="1"/>
    <x v="131"/>
    <x v="29"/>
    <s v="Harf Cheema"/>
    <s v=" Deep Jandu"/>
    <m/>
    <m/>
    <m/>
    <m/>
    <m/>
    <m/>
    <m/>
    <s v="getmp3"/>
  </r>
  <r>
    <x v="0"/>
    <x v="147"/>
    <s v="Geet MP3 and Jagjeet Sandhu Films are Presenting the 3rd Song From The Movie &quot;OYE BHOLE OYE.&quot; The Song is Performed By Sajjan Adeeb. Movie Releasing In Cinemas 16 Feb 2024, We hope you enjoy listening to it as much as we enjoyed creating it!_x000a__x000a_Join the Journey and Subscribe to Endless Entertainment: http://bit.ly/SubscribeGEETMP3_x000a__x000a_Streaming Now On:_x000a_Spotify - https://open.spotify.com/album/1Ams5Tt1PfXHOiIXVaNKw6_x000a_Apple Music - https://music.apple.com/in/album/burberry-from-oye-bhole-oye-single/1729200821_x000a_iTunes - https://music.apple.com/in/album/burberry-from-oye-bhole-oye-single/1729200821_x000a_Amazon Prime Music India - https://music.amazon.in/albums/B0CV3WJ7M9_x000a_Youtube Topic - https://www.youtube.com/watch?v=KRc9GBs7nsU_x000a_Youtube Music - https://music.youtube.com/watch?v=KRc9GBs7nsU&amp;si=ZPxdvsUXAlV8e6pi_x000a_Reel - https://www.instagram.com/reels/audio/910007670528139/_x000a_Shazam - https://www.shazam.com/gb/track/690860882/burberry-from-oye-bhole-oye_x000a_Hungama Music - https://www.hungama.com/song/burberry-from-oye-bhole-oye/107174475/_x000a__x000a_Song Credits:_x000a_Singer: Sajjan Adeeb_x000a_Lyrics &amp; Composer: Kang Sadiq_x000a_Music: Geet_x000a_Mix &amp; Master: Sunny Seven_x000a_Choreographer: Salim_x000a_DOP: Sandeep Singh &amp; Meharpreet_x000a_Online &amp; Reels Promotions: GK Digital_x000a_Record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2542856"/>
    <n v="29752"/>
    <n v="1812"/>
    <x v="1"/>
    <x v="132"/>
    <x v="6"/>
    <s v="Kang Sadiq"/>
    <s v=" Kang Sadiq"/>
    <s v=" Geet"/>
    <m/>
    <m/>
    <m/>
    <m/>
    <m/>
    <m/>
    <s v="getmp3"/>
  </r>
  <r>
    <x v="0"/>
    <x v="148"/>
    <s v="Geet MP3 and Jagjeet Sandhu Films are Presenting the Official Trailer Of &quot;OYE BHOLE OYE.&quot; Movie_x000a_Bhola, an unemployed villager seeking a fresh start in the city, unexpectedly finds love in Aveera, a wealthy woman enchanted by his simplicity. However, their idyllic romance takes an unforeseen turn as Bhola becomes entangled in a struggle to protect his village._x000a__x000a_The Movie is Releasing In Cinemas on 16 February 2024. We hope you enjoy watching it as much as we enjoyed making it!_x000a__x000a_Join the Journey and Subscribe to Endless Entertainment: http://bit.ly/SubscribeGEETMP3_x000a_BookMyShow: https://in.bookmyshow.com/chandigarh/movies/oye-bhole-oye/ET00384120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_x000a__x000a_Music Consultant &amp; Digital Partner: GK Digital_x000a_Instagram: https://www.instagram.com/GK.Digital_x000a_Join Us: https://www.gk.digital/"/>
    <x v="0"/>
    <s v="PT2M40S"/>
    <x v="17"/>
    <n v="7681914"/>
    <n v="90732"/>
    <n v="3626"/>
    <x v="2"/>
    <x v="133"/>
    <x v="75"/>
    <s v="Kang Sadiq"/>
    <m/>
    <s v=" Manna Singh, Geet, Sehmby K"/>
    <m/>
    <m/>
    <m/>
    <m/>
    <m/>
    <m/>
    <s v="getmp3"/>
  </r>
  <r>
    <x v="0"/>
    <x v="149"/>
    <s v="Geet MP3 and Jagjeet Sandhu Films are Presenting the Title Track From The Movie &quot;OYE BHOLE OYE.&quot; The Song is Performed By Master Saleem. Movie Releasing In Cinemas 16 Feb 2024, We hope you enjoy listening to it as much as we enjoyed creating it!_x000a__x000a_Join the Journey and Subscribe to Endless Entertainment: http://bit.ly/SubscribeGEETMP3_x000a__x000a_Streaming Now On:_x000a_Spotify: https://open.spotify.com/track/01CmPI3VgybA2prLit0taV _x000a_iTunes: https://music.apple.com/us/album/oye-bhole-oye-title-track-from-oye-bhole-oye/1728016292?i=1728016305_x000a_Apple Music: https://music.apple.com/us/album/oye-bhole-oye-title-track-from-oye-bhole-oye/1728016292?i=1728016305_x000a_Jiosaavn: https://www.jiosaavn.com/song/oye-bhole-oye-title-track/Hg06XCNyXUU_x000a_Amazon Prime Music: https://music.amazon.in/search/oye+bhole+oye+master+saleem?filter=IsLibrary%7Cfalse&amp;sc=none_x000a_Hungama Music: https://www.hungama.com/song/oye-bhole-oye-title-track/107037555/_x000a_Reel: https://www.instagram.com/reels/audio/1049729379658748/_x000a_Youtube Topic: https://www.youtube.com/watch?v=wVwRxDm5i-Q_x000a_Youtube Music: https://music.youtube.com/watch?v=wVwRxDm5i-Q_x000a_Shazam: https://www.shazam.com/gb/track/690171809/oye-bhole-oye-title-track-from-oye-bhole-oye_x000a__x000a_Song Credits:_x000a_Singer: Master Saleem_x000a_Lyrics: Kang Sadiq_x000a_Music/Composer: Manna Singh_x000a_Mix &amp; Master: Sunny Seven_x000a_Background Female Vocals: Raman Khan, Zeenat Virk, Eva Randhawa_x000a_DOP: Meharpreet_x000a_Online &amp; Reels Promotions: GK Digital_x000a_Music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5S"/>
    <x v="101"/>
    <n v="1546495"/>
    <n v="32601"/>
    <n v="1072"/>
    <x v="1"/>
    <x v="133"/>
    <x v="31"/>
    <s v="Kang Sadiq"/>
    <s v=" Manna Singh"/>
    <s v=" Manna Singh, Geet, Sehmby K"/>
    <m/>
    <m/>
    <s v=" https://open.spotify.com/track/01CmPI3VgybA2prLit0taV "/>
    <s v=" https://music.apple.com/us/album/oye-bhole-oye-title-track-from-oye-bhole-oye/1728016292?i=1728016305"/>
    <m/>
    <m/>
    <s v="getmp3"/>
  </r>
  <r>
    <x v="0"/>
    <x v="150"/>
    <s v="Geet MP3 presents a New Song By Satbir Aujla, &quot;Ma Vargi.&quot; With a Blend of catchy melodies, we're keen to share our music with the world. We hope you enjoy listening to it as much as we enjoyed producing it!_x000a__x000a_Join the Journey and Subscribe to Constant Entertainment: http://bit.ly/SubscribeGEETMP3_x000a__x000a_Streaming Now On: _x000a_Song Credits: _x000a_Song: Ma Vargi_x000a_Singer/Lyrics/Composer: Satbir Aujla_x000a_Starring, Jyot Arora, Satbir Aujla_x000a_Music: Jazz D_x000a_Video Director: Stalinveer Singh_x000a_Mix &amp; Master: Sameer Charegaonkar_x000a_Dop: Goldy Sandhu_x000a_Artwork By: The Weekend Studios_x000a_Producer: Kv Dhillon_x000a_Online &amp; Reels Promotions: GK Digital_x000a_Record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2694365"/>
    <n v="33631"/>
    <n v="1397"/>
    <x v="1"/>
    <x v="134"/>
    <x v="56"/>
    <s v="Satbir Aujla"/>
    <s v=" Satbir Aujla"/>
    <s v=" Jazz D"/>
    <m/>
    <m/>
    <m/>
    <m/>
    <m/>
    <m/>
    <s v="getmp3"/>
  </r>
  <r>
    <x v="0"/>
    <x v="151"/>
    <s v="Geet MP3 and Jagjeet Sandhu Films are Presenting the First Song From The Movie &quot;OYE BHOLE OYE.&quot; The Song is Performed By Karan Randhawa &amp; Gurlez Akhtar. Movie Releasing In Cinemas 16 Feb 2024, We hope you enjoy listening to it as much as we enjoyed creating it!_x000a__x000a_Join the Journey and Subscribe to Endless Entertainment: http://bit.ly/SubscribeGEETMP3_x000a__x000a_Streaming Now On:_x000a_Spotify: https://open.spotify.com/album/3BqnHVKXOVIlLK6zgCsGtQ_x000a_Reel: https://www.instagram.com/reels/audio/1055873972349994/_x000a_Hungama: https://www.hungama.com/album/ki-chahida-oye-bhole-oye/106903428/_x000a_Wynk: https://wynk.in/music/song/ki-chahida-from-oye-bhole-oye/gk_3617383087923_ING982400004_x000a_SmartLink: https://smartlink.gk.digital/karan-randhawa/ki-chahida-from-oye-bhole-oye_x000a__x000a_Song Credits:_x000a_Singer: Karan Randhawa &amp; Gurlez Akhtar _x000a_Lyrics &amp; Composer: Kang Sadiq_x000a_Music: Geet_x000a_Choreographer: Arvind Thakur_x000a_Assistant Choreographer: Pravin Kadam_x000a_DOP: Sandeep singh_x000a_Mix/Master: Sameer Charegaonkar_x000a_Flute: Veval Sharma_x000a_Guitars: Munish Sachdeva_x000a_Tumbi: Jelly Manjitpuri_x000a_Costume Designer: Simran Dhillon Designs_x000a_Assistants : Major Dhillon, Riya_x000a_Online &amp; Reels Promotions: GK Digital_x000a_Music Label: Geet MP3 _x000a__x000a_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_x000a_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2S"/>
    <x v="102"/>
    <n v="2442461"/>
    <n v="38233"/>
    <n v="2208"/>
    <x v="1"/>
    <x v="135"/>
    <x v="76"/>
    <s v="Kang Sadiq"/>
    <s v=" Kang Sadiq"/>
    <s v=" Geet"/>
    <m/>
    <m/>
    <s v=" https://open.spotify.com/album/3BqnHVKXOVIlLK6zgCsGtQ"/>
    <m/>
    <m/>
    <m/>
    <s v="getmp3"/>
  </r>
  <r>
    <x v="0"/>
    <x v="152"/>
    <s v="Geet MP3 and GK Digital are Presenting a New Song By Priya Titled &quot;Suit Kala.&quot; With a Blend of catchy melodies, we're excited to share our music with the world. We hope you enjoy listening to it as much as we enjoyed creating it!_x000a_Join the Journey and Subscribe to Endless Entertainment: http://bit.ly/SubscribeGEETMP3_x000a__x000a_Streaming Now On: _x000a_Spotify: https://open.spotify.com/track/35aBPWhxBokaBS1SCxnXkd_x000a_Wynk: https://wynk.in/music/song/suit-kala/gk_3617382834344_ING982400002_x000a_iTunes: https://music.apple.com/us/album/suit-kala/1725449446?i=1725449815_x000a_Apple Music: https://music.apple.com/us/album/suit-kala/1725449446?i=1725449815_x000a_Jiosaavn: https://www.jiosaavn.com/song/suit-kala/RF8bdUNednU_x000a_Amazon Prime Music: https://music.amazon.in/search/suit+kala+priya?filter=IsLibrary%7Cfalse&amp;sc=none_x000a_Hungama Music: https://www.hungama.com/song/suit-kala/106821604/_x000a_Reel: https://www.instagram.com/reels/audio/886048369887650/_x000a_Youtube Topic: https://www.youtube.com/watch?v=tV352286ixI_x000a_Youtube Music: https://music.youtube.com/watch?v=tV352286ixI _x000a_Shazam: https://www.shazam.com/gb/track/688670345/suit-kala_x000a__x000a_Song Credits: _x000a_Song: Suit Kala _x000a_Singer: Priya_x000a_Lyrics/Composer: Bablu Sodhi _x000a_Music Director: Black Virus_x000a_Featuring: Manjot Benipal_x000a_Video Director: Jagroop Sandhu &amp; Guru Bhullar_x000a_Producer: Kv Dhillon_x000a_Online &amp; Reels Promotions: GK Digital_x000a_Music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6S"/>
    <x v="56"/>
    <n v="1748261"/>
    <n v="28001"/>
    <n v="580"/>
    <x v="1"/>
    <x v="136"/>
    <x v="53"/>
    <s v="Bablu Sodhi"/>
    <s v=" Bablu Sodhi "/>
    <m/>
    <m/>
    <m/>
    <s v=" https://open.spotify.com/track/35aBPWhxBokaBS1SCxnXkd"/>
    <s v=" https://music.apple.com/us/album/suit-kala/1725449446?i=1725449815"/>
    <m/>
    <m/>
    <s v="getmp3"/>
  </r>
  <r>
    <x v="0"/>
    <x v="153"/>
    <s v="Movie Credits:_x000a_Movie Name: Oye Bhole Oye _x000a_Theatrical Release Date: 16th Feb 2024_x000a_Cast: Jagjeet Sandhu, Irwinmeet Kaur, Dheeraj Kumar, Soumyaa, Pardeep Cheema, Prakash Gadhu, Jass Deol, Rupinder Rupi, Jarnail Singh, Balwinder Bullet, Dilawar Sidhu, Kumar Ajay, Jatinder Ramgarhia, Beant Singh Buttar, Gurnavdeep Singh_x000a_Director: Varinder Ramgarhia_x000a_Written By: Gurpreet Bhullar_x000a_Cinematographer: Sukh Kamboj_x000a_Line Producer: Gavy Mano Chahal_x000a_Executive Producer: Jeet Bhangu_x000a_Associate Director: Baljit Singh Balli_x000a_Chief Assistant Director: Bunty Sekhon_x000a_Background Music: Manna Singh_x000a_Assistant Directors: Monika Heer, Preet Kamboj, Shree, Khush Kamboj, Vishavjeet Singh, Bhupesh Thakur, Gautam_x000a_Second Cinematographer: Sandeep Singh &amp; Meharpreet_x000a_Editor: Gurjeet King_x000a_Creative Editor: Krishna Rodge _x000a_Production: Impossible Film Studios_x000a_Visual Promotions: Trailer Bazaar_x000a_Trailer Editor: Nikhil Soni_x000a_Makeup: Matrix Hair Twister Moga_x000a_Costume Designer: Aman Sidhu_x000a_Di &amp; Sound: Afterplay Studios (Maddy)_x000a_Di Colourist: Parkash Joseph_x000a_Recording Mixer: Hengul Medhi_x000a_Motion Graphics Artist: Junaid Ansari_x000a_Singers: Veet Baljit, Bir Singh, Sajjan Adeeb, Karan Randhawa, Gurlez Akhtar, Master Saleem_x000a_Music: Manna Singh, Geet, Sehmby K_x000a_Lyrics: Kang Sadiq_x000a_Distributions: Geet MP3 Distributions_x000a_Producers: Kv Dhillon, Jagjeet Sandhu_x000a_Digital Partner: GK Digital_x000a_Music On: Geet MP3"/>
    <x v="0"/>
    <s v="PT3M42S"/>
    <x v="103"/>
    <n v="125257"/>
    <n v="1603"/>
    <n v="73"/>
    <x v="2"/>
    <x v="137"/>
    <x v="75"/>
    <s v="Kang Sadiq"/>
    <m/>
    <s v=" Manna Singh, Geet, Sehmby K"/>
    <m/>
    <m/>
    <m/>
    <m/>
    <m/>
    <m/>
    <s v="getmp3"/>
  </r>
  <r>
    <x v="0"/>
    <x v="154"/>
    <s v="Geet MP3 and GK Digital Presenting New Song &quot;Blush&quot; By Riidham With a blend of catchy melodies and meaningful lyrics, we're excited to share our music with the world. We hope you enjoy listening to it as much as we enjoyed creating it!_x000a_Join the Journey and Subscribe to Endless Entertainment: http://bit.ly/SubscribeGEETMP3_x000a__x000a_Streaming Now On: _x000a_Spotify: https://open.spotify.com/track/5iY92MTsnILK1253uAzSnD_x000a_Wynk: https://wynk.in/music/album/blush/gk_3617382510538_x000a_iTunes: https://music.apple.com/us/album/blush/1724175750?i=1724175754_x000a_Apple Music: https://music.apple.com/us/album/blush/1724175750?i=1724175754_x000a_Jiosaavn: https://www.jiosaavn.com/song/blush/AyMnbjBeRAo_x000a_Amazon Prime Music: https://music.amazon.in/search/blush+riidham?filter=IsLibrary%7Cfalse&amp;sc=none_x000a_Hungama Music: https://www.hungama.com/song/blush/106708952/_x000a_Reel: https://www.instagram.com/reels/audio/1143822830328381/_x000a_Youtube Topic: https://www.youtube.com/watch?v=FgsmQ5xZ07Q_x000a_Youtube Music: https://music.youtube.com/watch?v=3IVdpWzv6O0_x000a_Shazam: https://www.shazam.com/gb/track/687947553/blush_x000a__x000a_Song Credits:_x000a_Song: Blush_x000a_Singer: Riidham_x000a_Lyrics: Raees_x000a_Music: Shevv_x000a_Video: Team Savio Sandhu_x000a_Director: Rajvir Maan &amp; Jagjeet Maan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5S"/>
    <x v="10"/>
    <n v="455920"/>
    <n v="11052"/>
    <n v="877"/>
    <x v="1"/>
    <x v="138"/>
    <x v="77"/>
    <s v="Raees"/>
    <m/>
    <s v=" Shevv"/>
    <s v=" Team Savio Sandhu"/>
    <m/>
    <s v=" https://open.spotify.com/track/5iY92MTsnILK1253uAzSnD"/>
    <s v=" https://music.apple.com/us/album/blush/1724175750?i=1724175754"/>
    <m/>
    <m/>
    <s v="getmp3"/>
  </r>
  <r>
    <x v="0"/>
    <x v="155"/>
    <s v="Geet MP3 are Presenting a New Song By Deep Jandu &amp; Chitralekha Sen Titled &quot;Sun Sajna.&quot; With a Blend of catchy melodies, we're excited to share our music with the world. We hope you enjoy listening to it as much as we enjoyed creating it!_x000a__x000a_Join the Journey and Subscribe to Endless Entertainment: http://bit.ly/SubscribeGEETMP3_x000a__x000a_Streaming Now On: _x000a_Wynk Music: https://wynk.in/music/album/sun-sajna/gk_3617381529012_x000a_Hungama Music: https://www.hungama.com/song/sun-sajna/106442549/_x000a_Smartlink: https://smartlink.gk.digital/deep-jandu/sun-sajna_x000a_YouTube: https://www.youtube.com/watch?v=LESRUsYy6po_x000a_Reel: https://www.instagram.com/reels/audio/1363808577838352/_x000a__x000a_Song Credits: _x000a_Song: Sun Sajna _x000a_Singer: Deep Jandu, Chitralekha Sen_x000a_Music &amp; Composer: Deep Jandu _x000a_Lyrics: Fateh Shergill_x000a_Mix &amp; Master: Adam Fair _x000a_Female Lead: Vishakha Raghav_x000a_Film By: A Tru Makers Film_x000a_Directors: Dilsher Singh &amp; Khushpal Singh_x000a_Associates: Shamsher Singh &amp; Gurdeep Singh_x000a_Asst: Gurdev &amp; Buntie_x000a_Dop: Mintoo_x000a_Editor: Yatin Arora_x000a_Asst. Editor: Harshwinder_x000a_Costume Stylist: Kritika Todi_x000a_Casting: Rammy_x000a_Choreographer: Sumit_x000a_Makeup: Sukha Makeup &amp; Team_x000a_Deep Jandu Hairstylist: Sahil Deol_x000a_Art: Sonu_x000a_Vfx: VisualByPotter_x000a_Still &amp; Making: Kamal Sharma_x000a_Line Production: K2 Films_x000a_Artwork By: Aman Kalsi_x000a_Producer: Kv Dhillon_x000a_Online &amp; Reels Promotions: GK Digital_x000a_Music Label: Geet MP3 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18994953"/>
    <n v="164311"/>
    <n v="2305"/>
    <x v="1"/>
    <x v="139"/>
    <x v="78"/>
    <s v="Fateh Shergill"/>
    <s v=" Deep Jandu "/>
    <m/>
    <m/>
    <m/>
    <m/>
    <m/>
    <m/>
    <m/>
    <s v="getmp3"/>
  </r>
  <r>
    <x v="0"/>
    <x v="156"/>
    <s v="Geet MP3 and GK Digital are Presenting a Song by Bhanu Pratap Agnihotri, Titled &quot;Jee Nai Lagda&quot; Music By B Praak and Lyrics By Jaani With a Blend of catchy melodies, we're excited to share our music with the world. We hope you enjoy listening to it as much as we enjoyed creating it!_x000a_Join the Journey and Subscribe to Endless Entertainment: http://bit.ly/SubscribeGEETMP3_x000a__x000a_Streaming Full Song On:_x000a_Spotify: https://open.spotify.com/track/6OrFOa5lYGm14pgKv54zTN_x000a_iTunes: https://music.apple.com/us/album/jee-nai-lagda-single/1721123521_x000a_Apple Music: https://music.apple.com/us/album/jee-nai-lagda-single/1721123521_x000a_Amazon Prime Music: https://music.amazon.in/search/jee+nai+lagda+bhanu+pratap+agnihotri?filter=IsLibrary%7Cfalse&amp;sc=none_x000a_Hungama Music: https://www.hungama.com/song/jee-nai-lagda/106472404/_x000a_Reel: https://www.instagram.com/reels/audio/349854731008487/_x000a_Youtube Topic: https://www.youtube.com/watch?v=X69r_DT1nqA_x000a_Youtube Music: https://music.youtube.com/watch?v=X69r_DT1nqA _x000a_Shazam: https://www.shazam.com/gb/track/686110131/jee-nai-lagda_x000a__x000a_Song Credits:_x000a_Title: Jee Nai Lagda _x000a_Singer: Bhanu Pratap Agnihotri _x000a_Music: B Praak _x000a_Lyrics &amp; Composer: Jaani _x000a_Female lead: Khushi Chaudhary _x000a_DOP: Honey Cam _x000a_Edit &amp; DI: Arshpreet _x000a_VfX: Archit Suryavanshi _x000a_Line Production: K Two Films _x000a_Associate Director: Gurpreet Singh_x000a_Director: Shamsher Singh _x000a_Video by: Team Tru makers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0S"/>
    <x v="104"/>
    <n v="1829911"/>
    <n v="17419"/>
    <n v="825"/>
    <x v="1"/>
    <x v="140"/>
    <x v="79"/>
    <s v="Jaani"/>
    <s v=" Jaani "/>
    <s v=" B Praak "/>
    <m/>
    <m/>
    <s v=" https://open.spotify.com/track/6OrFOa5lYGm14pgKv54zTN"/>
    <s v=" https://music.apple.com/us/album/jee-nai-lagda-single/1721123521"/>
    <m/>
    <m/>
    <s v="getmp3"/>
  </r>
  <r>
    <x v="0"/>
    <x v="157"/>
    <s v="Geet MP3 and GK Digital are Presenting a New Song Of Lucas, Titled &quot;Sawla Rang.&quot; With a Blend of catchy melodies, we're excited to share our music with the world. We hope you enjoy listening to it as much as we enjoyed creating it!_x000a_Join the Journey and Subscribe to Endless Entertainment: http://bit.ly/SubscribeGEETMP3_x000a__x000a_Streaming Now On: _x000a_Click For All Platform Access: https://smartlink.gk.digital/lucas1694861577353/sawla-rang_x000a_Reel: https://www.instagram.com/reels/audio/1084864912535173?igshid=MzRlODBiNWFlZA==_x000a__x000a_Song Credits: _x000a_Song: Sawla Rang _x000a_Singer: Lucas_x000a_Composer: Lucas_x000a_Lyrics: Lucas _x000a_Music: Meavin  _x000a_Editor: Harmanvir_x000a_Colorist: Onkar Singh_x000a_Video Director: Jagroop Sandhu, Guru Bhullar_x000a_Artwork By: Aman Kalsi, MM Designs_x000a_Producer: KV Dhillon_x000a_Online &amp; Reels Promotions: GK Digital_x000a_Music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1340541"/>
    <n v="26743"/>
    <n v="1214"/>
    <x v="1"/>
    <x v="141"/>
    <x v="80"/>
    <s v="Lucas"/>
    <s v=" Lucas"/>
    <s v=" Meavin  "/>
    <m/>
    <m/>
    <m/>
    <m/>
    <m/>
    <m/>
    <s v="getmp3"/>
  </r>
  <r>
    <x v="0"/>
    <x v="158"/>
    <s v="Geet MP3 and GK Digital are Presenting a New Song by Abrol Titled &quot;Salute Wajde.&quot; With a blend of catchy melodies and meaningful lyrics, we're excited to share our music with the world. We hope you enjoy listening to it as much as we enjoyed creating it!_x000a__x000a_Join the Journey and Subscribe to Endless Entertainment: http://bit.ly/SubscribeGEETMP3_x000a__x000a_Song Credits:_x000a_Song: Salute Wajde_x000a_Singer/Composer/Lyrics: Abrol_x000a_Music: Big Smoke_x000a_Video Director: Davv Cine, Montazz, Makhan_x000a_Dop: Davv Cine_x000a_A Film By: Last Step Films_x000a_Editor &amp; Colourist: Montazz_x000a_Post Production: Last Step Studios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1236232"/>
    <n v="12966"/>
    <n v="372"/>
    <x v="1"/>
    <x v="142"/>
    <x v="81"/>
    <s v="Abrol"/>
    <m/>
    <s v=" Big Smoke"/>
    <m/>
    <m/>
    <m/>
    <m/>
    <m/>
    <m/>
    <s v="getmp3"/>
  </r>
  <r>
    <x v="0"/>
    <x v="159"/>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list=OLAK5uy_mrQ0ut1BVhDoK2g6RFITHUsnugv6YenqQ&amp;si=hsh47d8ZuYEQb9NV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9S"/>
    <x v="106"/>
    <n v="105895"/>
    <n v="1191"/>
    <n v="35"/>
    <x v="1"/>
    <x v="143"/>
    <x v="56"/>
    <s v="Satbir Aujla"/>
    <s v=" Satbir Aujla"/>
    <s v=" Deol Harman"/>
    <m/>
    <m/>
    <s v=" https://open.spotify.com/album/3z7mexs8OGULIiubjLejrg"/>
    <s v=" https://music.apple.com/in/album/folk-session/1718019731"/>
    <s v=" https://www.jiosaavn.com/album/folk-session/nPo9vlVZKkM_"/>
    <m/>
    <s v="getmp3"/>
  </r>
  <r>
    <x v="0"/>
    <x v="160"/>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list=OLAK5uy_mrQ0ut1BVhDoK2g6RFITHUsnugv6YenqQ&amp;si=hsh47d8ZuYEQb9NV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355062"/>
    <n v="1355"/>
    <n v="78"/>
    <x v="1"/>
    <x v="144"/>
    <x v="56"/>
    <s v="Satbir Aujla"/>
    <s v=" Satbir Aujla"/>
    <s v=" Deol Harman"/>
    <m/>
    <m/>
    <s v=" https://open.spotify.com/album/3z7mexs8OGULIiubjLejrg"/>
    <s v=" https://music.apple.com/in/album/folk-session/1718019731"/>
    <s v=" https://www.jiosaavn.com/album/folk-session/nPo9vlVZKkM_"/>
    <m/>
    <s v="getmp3"/>
  </r>
  <r>
    <x v="0"/>
    <x v="161"/>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139921"/>
    <n v="1104"/>
    <n v="76"/>
    <x v="1"/>
    <x v="145"/>
    <x v="56"/>
    <s v="Satbir Aujla"/>
    <s v=" Satbir Aujla"/>
    <s v=" Deol Harman"/>
    <m/>
    <m/>
    <s v=" https://open.spotify.com/album/3z7mexs8OGULIiubjLejrg"/>
    <s v=" https://music.apple.com/in/album/folk-session/1718019731"/>
    <s v=" https://www.jiosaavn.com/album/folk-session/nPo9vlVZKkM_"/>
    <m/>
    <s v="getmp3"/>
  </r>
  <r>
    <x v="0"/>
    <x v="162"/>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166812"/>
    <n v="1303"/>
    <n v="70"/>
    <x v="1"/>
    <x v="146"/>
    <x v="56"/>
    <s v="Satbir Aujla"/>
    <s v=" Satbir Aujla"/>
    <s v=" Deol Harman"/>
    <m/>
    <m/>
    <s v=" https://open.spotify.com/album/3z7mexs8OGULIiubjLejrg"/>
    <s v=" https://music.apple.com/in/album/folk-session/1718019731"/>
    <s v=" https://www.jiosaavn.com/album/folk-session/nPo9vlVZKkM_"/>
    <m/>
    <s v="getmp3"/>
  </r>
  <r>
    <x v="0"/>
    <x v="163"/>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4S"/>
    <x v="92"/>
    <n v="80230"/>
    <n v="1255"/>
    <n v="66"/>
    <x v="1"/>
    <x v="147"/>
    <x v="56"/>
    <s v="Satbir Aujla"/>
    <s v=" Satbir Aujla"/>
    <s v=" Deol Harman"/>
    <m/>
    <m/>
    <s v=" https://open.spotify.com/album/3z7mexs8OGULIiubjLejrg"/>
    <s v=" https://music.apple.com/in/album/folk-session/1718019731"/>
    <s v=" https://www.jiosaavn.com/album/folk-session/nPo9vlVZKkM_"/>
    <m/>
    <s v="getmp3"/>
  </r>
  <r>
    <x v="0"/>
    <x v="164"/>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list=OLAK5uy_mrQ0ut1BVhDoK2g6RFITHUsnugv6YenqQ&amp;si=hsh47d8ZuYEQb9NV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8S"/>
    <x v="83"/>
    <n v="172961"/>
    <n v="1189"/>
    <n v="69"/>
    <x v="1"/>
    <x v="148"/>
    <x v="56"/>
    <s v="Satbir Aujla"/>
    <s v=" Satbir Aujla"/>
    <s v=" Deol Harman"/>
    <m/>
    <m/>
    <s v=" https://open.spotify.com/album/3z7mexs8OGULIiubjLejrg"/>
    <s v=" https://music.apple.com/in/album/folk-session/1718019731"/>
    <s v=" https://www.jiosaavn.com/album/folk-session/nPo9vlVZKkM_"/>
    <m/>
    <s v="getmp3"/>
  </r>
  <r>
    <x v="0"/>
    <x v="165"/>
    <s v="Geet MP3 and GK Digital are Presenting a New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90285"/>
    <n v="1062"/>
    <n v="57"/>
    <x v="1"/>
    <x v="149"/>
    <x v="56"/>
    <s v="Satbir Aujla"/>
    <s v=" Satbir Aujla"/>
    <s v=" Deol Harman"/>
    <m/>
    <m/>
    <s v=" https://open.spotify.com/album/3z7mexs8OGULIiubjLejrg"/>
    <s v=" https://music.apple.com/in/album/folk-session/1718019731"/>
    <s v=" https://www.jiosaavn.com/album/folk-session/nPo9vlVZKkM_"/>
    <m/>
    <s v="getmp3"/>
  </r>
  <r>
    <x v="0"/>
    <x v="166"/>
    <s v="Geet MP3 and GK Digital are Presenting a Album &quot;Folk Session&quot;.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Name: Folk Session _x000a_Singer/Lyrics/Composer: Satbir Aujla_x000a__x000a_Songs List:_x000a__x000a_1._x000a_Song Name: Fakkar Bande _x000a_Singer/Lyrics/Composer: Satbir Aujla_x000a_Music: Deol Harman_x000a__x000a_2._x000a_Song Name: Hass Paindi_x000a_Singer/Lyrics/Composer: Satbir Aujla_x000a_Music: Jazz Dee_x000a__x000a__x000a_3. _x000a_Song Name: Jattiyan Ne_x000a_Singer/Lyrics/Composer: Satbir Aujla_x000a_Music: Jazz Dee_x000a__x000a_4. _x000a_Song Name: Pair_x000a_Singer/Lyrics/Composer: Satbir Aujla_x000a_Music: Deol Harman_x000a__x000a_5._x000a_Song Name: On You _x000a_Singer/Lyrics/Composer: Satbir Aujla_x000a_Music: Jazz Dee_x000a__x000a_6._x000a_Song Name: Star   _x000a_Singer/Lyrics/Composer: Satbir Aujla_x000a_Music: Youngpreet_x000a__x000a_7. _x000a_Song: Ego_x000a_Singer/Lyrics/Composer: Satbir Aujla_x000a_Music: Jazz Dee_x000a__x000a_8._x000a_Song: Wedding Session_x000a_Singer/Lyrics/Composer: Satbir Aujla_x000a_Music: Deol Harman_x000a__x000a_Graphic Designer: Paul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0M38S"/>
    <x v="107"/>
    <n v="30131"/>
    <n v="1679"/>
    <n v="121"/>
    <x v="1"/>
    <x v="150"/>
    <x v="56"/>
    <s v="Satbir Aujla"/>
    <s v=" Satbir Aujla"/>
    <s v=" Deol Harman"/>
    <m/>
    <m/>
    <s v=" https://open.spotify.com/album/3z7mexs8OGULIiubjLejrg"/>
    <s v=" https://music.apple.com/in/album/folk-session/1718019731"/>
    <s v=" https://www.jiosaavn.com/album/folk-session/nPo9vlVZKkM_"/>
    <m/>
    <s v="getmp3"/>
  </r>
  <r>
    <x v="0"/>
    <x v="167"/>
    <s v="Geet MP3 and GK Digital are Presenting a New Album &quot;Folk Session&quot;,  and This is The First Music Video From the Album. The Song name is Wedding Season Created By Talented &quot;Satbir Aujla. The full album will launch on 1 December 2023. We hope you enjoy listening to it as much as we enjoyed creating it!_x000a_Join the Journey and Subscribe to Endless Entertainment: http://bit.ly/SubscribeGEETMP3_x000a__x000a_Stream/Download Full Album On: _x000a_Spotify: https://open.spotify.com/album/3z7mexs8OGULIiubjLejrg_x000a_iTunes: https://music.apple.com/in/album/folk-session/1718019731_x000a_Apple Music: https://music.apple.com/in/album/folk-session/1718019731_x000a_Hungama Music: https://www.hungama.com/album/folk-session/106220536/_x000a_JioSaavn: https://www.jiosaavn.com/album/folk-session/nPo9vlVZKkM__x000a_Wynk Music: https://wynk.in/music/album/folk-session/gk_3617380840002_x000a_Amazon Prime Music India: https://music.amazon.in/albums/B0CP12X4JB_x000a_Youtube Topic: https://www.youtube.com/watch?v=KCrj2KXV0VY&amp;list=OLAK5uy_kOL26dv_Ii7tLeY-7hOiusCfavulLhVQ0_x000a_Shazam: https://www.shazam.com/gb/track/684216114/fakkar-bande_x000a_Youtube Music: https://music.youtube.com/playlist?list=OLAK5uy_mrQ0ut1BVhDoK2g6RFITHUsnugv6YenqQ&amp;si=hsh47d8ZuYEQb9NV_x000a__x000a_Reel Links: _x000a_Fakkar Bande: https://www.instagram.com/reels/audio/1047628186278487?igshid=ZWI2YzEzYmMxYg==_x000a_Hass Paindi: https://www.instagram.com/reels/audio/2587495288080631?igshid=ZWI2YzEzYmMxYg==_x000a_Jattiywn Ne: https://www.instagram.com/reels/audio/1007343243707440?igshid=ZWI2YzEzYmMxYg==_x000a_Pair: https://www.instagram.com/reels/audio/726053169422432?igshid=ZWI2YzEzYmMxYg==_x000a_On You: https://www.instagram.com/reels/audio/997734927957959?igshid=ZWI2YzEzYmMxYg==_x000a_Star: https://www.instagram.com/reels/audio/1015452839667219?igshid=ZWI2YzEzYmMxYg==_x000a_Ego: https://www.instagram.com/reels/audio/1293722844654794?igshid=MzRlODBiNWFlZA== _x000a_Wedding Season: https://www.instagram.com/reels/audio/3550950858556519?igshid=MzRlODBiNWFlZA==_x000a__x000a_Credits:_x000a_Album: Folk Session_x000a_Song Name: Wedding Season_x000a_Singer/Lyrics/Composer: Satbir Aujla_x000a_Featuring: Vadda Grewal, Sharan Tokra TV, Harjeet Kaka_x000a_Music: Deol Harman_x000a_Video Director: Tru Makers_x000a_Edit &amp; Di: Arshpreet _x000a_DOP: Mintu Plaha _x000a_Line Production: K Two Films _x000a_AD: Buntie &amp; Gurdev Singh_x000a_Associate Director: Shamsher Singh &amp; Gurdeep Singh_x000a_Directors Dilsher Singh &amp; Khushpal Singh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1625579"/>
    <n v="37951"/>
    <n v="1041"/>
    <x v="1"/>
    <x v="151"/>
    <x v="56"/>
    <s v="Satbir Aujla"/>
    <s v=" Satbir Aujla"/>
    <s v=" Deol Harman"/>
    <m/>
    <m/>
    <s v=" https://open.spotify.com/album/3z7mexs8OGULIiubjLejrg"/>
    <s v=" https://music.apple.com/in/album/folk-session/1718019731"/>
    <s v=" https://www.jiosaavn.com/album/folk-session/nPo9vlVZKkM_"/>
    <m/>
    <s v="getmp3"/>
  </r>
  <r>
    <x v="0"/>
    <x v="168"/>
    <m/>
    <x v="0"/>
    <s v="PT22S"/>
    <x v="108"/>
    <n v="81470"/>
    <n v="6160"/>
    <n v="76"/>
    <x v="3"/>
    <x v="152"/>
    <x v="26"/>
    <s v="NILL"/>
    <m/>
    <m/>
    <m/>
    <m/>
    <m/>
    <m/>
    <m/>
    <m/>
    <s v="getmp3"/>
  </r>
  <r>
    <x v="0"/>
    <x v="169"/>
    <s v="Geet MP3 and GK Digital are Presenting a New Song by Musahib, Titled &quot;Evening Walk&quot;. We hope you enjoy listening to it as much as we enjoyed creating it!_x000a_Join the Journey and Subscribe to Endless Entertainment: http://bit.ly/SubscribeGEETMP3_x000a__x000a_Stream/Download Evening Walk Full Song On: _x000a_Spotify: https://open.spotify.com/track/6V3PNwOkllspuIbKvLHNT2_x000a_Wynk: https://wynk.in/music/song/evening-walk/gk_3617228795549_ING982300059?q=evenng+walk_x000a_iTunes: https://music.apple.com/us/album/evening-walk-single/1711060629_x000a_Apple Music: https://music.apple.com/us/album/evening-walk-single/1711060629_x000a_Jiosaavn: https://www.jiosaavn.com/album/evening-walk/NaCmX7JwNcA__x000a_Amazon Prime Music: https://music.amazon.in/albums/B0CKRY2M47_x000a_Hungama Music: https://www.hungama.com/song/evening-walk/105635715/_x000a_Reel: https://www.instagram.com/reels/audio/2020126601701955/ _x000a_Youtube Topic: https://www.youtube.com/watch?v=L5LH17kxSq8_x000a_YouTube Music: https://music.youtube.com/playlist?list=OLAK5uy_mM8IDKHTpByUHTkmDtVUojC18naSLVGGA_x000a__x000a_Song Credits:_x000a_Song: Evening Walk_x000a_Singer: Musahib_x000a_Lyrics/Composer: Musahib_x000a_Music: Mnltx_x000a_Video Director: Rav Dhillon _x000a_Assist Director: Rahul Marwaha_x000a_DOP: Sagar Rathor_x000a_Colourist/Editor: Mr Luv_x000a_Makeup: Neeraj_x000a_Line Production: Deepesh Rakheja Film Production: _x000a_Casting: Deepesh Rakheja, Rammy Singh_x000a_Location Manager: Shoolini Production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1143751"/>
    <n v="28620"/>
    <n v="1606"/>
    <x v="1"/>
    <x v="153"/>
    <x v="50"/>
    <s v="Musahib"/>
    <s v=" Musahib"/>
    <s v=" Mnltx"/>
    <m/>
    <s v=" https://music.youtube.com/playlist?list=OLAK5uy_mM8IDKHTpByUHTkmDtVUojC18naSLVGGA"/>
    <s v=" https://open.spotify.com/track/6V3PNwOkllspuIbKvLHNT2"/>
    <s v=" https://music.apple.com/us/album/evening-walk-single/1711060629"/>
    <m/>
    <m/>
    <s v="getmp3"/>
  </r>
  <r>
    <x v="0"/>
    <x v="170"/>
    <s v="Geet MP3 &amp; GK Digital Presenting New Album &quot;Full Desi 2&quot; Of Vadda Grewal, And This is The 2nd Music Video &quot;Dode&quot; From The Album Full Desi 2. _x000a_We Hope you enjoy listening to it as much as we enjoyed creating it!_x000a_Join the Journey and Subscribe to Endless Entertainment: http://bit.ly/SubscribeGEETMP3_x000a__x000a_Stream/Download Full Desi 2 Full Album On: _x000a_Wynk Music: https://wynk.in/music/song/dode/gk_8903247240869_ING982300050?q=dode+vadda+grewal_x000a_Amazon Prime Music: https://music.amazon.in/search/dode+vadda+grewal?filter=IsLibrary%7Cfalse&amp;sc=none_x000a_Jio Saavn: https://www.jiosaavn.com/song/dode/CCIIeAIHWXs_x000a_Hungama: https://www.hungama.com/song/dode/105175019/_x000a_Spotify: https://open.spotify.com/track/4u3nfG9D1XUquQzzU9Q1wv_x000a_Apple Music: https://music.apple.com/in/album/dode/1709265984?i=1709266133_x000a_Amazon Uk: https://www.amazon.co.uk/dp/B0CJXZQQCM/ref=sr_1_1?crid=3QW1HVK20FMTY&amp;keywords=dode+vadda+grewal&amp;marketplaceId=A1F83G8C2ARO7P&amp;musicTerritory=GB&amp;qid=1697456564&amp;sprefix=dode+vadda+grewal%2Caps%2C442&amp;sr=8-1&amp;trackAsin=B0CJXZQQCM_x000a_YT Music: https://music.youtube.com/search?q=dode+vadda+grewal_x000a_iTunes: https://music.apple.com/in/album/dode/1709265984?i=1709266133_x000a_YouTube: https://www.youtube.com/watch?v=soaBmdV2ApQ_x000a_Reel: https://www.instagram.com/reels/audio/245286268470553_x000a__x000a_Credits:_x000a_Album: Full Desi 2_x000a_Song: Dode_x000a_Singer: Vadda Grewal &amp; Priya_x000a_Composer: Vadda Grewal_x000a_Lyrics: Vadda Grewal, Raka_x000a_Music: Raka_x000a_Video Director: Jagroop Sandhu &amp; Guru Bhullar_x000a_Artwork Designer: Aman Kalsi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7S"/>
    <x v="35"/>
    <n v="3368823"/>
    <n v="59579"/>
    <n v="1960"/>
    <x v="1"/>
    <x v="154"/>
    <x v="82"/>
    <s v="Vadda Grewal, Raka"/>
    <s v=" Vadda Grewal"/>
    <s v=" Raka"/>
    <m/>
    <m/>
    <s v=" https://open.spotify.com/track/4u3nfG9D1XUquQzzU9Q1wv"/>
    <s v=" https://music.apple.com/in/album/dode/1709265984?i=1709266133"/>
    <m/>
    <m/>
    <s v="getmp3"/>
  </r>
  <r>
    <x v="0"/>
    <x v="171"/>
    <s v="Geet MP3 and GK Digital are Presenting a New Song by Karan Randhawa, Titled &quot;Tere Yaar Ne&quot; With a Blend of catchy melodies, we're excited to share our music with the world. We hope you enjoy listening to it as much as we enjoyed creating it!_x000a_Join the Journey and Subscribe to Endless Entertainment: http://bit.ly/SubscribeGEETMP3_x000a__x000a_Streaming Full Song On:_x000a_Amazon Prime Music: https://music.amazon.in/albums/B0CKYYGYHC_x000a_Wynk Music: https://wynk.in/music/song/tere-yaar-ne/gk_3617228989115_ING992300059?q=Tere+Yaar+Ne+Karan+Randhawa_x000a_Jio Saavn: https://www.jiosaavn.com/song/tere-yaar-ne/RQQJVhN6UXA_x000a_Hungama Music: https://www.hungama.com/album/tere-yaar-ne/105634586/ _x000a_Apple Music: https://music.apple.com/in/album/tere-yaar-ne-single/1711616486_x000a_Spotify: https://open.spotify.com/album/0QLNdHhsyM906pyniBfQTU_x000a_YT Music: https://music.youtube.com/search?q=Tere+yaar+Ne+Karan+randhawa_x000a_YouTube: https://www.youtube.com/watch?v=Ng9ohTRN7rI_x000a_Reel: https://www.instagram.com/reels/audio/2605942526236955_x000a_iTunes: https://music.apple.com/in/album/tere-yaar-ne-single/1711616486_x000a__x000a_Song Credits:_x000a_Song: Tere Yaar Ne_x000a_Singer/Composer: Karan Randhawa_x000a_Female Vocals: Deepak Dhillon_x000a_Music: Starboy_x000a_Mix &amp; Master: Sameer Charegaonkar_x000a_Female Lead: Gungun Bakshi _x000a_Video Director: Rajan Bir_x000a_DOP: Shinda Singh _x000a_VFX: Animake Vfx _x000a_Edit/VFX: The Ronin Vfx _x000a_DI: Onkar Singh _x000a_Production: Rs Films &amp; Production_x000a_Choreographer: Sahil _x000a_Designer: Priyaana Thaper _x000a_Art Director:  Rajan Art_x000a_Makeup: Prabh _x000a_Ad: Micky &amp; Jadu _x000a_Jimmy Jib: Manish Kumar_x000a_Hair: Ali Khan_x000a_Casting: Santy Virk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6525807"/>
    <n v="130073"/>
    <n v="5725"/>
    <x v="1"/>
    <x v="155"/>
    <x v="83"/>
    <s v="NILL"/>
    <s v=" Karan Randhawa"/>
    <s v=" Starboy"/>
    <m/>
    <m/>
    <s v=" https://open.spotify.com/album/0QLNdHhsyM906pyniBfQTU"/>
    <s v=" https://music.apple.com/in/album/tere-yaar-ne-single/1711616486"/>
    <m/>
    <m/>
    <s v="getmp3"/>
  </r>
  <r>
    <x v="0"/>
    <x v="172"/>
    <s v="Geet MP3 and GK Digital Presenting a New Song Of Lucas, Titled &quot;Dreamer&quot; With a Blend of catchy melodies, we're excited to share our music with the world. We hope you enjoy listening to it as much as we enjoyed creating it!_x000a_Join the Journey and Subscribe to Endless Entertainment: http://bit.ly/SubscribeGEETMP3_x000a__x000a_Dreamer Song Stream And Download On: _x000a_Wynk Music: https://wynk.in/music/album/dreamer/gk_3617228364189?q=Dreamer+Lucas_x000a_Amazon Prime Music: https://music.amazon.in/search/Dreamer+Lucas?filter=IsLibrary%7Cfalse&amp;sc=none_x000a_Jio Saavn: https://www.jiosaavn.com/album/dreamer/ZCDC9JfRUvc__x000a_Hungama Music: https://www.hungama.com/song/dreamer/105471311/_x000a_Spotify: https://open.spotify.com/album/3UmrhqVCblD8IfocpA0eFv_x000a_Apple Music: https://music.apple.com/in/album/dreamer-single/1709455286_x000a_Amazon Uk: https://www.amazon.co.uk/dp/B0CK26T7XX/ref=sr_1_10?crid=2BAN73A9KDQCS&amp;keywords=Dreamer+Lucas&amp;marketplaceId=A1F83G8C2ARO7P&amp;musicTerritory=GB&amp;qid=1696870406&amp;sprefix=dreamer+lucas%2Caps%2C314&amp;sr=8-10&amp;trackAsin=B0CK26T7XX_x000a_YT Music: https://music.youtube.com/search?q=Dreamer+Lucas_x000a_iTunes: https://music.apple.com/in/album/dreamer-single/1709455286_x000a_YouTube: https://www.youtube.com/watch?v=7rUaDitloLk_x000a_Instagram: https://www.instagram.com/reels/audio/853460979405371_x000a__x000a_Song Credits: _x000a_Song Name: Dreamer _x000a_Singer: Lucas_x000a_Composer: Lucas_x000a_Lyrics: Lucas _x000a_Music: Sharry Nexus  _x000a_Video Director: Rav Dhillon_x000a_Asst Director: Rahul Marwaha_x000a_DOP: Sagar Rathor_x000a_Editor: Mr Editor_x000a_Colourist: Onkar_x000a_Makeup: Kuljeet &amp; Vivek_x000a_Production: Deepesh Rakheja Film Production &amp; Rammy_x000a_Producer: KV Dhillon_x000a_Online &amp; Reels Promotions: GK Digital_x000a_Music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1652250"/>
    <n v="24312"/>
    <n v="1223"/>
    <x v="1"/>
    <x v="156"/>
    <x v="80"/>
    <s v="Lucas"/>
    <s v=" Lucas"/>
    <s v=" Sharry Nexus  "/>
    <m/>
    <m/>
    <s v=" https://open.spotify.com/album/3UmrhqVCblD8IfocpA0eFv"/>
    <s v=" https://music.apple.com/in/album/dreamer-single/1709455286"/>
    <m/>
    <m/>
    <s v="getmp3"/>
  </r>
  <r>
    <x v="0"/>
    <x v="173"/>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na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146041"/>
    <n v="1873"/>
    <n v="70"/>
    <x v="1"/>
    <x v="157"/>
    <x v="84"/>
    <s v="Vadda Grewal, Raka"/>
    <s v=" Vadda Grewal"/>
    <s v=" Raka"/>
    <m/>
    <m/>
    <s v=" https://open.spotify.com/album/2rtOtzK8Tgx09Nb1CAO5mS"/>
    <s v=" https://music.apple.com/in/album/full-desi-2-feat-priya/1709265984"/>
    <m/>
    <m/>
    <s v="getmp3"/>
  </r>
  <r>
    <x v="0"/>
    <x v="174"/>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na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
    <x v="85"/>
    <n v="121034"/>
    <n v="1466"/>
    <n v="56"/>
    <x v="1"/>
    <x v="158"/>
    <x v="84"/>
    <s v="Vadda Grewal, Raka"/>
    <s v=" Vadda Grewal"/>
    <s v=" Raka"/>
    <m/>
    <m/>
    <s v=" https://open.spotify.com/album/2rtOtzK8Tgx09Nb1CAO5mS"/>
    <s v=" https://music.apple.com/in/album/full-desi-2-feat-priya/1709265984"/>
    <m/>
    <m/>
    <s v="getmp3"/>
  </r>
  <r>
    <x v="0"/>
    <x v="175"/>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na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142161"/>
    <n v="1701"/>
    <n v="94"/>
    <x v="1"/>
    <x v="159"/>
    <x v="84"/>
    <s v="Vadda Grewal, Raka"/>
    <s v=" Vadda Grewal"/>
    <s v=" Raka"/>
    <m/>
    <m/>
    <s v=" https://open.spotify.com/album/2rtOtzK8Tgx09Nb1CAO5mS"/>
    <s v=" https://music.apple.com/in/album/full-desi-2-feat-priya/1709265984"/>
    <m/>
    <m/>
    <s v="getmp3"/>
  </r>
  <r>
    <x v="0"/>
    <x v="176"/>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na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6S"/>
    <x v="109"/>
    <n v="135462"/>
    <n v="1302"/>
    <n v="79"/>
    <x v="1"/>
    <x v="160"/>
    <x v="84"/>
    <s v="Vadda Grewal, Raka"/>
    <s v=" Vadda Grewal"/>
    <s v=" Raka"/>
    <m/>
    <m/>
    <s v=" https://open.spotify.com/album/2rtOtzK8Tgx09Nb1CAO5mS"/>
    <s v=" https://music.apple.com/in/album/full-desi-2-feat-priya/1709265984"/>
    <m/>
    <m/>
    <s v="getmp3"/>
  </r>
  <r>
    <x v="0"/>
    <x v="177"/>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an Big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9S"/>
    <x v="79"/>
    <n v="189768"/>
    <n v="2418"/>
    <n v="95"/>
    <x v="1"/>
    <x v="161"/>
    <x v="84"/>
    <s v="Vadda Grewal, Raka"/>
    <s v=" Vadda Grewal"/>
    <s v=" Raka"/>
    <m/>
    <m/>
    <s v=" https://open.spotify.com/album/2rtOtzK8Tgx09Nb1CAO5mS"/>
    <s v=" https://music.apple.com/in/album/full-desi-2-feat-priya/1709265984"/>
    <m/>
    <m/>
    <s v="getmp3"/>
  </r>
  <r>
    <x v="0"/>
    <x v="178"/>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an Big 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1S"/>
    <x v="44"/>
    <n v="136029"/>
    <n v="1422"/>
    <n v="73"/>
    <x v="1"/>
    <x v="162"/>
    <x v="84"/>
    <s v="Vadda Grewal, Raka"/>
    <s v=" Vadda Grewal"/>
    <s v=" Raka"/>
    <m/>
    <m/>
    <s v=" https://open.spotify.com/album/2rtOtzK8Tgx09Nb1CAO5mS"/>
    <s v=" https://music.apple.com/in/album/full-desi-2-feat-priya/1709265984"/>
    <m/>
    <m/>
    <s v="getmp3"/>
  </r>
  <r>
    <x v="0"/>
    <x v="179"/>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an Big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293181"/>
    <n v="5135"/>
    <n v="166"/>
    <x v="1"/>
    <x v="154"/>
    <x v="84"/>
    <s v="Vadda Grewal, Raka"/>
    <s v=" Vadda Grewal"/>
    <s v=" Raka"/>
    <m/>
    <m/>
    <s v=" https://open.spotify.com/album/2rtOtzK8Tgx09Nb1CAO5mS"/>
    <s v=" https://music.apple.com/in/album/full-desi-2-feat-priya/1709265984"/>
    <m/>
    <m/>
    <s v="getmp3"/>
  </r>
  <r>
    <x v="0"/>
    <x v="180"/>
    <s v="Geet MP3 &amp; GK Digital Presenting New Album &quot;Full Desi 2&quot; Of Vadda Grewal. _x000a_We Hope you enjoy listening to it as much as we enjoyed creating it!_x000a_Join the Journey and Subscribe to Endless Entertainment: http://bit.ly/SubscribeGEETMP3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Reel Audio: _x000a_Dode: https://www.instagram.com/reels/audio/245286268470553_x000a_Why You Scared: https://www.instagram.com/reels/audio/1319478678704164_x000a_Jarda: https://www.instagram.com/reels/audio/296776606635894_x000a_Jithe Tera Yaar: https://www.instagram.com/reels/audio/991955905404985_x000a_Case: https://www.instagram.com/reels/audio/964533817948760_x000a_Goli Te Goli: https://www.instagram.com/reels/audio/3493221544339593 _x000a_Munda Vaishnu: https://www.instagram.com/reels/audio/628734282768051_x000a_Indigator: https://www.instagram.com/reels/audio/846605476738750_x000a__x000a_Album Credits:_x000a__x000a_1. _x000a_Song: Dode _x000a_Singer: Vadda Grewal, Priya_x000a_Composer: Vadda Grewal_x000a_Lyrics: Vadda Grewal, Raka_x000a_Music: Raka_x000a__x000a_2. _x000a_Song: Why U Scared _x000a_Singer: Vadda Grewal &amp; Elly Mangat_x000a_Composer: Vadda Grewal_x000a_Lyrics: Gora _x000a_Music: Nikk Muzik_x000a__x000a_3. _x000a_Song: Jarda _x000a_Singer: Vadda Grewal, Deepak Dhillon_x000a_Composer: Vadda Grewal_x000a_Lyrics: Karan Big_x000a_Music: Mogly Music _x000a__x000a_4. _x000a_Song: Jithe Tera Yaar _x000a_Singer/Composer/Lyrics: Vadda Grewal_x000a_Music: Nikk Muzik_x000a__x000a_5. _x000a_Song: Case _x000a_Singer: Vadda Grewal, Deepak Dhillon_x000a_Composer: Vadda Grewal_x000a_Lyrics: Vadda Grewal &amp; Shubham Handa _x000a_Music: Nikk Muzik_x000a__x000a_6. _x000a_Song: Goli Te Goli _x000a_Singer: Vadda Grewal, Elly Mangat_x000a_Lyrics/Composer: Vadda Grewal_x000a_Music: Nikk Muzik_x000a__x000a_7. _x000a_Song: Munda Vaishnu _x000a_Singer/Composer/Music: Vadda Grewal_x000a_Lyrics: Jaggi Sanghera_x000a__x000a_8. _x000a_Song: Indigator _x000a_Singer: Vadda Grewal, Deepak Dhillon_x000a_Composer: Vadda Grewal_x000a_Lyrics: Danny _x000a_Music: Nikk Muzik_x000a__x000a_Artwork Designer: Aman Kalsi_x000a_Jukebox Designer: Viggfx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0M21S"/>
    <x v="110"/>
    <n v="132093"/>
    <n v="4837"/>
    <n v="356"/>
    <x v="1"/>
    <x v="163"/>
    <x v="84"/>
    <s v="Vadda Grewal, Raka"/>
    <s v=" Vadda Grewal"/>
    <s v=" Raka"/>
    <m/>
    <m/>
    <s v=" https://open.spotify.com/album/2rtOtzK8Tgx09Nb1CAO5mS"/>
    <s v=" https://music.apple.com/in/album/full-desi-2-feat-priya/1709265984"/>
    <m/>
    <m/>
    <s v="getmp3"/>
  </r>
  <r>
    <x v="0"/>
    <x v="181"/>
    <s v="Geet MP3 &amp; GK Digital Presenting New Album &quot;Full Desi 2&quot; Of Vadda Grewal,_x000a_And This is The 1st Music Video From The Album Full Desi 2. Full Album Releasing On 29th Sept 2023. We Hope you enjoy listening to it as much as we enjoyed creating it!_x000a_Join the Journey and Subscribe to Endless Entertainment: http://bit.ly/SubscribeGEETMP3_x000a__x000a_Stream/Download Full Desi Full Album On:_x000a_Wynk Music: https://wynk.in/music/song/indigator/gk_8903247240869_ING982300057?q=Indigator+Vadda+Grewal_x000a_Amazon Prime Music: https://music.amazon.in/albums/B0CJFJPPL7_x000a_Jio Saavn: https://www.jiosaavn.com/song/indigator/EQNeVRNVVVc_x000a_Hungama: https://www.hungama.com/song/indigator/105175852/_x000a_Apple Music: https://music.apple.com/in/album/indigator-from-full-desi-2-single/1708341167_x000a_Spotify: https://open.spotify.com/album/0Rx3ZZVwNfz8odsFRvFhzh_x000a_YT Music: https://music.youtube.com/search?q=Indigator+Vadda+Grewal_x000a_iTunes: https://music.apple.com/in/album/indigator-from-full-desi-2-single/1708341167_x000a_Youtube: https://www.youtube.com/watch?v=19EMtNIcGLs_x000a_Instagram: https://www.instagram.com/reels/audio/846605476738750_x000a__x000a_Stream/Download Full Desi 2 Full Album On:_x000a_Hungama: https://www.hungama.com/album/full-desi-2/105174961/_x000a_Wynk Music: https://wynk.in/music/album/full-desi-2/gk_8903247240869_x000a_Jio Saavn: https://www.jiosaavn.com/album/full-desi-2/WnMes7RVo3E__x000a_Amazon Prime Music: https://music.amazon.in/albums/B0CJTCPHLH_x000a_Apple Music: https://music.apple.com/in/album/full-desi-2-feat-priya/1709265984_x000a_Spotify: https://open.spotify.com/album/2rtOtzK8Tgx09Nb1CAO5mS_x000a_YT Music: https://music.youtube.com/playlist?list=OLAK5uy_k4jJ2EPRzgC5PNKPiba4KVW7fZ_5aG-sk_x000a_iTunes: https://music.apple.com/in/album/full-desi-2-feat-priya/1709265984_x000a__x000a_Credits:_x000a_Album: Full Desi 2_x000a_Song: Indigator_x000a_Singer: Vadda Grewal &amp; Deepak Dhillon_x000a_Composer: Vadda Grewal_x000a_Lyrics: Danny _x000a_Music: Nikk Muzik _x000a_Mix/Master: Amit Monga _x000a_Live Rhythms: Laxman Neeta and Anil _x000a_Harmonium: Shibu Ji_x000a_Video Director: Rajan Bir _x000a_Female Lead: Gungun Bakshi _x000a_DOP: Shinda singh _x000a_VFX:  AnimakeVfx _x000a_Edit /VFX /DI: The Ronin Vfx _x000a_Production: RS Films &amp; Production _x000a_Choreographer: Sahil _x000a_Ad: Mickey, Jadu _x000a_Casting - Senty Virk_x000a_Designer: Rajat Manchandha _x000a_Makeup: Manu Sharma_x000a_Artwork Designer: Aman Kalsi_x000a_Producer: Kv Dhillon_x000a_Online &amp; Reels Promotions: GK Digital_x000a_Music Label: Geet MP3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4697239"/>
    <n v="91354"/>
    <n v="3290"/>
    <x v="1"/>
    <x v="164"/>
    <x v="85"/>
    <s v="Danny"/>
    <s v=" Vadda Grewal"/>
    <s v=" Nikk Muzik "/>
    <m/>
    <m/>
    <s v=" https://open.spotify.com/album/0Rx3ZZVwNfz8odsFRvFhzh"/>
    <s v=" https://music.apple.com/in/album/indigator-from-full-desi-2-single/1708341167"/>
    <m/>
    <m/>
    <s v="getmp3"/>
  </r>
  <r>
    <x v="0"/>
    <x v="182"/>
    <s v="Geet MP3 and GK Digital Presenting New Song Of Satbir Aujla. We hope you enjoy listening to it as much as we Enjoyed Creating it!_x000a_Join The Journey And Subscribe to Endless Entertainment: http://bit.ly/SubscribeGEETMP3_x000a__x000a_Moh Song Stream And Download On: _x000a_Wynk Music: https://wynk.in/music/song/moh/gk_3617227605818_ING982300048?q=moh+Satbir+aujla_x000a_Amazon Prime Music: https://music.amazon.in/albums/B0CHVQ4V8R_x000a_Spotify: https://open.spotify.com/album/7xPxPnttaerVFs2hqC0bJr_x000a_YT Music: https://music.youtube.com/playlist?list=OLAK5uy_mzoK2ePMYk5iUJhwcKGuhUi8dCDppYzhs_x000a_Youtube: https://www.youtube.com/watch?v=_PwR7ShL5no_x000a_Instagram: https://www.instagram.com/reels/audio/344222148070692_x000a__x000a_Song Credits: _x000a_Song Name: Moh_x000a_Singer: Satbir Aujla_x000a_Composer: Satbir Aujla_x000a_Lyrics: Satbir Aujla _x000a_Music: Deol Harman_x000a_Artwork Designer: Aman Kalsi_x000a_Producer: KV Dhillon_x000a_Online &amp; Reels Promotions: GK Digital_x000a_Music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4S"/>
    <x v="92"/>
    <n v="669510"/>
    <n v="6396"/>
    <n v="262"/>
    <x v="1"/>
    <x v="165"/>
    <x v="57"/>
    <s v="Satbir Aujla"/>
    <s v=" Satbir Aujla"/>
    <s v=" Deol Harman"/>
    <m/>
    <m/>
    <s v=" https://open.spotify.com/album/7xPxPnttaerVFs2hqC0bJr"/>
    <m/>
    <m/>
    <m/>
    <s v="getmp3"/>
  </r>
  <r>
    <x v="0"/>
    <x v="183"/>
    <s v="Geet MP3 and GK Digital Presenting New Song Of Lucas, Titled &quot;Dupatta&quot; With a blend of catchy melodies and meaningful lyrics, we're excited to share our music with the world. We hope you enjoy listening to it as much as we enjoyed creating it!_x000a_Join the Journey and Subscribe to Endless Entertainment: http://bit.ly/SubscribeGEETMP3_x000a__x000a_Duppata Song Stream And Download On: _x000a_Wynk Music: https://wynk.in/music/song/dupatta/gk_3617227634610_ING982300049_x000a_Amazon Prime Music: https://music.amazon.in/albums/B0CHWHC77X_x000a_Jio Saavn: https://www.jiosaavn.com/song/dupatta/BitZQCtUTkI_x000a_Hungama: https://www.hungama.com/song/dupatta/105062311/_x000a_Apple Music: https://music.apple.com/in/album/dupatta-single/1707346069_x000a_Spotify: https://open.spotify.com/album/2OQTO0gDnzraKVDmtf7PWA_x000a_Amazon Uk: https://www.amazon.co.uk/dp/B0CHWGSY43/ref=sr_1_26?crid=33I2ZUPD5ZJYU&amp;keywords=Dupatta+Lucas&amp;qid=1694760015&amp;sprefix=dupatta+luca%2Caps%2C418&amp;sr=8-26_x000a_YT Music: https://music.youtube.com/search?q=dupatta+Lucas_x000a_iTunes: https://music.apple.com/in/album/dupatta-single/1707346069_x000a_Instagram: https://www.instagram.com/reels/audio/1279724635995202_x000a_Youtube: https://www.youtube.com/watch?v=H_u4lwvTSPE_x000a__x000a_Song Credits: _x000a_Song Name: Dupatta _x000a_Singer/Composer: Lucas_x000a_Lyrics: Prince Bhullar _x000a_Featuring: Geet Goraaya _x000a_Music: V Barot _x000a_Video Director: Satti Dhillon _x000a_Production: Monty Production _x000a_Editor and Colourist: Jagjeet Dhanoa_x000a_Artwork Designer: Aman Kalsi_x000a_Makeup Artist: Amir _x000a_Bts: Mohit _x000a_Costume: Aman Lote _x000a_Transportation: Hindustan _x000a_Spot Team: Shubham Team _x000a_Child Artist: Elvin Art Academy _x000a_Production Team: Gagan, Harry_x000a_Producer: KV Dhillon_x000a_Online &amp; Reels Promotions: GK Digital_x000a_Music Label: Geet MP3 _x000a__x000a_Music Consultant &amp; Digital Partner: GK Digital_x000a_Instagram: https://www.instagram.com/GK.Digital_x000a_Join Us: https://www.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1S"/>
    <x v="105"/>
    <n v="2331451"/>
    <n v="38397"/>
    <n v="1838"/>
    <x v="1"/>
    <x v="166"/>
    <x v="86"/>
    <s v="Prince Bhullar"/>
    <s v=" Lucas"/>
    <s v=" V Barot "/>
    <m/>
    <m/>
    <s v=" https://open.spotify.com/album/2OQTO0gDnzraKVDmtf7PWA"/>
    <s v=" https://music.apple.com/in/album/dupatta-single/1707346069"/>
    <m/>
    <m/>
    <s v="getmp3"/>
  </r>
  <r>
    <x v="0"/>
    <x v="184"/>
    <s v="Glock Performed By Talented Karan Randhawa._x000a_Geet MP3 Proudly Presents GURI's New Movie Tufang,  and Movie is Running Succesfully In Cinemas._x000a__x000a_Make Sure You Will Like It And Spread It As Much As You Can. _x000a_Subscribe To Our Channel For New Songs: http://bit.ly/SubscribeGEETMP3_x000a__x000a_Streaming Now On:_x000a_Wynk Music: https://bit.ly/3P9JqxL_x000a_Amazon Prime Music: https://bit.ly/3N2XFSn_x000a_Jio Saavn: https://bit.ly/3X5CPGK_x000a_Hungama: https://bit.ly/462OXMy_x000a_Spotify: https://bit.ly/42x9d6l_x000a_Apple Music: https://bit.ly/3Ja3Oeo_x000a_Amazon Uk: https://bit.ly/43QkMX2_x000a_YT Music: https://bit.ly/3JeSiOX_x000a_iTunes: https://bit.ly/3Ja3Oeo_x000a_Youtube: https://bit.ly/3PaxpIy_x000a_Reel: https://bit.ly/3qwyVKI_x000a__x000a_Song Credits: _x000a_Song: Glock_x000a_Singer: Karan Randhawa_x000a_Lyrics/Composer: Lucas_x000a_Music: Raka Music_x000a_Music Video: Baricci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2S"/>
    <x v="111"/>
    <n v="436732"/>
    <n v="15573"/>
    <n v="417"/>
    <x v="1"/>
    <x v="167"/>
    <x v="36"/>
    <s v="Lucas"/>
    <s v=" Lucas"/>
    <s v=" Raka Music"/>
    <m/>
    <m/>
    <s v=" https://bit.ly/42x9d6l"/>
    <s v=" https://bit.ly/3Ja3Oeo"/>
    <m/>
    <m/>
    <s v="getmp3"/>
  </r>
  <r>
    <x v="0"/>
    <x v="185"/>
    <s v="Geet MP3 Proudly Presents GURI's New Movie &quot;Tufang&quot;, Movie In Cinemas Now._x000a_Make Sure You Will Like It And Spread It As Much As You Can. _x000a_Subscribe To Our Channel For New Songs: http://bit.ly/SubscribeGEETMP3_x000a__x000a_Movie Credits: _x000a_Movie Name: Tufang _x000a_Movie Released: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4S"/>
    <x v="112"/>
    <n v="94262"/>
    <n v="2450"/>
    <n v="80"/>
    <x v="1"/>
    <x v="168"/>
    <x v="26"/>
    <s v="NILL"/>
    <m/>
    <m/>
    <m/>
    <m/>
    <m/>
    <m/>
    <m/>
    <m/>
    <s v="getmp3"/>
  </r>
  <r>
    <x v="0"/>
    <x v="186"/>
    <s v="Geet MP3 Proudly Presents GURI's New Movie Tufang,  And The Movie is Now In Cinemas. And this is The Seventh Song From the Movie TUFANG, Song Named &quot;Saza&quot; Performed By Khan Saab_x000a__x000a_Make Sure You Will Like It And Spread It As Much As You Can. _x000a_Subscribe To Our Channel For New Songs: http://bit.ly/SubscribeGEETMP3_x000a__x000a_Saza Streaming Now On:_x000a_Wynk Music: https://wynk.in/music/song/saza/gk_3617222828700_ING982300043?q=Saza+Khan+Saab_x000a_Amazon Prime Music: https://music.amazon.in/albums/B0C7SLPS8Z?marketplaceId=A3K6Y4MI8GDYMT&amp;musicTerritory=IN&amp;ref=dm_sh_RsGYi2NCnTT5Zvddgb1AN9yaX&amp;trackAsin=B0CBS17DK2_x000a_Jio Saavn: https://www.jiosaavn.com/song/saza/IhAfcBtlT0M_x000a_Hungama: https://www.hungama.com/song/saza/103772226/_x000a_Apple Music: https://music.apple.com/in/album/saza/1696455990?i=1696455997_x000a_Spotify: https://open.spotify.com/track/68Z2tyJ2wqlltJYGN0apoH_x000a_Amazon Uk: https://www.amazon.co.uk/dp/B0CBBNFG5V/ref=sr_1_1?crid=Y4TXEIS4HBGG&amp;keywords=Saza+Khan+Saab&amp;marketplaceId=A1F83G8C2ARO7P&amp;musicTerritory=GB&amp;qid=1690369851&amp;sprefix=saza+khan+saab%2Caps%2C407&amp;sr=8-1&amp;trackAsin=B0CBBNFG5V_x000a_YT Music: https://music.youtube.com/watch?v=U3kKAYy8f_o_x000a_iTunes: https://music.apple.com/in/album/saza/1696455990?i=1696455997_x000a_Youtube: https://www.youtube.com/watch?v=U3kKAYy8f_o_x000a_Reel: https://www.instagram.com/reels/audio/238459382346157/_x000a__x000a__x000a_Song Credits:_x000a_Song: Saza_x000a_Singer: Khab Saab_x000a_Lyrics/Composer: Lucas_x000a_Music: V Barot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0S"/>
    <x v="113"/>
    <n v="3522858"/>
    <n v="49055"/>
    <n v="1532"/>
    <x v="1"/>
    <x v="169"/>
    <x v="87"/>
    <s v="Lucas"/>
    <s v=" Lucas"/>
    <s v=" V Barot"/>
    <m/>
    <m/>
    <s v=" https://open.spotify.com/track/68Z2tyJ2wqlltJYGN0apoH"/>
    <s v=" https://music.apple.com/in/album/saza/1696455990?i=1696455997"/>
    <m/>
    <m/>
    <s v="getmp3"/>
  </r>
  <r>
    <x v="0"/>
    <x v="187"/>
    <s v="Geet MP3 Proudly Presents GURI's New Movie &quot;Tufang&quot;, Movie In Cinemas Now.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3S"/>
    <x v="114"/>
    <n v="53907"/>
    <n v="1998"/>
    <n v="77"/>
    <x v="1"/>
    <x v="170"/>
    <x v="26"/>
    <s v="NILL"/>
    <m/>
    <m/>
    <m/>
    <m/>
    <m/>
    <m/>
    <m/>
    <m/>
    <s v="getmp3"/>
  </r>
  <r>
    <x v="0"/>
    <x v="188"/>
    <s v="Geet MP3 Proudly Presents GURI's New Movie &quot;Tufang&quot;, Movie In Cinemas Now.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9S"/>
    <x v="81"/>
    <n v="50704"/>
    <n v="2161"/>
    <n v="92"/>
    <x v="1"/>
    <x v="171"/>
    <x v="26"/>
    <s v="NILL"/>
    <m/>
    <m/>
    <m/>
    <m/>
    <m/>
    <m/>
    <m/>
    <m/>
    <s v="getmp3"/>
  </r>
  <r>
    <x v="0"/>
    <x v="189"/>
    <s v="Geet MP3 Proudly Presents GURI's New Movie Tufang,  And The Movie is Going To Release In Cinemas On 21st July 2023. And this is The Sixth Song From the Movie, Song &quot;Asle Nal Yari&quot; Performed By Lucas_x000a__x000a_Make Sure You Will Like It And Spread It As Much As You Can. _x000a_Subscribe To Our Channel For New Songs: http://bit.ly/SubscribeGEETMP3_x000a__x000a_Asle Nal Yari Streaming Now On:_x000a__x000a_Wynk Music: https://wynk.in/music/song/asle-nal-yari/gk_3617222828700_ING982300041?q=asle+nal+yari_x000a_Amazon Prime Music: https://music.amazon.in/search/asle+nal+yari?filter=IsLibrary%7Cfalse&amp;sc=none_x000a_Jio Saavn: https://www.jiosaavn.com/song/asle-nal-yari/Fho4ZUZzRms_x000a_Hungama: https://www.hungama.com/song/asle-nal-yari/103772211/_x000a_Apple Music: https://music.apple.com/in/album/asle-nal-yari/1696455990?i=1696455996_x000a_Spotify: https://open.spotify.com/track/0FJABfECHHo4494fHBFn6t_x000a_Amazon Uk: https://amazon.co.uk/music/player/albums/B0CBBNSVQR?marketplaceId=A1F83G8C2ARO7P&amp;musicTerritory=GB&amp;ref=dm_sh_O6BRul0dJmn7QRwBkHCiMJBs2&amp;trackAsin=B0CBBN7RCB_x000a_YT Music: https://music.youtube.com/watch?v=BSqJbX-apRI_x000a_iTunes: https://music.apple.com/in/album/asle-nal-yari/1696455990?i=1696455996_x000a_Reel: https://www.instagram.com/reels/audio/3054161714727302/_x000a__x000a_Song Credits:_x000a_Song: Asle Nal Yari_x000a_Singer: Lucas _x000a_Lyrics/Composer: Lucas_x000a_Music: Deep Jandu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4S"/>
    <x v="115"/>
    <n v="2179928"/>
    <n v="24680"/>
    <n v="1052"/>
    <x v="1"/>
    <x v="172"/>
    <x v="88"/>
    <s v="Lucas"/>
    <s v=" Lucas"/>
    <s v=" Deep Jandu"/>
    <m/>
    <m/>
    <s v=" https://open.spotify.com/track/0FJABfECHHo4494fHBFn6t"/>
    <s v=" https://music.apple.com/in/album/asle-nal-yari/1696455990?i=1696455996"/>
    <m/>
    <m/>
    <s v="getmp3"/>
  </r>
  <r>
    <x v="0"/>
    <x v="190"/>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0S"/>
    <x v="116"/>
    <n v="38233"/>
    <n v="1680"/>
    <n v="66"/>
    <x v="1"/>
    <x v="173"/>
    <x v="26"/>
    <s v="NILL"/>
    <m/>
    <m/>
    <m/>
    <m/>
    <m/>
    <m/>
    <m/>
    <m/>
    <s v="getmp3"/>
  </r>
  <r>
    <x v="0"/>
    <x v="191"/>
    <m/>
    <x v="0"/>
    <s v="PT37S"/>
    <x v="117"/>
    <n v="1969011"/>
    <n v="140417"/>
    <n v="296"/>
    <x v="3"/>
    <x v="174"/>
    <x v="26"/>
    <s v="NILL"/>
    <m/>
    <m/>
    <m/>
    <m/>
    <m/>
    <m/>
    <m/>
    <m/>
    <s v="getmp3"/>
  </r>
  <r>
    <x v="0"/>
    <x v="192"/>
    <s v="Geet MP3 Proudly Presents GURI's New Movie &quot;Tufang&quot;, Movie Releasing On 21st July 2023 In Cinemas._x000a_Make Sure You Will Like It And Spread It As Much As You Can. _x000a_Subscribe To Our Channel For New Songs: http://bit.ly/SubscribeGEETMP3_x000a__x000a_Tufang Original Motion Picture Soundtrack:_x000a_Amazon Prime Music: https://music.amazon.in/albums/B0C7SLPS8Z_x000a_Jio Saavn: https://www.jiosaavn.com/album/tufang/oB3GGaQACao__x000a_Hungama: https://www.hungama.com/album/tufang-original-motion-picture-soundtrack/103264088/_x000a_Apple Music: https://music.apple.com/in/album/tufang-original-motion-picture-soundtrack-ep/1696455990_x000a_Spotify: https://open.spotify.com/album/63KXQqXrBIBNSCOwtkCulT_x000a_Amazon Uk: https://www.amazon.co.uk/dp/B0CBBNSVQR/ref=sr_1_4?crid=19E6RDU59S3OF&amp;keywords=Tufang&amp;qid=1689755567&amp;sprefix=turang%2Caps%2C227&amp;sr=8-4_x000a_YT Music: https://music.youtube.com/playlist?list=OLAK5uy_ncjC9eu0-31KOeH-9hPt-jCMbHgXE-6lc_x000a_iTunes: https://music.apple.com/in/album/tufang-original-motion-picture-soundtrack-ep/1696455990 _x000a__x000a_1. _x000a_Song: Glock _x000a_Singer: Karan Randhawa _x000a_Lyrics/Compose: Lucas_x000a_Music: Raka Music_x000a__x000a_2. _x000a_Song: Teri Main Hogayi_x000a_Singer/Lyrics/Composer: Jass Manak_x000a_Music: Sharry Nexus_x000a__x000a_3. _x000a_Song: Vadde Vadde Velly_x000a_Singer: Surjit Khan_x000a_Music: Deep Jandu _x000a_Lyrics: King Grewal, Ravi RBS_x000a__x000a_4. _x000a_Song: Velliyan Cho Velly_x000a_Singer: Labh Heera_x000a_Music: Deep Jandu_x000a_Lyrics: Prince Bhullar_x000a_Composer: Prince Bhullar_x000a__x000a_5. _x000a_Song: Saza_x000a_Singer: Khan Saab_x000a_Music: V Barot_x000a_Lyrics: Lucas_x000a_Composer: Lucas_x000a__x000a_6. _x000a_Song: Hathyar _x000a_Singer: Ninja_x000a_Lyrics/Composer: Prince Rakhdi_x000a_Music: The Kidd_x000a__x000a_7. _x000a_Song: Asle Nal Yari _x000a_Singer: Lucas_x000a_Music: Deep Jandu_x000a_Lyrics: Lucas_x000a_Composer: Lucas_x000a__x000a_00:00 - 1.Glock_x000a_02:26 - 2.Teri Main Hogayi_x000a_05:55 - 3.Vadde Vadde Velly_x000a_09:11 - 4.Velliyan Cho Velly_x000a_12:35 - 5.Saza_x000a_15:18 - 6.Hathyar _x000a_17:49 - 7.Asle Nal Yari 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0M41S"/>
    <x v="118"/>
    <n v="217555"/>
    <n v="3923"/>
    <n v="166"/>
    <x v="1"/>
    <x v="175"/>
    <x v="62"/>
    <s v="Lucas"/>
    <s v=" Jass Manak"/>
    <s v=" Raka Music"/>
    <m/>
    <m/>
    <s v=" https://open.spotify.com/album/63KXQqXrBIBNSCOwtkCulT"/>
    <s v=" https://music.apple.com/in/album/tufang-original-motion-picture-soundtrack-ep/1696455990"/>
    <m/>
    <m/>
    <s v="getmp3"/>
  </r>
  <r>
    <x v="0"/>
    <x v="193"/>
    <s v="Geet MP3 and GK Digital Presenting New Song. With a blend of catchy melodies and meaningful lyrics, we're excited to share our music with the world. We hope you enjoy listening to it as much as we enjoyed creating it!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7M7S"/>
    <x v="119"/>
    <n v="38511"/>
    <n v="1524"/>
    <n v="91"/>
    <x v="1"/>
    <x v="176"/>
    <x v="26"/>
    <m/>
    <m/>
    <m/>
    <m/>
    <m/>
    <m/>
    <m/>
    <m/>
    <m/>
    <s v="getmp3"/>
  </r>
  <r>
    <x v="0"/>
    <x v="194"/>
    <s v="Geet MP3 and GK Digital Presenting New Song. With a blend of catchy melodies and meaningful lyrics, we're excited to share our music with the world. We hope you enjoy listening to it as much as we enjoyed creating it!_x000a__x000a_Join the Journey and Subscribe to Endless Entertainment: http://bit.ly/SubscribeGEET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0D"/>
    <x v="120"/>
    <n v="0"/>
    <n v="64"/>
    <n v="0"/>
    <x v="1"/>
    <x v="176"/>
    <x v="26"/>
    <m/>
    <m/>
    <m/>
    <m/>
    <m/>
    <m/>
    <m/>
    <m/>
    <m/>
    <s v="getmp3"/>
  </r>
  <r>
    <x v="0"/>
    <x v="195"/>
    <s v="Geet MP3 Proudly Presents GURI's New Movie Tufang,  And The Movie is Going To Release In Cinemas On 21st July 2023. And this is The Fifth Song From the Movie &quot;Hathyar&quot; Performed By Ninja_x000a__x000a_Make Sure You Will Like It And Spread It As Much As You Can. _x000a_Subscribe To Our Channel For New Songs: http://bit.ly/SubscribeGEETMP3_x000a__x000a_Velliyan Cho Velly Song Stream And Download On:_x000a__x000a_Amazon Prime Music: https://music.amazon.in/albums/B0CBN6DTL3_x000a_Jio Saavn: https://www.jiosaavn.com/song/hathyar/GDFZSQdff0Q_x000a_Hungama: https://www.hungama.com/song/hathyar/103897687/_x000a_Spotify: https://open.spotify.com/album/5zXOlnv7LlCLlipzHBdSPk_x000a_Apple Music: https://music.apple.com/in/album/hathyar-from-tufang-single/1697015775_x000a_Amazon Uk: https://www.amazon.co.uk/dp/B0CBN6Q2XY/ref=sr_1_9?crid=6F7RWP75PR7F&amp;keywords=Hathyar+Ninja&amp;qid=1689595098&amp;sprefix=hathyar+ninja%2Caps%2C215&amp;sr=8-9_x000a_YT Music: https://music.youtube.com/watch?v=Wu6yU6dloeI_x000a_iTunes: https://music.apple.com/in/album/hathyar-from-tufang-single/1697015775_x000a_Youtube: https://www.youtube.com/watch?v=Wu6yU6dloeI_x000a_Reel: https://www.instagram.com/reels/audio/820790776284724_x000a__x000a_Song Credits:_x000a_Song: Hathyar_x000a_Singer: Ninja_x000a_Lyrics/Composer: Prince Rakhdi_x000a_Music:  The Kidd_x000a_Mix &amp; Mastered: Dense_x000a_Dop : Yadwinder Singh_x000a_Art Director : Sunil Kumar_x000a_Project Manager : Khushal Singh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5S"/>
    <x v="10"/>
    <n v="3051640"/>
    <n v="46073"/>
    <n v="1479"/>
    <x v="1"/>
    <x v="177"/>
    <x v="89"/>
    <s v="Prince Rakhdi"/>
    <s v=" Prince Rakhdi"/>
    <s v="  The Kidd"/>
    <m/>
    <m/>
    <s v=" https://open.spotify.com/album/5zXOlnv7LlCLlipzHBdSPk"/>
    <s v=" https://music.apple.com/in/album/hathyar-from-tufang-single/1697015775"/>
    <m/>
    <m/>
    <s v="getmp3"/>
  </r>
  <r>
    <x v="0"/>
    <x v="196"/>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2S"/>
    <x v="108"/>
    <n v="74524"/>
    <n v="2372"/>
    <n v="77"/>
    <x v="1"/>
    <x v="178"/>
    <x v="26"/>
    <s v="NILL"/>
    <m/>
    <m/>
    <m/>
    <m/>
    <m/>
    <m/>
    <m/>
    <m/>
    <s v="getmp3"/>
  </r>
  <r>
    <x v="0"/>
    <x v="197"/>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12S"/>
    <x v="121"/>
    <n v="72340"/>
    <n v="4084"/>
    <n v="173"/>
    <x v="1"/>
    <x v="176"/>
    <x v="26"/>
    <s v="NILL"/>
    <m/>
    <m/>
    <m/>
    <m/>
    <m/>
    <m/>
    <m/>
    <m/>
    <s v="getmp3"/>
  </r>
  <r>
    <x v="0"/>
    <x v="198"/>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3S"/>
    <x v="114"/>
    <n v="70318"/>
    <n v="3112"/>
    <n v="92"/>
    <x v="1"/>
    <x v="179"/>
    <x v="26"/>
    <s v="NILL"/>
    <m/>
    <m/>
    <m/>
    <m/>
    <m/>
    <m/>
    <m/>
    <m/>
    <s v="getmp3"/>
  </r>
  <r>
    <x v="0"/>
    <x v="199"/>
    <s v="Geet MP3 Proudly Presents GURI's New Movie Tufang,  And The Movie is Going To Release In Cinemas On 21st July 2023. And this is The Fourth Song From the Movie &quot;Velliyan Cho Velly&quot; Performed By Ustad Labh Heera Ji._x000a__x000a_Make Sure You Will Like It And Spread It As Much As You Can. _x000a_Subscribe To Our Channel For New Songs: http://bit.ly/SubscribeGEETMP3_x000a__x000a_Velliyan Cho Velly Song Stream And Download On:_x000a__x000a_Wynk Music: https://wynk.in/music/song/velliyan-cho-velly/gk_3617222828700_ING982300042?q=Velliyan+Cho+Velly_x000a_Amazon Prime Music: https://music.amazon.in/search/Velliyan+Cho+Velly?filter=IsLibrary%7Cfalse&amp;sc=none_x000a_Jio Saavn: https://www.jiosaavn.com/song/velliyan-cho-velly/OCkicxVdD3E_x000a_Hungama: https://www.hungama.com/song/velliyan-cho-velly/103772249/_x000a_Apple Music: https://music.apple.com/in/album/velliyan-cho-velly/1696455990?i=1696455998_x000a_Spotify: https://open.spotify.com/track/0I69wxcGDauamGPCzG18xD?si=9fce7e38f42b4504_x000a_Amazon Uk: https://amazon.co.uk/music/player/albums/B0CBBNSVQR?marketplaceId=A1F83G8C2ARO7P&amp;musicTerritory=GB&amp;ref=dm_sh_StbTi2jFUNDbY9hP6oQjuUTS7&amp;trackAsin=B0CBBM3CB6_x000a_YT Music: https://music.youtube.com/watch?v=up25MPgdH4w_x000a_iTunes: https://music.apple.com/in/album/velliyan-cho-velly/1696455990?i=1696455998_x000a_Youtube: https://www.youtube.com/watch?v=up25MPgdH4w_x000a_Reel: https://www.instagram.com/reels/audio/6075595392563747_x000a__x000a__x000a_Song Credits:_x000a_Song: Velliyan Cho Velly_x000a_Singer: Labh Heera_x000a_Lyrics: Prince Bhullar_x000a_Music:  Deep Jandu_x000a_Lyrical Video: Visuals By Potter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0S"/>
    <x v="3"/>
    <n v="5463608"/>
    <n v="63274"/>
    <n v="923"/>
    <x v="1"/>
    <x v="180"/>
    <x v="25"/>
    <s v="Prince Bhullar"/>
    <m/>
    <s v="  Deep Jandu"/>
    <m/>
    <m/>
    <s v=" https://open.spotify.com/track/0I69wxcGDauamGPCzG18xD?si=9fce7e38f42b4504"/>
    <s v=" https://music.apple.com/in/album/velliyan-cho-velly/1696455990?i=1696455998"/>
    <m/>
    <m/>
    <s v="getmp3"/>
  </r>
  <r>
    <x v="0"/>
    <x v="200"/>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4S"/>
    <x v="112"/>
    <n v="76305"/>
    <n v="3721"/>
    <n v="159"/>
    <x v="1"/>
    <x v="181"/>
    <x v="26"/>
    <s v="NILL"/>
    <m/>
    <m/>
    <m/>
    <m/>
    <m/>
    <m/>
    <m/>
    <m/>
    <s v="getmp3"/>
  </r>
  <r>
    <x v="0"/>
    <x v="201"/>
    <s v="Geet MP3 Proudly Presents GURI's New Movie Tufang,  And The Movie is Going To Release In Cinemas On 21st July 2023. And this is The Third Song From the Movie &quot;Vadde Vadde Velly&quot; Performed By Legend Surjit Khan._x000a__x000a_Make Sure You Will Like It And Spread It As Much As You Can. _x000a_Subscribe To Our Channel For New Songs: http://bit.ly/SubscribeGEETMP3_x000a__x000a_Vadde Vadde Velly Song Stream And Download On:_x000a_Wynk Music: https://bit.ly/3D6vT2N_x000a_Amazon Prime Music: https://bit.ly/3XIRl7y_x000a_Hungama: https://bit.ly/3D6vXj3_x000a_Apple Music: https://bit.ly/3NNcj0E_x000a_Spotify: https://bit.ly/3NKAbC7_x000a_YT Music: https://bit.ly/3pyz8Nz_x000a_iTunes: https://bit.ly/3NNcj0E_x000a_YouTube: https://bit.ly/3PWWB5w_x000a_Reel: https://bit.ly/3pIWC2A_x000a__x000a_Song Credits: _x000a_Song: Vadde Vadde Velly_x000a_Singer: Surjit Khan_x000a_Lyrics: King Grewal_x000a_Music:  Deep Jandu, Ravi RBS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4S"/>
    <x v="122"/>
    <n v="17428246"/>
    <n v="132795"/>
    <n v="1639"/>
    <x v="1"/>
    <x v="182"/>
    <x v="22"/>
    <s v="King Grewal"/>
    <m/>
    <s v="  Deep Jandu, Ravi RBS"/>
    <m/>
    <m/>
    <s v=" https://bit.ly/3NKAbC7"/>
    <s v=" https://bit.ly/3NNcj0E"/>
    <m/>
    <m/>
    <s v="getmp3"/>
  </r>
  <r>
    <x v="0"/>
    <x v="202"/>
    <s v="Geet MP3 Proudly Presents GURI's Movie Tufang,  and Movie Going To release In Cinemas On 21st July 2023. And this is the Second song from the movie &quot;Teri Main Hogayi&quot;  Performed By Talented Jass Manak._x000a_Make Sure You Will Like It And Spread It As Much As You Can. _x000a_Subscribe To Our Channel For Songs: http://bit.ly/SubscribeGEETMP3_x000a__x000a_Teri Main Hogayi Song Stream And Download On:_x000a_Wynk Music: https://bit.ly/3XBIxjQ_x000a_Amazon Prime Music: https://bit.ly/3JGWDdT_x000a_Jio Saavn: https://bit.ly/3XBL8Ku_x000a_Hungama: https://bit.ly/3Xxic6F_x000a_Spotify: https://bit.ly/3JH1Y4Y_x000a_Apple Music: https://bit.ly/3pymGNE_x000a_Amazon Uk: https://bit.ly/3PJxuTN_x000a_YT Music: https://bit.ly/3pFKdfw_x000a_iTunes: https://bit.ly/3pymGNE_x000a_Reel: https://bit.ly/3NA8hZi_x000a_Youtube: https://bit.ly/3NEvVnC_x000a__x000a_Song Credits: _x000a_Song: Teri Main Hogayi_x000a_Singer/Lyrics/Composer: Jass Manak_x000a_Music: Sharry Nexus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3S"/>
    <x v="70"/>
    <n v="5902771"/>
    <n v="88034"/>
    <n v="4961"/>
    <x v="1"/>
    <x v="183"/>
    <x v="90"/>
    <s v="Jass Manak"/>
    <s v=" Jass Manak"/>
    <s v=" Sharry Nexus"/>
    <m/>
    <m/>
    <s v=" https://bit.ly/3JH1Y4Y"/>
    <s v=" https://bit.ly/3pymGNE"/>
    <m/>
    <m/>
    <s v="getmp3"/>
  </r>
  <r>
    <x v="0"/>
    <x v="203"/>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D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0S"/>
    <x v="17"/>
    <n v="13114627"/>
    <n v="121701"/>
    <n v="4255"/>
    <x v="1"/>
    <x v="175"/>
    <x v="26"/>
    <s v="NILL"/>
    <m/>
    <m/>
    <m/>
    <m/>
    <m/>
    <m/>
    <m/>
    <m/>
    <s v="getmp3"/>
  </r>
  <r>
    <x v="0"/>
    <x v="204"/>
    <s v="Geet MP3 &amp; GK Digital Presenting New Song Of Satbir Aujla, Song Titled &quot;Tere Pind Ton&quot; We Hope You Enjoy Listening to it as Much as we Enjoyed Creating it!_x000a_Join the Journey and Subscribe to Endless Entertainment: http://bit.ly/SubscribeGEETMP3_x000a__x000a_Tere Pind Ton Song Stream And Download On_x000a_Amazon Prime Music: https://bit.ly/3NcMWox_x000a_Hungama: https://bit.ly/3NAvbRp_x000a_Apple Music: https://bit.ly/43MIeoK_x000a_Spotify: https://bit.ly/3p85jDh_x000a_Amazon Uk: https://bit.ly/3pbNlzD_x000a_YT Music: https://bit.ly/3NzfN86_x000a_iTunes: https://bit.ly/43MIeoK_x000a_Youtube: https://bit.ly/3PrXlPQ_x000a_Reel: https://bit.ly/3JkCgmE_x000a__x000a_Song Credits_x000a_Song Name: Tere Pind Ton_x000a_Singer/Lyrics/Composer: Satbir Aujla_x000a_Music: Jazz Dee_x000a_Video Director: Rav Dhillon_x000a_Featuring: Navkiran Bhatthal_x000a_Asst Director: Rahul Marwaha_x000a_DOP: Sukh Kamboj_x000a_Makeup: Karan_x000a_Costumes: Rajat Manchanda_x000a_Mix/Master: Sameer Charegaonka_x000a_Flute: Flutepreet_x000a_Edit/Colour: Inder Ratual_x000a_Production: Monty Production_x000a_Artwork Designer: The Town Media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5S"/>
    <x v="87"/>
    <n v="14842974"/>
    <n v="130866"/>
    <n v="2683"/>
    <x v="1"/>
    <x v="184"/>
    <x v="56"/>
    <s v="Satbir Aujla"/>
    <s v=" Satbir Aujla"/>
    <s v=" Jazz Dee"/>
    <m/>
    <m/>
    <s v=" https://bit.ly/3p85jDh"/>
    <s v=" https://bit.ly/43MIeoK"/>
    <m/>
    <m/>
    <s v="getmp3"/>
  </r>
  <r>
    <x v="0"/>
    <x v="205"/>
    <s v="Geet MP3 Proudly Presents GURI's New Movie Tufang,  and Movie Going To release In Cinemas On 21st July 2023. And this is the first song from the movie Glock Performed By Talented Karan Randhawa._x000a__x000a_Make Sure You Will Like It And Spread It As Much As You Can. _x000a_Subscribe To Our Channel For New Songs: http://bit.ly/SubscribeGEETMP3_x000a__x000a_Streaming Now On:_x000a_Wynk Music: https://bit.ly/3P9JqxL_x000a_Amazon Prime Music: https://bit.ly/3N2XFSn_x000a_Jio Saavn: https://bit.ly/3X5CPGK_x000a_Hungama: https://bit.ly/462OXMy_x000a_Spotify: https://bit.ly/42x9d6l_x000a_Apple Music: https://bit.ly/3Ja3Oeo_x000a_Amazon Uk: https://bit.ly/43QkMX2_x000a_YT Music: https://bit.ly/3JeSiOX_x000a_iTunes: https://bit.ly/3Ja3Oeo_x000a_Youtube: https://bit.ly/3PaxpIy_x000a_Reel: https://bit.ly/3qwyVKI_x000a__x000a_Song Credits: _x000a_Song: Glock_x000a_Singer: Karan Randhawa_x000a_Lyrics/Composer: Lucas_x000a_Music: Raka Music_x000a_Movie Credits: _x000a_Movie Name: Tufang _x000a_Movie Releasing: 21st July 2023 _x000a__x000a_Director: Dheraj Kedarnath Rattan _x000a_Produced By : KV Dhillon_x000a_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2M45S"/>
    <x v="60"/>
    <n v="30204064"/>
    <n v="275879"/>
    <n v="5765"/>
    <x v="1"/>
    <x v="167"/>
    <x v="36"/>
    <s v="Lucas"/>
    <s v=" Lucas"/>
    <s v=" Raka Music"/>
    <m/>
    <m/>
    <s v=" https://bit.ly/42x9d6l"/>
    <s v=" https://bit.ly/3Ja3Oeo"/>
    <m/>
    <m/>
    <s v="getmp3"/>
  </r>
  <r>
    <x v="0"/>
    <x v="206"/>
    <s v="Geet MP3 Proudly Presents GURI's New Movie &quot;Tufang&quot;, Movie Releasing On 21st July 2023 In Cinemas._x000a_Make Sure You Will Like It And Spread It As Much As You Can. _x000a_Subscribe To Our Channel For New Songs: http://bit.ly/SubscribeGEETMP3_x000a__x000a_Movie Credits: _x000a_Movie Name: Tufang _x000a_Movie Releasing: 21st July 2023 _x000a_Starring: Guri, Rukshaar Dhillon, Jagjeet Sandhu_x000a_Casting: Harpreet Bains, Baljinder Bains, Mahabir Bhullar, Mintu Kapa, Balwinder Bullet, Karanveer Khullar, Arsh Hundal, Jasmine Kaur, Satwant Kaur, Bharti Dutt, Rahul Jungral, Naginder Gakhar, Arvinder Singh Gill, Anita Shabdeesh _x000a_Director: Dheraj Kedarnath Rattan _x000a_Mix/Master: Sameer Charegaonka_x000a_Story And Screenplay: Dheraj Kedarnath Rattan &amp; Manila Rattan_x000a_Action Director: Sham Kaushal_x000a_Choreographer: Ritchie Burton_x000a_Dialogue: Gurpreet Bhullar_x000a_Director of Photography: Sapan Narula_x000a_Editor: Hardik Singh Reen_x000a_Production Designer: Vijay Dulguch_x000a_Publicity Designs: Aman Kalsi, The Town Media_x000a_Assistance Artwork Designer: Viggfx, Visuals By Potter _x000a_Promotions: GK Digital_x000a_Worldwide Distributions: Geet MP3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S"/>
    <x v="123"/>
    <n v="2031025"/>
    <n v="46222"/>
    <n v="1782"/>
    <x v="1"/>
    <x v="175"/>
    <x v="26"/>
    <s v="NILL"/>
    <m/>
    <m/>
    <m/>
    <m/>
    <m/>
    <m/>
    <m/>
    <m/>
    <s v="getmp3"/>
  </r>
  <r>
    <x v="0"/>
    <x v="207"/>
    <s v="Geet MP3 &amp; GK Digital Presenting Official Slowed and Reverb Of Most Awaited Song &quot;Lehnga&quot; By Jass Manak._x000a_Make Sure You Will Like It And Spread It As Much As You Can. _x000a_Subscribe To Our Channel For Upcoming Songs:  http://bit.ly/SubscribeGEETMP3_x000a__x000a_Lehanga Slowed and Reverb Version Streaming Now On._x000a_Wynk Music: https://bit.ly/3nM2A1r_x000a_Amazon Prime Music: https://bit.ly/3NLEYEK_x000a_Jio Saavn: https://bit.ly/3LGFGR9_x000a_Hungama: https://bit.ly/42uPB32_x000a_Spotify: https://bit.ly/42zD928_x000a_Apple Music: https://bit.ly/3B5NF5g_x000a_Amazon UK: https://bit.ly/3LHkElw_x000a_YT Music: https://bit.ly/42kRXC4_x000a_iTunes: https://bit.ly/3B5NF5g_x000a_Reel: https://bit.ly/3M4gAwU_x000a__x000a_Lehanga Remix Streaming On: _x000a_Wynk Music: https://bit.ly/3UVdyxT_x000a_Amazon Prime Music: https://bit.ly/43S4QEL_x000a_Jio Saavn: https://bit.ly/3N3ODpW_x000a_Hungama: https://bit.ly/3KYBBHI_x000a_Spotify: https://bit.ly/3ouMARv_x000a_Apple Music: https://bit.ly/3oytxWv_x000a_Amazon UK: https://bit.ly/43Td4MG_x000a_YT Music: https://bit.ly/3oBwAgH_x000a_iTunes: https://bit.ly/3oytxWv_x000a_Reel: https://bit.ly/3mQWixk_x000a_Youtube: https://bit.ly/41wSArw_x000a__x000a_Original Streaming Now On: _x000a_Wynk Music: http://bit.ly/3hHZUia_x000a_Amazon Prime Music: http://bit.ly/3X60FBV_x000a_Jio Saavn: http://bit.ly/3WXR2Fn_x000a_Spotify: http://bit.ly/3O46eN7_x000a_Apple Music: http://bit.ly/3OeRlYf _x000a_YT Music: http://bit.ly/3g9dtXp_x000a_iTunes: http://bit.ly/3OeRlYf_x000a_Reel: http://bit.ly/3Ezhf5C_x000a_Resso: http://bit.ly/3V1AF8Z_x000a_YouTube: http://bit.ly/3GgPaBr_x000a__x000a_Song Credits:-_x000a_Song: Lehanga_x000a_Singer: Jass Manak _x000a_Lyrics: Jass Manak _x000a_Composer: Jass Manak_x000a_Female Lead: Mahira Sharma_x000a_Music: Sharry Nexus_x000a_Slowed and Reverb: Hammy Mangat_x000a_Art Director: Blacc_x000a_Video Director: Satti Dhillon_x000a_Dop: Vahe Hambarcumyan_x000a_Production Maneger: Mary Mirzakhanyan_x000a_Makeup Artist: Liana Ayvazyan_x000a_Hairdresser Artist: Gevorbabumyan Beauty By Julhakyans_x000a_Editor: Nairi Danielyan_x000a_Lehnga: Nazaqat By Gur_x000a_Photography: Vipul Photography_x000a_Publicity Design: Aman Kalsi_x000a_Visualizer: Viggfx_x000a_Artist Management: Gurbaksh Singh Dhillon_x000a_Produced By: Kv Dhillon_x000a_Online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S"/>
    <x v="124"/>
    <n v="542887"/>
    <n v="14956"/>
    <n v="598"/>
    <x v="1"/>
    <x v="185"/>
    <x v="91"/>
    <s v="Jass Manak"/>
    <s v=" Jass Manak"/>
    <s v=" Sharry Nexus"/>
    <m/>
    <m/>
    <s v=" https://bit.ly/42zD928"/>
    <s v=" https://bit.ly/3B5NF5g"/>
    <m/>
    <m/>
    <s v="getmp3"/>
  </r>
  <r>
    <x v="0"/>
    <x v="208"/>
    <s v="After Jutti Jharke and platinum hit songs, Geet MP3 is Coming Back with Hardeep Grewal's New Single #Seetiyan_x000a_Subscribe To Our Channel For New Songs: http://bit.ly/SubscribeGEETMP3_x000a__x000a_Stream/Download Full Song On._x000a_Wynk Music : https://bit.ly/3HAblCI_x000a_Amazon Prime Music : https://bit.ly/3LV2vSn_x000a_Spotify : https://bit.ly/4177WSu_x000a_Apple Music : https://bit.ly/3p7qLYz_x000a_Amazon Uk : https://bit.ly/3HDXICd_x000a_YT Music : https://bit.ly/3VzqycE_x000a_iTunes : https://bit.ly/3p7qLYz_x000a_Reel : https://bit.ly/3LALZWg_x000a_YouTube : https://bit.ly/3HAXufe_x000a__x000a_Song Credits:_x000a_Song: Seetiyan _x000a_Singer/Lyricist/Composer: Hardeep Grewal_x000a_Female Vocal: Gurlez Akhtar_x000a_Music: R Guru_x000a_Female Lead: Charvi Dutta_x000a_Video Director: Garry Khatrao_x000a_Edit &amp; Grade: Garry Khatrao Media_x000a_Assistant Editor: Pixel Dude_x000a_DOP: Vishal Sharma_x000a_Associate Director: Parv Singh_x000a_Makeup: Vikram Makeover_x000a_Stills: Manpreet Dhot_x000a_Line Producer: Sanjeev Thakur_x000a_Mix &amp; Mastered: Ashock (Bassholics)_x000a_Production Controller: Shaam Chaudhary_x000a_Art Director: Raj Khurana_x000a_Artwork Designer: Viggfx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7S"/>
    <x v="35"/>
    <n v="2030315"/>
    <n v="16859"/>
    <n v="1189"/>
    <x v="1"/>
    <x v="186"/>
    <x v="92"/>
    <s v="Hardeep Grewal"/>
    <s v=" Hardeep Grewal"/>
    <s v=" R Guru"/>
    <m/>
    <m/>
    <m/>
    <m/>
    <m/>
    <m/>
    <s v="getmp3"/>
  </r>
  <r>
    <x v="0"/>
    <x v="209"/>
    <s v="Geet MP3 and GK Digital Presenting New Song. With a blend of catchy melodies and lyrics, we're excited to share our music with the world. We hope you enjoy listening to it as much as we enjoyed creating it!_x000a__x000a_Join the Journey and Subscribe to Endless Entertainment: http://bit.ly/SubscribeGEETMP3_x000a__x000a_Stream/Download Full Song On_x000a_Wynk Music: https://bit.ly/3AC2FYE_x000a_JioSaavn: https://bit.ly/3ABIU3a_x000a_Hungama: https://bit.ly/3oMXtyi_x000a_Spotify: https://bit.ly/448jMi6_x000a_Apple Music: https://bit.ly/42ad49D_x000a_Amazon UK: https://bit.ly/3AD93i2_x000a_iTunes: https://apple.co/3AC4VPy_x000a_Prime Music: https://bit.ly/44dyww4_x000a_Reel: https://bit.ly/3oMU7vc_x000a_YouTube: https://bit.ly/3AChRF2_x000a_YouTube Music: https://bit.ly/3ndxIXw_x000a__x000a_Song Credits:_x000a_Song: Jawak_x000a_Singer: Satbir Aujla_x000a_Lyrics: Satbir Aujla_x000a_Composer: Satbir Aujla_x000a_Music: Sharry Nexus_x000a_Artwork Designer: The Town Media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705592"/>
    <n v="11419"/>
    <n v="324"/>
    <x v="1"/>
    <x v="187"/>
    <x v="57"/>
    <s v="Satbir Aujla"/>
    <s v=" Satbir Aujla"/>
    <s v=" Sharry Nexus"/>
    <m/>
    <s v=" https://bit.ly/3ndxIXw"/>
    <s v=" https://bit.ly/448jMi6"/>
    <s v=" https://bit.ly/42ad49D"/>
    <s v=" https://bit.ly/3ABIU3a"/>
    <m/>
    <s v="getmp3"/>
  </r>
  <r>
    <x v="0"/>
    <x v="210"/>
    <s v="Geet MP3 and GK Digital Re-Release  Video Of Bandook Song Sung By Jass Manak, Becouse Song Now Available On All Streaming Platforms_x000a__x000a_Bandook Streaming Now On All Streaming Platforms:_x000a_Wynk Music: https://bit.ly/3R5JrA6_x000a_Amazon Prime Music: https://bit.ly/3ozHqno_x000a_JioSaavn: https://bit.ly/3LxKlEq_x000a_Hungama: https://bit.ly/3dwZZ6q_x000a_Apple Music: https://apple.co/3Fo0HP3_x000a_Spotify: https://spoti.fi/3LydO0Z_x000a_YT Music: https://bit.ly/3Ucwmat_x000a_iTunes: https://apple.co/3Fo0HP3_x000a_Youtube: https://bit.ly/3SG29jl_x000a_Reel: https://bit.ly/3y0Bju5_x000a_ _x000a_Song Credits :_x000a_Song: Bandook_x000a_Starring: Guri, Jass Manak, Kartar Cheema_x000a_Singer: Jass Manak _x000a_Lyrics: Jass Manak _x000a_Composer: Jass Manak _x000a_Music: Game Changerz_x000a_Produced By: Kv Dhillon_x000a_Video Director: Manav Shah_x000a__x000a_Movie Credits : _x000a_Movie:  Sikander 2_x000a_Directed By: Manav Shah _x000a_Starring: Kartar Cheema, GURI, Sawan Rupowali, Nikeet Dhillon, Rahul Jungral, Victor John, Sanjeev Attri, Navdeep Kaler, Karan Battan, Vicky Suvinder &amp; Seema Kaushal _x000a_Producers: Khush Parmar, Swapan Monga Anmol Monga, Vipan Gill, Balkar Bhullar, KV Dhillon _x000a_Co-Producer: Poonam Pawar _x000a_Creative Producer, Story &amp; Screenplay: Dheeraj Rattan _x000a_Dialogues: Gurpreet Bhulllar _x000a_DOP: Akashdeep Pandey_x000a_Editor : Bharat S Rawat_x000a_Executive Producer: Baldev Raj _x000a_Associate Director: Gaurav Sran _x000a_Production: Tehzeeb Films_x000a_Background Score: Amar Mohile _x000a_DI: Nydiwala (Santosh Pawar)_x000a_Art Director: Sagar Punjabi _x000a_Costume Designer: Lata Valani_x000a_Visual Promotion: Hashtag Studios_x000a_Poster Design: Town Media _x000a_Worldwide Distribution: Whitehill Studios_x000a_Online Promotion: GK Digital_x000a_Music On: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2S"/>
    <x v="111"/>
    <n v="418552"/>
    <n v="15389"/>
    <n v="780"/>
    <x v="1"/>
    <x v="188"/>
    <x v="91"/>
    <s v="Jass Manak"/>
    <s v=" Jass Manak "/>
    <s v=" Game Changerz"/>
    <m/>
    <m/>
    <s v=" https://spoti.fi/3LydO0Z"/>
    <s v=" https://apple.co/3Fo0HP3"/>
    <s v=" https://bit.ly/3LxKlEq"/>
    <m/>
    <s v="getmp3"/>
  </r>
  <r>
    <x v="0"/>
    <x v="211"/>
    <s v="Geet MP3 &amp; GK Digital Presenting Official Remix Of Music Most Awaited Song &quot;Lehnga&quot; By Jass Manak._x000a_Make Sure You Will Like It And Spread It As Much As You Can. _x000a_Subscribe To Our Channel For Upcoming Songs:  http://bit.ly/SubscribeGEETMP3_x000a__x000a_Lehanga Remix Streaming On: _x000a_Wynk Music: https://bit.ly/3UVdyxT_x000a_Amazon Prime Music: https://bit.ly/43S4QEL_x000a_Jio Saavn: https://bit.ly/3N3ODpW_x000a_Hungama: https://bit.ly/3KYBBHI_x000a_Spotify: https://bit.ly/3ouMARv_x000a_Apple Music: https://bit.ly/3oytxWv_x000a_Amazon UK: https://bit.ly/43Td4MG_x000a_YT Music: https://bit.ly/3oBwAgH_x000a_iTunes: https://bit.ly/3oytxWv_x000a_Reel: https://bit.ly/3mQWixk_x000a_Youtube: https://bit.ly/41wSArw_x000a__x000a_Original Streaming Now On: _x000a_Wynk Music: http://bit.ly/3hHZUia_x000a_Amazon Prime Music: http://bit.ly/3X60FBV_x000a_Jio Saavn: http://bit.ly/3WXR2Fn_x000a_Spotify: http://bit.ly/3O46eN7_x000a_Apple Music: http://bit.ly/3OeRlYf _x000a_YT Music: http://bit.ly/3g9dtXp_x000a_iTunes: http://bit.ly/3OeRlYf_x000a_Reel: http://bit.ly/3Ezhf5C_x000a_Resso: http://bit.ly/3V1AF8Z_x000a_YouTube: http://bit.ly/3GgPaBr_x000a__x000a_Song Credits:-_x000a_Song: Lehanga_x000a_Singer: Jass Manak _x000a_Lyrics: Jass Manak _x000a_Composer: Jass Manak_x000a_Female Lead: Mahira Sharma_x000a_Music: Sharry Nexus_x000a_Art Director: Blacc_x000a_Video Director: Satti Dhillon_x000a_Dop: Vahe Hambarcumyan_x000a_Production Maneger: Mary Mirzakhanyan_x000a_Makeup Artist: Liana Ayvazyan_x000a_Hairdresser Artist: Gevorbabumyan Beauty By Julhakyans_x000a_Editor: Nairi Danielyan_x000a_Lehnga: Nazaqat By Gur_x000a_Photography: Vipul Photography_x000a_Publicity Design: Aman Kalsi_x000a_Artist Management: Gurbaksh Singh Dhillon_x000a_Produced By: Kv Dhillon_x000a_Online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9S"/>
    <x v="53"/>
    <n v="186054"/>
    <n v="5063"/>
    <n v="323"/>
    <x v="1"/>
    <x v="189"/>
    <x v="91"/>
    <s v="Jass Manak"/>
    <s v=" Jass Manak"/>
    <s v=" Sharry Nexus"/>
    <m/>
    <m/>
    <s v=" https://bit.ly/3ouMARv"/>
    <s v=" https://bit.ly/3oytxWv"/>
    <m/>
    <m/>
    <s v="getmp3"/>
  </r>
  <r>
    <x v="0"/>
    <x v="212"/>
    <s v="Geet MP3 &amp; GK Digital Presenting New Song Of Priya, Song Titled &quot;Tere Na Viahi&quot;_x000a_Subscribe To Our Channel For New Songs: http://bit.ly/SubscribeGEETMP3_x000a__x000a_Stream/Download Full Song On._x000a_Wynk Music: https://bit.ly/3GV3Ci6_x000a_Amazon Prime Music: https://bit.ly/41Ck5Q8_x000a_Jio Saavn : https://bit.ly/424cj1z_x000a_Hungama: https://bit.ly/3mLCZoV_x000a_Apple Music: https://bit.ly/3MUD2t6_x000a_Spotify: https://bit.ly/43M698c_x000a_Amazon UK: https://bit.ly/3KGrK9i_x000a_YT Music: https://bit.ly/43Mu8Uu_x000a_iTunes: https://bit.ly/3MUD2t6_x000a_Youtube: https://bit.ly/3Lb4uBD_x000a_Reel: https://bit.ly/3MV9LOZ_x000a__x000a_Song Credits:_x000a_Song: Tere Na Viahi_x000a_Singer: Priya_x000a_Music: Black Virus_x000a_Lyrics: Ricky Khan_x000a_Male Lead: Supneet_x000a_Director/Editor: Parvez Musapuria_x000a_Assistent Director: Yunas_x000a_Dop: Jass_x000a_Camera Assist: John_x000a_Gaffer: Rakesh_x000a_Post Production: Musapuria Films_x000a_Production: Dakala Film Production_x000a_Makeup: Prabh Makeover_x000a_Artwork Designer: Viggfx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4S"/>
    <x v="125"/>
    <n v="3707038"/>
    <n v="44742"/>
    <n v="733"/>
    <x v="1"/>
    <x v="190"/>
    <x v="53"/>
    <s v="Ricky Khan"/>
    <m/>
    <s v=" Black Virus"/>
    <m/>
    <m/>
    <s v=" https://bit.ly/43M698c"/>
    <s v=" https://bit.ly/3MUD2t6"/>
    <m/>
    <m/>
    <s v="getmp3"/>
  </r>
  <r>
    <x v="0"/>
    <x v="213"/>
    <s v="The Big Screen just got smaller. Geet MP3's  movie Jatt Brothers,s is now on YouTube, and you can watch it from the comfort of your home. Don't miss this chance to experience the magic of cinema. Grab some popcorn and enjoy the Movie._x000a__x000a_Stream/Download On:_x000a_Amazon Prime Music: https://bit.ly/41xQUhh_x000a_JioSaavn: https://bit.ly/41sm7T0_x000a_Hungama : https://bit.ly/3Lr8vRF_x000a_Spotify: https://bit.ly/43AjOyP_x000a__x000a_Movie Credits: _x000a_Movie Name: Jatt Brothers_x000a_Director: Manav Shah _x000a_Story And Screenplay: Dheeraj Kedarnath Ratan_x000a_Special Thanks: Jayy Randhawa_x000a_Movie Starring: Guri, Jass Manak, Nikeet Dhillon, Priyanka Khera_x000a_Casting: Harby Sangha, Anita Devgan, Ashish Duggal, Harpal Singh, Sanjeev Attri, Shivam Sharma, Mohini Toor, Gurmeet Saajan, Sandeep Kaur, Samarth, Mahabir Bhullar, Manjeet Hathur, Kaka Kautki, Vishal Saini_x000a_Associate Director: Gaurav Sran_x000a_Casting By: The Selectors_x000a_Action: Monu Kamboj_x000a_Dialogues: Dheeraj Kedarnah Rattan, Davinder Virk _x000a_Artist Management: Gurbaksh Singh Dhillon_x000a_Line Production: Tehzeeb Films, Yellow Sky Films_x000a_Costume Designer: Geet And Rabia_x000a_Online Promotions: GK Digital _x000a_Music On: Geet MP3 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H15M58S"/>
    <x v="126"/>
    <n v="52153048"/>
    <n v="793061"/>
    <n v="12676"/>
    <x v="2"/>
    <x v="191"/>
    <x v="26"/>
    <s v="NILL"/>
    <m/>
    <m/>
    <m/>
    <m/>
    <s v=" https://bit.ly/43AjOyP"/>
    <m/>
    <s v=" https://bit.ly/41sm7T0"/>
    <m/>
    <s v="getmp3"/>
  </r>
  <r>
    <x v="0"/>
    <x v="214"/>
    <s v="Geet MP3 &amp; GK Digital Presenting Official Slowed And Reverb Version of Superhit Song Phulkari _x000a_Make Sure You Will Like It And Spread it As Much As You Can_x000a_Subscribe To Our Channel For Upcoming Songs:  http://bit.ly/SubscribeGEETMP3_x000a__x000a_Phulkari Slowed And Reverb Version You Can Download/Stream On._x000a_Jio Saavn : https://bit.ly/3L20IKM_x000a_Amazon Prime Music: https://bit.ly/412xam2_x000a_Hungama Music: http://bit.ly/41qompT_x000a_Spotify: http://bit.ly/3GGyin5_x000a_Amazon UK: https://bit.ly/41gnd3S_x000a_YT Music: http://bit.ly/3GE47Ns_x000a_Reel: https://bit.ly/3GCYyip_x000a_iTunes: https://bit.ly/41uRkop_x000a_Apple Music: https://bit.ly/41uRkop_x000a_Wynk Music : https://bit.ly/43CEjLg_x000a__x000a_Original Song You Can Download/Play On_x000a_Wynk Music: https://bit.ly/2JQvdX7_x000a_Apple Music: https://apple.co/3lccd2Y_x000a_Gaana: https://bit.ly/2GNZ4OQ_x000a_Jio Saavn: https://bit.ly/3keaEjF_x000a_Prime Music: https://amzn.to/2IpDgtr_x000a_Spotify: https://spoti.fi/3eHW570_x000a_Hungama: https://bit.ly/35aLvSH_x000a_Amazon Uk: https://amzn.to/2IdM8CF_x000a_iTunes: https://apple.co/3lccd2Y_x000a_YT Music: https://bit.ly/3kf1Zxz_x000a_Resso: https://bit.ly/3kbnqj1_x000a_Reel: https://bit.ly/40GgrVx_x000a__x000a_Song: Phulkari_x000a_Singer: Karan Randhawa_x000a_Composer: Karan Randhawa_x000a_Female Vocals: Simar Kaur _x000a_Starring: Isha Sharma_x000a_Lyrics: Karan Randhawa &amp; Micheal_x000a_Music: Raka_x000a_Video Director: Rav Dhillon _x000a_Dop: Shinda Singh_x000a_Editor: Jagjeet Singh Dhanoa_x000a_Mix And Master: Sameer Charegoankar_x000a_Colour &amp; DI: Post Brothers_x000a_Choreography: John_x000a_Styled By: Priyaana_x000a_Casting Director: Dipesh_x000a_Outfits: Rachitkhanna Turquoise, Kirensandhu Designer _x000a_Jewellery: Regalselections_x000a_Productions: Kuldeep Production_x000a_Style: Arzoo Kapoor_x000a_Female Outfits: Rachit Khana &amp; Kiren Sandhu Designer _x000a_Jewellery: Regal Selections _x000a_Artist Management: Gurbaksh Dhillon _x000a_Producer: Kv Dhillon_x000a_Online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5S"/>
    <x v="127"/>
    <n v="760155"/>
    <n v="12034"/>
    <n v="309"/>
    <x v="1"/>
    <x v="192"/>
    <x v="36"/>
    <s v="Karan Randhawa &amp; Micheal"/>
    <s v=" Karan Randhawa"/>
    <s v=" Raka"/>
    <m/>
    <m/>
    <s v=" http://bit.ly/3GGyin5"/>
    <s v=" https://bit.ly/41uRkop"/>
    <m/>
    <m/>
    <s v="getmp3"/>
  </r>
  <r>
    <x v="0"/>
    <x v="215"/>
    <s v="Geet MP3 &amp; GK Digital Presenting New Song Of Veet Baljit, Song Titled &quot;Sutte Bhaag&quot;_x000a_Subscribe To Our Channel For New Songs: http://bit.ly/SubscribeGEETMP3_x000a__x000a_Stream/Download Full Song On_x000a_Amazon Prime Music: http://bit.ly/40VZmqr_x000a_Hungama: http://bit.ly/3KM3dAU_x000a_Apple Music: http://bit.ly/3o1Y1Qi_x000a_Spotify: http://bit.ly/3mqDvbF_x000a_Amazon UK: https://bit.ly/3KgUrJy_x000a_YT Music: http://bit.ly/3Kq474x_x000a_iTunes: http://bit.ly/3o1Y1Qi_x000a_Youtube: http://bit.ly/3KNMeyi_x000a_Reel: https://bit.ly/3UkBACd_x000a__x000a_Song Credits:_x000a_Song: Sutte Bhaag_x000a_Singer: Veet Baljit_x000a_Writer: Veet Baljit_x000a_Composer: Veet Baljit_x000a_Music: V Barot_x000a_Featuring: Srijan_x000a_Video Director: Teji Sandhu_x000a_Artwork Designer: Viggfx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1929340"/>
    <n v="28705"/>
    <n v="1815"/>
    <x v="1"/>
    <x v="193"/>
    <x v="74"/>
    <s v="NILL"/>
    <s v=" Veet Baljit"/>
    <s v=" V Barot"/>
    <m/>
    <m/>
    <s v=" http://bit.ly/3mqDvbF"/>
    <s v=" http://bit.ly/3o1Y1Qi"/>
    <m/>
    <m/>
    <s v="getmp3"/>
  </r>
  <r>
    <x v="0"/>
    <x v="216"/>
    <s v="Geet MP3 &amp; GK Digital Presenting New Song &quot;Munda Oh Chahidai&quot;_x000a_Subscribe To Our Channel For New Songs: http://bit.ly/SubscribeGEETMP3_x000a__x000a_Stream/Download Full Song On: _x000a__x000a_Wynk Music : https://bit.ly/3L3Yo6i_x000a_Amazon Prime Music: http://bit.ly/41rrgL9_x000a_Jio Saavn: http://bit.ly/40ZWOaC_x000a_Hungama: http://bit.ly/40VH0WU_x000a_Apple Music: http://bit.ly/3zFsiag_x000a_Spotify: http://bit.ly/3zFsqXi_x000a_Amazon Uk: https://bit.ly/3ZPUMss_x000a_YT Music: http://bit.ly/3UoOT4E_x000a_iTunes: http://bit.ly/3zFsiag_x000a_YouTube: https://bit.ly/3Km0UmR_x000a_Reel: https://bit.ly/3UjqKfI_x000a__x000a_Song Credits:_x000a_Song: Munda Oh Chahidai_x000a_Singer: Preet Guree_x000a_Lyrics: Preet Guree_x000a_Composer: Preet Guree_x000a_Music: Dark Cello _x000a_Female Lead: Aarushi Tegta_x000a_Video Director: Rav Dhillon_x000a_Asst Director: Rahul Marwaha_x000a_DOP: Arundeep Teji_x000a_Makeup: Tamana Kaur_x000a_Costumes: Priyaana Thapar_x000a_Edit/Colour: Mr Luv_x000a_Still: Amulya Saraswat_x000a_Artwork Designer: Viggfx, VisaulByPotter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1S"/>
    <x v="93"/>
    <n v="2223215"/>
    <n v="33898"/>
    <n v="1504"/>
    <x v="1"/>
    <x v="194"/>
    <x v="93"/>
    <s v="Preet Guree"/>
    <s v=" Preet Guree"/>
    <s v=" Dark Cello "/>
    <m/>
    <m/>
    <s v=" http://bit.ly/3zFsqXi"/>
    <s v=" http://bit.ly/3zFsiag"/>
    <m/>
    <m/>
    <s v="getmp3"/>
  </r>
  <r>
    <x v="0"/>
    <x v="217"/>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1S"/>
    <x v="128"/>
    <n v="222358"/>
    <n v="13091"/>
    <n v="187"/>
    <x v="3"/>
    <x v="195"/>
    <x v="26"/>
    <s v="NILL"/>
    <m/>
    <m/>
    <m/>
    <m/>
    <m/>
    <m/>
    <m/>
    <m/>
    <s v="getmp3"/>
  </r>
  <r>
    <x v="0"/>
    <x v="218"/>
    <s v="Geet MP3 &amp; GK Digital Presenting New Song Of Lucas's Peak_x000a_Subscribe To Our Channel For New Songs: http://bit.ly/SubscribeGEETMP3_x000a__x000a_Stream/Download Full Song On: https://lnk.to/peakLucas_x000a__x000a_Song Credits:_x000a_Song: Peak_x000a_Singer: Lucas_x000a_Writer: Lucas_x000a_Composer: Lucas_x000a_Music: Showkidd_x000a_Video Director: Satti Dhillon_x000a_Artwork Designer: Viggfx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806300"/>
    <n v="18804"/>
    <n v="1410"/>
    <x v="1"/>
    <x v="196"/>
    <x v="80"/>
    <s v="NILL"/>
    <s v=" Lucas"/>
    <s v=" Showkidd"/>
    <m/>
    <m/>
    <m/>
    <m/>
    <m/>
    <m/>
    <s v="getmp3"/>
  </r>
  <r>
    <x v="0"/>
    <x v="219"/>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7S"/>
    <x v="129"/>
    <n v="190991"/>
    <n v="6257"/>
    <n v="173"/>
    <x v="1"/>
    <x v="197"/>
    <x v="36"/>
    <s v="Lucas"/>
    <m/>
    <s v=" ShowKidd"/>
    <m/>
    <m/>
    <m/>
    <m/>
    <m/>
    <m/>
    <s v="getmp3"/>
  </r>
  <r>
    <x v="0"/>
    <x v="220"/>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Composer: Showkidd_x000a__x000a__x000a_2. Song: Ask About_x000a_Singer: Karan Randhawa _x000a_Lyrics: Prince Bullar_x000a_Music: Deep Jandu_x000a_Composer: Deep Jandu_x000a__x000a_3. Song: Jatt Da Nishana _x000a_Singer: Karan Randhawa_x000a_Lyrics: Micheal _x000a_Music: ShowKidd_x000a_Composer: Showkidd_x000a__x000a__x000a_4. Song: Duphare _x000a_Singer: Karan Randhawa_x000a_Lyrics: Micheal _x000a_Music: Raka _x000a_Composer: Raka_x000a__x000a_5. Song: Magazine _x000a_Singer: Karan Randhawa_x000a_Lyrics: Micheal _x000a_Music: Meavin_x000a_Composer: Meavin_x000a__x000a_6. Song: Butterfly _x000a_Singer: Karan Randhawa_x000a_Lyrics: Lucas _x000a_Music: Deep Jandu _x000a_Composer: Deep Jandu_x000a__x000a_7. Song: Pump Action _x000a_Singer: Karan Randhawa_x000a_Lyrics: Lucas _x000a_Music: Showkidd_x000a_Composer: Showkidd_x000a__x000a__x000a_8. Song: Mathi Mathi_x000a_Singer: Karan Randhawa_x000a_Lyrics: Lucas _x000a_Music: ShowKidd_x000a_Composer: Showkidd_x000a_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227750"/>
    <n v="8519"/>
    <n v="293"/>
    <x v="1"/>
    <x v="198"/>
    <x v="36"/>
    <s v="Lucas"/>
    <s v=" Showkidd"/>
    <s v=" ShowKidd"/>
    <m/>
    <m/>
    <m/>
    <m/>
    <m/>
    <m/>
    <s v="getmp3"/>
  </r>
  <r>
    <x v="0"/>
    <x v="221"/>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9S"/>
    <x v="75"/>
    <n v="275593"/>
    <n v="8374"/>
    <n v="310"/>
    <x v="1"/>
    <x v="199"/>
    <x v="36"/>
    <s v="Lucas"/>
    <m/>
    <s v=" ShowKidd"/>
    <m/>
    <m/>
    <m/>
    <m/>
    <m/>
    <m/>
    <s v="getmp3"/>
  </r>
  <r>
    <x v="0"/>
    <x v="222"/>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0S"/>
    <x v="113"/>
    <n v="253748"/>
    <n v="9233"/>
    <n v="363"/>
    <x v="1"/>
    <x v="200"/>
    <x v="36"/>
    <s v="Lucas"/>
    <m/>
    <s v=" ShowKidd"/>
    <m/>
    <m/>
    <m/>
    <m/>
    <m/>
    <m/>
    <s v="getmp3"/>
  </r>
  <r>
    <x v="0"/>
    <x v="223"/>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6S"/>
    <x v="99"/>
    <n v="283937"/>
    <n v="8699"/>
    <n v="233"/>
    <x v="1"/>
    <x v="201"/>
    <x v="36"/>
    <s v="Lucas"/>
    <m/>
    <s v=" ShowKidd"/>
    <m/>
    <m/>
    <m/>
    <m/>
    <m/>
    <m/>
    <s v="getmp3"/>
  </r>
  <r>
    <x v="0"/>
    <x v="224"/>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Composer: Karan Randhawa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5S"/>
    <x v="101"/>
    <n v="137906"/>
    <n v="6427"/>
    <n v="332"/>
    <x v="1"/>
    <x v="202"/>
    <x v="36"/>
    <s v="Lucas"/>
    <s v=" Karan Randhawa"/>
    <s v=" ShowKidd"/>
    <m/>
    <m/>
    <m/>
    <m/>
    <m/>
    <m/>
    <s v="getmp3"/>
  </r>
  <r>
    <x v="0"/>
    <x v="225"/>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503823"/>
    <n v="16316"/>
    <n v="478"/>
    <x v="1"/>
    <x v="203"/>
    <x v="36"/>
    <s v="Lucas"/>
    <m/>
    <s v=" ShowKidd"/>
    <m/>
    <m/>
    <m/>
    <m/>
    <m/>
    <m/>
    <s v="getmp3"/>
  </r>
  <r>
    <x v="0"/>
    <x v="226"/>
    <s v="Geet MP3 &amp; GK Digital Presenting Jatt Da Nishana Album By Karan Randhawa_x000a_Make Sure You Will Like It And Spread it As Much As You Can. _x000a_Subscribe To Our Channel For New Songs: http://bit.ly/SubscribeGEETMP3_x000a__x000a_Stream/Play/Download Jatt Da Nishana Album On: https://lnk.to/Jattdanishana_x000a__x000a_Album Credits: _x000a_1. Song: Mustang _x000a_Singer: Karan Randhawa_x000a_Lyrics: Lucas _x000a_Music: ShowKidd_x000a__x000a_2. Song: Ask About_x000a_Singer: Karan Randhawa _x000a_Lyrics: Prince Bullar_x000a_Music: Deep Jandu_x000a__x000a_3. Song: Jatt Da Nishana _x000a_Singer: Karan Randhawa_x000a_Lyrics: Micheal _x000a_Music: ShowKidd_x000a__x000a_4. Song: Duphare _x000a_Singer: Karan Randhawa_x000a_Lyrics: Micheal _x000a_Music: Raka _x000a__x000a_5. Song: Magazine _x000a_Singer: Karan Randhawa_x000a_Lyrics: Micheal _x000a_Music: Meavin_x000a__x000a_6. Song: Butterfly _x000a_Singer: Karan Randhawa_x000a_Lyrics: Lucas _x000a_Music: Deep Jandu _x000a__x000a_7. Song: Pump Action _x000a_Singer: Karan Randhawa_x000a_Lyrics: Lucas _x000a_Music: Showkidd_x000a__x000a_8. Song: Mathi Mathi_x000a_Singer: Karan Randhawa_x000a_Lyrics: Lucas _x000a_Music: ShowKidd_x000a__x000a_Visualizers: VisualbyPotter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9M52S"/>
    <x v="130"/>
    <n v="413704"/>
    <n v="20000"/>
    <n v="1450"/>
    <x v="1"/>
    <x v="200"/>
    <x v="36"/>
    <s v="Lucas"/>
    <m/>
    <s v=" ShowKidd"/>
    <m/>
    <m/>
    <m/>
    <m/>
    <m/>
    <m/>
    <s v="getmp3"/>
  </r>
  <r>
    <x v="0"/>
    <x v="227"/>
    <s v="Geet MP3 &amp; GK Digital Presenting New Album Of Karan Randhawa, And This is The First Music Video Of Album &quot;Jatt Da Nishana&quot;_x000a_Subscribe To Our Channel For New Songs: http://bit.ly/SubscribeGEETMP3_x000a__x000a_Stream/Download Full Song On:_x000a_Amazon Prime Music: http://bit.ly/3IueJ2G_x000a_Jio Saavn: http://bit.ly/3k9kTMd_x000a_Hungama: http://bit.ly/3YyqWJt_x000a_Spotify: http://bit.ly/3xrbdQl_x000a_Apple Music: http://bit.ly/3KhkD8R_x000a_Amazon Uk: https://bit.ly/3YSymaa_x000a_YT Music: http://bit.ly/40XlQbc_x000a_iTunes: http://bit.ly/3KhkD8R_x000a_Reel: https://bit.ly/411x1Qg_x000a_YouTube: http://bit.ly/3EafafS_x000a__x000a_Credits:_x000a_Song: Mathi Mathi_x000a_Singer: Karan Randhawa_x000a_Female Vocals: Simar Kaur_x000a_Lyrics/Composer: Lucas_x000a_Music: Showkidd_x000a_Video Director: Satti Dhillon_x000a_Female Lead: Aarushi Tegta_x000a_Artwork Designer: Aman Kalsi _x000a_Producer: KV Dhillon_x000a_Producer:  PARVAR NISHA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11062978"/>
    <n v="171977"/>
    <n v="5648"/>
    <x v="1"/>
    <x v="204"/>
    <x v="36"/>
    <s v="Lucas"/>
    <s v=" Lucas"/>
    <s v=" Showkidd"/>
    <m/>
    <m/>
    <s v=" http://bit.ly/3xrbdQl"/>
    <s v=" http://bit.ly/3KhkD8R"/>
    <m/>
    <m/>
    <s v="getmp3"/>
  </r>
  <r>
    <x v="0"/>
    <x v="228"/>
    <s v="Geet MP3 &amp; GK Digital Presenting EP &quot;Winter Vibes&quot; Of Satbir Aujlan _x000a_And This is The 1st Music Video From The EP Winter Vibes Make Sure You Will Like It And Spread it As Much As You Can._x000a_Subscribe To Our Channel For New Songs: http://bit.ly/SubscribeGEETMP3_x000a__x000a_Winter Vibes Full EP Stream And Download On: _x000a__x000a_Wynk Music : http://bit.ly/3kOJ82a_x000a_Amazon Prime Music: http://bit.ly/3jejHXp_x000a_Jio Saavn: http://bit.ly/3R86rAl_x000a_Hungama: https://bit.ly/3H8L11i_x000a_Spotify: http://bit.ly/3Y4amAb_x000a_Apple Music: http://bit.ly/3wBPTY6_x000a_Amazon UK: https://bit.ly/3XIUqnd_x000a_YT Music: http://bit.ly/3DlDefo_x000a_iTunes: http://bit.ly/3wBPTY6_x000a__x000a_Song Credits: _x000a_Song: Kalli Shad De_x000a_EP Name: Winter Vibes_x000a_Singer/Lyrics/Composer: Satbir Aujla _x000a_Music: Kelly_x000a_Video Director: Rajan Bir _x000a_Female Lead: Aruna Beniwal _x000a_Dop: Raman RD _x000a_DI: Onkar Singh _x000a_Edit: Jagjeet Singh Dhanoa_x000a_Production: RS Films &amp; Production _x000a_Makeup: Prabh _x000a_Designer: Arzoo _x000a_Casting: Symphonic Arts_x000a_Artwork Designer: Aman Kalsi_x000a_Producer: KV Dhillon_x000a_Online &amp; Reels Promotions: GK Digital_x000a_Music Label: Geet MP3_x000a__x000a_Music Consultant &amp; Digital Partner: GK Digital_x000a_Instagram: https://www.instagram.com/GK.Digital_x000a_Join Us: https://www.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0S"/>
    <x v="7"/>
    <n v="7559494"/>
    <n v="93389"/>
    <n v="5042"/>
    <x v="1"/>
    <x v="205"/>
    <x v="56"/>
    <s v="Satbir Aujla"/>
    <s v=" Satbir Aujla "/>
    <s v=" Kelly"/>
    <m/>
    <m/>
    <s v=" http://bit.ly/3Y4amAb"/>
    <s v=" http://bit.ly/3wBPTY6"/>
    <m/>
    <m/>
    <s v="getmp3"/>
  </r>
  <r>
    <x v="0"/>
    <x v="229"/>
    <s v="Geet MP3 &amp; GK Digital Presenting New EP &quot;Winter Vibes&quot; By Satbir Aujla._x000a_Make Sure You Will Like It And Spread it As Much As You Can. _x000a_Subscribe To Our Channel For New Songs: http://bit.ly/SubscribeGEETMP3_x000a__x000a_Winter Vibes Full EP Stream And Download On: _x000a_Wynk Music : http://bit.ly/3kOJ82a_x000a_Amazon Prime Music : http://bit.ly/3jejHXp_x000a_Jio Saavn : http://bit.ly/3R86rAl_x000a_Hungama : https://bit.ly/3H8L11i_x000a_Spotify : http://bit.ly/3Y4amAb_x000a_Apple Music : http://bit.ly/3wBPTY6_x000a_Amazon UK : https://bit.ly/3XIUqnd_x000a_YT Music : http://bit.ly/3DlDefo_x000a_iTunes : http://bit.ly/3wBPTY6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1S"/>
    <x v="45"/>
    <n v="104703"/>
    <n v="3549"/>
    <n v="111"/>
    <x v="1"/>
    <x v="206"/>
    <x v="56"/>
    <s v="Satbir Aujla"/>
    <s v=" Satbir Aujla "/>
    <s v=" Kelly "/>
    <m/>
    <m/>
    <m/>
    <m/>
    <m/>
    <m/>
    <s v="getmp3"/>
  </r>
  <r>
    <x v="0"/>
    <x v="230"/>
    <s v="Geet MP3 &amp; GK Digital Presenting New EP &quot;Winter Vibes&quot; By Satbir Aujla._x000a_Make Sure You Will Like It And Spread it As Much As You Can. _x000a_Subscribe To Our Channel For New Songs: http://bit.ly/SubscribeGEETMP3_x000a__x000a_Winter Vibes Full EP Stream And Download On: _x000a_Wynk Music : http://bit.ly/3kOJ82a_x000a_Amazon Prime Music : http://bit.ly/3jejHXp_x000a_Jio Saavn : http://bit.ly/3R86rAl_x000a_Hungama : https://bit.ly/3H8L11i_x000a_Spotify : http://bit.ly/3Y4amAb_x000a_Apple Music : http://bit.ly/3wBPTY6_x000a_Amazon UK : https://bit.ly/3XIUqnd_x000a_YT Music : http://bit.ly/3DlDefo_x000a_iTunes : http://bit.ly/3wBPTY6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9S"/>
    <x v="131"/>
    <n v="336021"/>
    <n v="6492"/>
    <n v="77"/>
    <x v="1"/>
    <x v="207"/>
    <x v="56"/>
    <s v="Satbir Aujla"/>
    <s v=" Satbir Aujla "/>
    <s v=" Kelly "/>
    <m/>
    <m/>
    <m/>
    <m/>
    <m/>
    <m/>
    <s v="getmp3"/>
  </r>
  <r>
    <x v="0"/>
    <x v="231"/>
    <s v="Geet MP3 &amp; GK Digital Presenting EP &quot;Winter Vibes&quot; By Satbir Aujla._x000a_Make Sure You Will Like It And Spread it As Much As You Can. _x000a_Subscribe To Our Channel For Songs: http://bit.ly/SubscribeGEETMP3_x000a__x000a_Winter Vibes Full EP Stream And Download On: _x000a_Wynk Music : http://bit.ly/3kOJ82a_x000a_Amazon Prime Music : http://bit.ly/3jejHXp_x000a_Jio Saavn : http://bit.ly/3R86rAl_x000a_Hungama : https://bit.ly/3H8L11i_x000a_Spotify : http://bit.ly/3Y4amAb_x000a_Apple Music : http://bit.ly/3wBPTY6_x000a_Amazon UK : https://bit.ly/3XIUqnd_x000a_YT Music : http://bit.ly/3DlDefo_x000a_iTunes : http://bit.ly/3wBPTY6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3S"/>
    <x v="89"/>
    <n v="255204"/>
    <n v="7081"/>
    <n v="245"/>
    <x v="1"/>
    <x v="208"/>
    <x v="56"/>
    <s v="Satbir Aujla"/>
    <s v=" Satbir Aujla "/>
    <s v=" Kelly "/>
    <m/>
    <m/>
    <m/>
    <m/>
    <m/>
    <m/>
    <s v="getmp3"/>
  </r>
  <r>
    <x v="0"/>
    <x v="232"/>
    <s v="Geet MP3 &amp; GK Digital Presenting New EP &quot;Winter Vibes&quot; By Satbir Aujla._x000a_Make Sure You Will Like It And Spread it As Much As You Can. _x000a_Subscribe To Our Channel For New Songs: http://bit.ly/SubscribeGEETMP3_x000a__x000a_Winter Vibes Full EP Stream And Download On: _x000a_Wynk Music : http://bit.ly/3kOJ82a_x000a_Amazon Prime Music : http://bit.ly/3jejHXp_x000a_Jio Saavn : http://bit.ly/3R86rAl_x000a_Hungama : https://bit.ly/3H8L11i_x000a_Spotify : http://bit.ly/3Y4amAb_x000a_Apple Music : http://bit.ly/3wBPTY6_x000a_Amazon UK : https://bit.ly/3XIUqnd_x000a_YT Music : http://bit.ly/3DlDefo_x000a_iTunes : http://bit.ly/3wBPTY6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0S"/>
    <x v="132"/>
    <n v="515833"/>
    <n v="10280"/>
    <n v="186"/>
    <x v="1"/>
    <x v="209"/>
    <x v="56"/>
    <s v="Satbir Aujla"/>
    <s v=" Satbir Aujla "/>
    <s v=" Kelly "/>
    <m/>
    <m/>
    <m/>
    <m/>
    <m/>
    <m/>
    <s v="getmp3"/>
  </r>
  <r>
    <x v="0"/>
    <x v="233"/>
    <s v="Geet MP3 &amp; GK Digital Presenting New EP &quot;Winter Vibes&quot; By Satbir Aujla._x000a_Make Sure You Will Like It And Spread it As Much As You Can. _x000a_Subscribe To Our Channel For New Songs: http://bit.ly/SubscribeGEETMP3_x000a__x000a_Winter Vibes Full EP Stream And Download On: _x000a_Hungama : http://bit.ly/3H8L11i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118272"/>
    <n v="4479"/>
    <n v="190"/>
    <x v="1"/>
    <x v="205"/>
    <x v="56"/>
    <s v="Satbir Aujla"/>
    <s v=" Satbir Aujla "/>
    <s v=" Kelly "/>
    <m/>
    <m/>
    <m/>
    <m/>
    <m/>
    <m/>
    <s v="getmp3"/>
  </r>
  <r>
    <x v="0"/>
    <x v="234"/>
    <s v="Geet MP3 &amp; GK Digital Presenting EP &quot;Winter Vibes&quot; By Satbir Aujla._x000a_Make Sure You Will Like It And Spread it As Much As You Can. _x000a_Subscribe To Our Channel For New Songs: http://bit.ly/SubscribeGEETMP3_x000a__x000a_Winter Vibes Full EP Stream And Download On: _x000a_Wynk Music : http://bit.ly/3kOJ82a_x000a_Amazon Prime Music : http://bit.ly/3jejHXp_x000a_Jio Saavn : http://bit.ly/3R86rAl_x000a_Hungama : https://bit.ly/3H8L11i_x000a_Spotify : http://bit.ly/3Y4amAb_x000a_Apple Music : http://bit.ly/3wBPTY6_x000a_Amazon UK : https://bit.ly/3XIUqnd_x000a_YT Music : http://bit.ly/3DlDefo_x000a_iTunes : http://bit.ly/3wBPTY6_x000a__x000a_EP Credits: _x000a_EP Name: Winter Vibes_x000a_Singer/Lyrics/Composer: Satbir Aujla _x000a__x000a_1. Kalli Shad De _x000a_Singer/Lyrics/Composer: Satbir Aujla_x000a_Music: Kelly _x000a__x000a_2. Shehar De Route_x000a_Singer/Lyrics/Composer: Satbir Aujla _x000a_Music: Jazz Dee_x000a__x000a_3. Bus Ali Kudi_x000a_Singer/Lyrics/Composer: Satbir Aujla_x000a_Music: Sharry Nexus_x000a__x000a_4. Siftan_x000a_Singer/Lyrics/Composer: Satbir Aujla_x000a_Music: Jazz Dee_x000a__x000a_5. Combination_x000a_Singer/Lyrics/Composer: Satbir Aujla_x000a_Music: Jazz Dee_x000a__x000a_Graphic Designer: Aman Kalsi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5M20S"/>
    <x v="134"/>
    <n v="1516189"/>
    <n v="26621"/>
    <n v="651"/>
    <x v="1"/>
    <x v="210"/>
    <x v="56"/>
    <s v="Satbir Aujla"/>
    <s v=" Satbir Aujla "/>
    <s v=" Kelly "/>
    <m/>
    <m/>
    <m/>
    <m/>
    <m/>
    <m/>
    <s v="getmp3"/>
  </r>
  <r>
    <x v="0"/>
    <x v="235"/>
    <s v="Geet MP3 &amp; GK Digital Presenting New Song &quot;Uth Na Jaan Taare&quot; Of Bhanu Pratap Agnihotri._x000a_Make Sure You Will Like It And Spread it As Much As You Can. _x000a_Subscribe To Our Channel For New Songs: http://bit.ly/SubscribeGEETMP3_x000a__x000a_Stream/Download On:_x000a_Amazon Prime Music : https://bit.ly/3w6wpdH_x000a_Jio Saavn : http://bit.ly/3ZHo79G_x000a_Hungama : http://bit.ly/3Xyied3_x000a_Spotify : http://bit.ly/3ZDkMbE_x000a_Apple Music : http://bit.ly/3QQ9SeL_x000a_Amazon Uk : https://bit.ly/3w6wpdH_x000a_YT Music : http://bit.ly/3CTfYVQ_x000a_iTunes : http://bit.ly/3QQ9SeL_x000a_Youtube : http://bit.ly/3H9UgQe_x000a_Reel : https://bit.ly/3ISlYSS_x000a__x000a_Song Credits:_x000a_Song: Uth Na Jaan Taare_x000a_Singer/Composer: Bhanu Pratap Agnihotri _x000a_Female Lead: Malvi Malhotra_x000a_Lyrics: Sahil_x000a_Music: Baman Chand_x000a_Director: Shamsher Singh_x000a_Video: Team Tru Makers_x000a_DOP: Mintu Plaha_x000a_Edit &amp; Di: Arshpreet_x000a_Line Producer: KTWO Productions_x000a_Producer: KV Dhillon_x000a_Online &amp; Reels Promotions: GK Digital_x000a_Music Label: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9S"/>
    <x v="53"/>
    <n v="1832687"/>
    <n v="27193"/>
    <n v="2680"/>
    <x v="1"/>
    <x v="211"/>
    <x v="94"/>
    <s v="Sahil"/>
    <s v=" Bhanu Pratap Agnihotri "/>
    <s v=" Baman Chand"/>
    <s v=" Team Tru Makers"/>
    <m/>
    <m/>
    <m/>
    <m/>
    <m/>
    <s v="getmp3"/>
  </r>
  <r>
    <x v="0"/>
    <x v="236"/>
    <s v="Geet MP3 &amp; GK Digital Presenting Song Teaser &quot;Uth Na Jaan Taare&quot; Of Bhanu Pratap Agnihotri._x000a_Full Song Releasing On 16th Jan 2023.  _x000a_Subscribe To Our Channel For Songs: http://bit.ly/SubscribeGEETMP3_x000a__x000a_Credits:_x000a__x000a_Song: Uth Na Jaan Taare_x000a_Singer/Composer: Bhanu Pratap Agnihotri _x000a_Female Lead: Malvi Malhotra_x000a_Lyrics: Sahil_x000a_Music: Baman Chand_x000a_Director: Shamsher Singh_x000a_Video: Team Tru Makers_x000a_DOP: Mintu Plaha_x000a_Edit &amp; Di: Arshpreet_x000a_Line Producer: KTWO Productions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4S"/>
    <x v="135"/>
    <n v="61828"/>
    <n v="2441"/>
    <n v="106"/>
    <x v="1"/>
    <x v="211"/>
    <x v="94"/>
    <s v="Sahil"/>
    <s v=" Bhanu Pratap Agnihotri "/>
    <s v=" Baman Chand"/>
    <s v=" Team Tru Makers"/>
    <m/>
    <m/>
    <m/>
    <m/>
    <m/>
    <s v="getmp3"/>
  </r>
  <r>
    <x v="0"/>
    <x v="237"/>
    <s v="Geet MP3 Presents New Song &quot;Athroo&quot; By @KaranRandhawa _x000a_Make Sure You Will Like It And Spread it As Much As You Can. _x000a_Subscribe To Our Channel For New Songs: http://bit.ly/SubscribeGEETMP3_x000a__x000a_Stream/Download On :_x000a__x000a_Amazon Prime Music : https://bit.ly/3uYml5Y_x000a_Jio Saavn : https://bit.ly/3FFyMIL_x000a_Hungama : https://bit.ly/3VhefjO_x000a_Spotify : https://bit.ly/3hweYjf_x000a_Apple Music : https://bit.ly/3HOc9EY_x000a_Amazon UK : https://bit.ly/3WejNwz_x000a_YT Music : https://bit.ly/3WekdmD_x000a_iTunes : https://bit.ly/3HOc9EY_x000a_Instagram Reel : https://bit.ly/3GcDBuV_x000a_YouTube Topic: https://bit.ly/3WnyTiQ_x000a__x000a_Song Credits:-_x000a_Song: Athroo_x000a_Singer: Karan Randhawa_x000a_Lyrics: Micheal_x000a_Composer: Micheal_x000a_Music: Kelly_x000a_Promotions: GK Digital _x000a_Music Label: Geet MP3_x000a__x000a_Music Consultant &amp; Digital Partner: GK DIGITAL_x000a_Instagram: https://www.instagram.com/GK.DIGITAL_x000a__x000a_Enjoy &amp; Stay Connected With Us _x000a_YouTube: http://bit.ly/SubscribeGEETMP3 _x000a_Facebook: https://www.facebook.com/iGeetMP3_x000a_Instagram: https://www.instagram.com/GEETMP3_x000a_Twitter: https://twitter.com/GEETMP3_x000a_Snapchat: https://www.snapchat.com/add/GEETMP3_x000a_Website: http://GeetMP3.com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7S"/>
    <x v="35"/>
    <n v="1827381"/>
    <n v="48267"/>
    <n v="2058"/>
    <x v="1"/>
    <x v="212"/>
    <x v="36"/>
    <s v="Micheal"/>
    <s v=" Micheal"/>
    <s v=" Kelly"/>
    <m/>
    <m/>
    <m/>
    <m/>
    <m/>
    <m/>
    <s v="getmp3"/>
  </r>
  <r>
    <x v="0"/>
    <x v="238"/>
    <s v="Geet MP3 &amp; GK Digital Presenting New Song &quot;Hun Changa Ae&quot; By Satbir Aujla _x000a_Subscribe To Our Channel For New Songs: http://bit.ly/SubscribeGEETMP3_x000a__x000a_Stream/Download Full Desi Full Song On:_x000a__x000a_Wynk Music : https://bit.ly/3VUsyf8_x000a_Amazon Prime Music : https://bit.ly/3j1x0dy_x000a_Jio Saavn : https://bit.ly/3BvC9AV_x000a_Hungama : https://bit.ly/3Fia15a_x000a_Spotify : https://bit.ly/3BUky63_x000a_Apple Music : https://bit.ly/3V2qpgk_x000a_Amazon UK : https://bit.ly/3HvNtkg_x000a_YouTube Music : https://bit.ly/3hlyK0y_x000a_iTunes : https://bit.ly/3V2qpgk_x000a_Reel : https://bit.ly/3PrRAzJ_x000a_YouTube : https://bit.ly/3uMpB4i_x000a__x000a_Credits:_x000a_Song: Hun Changa Ae_x000a_Singer: Satbir Aujla _x000a_Lyrics: Satbir Aujla _x000a_Composer: Satbir Aujla_x000a_Music: Jazz Dee_x000a_Lyric Video: VisualbyPotter_x000a_Artwork Designer: Garry Nawaab _x000a_Producer: KV Dhillon_x000a_Online &amp; Reels Promotions: GK Digital_x000a_Music Label: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6S"/>
    <x v="56"/>
    <n v="795433"/>
    <n v="26870"/>
    <n v="519"/>
    <x v="1"/>
    <x v="213"/>
    <x v="95"/>
    <s v="Satbir Aujla"/>
    <s v=" Satbir Aujla"/>
    <s v=" Jazz Dee"/>
    <m/>
    <m/>
    <m/>
    <m/>
    <m/>
    <m/>
    <s v="getmp3"/>
  </r>
  <r>
    <x v="0"/>
    <x v="239"/>
    <s v="Geet MP3 &amp; GK Digital Presenting New Album &quot;Full Desi&quot; Of Vadda Grewal,_x000a_And This is The 2nd Music Video From The Album Full Desi.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_x000a_Album: Full Desi_x000a_Song: Nagni 2_x000a_Singer: Vadda Grewal &amp; Deepak Dhillon_x000a_Composer: Vadda Grewal_x000a_Lyrics: Vadda Grewal_x000a_Video Director: Vadda Grewal_x000a_Music: Me Dee_x000a_Featuring: Pranjal Dahiya_x000a_Dop: Regan Dadu (Reg-D)_x000a_AD: Varun (Sikander)_x000a_Camera &amp; Post Production: Reg D Productions_x000a_Co-Director, DP &amp; Editor: Regan Dadu (Reg-D)_x000a_Production: Galb Films By Ankur Sehgal_x000a_Makeup &amp; Hair: Sarab &amp; Vandna Chauhan_x000a_Focus &amp; Gaffer: Suresh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1S"/>
    <x v="93"/>
    <n v="9606815"/>
    <n v="132269"/>
    <n v="3432"/>
    <x v="1"/>
    <x v="214"/>
    <x v="85"/>
    <s v="Vadda Grewal"/>
    <s v=" Vadda Grewal"/>
    <s v=" Me Dee"/>
    <m/>
    <m/>
    <s v=" http://bit.ly/3gmRb4I"/>
    <s v=" http://bit.ly/3hUMuzw"/>
    <m/>
    <m/>
    <s v="getmp3"/>
  </r>
  <r>
    <x v="0"/>
    <x v="240"/>
    <s v="Geet MP3 &amp; GK Digital Presenting First Hindi Song Of &quot;Guri&quot; And Song Name is &quot;Teri Galiyon Mein&quot;_x000a_Subscribe To Our Channel For Songs: http://bit.ly/SubscribeGEETMP3_x000a__x000a_Stream/Download Full Song On:_x000a_Wynk: http://bit.ly/3VuKJri_x000a_JioSaavn: https://bit.ly/3u6CTbI_x000a_Hungama: https://bit.ly/3XA2TJJ_x000a_Spotify: http://bit.ly/3i9sDfX_x000a_Apple Music: https://bit.ly/3F7tRS7_x000a_Amazon UK: http://bit.ly/3GNidwN_x000a_Youtube Music: http://bit.ly/3EIn5AA_x000a_iTunes: http://bit.ly/3F7tRS7_x000a_Instagram Reel: http://bit.ly/3tZl9in_x000a_Resso: https://m.resso.com/Zs8JJEQxC/_x000a_Youtube: http://bit.ly/3ASeyKe _x000a__x000a_Credits:_x000a_Song: Teri Galiyon Mein_x000a_Singer: Guri_x000a_Lyrics: Babbu _x000a_Music: Snipr_x000a_Guitar: Sushant Rinkoo_x000a_Mix: Mixed By Dolce_x000a_Master: Jayk Music_x000a_Video Director: Satti Dhillo_x000a_Featuring: Khushi Chaudhary_x000a_Dop: Vikcee  _x000a_Editor: Jagjit Singh Dhanoa_x000a_Choreographer: Vivek _x000a_Colour Grading: Onkar _x000a_Stylist: Simran Dhillon_x000a_Assistant Director: Yuvi, Baljeet Sandhu_x000a_Jib Operator: Manish Arora_x000a_Steadycam Operator: Honey_x000a_Hairstylist: Ali Khan _x000a_Makeup: Addy Makeover _x000a_Line Producer: Fateh Film Production _x000a_Local Production: Ayush Modi_x000a_Artwork Designer: Aman Kalsi _x000a_Producer: KV Dhillon_x000a_Online &amp; Reels Promotions: GK Digital_x000a_Music Label: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_x000a_#TeriGaliyonMein #Guri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
    <x v="136"/>
    <n v="10631891"/>
    <n v="194437"/>
    <n v="10324"/>
    <x v="1"/>
    <x v="215"/>
    <x v="96"/>
    <s v="Babbu"/>
    <m/>
    <s v=" Snipr"/>
    <m/>
    <m/>
    <s v=" http://bit.ly/3i9sDfX"/>
    <s v=" https://bit.ly/3F7tRS7"/>
    <s v=" https://bit.ly/3u6CTbI"/>
    <s v=" http://bit.ly/3tZl9in"/>
    <s v="getmp3"/>
  </r>
  <r>
    <x v="0"/>
    <x v="241"/>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_x000a_2. _x000a_Song: Nagni 2 _x000a_Singer: Vadda Grewal, Deepak Dhillon_x000a_Featuring: Pranjal Dhaiye_x000a_Music: Mr Dee _x000a_Lyrics: Vadda Grewal _x000a__x000a_3. _x000a_Song: Neend Tuttugi _x000a_Singer: Vadda Grewal _x000a_Music: Game Changerz _x000a_Lyrics: Kirat _x000a__x000a_4. _x000a_Song: Goli Feem Di _x000a_Singer: Vadda Grewal_x000a_Featuring: Sabi Bhinder _x000a_Music: Yaari Ghuman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211474"/>
    <n v="5499"/>
    <n v="131"/>
    <x v="1"/>
    <x v="216"/>
    <x v="41"/>
    <s v="Vadda Grewal"/>
    <s v=" Vadda Grewal "/>
    <s v=" Raka "/>
    <m/>
    <m/>
    <s v=" http://bit.ly/3gmRb4I"/>
    <s v=" http://bit.ly/3hUMuzw"/>
    <m/>
    <m/>
    <s v="getmp3"/>
  </r>
  <r>
    <x v="0"/>
    <x v="242"/>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_x000a_2. _x000a_Song: Nagni 2 _x000a_Singer: Vadda Grewal, Deepak Dhillon_x000a_Featuring: Pranjal Dhaiye_x000a_Music: Mr Dee _x000a_Lyrics: Vadda Grewal _x000a__x000a_3. _x000a_Song: Neend Tuttugi _x000a_Singer: Vadda Grewal _x000a_Music: Game Changerz _x000a_Lyrics: Kirat _x000a__x000a_4. _x000a_Song: Goli Feem Di _x000a_Singer: Vadda Grewal_x000a_Featuring: Sabi Bhinder _x000a_Music: Yaari Ghuman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1S"/>
    <x v="44"/>
    <n v="196613"/>
    <n v="4659"/>
    <n v="97"/>
    <x v="1"/>
    <x v="217"/>
    <x v="41"/>
    <s v="Vadda Grewal"/>
    <s v=" Vadda Grewal "/>
    <s v=" Raka "/>
    <m/>
    <m/>
    <s v=" http://bit.ly/3gmRb4I"/>
    <s v=" http://bit.ly/3hUMuzw"/>
    <m/>
    <m/>
    <s v="getmp3"/>
  </r>
  <r>
    <x v="0"/>
    <x v="243"/>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Composer: Vadda Grewal_x000a__x000a_2. _x000a_Song: Nagni 2 _x000a_Singer: Vadda Grewal, Deepak Dhillon_x000a_Featuring: Pranjal Dhaiye_x000a_Music: Mr Dee _x000a_Lyrics: Vadda Grewal _x000a_Composer: Vadda Grewal_x000a__x000a_3. _x000a_Song: Neend Tuttugi _x000a_Singer: Vadda Grewal _x000a_Music: Game Changerz _x000a_Lyrics: Kirat _x000a__x000a_4. _x000a_Song: Goli Feem Di _x000a_Singer: Vadda Grewal_x000a_Featuring: Sabi Bhinder _x000a_Music: Yaari Ghuman_x000a_Composer:  Sabi Bhinder_x000a_Lyrics:  Sabi Bhinder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Composer: Vadda Grewal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2597345"/>
    <n v="32440"/>
    <n v="271"/>
    <x v="1"/>
    <x v="218"/>
    <x v="41"/>
    <s v="Vadda Grewal"/>
    <s v=" Vadda Grewal "/>
    <s v=" Raka "/>
    <m/>
    <m/>
    <s v=" http://bit.ly/3gmRb4I"/>
    <s v=" http://bit.ly/3hUMuzw"/>
    <m/>
    <m/>
    <s v="getmp3"/>
  </r>
  <r>
    <x v="0"/>
    <x v="244"/>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Composer: Vadda Grewal_x000a__x000a_2. _x000a_Song: Nagni 2 _x000a_Singer: Vadda Grewal, Deepak Dhillon_x000a_Featuring: Pranjal Dhaiye_x000a_Music: Mr Dee _x000a_Lyrics: Vadda Grewal _x000a_Composer: Vadda Grewal_x000a__x000a_3. _x000a_Song: Neend Tuttugi _x000a_Singer: Vadda Grewal _x000a_Music: Game Changerz _x000a_Lyrics: Kirat _x000a__x000a_4. _x000a_Song: Goli Feem Di _x000a_Singer: Vadda Grewal_x000a_Featuring: Sabi Bhinder _x000a_Music: Yaari Ghuman_x000a_Composer: Vadda Grewal_x000a_Lyrics: Vadda Grewal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Composer: Vadda Grewal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98508"/>
    <n v="3402"/>
    <n v="135"/>
    <x v="1"/>
    <x v="219"/>
    <x v="41"/>
    <s v="Vadda Grewal"/>
    <s v=" Vadda Grewal "/>
    <s v=" Raka "/>
    <m/>
    <m/>
    <s v=" http://bit.ly/3gmRb4I"/>
    <s v=" http://bit.ly/3hUMuzw"/>
    <m/>
    <m/>
    <s v="getmp3"/>
  </r>
  <r>
    <x v="0"/>
    <x v="245"/>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Composer: Vadda Grewal_x000a__x000a_2. _x000a_Song: Nagni 2 _x000a_Singer: Vadda Grewal, Deepak Dhillon_x000a_Featuring: Pranjal Dhaiye_x000a_Music: Mr Dee _x000a_Lyrics: Vadda Grewal _x000a_Composer: Vadda Grewal_x000a__x000a_3. _x000a_Song: Neend Tuttugi _x000a_Singer: Vadda Grewal _x000a_Music: Game Changerz _x000a_Lyrics: Kirat _x000a__x000a_4. _x000a_Song: Goli Feem Di _x000a_Singer: Vadda Grewal_x000a_Featuring: Sabi Bhinder _x000a_Music: Yaari Ghuman_x000a_Composer: Vadda Grewal_x000a_Lyrics: Vadda Grewal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Composer: Vadda Grewal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3S"/>
    <x v="0"/>
    <n v="228855"/>
    <n v="6683"/>
    <n v="141"/>
    <x v="1"/>
    <x v="214"/>
    <x v="41"/>
    <s v="Vadda Grewal"/>
    <s v=" Vadda Grewal "/>
    <s v=" Raka "/>
    <m/>
    <m/>
    <s v=" http://bit.ly/3gmRb4I"/>
    <s v=" http://bit.ly/3hUMuzw"/>
    <m/>
    <m/>
    <s v="getmp3"/>
  </r>
  <r>
    <x v="0"/>
    <x v="246"/>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Composer: Vadda Grewal_x000a__x000a_2. _x000a_Song: Nagni 2 _x000a_Singer: Vadda Grewal, Deepak Dhillon_x000a_Featuring: Pranjal Dhaiye_x000a_Music: Mr Dee _x000a_Lyrics: Vadda Grewal _x000a_Composer: Vadda Grewal_x000a__x000a_3. _x000a_Song: Neend Tuttugi _x000a_Singer: Vadda Grewal _x000a_Music: Game Changerz _x000a_Lyrics: Kirat _x000a__x000a_4. _x000a_Song: Goli Feem Di _x000a_Singer: Vadda Grewal_x000a_Featuring: Sabi Bhinder _x000a_Music: Yaari Ghuman_x000a_Composer: Vadda Grewal_x000a_Lyrics: Vadda Grewal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Composer: Vadda Grewal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8S"/>
    <x v="65"/>
    <n v="1940287"/>
    <n v="32521"/>
    <n v="454"/>
    <x v="1"/>
    <x v="9"/>
    <x v="41"/>
    <s v="Vadda Grewal"/>
    <s v=" Vadda Grewal "/>
    <s v=" Raka "/>
    <m/>
    <m/>
    <s v=" http://bit.ly/3gmRb4I"/>
    <s v=" http://bit.ly/3hUMuzw"/>
    <m/>
    <m/>
    <s v="getmp3"/>
  </r>
  <r>
    <x v="0"/>
    <x v="247"/>
    <s v="Geet MP3 &amp; GK Digital Presenting New Album &quot;Full Desi&quot; Of Vadda Grewal,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 https://bit.ly/3FskZoT_x000a__x000a_Credits:_x000a_Album: Full Desi_x000a_Singer/Lyrics/Composer: Vadda Grewal _x000a__x000a_1._x000a_Song: Nasha Patta _x000a_Singer: Vadda Grewal_x000a_Featuring: Simar Doraha _x000a_Music: Raka _x000a_Lyrics: Raka _x000a_Composer: Vadda Grewal_x000a__x000a_2. _x000a_Song: Nagni 2 _x000a_Singer: Vadda Grewal, Deepak Dhillon_x000a_Featuring: Pranjal Dhaiye_x000a_Music: Mr Dee _x000a_Lyrics: Vadda Grewal _x000a_Composer: Vadda Grewal_x000a__x000a_3. _x000a_Song: Neend Tuttugi _x000a_Singer: Vadda Grewal _x000a_Music: Game Changerz _x000a_Lyrics: Kirat _x000a__x000a_4. _x000a_Song: Goli Feem Di _x000a_Singer: Vadda Grewal_x000a_Featuring: Sabi Bhinder _x000a_Music: Yaari Ghuman_x000a_Composer: Vadda Grewal_x000a_Lyrics: Vadda Grewal_x000a__x000a_5. _x000a_Song: Dil Jittna Aunda _x000a_Singer: Vadda Grewal_x000a_Featuring: Deepak Dhillon _x000a_Lyrics: Roy Cheema _x000a_Music: Mr Dee_x000a__x000a_6. _x000a_Song Name: Danger Driver _x000a_Singer: Vadda Grewal_x000a_Featuring: Deepak Dhillon _x000a_Music: Game Changerz _x000a_Lyrics: Vadda Grewal _x000a_Composer: Vadda Grewal_x000a__x000a_7. _x000a_Song: Sniff_x000a_Singer: Vadda Grewal_x000a_Featuring: Elly Mangat _x000a_Music: Hammy Mangat _x000a_Lyrics: Deep Balran_x000a_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8M7S"/>
    <x v="137"/>
    <n v="654927"/>
    <n v="17134"/>
    <n v="607"/>
    <x v="1"/>
    <x v="220"/>
    <x v="41"/>
    <s v="Vadda Grewal"/>
    <s v=" Vadda Grewal "/>
    <s v=" Raka "/>
    <m/>
    <m/>
    <s v=" http://bit.ly/3gmRb4I"/>
    <s v=" http://bit.ly/3hUMuzw"/>
    <m/>
    <m/>
    <s v="getmp3"/>
  </r>
  <r>
    <x v="0"/>
    <x v="248"/>
    <s v="Geet MP3 &amp; GK Digital Presenting New Album &quot;Full Desi&quot; Of Vadda Grewal,_x000a_And This is The 1st Music Video From The Album Full Desi. Full Album Releasing On 19 Nov 2022_x000a_Subscribe To Our Channel For New Songs: http://bit.ly/SubscribeGEETMP3_x000a__x000a_Stream/Download Full Desi Full Album On:_x000a__x000a_Wynk Music : https://bit.ly/3YnqldJ_x000a_Amazon Prime Music : https://bit.ly/3BzpM6S_x000a_Jio Saavn : https://bit.ly/3VcaKet_x000a_Hungama: http://bit.ly/3U5CS2l_x000a_Apple Music: http://bit.ly/3hUMuzw_x000a_Spotify: http://bit.ly/3gmRb4I_x000a_Amazon UK: http://bit.ly/3ghzqUl_x000a_YT Music: http://bit.ly/3XkCJee_x000a_iTunes: http://bit.ly/3hUMuzw_x000a_Reel: https://linktr.ee/gkdigital_x000a_YouTube: https://bit.ly/3FskZoT_x000a__x000a_Credits:_x000a_Album: Full Desi_x000a_Song: Sniff_x000a_Singer: Vadda Grewal , Elly Mangat _x000a_Composer: Vadda Grewal _x000a_Lyrics: Deep Balran _x000a_Music: Hammy Mangat_x000a_Female Model: Aarisha Sharma_x000a_Makeup: Sarab &amp; Vandana Chauhan_x000a_Production: Galb Films By Ankur Sehgal_x000a_Focus &amp; Gaffer: Suresh_x000a_AD: Varun (Sikander)_x000a_Camera &amp; Post Production: Reg-D Productions_x000a_Director, DP &amp; Editor: Regan Dadu (Reg-D)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10668522"/>
    <n v="134548"/>
    <n v="4026"/>
    <x v="1"/>
    <x v="221"/>
    <x v="97"/>
    <s v="Deep Balran"/>
    <s v=" Vadda Grewal "/>
    <s v=" Hammy Mangat"/>
    <m/>
    <m/>
    <s v=" http://bit.ly/3gmRb4I"/>
    <s v=" http://bit.ly/3hUMuzw"/>
    <m/>
    <m/>
    <s v="getmp3"/>
  </r>
  <r>
    <x v="0"/>
    <x v="249"/>
    <s v="Geet MP3 Presents New Song From The Move &quot;CHOBBAR&quot; Movie Running In Cinemas Now._x000a_Make Sure You Will Like It And Spread it As Much As You Can. _x000a_Subscribe To Our Channel For New Songs: http://bit.ly/SubscribeGEETMP3_x000a__x000a_Stream/Download Kacherian On :_x000a__x000a_Wynk Music : https://bit.ly/3HCizH0_x000a_Amazon Prime Music : https://bit.ly/3YlQjyk_x000a_Jio Saavn : https://bit.ly/3YllVUL_x000a_Hungama : https://bit.ly/3gn26LK_x000a_Apple Music : http://bit.ly/3UVdv3K_x000a_Spotify : http://bit.ly/3X8p49W_x000a_Amazon UK : https://bit.ly/3FqYcd1_x000a_YT Music : http://bit.ly/3UNUiSg_x000a_iTunes : http://bit.ly/3UVdv3K_x000a_Reel : http://bit.ly/3AjvKrO_x000a__x000a_Song Credits:-_x000a_Song: Kacherian_x000a_Singer: Karan Randhawa_x000a_Lyrics: Micheal_x000a_Composer: Micheal_x000a_Music: Raka_x000a_Promotions: GK Digital _x000a_Music Label: Geet MP3_x000a__x000a_Music Consultant &amp; Digital Partner: GK DIGITAL_x000a_Instagram: https://www.instagram.com/GK.DIGITAL_x000a__x000a_Enjoy &amp; Stay Connected With Us _x000a_YouTube: http://bit.ly/SubscribeGEETMP3 _x000a_Facebook: https://www.facebook.com/iGeetMP3_x000a_Instagram: https://www.instagram.com/GEETMP3_x000a_Twitter: https://twitter.com/GEETMP3_x000a_Snapchat: https://www.snapchat.com/add/GEETMP3_x000a_Website: http://GeetMP3.com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5S"/>
    <x v="101"/>
    <n v="2244386"/>
    <n v="53406"/>
    <n v="1206"/>
    <x v="1"/>
    <x v="222"/>
    <x v="36"/>
    <s v="Micheal"/>
    <s v=" Micheal"/>
    <s v=" Raka"/>
    <m/>
    <m/>
    <m/>
    <m/>
    <m/>
    <m/>
    <s v="getmp3"/>
  </r>
  <r>
    <x v="0"/>
    <x v="250"/>
    <s v="Geet MP3 &amp; GK Digital Presenting New Song Of The Famous Reel Creator &quot;Sagar Pop&quot;s Debut Song._x000a_Subscribe To Our Channel For New Songs: http://bit.ly/SubscribeGEETMP3_x000a__x000a_Stream/Download Shahi Zindagi On :_x000a__x000a_Wynk Music: http://bit.ly/3g5Y8qz_x000a_Amazon Prime Music : https://bit.ly/3uNonWn_x000a_Jio Saavn : https://bit.ly/3j4pUVq_x000a_Hungama: http://bit.ly/3zZmF7y_x000a_Apple Music: http://bit.ly/3WPiOUc_x000a_Spotify: http://bit.ly/3UBIvpo_x000a_YT Music: https://bit.ly/3EeTKPc_x000a_Amazon Uk: http://bit.ly/3hEOT13_x000a_iTunes: http://bit.ly/3WPiOUc_x000a_Reel: https://bit.ly/3TBMgKR_x000a_YouTube: https://bit.ly/3WNN0yX_x000a_Resso: http://bit.ly/3g0G2q3_x000a__x000a_Song Credits:_x000a_Song Name: Shahi Zindagi_x000a_Singer: Sagar Pop_x000a_Lyrics: Micheal _x000a_Composer: Micheal _x000a_Music: Showkidd_x000a_Video Director: Savio Sandhu _x000a_Female Lead: Tanuja chauhan _x000a_Dop: Shinda Singh _x000a_Chief Ad: Rajvir Maan _x000a_Edit: Gobindpuria _x000a_Cc: Garlic Bean_x000a_VFX: 3DX Studios_x000a_3D Artist: Baljit Singh_x000a_VFX Artist: Prabhkirat Singh_x000a_Production: One Production _x000a_Assistant: Jagjeet Maan _x000a_Art: Karma Art_x000a_Artwork Designer: Aman Kalsi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6S"/>
    <x v="50"/>
    <n v="7033048"/>
    <n v="430620"/>
    <n v="9980"/>
    <x v="1"/>
    <x v="223"/>
    <x v="98"/>
    <s v="Micheal"/>
    <s v=" Micheal "/>
    <s v=" Showkidd"/>
    <m/>
    <m/>
    <s v=" http://bit.ly/3UBIvpo"/>
    <s v=" http://bit.ly/3WPiOUc"/>
    <m/>
    <m/>
    <s v="getmp3"/>
  </r>
  <r>
    <x v="0"/>
    <x v="251"/>
    <s v="Geet MP3 Brings The Official Trailer 2 Of the Punjabi Film &quot;CHOBBAR&quot; Starring Jayy Randhawa and Drishti Talwar. This Film Is Directed By Maneesh Bhatt And Written By _x000a_Dheeraj Kedarnath Rattan, Manilla Rattan._x000a_Releasing Worldwide 11 November_x000a_Make Sure You Will Like It And Spread it As Much As You Can. _x000a_Subscribe To Our Channel For New Songs: http://bit.ly/SubscribeGEETMP3_x000a__x000a_Chobbar Title Track Streming Now On: _x000a__x000a_Wynk Music : http://bit.ly/3Uy8u1j_x000a_JioSaavn : http://bit.ly/3Gb9F2n_x000a_Amazon Prime Music : http://bit.ly/3DXoTp6_x000a_Hungama: http://bit.ly/3TcIuaz_x000a_Apple Music: http://bit.ly/3fIsyyX_x000a_Spotify: http://bit.ly/3NFxnWe_x000a_Amazon UK: https://bit.ly/3UNSckX_x000a_YT Music: http://bit.ly/3DFr1BL_x000a_iTunes: http://bit.ly/3fIsyyX_x000a_Reel: https://bit.ly/3TkgkKQ_x000a_YouTube: http://bit.ly/3Uz96ng_x000a_Resso : http://bit.ly/3UWF9xg_x000a__x000a_Song Credits:-_x000a_Song: Chobbar Title Track_x000a_Singer: Jordan Sandhu_x000a_Lyrics: Jaggi Jagowal_x000a_Composer: Jaggi Jagowal_x000a_Music: Showkidd_x000a_Translation &amp; Subtitles: Sublingo_x000a_Promotions: GK Digital _x000a_Music Label: Geet MP3_x000a__x000a_Music Consultant &amp; Digital Partner: GK DIGITAL_x000a_Instagram: https://www.instagram.com/GK.DIGITAL_x000a__x000a_Enjoy &amp; Stay Connected With Us _x000a_YouTube: http://bit.ly/SubscribeGEETMP3 _x000a_Facebook: https://www.facebook.com/iGeetMP3_x000a_Instagram: https://www.instagram.com/GEETMP3_x000a_Twitter: https://twitter.com/GEETMP3_x000a_Snapchat: https://www.snapchat.com/add/GEETMP3_x000a_Website: http://GeetMP3.com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4S"/>
    <x v="92"/>
    <n v="12853944"/>
    <n v="143648"/>
    <n v="4327"/>
    <x v="1"/>
    <x v="224"/>
    <x v="99"/>
    <s v="Jaggi Jagowal"/>
    <s v=" Jaggi Jagowal"/>
    <s v=" Showkidd"/>
    <m/>
    <m/>
    <s v=" http://bit.ly/3NFxnWe"/>
    <s v=" http://bit.ly/3fIsyyX"/>
    <m/>
    <m/>
    <s v="getmp3"/>
  </r>
  <r>
    <x v="0"/>
    <x v="252"/>
    <s v="Geet MP3 Brings The Official Trailer 2 Of the Punjabi Film &quot;CHOBBAR&quot; Starring Jayy Randhawa and Drishti Talwar. This Film Is Directed By Maneesh Bhatt And Written By _x000a_Dheeraj Kedarnath Rattan, Manilla Rattan._x000a_Releasing Worldwide 11 November_x000a_Make Sure You Will Like It And Spread it As Much As You Can. _x000a_Subscribe To Our Channel For New Songs: http://bit.ly/SubscribeGEETMP3_x000a__x000a_Music Consultant &amp; Digital Partner: GK DIGITAL_x000a_Instagram: https://www.instagram.com/GK.DIGITAL_x000a__x000a_Enjoy &amp; Stay Connected With Us _x000a_YouTube: http://bit.ly/SubscribeGEETMP3 _x000a_Facebook: https://www.facebook.com/iGeetMP3_x000a_Instagram: https://www.instagram.com/GEETMP3_x000a_Twitter: https://twitter.com/GEETMP3_x000a_Snapchat: https://www.snapchat.com/add/GEETMP3_x000a_Website: http://GeetMP3.com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5812502"/>
    <n v="101954"/>
    <n v="6460"/>
    <x v="1"/>
    <x v="225"/>
    <x v="26"/>
    <s v="NILL"/>
    <m/>
    <m/>
    <m/>
    <m/>
    <m/>
    <m/>
    <m/>
    <m/>
    <s v="getmp3"/>
  </r>
  <r>
    <x v="0"/>
    <x v="253"/>
    <s v="Geet MP3 &amp; GK Digital Presenting New Album &quot;Love Thunder&quot; Of Jass Manak,_x000a_And This is The 2nd Music Video From The Album Love Thunder.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https://bit.ly/3LteFjL_x000a_Kk Box : https://bit.ly/3qVSjhi_x000a_Deezer : https://bit.ly/3DIfpzx_x000a__x000a_Love Thunder Full Album LOFI Version Available On:_x000a__x000a_Wynk Music: https://bit.ly/3LTtPyT_x000a_Amazon Prime Music: https://amzn.to/3rzFU33_x000a_JioSaavn: https://bit.ly/3y3iuq6_x000a_Hungama: https://bit.ly/3rjoCXM_x000a_Spotify: https://spoti.fi/3SIV55c_x000a_Apple Music: https://apple.co/3DZYdpd_x000a_Amazon UK: https://amzn.to/3BTSfUh_x000a_YT Music: https://bit.ly/3fmwULv_x000a_iTunes: https://apple.co/3DZYdpd_x000a_Resso: https://bit.ly/3LQh3kw_x000a__x000a_Credits:_x000a_Album: Love Thunder_x000a_Song: Taur_x000a_Singer: Jass Manak _x000a_Lyrics: Jass Manak _x000a_Composer: Jass Manak _x000a_Music: Ikky_x000a_Video Director: Satti Dhillon_x000a_DOP: Harpal Singh _x000a_Production: Arslan Sandhu _x000a_Makeup: Khatija_x000a_Artwork Designer: The Town Media 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12335347"/>
    <n v="187861"/>
    <n v="11838"/>
    <x v="1"/>
    <x v="226"/>
    <x v="91"/>
    <s v="Jass Manak"/>
    <s v=" Jass Manak "/>
    <s v=" Ikky"/>
    <m/>
    <s v=" https://bit.ly/3dkbGgZ"/>
    <s v=" https://spoti.fi/3UoqFXR"/>
    <s v=" https://apple.co/3BVvr84"/>
    <s v=" https://bit.ly/3Dyy0Oi"/>
    <m/>
    <s v="getmp3"/>
  </r>
  <r>
    <x v="0"/>
    <x v="254"/>
    <s v="Geet MP3 &amp; GK Digital Presenting New Album &quot;XYZ&quot; Of Karan Randhawa, And Now We Releasing Album's 4th Music Video &quot;Dooron Dooron&quot;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https://bit.ly/3dDfSYH_x000a__x000a_Credits:_x000a_Album : XYZ_x000a_Song: Dooron Dooron_x000a_Singer: Karan Randhawa_x000a_Lyrics: Micheal_x000a_Music: Showkidd_x000a_Mastered by Naweed at Whitfield _x000a_Video Director: Savio Sandhu_x000a_Female Lead: Divya Puri_x000a_Chief Ad: Rajvir Maan _x000a_DOP: Honey Cam _x000a_Edit: Gobindpuriya_x000a_DI Coloring: Garlic Beans Studio_x000a_Line Producers: Faheem Rehiman _x000a_Production: Third Eye Films_x000a_Production Assistant: Sufyan _x000a_Assistant’s: Jagjeet Maan, Diljot &amp; Gurdeep Rana _x000a_VFX: 3DX Studios _x000a_VFX Artist: Prabhkirat Singh_x000a_Focus Puller: Raj _x000a_Camera Team: I Can _x000a_Makeup: Skipri _x000a_Female Stylist: Manveer Gill_x000a_Karan’s Hair: Spritz Dubai _x000a_Location: Bollywood Park_x000a_Casting Coördinator: Alishba _x000a_Spot Team: Tanshi, Qasimh Ali_x000a_Artwork Designer: The Town Media 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4514742"/>
    <n v="98779"/>
    <n v="5243"/>
    <x v="1"/>
    <x v="227"/>
    <x v="36"/>
    <s v="Micheal"/>
    <m/>
    <s v=" Showkidd"/>
    <m/>
    <m/>
    <s v=" https://spoti.fi/3A0Bs0U"/>
    <s v=" https://apple.co/3wdQ5gc"/>
    <s v=" https://bit.ly/3PyNgNz"/>
    <m/>
    <s v="getmp3"/>
  </r>
  <r>
    <x v="0"/>
    <x v="255"/>
    <s v="Geet MP3 &amp; GK Digital Presenting _x000a_Make Sure You Will Like It And Spread it As Much As You Can. _x000a__x000a_Song: Koshish_x000a_Singer: Avtar Gill_x000a_Lyrics: Sarb Sidhu_x000a_Music: Crew Beats _x000a_Mix &amp; Master: Sparrow Mix_x000a_Video: Gursimrat (GS)_x000a__x000a_Subscribe To Our Channel For Songs  : http://bit.ly/SubscribeGEET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S"/>
    <x v="139"/>
    <n v="68962"/>
    <n v="3972"/>
    <n v="212"/>
    <x v="1"/>
    <x v="228"/>
    <x v="100"/>
    <s v="Sarb Sidhu"/>
    <m/>
    <s v=" Crew Beats "/>
    <s v=" Gursimrat (GS)"/>
    <m/>
    <m/>
    <m/>
    <m/>
    <m/>
    <s v="getmp3"/>
  </r>
  <r>
    <x v="0"/>
    <x v="256"/>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https://bit.ly/3LteFjL_x000a_Kk Box : https://bit.ly/3qVSjhi_x000a_Deezer : https://bit.ly/3DIfpzx_x000a__x000a_Love Thunder LOFI Version Streaming On:_x000a_Wynk Music: https://bit.ly/3LTtPyT_x000a_Amazon Prime Music: https://amzn.to/3rzFU33_x000a_JioSaavn: https://bit.ly/3y3iuq6_x000a_Hungama: https://bit.ly/3rjoCXM_x000a_Spotify: https://spoti.fi/3SIV55c_x000a_Apple Music: https://apple.co/3DZYdpd_x000a_Amazon UK: https://amzn.to/3BTSfUh_x000a_YT Music: https://bit.ly/3fmwULv_x000a_iTunes: https://apple.co/3DZYdpd_x000a_Resso: https://bit.ly/3LQh3kw_x000a__x000a_Credits:_x000a_Album: Love Thunder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1M55S"/>
    <x v="140"/>
    <n v="175849"/>
    <n v="11263"/>
    <n v="383"/>
    <x v="1"/>
    <x v="229"/>
    <x v="26"/>
    <s v="NILL"/>
    <m/>
    <m/>
    <m/>
    <s v=" https://bit.ly/3dkbGgZ"/>
    <s v=" https://spoti.fi/3UoqFXR"/>
    <s v=" https://apple.co/3BVvr84"/>
    <s v=" https://bit.ly/3Dyy0Oi"/>
    <m/>
    <s v="getmp3"/>
  </r>
  <r>
    <x v="0"/>
    <x v="257"/>
    <s v="Geet MP3 Brings The Official Trailer 1 Of Punjabi Film &quot;CHOBBAR&quot; Starring Jayy Randhawa and Drishti Talwar, This Film Is Directed By Maneesh Bhatt And Written By _x000a_Dheeraj Kedarnath Rattan, Manilla Rattan._x000a_Releasing Worldwide 11 November_x000a_Make Sure You Will Like It And Spread it As Much As You Can. _x000a_Subscribe To Our Channel For New Songs: http://bit.ly/SubscribeGEETMP3_x000a__x000a_Music Consultant &amp; Digital Partner: GK DIGITAL_x000a_Instagram: https://www.instagram.com/GK.DIGITAL_x000a__x000a_Enjoy &amp; Stay Connected With Us _x000a_YouTube: http://bit.ly/SubscribeGEETMP3 _x000a_Facebook: https://www.facebook.com/iGeetMP3_x000a_Instagram: https://www.instagram.com/GEETMP3_x000a_Twitter: https://twitter.com/GEETMP3_x000a_Snapchat: https://www.snapchat.com/add/GEETMP3_x000a_Website: http://GeetMP3.com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5S"/>
    <x v="14"/>
    <n v="4475680"/>
    <n v="86313"/>
    <n v="4593"/>
    <x v="1"/>
    <x v="230"/>
    <x v="26"/>
    <s v="NILL"/>
    <m/>
    <m/>
    <m/>
    <m/>
    <m/>
    <m/>
    <m/>
    <m/>
    <s v="getmp3"/>
  </r>
  <r>
    <x v="0"/>
    <x v="258"/>
    <s v="Geet MP3 &amp; GK Digital Presenting New Album &quot;GeetKaar&quot; By Satbir Aujla, And Now We Releasing Album's 3rd Music Video &quot;Kuj Gallan&quot; _x000a_Make Sure You Will Like It And Spread it As Much As You Can. _x000a_Subscribe To Our Channel For New Songs: http://bit.ly/SubscribeGEETMP3_x000a__x000a_Geetkaar Full Album Stream And Download On: _x000a__x000a_Wynk Music: https://bit.ly/3uCR7BL_x000a_Amazon Prime Music: https://amzn.to/3OXbfqa_x000a_Jio Saavn: https://bit.ly/3nTGIxI_x000a_Hungama: https://bit.ly/3uB2NF0_x000a_Spotify: https://spoti.fi/3PgxQh8_x000a_Apple Music: https://apple.co/3RoIjsU_x000a_Amazon UK: https://amzn.to/3awYwvn_x000a_YT Music: https://bit.ly/3P5NqfE_x000a_iTunes: https://apple.co/3RoIjsU_x000a_Resso: https://bit.ly/3RPFQrF_x000a_Reel: https://ffm.bio/geetkaaralbum_x000a__x000a_Song Credits:_x000a_Song: Surma_x000a_Singer: Satbir Aujla_x000a_Lyrics: Satbir Aujla_x000a_Composer: Satbir Aujla_x000a_Music: Jazz Dee_x000a_Female Lead: Swat Chahuhan_x000a_Mix &amp; Master: Sameer Charegaonkar_x000a_Video Director: Rav Dhillon_x000a_Poster: The Town Media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4459333"/>
    <n v="74460"/>
    <n v="3902"/>
    <x v="1"/>
    <x v="231"/>
    <x v="57"/>
    <s v="Satbir Aujla"/>
    <s v=" Satbir Aujla"/>
    <s v=" Jazz Dee"/>
    <m/>
    <m/>
    <s v=" https://spoti.fi/3PgxQh8"/>
    <s v=" https://apple.co/3RoIjsU"/>
    <m/>
    <m/>
    <s v="getmp3"/>
  </r>
  <r>
    <x v="0"/>
    <x v="259"/>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6M5S"/>
    <x v="141"/>
    <n v="746688"/>
    <n v="31170"/>
    <n v="1531"/>
    <x v="1"/>
    <x v="232"/>
    <x v="26"/>
    <s v="NILL"/>
    <m/>
    <m/>
    <m/>
    <s v=" https://bit.ly/3dkbGgZ"/>
    <s v=" https://spoti.fi/3UoqFXR"/>
    <s v=" https://apple.co/3BVvr84"/>
    <s v=" https://bit.ly/3Dyy0Oi"/>
    <m/>
    <s v="getmp3"/>
  </r>
  <r>
    <x v="0"/>
    <x v="260"/>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Mahiya _x000a_Singer: Jass Manak _x000a_Lyrics: Jass Manak _x000a_Composer: Jass Manak _x000a_Music: V Barot _x000a_Photography: Praveen Bhat_x000a_Video Shots: Karan Mehra_x000a_Lyric Video Edits: Visual By Potter_x000a_Artwork Designer: Aman Kalsi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2269451"/>
    <n v="69053"/>
    <n v="2411"/>
    <x v="1"/>
    <x v="44"/>
    <x v="91"/>
    <s v="Jass Manak"/>
    <s v=" Jass Manak "/>
    <s v=" V Barot "/>
    <m/>
    <s v=" https://bit.ly/3dkbGgZ"/>
    <s v=" https://spoti.fi/3UoqFXR"/>
    <s v=" https://apple.co/3BVvr84"/>
    <s v=" https://bit.ly/3Dyy0Oi"/>
    <m/>
    <s v="getmp3"/>
  </r>
  <r>
    <x v="0"/>
    <x v="261"/>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Possessive_x000a_Singer: Jass Manak _x000a_Lyrics: Jass Manak _x000a_Composer: Jass Manak _x000a_Music: V Barot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1645933"/>
    <n v="46936"/>
    <n v="1593"/>
    <x v="1"/>
    <x v="233"/>
    <x v="91"/>
    <s v="Jass Manak"/>
    <s v=" Jass Manak "/>
    <s v=" V Barot"/>
    <m/>
    <s v=" https://bit.ly/3dkbGgZ"/>
    <s v=" https://spoti.fi/3UoqFXR"/>
    <s v=" https://apple.co/3BVvr84"/>
    <s v=" https://bit.ly/3Dyy0Oi"/>
    <m/>
    <s v="getmp3"/>
  </r>
  <r>
    <x v="0"/>
    <x v="262"/>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Bachke_x000a_Singer: Jass Manak _x000a_Lyrics: Jass Manak _x000a_Composer: Jass Manak _x000a_Music: Sharry Nexus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1098748"/>
    <n v="47380"/>
    <n v="1610"/>
    <x v="1"/>
    <x v="234"/>
    <x v="91"/>
    <s v="Jass Manak"/>
    <s v=" Jass Manak "/>
    <s v=" Sharry Nexus"/>
    <m/>
    <s v=" https://bit.ly/3dkbGgZ"/>
    <s v=" https://spoti.fi/3UoqFXR"/>
    <s v=" https://apple.co/3BVvr84"/>
    <s v=" https://bit.ly/3Dyy0Oi"/>
    <m/>
    <s v="getmp3"/>
  </r>
  <r>
    <x v="0"/>
    <x v="263"/>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Addiction_x000a_Singer: Jass Manak _x000a_Lyrics: Jass Manak _x000a_Composer: Jass Manak _x000a_Music: Sharry Nexus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441488"/>
    <n v="22811"/>
    <n v="839"/>
    <x v="1"/>
    <x v="235"/>
    <x v="91"/>
    <s v="Jass Manak"/>
    <s v=" Jass Manak "/>
    <s v=" Sharry Nexus"/>
    <m/>
    <s v=" https://bit.ly/3dkbGgZ"/>
    <s v=" https://spoti.fi/3UoqFXR"/>
    <s v=" https://apple.co/3BVvr84"/>
    <s v=" https://bit.ly/3Dyy0Oi"/>
    <m/>
    <s v="getmp3"/>
  </r>
  <r>
    <x v="0"/>
    <x v="264"/>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Venom Love_x000a_Singer: Jass Manak _x000a_Lyrics: Jass Manak _x000a_Composer: Jass Manak _x000a_Music: Sharry Nexus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1S"/>
    <x v="93"/>
    <n v="532494"/>
    <n v="28020"/>
    <n v="1049"/>
    <x v="1"/>
    <x v="236"/>
    <x v="91"/>
    <s v="Jass Manak"/>
    <s v=" Jass Manak "/>
    <s v=" Sharry Nexus"/>
    <m/>
    <s v=" https://bit.ly/3dkbGgZ"/>
    <s v=" https://spoti.fi/3UoqFXR"/>
    <s v=" https://apple.co/3BVvr84"/>
    <s v=" https://bit.ly/3Dyy0Oi"/>
    <m/>
    <s v="getmp3"/>
  </r>
  <r>
    <x v="0"/>
    <x v="265"/>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iTs Morning_x000a_Singer: Jass Manak _x000a_Lyrics: Jass Manak _x000a_Composer: Jass Manak _x000a_Music: Sharry Nexus_x000a_Photography: Praveen Bhat_x000a_Video Shots: Karan Mehra_x000a_Lyric Video Edits: Visual By Potter_x000a_Artwork Designer: Aman Kalsi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640774"/>
    <n v="30733"/>
    <n v="1413"/>
    <x v="1"/>
    <x v="237"/>
    <x v="91"/>
    <s v="Jass Manak"/>
    <s v=" Jass Manak "/>
    <s v=" Sharry Nexus"/>
    <m/>
    <s v=" https://bit.ly/3dkbGgZ"/>
    <s v=" https://spoti.fi/3UoqFXR"/>
    <s v=" https://apple.co/3BVvr84"/>
    <s v=" https://bit.ly/3Dyy0Oi"/>
    <m/>
    <s v="getmp3"/>
  </r>
  <r>
    <x v="0"/>
    <x v="266"/>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Perfect_x000a_Singer: Jass Manak _x000a_Lyrics: Jass Manak _x000a_Composer: Jass Manak _x000a_Music: Rajat Nagpal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551056"/>
    <n v="29582"/>
    <n v="1409"/>
    <x v="1"/>
    <x v="238"/>
    <x v="91"/>
    <s v="Jass Manak"/>
    <s v=" Jass Manak "/>
    <s v=" Rajat Nagpal"/>
    <m/>
    <s v=" https://bit.ly/3dkbGgZ"/>
    <s v=" https://spoti.fi/3UoqFXR"/>
    <s v=" https://apple.co/3BVvr84"/>
    <s v=" https://bit.ly/3Dyy0Oi"/>
    <m/>
    <s v="getmp3"/>
  </r>
  <r>
    <x v="0"/>
    <x v="267"/>
    <s v="Geet MP3 &amp; GK Digital Presenting New Album &quot;Love Thunder&quot; Of Jass Manak.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Taur_x000a_Singer: Jass Manak _x000a_Lyrics: Jass Manak _x000a_Composer: Jass Manak _x000a_Music: Ikky_x000a_Photography: Praveen Bhat_x000a_Video Shots: Karan Mehra_x000a_Lyric Video Edits: Visual By Potter_x000a_Artwork Designer: The Town Media  _x000a_Producer: KV Dhillon_x000a_Online &amp; Reels Promotions: GK Digital_x000a_Music Label: Geet MP3_x000a__x000a_Love Thunder Tracklist Order:_x000a__x000a_1. Taur: Jass Manak - Ikky _x000a_2. Perfect: Jass Manak - Rajat Nagpal _x000a_3. Venom Love: Jass Manak - Sharry Nexus _x000a_4. Addiction: Jass Manak - Sharry Nexus _x000a_5. Bachke: Jass Manak - Sharry Nexus _x000a_6. iTs Morning: Jass Manak - Sharry Nexus _x000a_7.  Possessive: Jass Manak - V Barot_x000a_8. Mahiya: Jass Manak - V Barot  _x000a_9. Adhi Raat: Jass Manak - Sharry Nexus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1059365"/>
    <n v="51191"/>
    <n v="2444"/>
    <x v="1"/>
    <x v="226"/>
    <x v="91"/>
    <s v="Jass Manak"/>
    <s v=" Jass Manak "/>
    <s v=" Ikky"/>
    <m/>
    <s v=" https://bit.ly/3dkbGgZ"/>
    <s v=" https://spoti.fi/3UoqFXR"/>
    <s v=" https://apple.co/3BVvr84"/>
    <s v=" https://bit.ly/3Dyy0Oi"/>
    <m/>
    <s v="getmp3"/>
  </r>
  <r>
    <x v="0"/>
    <x v="268"/>
    <s v="Stream/Download Love Thunder Full Album On:_x000a__x000a_Amazon Prime Music: https://amzn.to/3BPC9MA_x000a_JioSaavn: https://bit.ly/3Dyy0Oi_x000a_Hungama: https://bit.ly/3Sdcpz1_x000a_Spotify: https://spoti.fi/3UoqFXR_x000a_Youtube: https://bit.ly/3f1sbPm_x000a_Amazon UK: https://amzn.to/3LnKnyP_x000a_YouTube Music: https://bit.ly/3dkbGgZ_x000a_Reel: https://linktr.ee/gkdigital_x000a_Resso : https://bit.ly/3dwSM6i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4S"/>
    <x v="143"/>
    <n v="352274"/>
    <n v="28447"/>
    <n v="252"/>
    <x v="0"/>
    <x v="239"/>
    <x v="26"/>
    <s v="NILL"/>
    <m/>
    <m/>
    <m/>
    <s v=" https://bit.ly/3dkbGgZ"/>
    <s v=" https://spoti.fi/3UoqFXR"/>
    <m/>
    <s v=" https://bit.ly/3Dyy0Oi"/>
    <m/>
    <s v="getmp3"/>
  </r>
  <r>
    <x v="0"/>
    <x v="269"/>
    <s v="Stream/Download Love Thunder Full Album On:_x000a__x000a_Amazon Prime Music: https://amzn.to/3BPC9MA_x000a_JioSaavn: https://bit.ly/3Dyy0Oi_x000a_Hungama: https://bit.ly/3Sdcpz1_x000a_Spotify: https://spoti.fi/3UoqFXR_x000a_Youtube: https://bit.ly/3f1sbPm_x000a_Amazon UK: https://amzn.to/3LnKnyP_x000a_YouTube Music: https://bit.ly/3dkbGgZ_x000a_Reel: https://linktr.ee/gkdigital_x000a_Resso : https://bit.ly/3dwSM6i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7S"/>
    <x v="117"/>
    <n v="668612"/>
    <n v="53200"/>
    <n v="612"/>
    <x v="0"/>
    <x v="240"/>
    <x v="26"/>
    <s v="NILL"/>
    <m/>
    <m/>
    <m/>
    <s v=" https://bit.ly/3dkbGgZ"/>
    <s v=" https://spoti.fi/3UoqFXR"/>
    <m/>
    <s v=" https://bit.ly/3Dyy0Oi"/>
    <m/>
    <s v="getmp3"/>
  </r>
  <r>
    <x v="0"/>
    <x v="270"/>
    <s v="Geet MP3 Presenting New Album &quot;Love Thunder&quot; Of Jass Manak,_x000a_And This is The First Music Video From The Album [Adhi Raat]_x000a__x000a_Subscribe To Our Channel For New Songs: http://bit.ly/SubscribeGEETMP3_x000a__x000a_Stream/Download Love Thunder Full Album On:_x000a__x000a_Wynk Music : https://bit.ly/3DH1BW4_x000a_Amazon Prime Music: https://amzn.to/3BPC9MA_x000a_JioSaavn: https://bit.ly/3Dyy0Oi_x000a_Hungama: https://bit.ly/3Sdcpz1_x000a_Apple Music: https://apple.co/3BVvr84_x000a_Spotify: https://spoti.fi/3UoqFXR_x000a_Youtube: https://bit.ly/3f1sbPm_x000a_Amazon UK: https://amzn.to/3LnKnyP_x000a_YouTube Music: https://bit.ly/3dkbGgZ_x000a_iTunes: https://apple.co/3BVvr84_x000a_Reel: https://linktr.ee/gkdigital_x000a_Resso : https://bit.ly/3dwSM6i_x000a_Tidal : https://bit.ly/3LteFjL_x000a_Kk Box : https://bit.ly/3qVSjhi_x000a_Deezer : https://bit.ly/3DIfpzx_x000a__x000a_Credits:_x000a_Album: Love Thunder_x000a_Song: Adhi Raat _x000a_Singer: Jass Manak _x000a_Lyrics: Jass Manak _x000a_Composer: Jass Manak _x000a_Music: Sharry Nexus_x000a_Video Director: Satti Dhillon_x000a_D.O.P: Vahe Hambarcumyan_x000a_Production Manager: Mary Mirzakhanyan_x000a_Focus Puller: Taron Hambarcumyan_x000a_Hair: Gevor Babumyan_x000a_Makeup: Liana Ayvazyan_x000a_Dancers: Swag Team_x000a_Artwork Designer: Mr Editor _x000a_Producer: KV Dhillon_x000a_Online &amp; Reels Promotions: GK Digital_x000a_Music Label: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9S"/>
    <x v="144"/>
    <n v="24518219"/>
    <n v="483037"/>
    <n v="24969"/>
    <x v="1"/>
    <x v="241"/>
    <x v="91"/>
    <s v="Jass Manak"/>
    <s v=" Jass Manak "/>
    <s v=" Sharry Nexus"/>
    <m/>
    <s v=" https://bit.ly/3dkbGgZ"/>
    <s v=" https://spoti.fi/3UoqFXR"/>
    <s v=" https://apple.co/3BVvr84"/>
    <s v=" https://bit.ly/3Dyy0Oi"/>
    <m/>
    <s v="getmp3"/>
  </r>
  <r>
    <x v="0"/>
    <x v="271"/>
    <s v="Geet MP3 &amp; GK Digital Presenting New Album &quot;XYZ&quot; Of Karan Randhawa, And Now We Releasing Album's 3rd Music Video &quot;Ghoda&quot;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https://bit.ly/3dDfSYH_x000a__x000a_Credits:_x000a_Album: XYZ_x000a_Song: Ghoda_x000a_Singer: Karan Randhawa_x000a_Lyrics: Micheal_x000a_Music: Showkidd_x000a_Mastered by Naweed at Whitfield _x000a_Video Director: Savio Sandhu_x000a_Female Lead: Jumana_x000a_Chief Ad: Rajvir Maan _x000a_DOP: Honey Cam _x000a_Edit: Gobindpuriya _x000a_DI Coloring: Garlic Beans Studio_x000a_Line Producers: Faheem Rahiman _x000a_Production: Third Eye Films_x000a_Production Assistant: Sufyan _x000a_Assistant’s: Jagjeet Maan, Diljot &amp; Gurdeep Rana _x000a_Focus Puller: Raj _x000a_Camera Team: I Can _x000a_Makeup: Skipri _x000a_Female Stylist: Manveer Gill_x000a_Karan’s Hair: Spritz Dubai _x000a_Casting Coördinator: Alishba _x000a_Spot Team: Tanshi, Qasimh Ali_x000a_Camera Team: I Con Art Dubai_x000a_Location Courtesy: Bollywood Park Dubai_x000a_Artwork Designer: Aman Kalsi &amp; Garry Nawaab _x000a_Producer: KV Dhillon_x000a_Co-Producer:- Parteek sharma (F Studio)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6163637"/>
    <n v="145703"/>
    <n v="10020"/>
    <x v="1"/>
    <x v="242"/>
    <x v="36"/>
    <s v="Micheal"/>
    <m/>
    <s v=" Showkidd"/>
    <m/>
    <m/>
    <s v=" https://spoti.fi/3A0Bs0U"/>
    <s v=" https://apple.co/3wdQ5gc"/>
    <s v=" https://bit.ly/3PyNgNz"/>
    <m/>
    <s v="getmp3"/>
  </r>
  <r>
    <x v="0"/>
    <x v="272"/>
    <s v="Geet MP3 Presenting GURI's New Movie Teaser, Movie Releasing in 2023 Directed By TruMakers (Dilsher Singh &amp; Khushpal Singh)_x000a_Subscribe To Our Channel For New Songs: http://bit.ly/SubscribeGEET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6S"/>
    <x v="50"/>
    <n v="7033083"/>
    <n v="112309"/>
    <n v="6416"/>
    <x v="1"/>
    <x v="243"/>
    <x v="26"/>
    <s v="NILL"/>
    <m/>
    <m/>
    <m/>
    <m/>
    <m/>
    <m/>
    <m/>
    <m/>
    <s v="getmp3"/>
  </r>
  <r>
    <x v="0"/>
    <x v="273"/>
    <s v="Geet MP3 &amp; GK Digital Presenting New Album &quot;Love Thunder&quot; Of Jass Manak,_x000a_The First Music Video From The Album Is Releasing On the 13th Sept And Full Album Is Releasing On 19 Sept_x000a_Subscribe To Our Channel For New Songs: http://bit.ly/SubscribeGEETMP3_x000a__x000a_Stream/Download Love Thunder Full Album On:_x000a__x000a_Amazon Prime Music: https://amzn.to/3BPC9MA_x000a_JioSaavn: https://bit.ly/3Dyy0Oi_x000a_Hungama: https://bit.ly/3Sdcpz1_x000a_Spotify: https://spoti.fi/3UoqFXR_x000a_Youtube: https://bit.ly/3f1sbPm_x000a_Amazon UK: https://amzn.to/3LnKnyP_x000a_YouTube Music: https://bit.ly/3dkbGgZ_x000a_Reel: https://linktr.ee/gkdigital_x000a_Resso : https://bit.ly/3dwSM6i_x000a__x000a_Credits:_x000a_Album: Love Thunder_x000a_Song: Adhi Raat _x000a_Singer: Jass Manak _x000a_Lyrics: Jass Manak _x000a_Composer: Jass Manak _x000a_Music: Sharry Nexus_x000a_Video Director: Satti Dhillon_x000a_Artwork Designer: Mr Editor 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0S"/>
    <x v="145"/>
    <n v="310528"/>
    <n v="27234"/>
    <n v="1364"/>
    <x v="1"/>
    <x v="244"/>
    <x v="91"/>
    <s v="Jass Manak"/>
    <s v=" Jass Manak "/>
    <s v=" Sharry Nexus"/>
    <m/>
    <s v=" https://bit.ly/3dkbGgZ"/>
    <s v=" https://spoti.fi/3UoqFXR"/>
    <m/>
    <s v=" https://bit.ly/3Dyy0Oi"/>
    <m/>
    <s v="getmp3"/>
  </r>
  <r>
    <x v="0"/>
    <x v="274"/>
    <s v="Geet MP3 &amp; GK Digital Presenting New Album &quot;GeetKaar&quot; By Satbir Aujla, And Now We Releasing Album's 2nd Music Video &quot;Surma&quot; _x000a_Make Sure You Will Like It And Spread it As Much As You Can. _x000a_Subscribe To Our Channel For New Songs: http://bit.ly/SubscribeGEETMP3_x000a__x000a_Geetkaar Full Album Stream And Download On: _x000a__x000a_Wynk Music: https://bit.ly/3uCR7BL_x000a_Amazon Prime Music: https://amzn.to/3OXbfqa_x000a_Jio Saavn: https://bit.ly/3nTGIxI_x000a_Hungama: https://bit.ly/3uB2NF0_x000a_Spotify: https://spoti.fi/3PgxQh8_x000a_Apple Music: https://apple.co/3RoIjsU_x000a_Amazon UK: https://amzn.to/3awYwvn_x000a_YT Music: https://bit.ly/3P5NqfE_x000a_iTunes: https://apple.co/3RoIjsU_x000a_Resso: https://bit.ly/3RPFQrF_x000a_Reel: https://ffm.bio/geetkaaralbum_x000a__x000a_You Can Download/Play Full Song  On : _x000a__x000a_Wynk Music: https://bit.ly/3B7sDEP_x000a_Amazon Prime Music: https://amzn.to/3zj0Q2J_x000a_Jio Saavn: https://bit.ly/3ogupf8_x000a_Hungama: https://bit.ly/3IY5mak_x000a_Spotify: https://spoti.fi/3aU3xhX_x000a_Apple Music: https://apple.co/3IS970V_x000a_Amazon UK: https://amzn.to/3yVHyir_x000a_YT Music: https://bit.ly/3P5NqfE_x000a_iTunes: https://apple.co/3IS970V_x000a_Resso: https://bit.ly/3B7tmFP_x000a_Reel: https://bit.ly/3IY4hPO_x000a__x000a_Song Credits:_x000a_Song: Surma_x000a_Singer: Satbir Aujla_x000a_Lyrics: Satbir Aujla_x000a_Composer: Satbir Aujla_x000a_Music: Jazz Dee_x000a_Mix &amp; Master: Sameer Charegaonkar_x000a_Video Director: Rajan Bir_x000a_Dop: Sukh Kamboj _x000a_Edit: Gaurav K Mehra _x000a_Assit Edit: Sahil Mehra _x000a_DI: Onkar Singh _x000a_Designer: Diksha Punhani &amp; Mini Narula _x000a_Production: Rs Films &amp; Production _x000a_Makeup: Prabh _x000a_Casting: Santy _x000a_Ad: Mickey_x000a_Shimla Production: Sunny_x000a_Special Thanks: Tokra TV (Sharanjeet &amp; Harjeet Kaka)_x000a_Poster: The Town Media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5S"/>
    <x v="55"/>
    <n v="8632560"/>
    <n v="107572"/>
    <n v="5996"/>
    <x v="1"/>
    <x v="245"/>
    <x v="57"/>
    <s v="Satbir Aujla"/>
    <s v=" Satbir Aujla"/>
    <s v=" Jazz Dee"/>
    <m/>
    <m/>
    <s v=" https://spoti.fi/3PgxQh8"/>
    <s v=" https://apple.co/3RoIjsU"/>
    <m/>
    <m/>
    <s v="getmp3"/>
  </r>
  <r>
    <x v="0"/>
    <x v="275"/>
    <s v="Geet MP3 &amp; GK Digital Presenting Album &quot;XYZ&quot; Of Karan Randhawa, And Now We Releasing Album's 2nd Music Video &quot;Jhumke&quot;_x000a_Make Sure You Will Like It And Spread it As Much As You Can. _x000a_Subscribe To Our Channel For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https://bit.ly/3dDfSYH_x000a__x000a__x000a_Credits:_x000a_Album: XYZ_x000a_Song: Jhumke_x000a_Singer: Karan Randhawa_x000a_Lyrics: Micheal_x000a_Composer : Micheal _x000a_Music: Raka_x000a_Video Director: Rav Dhillon_x000a_Female lead: Navya Tiwari_x000a_Ass Director: Rahul Marwaha_x000a_DOP: Sukh Kamboj_x000a_Choreographer: Duesh Mehra_x000a_Editing &amp; Colorist: Jagjeet Singh Dhanoa_x000a_Makeup: Rajan Passi_x000a_Production: GALB Films By Ankur Sehgal _x000a_Hair: Team Ali khan (Happy Hair)_x000a_Casting: Senty Virk_x000a_Jimmy Jib: Santosh _x000a_Styled By: Priyaana Thapar _x000a_Female Outfits: Turqoise Studio By Simran &amp; Jitan Kaur_x000a_Art Director: Suraj_x000a_Artwork Designer: The Town Media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6S"/>
    <x v="40"/>
    <n v="16684295"/>
    <n v="175828"/>
    <n v="8187"/>
    <x v="1"/>
    <x v="246"/>
    <x v="36"/>
    <s v="Micheal"/>
    <m/>
    <s v=" Raka"/>
    <m/>
    <m/>
    <s v=" https://spoti.fi/3A0Bs0U"/>
    <s v=" https://apple.co/3wdQ5gc"/>
    <s v=" https://bit.ly/3PyNgNz"/>
    <m/>
    <s v="getmp3"/>
  </r>
  <r>
    <x v="0"/>
    <x v="276"/>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Mr Edit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4S"/>
    <x v="115"/>
    <n v="409550"/>
    <n v="18739"/>
    <n v="402"/>
    <x v="1"/>
    <x v="247"/>
    <x v="36"/>
    <s v="Micheal"/>
    <m/>
    <s v=" ShowKidd "/>
    <m/>
    <m/>
    <s v=" https://spoti.fi/3A0Bs0U"/>
    <s v=" https://apple.co/3wdQ5gc"/>
    <s v=" https://bit.ly/3PyNgNz"/>
    <m/>
    <s v="getmp3"/>
  </r>
  <r>
    <x v="0"/>
    <x v="277"/>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Mr Edit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Composer: Karan Randhawa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7S"/>
    <x v="146"/>
    <n v="617113"/>
    <n v="22356"/>
    <n v="1011"/>
    <x v="1"/>
    <x v="15"/>
    <x v="36"/>
    <s v="Micheal"/>
    <s v=" Karan Randhawa"/>
    <s v=" ShowKidd "/>
    <m/>
    <m/>
    <s v=" https://spoti.fi/3A0Bs0U"/>
    <s v=" https://apple.co/3wdQ5gc"/>
    <s v=" https://bit.ly/3PyNgNz"/>
    <m/>
    <s v="getmp3"/>
  </r>
  <r>
    <x v="0"/>
    <x v="278"/>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Mr Edit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Composer: Karan Randhawa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8S"/>
    <x v="74"/>
    <n v="494229"/>
    <n v="20721"/>
    <n v="600"/>
    <x v="1"/>
    <x v="248"/>
    <x v="36"/>
    <s v="Micheal"/>
    <s v=" Karan Randhawa"/>
    <s v=" ShowKidd "/>
    <m/>
    <m/>
    <s v=" https://spoti.fi/3A0Bs0U"/>
    <s v=" https://apple.co/3wdQ5gc"/>
    <s v=" https://bit.ly/3PyNgNz"/>
    <m/>
    <s v="getmp3"/>
  </r>
  <r>
    <x v="0"/>
    <x v="279"/>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Mr Edit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328890"/>
    <n v="13544"/>
    <n v="463"/>
    <x v="1"/>
    <x v="249"/>
    <x v="36"/>
    <s v="Micheal"/>
    <m/>
    <s v=" ShowKidd "/>
    <m/>
    <m/>
    <s v=" https://spoti.fi/3A0Bs0U"/>
    <s v=" https://apple.co/3wdQ5gc"/>
    <s v=" https://bit.ly/3PyNgNz"/>
    <m/>
    <s v="getmp3"/>
  </r>
  <r>
    <x v="0"/>
    <x v="280"/>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Sunix Thak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Composer: Karan Randhawa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9S"/>
    <x v="75"/>
    <n v="614666"/>
    <n v="25257"/>
    <n v="743"/>
    <x v="1"/>
    <x v="250"/>
    <x v="36"/>
    <s v="Micheal"/>
    <s v=" Karan Randhawa"/>
    <s v=" ShowKidd "/>
    <m/>
    <m/>
    <s v=" https://spoti.fi/3A0Bs0U"/>
    <s v=" https://apple.co/3wdQ5gc"/>
    <s v=" https://bit.ly/3PyNgNz"/>
    <m/>
    <s v="getmp3"/>
  </r>
  <r>
    <x v="0"/>
    <x v="281"/>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Sunix Thak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506188"/>
    <n v="23358"/>
    <n v="888"/>
    <x v="1"/>
    <x v="246"/>
    <x v="36"/>
    <s v="Micheal"/>
    <m/>
    <s v=" ShowKidd "/>
    <m/>
    <m/>
    <s v=" https://spoti.fi/3A0Bs0U"/>
    <s v=" https://apple.co/3wdQ5gc"/>
    <s v=" https://bit.ly/3PyNgNz"/>
    <m/>
    <s v="getmp3"/>
  </r>
  <r>
    <x v="0"/>
    <x v="282"/>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Juke Box Design: Sunix Thak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4M48S"/>
    <x v="147"/>
    <n v="649814"/>
    <n v="51088"/>
    <n v="11095"/>
    <x v="1"/>
    <x v="251"/>
    <x v="36"/>
    <s v="Micheal"/>
    <m/>
    <s v=" ShowKidd "/>
    <m/>
    <m/>
    <s v=" https://spoti.fi/3A0Bs0U"/>
    <s v=" https://apple.co/3wdQ5gc"/>
    <s v=" https://bit.ly/3PyNgNz"/>
    <m/>
    <s v="getmp3"/>
  </r>
  <r>
    <x v="0"/>
    <x v="283"/>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Lyrical Video Design: Sunix Thak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8S"/>
    <x v="74"/>
    <n v="380724"/>
    <n v="24590"/>
    <n v="1053"/>
    <x v="1"/>
    <x v="227"/>
    <x v="36"/>
    <s v="Micheal"/>
    <m/>
    <s v=" ShowKidd "/>
    <m/>
    <m/>
    <s v=" https://spoti.fi/3A0Bs0U"/>
    <s v=" https://apple.co/3wdQ5gc"/>
    <s v=" https://bit.ly/3PyNgNz"/>
    <m/>
    <s v="getmp3"/>
  </r>
  <r>
    <x v="0"/>
    <x v="284"/>
    <s v="Geet MP3 &amp; GK Digital Presenting New Album &quot;XYZ&quot; Of Karan Randhawa.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 https://bit.ly/3dDfSYH_x000a__x000a_Credits:_x000a_Album: XYZ_x000a_Singer: Karan Randhawa_x000a_Artwork Designer: The Town Media_x000a_Juke Box Design: Sunix Thakor_x000a_Producer: KV Dhillon_x000a_Online &amp; Reels Promotions: GK DIGITAL_x000a_Music Label: Geet MP3_x000a__x000a_1. _x000a_Song: Ghoda _x000a_Singer: Karan Randhawa_x000a_Lyrics: Micheal _x000a_Music: ShowKidd _x000a__x000a_2. _x000a_Song: Jhumke _x000a_Singer: Karan Randhawa_x000a_Lyrics: Micheal _x000a_Music: Raka_x000a__x000a_3. _x000a_Song: Dooron Dooron_x000a_Singer: Karan Randhawa_x000a_Lyrics: Micheal _x000a_Music: Showkidd _x000a__x000a_4. _x000a_Song: Bunk _x000a_Singer: Karan Randhawa Ft. Sudesh Kumari_x000a_Lyrics: Raka_x000a_Music: Raka_x000a__x000a_5._x000a_Song: Average _x000a_Singer: Karan Randhawa_x000a_Lyrics: Micheal _x000a_Music: Showkidd _x000a__x000a_6. _x000a_Song: Eyes On You_x000a_Singer: Karan Randhawa _x000a_Lyrics: Micheal _x000a_Music: Meavin _x000a__x000a_7. _x000a_Song: Hisab _x000a_Singer: Karan Randhawa_x000a_Lyrics: Sabba _x000a_Music: Meavin _x000a__x000a_8. _x000a_Song: Zulfan_x000a_Singer: Karan Randhawa  _x000a_Female Vocals: Cherry _x000a_Lyrics: Avy Ballagan_x000a_Music: Cheetah _x000a__x000a_9. _x000a_Song: Guitar_x000a_Singer: Karan Randhawa  _x000a_Lyrics: Fateh Shergill_x000a_Music: V Barot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652513"/>
    <n v="36916"/>
    <n v="1708"/>
    <x v="1"/>
    <x v="242"/>
    <x v="36"/>
    <s v="Micheal"/>
    <m/>
    <s v=" ShowKidd "/>
    <m/>
    <m/>
    <s v=" https://spoti.fi/3A0Bs0U"/>
    <s v=" https://apple.co/3wdQ5gc"/>
    <s v=" https://bit.ly/3PyNgNz"/>
    <m/>
    <s v="getmp3"/>
  </r>
  <r>
    <x v="0"/>
    <x v="285"/>
    <s v="Geet MP3 Presenting New Album &quot;XYZ&quot; Of Karan Randhawa, And Now We Releasing Album's First Music Video &quot;Guitar&quot;, Full Album is Releasing On 19th of August 2022 On Geet MP3_x000a_Make Sure You Will Like It And Spread it As Much As You Can. _x000a_Subscribe To Our Channel For New Songs: http://bit.ly/SubscribeGEETMP3_x000a__x000a_XYZ Full Album Now Streaming On: _x000a_Reels: https://ffm.bio/xyzalbum_x000a_Spotify: https://spoti.fi/3A0Bs0U_x000a_Wynk: https://bit.ly/3A8a6WF_x000a_JioSaavn: https://bit.ly/3PyNgNz_x000a_Apple Music: https://apple.co/3wdQ5gc_x000a_iTunes: https://apple.co/3wdQ5gc_x000a_Youtube Music: https://bit.ly/3CeetC7_x000a_Prime Music India: https://amzn.to/3R1LGoJ_x000a_Hungama Music: https://bit.ly/3ccOdNT_x000a_Youtube: https://bit.ly/3CiiOnN_x000a_Amazon UK: https://amzn.to/3AaoTQD_x000a_Deezer: https://bit.ly/3T3AQ3j_x000a_Tidal: https://bit.ly/3T0EESS_x000a_Resso: https://bit.ly/3dDfSYH_x000a__x000a_Credits:_x000a_Album: XYZ_x000a_Song: Guitar_x000a_Singer: Karan Randhawa_x000a_Lyrics: Fateh Shergill_x000a_Composer: Fateh Shergill_x000a_Music: V Barot_x000a_Mix &amp; Master: Sameer Charegaonkar_x000a_Director: Rav Dhillon_x000a_Female Lead: Ayesha Khan_x000a_Ass Director: Rahul Marwaha_x000a_DOP: Sukh Kamboj_x000a_Choreographer: Sahaj Singh _x000a_Assistant Choreographers: Priyanka Mitra, Pranjal Datta_x000a_Editing: Jagjeet Singh Dhanoa_x000a_Colourist: Onkar_x000a_Makeup: Sam (Savreen)_x000a_Costume: Priyaana Thapar_x000a_Production: Manish Khari (MK Film Productions) &amp; Prasar Bhaiti  _x000a_Hair Stylist: Ali Khan_x000a_Casting: Obed Afridi_x000a_Jimmy Jib: Gourav _x000a_Artwork Designer: The Town Media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_x000a_Website: http://GeetMP3.com"/>
    <x v="0"/>
    <s v="PT2M45S"/>
    <x v="60"/>
    <n v="21897026"/>
    <n v="379512"/>
    <n v="15734"/>
    <x v="1"/>
    <x v="252"/>
    <x v="36"/>
    <s v="Fateh Shergill"/>
    <s v=" Fateh Shergill"/>
    <s v=" V Barot"/>
    <m/>
    <m/>
    <s v=" https://spoti.fi/3A0Bs0U"/>
    <s v=" https://apple.co/3wdQ5gc"/>
    <s v=" https://bit.ly/3PyNgNz"/>
    <m/>
    <s v="getmp3"/>
  </r>
  <r>
    <x v="0"/>
    <x v="286"/>
    <s v="Geet MP3 &amp; GK Digital Presenting New Song &quot;Zalma&quot; By Priya._x000a_Make Sure You Will Like It And Spread it As Much As You Can. _x000a_Subscribe To Our Channel For New Songs: http://bit.ly/SubscribeGEETMP3_x000a__x000a__x000a_Zalma Audio Available On:_x000a_Amazon Prime Music: https://amzn.to/3QuHw8r_x000a_Jio Saavn: https://bit.ly/3AadqBH_x000a_Spotify: https://spoti.fi/3QdOfnE_x000a_Apple Music: https://apple.co/3pocsvK_x000a_Amazon UK: https://amzn.to/3Pt9Rey_x000a_YT Music: https://bit.ly/3A9jL0o_x000a_iTunes: https://apple.co/3pocsvK_x000a_Reel: https://bit.ly/3SDbysp_x000a__x000a_Song Credits: _x000a_Song: Zalma_x000a_Singer: Priya_x000a_Lyrics: Fateh Shergill_x000a_Music: V Barot _x000a_Director: Savio Sandhu_x000a_Chief Ad: Rajveer Maan _x000a_Assistant: Jagjeet Maan _x000a_Male Artist: Amardeep Phogat _x000a_Dop: Shinda Singh _x000a_Edit: Inder Rattaul _x000a_Production: One Production _x000a_Art: Karma Art_x000a_Stylest: Manvir Gill _x000a_Makeup: Sudhir _x000a_Still: Karan Mankoo_x000a_Poster Designer: The Town Media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1394102"/>
    <n v="33504"/>
    <n v="3590"/>
    <x v="1"/>
    <x v="253"/>
    <x v="53"/>
    <s v="Fateh Shergill"/>
    <m/>
    <s v=" V Barot "/>
    <m/>
    <m/>
    <s v=" https://spoti.fi/3QdOfnE"/>
    <s v=" https://apple.co/3pocsvK"/>
    <m/>
    <m/>
    <s v="getmp3"/>
  </r>
  <r>
    <x v="0"/>
    <x v="287"/>
    <s v="Geet MP3 &amp; GK Digital Presenting New Song &quot;Haye Vee&quot; By Love Lohka._x000a_Make Sure You Will Like It And Spread it As Much As You Can. _x000a_Subscribe To Our Channel For New Songs: http://bit.ly/SubscribeGEETMP3_x000a__x000a_You Can Listen to Audio on:-_x000a__x000a_Amazon Prime Music : https://amzn.to/3yTPYHf_x000a_Jio Saavn : https://bit.ly/3PKd2im_x000a_Hungama https://bit.ly/3zt5YBs_x000a_Spotify : https://spoti.fi/3IW5HtZ_x000a_Apple Music : https://apple.co/3aT7GCP_x000a_Amazon UK : https://amzn.to/3RMu15w_x000a_YT Music : https://bit.ly/3v1F69e_x000a_iTunes : https://apple.co/3aT7GCP_x000a_Reel : https://bit.ly/3zl7fub_x000a__x000a_Song : Haye Vee_x000a_Singer : Love Lohka_x000a_Lyrics : Love Lohka , Kinda Sandhu_x000a_Composer : Love Lohka_x000a_Music : Mind Frique_x000a_Director : Rav Dhillon_x000a_Female Lead : Varnikaa Singh_x000a_Graphic Designer Poster: The Town Media_x000a_Online &amp; Reels Promotions: GK Digital_x000a_Music Label: Geet MP3_x000a__x000a_Music Consultant &amp; Digital Partner : GK DIGITAL_x000a_Instagram : https://www.instagram.com/GK.DIGITAL_x000a__x000a_Enjoy &amp; Stay Connected With Us 📲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8S"/>
    <x v="59"/>
    <n v="1620871"/>
    <n v="31935"/>
    <n v="3211"/>
    <x v="1"/>
    <x v="254"/>
    <x v="101"/>
    <s v="Love Lohka , Kinda Sandhu"/>
    <m/>
    <s v=" Mind Frique"/>
    <m/>
    <m/>
    <m/>
    <m/>
    <m/>
    <m/>
    <s v="getmp3"/>
  </r>
  <r>
    <x v="0"/>
    <x v="288"/>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_x000a__x000a_You Can Download/Play Full Song  On : _x000a__x000a_Wynk Music : https://bit.ly/3Or9QqK_x000a_Amazon Prime Music : https://amzn.to/3yVG2wQ_x000a_Jio Saavn : https://bit.ly/3IWcUdw_x000a_Hungama : https://bit.ly/3yUXWzL_x000a_Spotify : https://spoti.fi/3aSUxti_x000a_Apple Music : https://apple.co/3OraJ2y_x000a_Amazon UK : https://amzn.to/3PLuAdU_x000a_YT Music : https://bit.ly/3B7rwoj_x000a_iTunes : https://apple.co/3OraJ2y_x000a_Resso : https://bit.ly/3PGuEvC_x000a_Reel : https://bit.ly/3zjx3XH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7S"/>
    <x v="80"/>
    <n v="913976"/>
    <n v="22847"/>
    <n v="372"/>
    <x v="1"/>
    <x v="255"/>
    <x v="56"/>
    <s v="Satbir Aujla"/>
    <s v=" Satbir Aujla "/>
    <s v=" Jazz Dee"/>
    <m/>
    <m/>
    <s v=" https://spoti.fi/3PgxQh8"/>
    <m/>
    <m/>
    <m/>
    <s v="getmp3"/>
  </r>
  <r>
    <x v="0"/>
    <x v="289"/>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_x000a__x000a_You Can Download/Play Full Song  On : _x000a__x000a_Wynk Music : https://bit.ly/3aYlPi2_x000a_Amazon Prime Music : https://amzn.to/3RT26Rg_x000a_Jio Saavn : https://bit.ly/3yWS3Ci_x000a_Hungama : https://bit.ly/3OujKrD_x000a_Spotify : https://spoti.fi/3zx5ydz_x000a_Apple Music : https://apple.co/3OnHdek_x000a_Amazon UK : https://amzn.to/3B7mJ6j_x000a_YT Music : https://bit.ly/3OnoMpR_x000a_iTunes : https://apple.co/3OnHdek_x000a_Resso : https://bit.ly/3ct2dD2_x000a_Reel : https://bit.ly/3ojXczn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2S"/>
    <x v="148"/>
    <n v="71057"/>
    <n v="3062"/>
    <n v="87"/>
    <x v="1"/>
    <x v="256"/>
    <x v="56"/>
    <s v="Satbir Aujla"/>
    <s v=" Satbir Aujla "/>
    <s v=" Jazz Dee"/>
    <m/>
    <m/>
    <s v=" https://spoti.fi/3PgxQh8"/>
    <m/>
    <m/>
    <m/>
    <s v="getmp3"/>
  </r>
  <r>
    <x v="0"/>
    <x v="290"/>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 _x000a__x000a_You Can Download/Play Full Song  On : _x000a__x000a_Wynk Music : https://bit.ly/3RNjTtg_x000a_Amazon Prime Music : https://amzn.to/3ODS441_x000a_Jio Saavn : https://bit.ly/3oiatbE_x000a_Hungama : https://bit.ly/3aSMHjm_x000a_Spotify : https://spoti.fi/3PKK4yV_x000a_Apple Music : https://apple.co/3PAqqWm_x000a_Amazon UK : https://amzn.to/3RV5U4S_x000a_YT Music : https://bit.ly/3J2rkc3_x000a_iTunes : https://apple.co/3PAqqWm_x000a_Resso : https://bit.ly/3zmVCTy_x000a_Reel : https://bit.ly/3csX65O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6S"/>
    <x v="149"/>
    <n v="176096"/>
    <n v="6470"/>
    <n v="137"/>
    <x v="1"/>
    <x v="257"/>
    <x v="56"/>
    <s v="Satbir Aujla"/>
    <s v=" Satbir Aujla "/>
    <s v=" Jazz Dee"/>
    <m/>
    <m/>
    <s v=" https://spoti.fi/3PgxQh8"/>
    <m/>
    <m/>
    <m/>
    <s v="getmp3"/>
  </r>
  <r>
    <x v="0"/>
    <x v="291"/>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 _x000a__x000a_You Can Download/Play Full Song  On : _x000a__x000a_Wynk Music : https://bit.ly/3PEe8vW_x000a_Amazon Prime Music : https://amzn.to/3RTwGu4_x000a_Jio Saavn : https://bit.ly/3B8Vatw_x000a_Hungama : https://bit.ly/3v4IrEy_x000a_Spotify : https://spoti.fi/3v5OAA1_x000a_Apple Music : https://apple.co/3zkYrEQ_x000a_Amazon UK : https://amzn.to/3PCJRxW_x000a_YT Music : https://bit.ly/3BbqAiT_x000a_iTunes : https://apple.co/3zkYrEQ_x000a_Resso : https://bit.ly/3RQIltW_x000a_Reel : https://bit.ly/3IXQV5K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305966"/>
    <n v="11626"/>
    <n v="215"/>
    <x v="1"/>
    <x v="258"/>
    <x v="56"/>
    <s v="Satbir Aujla"/>
    <s v=" Satbir Aujla "/>
    <s v=" Jazz Dee"/>
    <m/>
    <m/>
    <s v=" https://spoti.fi/3PgxQh8"/>
    <m/>
    <m/>
    <m/>
    <s v="getmp3"/>
  </r>
  <r>
    <x v="0"/>
    <x v="292"/>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 _x000a__x000a_You Can Download/Play Full Song  On : _x000a__x000a_Wynk Music : https://bit.ly/3B5jSeg_x000a_Amazon Prime Music : https://amzn.to/3PwzQmg_x000a_Jio Saavn : https://bit.ly/3OjzXA9_x000a_Hungama : https://bit.ly/3On9Ckr_x000a_Spotify : https://spoti.fi/3PItbVt_x000a_Apple Music : https://apple.co/3IT9HeA_x000a_Amazon UK : https://amzn.to/3PGaQbK_x000a_YT Music : https://bit.ly/3RQn9UM_x000a_iTunes : https://apple.co/3IT9HeA_x000a_Resso : https://bit.ly/3cjWD5N_x000a_Reel : https://bit.ly/3zoJ4uQ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90776"/>
    <n v="3720"/>
    <n v="92"/>
    <x v="1"/>
    <x v="259"/>
    <x v="56"/>
    <s v="Satbir Aujla"/>
    <s v=" Satbir Aujla "/>
    <s v=" Jazz Dee"/>
    <m/>
    <m/>
    <s v=" https://spoti.fi/3PgxQh8"/>
    <m/>
    <m/>
    <m/>
    <s v="getmp3"/>
  </r>
  <r>
    <x v="0"/>
    <x v="293"/>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 _x000a__x000a_You Can Download/Play Full Song  On : _x000a__x000a_Wynk Music : https://bit.ly/3yPQeH2_x000a_Amazon Prime Music : https://amzn.to/3z03mcO_x000a_Jio Saavn : https://bit.ly/3cA7Tvf_x000a_Hungama : https://bit.ly/3csJMyk_x000a_Spotify : https://spoti.fi/3RP3uoe_x000a_Apple Music : https://apple.co/3B3Hvny_x000a_Amazon UK : https://amzn.to/3v1mqpN_x000a_YT Music : https://bit.ly/3zj9KgF_x000a_iTunes : https://apple.co/3B3Hvny_x000a_Resso : https://bit.ly/3zmYOP3_x000a_Reel : https://bit.ly/3znut35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5S"/>
    <x v="101"/>
    <n v="149460"/>
    <n v="6592"/>
    <n v="158"/>
    <x v="1"/>
    <x v="260"/>
    <x v="56"/>
    <s v="Satbir Aujla"/>
    <s v=" Satbir Aujla "/>
    <s v=" Jazz Dee"/>
    <m/>
    <m/>
    <s v=" https://spoti.fi/3PgxQh8"/>
    <m/>
    <m/>
    <m/>
    <s v="getmp3"/>
  </r>
  <r>
    <x v="0"/>
    <x v="294"/>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 _x000a__x000a_You Can Download/Play Full Song  On : _x000a__x000a_Wynk Music : https://bit.ly/3RSAOdS_x000a_Amazon Prime Music : https://amzn.to/3OorCuW_x000a_Jio Saavn : https://bit.ly/3aSzyaf_x000a_Hungama : https://bit.ly/3cyI2DS_x000a_Spotify : https://spoti.fi/3v4yOpl_x000a_Apple Music : https://apple.co/3IYBcDB_x000a_Amazon UK : https://amzn.to/3RPDuca_x000a_YT Music : https://bit.ly/3v4zMll_x000a_iTunes : https://apple.co/3IYBcDB_x000a_Resso : https://bit.ly/3Onvaxt_x000a_Reel : https://bit.ly/3B3kdxZ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S"/>
    <x v="57"/>
    <n v="942593"/>
    <n v="19124"/>
    <n v="267"/>
    <x v="1"/>
    <x v="245"/>
    <x v="56"/>
    <s v="Satbir Aujla"/>
    <s v=" Satbir Aujla "/>
    <s v=" Jazz Dee"/>
    <m/>
    <m/>
    <s v=" https://spoti.fi/3PgxQh8"/>
    <m/>
    <m/>
    <m/>
    <s v="getmp3"/>
  </r>
  <r>
    <x v="0"/>
    <x v="295"/>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_x000a__x000a_You Can Download/Play Full Song  On : _x000a__x000a_Wynk Music : https://bit.ly/3RQ6alv_x000a_Amazon Prime Music : https://amzn.to/3znFUaS_x000a_Jio Saavn : https://bit.ly/3zlBYY3_x000a_Hungama : https://bit.ly/3ISyXSq_x000a_Spotify : https://spoti.fi/3aU3xhX_x000a_Apple Music : https://apple.co/3zkYWyy_x000a_Amazon UK : https://amzn.to/3b1rP9D_x000a_YT Music : https://bit.ly/3RQ6alv_x000a_iTunes : https://apple.co/3zkYWyy_x000a_Resso : https://bit.ly/3OqmLtg_x000a_Reel :  https://bit.ly/3OqHb58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388660"/>
    <n v="15448"/>
    <n v="400"/>
    <x v="1"/>
    <x v="231"/>
    <x v="56"/>
    <s v="Satbir Aujla"/>
    <s v=" Satbir Aujla "/>
    <s v=" Jazz Dee"/>
    <m/>
    <m/>
    <s v=" https://spoti.fi/3PgxQh8"/>
    <m/>
    <m/>
    <m/>
    <s v="getmp3"/>
  </r>
  <r>
    <x v="0"/>
    <x v="296"/>
    <s v="Geet MP3 &amp; GK Digital Presenting New Album &quot;GeetKaar&quot; By Satbir Aujla._x000a_Make Sure You Will Like It And Spread it As Much As You Can. _x000a_Subscribe To Our Channel For New Songs: http://bit.ly/SubscribeGEETMP3_x000a__x000a_Geetkaar Full Album Stream And Download On: _x000a__x000a_Wynk Music : https://bit.ly/3uCR7BL_x000a_Amazon Prime Music: https://amzn.to/3OXbfqa_x000a_Jio Saavn : https://bit.ly/3nTGIxI_x000a_Hungama: https://bit.ly/3uB2NF0_x000a_Spotify: https://spoti.fi/3PgxQh8_x000a_Apple Music : https://apple.co/3RoIjsU_x000a_Amazon UK: https://amzn.to/3awYwvn_x000a_YT Music: https://bit.ly/3P5NqfE_x000a_iTunes : https://apple.co/3RoIjsU_x000a_Resso : https://bit.ly/3RPFQrF_x000a_Reel : https://ffm.bio/geetkaaralbum_x000a__x000a_Album Credits: _x000a_Album Name: GeetKaar_x000a_Singer/Lyrics/Composer: Satbir Aujla _x000a__x000a_1: Kuj Gallan_x000a_Music: Jazz Dee_x000a__x000a_2: Tim Hortons _x000a_Music: Jazz Dee_x000a__x000a_3: Surma _x000a_Music: Jazz Dee_x000a__x000a_4: Peg Laa Ke_x000a_Music: Jazz Dee_x000a_ _x000a_5: Asla: Ft Gurlez Akhtar_x000a_Music Jazz Dee_x000a__x000a_6: Jodi: Ft Tanishq Kaur_x000a_Music: Jazz Dee_x000a__x000a_7: Cha Tu Te Mai_x000a_Music: Sharry Nexus _x000a__x000a_8: Gentlemen _x000a_Music: Sharry Nexus _x000a__x000a_9: Intzaar _x000a_Music: V Barot_x000a__x000a_Graphic Designer: The Town Media _x000a_Online Promotions: GK Digital 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6M14S"/>
    <x v="150"/>
    <n v="639173"/>
    <n v="18523"/>
    <n v="810"/>
    <x v="1"/>
    <x v="261"/>
    <x v="56"/>
    <s v="Satbir Aujla"/>
    <s v=" Satbir Aujla "/>
    <s v=" Jazz Dee"/>
    <m/>
    <m/>
    <s v=" https://spoti.fi/3PgxQh8"/>
    <m/>
    <m/>
    <m/>
    <s v="getmp3"/>
  </r>
  <r>
    <x v="0"/>
    <x v="297"/>
    <s v="Geet MP3 &amp; GK Digital Presenting New Album &quot;GeetKaar&quot; By Satbir Aujla, And Now We Releasing Album's First Music Video, And Full Album Releasing On 9th July 2022 On Geet MP3_x000a_Make Sure You Will Like It And Spread it As Much As You Can. _x000a_Subscribe To Our Channel For New Songs: http://bit.ly/SubscribeGEETMP3_x000a__x000a_Geetkaar Full Album Stream And Download On: _x000a__x000a_Wynk Music: https://bit.ly/3uCR7BL_x000a_Amazon Prime Music: https://amzn.to/3OXbfqa_x000a_Jio Saavn: https://bit.ly/3nTGIxI_x000a_Hungama: https://bit.ly/3uB2NF0_x000a_Spotify: https://spoti.fi/3PgxQh8_x000a_Apple Music: https://apple.co/3RoIjsU_x000a_Amazon UK: https://amzn.to/3awYwvn_x000a_YT Music: https://bit.ly/3P5NqfE_x000a_iTunes: https://apple.co/3RoIjsU_x000a_Resso: https://bit.ly/3RPFQrF_x000a_Reel: https://ffm.bio/geetkaaralbum_x000a__x000a_You Can Download/Play Full Song  On : _x000a__x000a_Wynk Music: https://bit.ly/3B7sDEP_x000a_Amazon Prime Music: https://amzn.to/3zj0Q2J_x000a_Jio Saavn: https://bit.ly/3ogupf8_x000a_Hungama: https://bit.ly/3IY5mak_x000a_Spotify: https://spoti.fi/3aU3xhX_x000a_Apple Music: https://apple.co/3IS970V_x000a_Amazon UK: https://amzn.to/3yVHyir_x000a_YT Music: https://bit.ly/3P5NqfE_x000a_iTunes: https://apple.co/3IS970V_x000a_Resso: https://bit.ly/3B7tmFP_x000a_Reel: https://bit.ly/3IY4hPO_x000a__x000a_Song: Tim Hortons_x000a_Singer: Satbir Aujla_x000a_Lyrics: Satbir Aujla_x000a_Composer: Satbir Aujla_x000a_Music: Jazz Dee_x000a_Director: Rav Dhillon_x000a_Female Lead: Ritika Rai_x000a_Mix and Master: Sameer Charegaonkar_x000a_Ass Director: Rahul Marwaha_x000a_Editing &amp; CC: Inder Rattaul_x000a_DOP: Arundeep Teji_x000a_Line Producer: Galb Films _x000a_Still: Harnaam_x000a_Flute By: Flutepreet_x000a_Makeup: Manvi_x000a_Poster: The Town Media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4S"/>
    <x v="151"/>
    <n v="6060678"/>
    <n v="84772"/>
    <n v="3551"/>
    <x v="1"/>
    <x v="262"/>
    <x v="57"/>
    <s v="Satbir Aujla"/>
    <s v=" Satbir Aujla"/>
    <s v=" Jazz Dee"/>
    <m/>
    <m/>
    <s v=" https://spoti.fi/3PgxQh8"/>
    <s v=" https://apple.co/3RoIjsU"/>
    <m/>
    <m/>
    <s v="getmp3"/>
  </r>
  <r>
    <x v="0"/>
    <x v="298"/>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Resso: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9M25S"/>
    <x v="152"/>
    <n v="59415"/>
    <n v="4819"/>
    <n v="111"/>
    <x v="1"/>
    <x v="263"/>
    <x v="102"/>
    <s v="Babbu, Love Lokha, Jass Manak"/>
    <m/>
    <s v=" Sharry Nexus, Snipr, Rajat Nagpal"/>
    <m/>
    <m/>
    <m/>
    <m/>
    <m/>
    <m/>
    <s v="getmp3"/>
  </r>
  <r>
    <x v="0"/>
    <x v="299"/>
    <s v="Geet MP3 Presenting 7th Song Of LOVER Movie &quot;Kasam&quot; Vocals By Hashmat Sultana._x000a_Make Sure You Will Like It And Spread it As Much As You Can. _x000a_&quot;LOVER&quot; Movie Releasing On 1st July 2022 In Theaters.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Kasam Audio Available For Streaming :_x000a__x000a_Wynk Music : https://bit.ly/3byawNq_x000a_Amazon Prime Music : https://amzn.to/3Bb0ZVO_x000a_Jio Saavn : https://bit.ly/3OSI4Ey_x000a_Hungama : https://bit.ly/3OxrI4b_x000a_Spotify : https://spoti.fi/3y9bis2_x000a_Apple Music : https://apple.co/3d4Zlgr_x000a_Amazon UK : https://amzn.to/3QBnjgQ_x000a_YT Music : https://bit.ly/3Dm0Otk_x000a_iTunes : https://apple.co/3d4Zlgr_x000a_Resso : https://bit.ly/3noiL19_x000a_Reel : https://bit.ly/3Nox4NS_x000a__x000a_Song Credits:_x000a_Movie Name: LOVER_x000a_Song: Kasam_x000a_Starring: Guri, Ronak Joshi _x000a_Singer:  Hashmat Sultana_x000a_Lyrics: Babbu_x000a_Music Producer: Snipr_x000a_Violin: Manas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3S"/>
    <x v="32"/>
    <n v="12137680"/>
    <n v="139654"/>
    <n v="2917"/>
    <x v="1"/>
    <x v="264"/>
    <x v="103"/>
    <s v="Babbu"/>
    <m/>
    <s v=" Sharry Nexus, Snipr, Rajat Nagpal"/>
    <m/>
    <m/>
    <m/>
    <m/>
    <m/>
    <m/>
    <s v="getmp3"/>
  </r>
  <r>
    <x v="0"/>
    <x v="300"/>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0S"/>
    <x v="153"/>
    <n v="76256"/>
    <n v="5421"/>
    <n v="176"/>
    <x v="1"/>
    <x v="265"/>
    <x v="102"/>
    <s v="Babbu, Love Lokha, Jass Manak"/>
    <m/>
    <s v=" Sharry Nexus, Snipr, Rajat Nagpal"/>
    <m/>
    <m/>
    <m/>
    <m/>
    <m/>
    <m/>
    <s v="getmp3"/>
  </r>
  <r>
    <x v="0"/>
    <x v="301"/>
    <s v="Geet MP3 Presenting 6th Song Of LOVER Movie &quot;Marke&quot; Vocals By Jass Manak_x000a_Make Sure You Will Like It And Spread it As Much As You Can. _x000a_&quot;LOVER&quot; Movie Releasing On 1st July 2022 In Theaters.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_x000a_Marke Song Stream Now On: _x000a__x000a_Wynk Music: https://bit.ly/3a30WSa_x000a_Amazon Prime Music: https://amzn.to/3QM6Qbb_x000a_Hungama : https://bit.ly/3QCkFaD_x000a_Jio Saavn : https://bit.ly/3Bb9kc3_x000a_Apple Music : https://apple.co/3B1xQfq_x000a_Spotify: https://spoti.fi/3OrJVjw_x000a_Amazon UK: https://amzn.to/3nDwstv_x000a_YT Music: https://bit.ly/3HTweYl_x000a_iTunes : https://apple.co/3B1xQfq_x000a_Reel: https://bit.ly/3xVMlju_x000a_Resso: https://bit.ly/3y3ZBmq_x000a__x000a_Song Credits:_x000a_Movie Name: LOVER_x000a_Song: Marke_x000a_Starring: Guri, Ronak Joshi _x000a_Singer:  Jass Manak_x000a_Lyrics: Love Lohka_x000a_Music Producer: Sharry Nexus_x000a_Rhythm: Shibhu G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39337234"/>
    <n v="398660"/>
    <n v="7124"/>
    <x v="1"/>
    <x v="266"/>
    <x v="104"/>
    <s v="Love Lohka"/>
    <m/>
    <s v=" Sharry Nexus, Snipr, Rajat Nagpal"/>
    <m/>
    <m/>
    <s v=" https://spoti.fi/3OrJVjw"/>
    <m/>
    <m/>
    <m/>
    <s v="getmp3"/>
  </r>
  <r>
    <x v="0"/>
    <x v="302"/>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16S"/>
    <x v="154"/>
    <n v="48846"/>
    <n v="3432"/>
    <n v="155"/>
    <x v="1"/>
    <x v="267"/>
    <x v="102"/>
    <s v="Babbu, Love Lokha, Jass Manak"/>
    <m/>
    <s v=" Sharry Nexus, Snipr, Rajat Nagpal"/>
    <m/>
    <m/>
    <m/>
    <m/>
    <m/>
    <m/>
    <s v="getmp3"/>
  </r>
  <r>
    <x v="0"/>
    <x v="303"/>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M58S"/>
    <x v="155"/>
    <n v="51758"/>
    <n v="3699"/>
    <n v="178"/>
    <x v="1"/>
    <x v="268"/>
    <x v="102"/>
    <s v="Babbu, Love Lokha, Jass Manak"/>
    <m/>
    <s v=" Sharry Nexus, Snipr, Rajat Nagpal"/>
    <m/>
    <m/>
    <m/>
    <m/>
    <m/>
    <m/>
    <s v="getmp3"/>
  </r>
  <r>
    <x v="0"/>
    <x v="304"/>
    <s v="Geet MP3 Presenting 5th Song Of LOVER Movie &quot;Tere Bina&quot; Vocals By Ustad Rahat Fateh Ali Khan Ji_x000a_Make Sure You Will Like It And Spread it As Much As You Can. _x000a_&quot;LOVER&quot; Movie Releasing On 1st July 2022 In Theaters.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Tere Bina Stream/Download Now On:_x000a__x000a_Wynk : https://wynk.in/u/kijggcn90_x000a_Amazon Prime Music : https://amzn.to/3u3yq9O_x000a_Jio Saavn : https://bit.ly/3NcMV1U_x000a_Hungama : https://bit.ly/3yjAX2m_x000a_Spotify : https://spoti.fi/3bxXRdd_x000a_Apple Music : https://apple.co/3HUHSSM_x000a_Amazon UK : https://amzn.to/3brbDyq_x000a_YT Music : https://bit.ly/3A54MVC_x000a_iTunes : https://apple.co/3HUHSSM_x000a_Reel : https://bit.ly/3ylcIRd_x000a_Resso : https://bit.ly/3HY6o5i_x000a__x000a_Song Credits:_x000a_Movie Name: LOVER_x000a_Song: Tere Bina_x000a_Starring: Guri, Ronak Joshi _x000a_Singer: Ustad Rahat Fateh Ali Khan_x000a_Lyrics: Babbu_x000a_Music Producer: Snipr_x000a_Guitar: Shushant Rinku, Rajan Joy _x000a_Rhythm: Shibhu G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7S"/>
    <x v="146"/>
    <n v="10286714"/>
    <n v="121919"/>
    <n v="1488"/>
    <x v="1"/>
    <x v="269"/>
    <x v="105"/>
    <s v="Babbu"/>
    <m/>
    <s v=" Sharry Nexus, Snipr, Rajat Nagpal"/>
    <m/>
    <m/>
    <m/>
    <m/>
    <m/>
    <m/>
    <s v="getmp3"/>
  </r>
  <r>
    <x v="0"/>
    <x v="305"/>
    <s v="Geet MP3 Presenting Jukebox Of LOVER Movie _x000a_Make Sure You Will Like It And Spread It As Much As You Can. _x000a_&quot;LOVER&quot; Movie Releasing On 1st July 2022 In Theaters._x000a_Subscribe To Our Channel For New Songs: http://bit.ly/SubscribeGEETMP3_x000a__x000a_Lover Original Motion Picture Soundtrack: 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Lover (Original Motion Picture Soundtrack)_x000a__x000a_1. Pyar Karda _x000a_Singer: Jass Manak _x000a_Lyrics: Babbu _x000a_Music: Sharry Nexus _x000a__x000a_2. Lover Title Track: _x000a_Singer: Sachet Tandon_x000a_Lyrics: Babbu_x000a_Music: Snipr _x000a__x000a_3. Kitna Chahe_x000a_Singer: Jass Manak Ft. Asees Kaur _x000a_Lyrics: Jass Manak _x000a_Music: Rajat Nagpal, Sharry Nexus_x000a__x000a_4. Rangreza_x000a_Singer: Atif Aslam_x000a_Lyrics: Babbu_x000a_Music: Snipr_x000a_ _x000a_5. Tere Bina: _x000a_Singer: Rahat Fateh Ali Khan _x000a_Lyrics: Babbu _x000a_Music: Snipr_x000a__x000a_6. Marke _x000a_Singer: Jass Manak _x000a_Music: Sharry Nexus _x000a_Lyrics: Love Lohka_x000a__x000a_7. Kasam _x000a_Singer: Hashmat Sultana_x000a_Lyrics: Babbu _x000a_Music: Snipr_x000a__x000a__x000a_Lyrical Video: Sunix Thakor_x000a_Poster: The Town Media_x000a_Promotions: GK Digital_x000a_Music Label: Geet MP3_x000a__x000a_Movie Credits: _x000a_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3M37S"/>
    <x v="156"/>
    <n v="2571579"/>
    <n v="36071"/>
    <n v="848"/>
    <x v="1"/>
    <x v="270"/>
    <x v="91"/>
    <s v="Babbu"/>
    <m/>
    <s v=" Sharry Nexus "/>
    <m/>
    <m/>
    <m/>
    <m/>
    <m/>
    <m/>
    <s v="getmp3"/>
  </r>
  <r>
    <x v="0"/>
    <x v="306"/>
    <s v="Geet MP3 Presenting 7th Song Of LOVER Movie &quot;Kasam&quot; Vocals By Hashmat Sultana._x000a_Make Sure You Will Like It And Spread it As Much As You Can. _x000a_&quot;LOVER&quot; Movie Releasing On 1st July 2022 In Theaters._x000a_Subscribe To Our Channel For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Kasam Audio Available For Streaming :_x000a__x000a_Wynk Music : https://bit.ly/3byawNq_x000a_Amazon Prime Music : https://amzn.to/3Bb0ZVO_x000a_Jio Saavn : https://bit.ly/3OSI4Ey_x000a_Hungama : https://bit.ly/3OxrI4b_x000a_Spotify : https://spoti.fi/3y9bis2_x000a_Apple Music : https://apple.co/3d4Zlgr_x000a_Amazon UK : https://amzn.to/3QBnjgQ_x000a_YT Music : https://bit.ly/3Dm0Otk_x000a_iTunes : https://apple.co/3d4Zlgr_x000a_Resso : https://bit.ly/3noiL19_x000a_Reel : https://bit.ly/3Nox4NS_x000a__x000a__x000a_Song Credits:_x000a_Movie Name: LOVER_x000a_Song: Kasam_x000a_Starring: Guri, Ronak Joshi _x000a_Singer:  Hashmat Sultana_x000a_Lyrics: Babbu_x000a_Composer : Babbu_x000a_Music Producer: Snipr_x000a_Violin: Manas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0S"/>
    <x v="104"/>
    <n v="1360854"/>
    <n v="33681"/>
    <n v="686"/>
    <x v="1"/>
    <x v="264"/>
    <x v="103"/>
    <s v="Babbu"/>
    <m/>
    <s v=" Sharry Nexus, Snipr, Rajat Nagpal"/>
    <m/>
    <m/>
    <m/>
    <m/>
    <m/>
    <m/>
    <s v="getmp3"/>
  </r>
  <r>
    <x v="0"/>
    <x v="307"/>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6M18S"/>
    <x v="157"/>
    <n v="53720"/>
    <n v="4297"/>
    <n v="195"/>
    <x v="1"/>
    <x v="271"/>
    <x v="102"/>
    <s v="Babbu, Love Lokha, Jass Manak"/>
    <m/>
    <s v=" Sharry Nexus, Snipr, Rajat Nagpal"/>
    <m/>
    <m/>
    <m/>
    <m/>
    <m/>
    <m/>
    <s v="getmp3"/>
  </r>
  <r>
    <x v="0"/>
    <x v="308"/>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Resso: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2S"/>
    <x v="158"/>
    <n v="63232"/>
    <n v="5990"/>
    <n v="179"/>
    <x v="1"/>
    <x v="272"/>
    <x v="102"/>
    <s v="Babbu, Love Lokha, Jass Manak"/>
    <m/>
    <s v=" Sharry Nexus, Snipr, Rajat Nagpal"/>
    <m/>
    <m/>
    <m/>
    <m/>
    <m/>
    <m/>
    <s v="getmp3"/>
  </r>
  <r>
    <x v="0"/>
    <x v="309"/>
    <s v="Geet MP3 Presenting 6th Song Of LOVER Movie &quot;Marke&quot; Vocals By Jass Manak_x000a_Make Sure You Will Like It And Spread it As Much As You Can. _x000a_&quot;LOVER&quot; Movie Releasing On 1st July 2022 In Theaters.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arke Song Stream Now On: _x000a__x000a_Wynk Music: https://bit.ly/3a30WSa_x000a_Amazon Prime Music: https://amzn.to/3QM6Qbb_x000a_Hungama : https://bit.ly/3QCkFaD_x000a_Jio Saavn : https://bit.ly/3Bb9kc3_x000a_Apple Music : https://apple.co/3B1xQfq_x000a_Spotify: https://spoti.fi/3OrJVjw_x000a_Amazon UK: https://amzn.to/3nDwstv_x000a_YT Music: https://bit.ly/3HTweYl_x000a_iTunes : https://apple.co/3B1xQfq_x000a_Reel: https://bit.ly/3xVMlju_x000a_Resso: https://bit.ly/3y3ZBmq_x000a__x000a_Song Credits:_x000a_Movie Name: LOVER_x000a_Song: Marke_x000a_Starring: Guri, Ronak Joshi _x000a_Singer:  Jass Manak_x000a_Lyrics: Love Lohka_x000a_Music Producer: Sharry Nexus_x000a_Rhythm: Shibhu G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4S"/>
    <x v="125"/>
    <n v="10356266"/>
    <n v="176219"/>
    <n v="3697"/>
    <x v="1"/>
    <x v="266"/>
    <x v="104"/>
    <s v="Love Lohka"/>
    <m/>
    <s v=" Sharry Nexus, Snipr, Rajat Nagpal"/>
    <m/>
    <m/>
    <s v=" https://spoti.fi/3OrJVjw"/>
    <m/>
    <m/>
    <m/>
    <s v="getmp3"/>
  </r>
  <r>
    <x v="0"/>
    <x v="310"/>
    <s v="Geet MP3 Presenting 5th Song Of LOVER Movie &quot;Tere Bina&quot; Vocals By Ustad Rahat Fateh Ali Khan Ji_x000a_Make Sure You Will Like It And Spread it As Much As You Can. _x000a_&quot;LOVER&quot; Movie Releasing On 1st July 2022 In Theaters.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Tere Bina Stream/Download Now On:_x000a__x000a_Wynk : https://wynk.in/u/kijggcn90_x000a_Amazon Prime Music : https://amzn.to/3u3yq9O_x000a_Jio Saavn : https://bit.ly/3NcMV1U_x000a_Hungama : https://bit.ly/3yjAX2m_x000a_Spotify : https://spoti.fi/3bxXRdd_x000a_Apple Music : https://apple.co/3HUHSSM_x000a_Amazon UK : https://amzn.to/3brbDyq_x000a_YT Music : https://bit.ly/3A54MVC_x000a_iTunes : https://apple.co/3HUHSSM_x000a_Reel : https://bit.ly/3ylcIRd_x000a_Resso : https://bit.ly/3HY6o5i_x000a__x000a_Song Credits:_x000a_Movie Name: LOVER_x000a_Song: Tere Bina_x000a_Starring: Guri, Ronak Joshi _x000a_Singer: Ustad Rahat Fateh Ali Khan_x000a_Lyrics: Babbu_x000a_Composer : Babbu_x000a_Music Producer: Snipr_x000a_Guitar: Shushant Rinku, Rajan Joy _x000a_Rhythm: Shibhu G _x000a_Mix Master: MixByDolce_x000a_Lyrical Video: Sunix Thakor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7S"/>
    <x v="159"/>
    <n v="2353452"/>
    <n v="82020"/>
    <n v="5423"/>
    <x v="1"/>
    <x v="269"/>
    <x v="105"/>
    <s v="Babbu"/>
    <m/>
    <s v=" Sharry Nexus, Snipr, Rajat Nagpal"/>
    <m/>
    <m/>
    <m/>
    <m/>
    <m/>
    <m/>
    <s v="getmp3"/>
  </r>
  <r>
    <x v="0"/>
    <x v="311"/>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Resso: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7S"/>
    <x v="160"/>
    <n v="1283681"/>
    <n v="84553"/>
    <n v="515"/>
    <x v="1"/>
    <x v="265"/>
    <x v="102"/>
    <s v="Babbu, Love Lokha, Jass Manak"/>
    <m/>
    <s v=" Sharry Nexus, Snipr, Rajat Nagpal"/>
    <m/>
    <m/>
    <m/>
    <m/>
    <m/>
    <m/>
    <s v="getmp3"/>
  </r>
  <r>
    <x v="0"/>
    <x v="312"/>
    <s v="Geet MP3 Presenting 4th Song Of LOVER Movie &quot;Rangreza&quot; Vocals By Atif Aslam _x000a_Make Sure You Will Like It And Spread it As Much As You Can. _x000a_&quot;LOVER&quot; Movie Releasing On 1st July 2022 Only in Theaters._x000a_Subscribe To Our Channel For New Songs: http://bit.ly/SubscribeGEETMP3_x000a__x000a__x000a__x000a_Song Credits:_x000a_Movie Name: LOVER_x000a_Song: Rangreza_x000a_Starring: Guri, Ronak Joshi _x000a_Singer: Atif Aslam_x000a_Lyrics: Babbu_x000a_Composer : Babbu_x000a_Music Producer: Snipr_x000a_Mixed And Mastered By: Aftab Khan At Headroom Studio Mumbai _x000a_Mix Assistant Vatsal Chevli And Elvis Fernandes_x000a_Directed By: Dilsher Singh &amp; Khushpal Singh_x000a_Poster: The Town Media, Aman Kalsi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Garry Nawaab_x000a_Line Production: K Two Films_x000a_Promotions: GK Digital_x000a_Worldwide Distributions: Geet MP3_x000a_Music On: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43946558"/>
    <n v="554668"/>
    <n v="20389"/>
    <x v="1"/>
    <x v="273"/>
    <x v="106"/>
    <s v="Babbu"/>
    <m/>
    <s v=" Sharry Nexus, Snipr, Rajat Nagpal"/>
    <m/>
    <m/>
    <m/>
    <m/>
    <m/>
    <m/>
    <s v="getmp3"/>
  </r>
  <r>
    <x v="0"/>
    <x v="313"/>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117208"/>
    <n v="8437"/>
    <n v="281"/>
    <x v="1"/>
    <x v="274"/>
    <x v="102"/>
    <s v="Babbu, Love Lokha, Jass Manak"/>
    <m/>
    <s v=" Sharry Nexus, Snipr, Rajat Nagpal"/>
    <m/>
    <m/>
    <m/>
    <m/>
    <m/>
    <m/>
    <s v="getmp3"/>
  </r>
  <r>
    <x v="0"/>
    <x v="314"/>
    <s v="Geet MP3 &amp; GK Digital Presenting Beautiful Song &quot;Naah&quot; By Amazing Jass Manak_x000a_Make Sure You Will Like It And Spread it As Much As You Can. _x000a__x000a_Subscribe To Our Channel For Songs  : http://bit.ly/SubscribeGEETMP3_x000a__x000a_Enjoy Naah Lofi Audio On: _x000a__x000a_Wynk Music : https://bit.ly/3zWHkde_x000a_Amazon Prime Music : https://amzn.to/3bdLrah_x000a_Jio Saavn : https://bit.ly/3HJIJFK_x000a_Spotify : https://spoti.fi/3HKynFx_x000a_Apple Music : https://apple.co/3QCWLgt_x000a_Amazon UK : https://amzn.to/3HHpwVn_x000a_YT Music : https://bit.ly/3QHpgcQ_x000a_iTunes : https://apple.co/3QCWLgt_x000a_Reel : https://bit.ly/3n9nwvr_x000a_Resso : https://bit.ly/3bnoSQs_x000a__x000a__x000a_You Can Listen Original Audio On :-_x000a__x000a_Wynk Music: https://bit.ly/3t8hSxF_x000a_Amazon Prime Music: https://amzn.to/3i2NXjU_x000a_JioSaavn: https://bit.ly/36frk9g_x000a_Hungama: https://bit.ly/3CCox6g_x000a_Apple Music: https://apple.co/3i6h2Lu_x000a_Spotify: https://spoti.fi/3tWUORs_x000a_YT Music: https://bit.ly/3t6wBsD_x000a_iTunes: https://apple.co/3i6h2Lu_x000a_Resso: https://m.resso.com/ZSdeDmfaM/_x000a_Reel: https://bit.ly/3CH7uje_x000a__x000a_Song Credits : _x000a__x000a_Song : Naah Lofi_x000a_Singer : Jass Manak _x000a_Lyrics : Jass Manak_x000a_Composer : Jass Manak _x000a_Music : Sharry Nexus_x000a_LOFI mix : Abhishek Gusain_x000a_Video Director : Satti Dhillon_x000a_Video Editor : Sunix Thakor_x000a_Story &amp; Screenplay: Satti Dhillon _x000a_D.O.P : Vahe Hambarcumyan_x000a_Focus Puller : Taron Hambarcumyan_x000a_Makeup : Liana Ayvazyan_x000a_Hair : Gevor Babumyan_x000a_Production Manager : Mary Mirzakhanyan _x000a_Still and Making : Karen Serrobyan _x000a_Drone Operator : Karen Galstyan_x000a_Editor : Danielyan Nairi_x000a_Colour Grading : Onkar_x000a_Reel &amp; Online Promotions : GK Digital_x000a_Produced By : Kv Dhillon_x000a_Music Label : Geet MP3_x000a__x000a_Music Consultant &amp; Digital Partner : GK DIGITAL_x000a_Instagram :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15961218"/>
    <n v="269196"/>
    <n v="2808"/>
    <x v="1"/>
    <x v="275"/>
    <x v="91"/>
    <s v="Jass Manak"/>
    <m/>
    <s v=" Sharry Nexus"/>
    <m/>
    <m/>
    <s v=" https://spoti.fi/3tWUORs"/>
    <s v=" https://apple.co/3i6h2Lu"/>
    <s v=" https://bit.ly/36frk9g"/>
    <m/>
    <s v="getmp3"/>
  </r>
  <r>
    <x v="0"/>
    <x v="315"/>
    <s v="Geet MP3 Presenting 3rd Song Of LOVER Movie &quot;Kitna Chahe&quot; Vocals By Jass Manak_x000a_Make Sure You Will Like It And Spread it As Much As You Can. _x000a_&quot;LOVER&quot; Movie Releasing On 1st July 2022 In Theaters._x000a_Subscribe To Our Channel For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Kitna Chahe Audio Available For Streaming:_x000a__x000a_Wynk Music: https://bit.ly/39HCshq_x000a_Amazon Prime Music: https://amzn.to/3QyHDAM_x000a_Hungama: https://bit.ly/3y5YhAu_x000a_Jio Saavn: https://bit.ly/3NcMV1U_x000a_Spotify: https://spoti.fi/3tSZKaP_x000a_Apple Music: https://apple.co/3zVgphM_x000a_Amazon Uk: https://amzn.to/3Ndgosp_x000a_iTunes: https://apple.co/3zVgphM_x000a_YT Music: https://bit.ly/3Qu8ttX _x000a_Reel: https://bit.ly/3xFYWXZ_x000a_Resso : https://bit.ly/3u1lMbC_x000a__x000a_Song Credits:_x000a_Movie Name: LOVER_x000a_Song: Kitne Chahe_x000a_Starring: Guri, Ronak Joshi _x000a_Singer: Jass Manak, Asees Kaur_x000a_Lyrics: Jass Manak_x000a_Composer: Jass Manak _x000a_Music Producer : Rajat Nagpal, Sharry Nexus 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10648738"/>
    <n v="261289"/>
    <n v="10322"/>
    <x v="1"/>
    <x v="276"/>
    <x v="107"/>
    <s v="Jass Manak"/>
    <s v=" Jass Manak "/>
    <s v=" Sharry Nexus, Snipr, Rajat Nagpal"/>
    <m/>
    <m/>
    <s v=" https://spoti.fi/3tSZKaP"/>
    <s v=" https://apple.co/3zVgphM"/>
    <m/>
    <m/>
    <s v="getmp3"/>
  </r>
  <r>
    <x v="0"/>
    <x v="316"/>
    <s v="Geet MP3 Presenting Title Track From &quot;LOVER&quot; Movie, Sung By Melodious &quot;Sachet Tandon&quot;_x000a_Make Sure You Will Like It And Spread It As Much As You Can. _x000a_LOVER Movie Releasing On 1st July 2022 Only In Theaters._x000a_Subscribe To Our Channel For Songs: http://bit.ly/SubscribeGEETMP3_x000a__x000a_Lover (Original Motion Picture Soundtrack)_x000a__x000a_Wynk Music: https://bit.ly/3A0hBk4_x000a_Amazon Prime Music: https://amzn.to/3b7u37k_x000a_Jio Saavn: https://bit.ly/3yjSdo7_x000a_Hungama: https://bit.ly/3OLmP7z_x000a_Apple Music: https://apple.co/3a7WPVj_x000a_Spotify: https://spoti.fi/3AsDp86_x000a_YT Music: https://bit.ly/3unWIeS_x000a_iTunes: https://apple.co/3a7WPVj_x000a_Resso: https://bit.ly/3A9WQ5G_x000a__x000a_Lover Audio Available For Streaming:_x000a__x000a_Spotify: https://spoti.fi/3QrRaJM_x000a_Wynk Music: https://bit.ly/3mXF5yA_x000a_Amazon Prime Music: https://amzn.to/3b7u37k_x000a_Jio Saavn: https://bit.ly/3tGStuP_x000a_Hungama: https://bit.ly/3HuHjyU_x000a_Apple Music: https://apple.co/3tGKduu_x000a_YT Music: https://bit.ly/3MUE84J_x000a_Amazon UK: https://amzn.to/39v26Wn_x000a_iTunes: https://apple.co/3tGKduu_x000a_Reel: https://bit.ly/3xBLhRN_x000a__x000a_Song Credits:_x000a_Movie Name: LOVER_x000a_Song: Lover (Title Track) _x000a_Starring: Guri, Ronak Joshi _x000a_Singer: Sachet Tandon_x000a_Lyrics: Babbu_x000a_Composer : Babbu_x000a_Music Producer: Snipr_x000a_Violin: Manas Kumar _x000a_Guitar: Shushant Rinku &amp; Rajan Joy_x000a_Mix &amp; Master: MixbyDolce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6S"/>
    <x v="161"/>
    <n v="18315646"/>
    <n v="313420"/>
    <n v="15913"/>
    <x v="1"/>
    <x v="277"/>
    <x v="108"/>
    <s v="Babbu"/>
    <m/>
    <s v=" Sharry Nexus, Snipr, Rajat Nagpal"/>
    <m/>
    <m/>
    <s v=" https://spoti.fi/3AsDp86"/>
    <s v=" https://apple.co/3a7WPVj"/>
    <m/>
    <m/>
    <s v="getmp3"/>
  </r>
  <r>
    <x v="0"/>
    <x v="317"/>
    <s v="Geet MP3 Proudly Presenting Trailer Of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kh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13558930"/>
    <n v="297733"/>
    <n v="10650"/>
    <x v="1"/>
    <x v="270"/>
    <x v="102"/>
    <s v="Babbu, Love Lokha, Jass Manak"/>
    <m/>
    <s v=" Sharry Nexus, Snipr, Rajat Nagpal"/>
    <m/>
    <m/>
    <m/>
    <m/>
    <m/>
    <m/>
    <s v="getmp3"/>
  </r>
  <r>
    <x v="0"/>
    <x v="318"/>
    <s v="Geet MP3 Presenting First Song From Lover Movie is  Pyar Karda By &quot;Jass Manak&quot;_x000a_Make Sure You Will Like It And Spread it As Much As You Can. _x000a__x000a_Subscribe To Our Channel For New Songs: http://bit.ly/SubscribeGEETMP3_x000a__x000a_Song Credits:_x000a_Song: Pyar Karda_x000a_Movie Name: LOVER_x000a_Singer: Jass Manak_x000a_Starring: Guri, Ronak Joshi _x000a_Lyrics: Babbu_x000a_Composer: Babbu_x000a_Music: Sharry Nexus_x000a_Directed By: Dilsher Singh &amp; Khushpal Singh_x000a_Poster: The Town Media_x000a_Promotions: GK Digital_x000a_Music Label: Geet MP3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_x000a_Story And Screenplay: Taj _x000a_Dialogue: Gurinder Dimpy_x000a_DOP: Soni Singh_x000a_Associate Dir: Tajinder Dhiman_x000a_Voiceover: Samar Singh Chauhan _x000a_Choreographer: Mehul Gadani_x000a_Chief Ad: Gurdeep _x000a_Sound Designing And Mixing: Soundideaz Studios_x000a_DI: Parsad Film Labs_x000a_BGM: Sandeep Saxena _x000a_Editor: Hardik Singh Reen_x000a_Publicity Designs: Aman Kalsi  _x000a_Promotions: GK Digital_x000a_Worldwide Distributions: Geet MP3_x000a_Music On: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0S"/>
    <x v="132"/>
    <n v="42269976"/>
    <n v="579588"/>
    <n v="20594"/>
    <x v="1"/>
    <x v="278"/>
    <x v="109"/>
    <s v="Babbu"/>
    <s v=" Babbu"/>
    <s v=" Sharry Nexus"/>
    <m/>
    <m/>
    <m/>
    <m/>
    <m/>
    <m/>
    <s v="getmp3"/>
  </r>
  <r>
    <x v="0"/>
    <x v="319"/>
    <s v="Geet MP3 Proudly Presenting GURI'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DOP: Soni Singh_x000a_Associate Dir: Tajinder Dhiman_x000a_Voiceover: Samar Singh Chahuhan _x000a_Choreographer: Mehul Gadani_x000a_Chief Ad: Gurdeep _x000a_Sound Designing And Mixing: Soundideaz Studios_x000a_DI: Parsad Film Labs_x000a_BGM: Sandeep Saxena _x000a_Editor: Hardik Singh Reen_x000a_Publicity Designs: Aman Kalsi  _x000a_Promotions: GK Digital_x000a_Worldwide Distributions: Geet MP3_x000a_Music On: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9S"/>
    <x v="162"/>
    <n v="980005"/>
    <n v="58549"/>
    <n v="5868"/>
    <x v="1"/>
    <x v="279"/>
    <x v="26"/>
    <s v="NILL"/>
    <m/>
    <m/>
    <m/>
    <m/>
    <m/>
    <m/>
    <m/>
    <m/>
    <s v="getmp3"/>
  </r>
  <r>
    <x v="0"/>
    <x v="320"/>
    <s v="Geet MP3 Proudly Presenting Motion Poster Of GURI 's New Movie &quot;LOVER&quot; Movie Releasing On 1st July 2022 In Theaters._x000a_Make Sure You Will Like It And Spread it As Much As You Can. _x000a_Subscribe To Our Channel For New Songs: http://bit.ly/SubscribeGEETMP3_x000a__x000a_Lover (Original Motion Picture Soundtrack)_x000a__x000a_Wynk Music: https://bit.ly/3A0hBk4_x000a_Amazon Prime Music: https://amzn.to/3b7u37k_x000a_Jio Saavn: https://bit.ly/3yjSdo7_x000a_Hungama: https://bit.ly/3OLmP7z_x000a_Apple Music : https://apple.co/3a7WPVj_x000a_Spotify : https://spoti.fi/3AsDp86_x000a_YT Music : https://bit.ly/3unWIeS_x000a_iTunes : https://apple.co/3a7WPVj_x000a_Resso : https://bit.ly/3A9WQ5G_x000a__x000a_Movie Credits: _x000a_Movie Name: Lover _x000a_Movie Releasing: 1st July 2022 _x000a_Starring: Guri, Ronak Joshi _x000a_Casting: Yashpal Sharma, Avtar Gill, Rupinder Rupi, Karan Sandhwalia, Harsimran Oberoi, Rahul Jaittly, Raj Dhaliwal, Harmandeep, Avar Brar, Chandan Gill_x000a_Producers: KV Dhillon, Parvar Nishan Singh_x000a_Story And Screenplay: Taj _x000a_Dialogue: Gurinder Dimpy_x000a_Singers: Rahat Fateh Ali Khan, Atif Aslam, Sachet Tandon, Nooran Sisters, Asees Kaur, Jass Manak _x000a_Lyrics: Babbu, Love Lohka, Jass Manak_x000a_Music: Sharry Nexus, Snipr, Rajat Nagpal_x000a_DOP: Soni Singh_x000a_Associate Dir: Tajinder Dhiman_x000a_Voiceover: Samar Singh Chahuhan _x000a_Choreographer: Mehul Gadani_x000a_Action Director: Vishal Bhargav_x000a_Chief Ad: Gurdeep _x000a_Sound Designing And Mixing: Soundideaz Studios_x000a_DI: Parsad Film Labs_x000a_BGM: Sandeep Saxena _x000a_Editor: Hardik Singh Reen_x000a_Publicity Designs: Aman Kalsi, The Town Media _x000a_Line Production: K Two Films_x000a_Promotions: GK Digital_x000a_Worldwide Distributions: Geet MP3_x000a_Music On: Geet MP3_x000a__x000a_Music Consultant &amp; Digital Partner: GK DIGITAL_x000a_Instagram: https://www.instagram.com/GK.DIGITAL_x000a__x000a_Enjoy &amp; Stay Connected With Us 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3S"/>
    <x v="163"/>
    <n v="422637"/>
    <n v="35022"/>
    <n v="4028"/>
    <x v="1"/>
    <x v="280"/>
    <x v="102"/>
    <s v="Babbu, Love Lohka, Jass Manak"/>
    <m/>
    <s v=" Sharry Nexus, Snipr, Rajat Nagpal"/>
    <m/>
    <m/>
    <m/>
    <m/>
    <m/>
    <m/>
    <s v="getmp3"/>
  </r>
  <r>
    <x v="0"/>
    <x v="321"/>
    <s v="Geet MP3 &amp; GK Digital Presenting Tere Ghar De Niche By Bhanu Pratap Agnihotri_x000a_Make Sure You Will Like It And Spread it As Much As You Can. _x000a__x000a_Subscribe To Our Channel For More Songs  : http://bit.ly/SubscribeGEETMP3_x000a__x000a_You Can Stream Tere Ghar De Niche Song On :_x000a__x000a_Wynk Music : https://bit.ly/37H8oBn_x000a_Amazon Prime Music : https://amzn.to/3PeFNEo_x000a_Jio Saavn : https://bit.ly/3yur5mN_x000a_Hungama : https://bit.ly/37xTCwI_x000a_Spotify : https://spoti.fi/38kHCiL_x000a_Apple Music : https://apple.co/3N7vHUc_x000a_Amazon UK : https://amzn.to/3Fxjbuw_x000a_YT Music : https://bit.ly/3srejSo_x000a_iTunes : https://apple.co/3N7vHUc_x000a_Reel : https://bit.ly/38fPIcq_x000a_Resso : https://bit.ly/37GBHEh_x000a__x000a_Song - Tere Ghar De Niche_x000a_Singer &amp; Composer - Bhanu Pratap Agnihotri _x000a_Female singer - Simar Kaur _x000a_Lyrics - Sahil _x000a_Music - Baman Chand_x000a_Female lead model - geet Goraya _x000a_Dop - honey cam _x000a_Edit/DI - Arshpreet _x000a_Line prod - V sign Production _x000a_Male costume - Kumar tailor _x000a_Costume/stylist - joy Narang _x000a_Ad - Gurdeep, Bunty, Gurdev Singh _x000a_Director - Shamsher Singh _x000a_Video - Team tru makers_x000a_Producer - Kv Dhillon_x000a_Reel &amp; Online Promotion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5S"/>
    <x v="23"/>
    <n v="2828205"/>
    <n v="48248"/>
    <n v="2690"/>
    <x v="1"/>
    <x v="281"/>
    <x v="94"/>
    <s v="Sahil"/>
    <m/>
    <m/>
    <m/>
    <m/>
    <m/>
    <m/>
    <m/>
    <m/>
    <s v="getmp3"/>
  </r>
  <r>
    <x v="0"/>
    <x v="322"/>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52691"/>
    <n v="2327"/>
    <n v="102"/>
    <x v="1"/>
    <x v="282"/>
    <x v="110"/>
    <s v="Prince Rakhdi"/>
    <m/>
    <s v=" Yeah Proof"/>
    <m/>
    <m/>
    <s v=" https://spoti.fi/3MXNeho"/>
    <s v=" https://apple.co/3vRXSAt"/>
    <s v=" https://bit.ly/38cpKGB"/>
    <m/>
    <s v="getmp3"/>
  </r>
  <r>
    <x v="0"/>
    <x v="323"/>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Art Director : Sunil Kumar_x000a_Project Manager : Khushal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2S"/>
    <x v="148"/>
    <n v="49313"/>
    <n v="2440"/>
    <n v="104"/>
    <x v="1"/>
    <x v="283"/>
    <x v="110"/>
    <s v="Prince Rakhdi"/>
    <m/>
    <s v=" Yeah Proof"/>
    <m/>
    <m/>
    <s v=" https://spoti.fi/3MXNeho"/>
    <s v=" https://apple.co/3vRXSAt"/>
    <s v=" https://bit.ly/38cpKGB"/>
    <m/>
    <s v="getmp3"/>
  </r>
  <r>
    <x v="0"/>
    <x v="324"/>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45058"/>
    <n v="2290"/>
    <n v="133"/>
    <x v="1"/>
    <x v="284"/>
    <x v="110"/>
    <s v="Prince Rakhdi"/>
    <m/>
    <s v=" Yeah Proof"/>
    <m/>
    <m/>
    <s v=" https://spoti.fi/3MXNeho"/>
    <s v=" https://apple.co/3vRXSAt"/>
    <s v=" https://bit.ly/38cpKGB"/>
    <m/>
    <s v="getmp3"/>
  </r>
  <r>
    <x v="0"/>
    <x v="325"/>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7S"/>
    <x v="30"/>
    <n v="31067"/>
    <n v="1329"/>
    <n v="53"/>
    <x v="1"/>
    <x v="285"/>
    <x v="110"/>
    <s v="Prince Rakhdi"/>
    <m/>
    <s v=" Yeah Proof"/>
    <m/>
    <m/>
    <s v=" https://spoti.fi/3MXNeho"/>
    <s v=" https://apple.co/3vRXSAt"/>
    <s v=" https://bit.ly/38cpKGB"/>
    <m/>
    <s v="getmp3"/>
  </r>
  <r>
    <x v="0"/>
    <x v="326"/>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6S"/>
    <x v="164"/>
    <n v="46645"/>
    <n v="2566"/>
    <n v="121"/>
    <x v="1"/>
    <x v="286"/>
    <x v="110"/>
    <s v="Prince Rakhdi"/>
    <m/>
    <s v=" Yeah Proof"/>
    <m/>
    <m/>
    <s v=" https://spoti.fi/3MXNeho"/>
    <s v=" https://apple.co/3vRXSAt"/>
    <s v=" https://bit.ly/38cpKGB"/>
    <m/>
    <s v="getmp3"/>
  </r>
  <r>
    <x v="0"/>
    <x v="327"/>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62970"/>
    <n v="3031"/>
    <n v="137"/>
    <x v="1"/>
    <x v="287"/>
    <x v="110"/>
    <s v="Prince Rakhdi"/>
    <m/>
    <s v=" Yeah Proof"/>
    <m/>
    <m/>
    <s v=" https://spoti.fi/3MXNeho"/>
    <s v=" https://apple.co/3vRXSAt"/>
    <s v=" https://bit.ly/38cpKGB"/>
    <m/>
    <s v="getmp3"/>
  </r>
  <r>
    <x v="0"/>
    <x v="328"/>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4S"/>
    <x v="92"/>
    <n v="48387"/>
    <n v="2896"/>
    <n v="183"/>
    <x v="1"/>
    <x v="288"/>
    <x v="110"/>
    <s v="Prince Rakhdi"/>
    <m/>
    <s v=" Yeah Proof"/>
    <m/>
    <m/>
    <s v=" https://spoti.fi/3MXNeho"/>
    <s v=" https://apple.co/3vRXSAt"/>
    <s v=" https://bit.ly/38cpKGB"/>
    <m/>
    <s v="getmp3"/>
  </r>
  <r>
    <x v="0"/>
    <x v="329"/>
    <s v="Geet MP3 &amp; GK Digital Presenting New Album &quot;Shikari&quot; By Karan Randhawa._x000a_Make Sure You Will Like It And Spread it As Much As You Can. 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Reels: https://ffm.bio/shikarialbum_x000a__x000a_Album Credits : _x000a__x000a_1. Putthe Kamm_x000a_Singer: Karaj Randhawa_x000a_Lyrics: Prince Rakhdi_x000a_Music: Yeah Proof_x000a__x000a_2. Saheliyan_x000a_Singer: Karaj Randhawa_x000a_Lyrics: Preeta_x000a_Music: Flamme Music _x000a__x000a_3. Chandigarh_x000a_Singer: Karaj Randhawa_x000a_Lyrics: Prince Rakhdi_x000a_Music: The Kidd_x000a__x000a_4. Naal Tere_x000a_Singer: Karaj Randhawa_x000a_Lyrics: Prince Rakhdi_x000a_Music: Juggy Gill_x000a__x000a_5. Hookah Bar _x000a_Singer: Karaj Randhawa_x000a_Rap: Pradhaan_x000a_Lyrics: Prince Rakhdi_x000a_Music: UV_x000a__x000a_6. Gabru_x000a_Singer: Karaj Randhawa_x000a_Lyrics: Prince Rakhdi_x000a_Music: The Kidd_x000a__x000a_7. Yadaan_x000a_Singer: Karaj Randhawa _x000a_Lyrics: Prince Rakhdi _x000a_Music: Kelly _x000a__x000a_8. Yenkan_x000a_Singer: Karaj Randhawa_x000a_Lyrics: Prince Rakhdi_x000a_Music: Kelly_x000a__x000a_Project Produced By : Sikander Singh_x000a_Lyrical Video By : Vickey Singh_x000a_Reel &amp; Online Promotions: GK Digital_x000a_Produced By: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6M3S"/>
    <x v="165"/>
    <n v="65878"/>
    <n v="4327"/>
    <n v="245"/>
    <x v="1"/>
    <x v="289"/>
    <x v="110"/>
    <s v="Prince Rakhdi"/>
    <m/>
    <s v=" Yeah Proof"/>
    <m/>
    <m/>
    <s v=" https://spoti.fi/3MXNeho"/>
    <s v=" https://apple.co/3vRXSAt"/>
    <s v=" https://bit.ly/38cpKGB"/>
    <m/>
    <s v="getmp3"/>
  </r>
  <r>
    <x v="0"/>
    <x v="330"/>
    <s v="Geet MP3 &amp; GK Digital Presenting New Album &quot;Shikari&quot; By Karan Randhawa, And Now We Releasing Album's First Video, And Full Album Releasing On 7 May 2022 On Geet MP3_x000a_Make Sure You Will Like It And Spread it As Much As You Can. _x000a__x000a_Subscribe To Our Channel For New Songs: http://bit.ly/SubscribeGEETMP3_x000a__x000a_Full Album Available On: _x000a__x000a_Spotify: https://spoti.fi/3MXNeho_x000a_Wynk: https://bit.ly/3kMRSCX_x000a_JioSaavn: https://bit.ly/38cpKGB_x000a_iTunes: https://apple.co/3vRXSAt_x000a_Apple Music: https://apple.co/3vRXSAt_x000a_Youtube Music: https://bit.ly/3KYdEhr_x000a_Resso : https://bit.ly/393eSuz_x000a_Amazon Prime Music: https://amzn.to/39AGCHf _x000a_Amazon Uk: https://amzn.to/3Fum4Mv_x000a_Hungama Music: https://bit.ly/3Pig4v0_x000a__x000a_Song Credits : _x000a_Song: Putthe Kamm_x000a_Singer: Karaj Randhawa , Gurlez Akhtar_x000a_Lyrics: Prince Rakhdi_x000a_Music: Proof_x000a_Featuring: Ginni Kapoor _x000a_Video By: B3gether Pros_x000a_Director: Mahi Sandhu &amp; Joban Sandhu_x000a_Dop : Yadwinder Singh_x000a_Mix Master: Ashock (Bassholics)_x000a_Art Director : Sunil Kumar_x000a_Project Manager : Khushal Singh_x000a_Styling: Shreeya Mongia_x000a_Karaj Randhawa _x000a_Outfit &amp; Shoes: Menz Art by Swami _x000a_Shawl: Wrap Studio_x000a_Ginni Kapoor_x000a_Outfits: _x000a_Sangeeta Swati _x000a_Haania Manzar _x000a_Roze India_x000a_Jewellery: Suhana art and jewels _x000a_Jutti: Saya India_x000a_Poster Designer: The Town Media_x000a_Production: Neeraj Bhatt_x000a_Reel &amp; Online Promotions: GK Digital_x000a_Produced By: Kv Dhillon_x000a_Music Label: Geet MP3_x000a__x000a_Music Consultant &amp; Digital Partner: GK DIGITAL_x000a_Instagram: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1275144"/>
    <n v="34148"/>
    <n v="5516"/>
    <x v="1"/>
    <x v="290"/>
    <x v="111"/>
    <s v="Prince Rakhdi"/>
    <m/>
    <s v=" Proof"/>
    <m/>
    <m/>
    <s v=" https://spoti.fi/3MXNeho"/>
    <s v=" https://apple.co/3vRXSAt"/>
    <s v=" https://bit.ly/38cpKGB"/>
    <m/>
    <s v="getmp3"/>
  </r>
  <r>
    <x v="0"/>
    <x v="331"/>
    <s v="Geet MP3 &amp; GK Digital Presenting New Album &quot;Shikari&quot; By Karan Randhawa, And Now We Releasing Album's First Video Teaser. Full Song Releasing On 5th May, And Full Album Releasing On 7 May 2022 On Geet MP3_x000a_Make Sure You Will Like It And Spread it As Much As You Can. _x000a__x000a_Subscribe To Our Channel For New Songs: http://bit.ly/SubscribeGEETMP3_x000a__x000a_Song Credits : _x000a_Song: Putthe Kamm_x000a_Singer: Karaj Randhawa _x000a_Lyrics: Prince Rakhdi_x000a_Music: Proof_x000a_Featuring: Ginni Kapoor _x000a_Mix &amp; Master : Dense_x000a_Video By: B3gether Pros_x000a_Director: Mahi Sandhu &amp; Joban Sandhu_x000a_Poster Designer: The Town Media_x000a_Reel &amp; Online Promotions: GK Digital_x000a_Produced By: Kv Dhillon_x000a_Music Label: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21S"/>
    <x v="63"/>
    <n v="62214"/>
    <n v="4092"/>
    <n v="142"/>
    <x v="1"/>
    <x v="290"/>
    <x v="112"/>
    <s v="Prince Rakhdi"/>
    <m/>
    <s v=" Proof"/>
    <m/>
    <m/>
    <m/>
    <m/>
    <m/>
    <m/>
    <s v="getmp3"/>
  </r>
  <r>
    <x v="0"/>
    <x v="332"/>
    <s v="Geet MP3 Presenting Beautiful Song &quot;Mere Wall&quot; By Karan Randhawa_x000a_Make Sure You Will Like It And Spread it As Much As You Can. _x000a__x000a_Subscribe To Our Channel For New Songs: http://bit.ly/SubscribeGEETMP3_x000a__x000a_You Can Listen to Audio on:-_x000a__x000a_Wynk Music : https://bit.ly/3vo3Xog_x000a_Amazon Prime Music : https://amzn.to/3Ls59MX_x000a_Jio Saavn : https://bit.ly/3OI9bCY_x000a_Hungama : https://bit.ly/3Lo5QGU_x000a_Spotify : https://spoti.fi/38simGS_x000a_Apple Music : https://apple.co/3vmCqDu_x000a_Amazon UK : https://amzn.to/3MT7C3p_x000a_YT Music : https://bit.ly/3Kmz1J1_x000a_iTunes : https://apple.co/3vmCqDu_x000a_Reel : https://bit.ly/3rUk0bg_x000a_Resso : https://bit.ly/3Ni3BWn_x000a__x000a_Song Credits : _x000a_Song : Mere Wall_x000a_Singer : Karan Randhawa _x000a_Lyrics : Farmaan _x000a_Music : Raka_x000a_Composer : Farmaan_x000a_Featuring : Tunisha Sharma_x000a_Video Director : Rav Dhillon_x000a_Story &amp; Screenplay : Rav Dhillon _x000a_Choreograpgher : Deush Mehra_x000a_Mix &amp; Master : Sameer Charegoankar_x000a_DOP: Arundeep Teji_x000a_Asso Director : Rahul Marwaha_x000a_Makeup By : Karan Makeover_x000a_Production : Galb Films By Ankur Sehgal_x000a_Editing : Jagjeet Dhanoa_x000a_CC : Onkar _x000a_Costumes : Priyaana Thapar_x000a_Casting : Deepesh Rakheja, Rammy Singh_x000a_Hair : Ali _x000a_Poster Designer : Aman Kalsi _x000a_Reel &amp; Online Promotions : GK Digital_x000a_Produced By : Kv Dhillon_x000a_Music Label : Geet MP3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_x000a_Website: http://GeetMP3.com"/>
    <x v="0"/>
    <s v="PT3M25S"/>
    <x v="1"/>
    <n v="19029138"/>
    <n v="284750"/>
    <n v="26713"/>
    <x v="1"/>
    <x v="291"/>
    <x v="62"/>
    <s v="Farmaan"/>
    <m/>
    <s v=" Raka"/>
    <m/>
    <m/>
    <m/>
    <m/>
    <m/>
    <m/>
    <s v="getmp3"/>
  </r>
  <r>
    <x v="0"/>
    <x v="333"/>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8S"/>
    <x v="166"/>
    <n v="191575"/>
    <n v="16711"/>
    <n v="526"/>
    <x v="3"/>
    <x v="292"/>
    <x v="26"/>
    <s v="NILL"/>
    <m/>
    <m/>
    <m/>
    <m/>
    <m/>
    <m/>
    <m/>
    <m/>
    <s v="getmp3"/>
  </r>
  <r>
    <x v="0"/>
    <x v="334"/>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amp; Composer: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3S"/>
    <x v="0"/>
    <n v="475081"/>
    <n v="26215"/>
    <n v="1042"/>
    <x v="1"/>
    <x v="293"/>
    <x v="26"/>
    <s v="NILL"/>
    <s v=" Deep Jandu"/>
    <m/>
    <m/>
    <m/>
    <s v=" https://spoti.fi/37Abp6x"/>
    <m/>
    <s v=" https://bit.ly/3xIze6Y"/>
    <m/>
    <s v="getmp3"/>
  </r>
  <r>
    <x v="0"/>
    <x v="335"/>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amp; Composer: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1S"/>
    <x v="167"/>
    <n v="1011508"/>
    <n v="27808"/>
    <n v="793"/>
    <x v="1"/>
    <x v="294"/>
    <x v="26"/>
    <s v="NILL"/>
    <s v=" Deep Jandu"/>
    <m/>
    <m/>
    <m/>
    <s v=" https://spoti.fi/37Abp6x"/>
    <m/>
    <s v=" https://bit.ly/3xIze6Y"/>
    <m/>
    <s v="getmp3"/>
  </r>
  <r>
    <x v="0"/>
    <x v="336"/>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amp; Composer: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1020447"/>
    <n v="9003"/>
    <n v="500"/>
    <x v="1"/>
    <x v="295"/>
    <x v="26"/>
    <s v="NILL"/>
    <s v=" Deep Jandu"/>
    <m/>
    <m/>
    <m/>
    <s v=" https://spoti.fi/37Abp6x"/>
    <m/>
    <s v=" https://bit.ly/3xIze6Y"/>
    <m/>
    <s v="getmp3"/>
  </r>
  <r>
    <x v="0"/>
    <x v="337"/>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amp; Composer: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576775"/>
    <n v="14033"/>
    <n v="619"/>
    <x v="1"/>
    <x v="296"/>
    <x v="26"/>
    <s v="NILL"/>
    <s v=" Deep Jandu"/>
    <m/>
    <m/>
    <m/>
    <s v=" https://spoti.fi/37Abp6x"/>
    <m/>
    <s v=" https://bit.ly/3xIze6Y"/>
    <m/>
    <s v="getmp3"/>
  </r>
  <r>
    <x v="0"/>
    <x v="338"/>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1026249"/>
    <n v="25115"/>
    <n v="837"/>
    <x v="1"/>
    <x v="87"/>
    <x v="26"/>
    <s v="NILL"/>
    <m/>
    <s v=" Deep Jandu"/>
    <m/>
    <m/>
    <s v=" https://spoti.fi/37Abp6x"/>
    <m/>
    <s v=" https://bit.ly/3xIze6Y"/>
    <m/>
    <s v="getmp3"/>
  </r>
  <r>
    <x v="0"/>
    <x v="339"/>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amp; Composer: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678652"/>
    <n v="9408"/>
    <n v="406"/>
    <x v="1"/>
    <x v="297"/>
    <x v="26"/>
    <s v="NILL"/>
    <s v=" Deep Jandu"/>
    <m/>
    <m/>
    <m/>
    <s v=" https://spoti.fi/37Abp6x"/>
    <m/>
    <s v=" https://bit.ly/3xIze6Y"/>
    <m/>
    <s v="getmp3"/>
  </r>
  <r>
    <x v="0"/>
    <x v="340"/>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1469860"/>
    <n v="18984"/>
    <n v="619"/>
    <x v="1"/>
    <x v="298"/>
    <x v="26"/>
    <s v="NILL"/>
    <m/>
    <s v=" Deep Jandu"/>
    <m/>
    <m/>
    <s v=" https://spoti.fi/37Abp6x"/>
    <m/>
    <s v=" https://bit.ly/3xIze6Y"/>
    <m/>
    <s v="getmp3"/>
  </r>
  <r>
    <x v="0"/>
    <x v="341"/>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426760"/>
    <n v="5955"/>
    <n v="303"/>
    <x v="1"/>
    <x v="299"/>
    <x v="26"/>
    <s v="NILL"/>
    <m/>
    <s v=" Deep Jandu"/>
    <m/>
    <m/>
    <s v=" https://spoti.fi/37Abp6x"/>
    <m/>
    <s v=" https://bit.ly/3xIze6Y"/>
    <m/>
    <s v="getmp3"/>
  </r>
  <r>
    <x v="0"/>
    <x v="342"/>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
    <x v="37"/>
    <n v="822695"/>
    <n v="7415"/>
    <n v="292"/>
    <x v="1"/>
    <x v="300"/>
    <x v="26"/>
    <s v="NILL"/>
    <m/>
    <s v=" Deep Jandu"/>
    <m/>
    <m/>
    <s v=" https://spoti.fi/37Abp6x"/>
    <m/>
    <s v=" https://bit.ly/3xIze6Y"/>
    <m/>
    <s v="getmp3"/>
  </r>
  <r>
    <x v="0"/>
    <x v="343"/>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2176482"/>
    <n v="55637"/>
    <n v="2011"/>
    <x v="1"/>
    <x v="301"/>
    <x v="26"/>
    <s v="NILL"/>
    <m/>
    <s v=" Deep Jandu"/>
    <m/>
    <m/>
    <s v=" https://spoti.fi/37Abp6x"/>
    <m/>
    <s v=" https://bit.ly/3xIze6Y"/>
    <m/>
    <s v="getmp3"/>
  </r>
  <r>
    <x v="0"/>
    <x v="344"/>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592251"/>
    <n v="21855"/>
    <n v="957"/>
    <x v="1"/>
    <x v="302"/>
    <x v="26"/>
    <s v="NILL"/>
    <m/>
    <s v=" Deep Jandu"/>
    <m/>
    <m/>
    <s v=" https://spoti.fi/37Abp6x"/>
    <m/>
    <s v=" https://bit.ly/3xIze6Y"/>
    <m/>
    <s v="getmp3"/>
  </r>
  <r>
    <x v="0"/>
    <x v="345"/>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1062742"/>
    <n v="23376"/>
    <n v="1077"/>
    <x v="1"/>
    <x v="303"/>
    <x v="26"/>
    <s v="NILL"/>
    <m/>
    <s v=" Deep Jandu"/>
    <m/>
    <m/>
    <s v=" https://spoti.fi/37Abp6x"/>
    <m/>
    <s v=" https://bit.ly/3xIze6Y"/>
    <m/>
    <s v="getmp3"/>
  </r>
  <r>
    <x v="0"/>
    <x v="346"/>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1265211"/>
    <n v="31920"/>
    <n v="2220"/>
    <x v="1"/>
    <x v="45"/>
    <x v="26"/>
    <s v="NILL"/>
    <m/>
    <s v=" Deep Jandu"/>
    <m/>
    <m/>
    <s v=" https://spoti.fi/37Abp6x"/>
    <m/>
    <s v=" https://bit.ly/3xIze6Y"/>
    <m/>
    <s v="getmp3"/>
  </r>
  <r>
    <x v="0"/>
    <x v="347"/>
    <s v="Geet MP3 &amp; GK Digital Proudly Present Album &quot;I AM ICON&quot; By Punjabi Hip Hop Rapper BOHEMIA._x000a_Subscribe To Our Channel For New Songs: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I Am ICON (In Control Of Nothing) _x000a__x000a_Tracklist:-_x000a_1. Daddy's Home: Bohemia ft. J.Hind _x000a_2. Jee Kare: Bohemia ft. Simar Kaur _x000a_3. Main: Bohemia ft. Sikander Kahlon _x000a_4. Tumhara Pyar: Bohemia _x000a_5. Drug Dealer: Bohemia ft. J.Hind &amp; Official Bhagat_x000a_6. I.M.I.T: Bohemia ft. Noveen Morris _x000a_7. Gutt: Bohemia ft. Gurlez Akhtar_x000a_8. Dil: Bohemia ft. Deep Jandu _x000a_9. Balle Balle: Bohemia ft. J.Hind_x000a_10. Tu Te Kehndi C : Bohemia ft. Divine _x000a_11. Maar Dena: Bohemia _x000a_12. Desi Hip Hop: Bohemia_x000a_13. Samandar: Bohemia ft. YDV_x000a_14. Charso Bees 2 : Bohemia_x000a__x000a_Music: Deep Jandu_x000a_Poster Designer : Aman Kalsi_x000a_Executive Producer: J.Hind_x000a_Promotions: GK Digital_x000a_Producer: KV Dhillon_x000a_Music Label: Geet MP3_x000a__x000a_Music Consultant &amp; Digital Partner: GK DIGITAL_x000a_Instagram: https://www.instagram.com/GK.DIGITAL_x000a_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2M22S"/>
    <x v="168"/>
    <n v="1447257"/>
    <n v="52335"/>
    <n v="9886"/>
    <x v="1"/>
    <x v="304"/>
    <x v="26"/>
    <s v="NILL"/>
    <m/>
    <s v=" Deep Jandu"/>
    <m/>
    <m/>
    <s v=" https://spoti.fi/37Abp6x"/>
    <m/>
    <s v=" https://bit.ly/3xIze6Y"/>
    <m/>
    <s v="getmp3"/>
  </r>
  <r>
    <x v="0"/>
    <x v="348"/>
    <s v="Kv Dhillon &amp; Geet MP3 Proudly Present &quot;Tumhara Pyar&quot; as the First Release From BOHEMIA 's Highly Anticipated &quot;I Am I.C.O.N&quot; Album. When Asked To Deliver a Video Like No Other, BOHEMIA Decided it Would Be Much More Special to Capture The Moment With a Few Close Friends &amp; Family And Share This Special Moment With Us All. _x000a__x000a_Tumhara Pyar is Dedicated with Love to the Legendary Bappi Lahiri_x000a__x000a_Subscribe To Our Channel For Songs  : http://bit.ly/SubscribeGEETMP3_x000a__x000a_Stream/Download  Full Album Audio On:-_x000a__x000a_Spotify: https://spoti.fi/37Abp6x_x000a_Wynk Music: https://bit.ly/iAmICONAlbum_x000a_Prime Music India: https://amzn.to/38cJTf8_x000a_Hungama Music: https://bit.ly/3K2a45s_x000a_JioSaavn: https://bit.ly/3xIze6Y_x000a_iTunes: https://apple.co/3jRCdld_x000a_Apple Music : https://apple.co/3jRCdld_x000a_Resso App: https://bit.ly/3vydFmR_x000a_Youtube Music : https://bit.ly/3EAZktM_x000a_Instagram Reels : https://ffm.bio/iamicon_x000a_24/7 Music Shop : https://bit.ly/3vInNJU_x000a_7 Digital : https://bit.ly/3MnYnrz_x000a_Tidal : https://bit.ly/3k4DXb4_x000a_Amazon UK : https://amzn.to/3K6aZ4U_x000a_Amazon USA : https://amzn.to/3v2E8tF_x000a__x000a_Album : I Am ICON_x000a_Song : Tumhara Pyar_x000a_Lyrics/Artist : BOHEMIA_x000a_Music &amp; Composer : Deep Jandu_x000a_Mix/Master : J Statik_x000a_Director : Akash Musik_x000a_Makeup Artist : Joycy Joseph_x000a_Poster Designer : Aman Kalsi_x000a_Producer : KV Dhillon_x000a_Executive Producer : J.Hind_x000a_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6S"/>
    <x v="169"/>
    <n v="13814694"/>
    <n v="262412"/>
    <n v="27040"/>
    <x v="1"/>
    <x v="305"/>
    <x v="26"/>
    <s v="BOHEMIA"/>
    <m/>
    <m/>
    <m/>
    <m/>
    <s v=" https://spoti.fi/37Abp6x"/>
    <m/>
    <s v=" https://bit.ly/3xIze6Y"/>
    <m/>
    <s v="getmp3"/>
  </r>
  <r>
    <x v="0"/>
    <x v="349"/>
    <s v="Geet MP3 &amp; GK Digital Presenting New Song &quot;Nawa Suit&quot; By Harf Cheema_x000a_Make Sure You Will Like It And Spread it As Much As You Can. _x000a_Subscribe To Our Channel For Songs  : http://bit.ly/SubscribeGEETMP3_x000a__x000a_You Can Listen Audio on :-_x000a__x000a_Wynk Music : https://bit.ly/35dFnfl_x000a_Amazon Prime Music : https://amzn.to/3IIAskp_x000a_Jio Saavn : https://bit.ly/3DMltoy_x000a_Hungama : https://bit.ly/3LIOMeA_x000a_Apple Music : https://apple.co/3LltVO2_x000a_Spotify : https://spoti.fi/3IJJGNp_x000a_Amazon UK : https://amzn.to/3ICaX4c_x000a_YT Music : https://bit.ly/3tJgRfN_x000a_iTunes : https://apple.co/3LltVO2_x000a_Resso : https://m.resso.com/ZSdM23jCC/_x000a_Reel : https://bit.ly/3Ke022a_x000a__x000a_Song Credits : _x000a_Song : Nawa Suit_x000a_Singer : Harf Cheema &amp; Gurlez Akhtar_x000a_Female Lead : Sruishty Mann_x000a_Lyrics : Harf Cheema_x000a_Composer : Harf Cheema_x000a_Music : Beat Minister_x000a_Video Director : Savio Sandhu_x000a_Mixed and Mastered By : Sameer Charegaonkar _x000a_Dhol, Dholak, Tabla and Chanda : Juggy Rihal (Recorded by Tom Lowry at Planet Studios UK)_x000a_Tumbi and Harmonium : Harpreet Singh_x000a_Mandolin : Gursimran Panesar_x000a_Additional Stroke : Chandrakant Lakshpati _x000a_Music Composed, Arranged and Programmed By : Beat Minister _x000a_Additional Programming : Harpreet Singh_x000a_Poster Designer : Garry Nawaab_x000a_Reel &amp; Online Promotions : GK Digital_x000a_Produced By : Kv Dhillon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5S"/>
    <x v="1"/>
    <n v="9945033"/>
    <n v="132971"/>
    <n v="10878"/>
    <x v="1"/>
    <x v="306"/>
    <x v="58"/>
    <s v="Harf Cheema"/>
    <m/>
    <s v=" Beat Minister"/>
    <m/>
    <m/>
    <m/>
    <m/>
    <m/>
    <m/>
    <s v="getmp3"/>
  </r>
  <r>
    <x v="0"/>
    <x v="350"/>
    <s v="Geet MP3 Presenting Beautiful Song &quot;Naah&quot; By Jass Manak_x000a_Make Sure You Will Like It And Spread it As Much As You Can. _x000a__x000a_Subscribe To Our Channel For Songs  : http://bit.ly/SubscribeGEETMP3_x000a__x000a_You Can Listen Audio on :-_x000a__x000a_Wynk Music : https://bit.ly/3t8hSxF_x000a_Amazon Prime Music : https://amzn.to/3i2NXjU_x000a_Jio Saavn : https://bit.ly/36frk9g_x000a_Hungama : https://bit.ly/3CCox6g_x000a_Apple Music : https://apple.co/3i6h2Lu_x000a_Spotify : https://spoti.fi/3tWUORs_x000a_YT Music : https://bit.ly/3t6wBsD_x000a_iTunes : https://apple.co/3i6h2Lu_x000a_Resso : https://m.resso.com/ZSdeDmfaM/_x000a_Reel : https://bit.ly/3CH7uje_x000a__x000a__x000a_Song Credits : _x000a_Song : Naah_x000a_Singer : Jass Manak _x000a_Lyrics : Jass Manak_x000a_Composer : Jass Manak _x000a_Music : Sharry Nexus_x000a_Video Director : Satti Dhillon_x000a_Story &amp; Screenplay : Satti Dhillon _x000a_D.O.P : Vahe Hambarcumyan_x000a_Focus Puller : Taron Hambarcumyan_x000a_Makeup : Liana Ayvazyan_x000a_Hair : Gevor Babumyan_x000a_Production Manager : Mary Mirzakhanyan _x000a_Special Thanks To : El Garden _x000a_Still and Making : Karen Serrobyan _x000a_Drone Operator : Karen Galstyan_x000a_Editor : Danielyan Nairi_x000a_Colour Grading : Onkar_x000a_Project by - Pavitter singh bal_x000a_Poster Designer : Aman Kalsi _x000a_Reel &amp; Online Promotions : GK Digital_x000a_Produced By : KV Dhillon_x000a_Music Label : Geet MP3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x v="0"/>
    <s v="PT3M33S"/>
    <x v="5"/>
    <n v="73446688"/>
    <n v="1000083"/>
    <n v="40551"/>
    <x v="1"/>
    <x v="307"/>
    <x v="91"/>
    <s v="Jass Manak"/>
    <m/>
    <s v=" Sharry Nexus"/>
    <m/>
    <m/>
    <m/>
    <m/>
    <m/>
    <m/>
    <s v="getmp3"/>
  </r>
  <r>
    <x v="0"/>
    <x v="351"/>
    <s v="Geet MP3 &amp; GK Digital Presenting _x000a_Make Sure You Will Like It And Spread it As Much As You Can. _x000a__x000a_Subscribe To Our Channel For New Songs  : http://bit.ly/SubscribeGEETMP3_x000a__x000a_Song Credits : _x000a__x000a_Song : Naah_x000a_Singer/Lyrics : Jass Manak_x000a_Music : Sharry Nexus_x000a_Video : Satti Dhillon _x000a_Reel &amp; Online Promotions : GK Digital_x000a_Music Label : Geet MP3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6S"/>
    <x v="96"/>
    <n v="372872"/>
    <n v="34208"/>
    <n v="1064"/>
    <x v="1"/>
    <x v="307"/>
    <x v="90"/>
    <s v="Jass Manak"/>
    <m/>
    <s v=" Sharry Nexus"/>
    <m/>
    <m/>
    <m/>
    <m/>
    <m/>
    <m/>
    <s v="getmp3"/>
  </r>
  <r>
    <x v="0"/>
    <x v="352"/>
    <s v="Geet MP3 &amp; Omjee Star Studios Presenting New Song &quot;Gaani&quot; From Movie &quot;Jatt Brothers&quot;  _x000a_Make Sure You Will Like It And Spread it As Much As You Can. _x000a_Subscribe To Our Channel For Songs  : http://bit.ly/SubscribeGEETMP3_x000a__x000a_Audio Stream/Download :-_x000a__x000a_Song Credits :- _x000a_Song Name : Gaani_x000a_Movie Name : Jatt Brothers _x000a_Singer : Guri _x000a_Lyrics : Guri _x000a_Composer : Guri _x000a_Music : Rajat Nagpal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8S"/>
    <x v="170"/>
    <n v="843143"/>
    <n v="32469"/>
    <n v="796"/>
    <x v="1"/>
    <x v="308"/>
    <x v="113"/>
    <s v="Guri"/>
    <m/>
    <s v=" Rajat Nagpal"/>
    <m/>
    <m/>
    <m/>
    <m/>
    <m/>
    <m/>
    <s v="getmp3"/>
  </r>
  <r>
    <x v="0"/>
    <x v="353"/>
    <s v="Geet MP3 &amp; Omjee Star Studios Presenting New Song &quot;Gaani&quot; From Movie &quot;Jatt Brothers&quot;  _x000a_Make Sure You Will Like It And Spread it As Much As You Can. _x000a_Subscribe To Our Channel For Songs  : http://bit.ly/SubscribeGEETMP3_x000a__x000a_Audio Stream/Download :-_x000a__x000a_Song Credits :- _x000a_Song Name : Gaani_x000a_Movie Name : Jatt Brothers _x000a_Singer : Guri _x000a_Lyrics : Guri _x000a_Composer : Guri _x000a_Music : Rajat Nagpal_x000a_Online Promotions : GK Digital_x000a_Produced By : Kv Dhillon_x000a_Music Label : Geet MP3_x000a__x000a_Music Consultant &amp; Digital Partner : GK DIGITAL_x000a_Instagram : https://www.instagram.com/GK.DIGITAL_x000a__x000a_Enjoy &amp; Stay Connected With Us 📲_x000a__x000a_Website : http://GeetMP3.com_x000a_YouTube : http://bit.ly/SubscribeGEETMP3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46S"/>
    <x v="171"/>
    <n v="3751797"/>
    <n v="120053"/>
    <n v="17368"/>
    <x v="1"/>
    <x v="308"/>
    <x v="113"/>
    <s v="Guri"/>
    <m/>
    <s v=" Rajat Nagpal"/>
    <m/>
    <m/>
    <m/>
    <m/>
    <m/>
    <m/>
    <s v="getmp3"/>
  </r>
  <r>
    <x v="0"/>
    <x v="354"/>
    <s v="Geet MP3 &amp; Omjee Star Studios Presenting Punjabi Movie &quot;Jatt Brothers&quot; , Movie Releasing 25 February 2022 (Only In Cinemas) _x000a_This Movie is First Movie of Sensation &quot;Jass Manak&quot; And Guri's 2nd Movie_x000a_Make Sure You Will Like It And Spread it As Much As You Can. 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379218"/>
    <n v="22437"/>
    <n v="436"/>
    <x v="1"/>
    <x v="191"/>
    <x v="26"/>
    <s v="NILL"/>
    <m/>
    <m/>
    <m/>
    <m/>
    <m/>
    <m/>
    <m/>
    <m/>
    <s v="getmp3"/>
  </r>
  <r>
    <x v="0"/>
    <x v="355"/>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S"/>
    <x v="33"/>
    <n v="429007"/>
    <n v="30708"/>
    <n v="1029"/>
    <x v="3"/>
    <x v="309"/>
    <x v="26"/>
    <s v="NILL"/>
    <m/>
    <m/>
    <m/>
    <m/>
    <m/>
    <m/>
    <m/>
    <m/>
    <s v="getmp3"/>
  </r>
  <r>
    <x v="0"/>
    <x v="356"/>
    <s v="Geet MP3 &amp; Omjee Star Studios Presenting Punjabi Movie &quot;Jatt Brothers&quot; , Movie Releasing 25 February 2022 (Only In Cinemas) _x000a_This Movie is First Movie of Sensation &quot;Jass Manak&quot; And Guri's 2nd Movie_x000a_Make Sure You Will Like It And Spread it As Much As You Can. 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227135"/>
    <n v="15939"/>
    <n v="311"/>
    <x v="1"/>
    <x v="191"/>
    <x v="26"/>
    <s v="NILL"/>
    <m/>
    <m/>
    <m/>
    <m/>
    <m/>
    <m/>
    <m/>
    <m/>
    <s v="getmp3"/>
  </r>
  <r>
    <x v="0"/>
    <x v="357"/>
    <s v="Geet MP3 &amp; Omjee Star Studios Presenting New Song &quot;London&quot; From Upcoming Punjabi Movie &quot;Jatt Brothers&quot; _x000a_Movie Releasing 25 February 2022 (Only In Cinemas) _x000a_This Movie is First Movie of New Sensation &quot;Jass Manak&quot; And Guri's 2nd Movie_x000a_Make Sure You Will Like It And Spread it As Much As You Can. _x000a_Subscribe To Our Channel For Songs  : http://bit.ly/SubscribeGEETMP3_x000a__x000a_Audio Stream/Download :-_x000a__x000a_Wynk Music : https://bit.ly/3Ij2jYX_x000a_Amazon Prime Music : https://amzn.to/3h4QY2y_x000a_Jio Saavn : https://bit.ly/3LKUaP4_x000a_Hungama : https://bit.ly/3h6IFDB_x000a_Spotify : https://spoti.fi/3p8ntBI_x000a_Apple Music : https://apple.co/3BG4C5W_x000a_Amazon UK : https://amzn.to/3Icvxc4_x000a_YT Music : https://bit.ly/3BGP1ms_x000a_iTunes : https://apple.co/3BG4C5W_x000a_Resso :  https://m.resso.com/ZSecsyTDH/_x000a_Reel : https://bit.ly/3JMVoYh_x000a__x000a_Song Credits:- _x000a_Song Name : London_x000a_Movie Name : Jatt Brothers _x000a_Singer : Guri &amp; Jass Manak_x000a_Lyrics : Guri &amp; Jass Manak_x000a_Composer : Guri &amp; Jass Manak_x000a_Female Vocals : Simar Kaur_x000a_Music : Rajat Nagpal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6S"/>
    <x v="62"/>
    <n v="14104311"/>
    <n v="257899"/>
    <n v="19844"/>
    <x v="1"/>
    <x v="310"/>
    <x v="114"/>
    <s v="Guri &amp; Jass Manak"/>
    <m/>
    <s v=" Rajat Nagpal"/>
    <m/>
    <m/>
    <m/>
    <m/>
    <m/>
    <m/>
    <s v="getmp3"/>
  </r>
  <r>
    <x v="0"/>
    <x v="358"/>
    <s v="Geet MP3 &amp; Omjee Star Studios Presenting Punjabi Movie &quot;Jatt Brothers&quot; , Movie Releasing 25 February 2022 (Only In Cinemas) _x000a_This Movie is First Movie of Sensation &quot;Jass Manak&quot; And Guri's 2nd Movie_x000a_Make Sure You Will Like It And Spread it As Much As You Can. 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254442"/>
    <n v="18912"/>
    <n v="391"/>
    <x v="1"/>
    <x v="191"/>
    <x v="26"/>
    <s v="NILL"/>
    <m/>
    <m/>
    <m/>
    <m/>
    <m/>
    <m/>
    <m/>
    <m/>
    <s v="getmp3"/>
  </r>
  <r>
    <x v="0"/>
    <x v="359"/>
    <s v="Geet MP3 &amp; Omjee Star Studios Presenting Punjabi Movie &quot;Jatt Brothers&quot; , Movie Releasing 25 February 2022 (Only In Cinemas) _x000a_This Movie is First Movie of Sensation &quot;Jass Manak&quot; And Guri's 2nd Movie_x000a_Make Sure You Will Like It And Spread it As Much As You Can. 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294685"/>
    <n v="18941"/>
    <n v="443"/>
    <x v="1"/>
    <x v="191"/>
    <x v="26"/>
    <s v="NILL"/>
    <m/>
    <m/>
    <m/>
    <m/>
    <m/>
    <m/>
    <m/>
    <m/>
    <s v="getmp3"/>
  </r>
  <r>
    <x v="0"/>
    <x v="360"/>
    <s v="Geet MP3 &amp; Omjee Star Studios Presenting New Song &quot;Lamborghini&quot; From Upcoming Punjabi Movie &quot;Jatt Brothers&quot; _x000a_Movie Releasing 25 February 2022 (Only In Cinemas) _x000a_This Movie is First Movie of New Sensation &quot;Jass Manak&quot; And Guri's 2nd Movie_x000a_Make Sure You Will Like It And Spread it As Much As You Can. _x000a_Subscribe To Our Channel For Songs  : http://bit.ly/SubscribeGEETMP3_x000a__x000a_Audio Stream/Download :-_x000a__x000a_Wynk Music : https://bit.ly/3s0ZXYS_x000a_Amazon Prime Music : https://amzn.to/3gWFqOO_x000a_Jio Saavn : https://bit.ly/3JLd4nn_x000a_Hungama : https://bit.ly/356DaC3_x000a_Spotify : https://spoti.fi/3H0hIf9_x000a_Apple Music : https://apple.co/3I2syTb_x000a_Amazon UK : https://amzn.to/3uXs9hn_x000a_YT Music : https://bit.ly/34Q6VY5_x000a_iTunes : https://apple.co/3I2syTb_x000a_Resso : https://m.resso.com/ZSev8S67f/_x000a_Reel : https://bit.ly/3p1OZR8_x000a__x000a_Song Credits:- _x000a_Song Name : Lamborghini_x000a_Movie Name : Jatt Brothers _x000a_Singer : Jass Manak_x000a_Lyrics : Jass Manak _x000a_Composer : Jass Manak _x000a_Music : Rajat Nagpal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4S"/>
    <x v="115"/>
    <n v="8463182"/>
    <n v="218128"/>
    <n v="18635"/>
    <x v="1"/>
    <x v="311"/>
    <x v="109"/>
    <s v="Jass Manak"/>
    <m/>
    <s v=" Rajat Nagpal"/>
    <m/>
    <m/>
    <m/>
    <m/>
    <m/>
    <m/>
    <s v="getmp3"/>
  </r>
  <r>
    <x v="0"/>
    <x v="361"/>
    <s v="Geet MP3 &amp; Omjee Star Studios Presenting Punjabi Movie &quot;Jatt Brothers&quot; , Movie Releasing 25 February 2022 (Only In Cinemas) _x000a_This Movie is First Movie of Sensation &quot;Jass Manak&quot; And Guri's 2nd Movie_x000a_Make Sure You Will Like It And Spread it As Much As You Can. 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1S"/>
    <x v="8"/>
    <n v="426626"/>
    <n v="27393"/>
    <n v="565"/>
    <x v="1"/>
    <x v="191"/>
    <x v="26"/>
    <s v="NILL"/>
    <m/>
    <m/>
    <m/>
    <m/>
    <m/>
    <m/>
    <m/>
    <m/>
    <s v="getmp3"/>
  </r>
  <r>
    <x v="0"/>
    <x v="362"/>
    <s v="Geet MP3 &amp; Omjee Star Studios Presenting New Song &quot;Yaara&quot; From Upcoming Punjabi Movie &quot;Jatt Brothers&quot; _x000a_Movie Releasing 25 February 2022 (Only In Cinemas) _x000a_This Movie is First Movie of New Sensation &quot;Jass Manak&quot; And Guri's 2nd Movie_x000a_Make Sure You Will Like It And Spread it As Much As You Can. _x000a_Subscribe To Our Channel For Songs  : http://bit.ly/SubscribeGEETMP3_x000a__x000a_You Can Listen Audio on :-_x000a__x000a_Wynk Music : https://bit.ly/3uPdrJb_x000a_Amazon Prime Music : https://amzn.to/3rP55iQ_x000a_Jio Saavn : https://bit.ly/3rRCKsl_x000a_Hungama : https://bit.ly/3rP2B45_x000a_Spotify : https://spoti.fi/3gNCggz_x000a_Apple Music : https://apple.co/3rVcWvu_x000a_Amazon Uk : https://amzn.to/3oJYN27_x000a_YT Music : https://bit.ly/3HYckLa_x000a_iTunes : https://apple.co/3rVcWvu_x000a_Reel : https://bit.ly/3sIk7pW_x000a_Resso : https://m.resso.com/ZSeWT3my1/_x000a__x000a_Song Credits:- _x000a_Song Name : Yaara_x000a_Movie Name : Jatt Brothers _x000a_Singer : Guri_x000a_Lyrics : Guri_x000a_Composer : Guri _x000a_Music : Rajat Nagpal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7513212"/>
    <n v="177741"/>
    <n v="11494"/>
    <x v="1"/>
    <x v="312"/>
    <x v="96"/>
    <s v="Guri"/>
    <m/>
    <s v=" Rajat Nagpal"/>
    <m/>
    <m/>
    <m/>
    <m/>
    <m/>
    <m/>
    <s v="getmp3"/>
  </r>
  <r>
    <x v="0"/>
    <x v="363"/>
    <s v="Geet MP3 &amp; GK Digital Presenting _x000a_Make Sure You Will Like It And Spread it As Much As You Can. _x000a__x000a_Subscribe To Our Channel For Songs  : http://bit.ly/SubscribeGEETMP3_x000a__x000a_You Can Listen Audio on :-_x000a__x000a_Amazon Prime Music : https://amzn.to/3s2Jxzx_x000a_Jio Saavn : https://bit.ly/3gW1hGn_x000a_Spotify : https://spoti.fi/3LNy3HZ_x000a_Apple Music : https://apple.co/3sUuQ0m_x000a_Amazon UK : https://amzn.to/3s0xEtC_x000a_YT Music : https://bit.ly/3HfACiB_x000a_iTunes : https://apple.co/3sUuQ0m_x000a_Resso : https://m.resso.com/ZSevLshme/_x000a_Reel : https://bit.ly/3LJp3Dy_x000a__x000a_Song : Time Table_x000a_Singer : Gurjazz _x000a_Lyrics : Lavi Tibbi _x000a_Music : Juggy Gill_x000a_Label : Geet MP3_x000a_Promotion : Gk Digital_x000a_Choreographed by : Thaparr_x000a__x000a_ _x000a_Director : Thaparr _x000a_Producer : Gabbar Sangrur _x000a_Co-Producer : Varun &amp; Sheetal Brar_x000a_Worldwide Distribution : Omjee Star Studios. _x000a_Starcast : Gurjazz ,Monica Sharma, Mintu Kappa, Rupinder Rupi , Seven Chahal and others ._x000a_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1S"/>
    <x v="45"/>
    <n v="360280"/>
    <n v="16616"/>
    <n v="233"/>
    <x v="1"/>
    <x v="313"/>
    <x v="115"/>
    <s v="Lavi Tibbi"/>
    <m/>
    <s v=" Juggy Gill"/>
    <m/>
    <m/>
    <m/>
    <m/>
    <m/>
    <m/>
    <s v="getmp3"/>
  </r>
  <r>
    <x v="0"/>
    <x v="364"/>
    <s v="Geet MP3 &amp; Omjee Star Studios Presenting New Song &quot;Yaar Mera&quot; From Upcoming Punjabi Movie &quot;Jatt Brothers&quot; _x000a_Movie Releasing 25 February 2022 (Only In Cinemas) _x000a_This Movie is First Movie of New Sensation &quot;Jass Manak&quot; And Guri's 2nd Movie_x000a_Make Sure You Will Like It And Spread it As Much As You Can. _x000a_Subscribe To Our Channel For Songs  : http://bit.ly/SubscribeGEETMP3_x000a__x000a_You Can Listen Audio on :-_x000a__x000a_Wynk Music : https://bit.ly/3rG7A6U_x000a_Amazon Prime Music : https://amzn.to/3JxNRN3_x000a_Jio Saavn : https://bit.ly/3GJtRoT_x000a_Hungama : https://bit.ly/3rHyrQ9_x000a_Spotify : https://spoti.fi/3HLbxNc_x000a_Apple Music : https://apple.co/3BgylCo_x000a_YT Music : https://bit.ly/34D7btc_x000a_iTunes : https://apple.co/3BgylCo_x000a_Resso : https://bit.ly/3HMvJyy_x000a_Reel : https://bit.ly/3LzpJLL_x000a__x000a_Song Credits:- _x000a_Song Name : Yaar Mera_x000a_Movie Name : Jatt Brothers _x000a_Singer : Jass Manak_x000a_Lyrics : Jass Manak _x000a_Composer : Jass Manak _x000a_Music : MixSingh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6S"/>
    <x v="15"/>
    <n v="6725814"/>
    <n v="199649"/>
    <n v="21020"/>
    <x v="1"/>
    <x v="309"/>
    <x v="109"/>
    <s v="Jass Manak"/>
    <m/>
    <s v=" MixSingh"/>
    <m/>
    <m/>
    <m/>
    <m/>
    <m/>
    <m/>
    <s v="getmp3"/>
  </r>
  <r>
    <x v="0"/>
    <x v="365"/>
    <s v="Geet MP3 &amp; GK Digital Presenting _x000a_Make Sure You Will Like It And Spread it As Much As You Can. _x000a__x000a_Subscribe To Our Channel For More Songs  : http://bit.ly/SubscribeGEETMP3_x000a_Official Trailer : https://youtu.be/_HRE-PCg74A_x000a_The Theatre Army Films  Presents Jalwayu Enclave Movie _x000a__x000a_You Can Listen Audio on :-_x000a__x000a_Wynk Music : https://bit.ly/3LL0B4M_x000a_Amazon Prime Music : https://amzn.to/3sVe4OC_x000a_Jio Saavn : https://bit.ly/3I7xu9y_x000a_Spotify : https://spoti.fi/3BMykX7_x000a_Apple Music : https://apple.co/3vhFlhp_x000a_Amazon UK : https://amzn.to/3I4AT9a_x000a_YT Music : https://bit.ly/3s3shd6_x000a_iTunes : https://apple.co/3vhFlhp_x000a_Resso : https://m.resso.com/ZSevNkHUr/_x000a_Reel : https://bit.ly/34VYuKJ_x000a__x000a_Song : Yaara _x000a_Singer &amp; Composer : Gurpreet Chattha_x000a_Lyrics : Harinder Kaur_x000a_Music : Dj Strings_x000a_Label : Geet MP3_x000a_Promotion : Gk Digital_x000a_Choreographed by : Thaparr_x000a_Director : Thaparr _x000a_Mix Master : Jay K ( Jassi Katyal )_x000a_Producer : Gabbar Sangrur _x000a_Co-Producer : Varun &amp; Sheetal Brar _x000a_Starcast : Gurjazz , Monica Sharma , Mintu Kappa, Rupinder Rupi , Seven Chahal and others .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1198095"/>
    <n v="22951"/>
    <n v="2506"/>
    <x v="1"/>
    <x v="312"/>
    <x v="116"/>
    <s v="Harinder Kaur"/>
    <m/>
    <s v=" Dj Strings"/>
    <m/>
    <m/>
    <m/>
    <m/>
    <m/>
    <m/>
    <s v="getmp3"/>
  </r>
  <r>
    <x v="0"/>
    <x v="366"/>
    <s v="Geet MP3 &amp; GK Digital Presenting _x000a_Make Sure You Will Like It And Spread it As Much As You Can. _x000a__x000a_Subscribe To Our Channel For More Songs  : http://bit.ly/SubscribeGEETMP3_x000a_Official Trailer : https://youtu.be/_HRE-PCg74A_x000a_The Theatre Army Films  Presents Jalwayu Enclave Movie _x000a__x000a_You Can Listen Audio On : _x000a__x000a_Wynk Music : https://bit.ly/3h0lvPe_x000a_Amazon Prime Music : https://amzn.to/3BvGiDK_x000a_Jio Saavn : https://bit.ly/3JFOm7C_x000a_Hungama : https://bit.ly/36jx41L_x000a_Spotify : https://spoti.fi/34T6kVp_x000a_Apple Music : https://apple.co/3sMEB0G_x000a_Amazon UK : https://amzn.to/3LGRDpj_x000a_YT Music : https://bit.ly/3p2jNRU_x000a_iTunes : https://apple.co/3sMEB0G_x000a_Resso : https://m.resso.com/ZSevNmNuL/_x000a_Reel : https://bit.ly/3v1PH4P_x000a__x000a_Song : Do Naina_x000a_Singer : Gurnazar_x000a_Lyrics : Lavi Tibbi_x000a_Music : Groovester_x000a_Label : Geet MP3_x000a_Promotion : Gk Digital_x000a_Choreographed by : Thaparr_x000a_Director : Thaparr _x000a_Producer : Gabbar Sangrur _x000a_Co-Producer : Varun &amp; Sheetal Brar _x000a_Starcast : Gurjazz ,Monica Sharma, Mintu Kappa, Rupinder Rupi , Seven Chahal and others ._x000a__x000a__x000a_Enjoy &amp; Stay Connected With Us 📲_x000a__x000a_Music Consultant &amp; Digital Partner : GK DIGITAL_x000a_Instagram : https://www.instagram.com/GK.DIGITAL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7S"/>
    <x v="30"/>
    <n v="1181693"/>
    <n v="28342"/>
    <n v="421"/>
    <x v="1"/>
    <x v="314"/>
    <x v="117"/>
    <s v="Lavi Tibbi"/>
    <m/>
    <s v=" Groovester"/>
    <m/>
    <m/>
    <m/>
    <m/>
    <m/>
    <m/>
    <s v="getmp3"/>
  </r>
  <r>
    <x v="0"/>
    <x v="367"/>
    <s v="Geet MP3 &amp; Omjee Star Studios Presenting Song &quot;Chandigarh&quot; From Upcoming Punjabi Movie &quot;Jatt Brothers&quot; , _x000a_Movie Releasing 25 February 2022 (Only In Cinemas) _x000a_This Movie is First Movie of Sensation &quot;Jass Manak&quot; And Guri's 2nd Movie_x000a_Make Sure You Will Like It And Spread it As Much As You Can. _x000a_Subscribe To Our Channel For More Songs  : http://bit.ly/SubscribeGEETMP3_x000a__x000a_You Can Listen Audio on :-_x000a__x000a_Wynk Music : https://bit.ly/34IUGvR_x000a_Amazon Prime Music : https://amzn.to/3J3V6Mk_x000a_Hungama : https://bit.ly/3LkRR4Y_x000a_Spotify : https://spoti.fi/3GwKnZh_x000a_Apple Music : https://apple.co/3Hxn032_x000a_Amazon UK : https://amzn.to/3gpFo1E_x000a_YT Music : https://bit.ly/3grwUY3_x000a_iTunes : https://apple.co/3Hxn032_x000a_Resso : https://bit.ly/3HAhZqh_x000a__x000a_Song Credits:- _x000a_Song Name : Chandigarh _x000a_Movie Name : Jatt Brothers _x000a_Singer : Guri, Jass Manak _x000a_Lyrics : Guri, Jass Manak _x000a_Composer : Guri, Jass Manak _x000a_Music : Rajat Nagpal_x000a_Video Director : Savio Sandhu _x000a_Dop : Honey Cam _x000a_Chief AD : Rajveer Maan _x000a_Ad’s : Jagjit Maan &amp; Randeep _x000a_Edit By : Inder Rattaul _x000a_Art : Karma Art_x000a_Hair : Abhishek Sain _x000a_Makeup : Skipri _x000a_Still : Karan Mankoo_x000a_Promotions : GK Digital 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2S"/>
    <x v="148"/>
    <n v="13974535"/>
    <n v="319723"/>
    <n v="28562"/>
    <x v="1"/>
    <x v="287"/>
    <x v="118"/>
    <s v="Guri, Jass Manak"/>
    <m/>
    <s v=" Rajat Nagpal"/>
    <m/>
    <m/>
    <m/>
    <m/>
    <m/>
    <m/>
    <s v="getmp3"/>
  </r>
  <r>
    <x v="0"/>
    <x v="368"/>
    <s v="Geet MP3 &amp; GK Digital Presenting _x000a_Make Sure You Will Like It And Spread it As Much As You Can. _x000a__x000a_Subscribe To Our Channel For More Songs  : http://bit.ly/SubscribeGEETMP3_x000a__x000a_Official Trailer : https://youtu.be/_HRE-PCg74A_x000a__x000a_The Theatre Army Films  Presents Jalwayu Enclave Movie _x000a__x000a_Audio Available On : _x000a__x000a_Wynk Music : https://bit.ly/3uzZdMa_x000a_Amazon Prime Music : https://amzn.to/3gtfiev_x000a_Jio Saavn : https://bit.ly/3ozhfu2_x000a_Hungama : https://bit.ly/3B3IEcC_x000a_Spotify : https://spoti.fi/3Gz9RoI_x000a_Apple Music : https://apple.co/3HE62QG_x000a_Amazon UK : https://amzn.to/34i9gLf_x000a_YT Music : https://bit.ly/3J2fbTk_x000a_iTunes : https://apple.co/3HE62QG_x000a_Resso : https://bit.ly/3rzuOvG_x000a__x000a_Song : Chitta Kurta _x000a_Singer : Gurjazz &amp; Harish Verma _x000a_Lyrics : Lavi Tibbi _x000a_Music : Laddi Gill _x000a_Label : Geet MP3_x000a_Promotion : Gk Digital_x000a_Choreographed by : Thaparr_x000a__x000a_ _x000a_Director : Thaparr _x000a_Producer : Gabbar Sangrur _x000a_Co-Producer : Varun &amp; Sheetal Brar_x000a_Worldwide Distribution : Omjee Star Studios. _x000a_Starcast : Gurjazz ,Monica Sharma, Mintu Kappa, Rupinder Rupi , Seven Chahal and others ._x000a_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7S"/>
    <x v="67"/>
    <n v="893329"/>
    <n v="24967"/>
    <n v="416"/>
    <x v="1"/>
    <x v="315"/>
    <x v="119"/>
    <s v="Lavi Tibbi"/>
    <m/>
    <s v=" Laddi Gill "/>
    <m/>
    <m/>
    <m/>
    <m/>
    <m/>
    <m/>
    <s v="getmp3"/>
  </r>
  <r>
    <x v="0"/>
    <x v="369"/>
    <s v="Geet MP3 &amp; GK Digital Presenting _x000a_Make Sure You Will Like It And Spread it As Much As You Can. _x000a__x000a_Subscribe To Our Channel For Songs  : http://bit.ly/SubscribeGEETMP3_x000a__x000a_Official Trailer : https://youtu.be/_HRE-PCg74A_x000a__x000a_The Theatre Army Films  Presents Jalwayu Enclave Movie _x000a__x000a_You Can Listen Audio On : _x000a__x000a_Wynk Music : https://bit.ly/3HHKUck_x000a_Amazon Prime Music : https://amzn.to/35YXiGP_x000a_Jio Saavn : https://bit.ly/3uCLNir_x000a_Hungama : https://bit.ly/3HQr4M5_x000a_Spotify : https://spoti.fi/3H8qVlY_x000a_Apple Music : https://apple.co/3Je49Ky_x000a_Amazon UK : https://amzn.to/3BcZs0X_x000a_YT Music : https://bit.ly/3sp958P_x000a_iTunes : https://apple.co/3Je49Ky_x000a_Resso : https://bit.ly/3sp9esT_x000a_Reel : https://bit.ly/3v6BAuU_x000a__x000a_Song : Tukda Chann Da_x000a_Singer &amp; Lyricist : Lavi Tibbi _x000a_Music : Nik D Gill _x000a_Choreographed by : Thaparr_x000a_Label : Geet MP3_x000a__x000a_ _x000a_Director : Thaparr _x000a_Producer : Gabbar Sangrur _x000a_Co-Producer : Varun &amp; Sheetal Brar_x000a_Worldwide Distribution : Omjee Star Studios. _x000a_Starcast : Gurjazz ,Monica Sharma, Mintu Kappa, Rupinder Rupi , Seven Chahal and others .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1S"/>
    <x v="172"/>
    <n v="1628273"/>
    <n v="33217"/>
    <n v="3089"/>
    <x v="1"/>
    <x v="316"/>
    <x v="120"/>
    <s v="Lavi Tibbi"/>
    <m/>
    <s v=" Nik D Gill "/>
    <m/>
    <m/>
    <m/>
    <m/>
    <m/>
    <m/>
    <s v="getmp3"/>
  </r>
  <r>
    <x v="0"/>
    <x v="370"/>
    <s v="Geet MP3 &amp; Omjee Star Studios Presenting Punjabi Movie &quot;Jatt Brothers&quot;, Movie Releasing 25 February 2022 In Cinemas. This is the First Movie of the Sensation &quot;Jass Manak&quot; And Guri's 2nd Movie._x000a_Make Sure You Will Like It And Spread It As Much As You Can. _x000a__x000a_Subscribe To Our Channel For More Songs  : http://bit.ly/SubscribeGEETMP3_x000a__x000a_Music Consultant &amp; Digital Partner: GK Digital_x000a_Instagram: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10244713"/>
    <n v="360760"/>
    <n v="57396"/>
    <x v="1"/>
    <x v="191"/>
    <x v="26"/>
    <s v="NILL"/>
    <m/>
    <m/>
    <m/>
    <m/>
    <m/>
    <m/>
    <m/>
    <m/>
    <s v="getmp3"/>
  </r>
  <r>
    <x v="0"/>
    <x v="371"/>
    <s v="Geet MP3 &amp; GK Digital Presenting Satbir Aujla's  Video Song &quot;Juttiyan Da Joda&quot;_x000a_Make Sure You Will Like It And Spread it As Much As You Can. _x000a_Subscribe Our Channel For Fresh Songs :  http://bit.ly/SubscribeGEETMP3_x000a__x000a_You Can Stream Juttiyan Da Joda Song On :_x000a__x000a_Wynk Music : https://bit.ly/3fQrwx7_x000a_Amazon Prime Music : https://amzn.to/3GO3GOx_x000a_Hungama : https://bit.ly/3rxCGN0_x000a_Apple Music : https://apple.co/3tJGZri_x000a_Spotify : https://spoti.fi/3fDTuMC_x000a_Amazon Uk : https://amzn.to/32eX1Ok_x000a_YT Music : https://bit.ly/3FJQtFc_x000a_iTunes : https://apple.co/3tJGZri_x000a_Resso : https://bit.ly/3KvoSew_x000a__x000a_Song Credits :  _x000a_Song : Juttiyan Da Joda_x000a_Singer : Satbir Aujla _x000a_Lyricist : Satbir Aujla_x000a_Composer : Satbir Aujla _x000a_Music : Jazz Dee_x000a_Video Director : Rav Dhillon_x000a_Female lead : Tanuja Chauhan _x000a_DOP : Arundeep Teji_x000a_Choreographer : Deus Mehra_x000a_Ast Dir : Rahul Marwaha_x000a_Makeup : Karan _x000a_Second Makeup : Komal Patyal_x000a_Line Producer : Ankur Sehgal, Galb Films _x000a_Casting : Senty Virk _x000a_Editing &amp; CC : Inder Ratual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4540255"/>
    <n v="96021"/>
    <n v="5842"/>
    <x v="1"/>
    <x v="317"/>
    <x v="95"/>
    <s v="Satbir Aujla"/>
    <m/>
    <s v=" Jazz Dee"/>
    <m/>
    <m/>
    <m/>
    <m/>
    <m/>
    <m/>
    <s v="getmp3"/>
  </r>
  <r>
    <x v="0"/>
    <x v="372"/>
    <s v="Presenting 7th Song Of Shooter Movie &quot;Badmashi By Karaj Randhawa&quot;_x000a__x000a_Subscribe To Our Channel For More Songs  : http://bit.ly/SubscribeGEETMP3_x000a__x000a_You Can Stream Badmashi Song On :_x000a__x000a_Wynk Music : https://bit.ly/3AuWTHi_x000a_Amazon Prime Music : https://amzn.to/3GqCy89_x000a_Hungama : https://bit.ly/3A1oC22_x000a_Spotify : https://spoti.fi/3nurQpx_x000a_Apple Music : https://apple.co/3npQKqE_x000a_Amazon UK : https://amzn.to/3trzDZ5_x000a_YT Music : https://bit.ly/3KoKBF0_x000a_iTunes : https://apple.co/3npQKqE_x000a_Resso : https://m.resso.com/ZSecSdPTr/_x000a_Reel : https://bit.ly/3JL2a0J_x000a__x000a_Song Credits : _x000a_Song : Badmashi_x000a_Singer : Karaj Randhawa _x000a_Lyrics : Prince Rakhdi _x000a_Music : The Kidd_x000a_Mix &amp; Master : Dense _x000a_Video : Tru Makers_x000a_Dop : Yadwinder Singh_x000a_Art Director : Sunil Kumar_x000a_Project Manager : Khushal Singh_x000a_Poster Designer : Aman Kalsi &amp; Garry Nawaab_x000a_Promotions : GK Digital 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x v="0"/>
    <s v="PT2M10S"/>
    <x v="54"/>
    <n v="24111447"/>
    <n v="271752"/>
    <n v="2381"/>
    <x v="1"/>
    <x v="29"/>
    <x v="112"/>
    <s v="Prince Rakhdi"/>
    <m/>
    <s v=" The Kidd"/>
    <m/>
    <m/>
    <m/>
    <m/>
    <m/>
    <m/>
    <s v="getmp3"/>
  </r>
  <r>
    <x v="0"/>
    <x v="373"/>
    <s v="Geet MP3 &amp; GK Digital Presenting Song &quot;Vailpuna&quot; By Hairat Aulakh _x000a_Make Sure You Will Like It And Spread it As Much As You Can. _x000a_Subscribe To Our Channel For More Songs  : http://bit.ly/SubscribeGEETMP3_x000a__x000a_You Can Stream Vailpuna Song On :_x000a__x000a_Wynk Music : https://bit.ly/3HaeSnS_x000a_Amazon Prime Music : https://amzn.to/3JWIV5f_x000a_Jio Saavn : https://bit.ly/3r9em3A_x000a_Hungama : https://bit.ly/3r9csjw_x000a_Spotify : https://spoti.fi/3GikP2u_x000a_Apple Music : https://apple.co/3Fdi3dF_x000a_Amazon UK : https://amzn.to/3r4U4IK_x000a_YT Music : https://bit.ly/3GhZiHs_x000a_iTunes : https://apple.co/3Fdi3dF_x000a_Resso : https://m.resso.com/ZSecSqXyg/_x000a_Reel : https://bit.ly/33DxjUm_x000a__x000a_Song Credits :_x000a_Song : Vailpuna_x000a_Singer : Hairat Aulakh, Gurlez Akhtar _x000a_Lyrics : Hairat Aulakh_x000a_Music : Raka_x000a_Video Director : Savio Sandhu_x000a_Female Lead : Srijan Chanta_x000a_Dop - Arundeep Teji _x000a_Editor - Zipsi studio _x000a_Assistant’s- Rajveer maan &amp; Jagjeet Maan _x000a_Stylest- Harsh Khullar _x000a_Line producer - Manish kharri_x000a_Poster Designer : The Town Media_x000a_Producer : Kv Dhillon_x000a_Reel &amp; Online Promotions : GK Digital 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1322529"/>
    <n v="25845"/>
    <n v="4217"/>
    <x v="1"/>
    <x v="318"/>
    <x v="121"/>
    <s v="Hairat Aulakh"/>
    <m/>
    <s v=" Raka"/>
    <m/>
    <m/>
    <m/>
    <m/>
    <m/>
    <m/>
    <s v="getmp3"/>
  </r>
  <r>
    <x v="0"/>
    <x v="374"/>
    <s v="Presenting 6th Song Of Shooter Movie _x000a_Subscribe To Our New Channel For More Songs  : http://bit.ly/SubscribeGEETMP3_x000a__x000a_You Can Stream Parche Song On :_x000a__x000a_Wynk Music : https://bit.ly/3p67IuU_x000a_Amazon Prime Music : https://amzn.to/3thZkeO_x000a_Jio Saavn : https://bit.ly/3HRtrOb_x000a_Hungama : https://bit.ly/3Kbnwpc_x000a_Apple Music : https://apple.co/3tlxi1R_x000a_Spotify : https://spoti.fi/33nn5qE_x000a_Amazon UK : https://amzn.to/3nhzOSV_x000a_YT Music : https://bit.ly/3JZ4S3C_x000a_iTunes : https://apple.co/3tlxi1R_x000a_Resso : https://m.resso.com/ZSecSCjVm/_x000a_Reel : https://bit.ly/3h3guFx_x000a__x000a_Song Credits : _x000a_Song : Parche_x000a_Singer : Karaj Randhawa _x000a_Lyrics : Prince Rakhdi _x000a_Music : The Kidd_x000a_Mix &amp; Master : Dense _x000a_Video : Tru Makers_x000a_Poster Designer : Aman Kalsi _x000a_Art Director : Sunil Kumar_x000a_Dop : Yadwinder Singh_x000a_Project Manager : Khushal Singh_x000a_Promotions : GK Digital 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2S"/>
    <x v="173"/>
    <n v="38753959"/>
    <n v="450336"/>
    <n v="4557"/>
    <x v="1"/>
    <x v="319"/>
    <x v="112"/>
    <s v="Prince Rakhdi"/>
    <m/>
    <s v=" The Kidd"/>
    <m/>
    <m/>
    <m/>
    <m/>
    <m/>
    <m/>
    <s v="getmp3"/>
  </r>
  <r>
    <x v="0"/>
    <x v="375"/>
    <s v="Song Credits : _x000a_Song : Shooter _x000a_Singer : Guri _x000a_Lyrics : Veet Baljit _x000a_Music Deep Jandu _x000a_Poster Designer : Aman Kalsi _x000a_Starring : Jayy Randhawa,_x000a_Promotions : GK Digital _x000a_Music Label : Geet MP3 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x v="0"/>
    <s v="PT2M41S"/>
    <x v="93"/>
    <n v="23765968"/>
    <n v="357020"/>
    <n v="11297"/>
    <x v="1"/>
    <x v="320"/>
    <x v="113"/>
    <s v="Veet Baljit"/>
    <m/>
    <m/>
    <m/>
    <m/>
    <m/>
    <m/>
    <m/>
    <m/>
    <s v="getmp3"/>
  </r>
  <r>
    <x v="0"/>
    <x v="376"/>
    <s v="Geet MP3 &amp; Omjee Star Studios Presenting Teaser Of Movie &quot;SHOOTER&quot;_x000a_Make Sure You Will Like It And Spread it As Much As You Can. _x000a_Subscribe To Our Channel For More Songs  : http://bit.ly/SubscribeGEETMP3_x000a__x000a_Movie Background Teaser Credits :_x000a_JAM8 Music Team_x000a_Head Of Operations : Tanvi Maru_x000a_Business Head : Rajshree Chopra_x000a_Teaser Music Composer : Reenam Jain for Jam8 Studios_x000a_Teaser Mixing Engineer : Reenam Jain for Jam8 Studios_x000a_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0S"/>
    <x v="174"/>
    <n v="6167023"/>
    <n v="182451"/>
    <n v="4843"/>
    <x v="1"/>
    <x v="320"/>
    <x v="26"/>
    <s v="NILL"/>
    <m/>
    <m/>
    <m/>
    <m/>
    <m/>
    <m/>
    <m/>
    <m/>
    <s v="getmp3"/>
  </r>
  <r>
    <x v="0"/>
    <x v="377"/>
    <s v="Geet MP3 &amp; GK Digital Presenting _x000a_Make Sure You Will Like It And Spread it As Much As You Can. _x000a__x000a_Subscribe To Our Channel For More Songs  : http://bit.ly/SubscribeGEETMP3_x000a__x000a_You Can Stream Fer Tenu Dasunga Song On :- _x000a__x000a_Wynk Music : https://bit.ly/3FAcDJS_x000a_Amazon Prime Music : https://amzn.to/3HyYGxe_x000a_Jio Saavn : https://bit.ly/3rjWL9k_x000a_Hungama : https://bit.ly/3KgXAZg_x000a_Spotify : https://spoti.fi/3eUileF_x000a_Apple Music : https://apple.co/3GDMKdt_x000a_Amazon UK : https://amzn.to/3zoZTV6_x000a_YT Music : https://bit.ly/32IMueN_x000a_iTunes : https://apple.co/3GDMKdt_x000a_Resso : https://bit.ly/336JaKd_x000a__x000a_Song : Fer Tenu Dasunga_x000a_Singer :  Bhanu Pratap Agnihotri_x000a_Lyrics : Sahil_x000a_Music : The Sam_x000a_Producer : Kv Dhillon_x000a_Reel &amp; Online Promotion : GK Digital_x000a_Music Label : Geet MP3_x000a_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9S"/>
    <x v="144"/>
    <n v="134694"/>
    <n v="7260"/>
    <n v="301"/>
    <x v="1"/>
    <x v="321"/>
    <x v="94"/>
    <s v="Sahil"/>
    <m/>
    <s v=" The Sam"/>
    <m/>
    <m/>
    <m/>
    <m/>
    <m/>
    <m/>
    <s v="getmp3"/>
  </r>
  <r>
    <x v="0"/>
    <x v="378"/>
    <s v="Geet MP3 &amp; GK Digital Presents &quot;Faslan Te Naslan&quot; Song_x000a_Subscribe To Our Channel For Fresh Songs:  http://bit.ly/SubscribeGEETMP3_x000a__x000a_You Can Stream Faslan Te Nasla On :_x000a__x000a_Wynk Music : https://bit.ly/3zPyrjp_x000a_Amazon Prime Music : https://amzn.to/3f9Z1uf_x000a_Jio Saavn : https://bit.ly/3GjfuYO_x000a_Hungama : https://bit.ly/3r4p1fX_x000a_Apple Music : https://apple.co/3thN3Hg_x000a_Spotify : https://spoti.fi/33pNm7J_x000a_Amazon UK : https://amzn.to/3520scx_x000a_YT Music : https://bit.ly/3zZUYKJ_x000a_iTunes : https://apple.co/3thN3Hg_x000a_Resso :  https://m.resso.com/ZSecA8xuG/_x000a__x000a_Song : Faslan Te Naslan_x000a_Singer : Zorawar Brar &amp; Harf Cheema_x000a_Lyrics : Harf Cheema_x000a_Music : Vikram Sangha_x000a_Mix Master : KrnWorld_x000a_Director : Kirpal Sandhu_x000a_Poster Designer : Garry Nawaab_x000a_Producer : Kv Dhillon_x000a_Reel &amp; Online Promotion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3S"/>
    <x v="89"/>
    <n v="103757"/>
    <n v="6800"/>
    <n v="451"/>
    <x v="1"/>
    <x v="322"/>
    <x v="122"/>
    <s v="Harf Cheema"/>
    <m/>
    <s v=" Vikram Sangha"/>
    <m/>
    <m/>
    <m/>
    <m/>
    <m/>
    <m/>
    <s v="getmp3"/>
  </r>
  <r>
    <x v="0"/>
    <x v="379"/>
    <s v="Geet MP3 &amp; GK Digital Presenting Song &quot;Raule Gaule&quot; By Sultan Singh &amp; Gurlez Akhtar_x000a_Make Sure You Will Like It And Spread it As Much As You Can. _x000a_Subscribe To Our Channel For More Songs  : http://bit.ly/SubscribeGEETMP3_x000a__x000a_You Can Stream Raule Gaule Song On :-_x000a__x000a_Wynk Music : https://bit.ly/3mvKQDD_x000a_Amazon Prime Music : https://amzn.to/3ssei1j_x000a_Jio Saavn : https://bit.ly/3pnSW32_x000a_Hungama : https://bit.ly/32wy1BY_x000a_Apple Music : https://apple.co/30YiACg_x000a_Spotify : https://spoti.fi/3pnSXUE _x000a_YT Music : https://bit.ly/3H6DMW4_x000a_iTunes : https://apple.co/30YiACg_x000a_Resso : https://bit.ly/3sx54AY_x000a__x000a_Song Credits :_x000a_Song : Raule Gaule_x000a_Singer : Sultan Singh &amp; Gurlez Akhtar_x000a_Lyrics : Vicky Dhaliwal_x000a_Music : Deep Jandu_x000a_Video Director : Savio Sandhu _x000a_Female Lead : Tanuja Chauhan_x000a_Assistant’s : Rajveer Maan &amp; Jagjeet Maan _x000a_Dop : Arundeep Teji _x000a_Edit : Zipsi Studio _x000a_Production : Mani Gill (V Sign)_x000a_Project By : Gurpreet Baba_x000a_Publicity Design : The Town Media_x000a_Producer : Kv Dhillon_x000a_Reel &amp; Online Promotions : GK Digital 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1530549"/>
    <n v="26828"/>
    <n v="542"/>
    <x v="1"/>
    <x v="323"/>
    <x v="123"/>
    <s v="Vicky Dhaliwal"/>
    <m/>
    <s v=" Deep Jandu"/>
    <m/>
    <m/>
    <m/>
    <m/>
    <m/>
    <m/>
    <s v="getmp3"/>
  </r>
  <r>
    <x v="0"/>
    <x v="380"/>
    <s v="Geet MP3 Presenting Song &quot;Chan Chanani&quot; By Karan Randhawa _x000a_Make Sure You Will Like It And Spread it As Much As You Can. _x000a_Subscribe To Our Channel For More Songs  : http://bit.ly/SubscribeGEETMP3_x000a__x000a_You Can Stream Chan Chanani Song On :-_x000a__x000a_Wynk Music : https://bit.ly/3dLceZP_x000a_Amazon Prime Music : https://amzn.to/31YUkAh_x000a_Jio Saavn : https://bit.ly/3pnv9jM_x000a_Hungama : https://bit.ly/3E5FoO5_x000a_Spotify : https://spoti.fi/3IG933E_x000a_Apple Music : https://apple.co/3oOgIFb_x000a_Amazon UK : https://amzn.to/30nEONE_x000a_YT Music : https://bit.ly/3DNfajb_x000a_iTunes : https://apple.co/3oOgIFb_x000a_Resso : https://bit.ly/3EUY9Vy_x000a__x000a_Song Credits :_x000a_Song : Chan Chanani_x000a_Singer : Karan Randhawa_x000a_Composer: Karan Randhawa_x000a_Lyrics : Satbir Aujla_x000a_Music : Jazz Dee_x000a_Video Director : Rav Dhillon _x000a_Female Lead : Swati Chauhan_x000a_Featuring : Gurinder Bawa_x000a_Mix &amp; Master : Sameer Charegoankar_x000a_DOP : Shinda_x000a_Choreographer : Deus Mehra_x000a_Ast Dir : Rahul Marwaha_x000a_Jimmy Jib : Gourav_x000a_Steadycam : HMC_x000a_Makeup : Prabh Makeover, Rajan Passi_x000a_Line Producer : Rahul Production_x000a_Casting : Senty. Virk_x000a_Costumes : Priyaana Thappar_x000a_Hairs Styled By : Rabu _x000a_Editing &amp; CC : Jagjeet Singh Dhanoa_x000a_Publicity Design : The Town Media_x000a_Artist Management : Gurbaksh Singh Dhillon _x000a_Producer : Kv Dhillon_x000a_Reel &amp; Online Promotions : GK Digital _x000a_Music Label : Geet MP3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_x000a_Website: http://GeetMP3.com"/>
    <x v="0"/>
    <s v="PT2M52S"/>
    <x v="36"/>
    <n v="19819093"/>
    <n v="350052"/>
    <n v="24825"/>
    <x v="1"/>
    <x v="324"/>
    <x v="36"/>
    <s v="Satbir Aujla"/>
    <s v=" Karan Randhawa"/>
    <s v=" Jazz Dee"/>
    <m/>
    <m/>
    <m/>
    <m/>
    <m/>
    <m/>
    <s v="getmp3"/>
  </r>
  <r>
    <x v="0"/>
    <x v="381"/>
    <s v="Geet MP3 &amp; GK Digital Presenting 5th Song Of Punjabi Film &quot;Kaka Pardhan&quot;_x000a_Make Sure You Will Like It And Spread it As Much As You Can._x000a_Subscribe To Our Channel For More Songs: http://bit.ly/SubscribeGEETMP3_x000a__x000a_You Can Listen Audio on :-_x000a__x000a_Wynk Music : https://bit.ly/3dJCXWB_x000a_Amazon Prime Music : https://amzn.to/3IIdH12_x000a_Jio Saavn : https://bit.ly/3ygkLxa_x000a_Hungama : https://bit.ly/3oKFW7y_x000a_Apple Music : https://apple.co/3dHG5lM_x000a_Spotify : https://spoti.fi/3GFnYtj_x000a_YT Music : https://bit.ly/31OhdpZ_x000a_iTunes : https://apple.co/3dHG5lM_x000a_Resso : https://bit.ly/3DLStLW_x000a__x000a_Movie Credits :-_x000a_Movie : Kaka Pardhan _x000a_Starring : Vadda Grewal, Prince Bhullar _x000a_Directed By : Rubal Chhina _x000a_Produced By : KV Dhillon _x000a_Written By : Naveen Jethi _x000a_Cast : Navdeep Kaler, Mahabir Bhullar _x000a_Mix Master : Yograj Singh &amp; Suyash Singh_x000a_Art Director : Sunil Kumar_x000a_Project Manager : Khushal Singh_x000a_Editor : Hardik Singh Reen_x000a_Promotions : GK Digital _x000a_Music On : Geet MP3_x000a__x000a_Song Credits:- _x000a_Movie : Kaka Pardhan_x000a_Song : Vedde Velly _x000a_Singer : Karaj Randhawa _x000a_Starring : Vadda Grewal, Prince Bhullar_x000a_Lyrics :Prince Rakhdi_x000a_Music : Avvy Sra_x000a_Video Director : Rubal Chhina _x000a_Project By : Sikander Singh_x000a_Artist Management : Gurbaksh Singh Dhillon_x000a_Online &amp; Reel Promotions : GK Digital_x000a_Music Label : Geet MP3 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1417904"/>
    <n v="34146"/>
    <n v="721"/>
    <x v="1"/>
    <x v="325"/>
    <x v="112"/>
    <s v="Prince Rakhdi"/>
    <m/>
    <s v=" Avvy Sra"/>
    <m/>
    <m/>
    <m/>
    <m/>
    <m/>
    <m/>
    <s v="getmp3"/>
  </r>
  <r>
    <x v="0"/>
    <x v="382"/>
    <s v="Geet MP3 &amp; GK Digital Presenting 4th Song Of Punjabi Film &quot;Kaka Pardhan&quot;_x000a_Make Sure You Will Like It And Spread it As Much As You Can._x000a_Subscribe To Our Channel For More Songs: http://bit.ly/SubscribeGEETMP3_x000a__x000a_You Can Listen Audio on :-  _x000a__x000a_Wynk Music : https://bit.ly/3dwrOYQ_x000a_Hungama : https://bit.ly/3oti4oz_x000a_Apple Music : https://apple.co/3028hwz_x000a_Spotify : https://spoti.fi/3EvGnrC_x000a_Amazon UK : https://amzn.to/3Gj8TNJ_x000a_YT Music : https://bit.ly/3pF3QAG_x000a_iTunes : https://apple.co/3028hwz_x000a_Resso : https://bit.ly/3GomeUO_x000a__x000a_Movie Credits :-_x000a_Movie : Kaka Pardhan _x000a_Starring : Vadda Grewal, Prince Bhullar _x000a_Directed By : Rubal Chhina _x000a_Produced By : KV Dhillon _x000a_Written By : Naveen Jethi _x000a_Cast : Navdeep Kaler, Mahabir Bhullar _x000a_Editor : Hardik Singh Reen_x000a_Promotions : GK Digital _x000a_Music On : Geet MP3_x000a__x000a_Song Credits:- _x000a_Movie : Kaka Pardhan_x000a_Song : Raule_x000a_Singer : Karan Randhawa _x000a_Composer: Karan Randhawa_x000a_Starring : Vadda Grewal, Prince Bhullar_x000a_Lyrics : Prince Bhullar_x000a_Music : Mxrci_x000a_Video Director : Rubal Chhina _x000a_Artist Management : Gurbaksh Singh Dhillon_x000a_Online &amp; Reel Promotions : GK Digital_x000a_Music Label : Geet MP3 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2549807"/>
    <n v="78766"/>
    <n v="1496"/>
    <x v="1"/>
    <x v="326"/>
    <x v="62"/>
    <s v="Prince Bhullar"/>
    <s v=" Karan Randhawa"/>
    <s v=" Mxrci"/>
    <m/>
    <m/>
    <m/>
    <m/>
    <m/>
    <m/>
    <s v="getmp3"/>
  </r>
  <r>
    <x v="0"/>
    <x v="383"/>
    <s v="Geet MP3 &amp; GK Digital  Presenting New Song Of Punjabi Upcoming Film &quot;Kaka Pardhan&quot;_x000a_Movie Releasing In Cinemas 10 Dec 2021 _x000a_Make Sure You Will Like It And Spread it As Much As You Can._x000a_Subscribe To Our Channel For New Songs: http://bit.ly/SubscribeGEETMP3_x000a__x000a_You Can Listen Audio on :-  _x000a_Link : https://lnk.to/J95zkGqI_x000a__x000a_Movie Credits :-_x000a_Movie : Kaka Pardhan _x000a_Movie Releasing : 10 Dec 2021 (In Cinemas Only) _x000a_Starring : Vadda Grewal, Prince Bhullar _x000a_Directed By : Rubal Chhina _x000a_Produced By : KV Dhillon _x000a_Written By : Naveen Jethi _x000a_Cast : Navdeep Kaler, Mahabir Bhullar _x000a_Editor : Hardik Singh Reen_x000a_Promotions : GK Digital _x000a_Music On : Geet MP3_x000a__x000a_Song Credits:- _x000a_Movie : Kaka Pardhan_x000a_Song : Gunda Zone_x000a_Singer : Guri, Ramneek Dhaliwal_x000a_Starring : Vadda Grewal, Prince Bhullar_x000a_Lyrics : Ramneek Dhaliwal_x000a_Music : Igmor_x000a_Video Director : Savio Sandhu _x000a_DOP : Mintu Plaha _x000a_Assistant’s : Rajveer &amp; Jagjeet_x000a_Edit By : Zipsy Studio _x000a_Art : Karma Art_x000a_Artist Management : Gurbaksh Singh Dhillon_x000a_Online &amp; Reel Promotions : GK Digital_x000a_Music Label : Geet MP3 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1S"/>
    <x v="82"/>
    <n v="2428295"/>
    <n v="80438"/>
    <n v="4358"/>
    <x v="1"/>
    <x v="327"/>
    <x v="124"/>
    <s v="Ramneek Dhaliwal"/>
    <m/>
    <s v=" Igmor"/>
    <m/>
    <m/>
    <m/>
    <m/>
    <m/>
    <m/>
    <s v="getmp3"/>
  </r>
  <r>
    <x v="0"/>
    <x v="384"/>
    <s v="Geet MP3 &amp; GK Digital  Presenting Song Of Punjabi Film &quot;Kaka Pardhan&quot; _x000a_Make Sure You Will Like It And Spread it As Much As You Can._x000a_Subscribe To Our Channel For Songs: http://bit.ly/SubscribeGEETMP3_x000a__x000a_You Can Listen Audio on :-_x000a__x000a_Wynk : https://bit.ly/3o2NHFg_x000a_Amazon Prime Music : https://amzn.to/3ll7heq _x000a_Jio Saavn : https://bit.ly/3I43CLC_x000a_Hungama : https://bit.ly/3D2mI16_x000a_Apple Music : https://apple.co/3D7UAcK_x000a_Amazon UK : https://amzn.to/3FYACDk_x000a_YT Music : https://bit.ly/3FTzO2m_x000a_Spotify : https://spoti.fi/316Z5Hk_x000a_iTunes : https://apple.co/3D7UAcK_x000a_Resso : https://bit.ly/3Ig6zsK_x000a__x000a_Movie Credits :-_x000a__x000a_Movie : Kaka Pardhan _x000a_Starring : Vadda Grewal, Prince Bhullar _x000a_Directed By : Rubal Chhina _x000a_Produced By : KV Dhillon _x000a_Written By : Naveen Jethi _x000a_Cast : Navdeep Kaler, Mahabir Bhullar _x000a_Editor : Hardik Singh Reen_x000a_Promotions : GK Digital _x000a_Music On : Geet MP3_x000a__x000a_Song Credits:- _x000a__x000a_Movie : Kaka Pardhan_x000a_Song : Asla_x000a_Singer : Karan Randhawa _x000a_Starring : Vadda Grewal, Prince Bhullar_x000a_Lyrics : Micheal_x000a_Composer : Micheal _x000a_Music : Raka  _x000a_Online &amp; Reel Promotions : GK Digital_x000a_Music Label : Geet MP3 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1S"/>
    <x v="44"/>
    <n v="17281050"/>
    <n v="291390"/>
    <n v="11014"/>
    <x v="1"/>
    <x v="259"/>
    <x v="62"/>
    <s v="Micheal"/>
    <m/>
    <s v=" Raka  "/>
    <m/>
    <m/>
    <m/>
    <m/>
    <m/>
    <m/>
    <s v="getmp3"/>
  </r>
  <r>
    <x v="0"/>
    <x v="385"/>
    <s v="Geet MP3 &amp; GK Digital Presenting New Song &quot;Zalma&quot; By Guri_x000a_Make Sure You Will Like It And Spread it As Much As You Can. _x000a_Subscribe To Our Channel For More Songs  : http://bit.ly/SubscribeGEETMP3_x000a__x000a_You Can Stream Zalma Song On :- _x000a__x000a_Wynk Music : https://bit.ly/3HXy3TJ_x000a_Amazon Prime Music : https://amzn.to/3CRiDwt_x000a_Jio Saavn : https://bit.ly/3rlGORz_x000a_Hungama : https://bit.ly/3ldOq4F_x000a_Spotify : https://spoti.fi/3nW95MF_x000a_Apple Music : https://apple.co/3FOELJL_x000a_Amazon UK : https://amzn.to/3p4gCZ6_x000a_YT Music : https://bit.ly/32q3buG_x000a_iTunes : https://apple.co/3FOELJL_x000a_Resso : https://bit.ly/3rhXARH_x000a__x000a_Song Credits :_x000a_Song : Zalma_x000a_Singer : Guri_x000a_Featuring : Simran Pareek_x000a_Lyrics : Micheal _x000a_Music : Sharry Nexus_x000a_Video Director : Satti Dhillon _x000a_Dop : Vahe Hambacumyan_x000a_Editor : Danielyan Nairi _x000a_Choreographer : Sumit _x000a_Assitant Director : Sumit Kumar _x000a_Hairstylist : Gevor Babumyan_x000a_Makeup : Liana Ayvazyan_x000a_Line Producer : Mary Mirzakhanyan_x000a_Publicity Design : The Town Media_x000a_Artist Management : Gurbaksh Singh Dhillon _x000a_Producer : Kv Dhillon_x000a_Reel &amp; Online Promotions : GK Digital 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7935309"/>
    <n v="252613"/>
    <n v="21786"/>
    <x v="1"/>
    <x v="253"/>
    <x v="96"/>
    <s v="Micheal"/>
    <m/>
    <s v=" Sharry Nexus"/>
    <m/>
    <m/>
    <m/>
    <m/>
    <m/>
    <m/>
    <s v="getmp3"/>
  </r>
  <r>
    <x v="0"/>
    <x v="386"/>
    <s v="Geet MP3 &amp; GK Digital  Presenting New Movie &quot;Kaka Pardhan&quot; _x000a_Make Sure You Will Like It And Spread it As Much As You Can._x000a_Subscribe To Our Channel For More Songs: http://bit.ly/SubscribeGEETMP3_x000a__x000a_Movie Credits : _x000a_Movie : Kaka Pardhan _x000a_Starring : Vadda Grewal, Prince Bhullar _x000a_Directed By : Rubal Chhina _x000a_Produced By : KV Dhillon _x000a_Written By : Naveen Jethi _x000a_Casting : Navdeep Kaler, Mahabir Bhullar, Victor John, Tarsem Paul, Guri Dholan_x000a_Music Directors : Deep Jandu, Raka, Mxrci, Igmor_x000a_Creative Producer : Khush Parmar_x000a_Editor : Hardik Singh Reen_x000a_Background Music : Reenam Jain For JAM8 Studios_x000a_Visual Effects : Nap Studios _x000a_Action : Mukesh _x000a_EP : Guri Dholan _x000a_Post Production : EDI Framez_x000a_Recording : Rimpy Prince Studio_x000a_Line Producer : Billa Beniwal_x000a_Promotions : GK Digital _x000a_Music On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3062623"/>
    <n v="92213"/>
    <n v="5005"/>
    <x v="1"/>
    <x v="328"/>
    <x v="26"/>
    <s v="NILL"/>
    <m/>
    <m/>
    <m/>
    <m/>
    <m/>
    <m/>
    <m/>
    <m/>
    <s v="getmp3"/>
  </r>
  <r>
    <x v="0"/>
    <x v="387"/>
    <s v="Geet MP3 &amp; GK Digital  Presenting Movie &quot;Kaka Pardhan&quot; _x000a_&quot;Kaka Pardhan&quot; Movies First Song &quot;Salama Hundiyan&quot; Which Re-Created By One And Only &quot;Jass Manak&quot; _x000a_Make Sure You Will Like It And Spread it As Much As You Can._x000a_Subscribe To Our Channel For More Songs: http://bit.ly/SubscribeGEETMP3_x000a__x000a_You Can Listen Audio on :-_x000a__x000a_Wynk Music : https://bit.ly/3oUB0Me_x000a_Amazon Prime Music : https://amzn.to/3CKOEX1_x000a_Jio Saavn : https://bit.ly/3nMY14h_x000a_Hungama : https://bit.ly/3nOqczX_x000a_Apple Music : https://apple.co/32joEFA_x000a_Spotify : https://spoti.fi/3cK1A4Q_x000a_Amazon UK : https://amzn.to/30PCor0_x000a_YT Music : https://bit.ly/3oXLwSF_x000a_Apple Music : https://apple.co/32joEFA_x000a_Resso : https://bit.ly/2Zjczz7_x000a__x000a_Movie Credits : _x000a__x000a_Movie : Kaka Pardhan _x000a_Starring : Vadda Grewal, Prince Bhullar _x000a_Directed By : Rubal Chhina _x000a_Produced By : KV Dhillon _x000a_Written By : Naveen Jethi _x000a_Cast : Navdeep Kaler, Mahabir Bhullar _x000a_Editor : Hardik Singh Reen_x000a_Promotions : GK Digital _x000a_Music On : Geet MP3_x000a__x000a_Song Credits:- _x000a__x000a_Movie : Kaka Pardhan_x000a_Song : Salama Hundiyan _x000a_Singer : Jass Manak, Banny A_x000a_Starring : Vadda Grewal, Prince Bhullar_x000a_Lyrics : Sadhpuri_x000a_Music : Deep Jandu _x000a_Online &amp; Reel Promotions : GK Digital_x000a_Music Label : Geet MP3 _x000a__x000a_Original Credits :- _x000a__x000a_Song  : Salama Hundiyan Ne _x000a_Singer : Banny a _x000a_Lyrics : Sadhpuri _x000a_Music : Banny a_x000a_Under licence from : Vital Records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14101963"/>
    <n v="321224"/>
    <n v="28897"/>
    <x v="1"/>
    <x v="329"/>
    <x v="125"/>
    <s v="Sadhpuri"/>
    <m/>
    <s v=" Deep Jandu "/>
    <m/>
    <m/>
    <m/>
    <m/>
    <m/>
    <m/>
    <s v="getmp3"/>
  </r>
  <r>
    <x v="0"/>
    <x v="388"/>
    <s v="Geet MP3 &amp; GK Digital Presenting Rap Song Of BOHEMIA &quot;Ajnabi&quot; Enjoy it._x000a_Subscribe To Our Channel For Fresh Songs:  http://bit.ly/SubscribeGEETMP3_x000a__x000a_Audio Available On _x000a__x000a_Wynk Music : https://bit.ly/3qTscsu_x000a_Amazon Prime Music : https://amzn.to/3oGOdrK_x000a_Jio Saavn : https://bit.ly/3cyTVGq_x000a_Hungama : https://bit.ly/3nv4pwU_x000a_Apple Music : https://apple.co/3kMOYhT_x000a_Spotify : https://spoti.fi/3ct8awF_x000a_Amazon UK : https://amzn.to/30KmFcz_x000a_Yt Music : https://bit.ly/2Z7qdp6_x000a_iTunes : https://apple.co/3kMOYhT_x000a_Resso : https://bit.ly/3I88Oy0_x000a__x000a_Singer : Bohemia _x000a_Lyrics : Bohemia _x000a_Music : Bohemia _x000a_Mix &amp; Master : Noveen Morris _x000a_Project : J Hind, Kali Denali Music _x000a_Video Producer/Director : Josan Sandeep_x000a_DOP : KB Brar_x000a_Editor DI : Honey Virk _x000a_Makeup : Kanika Vats _x000a_Concert DOP : Aaron Rosene &amp; Justin Moe_x000a_Assist. Director : Rohit Josan _x000a_Special Thanks: Shubham Chaudhary, Shivraj Virk, Harjyot Randhawa, Jennifer Spears _x000a_Poster Designer : The Town Media, Garry Nawaab_x000a_Producer : KV Dhillon_x000a_Reel &amp; Online Promotion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11210991"/>
    <n v="259203"/>
    <n v="17811"/>
    <x v="1"/>
    <x v="330"/>
    <x v="126"/>
    <s v="Bohemia"/>
    <m/>
    <s v=" Bohemia "/>
    <m/>
    <m/>
    <m/>
    <m/>
    <m/>
    <m/>
    <s v="getmp3"/>
  </r>
  <r>
    <x v="0"/>
    <x v="389"/>
    <s v="Geet MP3 &amp; GK Digital Introducing &quot;Zorawar Brar&quot; , With His First Song &quot;Zurat&quot; Ft. Harf Cheema , Full Song Releasing On 13 Nov 6Pm._x000a_Subscribe To Our Channel For Fresh Songs:  http://bit.ly/SubscribeGEETMP3_x000a__x000a_Audio Available On _x000a__x000a_Wynk Music : https://bit.ly/3FeQj8W_x000a_Amazon Prime Music : https://amzn.to/3otx5pe_x000a_Jio Saavn : https://bit.ly/30jK0BQ_x000a_Hungama : https://bit.ly/30jK0BQ_x000a_Spotify : https://spoti.fi/3oqSOhF_x000a_Apple Music : https://apple.co/3CaIqzp_x000a_Amazon UK : https://amzn.to/3xDHfrN_x000a_YT Music : https://bit.ly/3opPTWt_x000a_iTunes : https://apple.co/3CaIqzp_x000a_Resso : https://bit.ly/3rmqrnO_x000a__x000a_Song : Zurat_x000a_Singer : Zorawar Brar &amp; Harf Cheema_x000a_Featuring : Vadda Grewal, Prabh Grewal, Seerat Brar _x000a_Lyrics : Harf Cheema _x000a_Composer: Harf Cheema_x000a_Music : Vikram Sangha _x000a_A Film By : Team 7 Pictures _x000a_Video Director : Param Chahal_x000a_Editor : Jagjeet Dhanoa_x000a_Special Thanks : Nandgarh Village_x000a_Poster Designer : The Town Media_x000a_Producer : KV Dhillon_x000a_Reel &amp; Online Promotion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S"/>
    <x v="175"/>
    <n v="2802421"/>
    <n v="56011"/>
    <n v="3295"/>
    <x v="1"/>
    <x v="331"/>
    <x v="122"/>
    <s v="Harf Cheema"/>
    <s v=" Harf Cheema"/>
    <s v=" Vikram Sangha "/>
    <m/>
    <m/>
    <m/>
    <m/>
    <m/>
    <m/>
    <s v="getmp3"/>
  </r>
  <r>
    <x v="0"/>
    <x v="390"/>
    <s v="Geet MP3 &amp; GK Digital Introducing &quot;Zorawar Brar&quot; , With His First Song &quot;Zurat&quot; Ft. Harf Cheema._x000a_Subscribe To Our Channel For Fresh Songs:  http://bit.ly/SubscribeGEETMP3_x000a__x000a_Song : Zurat_x000a_Singer : Zorawar Brar &amp; Harf Cheema_x000a_Featuring : Vadda Grewal, Prabh Grewal, Seerat Brar _x000a_Lyrics : Harf Cheema _x000a_Music : Vikram Sangha _x000a_A Film By : Team 7 Pictures _x000a_Video Director : Param Chahal_x000a_Poster Designer : The Town Media_x000a_Producer : KV Dhillon_x000a_Reel &amp; Online Promotion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0S"/>
    <x v="176"/>
    <n v="131427"/>
    <n v="7830"/>
    <n v="360"/>
    <x v="1"/>
    <x v="331"/>
    <x v="122"/>
    <s v="Harf Cheema"/>
    <m/>
    <s v=" Vikram Sangha "/>
    <m/>
    <m/>
    <m/>
    <m/>
    <m/>
    <m/>
    <s v="getmp3"/>
  </r>
  <r>
    <x v="0"/>
    <x v="391"/>
    <s v="Geet MP3 &amp; GK Digital Presenting Official Audio Of &quot;ZOOM&quot; Song By Jass Manak _x000a_Make Sure You Will Like It And Spread it As Much As You Can. _x000a__x000a_Subscribe To Our Channel For Upcoming Songs:  http://bit.ly/SubscribeGEETMP3_x000a__x000a_You Can Download/Play Full Song On : _x000a__x000a_Wynk Music : https://bit.ly/2YJH5SE_x000a_Amazon Prime Music : https://amzn.to/3kxz9LX_x000a_Jio Saavn : https://bit.ly/3C3CzMp_x000a_Hungama : https://bit.ly/3qphLN7_x000a_Apple Music : https://apple.co/3Hd5Zex_x000a_Spotify : https://spoti.fi/2YC9kTb_x000a_Amazon UK : https://amzn.to/3xCuY6D_x000a_YT Music : https://bit.ly/3wJSjmI_x000a_iTunes : https://apple.co/3Hd5Zex_x000a_Resso : https://m.resso.app/ZSertxgu5/_x000a__x000a_Song: Zoom _x000a_Singer: Jass Manak_x000a_Lyrics: Jass Manak_x000a_Composer: Jass Manak _x000a_Music: Rajat Nagpal_x000a_Poster: The Town Media_x000a_Artist Management: Gurbaksh Dhillon _x000a_Produced By: Kv Dhillon_x000a_Reel &amp; Online Promotions: GK DIGITAL_x000a_Music Label: Geet MP3_x000a__x000a_Music Consultant &amp; Digital Partner: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4137017"/>
    <n v="163615"/>
    <n v="8514"/>
    <x v="1"/>
    <x v="332"/>
    <x v="90"/>
    <s v="Jass Manak"/>
    <s v=" Jass Manak "/>
    <s v=" Rajat Nagpal"/>
    <m/>
    <m/>
    <m/>
    <m/>
    <m/>
    <m/>
    <s v="getmp3"/>
  </r>
  <r>
    <x v="0"/>
    <x v="392"/>
    <s v="Geet MP3 Presenting New Song &quot;Hass Ke&quot; By Satbir Aujla_x000a_Make Sure You Will Like It And Spread it As Much As You Can. _x000a__x000a_Subscribe To Our Channel For More Songs  : http://bit.ly/SubscribeGEETMP3_x000a__x000a_Audio Available On : _x000a__x000a_Wynk Music : https://bit.ly/3CmrJ4U_x000a_Amazon Prime Music : https://amzn.to/3bjwKzi_x000a_Jio Saavn : https://bit.ly/3mk6fjy_x000a_Hungama : https://bit.ly/3vS70U2_x000a_Apple Music : https://apple.co/3vVxunY_x000a_Amazon UK : https://amzn.to/3HZgJhf_x000a_Spotify : https://spoti.fi/3Gwlw9d_x000a_YT Music : https://bit.ly/3bkEz86_x000a_iTunes : https://apple.co/3vVxunY_x000a_Resso : https://bit.ly/3rj1SIn_x000a__x000a_Song : Hass Ke_x000a_Singer : Satbir Aujla_x000a_Lyrics : Satbir Aujla_x000a_Composer : Satbir Aujla_x000a_Music : Jazz Dee_x000a_Director : Rav Dhillon_x000a_Editing &amp; CC : Jagjeet Singh Dhanoa _x000a_DOP : Sukh Kamboj_x000a_Ad : Rahul Marwaha_x000a_Female Lead : Seerat Bajwa_x000a_Casting By : Senty Virk _x000a_MakeUp : Jimmy Makeover _x000a_Production : Sunny Beghraj, Heaven Star Production_x000a_Costumes : Priyaana _x000a_Produced By : KV Dhillon_x000a_Online &amp; Reels Promotions : GK 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25695333"/>
    <n v="357111"/>
    <n v="3931"/>
    <x v="1"/>
    <x v="333"/>
    <x v="57"/>
    <s v="Satbir Aujla"/>
    <m/>
    <s v=" Jazz Dee"/>
    <m/>
    <m/>
    <m/>
    <m/>
    <m/>
    <m/>
    <s v="getmp3"/>
  </r>
  <r>
    <x v="0"/>
    <x v="393"/>
    <s v="Geet MP3 Presenting Song &quot;GEDE&quot; By Karan Randhawa _x000a_Make Sure You Will Like It And Spread it As Much As You Can. _x000a_Subscribe To Our Channel For More Songs  : http://bit.ly/SubscribeGEETMP3_x000a__x000a_You Can Download/Play Full Song  On : _x000a__x000a_Wynk Music : https://bit.ly/3jq96FS_x000a_Amazon Prime Music : https://amzn.to/3B8Xjlg_x000a_Jio Saavn : https://bit.ly/3FVj6AG_x000a_Hungama : https://bit.ly/3aQYStD_x000a_Apple Music : https://apple.co/2YX528S_x000a_Spotify : https://spoti.fi/3iZSuVo_x000a_Amazon UK : https://amzn.to/3DzA2um_x000a_YT Music : https://bit.ly/2YGCYGt_x000a_iTunes : https://apple.co/2YX528S_x000a_Resso : https://m.resso.app/ZSeY1kmam/_x000a__x000a_Song Credits :_x000a_Song : Gede_x000a_Singer : Karan Randhawa, Simar Kaur_x000a_Composer: Karan Randhawa , Micheal_x000a_Lyrics : Micheal _x000a_Music : Raka_x000a_Video Director : Rav Dhillon _x000a_Female Lead : Anahita Bhooshan_x000a_Mix &amp; Master : Sameer Charegoankar_x000a_DOP : Arundeep Teji_x000a_Ast Dir : Rahul Marwaha_x000a_Choreograpgher : Deush Mehra_x000a_Makeup : Meenakshi_x000a_Hair : Rabu_x000a_Line Producer : Bling Krishna Productions_x000a_Costumes : Priyaana_x000a_Editing : Zipsi_x000a_Colouring : Post Brothers_x000a_Publicity Design : The Town Media _x000a_Produced By : KV Dhillon_x000a_Reel &amp; Online Promotions : GK Digital _x000a_Music label : Geet MP3_x000a_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x v="0"/>
    <s v="PT3M21S"/>
    <x v="82"/>
    <n v="98408417"/>
    <n v="829616"/>
    <n v="14323"/>
    <x v="1"/>
    <x v="334"/>
    <x v="127"/>
    <s v="Micheal"/>
    <s v=" Karan Randhawa , Micheal"/>
    <s v=" Raka"/>
    <m/>
    <m/>
    <m/>
    <m/>
    <m/>
    <m/>
    <s v="getmp3"/>
  </r>
  <r>
    <x v="0"/>
    <x v="394"/>
    <s v="Geet MP3 &amp; GK Digital Presenting &quot;Hawa Warga&quot; Full Video, Music Composed By Vishal Mishra_x000a_Subscribe To Our Channel For Fresh Songs:  http://bit.ly/SubscribeGEETMP3_x000a__x000a_Audio Available On :_x000a__x000a_Wynk : https://bit.ly/39yGyVv_x000a_Amazon Prime Music : https://amzn.to/2YUZoEr_x000a_Jio Saavn : https://bit.ly/3DBDiFJ_x000a_Hungama : https://bit.ly/3mUU37R_x000a_Apple Music : https://apple.co/3mMFD9Y_x000a_Spotify : https://spoti.fi/30eVxCj_x000a_Amazon UK : https://amzn.to/3oXNmoo_x000a_YT Music : https://bit.ly/3jkEhT9_x000a_iTunes : https://apple.co/3mMFD9Y_x000a__x000a_Song Credits :- _x000a_Song : Hawa Warga _x000a_Singer : Nishawn Bhullar_x000a_Video Director : Satti Dhillon_x000a_Music Composed, Arranged &amp; Produced By : Vishal Mishra_x000a_Lyrics : Nishawn Bhullar &amp; Kaushal Kishore_x000a_Female Lead : Prabh Grewal _x000a_Music Assistant : Kumar Gaurav Singh_x000a_Recording Engineer in VM Studio : Trihangku Lahkar_x000a_Mixed By :  Shadab Rayeen @NewEdge_x000a_Mix Assistants : Pukhraj &amp; Milan_x000a_Guitar : Shomu Seal_x000a_Vishal Mishra &amp; Nishawn Bhullar's Management : Mayur Hasija_x000a_Mix Assistants : Pukhraj &amp; Milan_x000a_Guitar : Shomu Seal_x000a_DOP : Arundeep Teji_x000a_Editor : Zipsi_x000a_Colorist : Onkar Singh_x000a_Assistant Director : Aashish Prasad_x000a_Hairstylist : Ali Khan_x000a_Makeup : Prabh Make-overz &amp; Anu (Kashmir)_x000a_Styled By : ShehlasDesignerCollection By Shehla Arif_x000a_Stills &amp; Photography : Hamza_x000a_Line Producer : RS Films Production_x000a_Kashmir Production : Muneer_x000a_Co Artists : Sanjay Kadyan_x000a_Line Producer : Amandeep Baath, Manish Saini_x000a_Creative Producer &amp; Project Manager : Mayur Hasija _x000a_Poster Designer : The Town Media &amp; Roop Kamal Singh _x000a_Artist Management : Gurbaksh Singh Dhillon_x000a_Produced : KV Dhillon_x000a_Reel &amp; Online Promotion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8S"/>
    <x v="177"/>
    <n v="1168311"/>
    <n v="44150"/>
    <n v="1383"/>
    <x v="1"/>
    <x v="335"/>
    <x v="0"/>
    <s v="Nishawn Bhullar &amp; Kaushal Kishore"/>
    <m/>
    <m/>
    <m/>
    <m/>
    <m/>
    <m/>
    <m/>
    <m/>
    <s v="getmp3"/>
  </r>
  <r>
    <x v="0"/>
    <x v="395"/>
    <s v="Geet MP3 Presenting Jass Manak's Music Video &quot;Shaka Laka Boom Boom&quot; From Album &quot;Bad Munda&quot; _x000a_Full Album is Out Now Everywhere, Listen And Enjoy_x000a__x000a_Subscribe To Our Channel For Fresh Songs: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 Bad Munda_x000a_Song : Shaka Laka Boom Boom_x000a_Singer : Jass Manak &amp; Simar Kaur_x000a_Featuring : Jass Manak Ft. Nagma Mirajkar_x000a_Lyrics : Jass Manak_x000a_Composer : Jass Manak_x000a_Music : Deep Jandu_x000a_Video Director : Satti Dhillon_x000a_DOP : Shinda Singh_x000a_Editor : Zipsi_x000a_VFX Director : InsideAKY_x000a_Asst. VFX director : Himanshu Dhar_x000a_VFX Compositors : Gaurav Manku &amp; Navi Joshi_x000a_Choreographer : Sahaj Singh_x000a_Assistant Director : Sumit Kumar &amp; Aashish Prasad_x000a_Colorist : The Post Brothers (Ercan Kucuk)_x000a_Art Director : Karma Arts_x000a_Steadicam : Harman (HMC)_x000a_Project by - Pavitter singh bal_x000a_Styled By : Priyaana Thapar &amp; Slay King_x000a_Dancer Costume : Jitan Kaur_x000a_Hairstylist : Ali Khan_x000a_Makeup : Rajan Passi_x000a_Asst. Choreographer : Prianka Mitra &amp; Pranjal Dutta_x000a_Stills &amp; Photography : Blue Sky Filmz_x000a_Line Producer : RS Films Production_x000a_Jib Operator : Gaurav_x000a_Dancers Makeup : Prabh Make Overz &amp; Team_x000a_Juniors Casting : Monika Hans_x000a_Asst. Prod. : Jaadu &amp; Rajat_x000a_Poster Designer : The Town Media_x000a_Artist Management : Gurbaksh Singh Dhillon_x000a_Produced : KV Dhillon_x000a_Reel &amp; Online Promotion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4M3S"/>
    <x v="124"/>
    <n v="213656858"/>
    <n v="2130710"/>
    <n v="62390"/>
    <x v="1"/>
    <x v="336"/>
    <x v="128"/>
    <s v="Jass Manak"/>
    <m/>
    <s v=" Deep Jandu"/>
    <m/>
    <m/>
    <m/>
    <m/>
    <m/>
    <m/>
    <s v="getmp3"/>
  </r>
  <r>
    <x v="0"/>
    <x v="396"/>
    <s v="Geet MP3 &amp; GK Digital Presenting Sunidhi Chauhan's  Video Song &quot;Dil Todne Se Pehle&quot;_x000a_Make Sure You Will Like It And Spread it As Much As You Can. _x000a__x000a_Subscribe To Our Channel For Songs  : http://bit.ly/SubscribeGEETMP3_x000a__x000a_Audio Available On :_x000a__x000a_Wynk Music : https://bit.ly/3AGu3lR_x000a_Prime Music : https://amzn.to/2XbrgmB_x000a_Jio Saavn : https://bit.ly/3DH0VfU_x000a_Hungama : https://bit.ly/3lGRiYK_x000a_Spotify : https://spoti.fi/3A6RkOm_x000a_Apple Music : https://apple.co/3nodIPu_x000a_Amazon UK : https://amzn.to/3iYFjUk_x000a_YT Music : https://bit.ly/3jZQhd9_x000a_iTunes : https://apple.co/3nodIPu_x000a__x000a_Song Credits :_x000a__x000a_Song : Dil Todne Se Pehle_x000a_Singer : Sunidhi Chauhan_x000a_Featuring : Sanjeeda Shaikh &amp; Krishna Chaturvedi_x000a_Lyrics : Jass Manak _x000a_Composer : Jass Manak_x000a_Music : Sharry Nexus_x000a_Video Director : Satti Dhillon_x000a_DOP : Vikcee_x000a_Editor : Zipsi_x000a_Assistant Director : Aashish Prasad_x000a_Colorist : Onkar Singh_x000a_Art Director : Mr Blacc_x000a_Hair &amp; Makeup : Prabh Make Overz &amp; Team_x000a_Styled by : Priyaana Thapar_x000a_Stills &amp; Photography : Shivam Photography_x000a_Line Producer : RS Films Production_x000a_Poster Designer : Roop Kamal Singh_x000a_Artist Management : Gurbaksh Singh Dhillon_x000a_Produced By : KV Dhillon_x000a_Reel &amp; 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9S"/>
    <x v="144"/>
    <n v="16184583"/>
    <n v="308384"/>
    <n v="12576"/>
    <x v="1"/>
    <x v="337"/>
    <x v="129"/>
    <s v="Jass Manak"/>
    <m/>
    <s v=" Sharry Nexus"/>
    <m/>
    <m/>
    <m/>
    <m/>
    <m/>
    <m/>
    <s v="getmp3"/>
  </r>
  <r>
    <x v="0"/>
    <x v="397"/>
    <s v="Geet MP3 &amp; GK Digital Presenting _x000a_Make Sure You Will Like It And Spread it As Much As You Can. _x000a__x000a_Subscribe To Our Channel For More Songs  : http://bit.ly/SubscribeGEETMP3_x000a__x000a_DISCLAIMER _x000a__x000a_WE DO NOT PROMOTE ANY VIOLENCE AND WEAPONS USED IN THIS VIDEO IS NOT REAL. THIS IS AN IMAGINATION VIDEO._x000a__x000a_NO ANIMALS WERE HARMED DURING THE SHOOT AND THEY WERE KEPT UNDER THE SUPERVISION OF DOCTORS/OWNER_x000a__x000a_Audio Available On :_x000a__x000a_Wynk Music : https://bit.ly/3haAxlQ_x000a_Jio Saavn : https://bit.ly/38P9CHW_x000a_Prime Music : https://amzn.to/3zYVRCa_x000a_Hungama : https://bit.ly/3n9Y1LF_x000a_Spotify : https://spoti.fi/3lhJPxC_x000a_Amazon Uk : https://amzn.to/3mPluAd_x000a_Apple Music : https://apple.co/3z2rI3S_x000a_YT Music : https://bit.ly/3A0CmcG_x000a_iTunes : https://apple.co/3z2rI3S_x000a__x000a_Title : Sultan _x000a_Singer &amp; Composer : Bhanu Pratap Agnihotri _x000a_Music : Baman &amp; Chand _x000a_Lyrics : Sahil _x000a_Mix and Master : Sharry Nexus _x000a_Female Lead : Nibeditaa Paal _x000a_Clothes Designer : Kumar Tailor _x000a_Edit/DI : Arshpreet _x000a_DOP : Gagan Randhawa &amp; Hardeep Singh _x000a_Line Production : Kuldeep Productions &amp; Nikku Singh _x000a_Directors : Shamshher Singh &amp; Gagan Randhawa _x000a_Film by : Team Tru Makers_x000a_Video : Team Tru Makers_x000a_Poster : The Town Media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2S"/>
    <x v="178"/>
    <n v="403140"/>
    <n v="13900"/>
    <n v="709"/>
    <x v="1"/>
    <x v="338"/>
    <x v="94"/>
    <s v="Sahil"/>
    <m/>
    <s v=" Baman &amp; Chand "/>
    <m/>
    <m/>
    <m/>
    <m/>
    <m/>
    <m/>
    <s v="getmp3"/>
  </r>
  <r>
    <x v="0"/>
    <x v="398"/>
    <s v="Geet MP3 &amp; GK Digital Presenting Karan Randhawa's 4th Video Song &quot;RAMBO&quot; From First Album &quot;RAMBO&quot;_x000a_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Song Credits : _x000a__x000a_Song : Rambo_x000a_Album : Rambo _x000a_Singer : Karan Randhawa_x000a_Composer: Karan Randhawa &amp; Micheal_x000a_Lyricist : Micheal _x000a_Music : Raka _x000a_Video Director : Satti Dhillon _x000a_DOP : Vikcee_x000a_Editor : Zipsi Studio_x000a_Choreographer : John_x000a_Assitant Director : Sumit Kumar &amp; Aashish Prasad_x000a_Colorist : Ercan Kucuk_x000a_Art Director : Mr Blacc_x000a_Hairstylist : Rabu_x000a_Styled By : Priyaana Thapar _x000a_Jib Operator : Gaurav_x000a_Line Producer : RS Films Production_x000a_Poster Designer : The Town Media, Roop Kamal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3S"/>
    <x v="13"/>
    <n v="7942741"/>
    <n v="174192"/>
    <n v="24056"/>
    <x v="1"/>
    <x v="339"/>
    <x v="36"/>
    <s v="Micheal"/>
    <s v=" Karan Randhawa &amp; Micheal"/>
    <s v=" Raka "/>
    <m/>
    <m/>
    <m/>
    <m/>
    <m/>
    <m/>
    <s v="getmp3"/>
  </r>
  <r>
    <x v="0"/>
    <x v="399"/>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Lyrical Video : Garry Nawaab, Sunny Kamboz_x000a_Poster Designer : The Town Media, Roop Kamal Singh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2S"/>
    <x v="36"/>
    <n v="4998008"/>
    <n v="144395"/>
    <n v="4941"/>
    <x v="1"/>
    <x v="340"/>
    <x v="90"/>
    <s v="Jass Manak"/>
    <m/>
    <m/>
    <m/>
    <m/>
    <m/>
    <m/>
    <m/>
    <m/>
    <s v="getmp3"/>
  </r>
  <r>
    <x v="0"/>
    <x v="400"/>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_x000a_Poster Designer : The Town Media, Roop Kamal Singh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7S"/>
    <x v="30"/>
    <n v="2011357"/>
    <n v="71036"/>
    <n v="1991"/>
    <x v="1"/>
    <x v="341"/>
    <x v="90"/>
    <s v="Jass Manak"/>
    <m/>
    <m/>
    <m/>
    <m/>
    <m/>
    <m/>
    <m/>
    <m/>
    <s v="getmp3"/>
  </r>
  <r>
    <x v="0"/>
    <x v="401"/>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_x000a_Poster Designer : The Town Media, Roop Kamal Singh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1S"/>
    <x v="172"/>
    <n v="2417179"/>
    <n v="71083"/>
    <n v="3178"/>
    <x v="1"/>
    <x v="342"/>
    <x v="90"/>
    <s v="Jass Manak"/>
    <m/>
    <m/>
    <m/>
    <m/>
    <m/>
    <m/>
    <m/>
    <m/>
    <s v="getmp3"/>
  </r>
  <r>
    <x v="0"/>
    <x v="402"/>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_x000a_Poster Designer : The Town Media, Roop Kamal Singh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2S"/>
    <x v="173"/>
    <n v="1200678"/>
    <n v="48304"/>
    <n v="2092"/>
    <x v="1"/>
    <x v="343"/>
    <x v="90"/>
    <s v="Jass Manak"/>
    <m/>
    <m/>
    <m/>
    <m/>
    <m/>
    <m/>
    <m/>
    <m/>
    <s v="getmp3"/>
  </r>
  <r>
    <x v="0"/>
    <x v="403"/>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Lyrical Video : Sunny Kamboz, Garry Nawaab_x000a_Poster Designer : The Town Media, Roop Kamal Singh &amp; Garry Nawaab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5339233"/>
    <n v="131176"/>
    <n v="3036"/>
    <x v="1"/>
    <x v="344"/>
    <x v="90"/>
    <s v="Jass Manak"/>
    <m/>
    <m/>
    <m/>
    <m/>
    <m/>
    <m/>
    <m/>
    <m/>
    <s v="getmp3"/>
  </r>
  <r>
    <x v="0"/>
    <x v="404"/>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_x000a_Poster Designer : The Town Media, Roop Kamal Singh &amp; Garry Nawaab_x000a_Artist Management : Gurbaksh Singh Dhillon_x000a_Produced By : Kv Dhillon_x000a_Reel &amp; Online Promotions : GK Digital_x000a_Music Label : Geet MP3_x000a__x000a_Subscribe To Our New Channel For More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1S"/>
    <x v="179"/>
    <n v="1413789"/>
    <n v="55818"/>
    <n v="2659"/>
    <x v="1"/>
    <x v="345"/>
    <x v="90"/>
    <s v="Jass Manak"/>
    <m/>
    <m/>
    <m/>
    <m/>
    <m/>
    <m/>
    <m/>
    <m/>
    <s v="getmp3"/>
  </r>
  <r>
    <x v="0"/>
    <x v="405"/>
    <s v="Geet MP3 &amp; GK Digital Presenting Jass Manak's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_x000a_Poster Designer : The Town Media, Roop Kamal Singh &amp; Garry Nawaab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S"/>
    <x v="139"/>
    <n v="4959194"/>
    <n v="146877"/>
    <n v="6368"/>
    <x v="1"/>
    <x v="93"/>
    <x v="90"/>
    <s v="Jass Manak"/>
    <m/>
    <m/>
    <m/>
    <m/>
    <m/>
    <m/>
    <m/>
    <m/>
    <s v="getmp3"/>
  </r>
  <r>
    <x v="0"/>
    <x v="406"/>
    <s v="Geet MP3 &amp; GK Digital Presenting Jass Manak's More Album &quot;BAD MUNDA&quot; _x000a_Make Sure You'll Like it, And Spread it As Much As You Can. _x000a_Subscribe Our Channel For Fresh Songs : http://bit.ly/SubscribeGEETMP3_x000a__x000a_Original Album Available On :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Credits : _x000a__x000a_Singer/Lyrics/Composer : Jass Manak _x000a__x000a_1. Shaka Laka Boom Boom : Jass Manak Ft. Simar Kaur | Deep Jandu _x000a_2. Taj Mahal : Jass Manak | Sharry Nexus_x000a_3. Bad Munda : Jass Manak Ft. Emiway Bantai | Deep Jandu  _x000a_4. Jaan Le Rakhi : Jass Manak | Sharry Nexus _x000a_5. Mar Gayi : Jass Manak Ft. Simar Kaur | Deep Jandu _x000a_6. Kami : Jass Manak | Rajat Nagpal _x000a_7. Yummy : Jass Manak ft. Meet Bros _x000a_8 Teri Hogayi Aa : Jass Manak | Rajat Nagpal  _x000a_9. Starboy : Jass Manak Ft. Bohemia | Sharry Nexus_x000a__x000a_Stills &amp; Photography : Praveen Bhat Photography_x000a_Clothing Designer : Slay King_x000a_Audio Jukebox : The Town Media _x000a_Poster Designer : The Town Media, Roop Kamal Singh &amp; Garry Nawaab  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Songs &amp; Stay Connected With us 📲_x000a__x000a_Instagram : https://www.instagram.com/GeetMP3_x000a_Facebook : https://www.facebook.com/i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7M51S"/>
    <x v="180"/>
    <n v="2135697"/>
    <n v="99864"/>
    <n v="36121"/>
    <x v="1"/>
    <x v="346"/>
    <x v="90"/>
    <s v="Jass Manak"/>
    <m/>
    <m/>
    <m/>
    <m/>
    <m/>
    <m/>
    <m/>
    <m/>
    <s v="getmp3"/>
  </r>
  <r>
    <x v="0"/>
    <x v="407"/>
    <s v="Geet MP3 Presenting Jass Manak's New Album &quot;Bad Munda&quot; And Here Is Official Video Of Title Track_x000a_Full Album is Out Now Everywhere, Listen And Enjoy_x000a__x000a_Subscribe To Our Channel For Fresh Songs:  http://bit.ly/SubscribeGEETMP3_x000a__x000a_Original Album Available On 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Album : Bad Munda_x000a_Song : Bad Munda_x000a_Singer : Jass Manak_x000a_Lyrics : Jass Manak_x000a_Composer : Jass Manak _x000a_Rap &amp; Featuring : Emiway Bantai_x000a_Rap Lyrics : Emiway Bantai_x000a_Emiway Bantai Management : Zain Syed &amp; Sanjay Sosa_x000a_Music : Deep Jandu _x000a_Female Lead : Srijan_x000a_Director : Satti Dhillon _x000a_Dop : Vikcee_x000a_Editor : Adele Pereira_x000a_Choreographer : Sahaj Singh _x000a_Dancers Costume : Jitan Kaur_x000a_Assistant Director : Sumit Kumar &amp; Aashish Prasad_x000a_Colorist : Ercan Kucuk_x000a_Steadicam : Amaninder Singh_x000a_Art Director : Mr Blacc_x000a_Hairstylist : Ali khan_x000a_Assistant Choreographer : Prianka Mitra &amp; Pranjal Dutta _x000a_Stills &amp; Photography : Shivam Photography_x000a_Styled By : Priyaana Thapar &amp; Slay King_x000a_Jib Operator : Manish Arora_x000a_Line Producer : Fateh Film Production &amp; MK Film Production &amp; Prasar Bhaiti  _x000a_Poster Designer : The Town Media _x000a_Artist Management : Gurbaksh Dhillon _x000a_Produced By : KV Dhillon_x000a_Online &amp; Reels Promotions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2M53S"/>
    <x v="77"/>
    <n v="119299328"/>
    <n v="2039201"/>
    <n v="75076"/>
    <x v="1"/>
    <x v="346"/>
    <x v="109"/>
    <s v="Jass Manak"/>
    <m/>
    <s v=" Deep Jandu "/>
    <m/>
    <m/>
    <m/>
    <m/>
    <m/>
    <m/>
    <s v="getmp3"/>
  </r>
  <r>
    <x v="0"/>
    <x v="408"/>
    <s v="Geet MP3 Presenting Karan Randhawa's Third Video Song &quot;JATTI&quot; From First Album &quot;RAMBO&quot;_x000a_Make Sure You Will Like It And Spread it As Much As You Can. _x000a_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Song Credits : _x000a__x000a_Song : Jatti_x000a_Album : Rambo _x000a_Singer : Karan Randhawa_x000a_Lyricist : Micheal _x000a_Composer : Micheal _x000a_Music : Raka _x000a_Director : Satti Dhillon _x000a_Dop : Vikcee_x000a_Editor : Zipsi Studios _x000a_Choreographer : John  _x000a_Assistant Director : Aashish Prasad_x000a_Mix &amp; Mastered : Sameer Charegoankar_x000a_Colorist : Onkar Malhi_x000a_Art Director : Mr Blacc_x000a_Hairstylist : Rabu _x000a_Makeup : Addy _x000a_Stills &amp; Photography : Shivam Photography_x000a_Styled By : Priyaana Thapar _x000a_Sruishty’s Costume : Ganpatis Jalandhar, Novembernborn  _x000a_Jewellery By : Jewelbox_x000a_Jib Operator : Manish Arora_x000a_Line Producer : RS Films &amp; Production_x000a_Poster Designer : The Town Media &amp; Roop Kamal_x000a_Artist Management : Gurbaksh Singh Dhillon_x000a_Produced By : KV Dhillon_x000a_Reel &amp; Online Promotions : GK Digital_x000a_Music Label : Geet MP3_x000a__x000a_Subscribe To Our Channel For Songs  : http://bit.ly/SubscribeGEETMP3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0"/>
    <s v="PT2M43S"/>
    <x v="11"/>
    <n v="31996450"/>
    <n v="404413"/>
    <n v="19988"/>
    <x v="1"/>
    <x v="347"/>
    <x v="36"/>
    <s v="Micheal"/>
    <m/>
    <s v=" Raka "/>
    <m/>
    <m/>
    <m/>
    <m/>
    <m/>
    <m/>
    <s v="getmp3"/>
  </r>
  <r>
    <x v="0"/>
    <x v="409"/>
    <s v="Geet MP3 &amp; GK Digital Presenting Satbir Aujla's  Video Song &quot;Nikaah&quot;_x000a_Make Sure You Will Like It And Spread it As Much As You Can. _x000a_Subscribe Our Channel For Fresh Songs :  http://bit.ly/SubscribeGEETMP3_x000a__x000a_Listen/Download : _x000a__x000a_Apple Music : https://apple.co/3xo2b4g_x000a_Spotify : https://spoti.fi/3lBuGZQ_x000a_Hungama : https://bit.ly/2VvjwLp_x000a_Wynk : https://bit.ly/3xuATZL_x000a_Itunes : https://apple.co/3xo2b4g_x000a_Youtube Music : https://bit.ly/3iqBEim_x000a_Amazon Prime Music : https://amzn.to/3yE7lKZ_x000a_Amazon Uk : https://amzn.to/3iqRUjC_x000a__x000a_Song Credits : _x000a__x000a_Song : Nikaah _x000a_Singer : Satbir Aujla, Priya_x000a_Featuring Female Artist : Kashika Patyal _x000a_Lyricist : Satbir Aujla_x000a_Music : Sharry Nexus _x000a_Video : Rav Dhillon_x000a_Dop : Yuvraj Indoria_x000a_AD : Rahul_x000a_Line Production : Kuldeep_x000a_Casting By : Deepesh, Rakheja, Rammy Dalwa_x000a_Editor :  Zipsi_x000a_Colourist : Keshav_x000a_Make Up : Jimmy 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4S"/>
    <x v="151"/>
    <n v="5626739"/>
    <n v="160566"/>
    <n v="3273"/>
    <x v="1"/>
    <x v="348"/>
    <x v="130"/>
    <s v="Satbir Aujla"/>
    <m/>
    <s v=" Sharry Nexus "/>
    <m/>
    <m/>
    <m/>
    <m/>
    <m/>
    <m/>
    <s v="getmp3"/>
  </r>
  <r>
    <x v="0"/>
    <x v="410"/>
    <s v="Geet MP3 Presenting Karan Randhawa's Second Video Song &quot;PAUNE 12&quot; From First Album &quot;RAMBO&quot; Make Sure You Will Like It And Spread it As Much As You Can. _x000a_Subscribe to Our Channel For Fresh Songs:  http://bit.ly/SubscribeGEETMP3_x000a__x000a_Rambo Original Album Available On _x000a__x000a_Wynk: https://bit.ly/RamboAlbumOnWynk_x000a_Spotify: https://bit.ly/RamboAlbumOn-Spotify_x000a_JioSaavn: https://bit.ly/RamboAlbumOnJioSaavn_x000a_Hungama Music: https://bit.ly/RamboAlbumOnHungamaMusic_x000a_iTunes: https://bit.ly/RamboAlbumOniTunes_x000a_Apple Music: https://bit.ly/RamboAlbumOniTunes_x000a_Prime Music India: https://bit.ly/RamboAlbumOnPrimeMusicIndia_x000a_Amazon Uk: https://bit.ly/RamboAlabumOnAmazonUk_x000a_Resso App: https://bit.ly/RamboAlbumOnResso_x000a_Youtube Music: https://bit.ly/RamboAlbumOnYoutubeMusic_x000a__x000a_Song Credits : _x000a_Song: Paune 12 _x000a_Album: Rambo _x000a_Singer: Karan Randhawa, Shipra Goyal _x000a_Composer: Karan Randhawa_x000a_Featuring: Anjali Arora_x000a_Lyricist: Jind Dhaliwal_x000a_Music: Raka_x000a_Video: Savio Sandhu _x000a_Assistant’s : Rajveer Maan, Jagjeet maan _x000a_Dop : Mintu Pulah _x000a_Mix &amp; Mastered : Sameer Charegoankar_x000a_Edit : Gobindpuria _x000a_Hairstylist : Rabu_x000a_Line Producer: Manish Productions &amp; Prasar Bhaiti  _x000a_Poster Designer : Roop Kamal_x000a_Artist Management : Gurbaksh Singh Dhillon_x000a_Produced By: KV Dhillon_x000a_Reel &amp; Online Promotions: GK Digital_x000a_Music Label: Geet MP3_x000a__x000a__x000a_Subscribe To Our New Channel For More Songs: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28468630"/>
    <n v="524641"/>
    <n v="26131"/>
    <x v="1"/>
    <x v="349"/>
    <x v="131"/>
    <s v="Jind Dhaliwal"/>
    <s v=" Karan Randhawa"/>
    <s v=" Raka"/>
    <s v=" Savio Sandhu "/>
    <m/>
    <s v=" https://bit.ly/RamboAlbumOn-Spotify"/>
    <s v=" https://bit.ly/RamboAlbumOniTunes"/>
    <s v=" https://bit.ly/RamboAlbumOnJioSaavn"/>
    <m/>
    <s v="getmp3"/>
  </r>
  <r>
    <x v="0"/>
    <x v="411"/>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Mitran Da Naa_x000a_Album : Rambo _x000a_Singer : Karan Randhawa _x000a_Composer: Karan Randhawa_x000a_Lyricist : Prince Bhullar_x000a_Music : Deep Jandu 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1292298"/>
    <n v="46146"/>
    <n v="1196"/>
    <x v="1"/>
    <x v="350"/>
    <x v="62"/>
    <s v="Prince Bhullar"/>
    <s v=" Karan Randhawa"/>
    <s v=" Deep Jandu "/>
    <m/>
    <m/>
    <m/>
    <m/>
    <m/>
    <m/>
    <s v="getmp3"/>
  </r>
  <r>
    <x v="0"/>
    <x v="412"/>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Acting_x000a_Album : Rambo _x000a_Singer : Karan Randhawa _x000a_Lyricist : Preet Sukh_x000a_Music : Raka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3829494"/>
    <n v="87157"/>
    <n v="2390"/>
    <x v="1"/>
    <x v="351"/>
    <x v="62"/>
    <s v="Preet Sukh"/>
    <m/>
    <s v=" Raka"/>
    <m/>
    <m/>
    <m/>
    <m/>
    <m/>
    <m/>
    <s v="getmp3"/>
  </r>
  <r>
    <x v="0"/>
    <x v="413"/>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Daur_x000a_Album : Rambo _x000a_Singer : Karan Randhawa _x000a_Lyricist : Micheal_x000a_Music : Raka_x000a_Stills &amp; Photography : Vipul Photography_x000a_Clothing &amp; Designer : Slay King_x000a_Lyrical Video : Garry Nawaab &amp; Sunny Kamboz_x000a_Poster Designer : The Town Media _x000a_Artist Management : Gurbaksh Singh Dhillon_x000a_Produced By : Kv Dhillon_x000a_Reel &amp; Online Promotions : GK Digital_x000a_Music Label : Geet MP3_x000a__x000a_Subscribe To Our Channel For More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7S"/>
    <x v="16"/>
    <n v="754096"/>
    <n v="30391"/>
    <n v="971"/>
    <x v="1"/>
    <x v="352"/>
    <x v="62"/>
    <s v="Micheal"/>
    <m/>
    <s v=" Raka"/>
    <m/>
    <m/>
    <m/>
    <m/>
    <m/>
    <m/>
    <s v="getmp3"/>
  </r>
  <r>
    <x v="0"/>
    <x v="414"/>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Roka_x000a_Album : Rambo _x000a_Singer : Karan Randhawa _x000a_Lyricist : Preet Sukh_x000a_Music : Raka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9S"/>
    <x v="79"/>
    <n v="3196379"/>
    <n v="67023"/>
    <n v="1789"/>
    <x v="1"/>
    <x v="353"/>
    <x v="62"/>
    <s v="Preet Sukh"/>
    <m/>
    <s v=" Raka"/>
    <m/>
    <m/>
    <m/>
    <m/>
    <m/>
    <m/>
    <s v="getmp3"/>
  </r>
  <r>
    <x v="0"/>
    <x v="415"/>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Chann_x000a_Album : Rambo _x000a_Singer : Karan Randhawa _x000a_Lyricist : Jaini Sandhu_x000a_Music : Raka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0S"/>
    <x v="3"/>
    <n v="3531715"/>
    <n v="84641"/>
    <n v="2503"/>
    <x v="1"/>
    <x v="354"/>
    <x v="62"/>
    <s v="Jaini Sandhu"/>
    <m/>
    <s v=" Raka"/>
    <m/>
    <m/>
    <m/>
    <m/>
    <m/>
    <m/>
    <s v="getmp3"/>
  </r>
  <r>
    <x v="0"/>
    <x v="416"/>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Paune 12_x000a_Album : Rambo _x000a_Singer : Karan Randhawa, Shipra Goyal _x000a_Composer: Karan Randhawa_x000a_Lyricist : Jind Dhaliwal_x000a_Music : Raka_x000a_Stills &amp; Photography : Vipul Photography_x000a_Clothing &amp; Designer : Slay King_x000a_Lyrical Video : Garry Nawaab &amp; Sunny Kamboz _x000a_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1640652"/>
    <n v="62765"/>
    <n v="1945"/>
    <x v="1"/>
    <x v="349"/>
    <x v="131"/>
    <s v="Jind Dhaliwal"/>
    <s v=" Karan Randhawa"/>
    <s v=" Raka"/>
    <m/>
    <m/>
    <m/>
    <m/>
    <m/>
    <m/>
    <s v="getmp3"/>
  </r>
  <r>
    <x v="0"/>
    <x v="417"/>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Jatti_x000a_Album : Rambo _x000a_Singer : Karan Randhawa_x000a_Lyricist : Micheal _x000a_Music : Raka 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2932135"/>
    <n v="85492"/>
    <n v="1798"/>
    <x v="1"/>
    <x v="347"/>
    <x v="36"/>
    <s v="Micheal"/>
    <m/>
    <s v=" Raka "/>
    <m/>
    <m/>
    <m/>
    <m/>
    <m/>
    <m/>
    <s v="getmp3"/>
  </r>
  <r>
    <x v="0"/>
    <x v="418"/>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Slang_x000a_Album : Rambo _x000a_Singer : Karan Randhawa_x000a_Lyricist : Micheal _x000a_Music : Raka _x000a_Stills &amp; Photography : Vipul Photography_x000a_Clothing &amp; Designer : Slay King_x000a_Lyrical Video &amp; 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6S"/>
    <x v="56"/>
    <n v="724638"/>
    <n v="34077"/>
    <n v="865"/>
    <x v="1"/>
    <x v="355"/>
    <x v="36"/>
    <s v="Micheal"/>
    <m/>
    <s v=" Raka "/>
    <m/>
    <m/>
    <m/>
    <m/>
    <m/>
    <m/>
    <s v="getmp3"/>
  </r>
  <r>
    <x v="0"/>
    <x v="419"/>
    <s v="Geet MP3 &amp; GK Digital Presenting Karan Randhawa's First Album &quot;RAMBO&quot; Make Sure You Will Like It And Spread it As Much As You Can. _x000a_Subscribe Our Channel For Fresh Songs :  http://bit.ly/SubscribeGEETMP3_x000a__x000a_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Fair_x000a_Album : Rambo_x000a_Singer : Karan Randhawa, Gurlez Akhtar _x000a_Lyricst : Karan Randhawa _x000a_Music : Raka_x000a_Stills &amp; Photography : Vipul Photography_x000a_Clothing Designer : Slay King_x000a_Lyrical Video : Garry Nawaab &amp; Sunny Kamboz _x000a_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1S"/>
    <x v="181"/>
    <n v="1165215"/>
    <n v="43516"/>
    <n v="1384"/>
    <x v="1"/>
    <x v="356"/>
    <x v="132"/>
    <s v="Karan Randhawa"/>
    <m/>
    <s v=" Raka"/>
    <m/>
    <m/>
    <m/>
    <m/>
    <m/>
    <m/>
    <s v="getmp3"/>
  </r>
  <r>
    <x v="0"/>
    <x v="420"/>
    <s v="Geet MP3 &amp; GK Digital Presenting Karan Randhawa's First Album, &quot;RAMBO&quot; Make Sure You Will Like It And Spread it As Much As You Can. _x000a_Subscribe to Our Channel For Fresh Songs:  http://bit.ly/SubscribeGEETMP3_x000a__x000a_Rambo Original Album Available On : _x000a__x000a_Wynk : https://bit.ly/RamboAlbumOnWynk_x000a_Spotify: https://bit.ly/RamboAlbumOn-Spotify_x000a_JioSaavn : https://bit.ly/RamboAlbumOnJioSaavn_x000a_Hungama Music : https://bit.ly/RamboAlbumOnHungamaMusic_x000a_iTunes: https://bit.ly/RamboAlbumOniTunes_x000a_Apple Music: https://bit.ly/RamboAlbumOniTunes_x000a_Prime Music India: https://bit.ly/RamboAlbumOnPrimeMusicIndia_x000a_Amazon Uk: https://bit.ly/RamboAlabumOnAmazonUk_x000a_Resso App: https://bit.ly/RamboAlbumOnResso_x000a_Youtube Music: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Marjana _x000a_Album: Rambo _x000a_Singer: Karan Randhawa_x000a_Composer: Karan Randhawa_x000a_Lyricist: Satbir Aujla _x000a_Music: Raka _x000a_Stills &amp; Photography: Vipul Photography_x000a_Clothing Designer: Slay King_x000a_Lyrical Video &amp; Poster Designer: The Town Media _x000a_Artist Management: Gurbaksh Singh Dhillon_x000a_Produced By: Kv Dhillon_x000a_Reel &amp; Online Promotions: GK Digital_x000a_Music Label: Geet MP3_x000a__x000a_Subscribe To Our Channel For Songs: http://bit.ly/SubscribeGEETMP3_x000a__x000a_Music Consultant &amp; Digital Partner: GK Digital_x000a_Instagram: https://www.instagram.com/Gk.Digital_x000a__x000a_Enjoy &amp; Stay Connected With us 📲_x000a__x000a_Website: http://GeetMP3.com_x000a_YouTube: https://www.youtube.com/c/GeetMP3 _x000a_Facebook: https://www.facebook.com/GeetMP3Official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3715458"/>
    <n v="92594"/>
    <n v="2073"/>
    <x v="1"/>
    <x v="357"/>
    <x v="36"/>
    <s v="Satbir Aujla"/>
    <s v=" Karan Randhawa"/>
    <s v=" Raka "/>
    <m/>
    <m/>
    <s v=" https://bit.ly/RamboAlbumOn-Spotify"/>
    <s v=" https://bit.ly/RamboAlbumOniTunes"/>
    <m/>
    <m/>
    <s v="getmp3"/>
  </r>
  <r>
    <x v="0"/>
    <x v="421"/>
    <s v="Geet MP3 &amp; GK Digital Presenting Karan Randhawa's First Album &quot;RAMBO&quot; Make Sure You Will Like It And Spread it As Much As You Can. _x000a_Subscribe Our Channel For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ong Credits : _x000a__x000a_Song : Sharam Haya_x000a_Album Rambo _x000a_Singer : Karan Randhawa, Chaahat_x000a_Lyricist : Avy Ballagan_x000a_Music : Oye Kunal_x000a_Stills &amp; Photography : Vipul Photography_x000a_Clothing Designer : Slay King_x000a_Lyrical Video &amp; 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3S"/>
    <x v="182"/>
    <n v="7046155"/>
    <n v="128790"/>
    <n v="4226"/>
    <x v="1"/>
    <x v="358"/>
    <x v="133"/>
    <s v="Avy Ballagan"/>
    <m/>
    <s v=" Oye Kunal"/>
    <m/>
    <m/>
    <m/>
    <m/>
    <m/>
    <m/>
    <s v="getmp3"/>
  </r>
  <r>
    <x v="0"/>
    <x v="422"/>
    <s v="Geet MP3 &amp; GK Digital Presenting Karan Randhawa's First Album &quot;RAMBO&quot; _x000a_Make Sure You Will Like It And Spread it As Much As You Can. _x000a_Subscribe Our Channel For Fresh Songs :  http://bit.ly/SubscribeGEETMP3_x000a__x000a_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Album Credits : _x000a__x000a_1. Rambo : Karan Randhawa : Micheal : Raka _x000a_2. Sharam Haya : Karan Randhawa : Chaahat : Avy Ballagan : Oye Kunaal _x000a_3. Marjana : Karan Randhawa : Satbir Aujla : Raka_x000a_4. Fair : Karan Randhawa : Gurlez Akhtar : Karan Randhawa : Raka _x000a_5. Surma : Karan Randhawa : Farmaan : Rox A_x000a_6. Slang : Karan Randhawa : Micheal : Raka_x000a_7. Jatti : Karan Randhawa : Micheal : Raka _x000a_8. Paune 12 : Karan Randhawa : Shipra Goyal : Jind Dhaliwal : Raka _x000a_9. Chann : Karan Randhawa : Jaini Sandhu : Raka _x000a_10. Roka : Karan Randhawa : Preet Sukh : Raka _x000a_11. Daur : Karan Randhawa : Micheal : Raka_x000a_12. Acting : Karan Randhawa : Preet Sukh : Raka_x000a_13. Mitran Da Naa : Karan Randhawa : Prince Bhullar : Deep Jandu_x000a__x000a_Stills &amp; Photography : Vipul Photography_x000a_Clothing Designer : Slay King_x000a_Lyrical Video : Garry Nawaab &amp; Sunny Kamboz_x000a_Poster Designer : The Town Media _x000a_Artist Management : Gurbaksh Singh Dhillon_x000a_Produced By : Kv Dhillon_x000a_Reel &amp; Online Promotions : GK Digital_x000a_Music Label : Geet MP3_x000a__x000a_Subscribe To Our Channel For Songs  : http://bit.ly/SubscribeGEETMP3_x000a__x000a_Music Consultant &amp; Digital Partner : GK Digital_x000a_Instagram : https://www.instagram.com/Gk.Digital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5M16S"/>
    <x v="183"/>
    <n v="2593754"/>
    <n v="117275"/>
    <n v="26541"/>
    <x v="1"/>
    <x v="339"/>
    <x v="26"/>
    <s v="NILL"/>
    <m/>
    <m/>
    <m/>
    <m/>
    <m/>
    <m/>
    <m/>
    <m/>
    <s v="getmp3"/>
  </r>
  <r>
    <x v="0"/>
    <x v="423"/>
    <s v="Geet MP3 Presenting First Song From &quot;RAMBO&quot; Album, Official Video &quot;SURMA&quot; Song_x000a_Subscribe To Our Channel For New &amp; Fresh Songs : http://bit.ly/SubscribeGEETMP3_x000a__x000a_Rambo Original Album Available On : _x000a__x000a_Wynk : https://bit.ly/RamboAlbumOnWynk_x000a_Spotify : https://bit.ly/RamboAlbumOn-Spotify_x000a_JioSaavn : https://bit.ly/RamboAlbumOnJioSaavn_x000a_Hungama Music : https://bit.ly/RamboAlbumOnHungamaMusic_x000a_iTunes : https://bit.ly/RamboAlbumOniTunes_x000a_Apple Music : https://bit.ly/RamboAlbumOniTunes_x000a_Prime Music India : https://bit.ly/RamboAlbumOnPrimeMusicIndia_x000a_Amazon Uk : https://bit.ly/RamboAlabumOnAmazonUk_x000a_Resso App : https://bit.ly/RamboAlbumOnResso_x000a_Youtube Music : https://bit.ly/RamboAlbumOnYoutubeMusic_x000a__x000a_Song Credits : _x000a_Song : Surma _x000a_Album : Rambo _x000a_Singer : Karan Randhawa _x000a_Lyrics : Farmaan  _x000a_Music : Rox A_x000a_Video Director : Rav Dhillon _x000a_Starring : Karan Randhawa, Sara Gurpal _x000a_Mix And Master : Sameer Charegoankar_x000a_Assist Dir : Rahul Marwaha_x000a_DOP : Yuvraj Indoria_x000a_Video Editor : Jagjeet Dhanoa_x000a_Video Colourist : Post Brothers_x000a_Choreographer : John_x000a_Choreographer Assist : Bob_x000a_Guitar : Sanjoy Das_x000a_Flute : Flute Preet_x000a_Makeup : Rajan Passi &amp; Gautam _x000a_Line Producer : Kuldeep Production_x000a_Steadicam : Haninder Aujla_x000a_Jimmy Jib : Shammi _x000a_Production Manager : Firoz Khan (Jaisalmer)_x000a_Dressing &amp; Stylish : Priyaana Thapar_x000a__x000a_Karan Randhawa's Hair Stylist : Rabu _x000a_Sara Gurpal's Costume : Ganpatis Jalandhar, Geishadesigns, Nitikanodiagupta_x000a_Sara Gurpal's Jewellery : Manimuktaajewels, Agulka Jewels, House of Meenugupta_x000a_Bts &amp; Stills : Harnam Photography &amp; Vipul Photography _x000a_Poster Design : The Town Media _x000a_Artist Management : Gurbaksh Dhillon _x000a_Produced By : Kv Dhillon_x000a_Online &amp; Reel Promotions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_x000a_Website: http://GeetMP3.com"/>
    <x v="0"/>
    <s v="PT3M13S"/>
    <x v="70"/>
    <n v="17451668"/>
    <n v="305457"/>
    <n v="29009"/>
    <x v="1"/>
    <x v="245"/>
    <x v="62"/>
    <s v="Farmaan"/>
    <m/>
    <s v=" Rox A"/>
    <m/>
    <m/>
    <m/>
    <m/>
    <m/>
    <m/>
    <s v="getmp3"/>
  </r>
  <r>
    <x v="0"/>
    <x v="424"/>
    <s v="Geet MP3 &amp; GK Digital Presenting _x000a_Make Sure You Will Like It And Spread it As Much As You Can. _x000a__x000a_Subscribe To Our Channel For Songs  : http://bit.ly/SubscribeGEETMP3_x000a__x000a_Song : Khyaal Karlo (Cover)_x000a_Singer : Rupali_x000a_Female Lead : Isha Sharma_x000a_Lyrics : Babbu_x000a_Music : Akash Jandu_x000a_Video : Sandeep Sharma _x000a_Project : Hardeep Maan &amp; Inderjeet Raja _x000a_Poster Design : The Town Media _x000a_Produced By : Kv Dhillon_x000a_Online &amp; Reels Promotions : GK Digital_x000a_Music Label : Geet MP3_x000a__x000a_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252294"/>
    <n v="14135"/>
    <n v="620"/>
    <x v="1"/>
    <x v="359"/>
    <x v="134"/>
    <s v="Babbu"/>
    <m/>
    <s v=" Akash Jandu"/>
    <m/>
    <m/>
    <m/>
    <m/>
    <m/>
    <m/>
    <s v="getmp3"/>
  </r>
  <r>
    <x v="0"/>
    <x v="425"/>
    <s v="Geet MP3 &amp; GK Digital Presenting Official Song &quot;Jatta&quot; _x000a_Subscribe To Our Channel For Fresh Songs:  http://bit.ly/SubscribeGEETMP3_x000a__x000a_You Can Download/Stream On :_x000a__x000a_Spotify : https://spoti.fi/3wYFOTw_x000a_Wynk : https://bit.ly/3gYwQQy_x000a_YT Music : https://bit.ly/3w0kkUZ_x000a_Apple Music : https://apple.co/2Uv3gcz_x000a_Jiosaavn : https://bit.ly/35Z8gJc_x000a_iTunes : https://apple.co/2Uv3gcz_x000a_Amazon UK : https://amzn.to/3xUPoXt_x000a_Resso : https://m.resso.app/ZSJ4wVeGH/_x000a_Amazon Prime Music : https://amzn.to/3qttYOX_x000a_Hungama : https://bit.ly/3haCduH_x000a__x000a_Song : Jatta_x000a_Singer : Guri_x000a_Lyrics : Micheal _x000a_Music : Sharry Nexus _x000a_Lyrical Video : The Town Media _x000a_Artist Management : Gurbaksh Dhillon_x000a_Produced By : Kv Dhillon_x000a_Online &amp; Reels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3S"/>
    <x v="0"/>
    <n v="2480428"/>
    <n v="118311"/>
    <n v="9548"/>
    <x v="1"/>
    <x v="360"/>
    <x v="96"/>
    <s v="Micheal"/>
    <m/>
    <s v=" Sharry Nexus "/>
    <m/>
    <m/>
    <m/>
    <m/>
    <m/>
    <m/>
    <s v="getmp3"/>
  </r>
  <r>
    <x v="0"/>
    <x v="426"/>
    <s v="Geet MP3 &amp; GK Digital Presenting New Song &quot;Canada&quot; By Satbir Aujla _x000a_Make Sure You Will Like It And Spread it As Much As You Can. _x000a_Subscribe To Our Channel For Songs  : http://bit.ly/SubscribeGEETMP3_x000a__x000a_Listen/Download : _x000a__x000a_Wynk Music : https://bit.ly/3iY5wTV_x000a_Amazon Prime Music : https://amzn.to/3vLaE0h_x000a_Spotify : https://spoti.fi/3wHYLK4_x000a_Apple Music : https://apple.co/3vBxIi1_x000a_Amazon UK : https://amzn.to/3xEjOxj_x000a_YT Music : https://bit.ly/2SMHiBh_x000a_iTunes : https://apple.co/3vBxIi1_x000a_Resso : https://m.resso.app/ZSJX8PMDu/_x000a__x000a_Song Credits :_x000a__x000a_Song : Canada_x000a_Singer : Satbir Aujla_x000a_Lyrics : Satbir Aujla_x000a_Composer : Satbir Aujla_x000a_Music : Sharry Nexus_x000a_Lyrical Video : Garry Nawab _x000a_Produced By : Kv Dhillon_x000a_Online &amp; Reels Promotions : GK Digital _x000a_Music Label : Geet MP3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0S"/>
    <x v="113"/>
    <n v="1307396"/>
    <n v="53866"/>
    <n v="1348"/>
    <x v="1"/>
    <x v="361"/>
    <x v="57"/>
    <s v="Satbir Aujla"/>
    <m/>
    <s v=" Sharry Nexus"/>
    <m/>
    <m/>
    <m/>
    <m/>
    <m/>
    <m/>
    <s v="getmp3"/>
  </r>
  <r>
    <x v="0"/>
    <x v="427"/>
    <s v="Geet MP3 Presenting Official Lyrical Video &quot;Khyaal&quot; _x000a_Subscribe To Our Channel For Fresh Songs:  http://bit.ly/SubscribeGEETMP3_x000a__x000a_You Can Download/Play Full Song  On : _x000a__x000a_Wynk Music : https://bit.ly/3uLlp36_x000a_Prime Music : https://amzn.to/3fwXVIT_x000a_Hungama : https://bit.ly/33MbpdW_x000a_Spotify : https://spoti.fi/3eIU7Vp_x000a_Apple Music : https://apple.co/3uLH5fs_x000a_Amazon UK : https://amzn.to/3bpzmfI_x000a_YT Music : https://bit.ly/3uZ2uSo_x000a_iTunes : https://apple.co/3uLH5fs_x000a__x000a_Song : Khyaal _x000a_Singer : Jass Manak_x000a_Lyrics : Jass Manak_x000a_Composer : Jass Manak _x000a_Music : Sharry Nexus_x000a_Poster Designer : The Town Media _x000a_Artist Management : Gurbaksh Dhillon _x000a_Produced By : Kv Dhillon_x000a_Online &amp; Reels Promotions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_x000a_Website: http://GeetMP3.com"/>
    <x v="0"/>
    <s v="PT4M32S"/>
    <x v="184"/>
    <n v="17510503"/>
    <n v="455219"/>
    <n v="29788"/>
    <x v="1"/>
    <x v="362"/>
    <x v="109"/>
    <s v="Jass Manak"/>
    <m/>
    <s v=" Sharry Nexus"/>
    <m/>
    <m/>
    <m/>
    <m/>
    <m/>
    <m/>
    <s v="getmp3"/>
  </r>
  <r>
    <x v="0"/>
    <x v="428"/>
    <s v="Geet MP3 &amp; GK Digital Presenting &quot;Lazeer&quot;  Web Series SE01 EP04, In Association With Khush Productions._x000a_Make Sure You Will Like It And Spread it As Much As You Can._x000a_Subscribe To Our Channel For Songs  : http://bit.ly/SubscribeGEETMP3 _x000a__x000a_Credits :- _x000a_Web Series : Lazeez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3M30S"/>
    <x v="185"/>
    <n v="129926"/>
    <n v="4447"/>
    <n v="390"/>
    <x v="1"/>
    <x v="363"/>
    <x v="26"/>
    <s v="NILL"/>
    <m/>
    <m/>
    <m/>
    <m/>
    <m/>
    <m/>
    <m/>
    <m/>
    <s v="getmp3"/>
  </r>
  <r>
    <x v="0"/>
    <x v="429"/>
    <s v="Geet MP3 &amp; GK Digital Presenting &quot;Lazeer&quot;  Web Series SE01 EP03, In Association With Khush Productions._x000a_Make Sure You Will Like It And Spread it As Much As You Can._x000a_Subscribe To Our Channel For Songs  : http://bit.ly/SubscribeGEETMP3 _x000a__x000a_Credits :- _x000a_Web Series : Lazeez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4M4S"/>
    <x v="186"/>
    <n v="105745"/>
    <n v="3558"/>
    <n v="323"/>
    <x v="1"/>
    <x v="363"/>
    <x v="26"/>
    <s v="NILL"/>
    <m/>
    <m/>
    <m/>
    <m/>
    <m/>
    <m/>
    <m/>
    <m/>
    <s v="getmp3"/>
  </r>
  <r>
    <x v="0"/>
    <x v="430"/>
    <s v="Geet MP3 &amp; GK Digital Presenting &quot;Lazeez&quot; Song From Web Series &quot;Lazeez&quot; In Association With Khush Productions._x000a_Make Sure You Will Like It And Spread it As Much As You Can._x000a_Subscribe To Our Channel For Songs  : http://bit.ly/SubscribeGEETMP3_x000a__x000a_Listen On :_x000a__x000a_Wynk Music : https://bit.ly/2RrMfi0_x000a_Amazon Prime Music : https://amzn.to/3b8sJxZ_x000a_Jio Saavn : https://bit.ly/3vJWJYN_x000a_Hungama : https://bit.ly/3eoz1eZ_x000a__x000a_Song : Lazeez_x000a_Singer : Hasil_x000a_Lyrics : Hasil_x000a_Music : Reeju_x000a_Mix Master : Kohar &amp; Vision_x000a_Produced By : Kv Dhillon_x000a_Online &amp; Reels Promotions : GK Digital _x000a_Music Label : Geet MP3_x000a__x000a__x000a_Web Series Credits :- _x000a_Web Series : Lazeez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7S"/>
    <x v="187"/>
    <n v="91691"/>
    <n v="3419"/>
    <n v="269"/>
    <x v="1"/>
    <x v="363"/>
    <x v="135"/>
    <s v="Hasil"/>
    <m/>
    <s v=" Reeju"/>
    <m/>
    <m/>
    <m/>
    <m/>
    <m/>
    <m/>
    <s v="getmp3"/>
  </r>
  <r>
    <x v="0"/>
    <x v="431"/>
    <s v="Geet MP3 &amp; GK Digital Presenting Umeedan Song._x000a_Make Sure You Will Like It And Spread it As Much As You Can. _x000a_Subscribe To Our Channel For Songs  : http://bit.ly/SubscribeGEETMP3_x000a__x000a_You Can Stram/Download Song On :_x000a__x000a_Gaana : https://bit.ly/3uoZYEW_x000a_Wynk Music : https://bit.ly/3epq7xC_x000a_Amazon Prime Music : https://amzn.to/3xU3nxQ_x000a_Jio Saavn : https://bit.ly/3ut2Dh0_x000a_Hungama : https://bit.ly/2PRVk38_x000a_Spotify : https://spoti.fi/3hiYN6r_x000a_Apple music : https://apple.co/3uqod5I_x000a_Amazon UK : https://amzn.to/3tx3cFj_x000a_YT Music : https://bit.ly/2QPIpzt_x000a_iTunes : https://apple.co/3uqod5I_x000a__x000a_Song Credits :- _x000a_Song : Umeedan_x000a_Singer : Sheetal Arora _x000a_Lyrics : Raas_x000a_Music : Akash Jandu_x000a_Video : Kanwarpal Kamboj_x000a_Produced By : Kv Dhillon_x000a_Online &amp; Reel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9S"/>
    <x v="188"/>
    <n v="276979"/>
    <n v="12088"/>
    <n v="602"/>
    <x v="1"/>
    <x v="364"/>
    <x v="136"/>
    <s v="Raas"/>
    <m/>
    <s v=" Akash Jandu"/>
    <m/>
    <m/>
    <m/>
    <m/>
    <m/>
    <m/>
    <s v="getmp3"/>
  </r>
  <r>
    <x v="0"/>
    <x v="432"/>
    <s v="Geet MP3 &amp; GK Digital Presenting &quot;Lazeer&quot;  Web Series SE01 EP02, In Association With Khush Productions._x000a_Make Sure You Will Like It And Spread it As Much As You Can._x000a_Subscribe To Our Channel For Songs  : http://bit.ly/SubscribeGEETMP3 _x000a__x000a_Credits :- _x000a_Web Series : Lazeez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0M52S"/>
    <x v="189"/>
    <n v="100079"/>
    <n v="4029"/>
    <n v="330"/>
    <x v="1"/>
    <x v="363"/>
    <x v="26"/>
    <s v="NILL"/>
    <m/>
    <m/>
    <m/>
    <m/>
    <m/>
    <m/>
    <m/>
    <m/>
    <s v="getmp3"/>
  </r>
  <r>
    <x v="0"/>
    <x v="433"/>
    <s v="Geet MP3 &amp; GK Digital Presenting Official Video Of &quot;Kurbaan&quot;_x000a_Make Sure You Will Like It And Spread it As Much As You Can. _x000a_Subscribe To Our Channel For Songs  : http://bit.ly/SubscribeGEETMP3_x000a__x000a_You Can Stram/Download Song On :-_x000a__x000a_Gaana : https://bit.ly/3xzJZpA_x000a_Wynk : https://bit.ly/3nniCKB_x000a_Jio Saavn : https://bit.ly/32R7lbY _x000a_Hungama : https://bit.ly/32L1i90_x000a_Amazon Prime Music : https://amzn.to/3vpAozP_x000a_Apple Music : https://apple.co/3aIA7zQ_x000a_Spotify : https://spoti.fi/2RyreC8_x000a_iTunes : https://apple.co/3aIA7zQ_x000a_Youtube Music : https://bit.ly/3dR8S8k_x000a_Amazon UK : https://amzn.to/2S5BtOQ_x000a_Resso : https://m.resso.app/ZSJSd8rSV/_x000a__x000a_Song Credits :- _x000a_Song : Kurbaan_x000a_Singer : Musahib_x000a_Lyrics : Vicky Sandhu_x000a_Music : Sharry Nexus_x000a_Video : Rav Dhillon_x000a_Starring : Musahib, Charvi Dutta_x000a_Dop : Shinda Singh_x000a_Casting : Dipesh_x000a_Production : Kuldeep Production &amp; Nikku_x000a_Ad : Rahul Marhwaha_x000a_Makeup : Jimmy &amp; Gautam_x000a_Hair By : Armaan _x000a_Editor : Zipsi _x000a_Choreographer : John_x000a_Produced By : Kv Dhillon_x000a_Artist Management : Gurbaksh Singh Dhillon_x000a_Online &amp; Reel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2074961"/>
    <n v="50934"/>
    <n v="5893"/>
    <x v="1"/>
    <x v="365"/>
    <x v="50"/>
    <s v="Vicky Sandhu"/>
    <m/>
    <s v=" Sharry Nexus"/>
    <m/>
    <m/>
    <m/>
    <m/>
    <m/>
    <m/>
    <s v="getmp3"/>
  </r>
  <r>
    <x v="0"/>
    <x v="434"/>
    <s v="Geet MP3 &amp; GK Digital Presenting Official Song &quot;Rabba Teri Lod Aey&quot;_x000a_Make Sure You Will Like It And Spread it As Much As You Can. _x000a_Subscribe To Our Channel For Upcoming Songs :  http://bit.ly/SubscribeGEETMP3_x000a__x000a__x000a_Audio Play And Download On _x000a__x000a_Gaana : https://bit.ly/3bohwK3_x000a_Wynk Music : https://bit.ly/3ewtOAH_x000a_Amazon Prime Music : https://amzn.to/3tQ46NR_x000a_Jio Saavn : https://bit.ly/3sLTFJV_x000a_Hungama : https://bit.ly/3epHfCw_x000a_Spotify : https://spoti.fi/3tJUHaC_x000a_Apple Music : https://apple.co/3sSpalr_x000a_Amazon UK : https://amzn.to/3xmoGYn_x000a_YT Music : https://bit.ly/2RVoVcB_x000a_iTunes : https://apple.co/3sSpalr_x000a__x000a_Song : Rabba Teri Lod Aey_x000a_Singer : Chetan_x000a_Lyrics : Raas_x000a_Music : Akash Jandu_x000a_Video : Shoeb Siddiki_x000a_Editior &amp; DI : Garry Khatrao_x000a_Photography : Vansh Satia_x000a_Poster By : The Town Media 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2770185"/>
    <n v="12000"/>
    <n v="4841"/>
    <x v="1"/>
    <x v="366"/>
    <x v="137"/>
    <s v="Raas"/>
    <m/>
    <s v=" Akash Jandu"/>
    <m/>
    <m/>
    <m/>
    <m/>
    <m/>
    <m/>
    <s v="getmp3"/>
  </r>
  <r>
    <x v="0"/>
    <x v="435"/>
    <s v="Geet MP3 &amp; GK Digital Presenting &quot;Lazeer&quot;  Web Series SE01 EP01, In Association With Khush Productions._x000a_Make Sure You Will Like It And Spread it As Much As You Can._x000a_Subscribe To Our Channel For Songs  : http://bit.ly/SubscribeGEETMP3 _x000a__x000a_Credits :- _x000a_Web Series : Lazeez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8M15S"/>
    <x v="190"/>
    <n v="133816"/>
    <n v="5943"/>
    <n v="556"/>
    <x v="1"/>
    <x v="363"/>
    <x v="26"/>
    <s v="NILL"/>
    <m/>
    <m/>
    <m/>
    <m/>
    <m/>
    <m/>
    <m/>
    <m/>
    <s v="getmp3"/>
  </r>
  <r>
    <x v="0"/>
    <x v="436"/>
    <s v="Geet MP3 &amp; GK Digital Presenting &quot;Shikvay&quot; Song From Web Series &quot;Lazeez&quot; In Association With Khush Productions._x000a_Make Sure You Will Like It And Spread it As Much As You Can._x000a_Subscribe To Our Channel For Songs  : http://bit.ly/SubscribeGEETMP3_x000a__x000a_Listen On :_x000a__x000a_Gaana : https://bit.ly/33lkXwo_x000a_Wynk Music : https://bit.ly/3dDKuqM_x000a_Amazon Prime music : https://amzn.to/3tGmNDA_x000a_Jio Saavn : https://bit.ly/3gvVMir_x000a_Hungama : https://bit.ly/3n9LkOR_x000a_Spotify : https://spoti.fi/3aumft5_x000a_iTunes : https://apple.co/3epOPNv_x000a_Amazon UK : https://amzn.to/3ncl3jd_x000a_YT Music : https://bit.ly/3atapQ2_x000a_Apple Music : https://apple.co/3epOPNv_x000a__x000a_Song : Shikvay_x000a_Singer :  Raaji_x000a_Lyrics : Harnoor Randhawa_x000a_Music : Gurmoh_x000a_Produced By : Kv Dhillon_x000a_Online &amp; Reels Promotions : GK Digital _x000a_Music Label : Geet MP3_x000a__x000a_Web Series Credits :- _x000a_Web Series : Lazeez_x000a_Releasing Date : 22 April 2021 6PM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9S"/>
    <x v="61"/>
    <n v="96718"/>
    <n v="5185"/>
    <n v="400"/>
    <x v="1"/>
    <x v="367"/>
    <x v="138"/>
    <s v="Harnoor Randhawa"/>
    <m/>
    <s v=" Gurmoh"/>
    <m/>
    <m/>
    <m/>
    <m/>
    <m/>
    <m/>
    <s v="getmp3"/>
  </r>
  <r>
    <x v="0"/>
    <x v="437"/>
    <s v="Geet MP3 Presenting &quot;Lazeer&quot; Official Trailer In Association With Khush Productions._x000a_Make Sure You Will Like It And Spread it As Much As You Can._x000a_Subscribe To Our Channel For Songs  : http://bit.ly/SubscribeGEETMP3_x000a__x000a_Credits :- _x000a_Web Series : Lazeez_x000a_Releasing Date : 22 April 2021 6PM_x000a_Director : Rubal Chhina_x000a_Writer : Gurpreet Bhullar_x000a_Producer : Kv Dhillon _x000a_Staring : Shubh Sandhu, Balraj Khaira_x000a_Editor : Hardik Singh Reen_x000a_Executive Pro : Onkar Gill_x000a_DOP : Nishan Singh_x000a_Background : Gurmoh _x000a_VFX : Nap Studio_x000a_Trailer : Studio Hardik _x000a_Background Score : Gurmoh_x000a_Post Production : Rabaab Studio_x000a_DI : Nimesh Chaudhary_x000a_Online Promotion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6S"/>
    <x v="50"/>
    <n v="1463637"/>
    <n v="19435"/>
    <n v="5642"/>
    <x v="1"/>
    <x v="363"/>
    <x v="26"/>
    <s v="NILL"/>
    <m/>
    <m/>
    <m/>
    <m/>
    <m/>
    <m/>
    <m/>
    <m/>
    <s v="getmp3"/>
  </r>
  <r>
    <x v="0"/>
    <x v="438"/>
    <s v="Geet MP3 Presenting Official Video &quot;Goli&quot; _x000a_Subscribe To Our Channel For Fresh Songs:  http://bit.ly/SubscribeGEETMP3_x000a__x000a_You Can Download/Stream On :_x000a__x000a_Gaana : https://bit.ly/3dbBl8q_x000a_Wynk : https://bit.ly/32bRRis_x000a_Amazon Prime Music : https://amzn.to/2PYfzfH_x000a_Jio Saavn : https://bit.ly/3uWjzw1_x000a_Hungama : https://bit.ly/3siWstQ_x000a_Spotify : https://spoti.fi/3tevlS9_x000a_Apple Music : https://apple.co/3uPfeLg_x000a_Amazon Uk : https://amzn.to/3uRD8pl_x000a_Youtube Music : https://bit.ly/3mHQaCV_x000a_iTunes : https://apple.co/3uPfeLg_x000a_Resso : https://m.resso.app/ZSJrnUmGv/_x000a__x000a_Song : Goli_x000a_Singer : Karan Randhawa_x000a_Lyrics : Farmaan _x000a_Music : Deep Jandu _x000a_Director : Satti Dhillon _x000a_Dop : Shinda Singh_x000a_Editor : Kamcee_x000a_Assitant Director : Prince Mundi _x000a_Colorist : Onkar Malhi_x000a_Hairstylist : Rabu (Team Ali Khan)_x000a_Makeup : Prabh Makeover_x000a_Female Lead : Urvi Singh_x000a_Casting By : Celebistaan, Pratik Gaur_x000a_Jib Operator : Gourav_x000a_Line Producer : RS Films &amp; Production_x000a_Poster Designer : Roop Kamal, Garry Nawaab _x000a_Artist Management : Gurbaksh Dhillon_x000a_Produced By : Kv Dhillon_x000a_Online &amp; Reels Promotions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8S"/>
    <x v="74"/>
    <n v="23535391"/>
    <n v="457333"/>
    <n v="29374"/>
    <x v="1"/>
    <x v="368"/>
    <x v="36"/>
    <s v="Farmaan"/>
    <m/>
    <s v=" Deep Jandu "/>
    <m/>
    <m/>
    <m/>
    <m/>
    <m/>
    <m/>
    <s v="getmp3"/>
  </r>
  <r>
    <x v="0"/>
    <x v="439"/>
    <s v="Geet MP3 Presenting New Song &quot;Vibe&quot; By Satbir Aujla _x000a_Make Sure You Will Like It And Spread it As Much As You Can. _x000a_Subscribe To Our Channel For Songs  : http://bit.ly/SubscribeGEETMP3_x000a__x000a_Listen/Download : _x000a__x000a_Gaana : https://bit.ly/3eorPQ1_x000a_Wynk Music : https://bit.ly/3hdb6ki_x000a_Amazon Prime Music : https://amzn.to/2QhzZjq_x000a_Jio Saavn : https://bit.ly/3d9KI8D_x000a_Hungama : https://bit.ly/3uzEt3U_x000a_Spotify : https://spoti.fi/3s0KULD_x000a_Apple Music : https://apple.co/3t3V8MH_x000a_Amazon Uk : https://amzn.to/3fWLQys_x000a_YT Music : https://bit.ly/3t8lH3s_x000a_iTunes : https://apple.co/3t3V8MH_x000a__x000a_Song : Vibe_x000a_Singer : Satbir Aujla_x000a_Lyrics : Satbir Aujla_x000a_Composer : Satbir Aujla_x000a_Music : Preet Singh_x000a_Lyrical Video : Garry Nawab _x000a_Produced By : Kv Dhillon_x000a_Online &amp; Reels Promotions : GK Digital _x000a_Music Label : Geet MP3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x v="0"/>
    <s v="PT3M5S"/>
    <x v="191"/>
    <n v="22583218"/>
    <n v="181202"/>
    <n v="3161"/>
    <x v="1"/>
    <x v="369"/>
    <x v="57"/>
    <s v="Satbir Aujla"/>
    <m/>
    <s v=" Preet Singh"/>
    <m/>
    <m/>
    <m/>
    <m/>
    <m/>
    <m/>
    <s v="getmp3"/>
  </r>
  <r>
    <x v="0"/>
    <x v="440"/>
    <s v="Geet MP3 &amp; GK DIGITAL Presenting &quot;Aadat&quot; By &quot;Priya&quot;_x000a_Make Sure You Will Like It And Spread it As Much As You Can. _x000a__x000a_Subscribe To Our Channel For Upcoming Songs :  http://bit.ly/SubscribeGEETMP3_x000a__x000a__x000a_Also Available On : _x000a__x000a_Wynk : https://bit.ly/3d4tWYB_x000a_Gaana : https://bit.ly/3a3PiU3_x000a_Prime Music : https://amzn.to/3sMZTKx​_x000a_Jio Saavn : https://bit.ly/3whXV6S​_x000a_Hungama : https://bit.ly/3ufPjfl_x000a_Spotify : https://spoti.fi/3a3PhiX_x000a_Apple Music : https://apple.co/2PRsEHF_x000a_Amazon UK : https://amzn.to/3mwizMd_x000a_YT Music : https://bit.ly/3s3kwkn_x000a_iTunes : https://apple.co/2PRsEHF_x000a__x000a__x000a_Song :Aadat_x000a_Singer : Priya_x000a_Lyrics : Haazi Sidhu_x000a_Composition : Priya_x000a_Music : Starboy Music X_x000a_Video : Garry Nawab_x000a_Poster : Garry Nawab_x000a_Artist Management : Guri Dhillon _x000a_Produced By : KV Dhillon_x000a_Online Promotions : GK 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4S"/>
    <x v="92"/>
    <n v="610557"/>
    <n v="21445"/>
    <n v="974"/>
    <x v="1"/>
    <x v="370"/>
    <x v="53"/>
    <s v="Haazi Sidhu"/>
    <m/>
    <s v=" Starboy Music X"/>
    <m/>
    <m/>
    <m/>
    <m/>
    <m/>
    <m/>
    <s v="getmp3"/>
  </r>
  <r>
    <x v="0"/>
    <x v="441"/>
    <s v="Geet MP3 &amp; GK Digital Presenting &quot;Pi Ke Likheya Ae&quot; _x000a_Make Sure You Will Like It And Spread it As Much As You Can. _x000a__x000a_Subscribe To Our Channel For Upcoming Songs:  http://bit.ly/SubscribeGEETMP3_x000a__x000a_You Can Download/Play Audio On :_x000a__x000a_Gaana : https://bit.ly/3cLGCnb_x000a_Prime Music : https://amzn.to/2Pno2Zr_x000a_Jio Saavn : https://bit.ly/3wlze9L_x000a_Hungama : https://bit.ly/3u7gIA1_x000a_Spotify : https://spoti.fi/31IO4ca_x000a_Apple Music : https://apple.co/2PI4oHD_x000a_Amazon Uk : https://amzn.to/3drGGHB_x000a_YT Music : https://bit.ly/3cEOkiZ_x000a_iTunes : https://apple.co/2PI4oHD_x000a__x000a_Song Credits : _x000a__x000a_Song : Pi Ke Likheya Ae_x000a_Singer : Bhanu Pratap Agnihotri_x000a_Female Lead : Anmol Sidhu_x000a_Lyrics : Sahil_x000a_Music : Sharry Nexus_x000a_Direction : Shamsher Singh &amp; Gagan Randhawa_x000a_Video : Team Tru Makers_x000a_Produced By : Kv Dhillon_x000a_Poster : The Town Media_x000a_Online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6S"/>
    <x v="192"/>
    <n v="5061420"/>
    <n v="29971"/>
    <n v="3877"/>
    <x v="1"/>
    <x v="371"/>
    <x v="139"/>
    <s v="Sahil"/>
    <m/>
    <s v=" Sharry Nexus"/>
    <m/>
    <m/>
    <m/>
    <m/>
    <m/>
    <m/>
    <s v="getmp3"/>
  </r>
  <r>
    <x v="0"/>
    <x v="442"/>
    <s v="Geet MP3 &amp; GK Digital Presenting Official Video Of &quot;Nakk Te Makhi&quot; _x000a_Subscribe To Our Channel For Fresh Songs:  http://bit.ly/SubscribeGEETMP3_x000a__x000a_You Can Download/Stream On :_x000a__x000a_Wynk Music : https://bit.ly/3w2fvvF_x000a_Prime Music : https://amzn.to/2P1m3dp_x000a_Jio Saavn : https://bit.ly/3d6bVrO_x000a_Hungama : https://bit.ly/3sqfDCX_x000a_Spotify : https://spoti.fi/3cqJSUU_x000a_Apple Music : https://apple.co/3lUxM9n_x000a_Amazon Uk : https://amzn.to/3d8DSir_x000a_YT Music : https://bit.ly/3lTSNkE_x000a_iTunes : https://apple.co/3lUxM9n_x000a__x000a_Song Credits : _x000a_Song : Nakk Te Makhi_x000a_Singer : Harf Cheema_x000a_Lyrics : Harf Cheema_x000a_Composer : Harf Cheema _x000a_Female Singer : Gurlez Akhtar_x000a_Music : Desi Crew _x000a_Mix &amp; Master : Sameer Charegoankar_x000a_Featuring : Randiale Wala_x000a_Video : Savio Sandhu &amp; Yug _x000a_Clothing By : Gurdev Sons _x000a_Produced By : Kv Dhillon_x000a_Online &amp; Reels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5S"/>
    <x v="127"/>
    <n v="15658883"/>
    <n v="165545"/>
    <n v="2710"/>
    <x v="1"/>
    <x v="372"/>
    <x v="29"/>
    <s v="Harf Cheema"/>
    <m/>
    <s v=" Desi Crew "/>
    <m/>
    <m/>
    <m/>
    <m/>
    <m/>
    <m/>
    <s v="getmp3"/>
  </r>
  <r>
    <x v="0"/>
    <x v="443"/>
    <s v="Geet MP3 &amp; GK Digital Presenting Official Video &quot;Jatti&quot; By Karaj Randhawa_x000a_Make Sure You Will Like It And Spread it As Much As You Can. _x000a__x000a_Subscribe To Our Channel For Upcoming Songs:  http://bit.ly/SubscribeGEETMP3_x000a__x000a_You Can Download/Play Audio On :_x000a__x000a_Gaana : https://bit.ly/2PRXVKq_x000a_Wynk Music : http://bit.ly/3cNzUvD_x000a_Prime Music : http://amzn.to/2OPWE6c_x000a_Jio Saavn : http://bit.ly/2PadeNU_x000a_Hungama : https://bit.ly/3s9EOcM_x000a_Spotify : https://spoti.fi/3uqORv4_x000a_Apple Music : http://apple.co/391RMlc_x000a_Amazon Uk : https://amzn.to/3132aVs_x000a_YT Music : http://bit.ly/3eYR8ZO_x000a_iTunes : http://apple.co/391RMlc_x000a__x000a_Song Credits : _x000a__x000a_Song : Mutiyar_x000a_Singer : Karaj Randhawa_x000a_Female : Swalina_x000a_Lyrics : Prince Rakhdi _x000a_Music : Mxrci_x000a_Mis &amp; Master : Arron_x000a_Direction : Bhinddeer Burj_x000a_DOP : Honey Cam_x000a_Editor : Garry Khatrao_x000a_Hair : Salman_x000a_Project Manager : Sikander Singh_x000a_Project By : Ishant Grover_x000a_Produced By : Kv Dhillon_x000a_Poster : The Town Media_x000a_Mix Master : Ashock (Bassholics)_x000a_Special Thanks : Chetan, Kamal Bazidpur_x000a_Online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S"/>
    <x v="191"/>
    <n v="2389418"/>
    <n v="57566"/>
    <n v="6752"/>
    <x v="1"/>
    <x v="373"/>
    <x v="110"/>
    <s v="Prince Rakhdi"/>
    <m/>
    <s v=" Mxrci"/>
    <m/>
    <m/>
    <m/>
    <m/>
    <m/>
    <m/>
    <s v="getmp3"/>
  </r>
  <r>
    <x v="0"/>
    <x v="444"/>
    <s v="Geet MP3 &amp; GK Digital Presenting Full Song &quot;Dard Viah Da&quot; By Vadda Grewal _x000a_Subscribe To Our Channel For Fresh Songs:  http://bit.ly/SubscribeGEETMP3_x000a__x000a_You Can Download/Stream On :_x000a__x000a_Wynk : http://bit.ly/3cwPSu5​_x000a_Gaana : http://bit.ly/3r52PjG_x000a_Amazon Prime Music: http://amzn.to/3cEXkmC_x000a_JioSaavn: http://bit.ly/3vwMp7a_x000a_Hungama: http://bit.ly/38JigYS_x000a_Spotify: http://spoti.fi/30IH3aI​_x000a_Apple Music: http://apple.co/2OKbnPH​_x000a_Amazon Uk: http://amzn.to/3rL1IqL_x000a_YT Music: http://bit.ly/3qOSLvc_x000a_iTunes: http://apple.co/2OKbnPHz​_x000a_Resso: https://m.resso.app/ZSJNuonfe/​_x000a__x000a_Song Credits : _x000a_Song: Dard Viah Da_x000a_Singer: Vadda Grewal_x000a_Composer: Vadda Grewal _x000a_Female Singer: Deepak Dhillon_x000a_Starring: Vadda Grewal &amp; Love Gill_x000a_Lyrics: Rajdeep Singh Dhuri_x000a_Music: Prince Saggu_x000a_Video: Rav Dhillon_x000a_Editar: Jagjeet Dhanoa_x000a_Dop: Shinda_x000a_Study Cam: Harman_x000a_Line Producer: Kuldeep Productions _x000a_Makeup &amp; Hair: Sudhir &amp; Team _x000a_Jimmy Jib: Gourav_x000a_Produced By: Kv Dhillon_x000a_Online &amp; Reels Promotions: GK Digital_x000a_Music Label : Geet MP3_x000a__x000a_Music Consultant &amp; Digital Partner: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8140590"/>
    <n v="150610"/>
    <n v="2480"/>
    <x v="1"/>
    <x v="374"/>
    <x v="140"/>
    <s v="Rajdeep Singh Dhuri"/>
    <s v=" Vadda Grewal "/>
    <s v=" Prince Saggu"/>
    <s v=" Rav Dhillon"/>
    <m/>
    <s v=" http://spoti.fi/30IH3aI​"/>
    <s v=" http://apple.co/2OKbnPH​"/>
    <s v=" http://bit.ly/3vwMp7a"/>
    <m/>
    <s v="getmp3"/>
  </r>
  <r>
    <x v="0"/>
    <x v="445"/>
    <s v="Geet MP3 Presenting  &quot;Khyaal Karlo&quot;_x000a__x000a_Make Sure You Will Like It And Spread it As Much As You Can. _x000a__x000a_Subscribe To Our Channel For Upcoming Songs :  http://bit.ly/SubscribeGEETMP3_x000a__x000a_You Can Listen/Download Audio On _x000a__x000a_Wynk Music : http://bit.ly/3bmLlLq_x000a_Amazon Prime Music : https://amzn.to/3uZUVeL_x000a_Jio Saavn : http://bit.ly/38xn43t_x000a_Hungama : http://bit.ly/3kQbtRK_x000a_Spotify : http://spoti.fi/3qokVgy_x000a_Apple Music : http://apple.co/3kPSc2U_x000a_Amazon Uk : http://amzn.to/3rnQyIl_x000a_YT Music : http://bit.ly/3bnaC82_x000a_iTunes : http://apple.co/3kPSc2U_x000a_Resso : https://m.resso.app/ZSJL1NJfM/_x000a__x000a_Song : Khyaal Karlo_x000a_Singer : Chetan_x000a_Female Lead : Isha Sharma_x000a_Lyrics : Babbu_x000a_Music : Akash Jandu_x000a_Video : Sandeep Sharma _x000a_Project : Hardeep Maan &amp; Inderjeet Raja _x000a_Poster Design : The Town Media _x000a_Produced By : Kv Dhillon_x000a_Online &amp; Reels Promotions : GK Digital_x000a_Music Label : Geet MP3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x v="0"/>
    <s v="PT2M51S"/>
    <x v="18"/>
    <n v="22537992"/>
    <n v="59693"/>
    <n v="13006"/>
    <x v="1"/>
    <x v="359"/>
    <x v="137"/>
    <s v="Babbu"/>
    <m/>
    <s v=" Akash Jandu"/>
    <m/>
    <m/>
    <m/>
    <m/>
    <m/>
    <m/>
    <s v="getmp3"/>
  </r>
  <r>
    <x v="0"/>
    <x v="446"/>
    <s v="Geet MP3 Presenting Official Video &quot;Tenu Ni Pata&quot; _x000a_Subscribe To Our Channel For Fresh Songs:  http://bit.ly/SubscribeGEETMP3_x000a__x000a_You Can Download/Stream On :_x000a__x000a_Gaana : http://bit.ly/37NDtAa_x000a_Wynk Music : http://bit.ly/2O76cJ9_x000a_Amazon Prime Music : https://amzn.to/2NJwn99_x000a_Jio Saavn : http://bit.ly/3q5MDi0_x000a_Hungama : http://bit.ly/2PeJPSR_x000a_Apple Music : http://apple.co/3uCRgUe_x000a_Spotify : http://spoti.fi/3ssPEu1_x000a_YT Music : http://bit.ly/37Pd5FY_x000a_iTunes : http://apple.co/3uCRgUe _x000a_Resso : https://m.resso.app/ZSJd7eUeo/ _x000a_Amazon Uk : http://apple.co/3uCRgUe_x000a__x000a_Song : Tenu Ni Pata_x000a_Singer : Guri_x000a_Lyrics : Guri_x000a_Composer : Guri _x000a_Music : Sukhe_x000a_Featuring : Avneet Kaur_x000a_Director : Satti Dhillon _x000a_Dop : Shinda singh_x000a_Editor : Adele Pereira _x000a_Art Director : Mr. Blacc _x000a_Avneet Stylist : Style By Outro _x000a_Hairstylist : Rashid Khan_x000a_Makeup : Rajan Passi_x000a_Choreographer : Sahaj Singh &amp; Shreoshi Kumar_x000a_Line Producer: Naezen D’Souza &amp; Upen Sharma_x000a_Casting &amp; Crowd: Smita Nasnodkar_x000a_Drone: Amit Raj &amp; Sumit Raj (Reel Pilot)_x000a_Art team:Danzil Carrasco (Decor craft)_x000a_Assistant Choreographer : Priyanka Mitra_x000a_Colorist : Ercan Kucuk (The Post Brothers)_x000a_Line Producer : RS Films &amp; Production_x000a_Steadicam Operator : Ravish Jaiswal_x000a_Steadicam Assistant : Vijay Yadav &amp; Ravi Chauhan_x000a_Drone Operator : Amit Raj &amp; Sumit Raj_x000a_Poster Designer : The Town Media, Garry Nawaab _x000a_Mix &amp; Mastered : Yograj Singh &amp; Suyash Singh At Mix N Vibe Studios_x000a_Artist Management : Gurbaksh Dhillon_x000a_Produced By : Kv Dhillon_x000a_Online &amp; Reels Promotions : GK DIGITAL_x000a_Music Label : Geet MP3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30S"/>
    <x v="132"/>
    <n v="22493600"/>
    <n v="483060"/>
    <n v="60013"/>
    <x v="1"/>
    <x v="375"/>
    <x v="96"/>
    <s v="Guri"/>
    <m/>
    <s v=" Sukhe"/>
    <m/>
    <m/>
    <m/>
    <m/>
    <m/>
    <m/>
    <s v="getmp3"/>
  </r>
  <r>
    <x v="0"/>
    <x v="447"/>
    <s v="Geet MP3 &amp; GK Digital Presenting Official Video Of &quot;Sara Din&quot;_x000a_Make Sure You Will Like It And Spread it As Much As You Can. _x000a__x000a_Subscribe To Our Channel For Upcoming Songs :  http://bit.ly/SubscribeGEETMP3_x000a__x000a_Audio Available On :_x000a__x000a_Wynk Music : http://bit.ly/3kiuGeM_x000a_Apple Music : http://apple.co/3dCE7Ey_x000a_Amazon Prime Music : https://amzn.to/37AjPrn_x000a_JioSaavn : http://bit.ly/3knXe6J_x000a_Hungama : https://bit.ly/3dAAIpD_x000a_Spotify : http://spoti.fi/3bxYv79_x000a_Amazon Uk : http://amzn.to/3keYTva_x000a_iTunes : http://apple.co/3dCE7Ey_x000a_YT Music : https://bit.ly/3ulJpdp_x000a_Resso : https://m.resso.app/ZSJe3HxBk/_x000a__x000a_Song : Sara Din_x000a_Singer : Hairat Aulakh_x000a_Female Artist : Love Gill_x000a_Lyrics : Hairat Aulakh_x000a_Composer : Hairat Aulakh _x000a_Music : Raka_x000a_Video : Rav Dhillon_x000a_Dop : Shinda Singh_x000a_AD : Rahul _x000a_Mix &amp; Master : Sameer Charegoankar_x000a_Editor : Zipsi_x000a_Colour :  Onkar Singh_x000a_Choreography : Mehra Deush_x000a_Styled By : Priyaana Thapar_x000a_Art Director : Blacc , Karma _x000a_Outfits By : Satkartar_x000a_Jimmy Zib : Manish, Gourav_x000a_Productions : Kuldeep Production_x000a_Makeup : Rajan Pasi_x000a_Hair : Ali Team Rahul_x000a_Photography : Shivam Photography _x000a_Poster : The Town Media_x000a_Online &amp; Reel Promotions : GK DIGITAL_x000a_Music Label : Geet MP3_x000a__x000a_Music Consultant &amp; Digital Partner : GK Digital_x000a_Instagram : https://www.instagram.com/GK.DIGITAL_x000a__x000a_Enjoy &amp;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1S"/>
    <x v="172"/>
    <n v="9921695"/>
    <n v="206447"/>
    <n v="6388"/>
    <x v="1"/>
    <x v="376"/>
    <x v="141"/>
    <s v="Hairat Aulakh"/>
    <m/>
    <s v=" Raka"/>
    <m/>
    <m/>
    <m/>
    <m/>
    <m/>
    <m/>
    <s v="getmp3"/>
  </r>
  <r>
    <x v="0"/>
    <x v="448"/>
    <s v="Geet MP3 &amp; GK Digital Presenting Full Video Of &quot;Khichi Rakh&quot; _x000a_Subscribe To Our Channel For Fresh Songs:  http://bit.ly/SubscribeGEETMP3_x000a__x000a__x000a_You Can Download/Stream On :_x000a__x000a_Wynk Music : http://bit.ly/3ay41Y2​_x000a_Gaana : http://bit.ly/3c0VX1z_x000a_Prime Music : https://amzn.to/3pAtJPG​_x000a_Jio Saavn : http://bit.ly/3bfSrkK_x000a_Hungama : https://bit.ly/2ZBNV9i​_x000a_Spotify : http://spoti.fi/2PC9TYj_x000a_Apple Music : http://apple.co/3aBVF1J​_x000a_Amazon UK : https://amzn.to/3kbbDmA​_x000a_YT Music : http://bit.ly/3pACERs​_x000a_iTunes : http://apple.co/3aBVF1J_x000a__x000a_Song Credits : _x000a__x000a_Song : Khichi Rakh _x000a_Singer : Harf Cheema_x000a_Lyrics : Harf Cheema_x000a_Composer : Harf Cheema _x000a_Music : Desi Crew _x000a_Mix &amp; Master : Sameer Charegoankar_x000a_Featuring : Randiale Wala_x000a_Video : Savio &amp; Yug _x000a_US Shoot By : Gurdeep Sidhu_x000a_Designer  Gurdev Sons Designers_x000a_Produced By : Kv Dhillon_x000a_Online &amp; Reels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0S"/>
    <x v="193"/>
    <n v="7384819"/>
    <n v="98322"/>
    <n v="12162"/>
    <x v="1"/>
    <x v="377"/>
    <x v="29"/>
    <s v="Harf Cheema"/>
    <m/>
    <s v=" Desi Crew "/>
    <m/>
    <m/>
    <m/>
    <m/>
    <m/>
    <m/>
    <s v="getmp3"/>
  </r>
  <r>
    <x v="0"/>
    <x v="449"/>
    <s v="Geet MP3 &amp; GK Digital Presenting Teaser Of &quot;Khichi Rakh&quot; _x000a_Subscribe To Our Channel For Fresh Songs:  http://bit.ly/SubscribeGEETMP3_x000a__x000a_Song : Khichi Rakh _x000a_Singer : Harf Cheema_x000a_Lyrics : Harf Cheema_x000a_Composer : Harf Cheema _x000a_Music : Desi Crew _x000a_Featuring : Randiale Wala_x000a_Video : Savio &amp; Yug _x000a_Designer  Gurdev Sons Designers_x000a_Produced By : Kv Dhillon_x000a_Online &amp; Reels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6S"/>
    <x v="194"/>
    <n v="403103"/>
    <n v="19481"/>
    <n v="764"/>
    <x v="1"/>
    <x v="377"/>
    <x v="29"/>
    <s v="Harf Cheema"/>
    <m/>
    <s v=" Desi Crew "/>
    <m/>
    <m/>
    <m/>
    <m/>
    <m/>
    <m/>
    <s v="getmp3"/>
  </r>
  <r>
    <x v="0"/>
    <x v="450"/>
    <s v="Geet MP3 Presenting Official Video &quot;Saiyaan&quot; _x000a_Subscribe To Our Channel For Fresh Songs:  http://bit.ly/SubscribeGEETMP3_x000a__x000a_Song Credits:_x000a__x000a_Song : Saiyaan _x000a_Singer : Jass Manak_x000a_Lyrics : Jass Manak_x000a_Composer : Jass Manak _x000a_Music : Sharry Nexus_x000a_Featuring : Sanjeeda Shaikh_x000a_Sanjeeda Shaikh’s Team _x000a_Manager : Nikita Panchal _x000a_Makeup : Simran Shah_x000a_Director : Satti Dhillon _x000a_Dop : Shinda Singh_x000a_Editor : Oswin _x000a_Choreographer : Sahaj Singh &amp; Shreoshi_x000a_Art Director : Mr. Blacc _x000a_Stylist : Style By Outro_x000a_ Assistant Director : Sumit Kumar &amp; Prince Mundi _x000a_Assistant Choreographer : Pranjal Dutta &amp; Priyanka Mitra _x000a_Colorist : Ercan kucuk (The Post Brothers)_x000a_Hairstylist : Salman _x000a_Makeup : Prabh Makeover _x000a_Still Photography : Shivam _x000a_Line Producer : RS Films Production_x000a_Poster Designer : The Town Media _x000a_Artist Management : Gurbaksh Dhillon _x000a_Produced By : KV Dhillon_x000a_Online &amp; Reels Promotions : GK DIGITAL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6S"/>
    <x v="15"/>
    <n v="104339775"/>
    <n v="1532290"/>
    <n v="80310"/>
    <x v="1"/>
    <x v="244"/>
    <x v="109"/>
    <s v="Jass Manak"/>
    <m/>
    <s v=" Sharry Nexus"/>
    <m/>
    <m/>
    <m/>
    <m/>
    <m/>
    <m/>
    <s v="getmp3"/>
  </r>
  <r>
    <x v="0"/>
    <x v="451"/>
    <s v="Geet MP3 Presenting Official Video &quot;Kaali Raat&quot; _x000a_Make Sure You Will Like It And Spread it As Much As You Can. _x000a_Subscribe To Our Channel For Upcoming Songs:  http://bit.ly/SubscribeGEETMP3_x000a__x000a_You Can Download/Play Full Song On :_x000a__x000a_Wynk Music : http://bit.ly/3aQzkfw_x000a_Gaana : http://bit.ly/2LA7Lys_x000a_Prime Music : https://amzn.to/39ZTynY_x000a_Jio Saavn : http://bit.ly/3tLVok0_x000a_Hungama : https://bit.ly/3jCn4mP_x000a_Spotify : http://spoti.fi/3cWExoY_x000a_Apple Music : http://apple.co/2LyaUig_x000a_Amazon Uk : http://amzn.to/3aStwSK_x000a_YT Music : http://bit.ly/36Yh2bb_x000a_iTunes : http://apple.co/2LyaUig_x000a_Resso : https://m.resso.app/ZSJ1rFFak/_x000a__x000a_Song : Kaali Raat_x000a_Singer : Karan Randhawa_x000a_Composer : Karan Randhawa_x000a_Lyrics : Karan Randhawa_x000a_Female Vocals : Simar Kaur_x000a_Starring : Amulya Rattan_x000a_Music : Raka_x000a_Video Director : Rav Dhillon _x000a_Dop : Shinda Singh_x000a_AD : Rahul _x000a_Art Director : Karma Market Design_x000a_Mix &amp; Master : Sameer Charegoankar_x000a_Set By : Blacc_x000a_Editor : Zipsi_x000a_Colour :  Onkar Singh_x000a_Choreography : John_x000a_Styled By : Priyaana_x000a_Productions : Kuldeep Production_x000a_Jimmy Zib : Gourav_x000a_Makeup And Hair : Sudhir, Salman_x000a_Artist Management : Gurbaksh Dhillon _x000a_Produced By : KV Dhillon_x000a_Online  &amp; Reels Promotions : GK DIGITAL_x000a_Music Label : Geet MP3_x000a_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35S"/>
    <x v="195"/>
    <n v="119329315"/>
    <n v="1264488"/>
    <n v="40615"/>
    <x v="1"/>
    <x v="378"/>
    <x v="36"/>
    <s v="Karan Randhawa"/>
    <m/>
    <s v=" Raka"/>
    <m/>
    <m/>
    <m/>
    <m/>
    <m/>
    <m/>
    <s v="getmp3"/>
  </r>
  <r>
    <x v="0"/>
    <x v="452"/>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5S"/>
    <x v="127"/>
    <n v="127627128"/>
    <n v="1171315"/>
    <n v="22797"/>
    <x v="3"/>
    <x v="379"/>
    <x v="26"/>
    <s v="NILL"/>
    <m/>
    <m/>
    <m/>
    <m/>
    <m/>
    <m/>
    <m/>
    <m/>
    <s v="getmp3"/>
  </r>
  <r>
    <x v="0"/>
    <x v="453"/>
    <s v="Geet MP3 &amp; GK Digital Presenting Official Video Of &quot;Shera Di Kaum&quot;_x000a_Make Sure You Will Like It And Spread it As Much As You Can. _x000a__x000a_Subscribe To Our Channel For Songs  : http://bit.ly/SubscribeGEETMP3_x000a__x000a_Audio Available On : _x000a__x000a_Gaana : http://bit.ly/3tknVNG_x000a_Wynk : http://bit.ly/2NYQVKB_x000a_Prime Music : https://amzn.to/3ouGpqV_x000a_Jio Saavn : http://bit.ly/3t9hFbo_x000a_Hungama : http://bit.ly/2MEhzYA_x000a__x000a_Song : Shera Di Kaum_x000a_Singer : Priya_x000a_Lyrics : Veet baljit_x000a_Music : Preet Singh_x000a_Video : Manoj Sharma, Fossil Fuel_x000a_Produced By : Kv Dhillon_x000a_Online Promotions : GK DIGITAL_x000a_Music Label : Geet MP3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2S"/>
    <x v="158"/>
    <n v="377017"/>
    <n v="20538"/>
    <n v="1323"/>
    <x v="1"/>
    <x v="380"/>
    <x v="53"/>
    <s v="Veet Baljit"/>
    <m/>
    <s v=" Preet Singh"/>
    <m/>
    <m/>
    <m/>
    <m/>
    <m/>
    <m/>
    <s v="getmp3"/>
  </r>
  <r>
    <x v="0"/>
    <x v="454"/>
    <s v="Geet MP3 &amp; GK Digital Presenting Official Video Of &quot;Kro Kirpa&quot;_x000a_Make Sure You Will Like It And Spread it As Much As You Can. _x000a__x000a_Subscribe To Our Channel For Songs  : http://bit.ly/SubscribeGEETMP3_x000a__x000a_Audio Available On : _x000a__x000a_Gaana : http://bit.ly/2M9uNNb_x000a_Wynk : http://bit.ly/3j9NxYC_x000a_Prime Music : https://amzn.to/3tbXyJu_x000a_Jio Saavn : http://bit.ly/2NKPOxT_x000a_Hungama : http://bit.ly/3ovPBLJ_x000a_YT Music : http://bit.ly/2LejBOB_x000a__x000a_Song Credits :_x000a__x000a_Song : Kro Kirpa_x000a_Singer : Priya_x000a_Lyrics : Prince Bhuller _x000a_Music : Preet Singh_x000a_Video : Fossil Fuel_x000a_Produced By : Kv Dhillon_x000a_Online Promotions : GK DIGITAL_x000a_Music Label : Geet MP3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5S"/>
    <x v="28"/>
    <n v="410043"/>
    <n v="24831"/>
    <n v="1513"/>
    <x v="1"/>
    <x v="381"/>
    <x v="53"/>
    <s v="Prince Bhuller"/>
    <m/>
    <s v=" Preet Singh"/>
    <m/>
    <m/>
    <m/>
    <m/>
    <m/>
    <m/>
    <s v="getmp3"/>
  </r>
  <r>
    <x v="0"/>
    <x v="455"/>
    <s v="Geet MP3 &amp; GK Digital Presenting Official Song &quot;Braat&quot; And Wish You a Happy Lohri_x000a_Make Sure You Will Like It And Spread it As Much As You Can._x000a__x000a_Subscribe To Our Channel For Upcoming Songs:  http://bit.ly/SubscribeGEETMP3_x000a__x000a_Listen On :_x000a__x000a_Apple Music : http://bit.ly/BraatGuriAppleMusic_x000a_Gaana : http://bit.ly/braatGuri_x000a_Wynk : http://bit.ly/BraatGuriWynk_x000a_Jio Saavn : http://bit.ly/36qKs1o_x000a_Spotify : http://bit.ly/BraatGuriSpotify_x000a_YouTube Music : http://bit.ly/BraatGuriYT_x000a_Amazon UK : http://bit.ly/BraatGuriAmazonUK_x000a_iTunes : http://bit.ly/BraatGuriiTunes_x000a_Hungama : http://bit.ly/BraatGuriHungama_x000a_Prime Music : http://bit.ly/BraatGuriPrime_x000a_Resso : http://bit.ly/BraatGuriResso_x000a__x000a__x000a_Song : Braat_x000a_Singer : Guri_x000a_Lyrics : Guri_x000a_Composer : Guri_x000a_Music : Sharry Nexus_x000a_Artist Management : Gurbaksh Dhillon _x000a_Produced By : Kv Dhillon_x000a_Online Promotions : GK DIGITAL_x000a_Music Label : Geet MP3_x000a__x000a_Music Consultant &amp; Digital Partner : GK Digital_x000a_Instagram: https://www.instagram.com/GK.DIGITAL_x000a__x000a_Caller Tune Codes :_x000a__x000a_IV Subscribers Dial 53712294080_x000a_BSNL (South / East) Subscribers Dial : 5678912294080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14490132"/>
    <n v="357613"/>
    <n v="13468"/>
    <x v="1"/>
    <x v="382"/>
    <x v="96"/>
    <s v="Guri"/>
    <m/>
    <s v=" Sharry Nexus"/>
    <m/>
    <m/>
    <m/>
    <m/>
    <m/>
    <m/>
    <s v="getmp3"/>
  </r>
  <r>
    <x v="0"/>
    <x v="456"/>
    <s v="Geet MP3 &amp; GK Digital Presenting Official Video Of &quot;Darling&quot;_x000a_Make Sure You Will Like It And Spread it As Much As You Can._x000a__x000a_Subscribe To Our Channel For Upcoming Songs:  http://bit.ly/SubscribeGEETMP3_x000a__x000a_You Can Download/Play Audio On :_x000a__x000a_Gaana : http://bit.ly/3ms1fX2_x000a_Wynk : http://bit.ly/3nLzzxR_x000a_Hungama : http://bit.ly/3mCk21Q_x000a_Jiosaavn : http://bit.ly/38gcmNG_x000a_Apple Music : http://apple.co/3gZUvhU_x000a_Prime Music : https://amzn.to/3mxkKxr_x000a_Youtube Music : https://bit.ly/3gZUniq_x000a_Spotify : http://spoti.fi/2WHfpJz_x000a_iTunes : http://apple.co/3gZUvhU _x000a_Amazon UK : http://amzn.to/2LHzgps_x000a_Resso : https://m.resso.app/ZSto2Au4/_x000a__x000a__x000a_Song : Darling_x000a_Singer : Satbir Aujla_x000a_Lyrics : Satbir Aujla_x000a_Composer : Satbir Aujla_x000a_Music : Preet Singh_x000a_Video Director : Rav Dhillon _x000a_Dop : Shinda Singh_x000a_Editor : Jagjeet Singh Dhanoa_x000a_Art Director : Blacc_x000a_Mix and Master : Sameer Charegoankar_x000a_Productions : Kuldeep Production_x000a_Produced By : Kv Dhillon_x000a_Online Promotions : GK DIGITAL_x000a_Music Label : Geet MP3_x000a_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8S"/>
    <x v="170"/>
    <n v="3905121"/>
    <n v="108604"/>
    <n v="2936"/>
    <x v="1"/>
    <x v="383"/>
    <x v="57"/>
    <s v="Satbir Aujla"/>
    <m/>
    <s v=" Preet Singh"/>
    <m/>
    <m/>
    <m/>
    <m/>
    <m/>
    <m/>
    <s v="getmp3"/>
  </r>
  <r>
    <x v="0"/>
    <x v="457"/>
    <s v="Geet MP3 Presenting Official Video Of &quot;Lambo Car&quot;_x000a_Make Sure You Will Like It And Spread it As Much As You Can._x000a__x000a_Subscribe To Our Channel For Upcoming Songs:  http://bit.ly/SubscribeGEETMP3_x000a__x000a_Song : Lambo Car_x000a_Starring : Guri x Neha Sharma_x000a_Singer : Guri_x000a_Lyrics : Guri_x000a_Composer : Guri_x000a_Music : Sukhe _x000a_Female Vocals : Simar Kaur _x000a_Story &amp; Direction : Satti Dhillon _x000a_Dop : Al Ameel _x000a_Choreographer : Sahaj Singh &amp; Shreoshi _x000a_Edit : Adele Pereira_x000a_Art Director : Mr. Blacc _x000a_Colorist : Ercan Kucuk_x000a_Steadicam : Amaninder Singh_x000a_Stylist Neha Sharma : Khyati Busa  _x000a_Hair Stylist Guri : Rashid Khan_x000a_Hair Stylist Neha Sharma : Teji Singh_x000a_Makeup : Judy Shibu_x000a_Still Photography : Shivam &amp; Sajad_x000a_Spot : Thansi, Sufyan, Ejaz, Omer, Mariam_x000a_Location Courtesy : La Mer &amp; C Restaurant_x000a_Line Producer : Faheem Rahiman_x000a_Production : Third Eye Film Production_x000a_Casting : Kajal Narayan_x000a_Artist Management : Gurbaksh Dhillon _x000a_Produced By : KV Dhillon_x000a_Online Promotions : GK DIGITAL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3S"/>
    <x v="89"/>
    <n v="107610435"/>
    <n v="1358914"/>
    <n v="58652"/>
    <x v="1"/>
    <x v="384"/>
    <x v="96"/>
    <s v="Guri"/>
    <m/>
    <s v=" Sukhe "/>
    <m/>
    <m/>
    <m/>
    <m/>
    <m/>
    <m/>
    <s v="getmp3"/>
  </r>
  <r>
    <x v="0"/>
    <x v="458"/>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10091429"/>
    <n v="185873"/>
    <n v="5724"/>
    <x v="3"/>
    <x v="318"/>
    <x v="26"/>
    <s v="NILL"/>
    <m/>
    <m/>
    <m/>
    <m/>
    <m/>
    <m/>
    <m/>
    <m/>
    <s v="getmp3"/>
  </r>
  <r>
    <x v="0"/>
    <x v="459"/>
    <s v="Geet MP3 &amp; GK Digital Presenting Splendor Song By Satbir Aujla_x000a_Make Sure You Will Like It And Spread it As Much As You Can. _x000a__x000a_Subscribe To Our Channel For Songs  : http://bit.ly/SubscribeGEETMP3_x000a__x000a_Audio Also Available On : _x000a__x000a_Gaana : https://bit.ly/3nJyQwO_x000a_Wynk Music : https://bit.ly/3fkRHeD_x000a_Jio Saavn : https://bit.ly/334Idz6_x000a_Prime Music : https://amzn.to/372Yzt5_x000a_Hungama : https://bit.ly/3nAyBns_x000a_Spotify : https://spoti.fi/3kPnKV4_x000a_Apple Music : https://apple.co/3fo6mFF_x000a_Amazon Uk : https://amzn.to/3fmdqT6_x000a_YT Music : https://bit.ly/3pLWZV5_x000a_iTunes : https://apple.co/3fo6mFF_x000a__x000a_Song : Splendor_x000a_Singer : Satbir Aujla_x000a_Lyrics : Satbir Aujla_x000a_Composer : Satbir Aujla_x000a_Music : Sharry Nexus_x000a_Lyrical Video : Garry Nawab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4S"/>
    <x v="196"/>
    <n v="10140778"/>
    <n v="198348"/>
    <n v="6348"/>
    <x v="1"/>
    <x v="379"/>
    <x v="57"/>
    <s v="Satbir Aujla"/>
    <m/>
    <s v=" Sharry Nexus"/>
    <m/>
    <m/>
    <m/>
    <m/>
    <m/>
    <m/>
    <s v="getmp3"/>
  </r>
  <r>
    <x v="0"/>
    <x v="460"/>
    <s v="Geet MP3 &amp; GK Digital Presenting Official Video &quot;Alsa&quot; _x000a_Make Sure You Will Like It And Spread it As Much As You Can. _x000a__x000a_Subscribe To Our Channel For Upcoming Songs:  http://bit.ly/SubscribeGEETMP3_x000a__x000a_You Can Download/Play Audio On :_x000a__x000a_Wynk Music : https://bit.ly/2UOV042_x000a_Gaana : https://bit.ly/2IVfOog_x000a_Prime Music : https://amzn.to/36WmJ8w_x000a_Jio Saavn : https://bit.ly/2USoa2q_x000a_Hungama : https://bit.ly/3lR1JXl_x000a_Apple Music : https://apple.co/36SWuQB_x000a_Spotify : https://spoti.fi/3pQ8iLW_x000a_Amazon Uk : https://amzn.to/2UYeiUR_x000a_YT Music : https://bit.ly/3lMltLw_x000a_iTunes : https://apple.co/36SWuQB_x000a__x000a_Song : Asla_x000a_Singer : Dev Sidhu &amp; Afsana Khan _x000a_Lyrics : Golu Aujla_x000a_Music : Shawn Rana_x000a_Video Director : Rav Dhillon _x000a_Special Thanks : Savvy Nagra_x000a_Produced By : Kv Dhillon_x000a_Online Promotions : GK DIGITAL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1557354"/>
    <n v="45086"/>
    <n v="1408"/>
    <x v="1"/>
    <x v="259"/>
    <x v="142"/>
    <s v="Golu Aujla"/>
    <m/>
    <s v=" Shawn Rana"/>
    <m/>
    <m/>
    <m/>
    <m/>
    <m/>
    <m/>
    <s v="getmp3"/>
  </r>
  <r>
    <x v="0"/>
    <x v="461"/>
    <s v="Geet MP3 Presenting Official Video &quot;Yaara Tere Warga&quot; _x000a_Make Sure You Will Like It And Spread it As Much As You Can. _x000a__x000a_Subscribe To Our Channel For Upcoming Songs:  http://bit.ly/SubscribeGEETMP3_x000a__x000a_You Can Download/Play Full Album On :_x000a_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Song : Yaara Tere Warga_x000a_Singer : Jass Manak_x000a_Lyrics : Jass Manak _x000a_Composer : Jass Manak_x000a_Female Vocals : Sunidhi Chahuhan _x000a_Starring : Samreen Kaur_x000a_Music : MixSingh_x000a_Video Director : Satti Dhillon _x000a_Music Composed, Programmed &amp; Mixed By : MixSingh_x000a_Mastered By : Sameer Charegoanker _x000a_Guitars : Shomu Seal_x000a_Flute : FlutePreet_x000a_Location Manager : Mazhar Yameen &amp; Abdul Salaam_x000a_Line Production: Mirror Image Film Production_x000a_Make Up : Ruchi_x000a_Hair Stylist : Ali Khan_x000a_Choreographer : Sahaj Singh_x000a_Art Director : Mr. Blacc_x000a_Artist Management : Gurbaksh Dhillon _x000a_Produced By : KV Dhillon_x000a_Online Promotions : GK DIGITAL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33796240"/>
    <n v="791738"/>
    <n v="19755"/>
    <x v="1"/>
    <x v="385"/>
    <x v="109"/>
    <s v="Jass Manak"/>
    <m/>
    <s v=" MixSingh"/>
    <m/>
    <m/>
    <m/>
    <m/>
    <m/>
    <m/>
    <s v="getmp3"/>
  </r>
  <r>
    <x v="0"/>
    <x v="462"/>
    <s v="Geet MP3 Presenting Official Video &quot;Phulkari&quot; _x000a_Make Sure You Will Like It And Spread it As Much As You Can_x000a_Subscribe To Our Channel For Upcoming Songs:  http://bit.ly/SubscribeGEETMP3_x000a__x000a_You Can Download/Play Full Song On :_x000a__x000a_Wynk : https://bit.ly/2JQvdX7_x000a_Apple Music : https://apple.co/3lccd2Y_x000a_Gaana : https://bit.ly/2GNZ4OQ_x000a_Jio Saavn : https://bit.ly/3keaEjF_x000a_Prime Music : https://amzn.to/2IpDgtr_x000a_Spotify : https://spoti.fi/3eHW570_x000a_Hungama : https://bit.ly/35aLvSH_x000a_Amazon Uk : https://amzn.to/2IdM8CF_x000a_iTunes : https://apple.co/3lccd2Y_x000a_YT Music : https://bit.ly/3kf1Zxz_x000a_Resso : https://bit.ly/3kbnqj1_x000a_Reel : https://bit.ly/40GgrVx_x000a__x000a_Song : Phulkari_x000a_Singer : Karan Randhawa_x000a_Composer : Karan Randhawa &amp; Micheal _x000a_Female Vocals : Simar Kaur _x000a_Starring : Isha Sharma_x000a_Lyrics : Karan Randhawa &amp; Micheal_x000a_Music : Raka_x000a_Video Director : Rav Dhillon _x000a_Dop : Shinda Singh_x000a_Editor : Jagjeet Singh Dhanoa_x000a_Mix and Master Sameer Charegoankar_x000a_Colour &amp; DI : Post Brothers_x000a_Choreography : John_x000a_Styled By : Priyaana_x000a_Casting Director : Dipesh_x000a_Outfits : Rachitkhanna Turquoise, Kirensandhu Designer _x000a_Jewellery : Regalselections_x000a_Productions : Kuldeep Production_x000a_Style  : Arzoo Kapoor_x000a_Female Outfits : Rachit Khana &amp; Kiren Sandhu Designer _x000a_Jewellery : Regal Selections _x000a_Artist Management : Gurbaksh Dhillon _x000a_Produced By : KV Dhillon_x000a_Online Promotions : GK DIGITAL_x000a_Music Label : Geet MP3_x000a_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25S"/>
    <x v="1"/>
    <n v="430758577"/>
    <n v="3175478"/>
    <n v="68936"/>
    <x v="1"/>
    <x v="192"/>
    <x v="36"/>
    <s v="Karan Randhawa &amp; Micheal"/>
    <m/>
    <s v=" Raka"/>
    <m/>
    <m/>
    <m/>
    <m/>
    <m/>
    <m/>
    <s v="getmp3"/>
  </r>
  <r>
    <x v="0"/>
    <x v="463"/>
    <s v="We Have Launched A Clothing Brand Called &quot;SLAY KING&quot;_x000a_HIP HOP STYLES COMING STRAIGHT OUTTA FASHION REALM_x000a__x000a_Order Now At : https://slayking.in_x000a__x000a_Audio Also Available On : _x000a__x000a_Wynk Music : https://bit.ly/2U7Bsrj_x000a_Gaana : https://bit.ly/2U7BqQd_x000a_Prime Music : https://amzn.to/2IdVT3c_x000a_Jio Saavn : https://bit.ly/2Ipx9p9_x000a_Hungama : https://bit.ly/3lg4xgl_x000a_Spotify : https://spoti.fi/3pdS1A6_x000a_Apple Music : https://apple.co/38sGTcK_x000a_Amazon Uk : https://amzn.to/2IjTynw_x000a_YT Music : https://bit.ly/36jZy7U_x000a_iTunes : https://apple.co/38sGTcK_x000a__x000a_Follow Us on Social Media : _x000a_Instagram : https://www.instagram.com/slayking.co_x000a_Fb : https://www.facebook.com/slayking.co_x000a_Pinterest : https://in.pinterest.com/slaykingonline/_saved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6S"/>
    <x v="197"/>
    <n v="1155057"/>
    <n v="77011"/>
    <n v="2323"/>
    <x v="3"/>
    <x v="386"/>
    <x v="26"/>
    <s v="NILL"/>
    <m/>
    <m/>
    <m/>
    <m/>
    <m/>
    <m/>
    <m/>
    <m/>
    <s v="getmp3"/>
  </r>
  <r>
    <x v="0"/>
    <x v="464"/>
    <s v="Geet MP3 &amp; GK Digital Presenting Official Song &quot;Karwa Chauth&quot;_x000a_Make Sure You Will Like It And Spread It As Much As You Can. _x000a__x000a_Subscribe To Our Channel For New Songs: http://bit.ly/SubscribeGEETMP3_x000a__x000a_Streaming Now On:_x000a_Wynk Music: https://bit.ly/32eYT6J_x000a_Gaana: https://bit.ly/38gyiK6_x000a_Prime Music: https://amzn.to/3jSW0yk_x000a_JioSaavn: https://bit.ly/32eP2Oi_x000a_Hungama: https://bit.ly/3jVumkl_x000a_Spotify: https://spoti.fi/2JDtkwR_x000a_Apple Music: https://apple.co/3epFRPQ_x000a_YT Music: https://bit.ly/3esuEOf_x000a_iTunes: https://apple.co/3epFRPQ_x000a_Resso: https://m.resso.app/ZSXG1aWa/_x000a__x000a_Song: Karwa Chauth_x000a_Singer: Jass Manak_x000a_Lyrics: Jass Manak _x000a_Composer: Jass Manak _x000a_Music: Sukhe Muzical Doctorz _x000a_Guitar: Saumya Seal_x000a_Poster Designer: Garry Nawab_x000a_Artist Management: Gurbaksh Dhillon _x000a_Producer: Kv Dhillon_x000a_Online Promotions: GK Digital_x000a_Music Label: Geet MP3_x000a__x000a_Music Consultant &amp; Digital Partner: GK Digital_x000a_Instagram: https://www.instagram.com/GK.DIGITAL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
    <x v="136"/>
    <n v="9372840"/>
    <n v="444301"/>
    <n v="18447"/>
    <x v="1"/>
    <x v="387"/>
    <x v="109"/>
    <s v="Jass Manak"/>
    <s v=" Jass Manak "/>
    <s v=" Sukhe Muzical Doctorz "/>
    <m/>
    <m/>
    <s v=" https://spoti.fi/2JDtkwR"/>
    <s v=" https://apple.co/3epFRPQ"/>
    <s v=" https://bit.ly/32eP2Oi"/>
    <m/>
    <s v="getmp3"/>
  </r>
  <r>
    <x v="0"/>
    <x v="465"/>
    <s v="Geet MP3 &amp; GK Digital Presenting Official Video &quot;Jatti&quot; By Karaj Randhawa_x000a_Make Sure You Will Like It And Spread it As Much As You Can. _x000a__x000a_Subscribe To Our Channel For Upcoming Songs:  http://bit.ly/SubscribeGEETMP3_x000a__x000a_You Can Download/Play Audio On :_x000a__x000a_Wynk : https://bit.ly/37GoGIe_x000a_Gaana : https://bit.ly/3dXZ0YH_x000a_Prime Music : https://amzn.to/2G9O1Pw_x000a_Jio Saavn : https://bit.ly/34E8iGe_x000a_Hungama : https://bit.ly/35G2fjW_x000a_Spotify : https://spoti.fi/2HL40E7_x000a_Apple Music : https://apple.co/3jO2C12_x000a_YT Music : https://bit.ly/3oET63N_x000a_iTunes : https://apple.co/3jO2C12_x000a__x000a__x000a__x000a_Song : Jatti _x000a_Singer : Karaj Randhawa_x000a_Lyrics : Prince Rakhdi _x000a_Music : Yeah Proof_x000a_Director : Rav Dhillon_x000a_Dop : Yadwinder Singh_x000a_Produced By : Kv Dhillon_x000a_Mix Master : Ashock (Bassholics)_x000a_Online Promotions : GK DIGITAL_x000a_Art Director : Sunil Kumar_x000a_Project Manager : Khushal Singh_x000a_Music Label : Geet MP3_x000a__x000a_Music Consultant &amp; Digital Partner : GK Digital_x000a_Instagram: https://www.instagram.com/GK.DIGITAL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4456547"/>
    <n v="110914"/>
    <n v="1735"/>
    <x v="1"/>
    <x v="347"/>
    <x v="110"/>
    <s v="Prince Rakhdi"/>
    <m/>
    <s v=" Yeah Proof"/>
    <m/>
    <m/>
    <m/>
    <m/>
    <m/>
    <m/>
    <s v="getmp3"/>
  </r>
  <r>
    <x v="0"/>
    <x v="466"/>
    <s v="Geet MP3 Presenting Full Video Of &quot;2 Seater&quot; Song From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Song : 2 Seater_x000a_Singer : Gippy Grewal, Afsana Khan_x000a_Music : Ikwinder Singh_x000a_Lyrics : Amrit Maan_x000a_Colorist : Onkar _x000a_Editor : Sadik _x000a_Makeup : Preet Aujla _x000a_Video : 10+1 Creations Ltd. _x000a_Dop/Direction : Sukh Sanghera_x000a_Produced By : Kv Dhillon_x000a_Online Promotions : GK DIGITAL_x000a_Music Label : Geet MP3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_x000a_Website: http://GeetMP3.com"/>
    <x v="2"/>
    <s v="PT3M50S"/>
    <x v="104"/>
    <n v="18629997"/>
    <n v="229879"/>
    <n v="18535"/>
    <x v="1"/>
    <x v="388"/>
    <x v="143"/>
    <s v="Amrit Maan"/>
    <m/>
    <s v=" Ikwinder Singh"/>
    <m/>
    <m/>
    <m/>
    <m/>
    <m/>
    <m/>
    <s v="getmp3"/>
  </r>
  <r>
    <x v="0"/>
    <x v="467"/>
    <s v="Geet MP3 &amp; GK Digital Presenting Teaser Of &quot;2 Seater&quot; From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2 Seater_x000a_Singer : Gippy Grewal, Afsana Khan_x000a_Music : Ikwinder Singh_x000a_Lyrics : Amrit Maan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4S"/>
    <x v="198"/>
    <n v="464191"/>
    <n v="25023"/>
    <n v="1600"/>
    <x v="1"/>
    <x v="388"/>
    <x v="143"/>
    <s v="Amrit Maan"/>
    <m/>
    <s v=" Ikwinder Singh"/>
    <m/>
    <m/>
    <m/>
    <m/>
    <m/>
    <m/>
    <s v="getmp3"/>
  </r>
  <r>
    <x v="0"/>
    <x v="468"/>
    <s v="Geet MP3 &amp; GK Digital Presenting Official Video Of &quot;Aja Ve Mahi&quot;_x000a_Introducing : Arjun _x000a_Make Sure You Will Like It And Spread it As Much As You Can. _x000a__x000a_Subscribe To Our Channel For Songs  : http://bit.ly/SubscribeGEETMP3_x000a__x000a_Audio Available On :_x000a_ _x000a_Gaana : https://bit.ly/3kcY0Ci_x000a_Wynk : https://bit.ly/3kp7KtD_x000a_Prime Music : https://amzn.to/3o4yDoH_x000a_Jio Saavn : https://bit.ly/37sa7be_x000a_Hungama : https://bit.ly/3kccVwM_x000a_Spotify : https://spoti.fi/3kjbexB_x000a_Apple Music : https://apple.co/2Hs3bQh_x000a_Amazon Prime Music : https://amzn.to/3o4yDoH_x000a_iTunes : https://apple.co/2Hs3bQh_x000a_YT Music : https://bit.ly/35rtUVQ_x000a__x000a__x000a_Song : Aja Ve Mahi_x000a_Singer : Musahib_x000a_Starring : Arjun &amp; Upma_x000a_Lyrics : Vicky Sandhu_x000a_Music : Sharry Nexus_x000a_Video : Rav Dhillon_x000a_Dop : Yuvraj Indoria_x000a_Editar : Zipsi _x000a_Casting : Deepesh Rakheja_x000a_Choreographer : John _x000a_Production : Kuldeep Production_x000a_Artist Management : Gurbaksh Singh Dhillon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7S"/>
    <x v="80"/>
    <n v="4995128"/>
    <n v="135900"/>
    <n v="3252"/>
    <x v="1"/>
    <x v="389"/>
    <x v="50"/>
    <s v="Vicky Sandhu"/>
    <m/>
    <s v=" Sharry Nexus"/>
    <m/>
    <m/>
    <m/>
    <m/>
    <m/>
    <m/>
    <s v="getmp3"/>
  </r>
  <r>
    <x v="0"/>
    <x v="469"/>
    <s v="Geet MP3 Presenting Official Video &quot;No Competition&quot; _x000a_Make Sure You Will Like It And Spread it As Much As You Can. _x000a__x000a_Subscribe To Our Channel For Upcoming Songs:  http://bit.ly/SubscribeGEETMP3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Reel : https://bit.ly/3KEOxUi_x000a__x000a_Song : No Competition_x000a_Singer : Jass Manak_x000a_Lyrics : Jass Manak_x000a_Composer : Jass Manak _x000a_Music : Jass Manak_x000a_Featuring &amp; Rap : DIVINE_x000a_Director : Satti Dhillon _x000a_DOP : Vahe Hambardzumyan  _x000a_Steadycam : HMC_x000a_Focus Puller : Gevorg Gharayan_x000a_Choreographer : Sahaj Singh _x000a_Art Director : Mr. Blacc_x000a_Hair Stylist : Ali khan_x000a_Line Producer : Faheem Rahiman_x000a_Production House : Third Eye Films Dubai_x000a_BTS : Ashwin, Sajad_x000a_Casting Director : Kajal Narayan_x000a_Makeup : Judy Shibu_x000a_Assistant Mua : Sheetal_x000a_Editor : Adele Pereira _x000a_Colourist : Ercan Kucuk_x000a_Spot : Fazal, Thansi, Razaqat, Omer, Mariam_x000a_Location Courtesy : Last Exit (Meraas)_x000a_Artist Management : Gurbaksh Dhillon_x000a_Produced By : KV Dhillon_x000a_Online Promotions : GK DIGITAL_x000a_Music Label : Geet MP3_x000a__x000a_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43S"/>
    <x v="21"/>
    <n v="211313753"/>
    <n v="2763534"/>
    <n v="77880"/>
    <x v="1"/>
    <x v="390"/>
    <x v="109"/>
    <s v="Jass Manak"/>
    <m/>
    <s v=" Jass Manak"/>
    <m/>
    <m/>
    <m/>
    <m/>
    <m/>
    <m/>
    <s v="getmp3"/>
  </r>
  <r>
    <x v="0"/>
    <x v="470"/>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Fark _x000a_Singer : Gippy Grewal_x000a_Music : Aman Hayer_x000a_Lyrics : Kulshan Sandhu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5S"/>
    <x v="60"/>
    <n v="2453498"/>
    <n v="43918"/>
    <n v="1686"/>
    <x v="1"/>
    <x v="391"/>
    <x v="144"/>
    <s v="Kulshan Sandhu"/>
    <m/>
    <s v=" Aman Hayer"/>
    <m/>
    <m/>
    <m/>
    <m/>
    <m/>
    <m/>
    <s v="getmp3"/>
  </r>
  <r>
    <x v="0"/>
    <x v="471"/>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Aish Aa_x000a_Singer : Gippy Grewal_x000a_Music : Deep Jandu _x000a_Lyrics : Happy Raikoti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282707"/>
    <n v="12136"/>
    <n v="889"/>
    <x v="1"/>
    <x v="392"/>
    <x v="144"/>
    <s v="Happy Raikoti"/>
    <m/>
    <s v=" Deep Jandu "/>
    <m/>
    <m/>
    <m/>
    <m/>
    <m/>
    <m/>
    <s v="getmp3"/>
  </r>
  <r>
    <x v="0"/>
    <x v="472"/>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Vailpuna_x000a_Singer : Gippy Grewal, Afsana Khan_x000a_Music : Enzo_x000a_Lyrics : Kulshan Sandhu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0S"/>
    <x v="3"/>
    <n v="794732"/>
    <n v="25382"/>
    <n v="1099"/>
    <x v="1"/>
    <x v="318"/>
    <x v="143"/>
    <s v="Kulshan Sandhu"/>
    <m/>
    <s v=" Enzo"/>
    <m/>
    <m/>
    <m/>
    <m/>
    <m/>
    <m/>
    <s v="getmp3"/>
  </r>
  <r>
    <x v="0"/>
    <x v="473"/>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Piche Piche _x000a_Singer : Gippy Grewal Ft. BOHEMIA _x000a_Music : Ikwinder Singh _x000a_Lyrics : Amrit Maan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S"/>
    <x v="139"/>
    <n v="966750"/>
    <n v="33316"/>
    <n v="1873"/>
    <x v="1"/>
    <x v="393"/>
    <x v="145"/>
    <s v="Amrit Maan"/>
    <m/>
    <s v=" Ikwinder Singh "/>
    <m/>
    <m/>
    <m/>
    <m/>
    <m/>
    <m/>
    <s v="getmp3"/>
  </r>
  <r>
    <x v="0"/>
    <x v="474"/>
    <s v="Geet MP3 &amp; GK Digital Presenting Punjabi Song &quot;Sarkare&quot;_x000a_Make Sure You Will Like It And Spread it As Much As You Can. _x000a__x000a_Subscribe To Our Channel For Songs  : http://bit.ly/SubscribeGEETMP3_x000a__x000a__x000a_Audio Also Available On :_x000a__x000a_Apple Music : https://apple.co/3cDTvhr_x000a_Spotify : https://spoti.fi/2Sa5jyg_x000a_Gaana : https://bit.ly/30bFd2o_x000a_Wynk Music : https://bit.ly/2RS20Me_x000a_Prime Music : https://amzn.to/3j16mwt_x000a_Jio Saavn : https://bit.ly/33bztrk_x000a_Hungama : https://bit.ly/3mJ7t6h_x000a_YT Music : https://bit.ly/3cJPxnh_x000a_iTunes : https://apple.co/3cDTvhr_x000a_Resso : https://bit.ly/3kZl6MG_x000a__x000a__x000a_Song : Harf Cheema_x000a_Lyrics : Harf Cheema _x000a_Composer: Harf Cheema_x000a_Music : Preet Singh_x000a_Poster : Garry Nawab_x000a_Produced By : Kv Dhillon_x000a_Designer  Gurdev Sons Designers_x000a_Online Promotions : GK DIGITAL_x000a_Music Label : Geet MP3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3862487"/>
    <n v="143951"/>
    <n v="4965"/>
    <x v="1"/>
    <x v="394"/>
    <x v="26"/>
    <s v="Harf Cheema"/>
    <s v=" Harf Cheema"/>
    <s v=" Preet Singh"/>
    <m/>
    <m/>
    <m/>
    <m/>
    <m/>
    <m/>
    <s v="getmp3"/>
  </r>
  <r>
    <x v="0"/>
    <x v="475"/>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2 Seater_x000a_Singer : Gippy Grewal, Afsana Khan_x000a_Music : Ikwinder Singh_x000a_Lyrics : Amrit Maan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9S"/>
    <x v="53"/>
    <n v="1171706"/>
    <n v="30417"/>
    <n v="1006"/>
    <x v="1"/>
    <x v="388"/>
    <x v="143"/>
    <s v="Amrit Maan"/>
    <m/>
    <s v=" Ikwinder Singh"/>
    <m/>
    <m/>
    <m/>
    <m/>
    <m/>
    <m/>
    <s v="getmp3"/>
  </r>
  <r>
    <x v="0"/>
    <x v="476"/>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Naam Jatt Da_x000a_Singer : Gippy Grewal Ft. Jass Manak_x000a_Music : Jay K_x000a_Lyrics : Jass Manak 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2S"/>
    <x v="148"/>
    <n v="691387"/>
    <n v="34996"/>
    <n v="3103"/>
    <x v="1"/>
    <x v="395"/>
    <x v="146"/>
    <s v="Jass Manak"/>
    <m/>
    <s v=" Jay K"/>
    <m/>
    <m/>
    <m/>
    <m/>
    <m/>
    <m/>
    <s v="getmp3"/>
  </r>
  <r>
    <x v="0"/>
    <x v="477"/>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Jatta Ve_x000a_Singer : Gippy Grewal_x000a_Music : Dj Flow_x000a_Lyrics : Shree Brar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347344"/>
    <n v="13523"/>
    <n v="898"/>
    <x v="1"/>
    <x v="396"/>
    <x v="144"/>
    <s v="Shree Brar"/>
    <m/>
    <s v=" Dj Flow"/>
    <m/>
    <m/>
    <m/>
    <m/>
    <m/>
    <m/>
    <s v="getmp3"/>
  </r>
  <r>
    <x v="0"/>
    <x v="478"/>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Tere Ala Jatt _x000a_Singer : Gippy Grewal, Shipra Goyal_x000a_Music : Jay K_x000a_Lyrics : Vicky Sandhu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S"/>
    <x v="139"/>
    <n v="826235"/>
    <n v="29374"/>
    <n v="1440"/>
    <x v="1"/>
    <x v="397"/>
    <x v="147"/>
    <s v="Vicky Sandhu"/>
    <m/>
    <s v=" Jay K"/>
    <m/>
    <m/>
    <m/>
    <m/>
    <m/>
    <m/>
    <s v="getmp3"/>
  </r>
  <r>
    <x v="0"/>
    <x v="479"/>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Gun Te Gulab _x000a_Singer : Gippy Grewal _x000a_Music : Ikwinder Singh_x000a_Lyrics : Amrit Maan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
    <x v="37"/>
    <n v="756828"/>
    <n v="24643"/>
    <n v="930"/>
    <x v="1"/>
    <x v="398"/>
    <x v="148"/>
    <s v="Amrit Maan"/>
    <m/>
    <s v=" Ikwinder Singh"/>
    <m/>
    <m/>
    <m/>
    <m/>
    <m/>
    <m/>
    <s v="getmp3"/>
  </r>
  <r>
    <x v="0"/>
    <x v="480"/>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Jhanjra_x000a_Singer : Gippy Grewal_x000a_Music : Jay K_x000a_Lyrics : Veet Baljit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2S"/>
    <x v="102"/>
    <n v="395788"/>
    <n v="19298"/>
    <n v="1483"/>
    <x v="1"/>
    <x v="399"/>
    <x v="144"/>
    <s v="Veet Baljit"/>
    <m/>
    <s v=" Jay K"/>
    <m/>
    <m/>
    <m/>
    <m/>
    <m/>
    <m/>
    <s v="getmp3"/>
  </r>
  <r>
    <x v="0"/>
    <x v="481"/>
    <s v="Geet MP3 &amp; GK Digital Presenting Full Album &quot;The Main Man&quot;_x000a_Make Sure You Will Like It And Spread it As Much As You Can. _x000a__x000a_Subscribe To Our Channel For Songs  : http://bit.ly/SubscribeGEETMP3_x000a__x000a_You Can Download/Play Full Album On :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Song : Sharaab _x000a_Singer : Gippy Grewal, Gurlez Akhtar_x000a_Music : Deep Jandu_x000a_Lyrics : Happy Raikoti_x000a_Poster : The Town Media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0S"/>
    <x v="3"/>
    <n v="948799"/>
    <n v="34740"/>
    <n v="1815"/>
    <x v="1"/>
    <x v="400"/>
    <x v="149"/>
    <s v="Happy Raikoti"/>
    <m/>
    <s v=" Deep Jandu"/>
    <m/>
    <m/>
    <m/>
    <m/>
    <m/>
    <m/>
    <s v="getmp3"/>
  </r>
  <r>
    <x v="0"/>
    <x v="482"/>
    <s v="Geet MP3 &amp; GK Digital Presenting Full Album &quot;The Main Man&quot;_x000a_Make Sure You Will Like It And Spread it As Much As You Can. _x000a__x000a_Subscribe To Our Channel For Songs  : http://bit.ly/SubscribeGEETMP3_x000a__x000a_You Can Download/Play Full Album On :-_x000a__x000a__x000a_Apple Music : https://apple.co/2ROLkFf_x000a_iTunes : https://apple.co/2ROLkFf_x000a_Gaana : https://bit.ly/3kQBvDt_x000a_Wynk : https://bit.ly/3idQjLp_x000a_Hungama : https://bit.ly/2RL2e7K_x000a_JioSaavn : https://bit.ly/32Rs0xj_x000a_Amazon Uk : https://amzn.to/3mJHjAk_x000a_Google Play Music : https://bit.ly/33RSjCP_x000a_Prime Music : https://amzn.to/33NOEWV_x000a_Youtube Music : https://bit.ly/32REOny_x000a_Spotify : https://spoti.fi/2EnQmW9_x000a_Resso : https://bit.ly/33PiL0a_x000a__x000a__x000a_1. _x000a_Song : Sharaab _x000a_Singer : Gippy Grewal, Gurlez Akhtar_x000a_Music : Deep Jandu_x000a_Lyrics : Happy Raikoti_x000a__x000a_2. _x000a_Song : Jhanjra_x000a_Singer : Gippy Grewal_x000a_Music : Jay K_x000a_Lyrics : Veet Baljit_x000a__x000a_3. _x000a_Song : Gun Te Gulab _x000a_Singer : Gippy Grewal _x000a_Music : Ikwinder Singh_x000a_Lyrics : Amrit Maan_x000a__x000a_4. _x000a_Song : Tere Ala Jatt _x000a_Singer : Gippy Grewal, Shipra Goyal_x000a_Music : Jay K_x000a_Lyrics : Vicky Sandhu_x000a__x000a_5. _x000a_Song : Jatta Ve_x000a_Singer : Gippy Grewal_x000a_Music : Dj Flow_x000a_Lyrics : Shree Brar_x000a__x000a_6. _x000a_Song : Naam Jatt Da_x000a_Singer : Gippy Grewal Ft. Jass Manak_x000a_Music : Jay K_x000a_Lyrics : Jass Manak _x000a__x000a_7. _x000a_Song : 2 Seater_x000a_Singer : Gippy Grewal, Afsana Khan_x000a_Music : Ikwinder Singh_x000a_Lyrics : Amrit Maan_x000a__x000a_8. _x000a_Song : Piche Piche _x000a_Singer : Gippy Grewal Ft. BOHEMIA _x000a_Music : Ikwinder Singh _x000a_Lyrics : Amrit Maan_x000a__x000a_9. _x000a_Song : Vailpuna_x000a_Singer : Gippy Grewal, Afsana Khan_x000a_Music : Enzo _x000a_Lyrics : Kulshan Sandhu_x000a__x000a_10. _x000a_Song : Aish Aa_x000a_Singer : Gippy Grewal_x000a_Music : Deep Jandu _x000a_Lyrics : Happy Raikoti_x000a__x000a_11. _x000a_Song : Fark _x000a_Singer : Gippy Grewal_x000a_Music : Aman Hayer_x000a_Lyrics : Kulshan Sandhu_x000a__x000a_12. _x000a_Song : Ask Them _x000a_Singer : Gippy Grewal Ft. Karan Aujla_x000a_Music : Proof _x000a_Lyrics : Karan Aujla_x000a__x000a_13._x000a_Song : Ayen Kiven_x000a_Singer : Gippy Grewal Ft.Amrit Maan _x000a_Music : Ikwinder Singh _x000a_Lyrics : Amrit Maan_x000a__x000a__x000a_Poster : The Town Media, Impressive Design Studio_x000a_Produced By : Kv Dhillon_x000a_Online Promotions : GK DIGITAL_x000a_Music Label : Geet MP3_x000a__x000a__x000a_Music Consultant &amp; Digital Partner : GK DIGITAL_x000a_Instagram : https://www.instagram.com/GK.DIGITAL_x000a__x000a__x000a_Enjoy &amp;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2M35S"/>
    <x v="199"/>
    <n v="1748881"/>
    <n v="88062"/>
    <n v="30097"/>
    <x v="1"/>
    <x v="401"/>
    <x v="149"/>
    <s v="Happy Raikoti"/>
    <m/>
    <s v=" Deep Jandu"/>
    <m/>
    <m/>
    <m/>
    <m/>
    <m/>
    <m/>
    <s v="getmp3"/>
  </r>
  <r>
    <x v="0"/>
    <x v="483"/>
    <s v="Geet MP3 Presenting Official Song Of &quot;Ask Them&quot; From Album &quot;The Main Man&quot;_x000a_Full Album Releasing On 22 Sept 6PM_x000a_Make Sure You Will Like It And Spread it As Much As You Can. _x000a__x000a_Subscribe To Our Channel For Songs  : http://bit.ly/SubscribeGEETMP3_x000a__x000a_Song : Ask Them_x000a_Singer : Gippy Grewal Feat. Karan Aujla_x000a_Lyrics : Karan Aujla _x000a_Music : Proof_x000a_Mix &amp; Master : Dense_x000a_Video Director : Robby Singh, Sukh Sanghera_x000a_Editor &amp; Dop : Robby Singh _x000a_Female Lead : Ishita Raj_x000a_Art Director : Ritesh Kumar (Pinky) _x000a_Publicity Stills Making : Daas Films _x000a_Visual Promotion : Clap Studioz _x000a_Publicity Design : Impressive Design Studio, Town Media _x000a_Production : Team AG _x000a_Chreographer : Sahil Masih _x000a_Project by - Pavitter singh bal_x000a_Costume : Rakesh Kumar (Rocky)_x000a_Special Thanks : Bhana LA _x000a_Producer : KV Dhillon_x000a_Promotions : GK Digital_x000a_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33699296"/>
    <n v="575716"/>
    <n v="969608"/>
    <x v="1"/>
    <x v="402"/>
    <x v="150"/>
    <s v="Karan Aujla"/>
    <m/>
    <s v=" Proof"/>
    <m/>
    <m/>
    <m/>
    <m/>
    <m/>
    <m/>
    <s v="getmp3"/>
  </r>
  <r>
    <x v="0"/>
    <x v="484"/>
    <s v="Geet MP3 &amp; House Of Queens Presenting Song Of Album No Competition &quot;Hass ke&quot;_x000a_Make Sure You Will Like It And Spread it As Much As You Can. _x000a__x000a_Subscribe To Our Channel For Songs  : http://bit.ly/SubscribeGEETMP3_x000a_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Song : Hass Ke_x000a_Singer :  Jass Manak_x000a_Lyrics : Jass Manak _x000a_Music : Vishal Mishra _x000a_Artist : Swaalina, Srijan Chanta, Chandan Sharma _x000a_Make Up : House Of Queens, Chandan Bhatia, Tripti Malhotra_x000a_Styled By : Sanchi Juneja_x000a_Female Outfits : Payal Keyal, Adgeeko India_x000a_Male Outfits : Rachit Khanna_x000a_Jewellery : Rabta By Rahul _x000a_Video &amp; Photography : Vipul Sharma_x000a_Composer : Jass Manak _x000a_Guitars, Strokes &amp; Bass : Shomu Seal _x000a_Rhythm By : Bobby Srivastava 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3332544"/>
    <n v="141889"/>
    <n v="4592"/>
    <x v="1"/>
    <x v="333"/>
    <x v="104"/>
    <s v="Jass Manak"/>
    <m/>
    <s v=" Vishal Mishra "/>
    <m/>
    <m/>
    <m/>
    <m/>
    <m/>
    <m/>
    <s v="getmp3"/>
  </r>
  <r>
    <x v="0"/>
    <x v="485"/>
    <s v="Geet MP3 &amp; GK Digital Presenting Official Teaser Of &quot;Ask Them&quot; From Album &quot;The Main Man&quot;_x000a_Full Video Releasing on 22 Sept 9AM &amp; Full Album Releasing On 22 Sept 6PM_x000a_Make Sure You Will Like It And Spread it As Much As You Can. _x000a__x000a_Subscribe To Our Channel For Songs  : http://bit.ly/SubscribeGEETMP3_x000a__x000a_Song : Ask Them_x000a_Singer : Gippy Grewal Feat. Karan Aujla_x000a_Lyrics : Karan Aujla _x000a_Music : Proof_x000a_Video Director : Robby Singh, Sukh Sanghera_x000a_Editor &amp; Dop : Robby Singh _x000a_Female Lead : Ishita Raj_x000a_Art Director : Ritesh Kumar (Pinky) _x000a_Publicity Stills Making : Daas Films _x000a_Visual Promotion : Clap Studioz _x000a_Publicity Design : Impressive Design Studio, Town Media _x000a_Production : Team AG _x000a_Chreographer : Sahil Masih _x000a_Costume : Rakesh Kumar (Rocky)_x000a_Producer : KV Dhillon_x000a_Promotions : GK Digital_x000a_Label : Geet MP3_x000a__x000a_Music Consultant &amp; Digital Partner : GK DIGITAL_x000a_Instagram : https://www.instagram.com/GK.DIGITAL_x000a__x000a_Subscribe Other Our Other Channels : _x000a_Geet MP3 Haryanvi : https://bit.ly/SubscribeGeetMP3Haryanvi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2S"/>
    <x v="200"/>
    <n v="1318565"/>
    <n v="111049"/>
    <n v="142189"/>
    <x v="1"/>
    <x v="402"/>
    <x v="150"/>
    <s v="Karan Aujla"/>
    <m/>
    <s v=" Proof"/>
    <m/>
    <m/>
    <m/>
    <m/>
    <m/>
    <m/>
    <s v="getmp3"/>
  </r>
  <r>
    <x v="0"/>
    <x v="486"/>
    <s v="Geet MP3 Presenting Official Video &quot;Butterfly&quot; From Album &quot;No Competetion&quot;_x000a_Make Sure You Will Like It And Spread it As Much As You Can. _x000a_Subscribe To Our Channel For Upcoming Songs:  http://bit.ly/SubscribeGEETMP3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Reel : https://bit.ly/410TaNv_x000a__x000a_Song : Butterfly _x000a_Singer : Jass Manak_x000a_Lyrics : Jass Manak_x000a_Composer : Jass Manak _x000a_Music : Sharry Nexus_x000a_Story &amp; Direction : Satti Dhillon _x000a_Director : Satti Dhillon_x000a_Female Lead : Ritu Pamnani_x000a_Stylist : Priyaana Thapar_x000a_Editor : Nairi Danielyan_x000a_Colour Grading : ThePost Brothers_x000a_DOP : Vahe Hambardzumyan_x000a_Focus Puller : Gevorg Gharayan_x000a_Bts : Ashwin_x000a_Casting Director : Kajal Narayan_x000a_Makeup : Judy Shibu_x000a_Hair Stylist : Shahbaz_x000a_Wardrobe Stylist :Jasmine_x000a_Line Producer :  Faheem Rahiman_x000a_Production House : Third Eye Films Dubai_x000a_Spot Boys : Nazish, Thansi, Razaqat_x000a_Location Courtesy : City Walk (Meraas) Al Noor Island_x000a_Poster : The Town Media_x000a_Artist Management : Gurbaksh Dhillon _x000a_Produced By : KV Dhillon_x000a_Online Promotions : GK DIGITAL_x000a_Music Label : Geet MP3_x000a__x000a_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2M44S"/>
    <x v="92"/>
    <n v="297612341"/>
    <n v="3190389"/>
    <n v="100062"/>
    <x v="1"/>
    <x v="198"/>
    <x v="109"/>
    <s v="Jass Manak"/>
    <m/>
    <s v=" Sharry Nexus"/>
    <m/>
    <m/>
    <m/>
    <m/>
    <m/>
    <m/>
    <s v="getmp3"/>
  </r>
  <r>
    <x v="0"/>
    <x v="487"/>
    <s v="Geet MP3 Presenting Official Video Of &quot;Ayen Kiven&quot; Song From Album &quot;The Main Man&quot;_x000a__x000a_You Can Play/Download Song On : _x000a__x000a_Wynk : https://bit.ly/2FnzsXG_x000a_Gaana : https://bit.ly/3jPqFwS_x000a_JioSaavn : https://bit.ly/3h74qkc_x000a_Prime Music India : https://amzn.to/2DHJFxX _x000a_iTunes : https://apple.co/2R8MMlK_x000a_YT Music : https://bit.ly/338QRMj_x000a_Apple Music : https://apple.co/3hbILav_x000a_Spotify : https://spoti.fi/3h9ryOY_x000a_Hungama : https://bit.ly/3jYs3gO_x000a_Amazon Uk : https://amzn.to/2R5lAnR_x000a_Google Play Music : https://bit.ly/3k0OguE_x000a_Resso : https://bit.ly/35iznQ9_x000a_Deezer : https://bit.ly/338fiJO_x000a__x000a__x000a_Song : Ayen Kiven _x000a_Singer : Gippy Grewal Feat. Amrit Maan  _x000a_Lyrics : Amrit Maan _x000a_Composer : Amrit Maan _x000a_Music : Ikwinder Singh (Ikky) _x000a_Video : Amar Hundal _x000a_DOP : Maneesh Chandra Bhatt _x000a_Ad : Varinder Ramgaria _x000a_Creative Director : Gurjant Marahar_x000a_Production : Team AG_x000a_Action Director : Mukesh Kamboj _x000a_Editing : Hundal Creation_x000a_DI : Artha Film Studios Mohali_x000a_Art Director : Ritesh Kumar (Pinky)_x000a_Costume : Grace House (Jyoti)_x000a_Producer : KV Dhillon_x000a_Promotions : GK Digital_x000a_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7S"/>
    <x v="146"/>
    <n v="25523370"/>
    <n v="441796"/>
    <n v="48604"/>
    <x v="1"/>
    <x v="403"/>
    <x v="151"/>
    <s v="Amrit Maan"/>
    <m/>
    <s v=" Ikwinder Singh (Ikky) "/>
    <m/>
    <m/>
    <m/>
    <m/>
    <m/>
    <m/>
    <s v="getmp3"/>
  </r>
  <r>
    <x v="0"/>
    <x v="488"/>
    <s v="Geet MP3 &amp; GK Digital Presenting Teaser Of &quot;Ayen Kiven&quot; Song From Album &quot;The Main Man&quot; Full Song Releasing On 9 September &amp; Album Releasing On 22 September._x000a_Make Sure You Will Like It And Spread it As Much As You Can. _x000a__x000a_Subscribe To Our Channel For Songs  : http://bit.ly/SubscribeGEETMP3_x000a__x000a_Song : Ayen Kiven _x000a_Singer : Gippy Grewal Feat. Amrit Maan  _x000a_Lyrics : Amrit Maan _x000a_Composer : Amrit Maan _x000a_Music : Ikwinder Singh (Ikky) _x000a_Video : Amar Hundal _x000a_DOP : Maneesh Chandra Bhatt _x000a_Ad : Varinder Ramgaria _x000a_Creative Director : Gurjant Marahar_x000a_Production : Team AG_x000a_Action Director : Mukesh Kamboj _x000a_Editing : Hundal Creation_x000a_DI : Artha Film Studios Mohali_x000a_Art Director : Ritesh Kumar (Pinky)_x000a_Producer : KV Dhillon_x000a_Promotions : GK Digital_x000a_Label : Geet MP3_x000a__x000a_Music Consultant &amp; Digital Partner : GK DIGITAL_x000a_Instagram : https://www.instagram.com/GK.DIGITAL_x000a__x000a__x000a_Enjoy and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7S"/>
    <x v="201"/>
    <n v="1273296"/>
    <n v="91265"/>
    <n v="14825"/>
    <x v="1"/>
    <x v="403"/>
    <x v="151"/>
    <s v="Amrit Maan"/>
    <m/>
    <s v=" Ikwinder Singh (Ikky) "/>
    <m/>
    <m/>
    <m/>
    <m/>
    <m/>
    <m/>
    <s v="getmp3"/>
  </r>
  <r>
    <x v="0"/>
    <x v="489"/>
    <s v="Geet MP3 &amp; GK Digital Presenting Official Video Of &quot;Overflow&quot;_x000a_Make Sure You Will Like It And Spread it As Much As You Can. _x000a__x000a_Subscribe To Our Channel For Upcoming Songs :  http://bit.ly/SubscribeGEETMP3_x000a__x000a_Audio Available On : _x000a__x000a_Gaana : https://bit.ly/34WAN2x_x000a_Wynk Music : https://bit.ly/32IOmji_x000a_Prime Music : https://amzn.to/3hTsd8m_x000a_Jio Saavn : https://bit.ly/32IOFus_x000a_Hungama : https://bit.ly/2ERa10P_x000a__x000a__x000a_Song : Overflow_x000a_Singer : Hairat Aulakh_x000a_Lyrics : Navi Dhaliwal_x000a_Music : SinghWithLogic _x000a_Video : BoyWithLenz &amp; Arsh Singh_x000a_Dop : Arsh Singh_x000a_Poster : Yasheen Ghurail_x000a_Special Thanks : Harkawar Randhawa, Mani Randhawa, Sher Hundal_x000a_Online Promotions : GK DIGITAL_x000a_Music Label : Geet MP3_x000a__x000a_Music Consultant &amp; Digital Partner : GK Digital_x000a_Instagram : https://www.instagram.com/GK.DIGITAL_x000a__x000a_Enjoy &amp;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S"/>
    <x v="19"/>
    <n v="1453681"/>
    <n v="19802"/>
    <n v="1008"/>
    <x v="1"/>
    <x v="404"/>
    <x v="141"/>
    <s v="Navi Dhaliwal"/>
    <m/>
    <s v=" SinghWithLogic "/>
    <m/>
    <m/>
    <m/>
    <m/>
    <m/>
    <m/>
    <s v="getmp3"/>
  </r>
  <r>
    <x v="0"/>
    <x v="490"/>
    <s v="Geet MP3 &amp; GK Digital Presenting 11th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_x000a_Song : Badmashi _x000a_Singer : Jass Manak Ft. Gurlez Akhtar _x000a_Lyrics : Jass Manak _x000a_Composer : Jass Manak _x000a_Music : Deep Jandu_x000a_Mix and Master : Sameer Charegaonkar_x000a_Lyrical Video : The Town Media_x000a_Artist Management : Gurbaksh Dhillon 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13881627"/>
    <n v="277178"/>
    <n v="7285"/>
    <x v="1"/>
    <x v="29"/>
    <x v="152"/>
    <s v="Jass Manak"/>
    <m/>
    <s v=" Deep Jandu"/>
    <m/>
    <m/>
    <m/>
    <m/>
    <m/>
    <m/>
    <s v="getmp3"/>
  </r>
  <r>
    <x v="0"/>
    <x v="491"/>
    <s v="Geet MP3 &amp; GK Digital Presenting 7th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Song : Haseena_x000a_ Singer : Jass Manak_x000a_Lyrics : Jass Manak _x000a_Composer : Jass Manak _x000a_Music : MixSingh _x000a_Music Composed, Programmed &amp; Mixed By : MixSingh_x000a_Mastered By : Sameer Charegoanker 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6930605"/>
    <n v="157099"/>
    <n v="5412"/>
    <x v="1"/>
    <x v="405"/>
    <x v="109"/>
    <s v="Jass Manak"/>
    <m/>
    <s v=" MixSingh "/>
    <m/>
    <m/>
    <m/>
    <m/>
    <m/>
    <m/>
    <s v="getmp3"/>
  </r>
  <r>
    <x v="0"/>
    <x v="492"/>
    <s v="Geet MP3 &amp; GK Digital Presenting 7th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_x000a_Song : Yaarian_x000a_Singer : Jass Manak Ft. Asees Kaur_x000a_Lyrics : Jass Manak _x000a_Composer : Jass Manak _x000a_Music : Rajat Nagpal _x000a_Guitars : Shomu Seal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9S"/>
    <x v="202"/>
    <n v="9246269"/>
    <n v="207309"/>
    <n v="6728"/>
    <x v="1"/>
    <x v="406"/>
    <x v="153"/>
    <s v="Jass Manak"/>
    <m/>
    <s v=" Rajat Nagpal "/>
    <m/>
    <m/>
    <m/>
    <m/>
    <m/>
    <m/>
    <s v="getmp3"/>
  </r>
  <r>
    <x v="0"/>
    <x v="493"/>
    <s v="Geet MP3 &amp; GK Digital Presenting 7th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_x000a_Song : Nain_x000a_Singer : Jass Manak_x000a_Lyrics : Jass Manak _x000a_Composer : Jass Manak _x000a_Music : Rajat Nagpal 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8093816"/>
    <n v="214192"/>
    <n v="5156"/>
    <x v="1"/>
    <x v="407"/>
    <x v="109"/>
    <s v="Jass Manak"/>
    <m/>
    <s v=" Rajat Nagpal "/>
    <m/>
    <m/>
    <m/>
    <m/>
    <m/>
    <m/>
    <s v="getmp3"/>
  </r>
  <r>
    <x v="0"/>
    <x v="494"/>
    <s v="Geet MP3 &amp; GK Digital Presenting 6th Song Of Album &quot;No Competition&quot;_x000a_Make Sure You Will Like It And Spread it As Much As You Can. _x000a__x000a_Subscribe To Our Channel For Songs  : http://bit.ly/SubscribeGEETMP3_x000a__x000a__x000a_You Can Download/Play Full Album On :-_x000a_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_x000a_Song : Hass Ke_x000a_Singer :  Jass Manak_x000a_Lyrics : Jass Manak _x000a_Composer : Jass Manak _x000a_Music : Vishal Mishra _x000a_Guitars, Strokes &amp; Bass : Shomu Seal _x000a_Rhythm By : Bobby Srivastava _x000a_Mix &amp; Master By : Shadab Rayeen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1S"/>
    <x v="172"/>
    <n v="7146826"/>
    <n v="180030"/>
    <n v="5709"/>
    <x v="1"/>
    <x v="333"/>
    <x v="104"/>
    <s v="Jass Manak"/>
    <m/>
    <s v=" Vishal Mishra "/>
    <m/>
    <m/>
    <m/>
    <m/>
    <m/>
    <m/>
    <s v="getmp3"/>
  </r>
  <r>
    <x v="0"/>
    <x v="495"/>
    <s v="Geet MP3 &amp; GK Digital Presenting 5th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_x000a_Song : Heel_x000a_Singer : Jass Manak_x000a_Lyrics : Jass Manak _x000a_Composer : Jass Manak _x000a_Music : Sharry Nexus 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
    <x v="37"/>
    <n v="4533860"/>
    <n v="131486"/>
    <n v="5075"/>
    <x v="1"/>
    <x v="408"/>
    <x v="109"/>
    <s v="Jass Manak"/>
    <m/>
    <s v=" Sharry Nexus "/>
    <m/>
    <m/>
    <m/>
    <m/>
    <m/>
    <m/>
    <s v="getmp3"/>
  </r>
  <r>
    <x v="0"/>
    <x v="496"/>
    <s v="Geet MP3 &amp; GK Digital Presenting 3rd Song Of Album &quot;No Competition&quot;_x000a_Make Sure You Will Like It And Spread it As Much As You Can. _x000a__x000a_Subscribe To Our Channel For Songs  : http://bit.ly/SubscribeGEETMP3_x000a_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Song : Yaara Tere Warga_x000a_Singer : Jass Manak Ft. Sunidhi Chauhan_x000a_Lyrics : Jass Manak _x000a_Composer : Jass Manak _x000a_Music : MixSingh _x000a_Music Composed, Programmed &amp; Mixed By : MixSingh_x000a_Mastered : Sameer Chargaonker_x000a_Guitars By : Shomu Seal_x000a_Flute By : Flute Preet_x000a_Lyrical Video : The Town Media_x000a_Artist Management : Gurbaksh Dhillon &amp; Oshan Raj_x000a_Produced By : Kv Dhillon_x000a_Online Promotions : GK DIGITAL_x000a_Music Label : Geet MP3_x000a__x000a__x000a_Music Consultant &amp; Digital Partner : GK DIGITAL_x000a_Instagram : https://www.instagram.com/GK.DIGITAL_x000a_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6S"/>
    <x v="40"/>
    <n v="3696606"/>
    <n v="136956"/>
    <n v="4767"/>
    <x v="1"/>
    <x v="385"/>
    <x v="154"/>
    <s v="Jass Manak"/>
    <m/>
    <s v=" MixSingh "/>
    <m/>
    <m/>
    <m/>
    <m/>
    <m/>
    <m/>
    <s v="getmp3"/>
  </r>
  <r>
    <x v="0"/>
    <x v="497"/>
    <s v="Geet MP3 Presenting First Song Of Album &quot;No Competition&quot;_x000a_Make Sure You Will Like It And Spread it As Much As You Can. _x000a__x000a_Subscribe To Our Channel For Songs  : http://bit.ly/SubscribeGEETMP3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Song : No Competition  _x000a_Singer : Jass Manak Ft. DIVINE _x000a_Lyrics : Jass Manak _x000a_Composer : Jass Manak _x000a_Music : Jass Manak _x000a_Rap : Divine_x000a_Lyrical Video : The Town Media_x000a_Artist Management : Gurbaksh Dhillon _x000a_Produced By : Kv Dhillon_x000a_Online Promotions : GK DIGITAL_x000a_Music Label : Geet MP3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_x000a_Website: http://GeetMP3.com"/>
    <x v="0"/>
    <s v="PT3M37S"/>
    <x v="159"/>
    <n v="20337347"/>
    <n v="510195"/>
    <n v="14964"/>
    <x v="1"/>
    <x v="390"/>
    <x v="155"/>
    <s v="Jass Manak"/>
    <m/>
    <s v=" Jass Manak "/>
    <m/>
    <m/>
    <m/>
    <m/>
    <m/>
    <m/>
    <s v="getmp3"/>
  </r>
  <r>
    <x v="0"/>
    <x v="498"/>
    <s v="Geet MP3 Presenting Official Video Of &quot;Yes or No&quot; First Song Of Album &quot;No Competition&quot; _x000a_Make Sure You Will Like It And Spread it As Much As You Can. _x000a__x000a_Subscribe To Our Channel For Upcoming Songs:  http://bit.ly/SubscribeGEETMP3_x000a__x000a_You Can Download/Play Full Album On _x000a__x000a_Apple Music : https://apple.co/33Q3sEy_x000a_iTunes : https://apple.co/33Q3sEy_x000a_Spotify : https://spoti.fi/3iO9USE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_x000a__x000a__x000a_Song: Yes Or No _x000a_Singer: Jass Manak_x000a_Lyrics: Jass Manak_x000a_Composer: Jass Manak _x000a_Music: Sharry Nexus_x000a_Video: Satti Dhillon_x000a_Story &amp; Direction: Satti Dhillon _x000a_Female Lead: Larissa Bonesi _x000a_Dop: Shinda Singh _x000a_Choreographer: Sahaj Singh &amp; Shreoshi _x000a_Edit: Adele Pereira_x000a_Art Director: Mr. Blacc _x000a_Colorist: Ercan Kucuk_x000a_Steadicam: HMC _x000a_Jimmy Jib: Gaurav _x000a_Stylist: Priyaaana Thapar _x000a_Assistant Choreographer: Priyanka Mitra_x000a_Assistant Director: Sumit Kumar_x000a_Hair Stylist: Aman (Team Ali) _x000a_Makeup: Rajan Passi _x000a_Still Photography: Shivam _x000a_Locations: Shiv Vilas Jaipur_x000a_Production: RS Films &amp; Production_x000a_Poster: The Town Media_x000a_Artist Management: Gurbaksh Dhillon_x000a_Produced By: KV Dhillon_x000a_Online Promotions: GK DIGITAL_x000a_Music Label: Geet MP3_x000a__x000a__x000a_Enjoy &amp;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3M29S"/>
    <x v="31"/>
    <n v="121223544"/>
    <n v="1928249"/>
    <n v="77981"/>
    <x v="1"/>
    <x v="409"/>
    <x v="109"/>
    <s v="Jass Manak"/>
    <s v=" Jass Manak "/>
    <s v=" Sharry Nexus"/>
    <s v=" Satti Dhillon"/>
    <m/>
    <m/>
    <m/>
    <m/>
    <m/>
    <s v="getmp3"/>
  </r>
  <r>
    <x v="0"/>
    <x v="499"/>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4887874"/>
    <n v="128742"/>
    <n v="7826"/>
    <x v="3"/>
    <x v="410"/>
    <x v="26"/>
    <s v="NILL"/>
    <m/>
    <m/>
    <m/>
    <m/>
    <m/>
    <m/>
    <m/>
    <m/>
    <s v="getmp3"/>
  </r>
  <r>
    <x v="0"/>
    <x v="500"/>
    <s v="Geet MP3 &amp; GK Digital Presenting Official Video Of &quot;Hasse&quot;_x000a_Make Sure You Will Like It And Spread it As Much As You Can. _x000a__x000a_Subscribe To Our Channel For Songs  : http://bit.ly/SubscribeGEETMP3_x000a__x000a_Audio Available On : _x000a__x000a_Wynk Music : https://bit.ly/30g51Li_x000a_Gaana : https://bit.ly/2D8exHA_x000a_Jio Saavn : https://bit.ly/3fjRiXS_x000a_Prime Music : https://amzn.to/33jGIOn_x000a_Hungama : https://bit.ly/31ah9fQ_x000a__x000a__x000a__x000a_Song : Hasse_x000a_Singer : Prabhjass_x000a_Lyrics : Rav Dhaliwal_x000a_Music : Manromana_x000a_Composer : Manromana_x000a_Mix &amp; Master : Manromana_x000a_Female Lead : Nikkesha_x000a_Director &amp; DOP : Ramandeep Singh &amp; Param Sambhi_x000a_Editor &amp; DI : Ramandeep Singh_x000a_A Film By : White Heaven Production_x000a_Publicity Designs : GV Designs_x000a_Produced By : Kv Dhillon_x000a_Online Promotions : GK DIGITAL_x000a_Music Label : Geet MP3_x000a__x000a__x000a_Music Consultant &amp; Digital Partner : GK DIGITAL_x000a_Instagram : https://www.instagram.com/GK.DIGITAL_x000a__x000a__x000a_Enjoy and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4S"/>
    <x v="48"/>
    <n v="4646914"/>
    <n v="53589"/>
    <n v="2019"/>
    <x v="1"/>
    <x v="411"/>
    <x v="156"/>
    <s v="Rav Dhaliwal"/>
    <m/>
    <s v=" Manromana"/>
    <m/>
    <m/>
    <m/>
    <m/>
    <m/>
    <m/>
    <s v="getmp3"/>
  </r>
  <r>
    <x v="0"/>
    <x v="501"/>
    <s v="Geet MP3 &amp; GK Digital Presenting New Song &quot;Chehra&quot; _x000a_Make Sure You Will Like It And Spread it As Much As You Can. _x000a__x000a_Subscribe To Our Channel For Songs  : http://bit.ly/SubscribeGEETMP3_x000a__x000a__x000a_Artist Instagram : https://instagram.com/sharn_dhillonn?igshid=1atjrsbbpp2fh_x000a__x000a__x000a__x000a_Audio Available On : _x000a__x000a_Apple Music : https://apple.co/306dRLn_x000a_iTunes : https://apple.co/306dRLn_x000a_Gaana : https://bit.ly/3g4vfWy_x000a_Wynk Music : https://bit.ly/302YMuh_x000a_Hungama : https://bit.ly/2CUoXdD_x000a_Jiosaavn : https://bit.ly/3geR5GV_x000a_Amazon Prime Music : https://amzn.to/2D8pzws_x000a_Spotify : https://spoti.fi/3hY5VSu_x000a_Youtube Music : https://bit.ly/2Bysfml_x000a_Google Play Music : https://bit.ly/39LEeJT_x000a_Amazon Uk : https://bit.ly/ChehraSharnDhillon_x000a__x000a__x000a_Singer : Jugnu_x000a_Music : Ronn Sandhu _x000a_Lyrics : Micheal _x000a_Video Director : Rajan Bir _x000a_Mix/Master : BPM _x000a_Dop : Sukh Kamboj _x000a_Edit/Color Grade : Arshpreet_x000a_Production : Dhaliwal &amp; Sajandeep _x000a_Assist Director : Anmol Randhawa _x000a_Designer : Priyaana Thapar _x000a_Suits By : Manveer_x000a_Makeup &amp; Hair : Honey Kalsi, Manu Sharma, Neeraj_x000a_Making : Karan Mankoo _x000a_Produced By : Kv Dhillon_x000a_Online promotion : GK Digital_x000a_Music Label : Geet MP3_x000a__x000a__x000a_Music Consultant &amp; Digital Partner : GK DIGITAL_x000a_Instagram : https://www.instagram.com/GK.DIGITAL_x000a__x000a__x000a_Enjoy and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2061220"/>
    <n v="107509"/>
    <n v="2423"/>
    <x v="1"/>
    <x v="412"/>
    <x v="157"/>
    <s v="Micheal"/>
    <m/>
    <s v=" Ronn Sandhu "/>
    <m/>
    <m/>
    <m/>
    <m/>
    <m/>
    <m/>
    <s v="getmp3"/>
  </r>
  <r>
    <x v="0"/>
    <x v="502"/>
    <s v="Geet MP3 &amp; GK Digital Presenting Official Song &quot;Zamana Marda&quot;_x000a_Make Sure You Will Like It And Spread it As Much As You Can. _x000a__x000a_Subscribe To Our Channel For Upcoming Songs :  http://bit.ly/SubscribeGEETMP3_x000a__x000a_Audio Play And Download On _x000a__x000a_Apple Music : https://apple.co/32RRV8G_x000a_iTunes : https://apple.co/32RRV8G_x000a_Hungama : https://bit.ly/2WHzfof_x000a_Wynk : https://bit.ly/3jqEKSb_x000a_Gaana : https://bit.ly/3fNGVNh_x000a_Jiosaavn : https://bit.ly/32OyihF_x000a_Spotify : https://spoti.fi/32RsDHB_x000a_YT Music : https://bit.ly/2P5e37D_x000a_Google Play Music : https://bit.ly/2D35wzf_x000a_Amazon Uk :  https://amzn.to/2Bsgu0B_x000a__x000a__x000a__x000a_Song : Zamana Marda_x000a_Singer : Chetan Ft. Jass Manak _x000a_Lyrics : Jass Manak_x000a_Composer : Jass Manak_x000a_Music : Akash Jandu_x000a_Female Lead : Neha Malik_x000a_Video : Frame Singh _x000a_Video Editor : Prabhjot Singh_x000a_Casting : Nanak Singh_x000a_Photography : Viren Lubana_x000a_Produced By : Kv Dhillon_x000a_Online Promotions : GK DIGITAL_x000a_Music Label : Geet MP3_x000a__x000a_Music Consultant &amp; Digital Partner : GK DIGITAL_x000a_Instagram : https://www.instagram.com/GK.DIGITAL_x000a__x000a_Enjoy &amp;  Stay Connected With us 📲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15237687"/>
    <n v="212635"/>
    <n v="24423"/>
    <x v="1"/>
    <x v="413"/>
    <x v="158"/>
    <s v="Jass Manak"/>
    <m/>
    <s v=" Akash Jandu"/>
    <m/>
    <m/>
    <m/>
    <m/>
    <m/>
    <m/>
    <s v="getmp3"/>
  </r>
  <r>
    <x v="0"/>
    <x v="503"/>
    <s v="Geet MP3 &amp; GK Digital Presenting Official Teaser Of &quot;Zamana Marda&quot; Full Video on 19 July 2020 .._x000a_Make Sure You Will Like It And Spread it As Much As You Can. _x000a__x000a_Subscribe To Our Channel For Upcoming Songs :  http://bit.ly/SubscribeGEETMP3_x000a__x000a_Audio Available On : _x000a__x000a_Apple Music : https://apple.co/32RRV8G_x000a_iTunes : https://apple.co/32RRV8G_x000a_Hungama : https://bit.ly/2WHzfof_x000a_Wynk : https://bit.ly/3jqEKSb_x000a_Gaana : https://bit.ly/3fNGVNh_x000a_Jiosaavn : https://bit.ly/32OyihF_x000a_Spotify : https://spoti.fi/32RsDHB_x000a_YT Music : https://bit.ly/2P5e37D_x000a_Google Play Music : https://bit.ly/2D35wzf_x000a_Amazon Uk :  https://amzn.to/2Bsgu0B_x000a__x000a__x000a_Song : Zamana Marda_x000a_Singer : Chetan_x000a_Lyrics : Jass Manak_x000a_Composer : Jass Manak_x000a_Music : Akash Jandu_x000a_Produced By : Kv Dhillon_x000a_Online Promotions : GK DIGITAL_x000a_Music Label : Geet MP3_x000a__x000a__x000a_Music Consultant &amp; Digital Partner : GK DIGITAL_x000a_Instagram : https://www.instagram.com/GK.DIGITAL_x000a__x000a__x000a_Enjoy and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7S"/>
    <x v="117"/>
    <n v="711261"/>
    <n v="42339"/>
    <n v="2847"/>
    <x v="1"/>
    <x v="413"/>
    <x v="137"/>
    <s v="Jass Manak"/>
    <m/>
    <s v=" Akash Jandu"/>
    <m/>
    <m/>
    <m/>
    <m/>
    <m/>
    <m/>
    <s v="getmp3"/>
  </r>
  <r>
    <x v="0"/>
    <x v="504"/>
    <s v="Geet MP3 Presenting Official Video Of &quot;Jhanjra&quot;_x000a_Make Sure You Will Like It And Spread it As Much As You Can. _x000a__x000a_Subscribe To Our Channel For Upcoming Songs :  http://bit.ly/SubscribeGEETMP3_x000a__x000a_Audio Available On _x000a__x000a_iTunes : https://apple.co/3ftcWtE_x000a_Apple Music : https://apple.co/3ftcWtE_x000a_Wynk : https://bit.ly/2ZtdCd2_x000a_Gaana : https://bit.ly/2Cxr0nk_x000a_Hungama : https://bit.ly/3gU5Kah_x000a_Prime Music : https://amzn.to/2ATTLu3_x000a_Spotify : https://spoti.fi/3fs0eLM_x000a_YT Music : https://bit.ly/3gW3UGa_x000a_Amazon Uk : https://amzn.to/3fCr8ks_x000a_Jiosaavn : https://bit.ly/32kNRh2_x000a_Google Play Music : https://bit.ly/2CFgZow_x000a__x000a__x000a_Song : Jhanjra_x000a_Singer : Karan Randhawa  _x000a_Lyrics : Micheal_x000a_Composer : Micheal _x000a_Music : Raka_x000a_Video : Satti Dhillon_x000a_Mix &amp; Master : Sameer Charegaonkar_x000a_Dop : Vikcee _x000a_Editor : Zipsi _x000a_Colorist : Keshav_x000a_Steadycam : Hmc  _x000a_Assistant &amp; Choreography : Sumit Kumar_x000a_Jib Jimmy &amp; Light : Manish Arora _x000a_Makeup : Honey Kalsi &amp; Manu _x000a_Designer : Priyaaana Thapar_x000a_Suits By : Manveer_x000a_Production : Fateh Film Production _x000a_Spot : Veeru &amp; Team _x000a_Juniors &amp; Artists : Monika_x000a_Mix &amp; Master : Sameer _x000a_Artist Management : Gurbaksh Singh Dhillon_x000a_Photography : Shivam Photography _x000a_Produced By : KV Dhillon_x000a_Online Promotions : GK DIGITAL_x000a_Music Label : Geet MP3_x000a__x000a_Enjoy &amp; Stay Connected With Us 📲_x000a__x000a_Website : http://GeetMP3.com_x000a_YouTube : https://www.youtube.com/c/GeetMP3 _x000a_Facebook : https://www.facebook.com/iGeetMP3_x000a_Instagram : https://www.instagram.com/GeetMP3_x000a_Twitter : https://twitter.com/GeetMP3_x000a_SnapChat : https://www.snapchat.com/add/GeetMP3"/>
    <x v="0"/>
    <s v="PT3M37S"/>
    <x v="159"/>
    <n v="174078698"/>
    <n v="1660390"/>
    <n v="49761"/>
    <x v="1"/>
    <x v="399"/>
    <x v="159"/>
    <s v="Micheal"/>
    <m/>
    <s v=" Raka"/>
    <m/>
    <m/>
    <m/>
    <m/>
    <m/>
    <m/>
    <s v="getmp3"/>
  </r>
  <r>
    <x v="0"/>
    <x v="505"/>
    <s v="Geet MP3 &amp; GK Digital Presenting Official Video Of &quot;Ignore&quot; Song. _x000a_Make Sure You Will Like It And Spread it As Much As You Can. _x000a__x000a_Subscribe To Our Channel For Songs  : http://bit.ly/SubscribeGEETMP3_x000a__x000a__x000a__x000a_Audio Available On : _x000a__x000a_iTunes : https://apple.co/2ZmQoVO_x000a_Apple Music : https://apple.co/2ZmQoVO_x000a_Gaana : https://bit.ly/3gSdUQB_x000a_Wynk Music : https://bit.ly/2CqOwSW_x000a_Prime Music : https://amzn.to/2Zl418d_x000a_Hungama : https://bit.ly/2OharPh_x000a_Spotify : https://spoti.fi/304ZTbl_x000a_Google Play Music : https://bit.ly/3iX5FV5_x000a_YT Music : https://bit.ly/38M1WoU_x000a_Amazon Uk : https://amzn.to/2ZlYSgb_x000a__x000a__x000a__x000a__x000a_Song : Ignore_x000a_Singer : Sony Dhaliwal_x000a_Lyrics : Sharry Siya_x000a_Composer : Sony Dhaliwal_x000a_Music : Dark Noise_x000a_Online Promotions : GK DIGITAL_x000a_Music Label : Geet MP3_x000a__x000a_Music Consultant &amp; Digital Partner : GK DIGITAL_x000a__x000a_Instagram : https://www.instagram.com/GK.DIGITAL_x000a__x000a__x000a__x000a__x000a__x000a_Enjoy and stay connected with us 📲_x000a__x000a__x000a__x000a__x000a__x000a_Website : http://GeetMP3.com_x000a__x000a_YouTube : http://bit.ly/SubscribeGEETMP3 _x000a__x000a_Facebook : https://www.facebook.com/iGeetMP3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704454"/>
    <n v="28592"/>
    <n v="1282"/>
    <x v="1"/>
    <x v="414"/>
    <x v="160"/>
    <s v="Sharry Siya"/>
    <m/>
    <s v=" Dark Noise"/>
    <m/>
    <m/>
    <m/>
    <m/>
    <m/>
    <m/>
    <s v="getmp3"/>
  </r>
  <r>
    <x v="0"/>
    <x v="506"/>
    <s v="Geet MP3 Presenting Official Song &quot;College Wale Yaar&quot;_x000a_Make Sure You Will Like It And Spread it As Much As You Can. _x000a__x000a_Subscribe To Our Channel For Upcoming Songs :  http://bit.ly/SubscribeGEETMP3_x000a__x000a_Audio Available On : _x000a__x000a_Wynk : https://bit.ly/3gmUrqT_x000a_Gaana : https://bit.ly/3guxpP3_x000a_iTunes : https://apple.co/2VK97IJ_x000a_Apple Music : https://apple.co/2VK97IJ_x000a_Prime Music : https://amzn.to/2O4F8Hz_x000a_Jiosaavn : https://bit.ly/38oOOpk_x000a_Hungama : https://bit.ly/3eYBIBL_x000a_Spotify : https://spoti.fi/2VIb1tG_x000a_Google Play : https://bit.ly/3gmNYfG_x000a_Youtube Music : https://bit.ly/31Ig5St_x000a__x000a_Song : College Wale Yaar_x000a_Singer : Harf Cheema _x000a_Lyrics : Harf Cheema_x000a_Composer : Harf Cheema_x000a_Starring : Satti Dhilon, Prince Bhullar, Jass Manak, Jayy Randhawa, Karan Randhawa, Vadda Grewal, Chandan Sharma, Harf Cheema, Guri_x000a_Music : Western Penduz_x000a_Video : Satti Dhillon_x000a_Assistant Director : Sumit Kumar_x000a_Edit &amp; Di : Kamcee_x000a_Dop : Vikcee_x000a_Production : Fateh Film Production_x000a_Designer  Gurdev Sons Designers_x000a_Artist Management : Gurbaksh Singh Dhillon, Oshan Raj_x000a_Produced By : Kv Dhillon_x000a_Online Promotions : GK DIGITAL_x000a_Music Label : Geet MP3_x000a__x000a_Enjoy &amp; Stay Connected With Us 📲_x000a__x000a_Website : http://GeetMP3.com_x000a_YouTube : https://www.youtube.com/c/GeetMP3 _x000a_Facebook : https://www.facebook.com/iGeetMP3_x000a_Instagram : https://www.instagram.com/GeetMP3_x000a_Twitter : https://twitter.com/GeetMP3_x000a_SnapChat : https://www.snapchat.com/add/GeetMP3_x000a_Website: http://GeetMP3.com"/>
    <x v="0"/>
    <s v="PT3M36S"/>
    <x v="149"/>
    <n v="18881006"/>
    <n v="643561"/>
    <n v="31025"/>
    <x v="1"/>
    <x v="415"/>
    <x v="161"/>
    <s v="Harf Cheema"/>
    <m/>
    <s v=" Western Penduz"/>
    <m/>
    <m/>
    <m/>
    <m/>
    <m/>
    <m/>
    <s v="getmp3"/>
  </r>
  <r>
    <x v="0"/>
    <x v="507"/>
    <s v="Geet MP3 &amp; GK Digital Presenting Official Teaser Of &quot;College Wale Yaar&quot; Full Video Releasing Soon.._x000a_Make Sure You Will Like It And Spread it As Much As You Can. _x000a__x000a_Subscribe To Our Channel For Upcoming Songs :  http://bit.ly/SubscribeGEETMP3_x000a__x000a__x000a__x000a_Song : College Wale Yaar_x000a_Singer : Harf Cheema _x000a_Lyrics : Harf Cheema_x000a_Composer : Harf Cheema_x000a_Starring : Satti Dhilon, Prince Bhullar, Jass Manak, Jayy Randhawa, Karan Randhawa, Guri, Vadda Grewal, Chandan Sharma, Harf Cheema_x000a_Music : Western Penduz_x000a_Video : Satti Dhillon_x000a_Edit &amp; Di : Kamcee_x000a_Dop : Vikcee_x000a_Production : Fateh Film Production_x000a_Artist Management : Gurbaksh Singh Dhillon, Oshan Raj_x000a_Produced By : Kv Dhillon_x000a_Online Promotions : GK DIGITAL_x000a_Music Label : Geet MP3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7S"/>
    <x v="160"/>
    <n v="1632312"/>
    <n v="85861"/>
    <n v="1991"/>
    <x v="1"/>
    <x v="415"/>
    <x v="161"/>
    <s v="Harf Cheema"/>
    <m/>
    <s v=" Western Penduz"/>
    <m/>
    <m/>
    <m/>
    <m/>
    <m/>
    <m/>
    <s v="getmp3"/>
  </r>
  <r>
    <x v="0"/>
    <x v="508"/>
    <s v="Geet MP3 Presenting Official Video Of &quot;Dil Todeya&quot; Song. _x000a_Make Sure You Will Like It And Spread it As Much As You Can. _x000a__x000a_Subscribe To Our Channel For Upcoming Songs http://bit.ly/SubscribeGEETMP3_x000a__x000a_Audio Available On _x000a__x000a_iTunes : https://apple.co/2WY0lYX_x000a_Apple Music : https://apple.co/2WY0lYX_x000a_Gaana : https://bit.ly/36e3UwU_x000a_Wynk Music : https://bit.ly/2LGj30L_x000a_Hungama : https://bit.ly/2LIlUGg_x000a_JioSaavn : https://bit.ly/3ebP4Ka_x000a_Spotify : https://spoti.fi/3ed73jl_x000a_Amazon Music : https://amzn.to/3d4YYgI_x000a_Google Play : https://bit.ly/2XjH572_x000a_Youtube Music : https://bit.ly/3gjNt6Q_x000a__x000a__x000a_Song : Dil Todeya_x000a_Singer : Satbir Aujla_x000a_Lyrics : Satbir Aujla_x000a_Composer : Satbir Aujla_x000a_Music : Sharry Nexus_x000a_Video : Rav Dhillon_x000a_Edit &amp; Di : Jagjeet Singh Dhanoa_x000a_Dop : Shinda_x000a_Assistant : Jagi_x000a_Production : Kuldeep_x000a_Artist : Mahi sharma_x000a_Casting : Deepesh Rakheja_x000a_Artist Management : Gurbaksh Singh Dhillon_x000a_Produced By : KV Dhillon_x000a_Online Promotions : GK DIGITAL_x000a_Music Label : Geet MP3_x000a_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x v="0"/>
    <s v="PT2M43S"/>
    <x v="11"/>
    <n v="68797970"/>
    <n v="724907"/>
    <n v="8642"/>
    <x v="1"/>
    <x v="416"/>
    <x v="57"/>
    <s v="Satbir Aujla"/>
    <m/>
    <s v=" Sharry Nexus"/>
    <m/>
    <m/>
    <m/>
    <m/>
    <m/>
    <m/>
    <s v="getmp3"/>
  </r>
  <r>
    <x v="0"/>
    <x v="509"/>
    <s v="Geet MP3 &amp; GK Digital Presenting Satbir Aujla's Song &quot;Dil Todeya&quot; _x000a_Make Sure You Will Like It And Spread it As Much As You Can. _x000a__x000a_Subscribe To Our Channel For Upcoming Songs :  http://bit.ly/SubscribeGEETMP3_x000a__x000a_Audio Available On : _x000a__x000a_ITunes : https://apple.co/2WY0lYX_x000a_Apple Music : https://apple.co/2WY0lYX_x000a_Gaana : https://bit.ly/36e3UwU_x000a_Wynk Music : https://bit.ly/2LGj30L_x000a_Hungama : https://bit.ly/2LIlUGg_x000a_JioSaavn : https://bit.ly/3ebP4Ka_x000a_Spotify : https://spoti.fi/3ed73jl_x000a_Amazon Music : https://amzn.to/3d4YYgI_x000a_Google Play : https://bit.ly/2XjH572_x000a_Youtube Music : https://bit.ly/3gjNt6Q_x000a__x000a__x000a_Song : Dil Todeya_x000a_Singer : Satbir Aujla_x000a_Lyrics : Satbir Aujla_x000a_Composer : Satbir Aujla_x000a_Music : Sharry Nexus_x000a_Lyrical Video : The Town Media _x000a_Artist Management : Gurbaksh Singh Dhillon, Oshan Raj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0S"/>
    <x v="203"/>
    <n v="290683"/>
    <n v="12131"/>
    <n v="478"/>
    <x v="1"/>
    <x v="417"/>
    <x v="57"/>
    <s v="Satbir Aujla"/>
    <m/>
    <s v=" Sharry Nexus"/>
    <m/>
    <m/>
    <m/>
    <m/>
    <m/>
    <m/>
    <s v="getmp3"/>
  </r>
  <r>
    <x v="0"/>
    <x v="510"/>
    <s v="Geet MP3 &amp; GK Digital Presenting New Song &quot;Willpower&quot; _x000a_Make Sure You Will Like It And Spread it As Much As You Can. _x000a__x000a_Subscribe To Our Channel For Upcoming Songs :  http://bit.ly/SubscribeGEETMP3_x000a__x000a_Also Available On :_x000a__x000a_Wynk Music : https://bit.ly/2APOzY4_x000a_Gaana : https://bit.ly/37Imo9H_x000a_Jio Saavn : https://bit.ly/2NeTZyA_x000a_Hungama : https://bit.ly/3dgj9aK_x000a_Prime Music India : https://amzn.to/2NadOqP_x000a_iTunes : https://apple.co/3hLOOEr_x000a_Apple Music : https://apple.co/3hLOOEr_x000a_Spotify : https://spoti.fi/37HIbhA_x000a_Google Play : https://bit.ly/3eicn5z_x000a_Amazon UK : https://amzn.to/2CpO0Vt_x000a_YT Music : https://bit.ly/2Yf3kMX_x000a__x000a__x000a__x000a_Song : Willpower_x000a_Singer : KS Makhan_x000a_Lyrics : Sukh Sandhu_x000a_Music/Featuring : Money Aujla_x000a_Video : Sukaran Pathak &amp; Rupen Bhardwaj_x000a_Produced By : Kv Dhillon_x000a_Online Promotions : GK DIGITAL_x000a_Music Label : Geet MP3_x000a_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7S"/>
    <x v="80"/>
    <n v="8658653"/>
    <n v="163149"/>
    <n v="12785"/>
    <x v="1"/>
    <x v="418"/>
    <x v="162"/>
    <s v="Sukh Sandhu"/>
    <m/>
    <m/>
    <m/>
    <m/>
    <m/>
    <m/>
    <m/>
    <m/>
    <s v="getmp3"/>
  </r>
  <r>
    <x v="0"/>
    <x v="511"/>
    <s v="Geet MP3 &amp; GK Digital Presenting Teaser &quot;Willpower&quot; Full Song Today 6PM _x000a_Make Sure You Will Like It And Spread it As Much As You Can. _x000a__x000a_Subscribe To Our Channel For Upcoming Songs :  http://bit.ly/SubscribeGEETMP3_x000a__x000a_Song : Willpower_x000a_Singer : KS Makhan_x000a_Lyrics : Sukh Sandhu_x000a_Music/Featuring : Money Aujla_x000a_Video : Sukaran Pathak &amp; Rupen Bhardwaj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0S"/>
    <x v="203"/>
    <n v="175736"/>
    <n v="7338"/>
    <n v="411"/>
    <x v="1"/>
    <x v="418"/>
    <x v="162"/>
    <s v="Sukh Sandhu"/>
    <m/>
    <m/>
    <m/>
    <m/>
    <m/>
    <m/>
    <m/>
    <m/>
    <s v="getmp3"/>
  </r>
  <r>
    <x v="0"/>
    <x v="512"/>
    <s v="Shooter Will Be in Theatres After Corona Lockdown 🧨_x000a__x000a_This Video is About The First Step Of Our Journey To Shooter Movie, How We Loose The Weight To Get Into Character Of Sucha._x000a__x000a_Enjoy and stay connected with us 📲_x000a__x000a__x000a_YouTube : https://www.youtube.com/c/BJayLogy_x000a_Facebook : https://www.facebook.com/JayyRandhawa_x000a_Instagram : https://www.instagram.com/JayyRandhawa_x000a_Twitter : https://twitter.com/JayyRandhawa_x000a_SnapChat : https://www.snapchat.com/add/JayyRandhawa_x000a__x000a__x000a__x000a_Website : http://GeetMP3.com_x000a_YouTube : https://www.youtube.com/c/GeetMP3 _x000a_Facebook : https://www.facebook.com/GEETMP3OFFICIAL_x000a_Instagram : https://www.instagram.com/GEETMP3_x000a_Twitter : https://twitter.com/GEETMP3_x000a_SnapChat : https://www.snapchat.com/add/GEETMP3_x000a__x000a__x000a__x000a__x000a__x000a__x000a_Music Consultant &amp; Digital Partner : GK Digital_x000a_Instagram : https://www.instagram.com/GK.DIGITAL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8M29S"/>
    <x v="204"/>
    <n v="1295277"/>
    <n v="46109"/>
    <n v="736"/>
    <x v="3"/>
    <x v="419"/>
    <x v="26"/>
    <s v="NILL"/>
    <m/>
    <m/>
    <m/>
    <m/>
    <m/>
    <m/>
    <m/>
    <m/>
    <s v="getmp3"/>
  </r>
  <r>
    <x v="0"/>
    <x v="513"/>
    <s v="Geet MP3 &amp; GK Digital Presenting Guri's New Song &quot;Revolver&quot; _x000a__x000a__x000a__x000a_Music Consultant &amp; Digital Partner : GK DIGITAL_x000a__x000a_Instagram : https://www.instagram.com/GK.DIGITAL_x000a__x000a__x000a_Subscribe To Our Channel For Upcoming Songs :  http://bit.ly/SubscribeGEETMP3_x000a__x000a__x000a__x000a_Audio Available On : _x000a__x000a_ITunes : https://apple.co/2DosSzG_x000a_Apple Music : https://apple.co/2DosSzG_x000a_Google Play Music : https://bit.ly/30q1J8O_x000a_Amazon Prime : https://amzn.to/2Yi8Tt2_x000a_Spotify : https://spoti.fi/3lL2AZI_x000a_Wynk : https://bit.ly/3cNu63h_x000a_Gaana : https://bit.ly/3h9Ihmv _x000a_Hungama : https://bit.ly/2UollX5_x000a_Amazon Uk : https://bit.ly/2AiAgLl_x000a_YT Music : https://bit.ly/2AiAgLl_x000a__x000a__x000a__x000a__x000a_Song : Revolver _x000a_Singer : Haazi Sidhu_x000a_Lyrics : Haazi Navi_x000a_Music : Starboy Music X_x000a_Video : The Nicks Eye_x000a_Presentation : Big Studios_x000a_Produced By : Kv Dhillon_x000a_Online Promotion : GK DIGITAL_x000a_Music Label : Geet MP3_x000a__x000a__x000a__x000a_Enjoy and stay connected with us 📲_x000a__x000a__x000a__x000a__x000a__x000a_Website : http://GeetMP3.com_x000a__x000a_YouTube : http://bit.ly/SubscribeGEETMP3 _x000a__x000a_Facebook : https://www.facebook.com/iGeetMP3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3S"/>
    <x v="205"/>
    <n v="163696"/>
    <n v="8693"/>
    <n v="391"/>
    <x v="1"/>
    <x v="420"/>
    <x v="163"/>
    <s v="Haazi Navi"/>
    <m/>
    <s v=" Starboy Music X"/>
    <m/>
    <m/>
    <m/>
    <m/>
    <m/>
    <m/>
    <s v="getmp3"/>
  </r>
  <r>
    <x v="0"/>
    <x v="514"/>
    <s v="Geet MP3 &amp; GK Digital Presenting &quot;Dil Todne Se Pehle Cover&quot; By Aarohi _x000a_Make Sure You Will Like It And Spread it As Much As You Can. _x000a__x000a__x000a_Subscribe To Our Channel For Upcoming Songs :  http://bit.ly/SubscribeGEETMP3_x000a__x000a__x000a_Audio Available On :_x000a__x000a_Wynk : https://bit.ly/2Y2EAXh_x000a_Gaana : https://bit.ly/2ZWnpc8_x000a_Hungama : https://bit.ly/2Mlvtvl_x000a_JioSaavn : https://bit.ly/2ZWMF2d_x000a_Amazon Music : https://amzn.to/2XV2mnM_x000a__x000a__x000a__x000a__x000a_Song : Dil Todne Se Pehle Cover_x000a_Singer : Aarohi_x000a_Lyrics : Jass Manak _x000a_Composer : Jass Manak _x000a_Music : Sharry Nexus _x000a_DOP : Arpan Chahal_x000a_Editor : Mayank Thapar_x000a_Vedio Credits : Piyush Gautam_x000a_Artist Management : Gurbaksh Singh Dhillon, Oshan Raj_x000a_Produced By : Kv Dhillon_x000a_Online Promotions : GK DIGITAL_x000a_Music Label : Geet MP3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5S"/>
    <x v="195"/>
    <n v="590043"/>
    <n v="32067"/>
    <n v="1607"/>
    <x v="1"/>
    <x v="421"/>
    <x v="164"/>
    <s v="Jass Manak"/>
    <m/>
    <s v=" Sharry Nexus "/>
    <m/>
    <m/>
    <m/>
    <m/>
    <m/>
    <m/>
    <s v="getmp3"/>
  </r>
  <r>
    <x v="0"/>
    <x v="515"/>
    <s v="Geet MP3 &amp; GK Digital Presenting New Song &quot;Mil Jawein Tu&quot; _x000a_Make Sure You Will Like It And Spread it As Much As You Can._x000a__x000a_Subscribe To Our Channel For Upcoming Songs :  http://bit.ly/SubscribeGEETMP3_x000a__x000a__x000a_Audio Available On :_x000a__x000a_Wynk Music : https://bit.ly/2zMrc1n_x000a_Hungama : https://bit.ly/2XrXzvd_x000a_JioSaavn : https://bit.ly/3clpTUc_x000a_Gaana : https://bit.ly/2U2xBfG_x000a_JioSaavn : https://amzn.to/3dsUpgi_x000a__x000a__x000a_Song : Mil Jawein Tu_x000a_Singer : Raas_x000a_Lyrics : Raas_x000a_Music : Akash Jandu_x000a_Video Director : The Bachelors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250755"/>
    <n v="12024"/>
    <n v="411"/>
    <x v="1"/>
    <x v="422"/>
    <x v="165"/>
    <s v="Raas"/>
    <m/>
    <s v=" Akash Jandu"/>
    <m/>
    <m/>
    <m/>
    <m/>
    <m/>
    <m/>
    <s v="getmp3"/>
  </r>
  <r>
    <x v="0"/>
    <x v="516"/>
    <s v="Geet MP3 Presenting Guri's New Song &quot;Tere Karke&quot; _x000a_Make Sure You Will Like It And Spread it As Much As You Can. _x000a__x000a_Subscribe To Our Channel For Upcoming Songs:  http://bit.ly/SubscribeGEETMP3_x000a__x000a__x000a_Audio Available On_x000a__x000a_iTunes: https://apple.co/2yBIqO9_x000a_Apple Music: https://apple.co/2yBIqO9_x000a_Wynk: https://bit.ly/2XtN74Z_x000a_Gaana: https://bit.ly/2XtXzJT_x000a_Hungama: https://bit.ly/2ZzX57H_x000a_JioSaavn: https://bit.ly/3gnNTZU_x000a_Prime Music India: https://amzn.to/2ZCHFzn_x000a_Youtube Music: https://bit.ly/2AbAdk4_x000a_Spotify: https://spoti.fi/2XvoFjF_x000a_Amazon Buy: https://amzn.to/2AXaqfW_x000a_Google Play: https://bit.ly/2X6CxCb_x000a_Resso: https://bit.ly/2EcsvIr_x000a__x000a__x000a__x000a_Song: Tere Karke_x000a_Singer: Guri_x000a_Lyrics: Guri_x000a_Composer: Guri_x000a_Music: MixSingh_x000a_Music Producer: MixSingh_x000a_Arranged, Programmed &amp; Mixed By: MixSingh_x000a_Mandolin Played: Tapas Roy_x000a_Mastering: Sameer Charegoanker _x000a_Vocals Recorded At Mix It Up Studio_x000a_Video Director: Satti Dhillon_x000a_Female Lead: Swaalina_x000a_Dop: Sukh Kamboj _x000a_Assistant Director: Sumit Kumar  _x000a_Production: Fateh Film Production _x000a_Makeup: Rajan Passi_x000a_Hairstylist: Rashid _x000a_Designer: Gurpinder Dhaliwal_x000a_Editor: Zipsi Studio_x000a_Artist Management: Gurbaksh Singh Dhillon_x000a_Produced By: KV Dhillon_x000a_Online Promotions: GK DIGITAL_x000a_Music Label: Geet MP3_x000a__x000a_Enjoy and stay connected with us 📲_x000a__x000a_Website: http://GeetMP3.com_x000a_YouTube : https://www.youtube.com/c/GeetMP3 _x000a_Facebook : https://www.facebook.com/iGeetMP3_x000a_Instagram : https://www.instagram.com/GeetMP3_x000a_Twitter : https://twitter.com/GeetMP3_x000a_SnapChat : https://www.snapchat.com/add/GeetMP3"/>
    <x v="0"/>
    <s v="PT2M57S"/>
    <x v="4"/>
    <n v="43183778"/>
    <n v="767374"/>
    <n v="18121"/>
    <x v="1"/>
    <x v="423"/>
    <x v="96"/>
    <s v="Guri"/>
    <s v=" Guri"/>
    <s v=" MixSingh"/>
    <m/>
    <m/>
    <s v=" https://spoti.fi/2XvoFjF"/>
    <s v=" https://apple.co/2yBIqO9"/>
    <s v=" https://bit.ly/3gnNTZU"/>
    <m/>
    <s v="getmp3"/>
  </r>
  <r>
    <x v="0"/>
    <x v="517"/>
    <s v="Geet MP3 &amp; GK Digital Presenting Guri's Song Teaser &quot;Tere Karke&quot; Full Video Releasing On 26 May 6PM  _x000a_Make Sure You Will Like It And Spread it As Much As You Can. _x000a__x000a_Subscribe To Our Channel For Upcoming Songs :  http://bit.ly/SubscribeGEETMP3_x000a__x000a_Song : Tere Karke_x000a_Singer : Guri_x000a_Lyrics : Guri_x000a_Composer : Guri_x000a_Music : MixSingh_x000a_Video Director : Satti Dhillon_x000a_Female Lead : Swalina_x000a_Artist Management : Gurbaksh Singh Dhillon, Oshan Raj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6S"/>
    <x v="96"/>
    <n v="1411009"/>
    <n v="77175"/>
    <n v="2522"/>
    <x v="1"/>
    <x v="423"/>
    <x v="96"/>
    <s v="Guri"/>
    <m/>
    <s v=" MixSingh"/>
    <m/>
    <m/>
    <m/>
    <m/>
    <m/>
    <m/>
    <s v="getmp3"/>
  </r>
  <r>
    <x v="0"/>
    <x v="518"/>
    <s v="Geet MP3 &amp; GK Digital Presenting Satbir Aujla's New Song &quot;Dil Todeya&quot; _x000a_Make Sure You Will Like It And Spread it As Much As You Can. _x000a__x000a_Subscribe To Our Channel For Upcoming Songs :  http://bit.ly/SubscribeGEETMP3_x000a__x000a__x000a_Audio Available On : _x000a__x000a_ITunes : https://apple.co/2WY0lYX_x000a_Apple Music : https://apple.co/2WY0lYX_x000a_Gaana : https://bit.ly/36e3UwU_x000a_Wynk Music : https://bit.ly/2LGj30L_x000a_Hungama : https://bit.ly/2LIlUGg_x000a_JioSaavn : https://bit.ly/3ebP4Ka_x000a_Spotify : https://spoti.fi/3ed73jl_x000a_Amazon Music : https://amzn.to/3d4YYgI_x000a_Google Play : https://bit.ly/2XjH572_x000a_Youtube Music : https://bit.ly/3gjNt6Q_x000a__x000a__x000a_Song : Dil Todeya_x000a_Singer : Satbir Aujla_x000a_Lyrics : Satbir Aujla_x000a_Composer : Satbir Aujla_x000a_Music : Sharry Nexus_x000a_Lyrical Video : The Town Media _x000a_Artist Management : Gurbaksh Singh Dhillon, Oshan Raj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6S"/>
    <x v="62"/>
    <n v="3747987"/>
    <n v="110664"/>
    <n v="2639"/>
    <x v="1"/>
    <x v="417"/>
    <x v="57"/>
    <s v="Satbir Aujla"/>
    <m/>
    <s v=" Sharry Nexus"/>
    <m/>
    <m/>
    <m/>
    <m/>
    <m/>
    <m/>
    <s v="getmp3"/>
  </r>
  <r>
    <x v="0"/>
    <x v="519"/>
    <s v="Geet MP3 &amp; GK Digital Presenting New Song Of &quot;Bhanu Pratap Agnihotri&quot; _x000a_Make Sure You Will Like It And Spread it As Much As You Can. _x000a__x000a_Subscribe To Our Channel For Upcoming Songs :  http://bit.ly/SubscribeGEETMP3_x000a__x000a_Audio Available On :_x000a__x000a_ITunes : https://apple.co/3eWWOjM_x000a_Apple Music : https://apple.co/3eWWOjM_x000a_Spotify : https://spoti.fi/2XAMUhF_x000a_Hungama : https://bit.ly/3bKmBtn_x000a_Wynk Music : https://bit.ly/2zVG0tS_x000a_JioSaavn : https://bit.ly/2ZyfMbY_x000a_Amazon Music : https://amzn.to/2Zv9gm3_x000a_Gaana : https://bit.ly/2zhH8Zf_x000a_Google Play : https://bit.ly/2Uan0ze_x000a_Youtube Music : https://bit.ly/3h0h4T4_x000a__x000a__x000a__x000a_Song : Kalla Kalla_x000a_Singer : Bhanu Pratap Agnihotri_x000a_Lyrics : Sahil_x000a_Music : Sharry Nexus_x000a_Lyrical Video : The Town Media 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0S"/>
    <x v="104"/>
    <n v="208587"/>
    <n v="11101"/>
    <n v="603"/>
    <x v="1"/>
    <x v="424"/>
    <x v="139"/>
    <s v="Sahil"/>
    <m/>
    <s v=" Sharry Nexus"/>
    <m/>
    <m/>
    <m/>
    <m/>
    <m/>
    <m/>
    <s v="getmp3"/>
  </r>
  <r>
    <x v="0"/>
    <x v="520"/>
    <s v="Geet MP3 &amp; GK Digital Presenting New Song Of &quot;Hairat Aulakh&quot; _x000a_Make Sure You Will Like It And Spread it As Much As You Can. _x000a__x000a_Subscribe To Our Channel For Upcoming Songs :  http://bit.ly/SubscribeGEETMP3_x000a__x000a__x000a_Audio Available On : _x000a__x000a_ITunes : https://apple.co/3dJ0rZH_x000a_Apple Music : https://apple.co/3dJ0rZH_x000a_Gaana : https://gaana.com/album/nigaha_x000a_Wynk Music : https://bit.ly/36arISB_x000a_Hungama : https://bit.ly/2yVGr7z_x000a_JioSaavn : https://bit.ly/36arOJX_x000a_Spotify Music : https://spoti.fi/2LUYei1_x000a_Amazon Music : https://amzn.to/2Z5NOnw_x000a_Youtube Music : https://bit.ly/3dK1h8B_x000a__x000a__x000a__x000a_Song : Nigaha_x000a_Singer : Hairat Aulakh_x000a_Lyrics : Karam Attari_x000a_Music : DreamBoy_x000a_Lyrical Video : The Town Media 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6S"/>
    <x v="99"/>
    <n v="196290"/>
    <n v="10112"/>
    <n v="525"/>
    <x v="1"/>
    <x v="425"/>
    <x v="141"/>
    <s v="Karam Attari"/>
    <m/>
    <s v=" DreamBoy"/>
    <m/>
    <m/>
    <m/>
    <m/>
    <m/>
    <m/>
    <s v="getmp3"/>
  </r>
  <r>
    <x v="0"/>
    <x v="521"/>
    <s v="Geet MP3 Presenting New Viral Song &quot;Ravan Ravan Hoon Main&quot; _x000a_Make Sure You Will Like It And Spread it As Much As You Can. _x000a__x000a_Subscribe To Our Channel For Upcoming Songs :  http://bit.ly/SubscribeGEETMP3_x000a__x000a__x000a_Audio Available On :_x000a__x000a_ITunes : https://apple.co/2TCayrT_x000a_Apple Music : https://apple.co/2TCayrT_x000a_Wynk : https://wynk.in/u/A5mi9jyCY_x000a_Hungama : https://bit.ly/3dIoaJK_x000a_JioSaavn : https://bit.ly/35SOsX0_x000a_Amazon Music : https://amzn.to/3btPfP2_x000a_Spotify : https://spoti.fi/3glK3R1_x000a_Youtube Music : https://bit.ly/2LW24ra_x000a__x000a__x000a__x000a__x000a_Song : Ravan Ravan Hoon Main _x000a_Singer : Rock D_x000a_Featuring : Ansh Pandit_x000a_Lyrics : Rock D_x000a_Music : Rock D &amp; Lucky Dj_x000a_Director : Luck E_x000a_Produced By : KV Dhillon_x000a_Online Promotions : GK DIGITAL_x000a_Music Label : Geet MP3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1S"/>
    <x v="93"/>
    <n v="56632920"/>
    <n v="926952"/>
    <n v="25093"/>
    <x v="1"/>
    <x v="426"/>
    <x v="166"/>
    <s v="Rock D"/>
    <m/>
    <s v=" Rock D &amp; Lucky Dj"/>
    <m/>
    <m/>
    <m/>
    <m/>
    <m/>
    <m/>
    <s v="getmp3"/>
  </r>
  <r>
    <x v="0"/>
    <x v="522"/>
    <s v="Geet MP3 &amp; GK Digital Presenting Karan Randhawa's New Song &quot;Rona&quot; _x000a_Make Sure You Will Like It And Spread it As Much As You Can. _x000a__x000a_Subscribe To Our Channel For Upcoming Songs :  http://bit.ly/SubscribeGEETMP3_x000a__x000a__x000a_Audio Available On :_x000a__x000a_ITunes : https://apple.co/2LmoTE8_x000a_Apple Music : https://apple.co/2LmoTE8_x000a_Wynk : https://bit.ly/3dcLHC4_x000a_JioSaavn : https://bit.ly/2zRSJhh_x000a_Hungama : https://bit.ly/2W2PFYk_x000a_Spotify : https://spoti.fi/2WKB5E0_x000a_Youtube Music : https://bit.ly/2LnksZH_x000a_Google Play : https://bit.ly/3dDHRm0_x000a_Amazon Music : https://amzn.to/3dGK9R1_x000a_Prime Music India : https://amzn.to/2z7hUwb_x000a_Gaana : https://bit.ly/3fHA1cM_x000a__x000a__x000a__x000a__x000a_Song : Rona_x000a_Singer : Karan Randhawa_x000a_Lyrics : Mandeep_x000a_Music : Rajah Maan_x000a_Lyrical Video : The Town Media _x000a_Artist Management : Gurbaksh Singh Dhillon, Oshan Raj_x000a_Produced By : Kv Dhillon_x000a_Online Promotions : GK DIGITAL_x000a_Music Label : Geet MP3_x000a__x000a__x000a_Music Consultant &amp; Digital Partner : GK Digital_x000a_Instagram : https://www.instagram.com/GK.DIGITAL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1S"/>
    <x v="206"/>
    <n v="2287803"/>
    <n v="89471"/>
    <n v="3628"/>
    <x v="1"/>
    <x v="427"/>
    <x v="36"/>
    <s v="Mandeep"/>
    <m/>
    <s v=" Rajah Maan"/>
    <m/>
    <m/>
    <m/>
    <m/>
    <m/>
    <m/>
    <s v="getmp3"/>
  </r>
  <r>
    <x v="0"/>
    <x v="523"/>
    <s v="Geet MP3 &amp; GK Digital Presenting New Song &quot;Kabba Subaah&quot; _x000a_Make Sure You Will Like It And Spread it As Much As You Can. _x000a__x000a_Subscribe To Our Channel For Upcoming Songs : http://bit.ly/SubscribeGEETMP3_x000a__x000a__x000a_Audio Available On : _x000a__x000a__x000a_ITunes : https://apple.co/3btSkyX_x000a_Apple Music : https://apple.co/3btSkyX_x000a_Gaana : https://bit.ly/2TFmf14_x000a_Wynk : https://bit.ly/2zDkObW_x000a_Hungama : https://bit.ly/3dFPecr_x000a_JioSaavn : https://bit.ly/3dLscRD_x000a_Spotify : https://spoti.fi/3crMu2k_x000a_Google Play : https://bit.ly/2WVc1ub_x000a_Youtube Music : https://bit.ly/3fK7OSG_x000a_Amazon Music : https://amzn.to/2T0W3xr_x000a__x000a_Song : Kabba Subaah _x000a_Singer/Lyrics : Deep Dosanjh_x000a_Composer : Deep Dosanjh_x000a_Music/Mix : N Vee_x000a_Rap : 3 Vitt_x000a_Video/VFX/Edited : Ds Creationz_x000a_DOP : X Mani, Assist. Gurpreet Singh_x000a_Project : Team Hit Makers _x000a_Producer : Amandeep Saini_x000a_Produced By : Kv Dhillon_x000a_Online Promotions : GK DIGITAL_x000a_Music Label : Geet MP3_x000a__x000a_Deep Dosanjh:_x000a_Instagram : https://www.instagram.com/deepdosanjhofficial_x000a_FaceBook: https://www.facebook.com/deepdosanjhoffical_x000a__x000a_Vitt: _x000a_https://www.instagram.com/3Vitt_x000a__x000a_Ds Creationz: _x000a_https://www.instagram.com/dscreationz_official_x000a__x000a_N Vee:_x000a_https://instagram.com/iamnvee?igshid=xu997nur1el4_x000a__x000a_Music Consultant &amp; Digital Partner : GK Digital_x000a_Instagram : https://www.instagram.com/GK.DIGITAL_x000a__x000a__x000a__x000a_Enjoy and stay connected with us 📲_x000a__x000a__x000a__x000a__x000a__x000a_Website : http://GeetMP3.com_x000a__x000a_YouTube : http://bit.ly/SubscribeGEETMP3 _x000a__x000a_Facebook : https://www.facebook.com/iGeetMP3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9282018"/>
    <n v="185482"/>
    <n v="2370"/>
    <x v="1"/>
    <x v="428"/>
    <x v="167"/>
    <s v="Deep Dosanjh"/>
    <m/>
    <m/>
    <m/>
    <m/>
    <m/>
    <m/>
    <m/>
    <m/>
    <s v="getmp3"/>
  </r>
  <r>
    <x v="0"/>
    <x v="524"/>
    <s v="Geet MP3 &amp; GK Digital Presenting Harinder Samra's Album &quot;Roots&quot; Make Sure You Will Like It And Spread it As Much As You Can. _x000a__x000a__x000a_Subscribe To Our Channel For Upcoming Songs :  http://bit.ly/SubscribeGEETMP3_x000a__x000a_Audio Available On :_x000a__x000a_ITunes : https://apple.co/2WNjWcL_x000a_Apple Music : https://apple.co/2WNjWcL_x000a_Gaana : https://bit.ly/2VMpUvt_x000a_JioSaavn : https://bit.ly/2zAg7Qg_x000a_Hungama : https://bit.ly/2AoePsh_x000a_Wynk Music  : https://bit.ly/2VMHtLD_x000a_Spotify : https://spoti.fi/2YUsxNB_x000a_Google Play : https://bit.ly/3bjYH7K_x000a_Youtube Music : https://bit.ly/2WQWyv9_x000a_Amazon Music : https://amzn.to/2WpVn6X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7S"/>
    <x v="207"/>
    <n v="134245"/>
    <n v="4785"/>
    <n v="280"/>
    <x v="1"/>
    <x v="429"/>
    <x v="168"/>
    <s v="Harinder Samra"/>
    <m/>
    <s v=" Dream Boy"/>
    <m/>
    <m/>
    <m/>
    <m/>
    <m/>
    <m/>
    <s v="getmp3"/>
  </r>
  <r>
    <x v="0"/>
    <x v="525"/>
    <s v="Geet MP3 &amp; GK Digital Presenting Harinder Samra's Album &quot;Roots&quot; Make Sure You Will Like It And Spread it As Much As You Can. _x000a__x000a__x000a_Subscribe To Our Channel For Upcoming Songs :  http://bit.ly/SubscribeGEETMP3_x000a__x000a__x000a_Audio Available On : _x000a__x000a_ITunes : https://apple.co/2zAeTEz_x000a_Apple Music : https://apple.co/2zAeTEz_x000a_Gaana : https://bit.ly/2KJDn0M_x000a_Spotify : https://spoti.fi/2WpiPkM_x000a_Youtube Music : https://bit.ly/2Z6TtKj_x000a_Google Play : https://bit.ly/3bjYH7K_x000a_Amazon Music : https://amzn.to/2SVzJp1_x000a_Wynk Music : https://bit.ly/2SiTeaG_x000a_JioSaavn : https://bit.ly/3eXi6yx_x000a_Hungama : https://bit.ly/2WmTs2X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107482"/>
    <n v="4045"/>
    <n v="264"/>
    <x v="1"/>
    <x v="430"/>
    <x v="168"/>
    <s v="Harinder Samra"/>
    <m/>
    <s v=" Dream Boy"/>
    <m/>
    <m/>
    <m/>
    <m/>
    <m/>
    <m/>
    <s v="getmp3"/>
  </r>
  <r>
    <x v="0"/>
    <x v="526"/>
    <s v="Geet MP3 &amp; GK Digital Presenting Sharry Nexus's New Song &quot;Teriyaan Yaadan&quot;_x000a_Make Sure You Will Like It And Spread it As Much As You Can. _x000a__x000a__x000a_Subscribe To Our Channel For Upcoming Songs :  http://bit.ly/SubscribeGEETMP3_x000a__x000a__x000a_Audio Available On :_x000a__x000a_ITunes : https://apple.co/2XvV5L1_x000a_Apple Music : https://apple.co/2XvV5L1_x000a_Wynk : https://bit.ly/2SatjC0_x000a_Gaana : https://bit.ly/2Y5SVUl_x000a_Hungama : https://bit.ly/35kbZQt_x000a_JioSaavn : https://bit.ly/2yOuS1o_x000a_Prime Music India : https://amzn.to/35gC1E8_x000a_Spotify : https://spoti.fi/2ZJN2x3_x000a_Google Play : https://bit.ly/2AeTnWf_x000a_Youtube Music : https://bit.ly/2A9zWhE_x000a__x000a__x000a_Song : Teriyaan Yaadan _x000a_Singer : Sharry Nexus_x000a_Music : Sharry Nexus_x000a_Lyrics : Harnek _x000a_Lyrical Video : The Town Media _x000a_Produced By : Kv Dhillon_x000a_Online Promotions : GK DIGITAL_x000a_Music Label : Geet MP3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8S"/>
    <x v="29"/>
    <n v="840447"/>
    <n v="29611"/>
    <n v="890"/>
    <x v="1"/>
    <x v="431"/>
    <x v="169"/>
    <s v="Harnek"/>
    <m/>
    <s v=" Sharry Nexus"/>
    <m/>
    <m/>
    <m/>
    <m/>
    <m/>
    <m/>
    <s v="getmp3"/>
  </r>
  <r>
    <x v="0"/>
    <x v="527"/>
    <s v="Geet MP3 &amp; GK Digital Presenting  &quot;O Bandeya&quot;_x000a_Make Sure You Will Like It And Spread it As Much As You Can. _x000a__x000a__x000a_Subscribe To Our Channel For Upcoming Songs :  http://bit.ly/SubscribeGEETMP3_x000a__x000a_Audio Available On : _x000a__x000a_ITunes : https://apple.co/2yy73LE_x000a_Apple Music : https://apple.co/2yy73LE_x000a_Gaana : https://bit.ly/2ycBtD3_x000a_Spotify : https://spoti.fi/2AeUkOj_x000a_Wynk Music : https://bit.ly/3c7QQum_x000a_JioSaavn : https://bit.ly/2xixYue_x000a_Hungama : https://bit.ly/2XvROez_x000a_Amazon Music : https://amzn.to/3caTfVn_x000a_Google Play : https://bit.ly/2Xzsi8r_x000a_Youtube Music : https://bit.ly/2AV7Sin_x000a__x000a__x000a_Song : O Bandeya_x000a_Singer : Chetan_x000a_Lyrics : Raas  _x000a_Music : Akash Jandu_x000a_Produced By : Kv Dhillon_x000a_Online Promotions : GK DIGITAL_x000a_Music Label : Geet MP3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5S"/>
    <x v="23"/>
    <n v="5261128"/>
    <n v="36345"/>
    <n v="5132"/>
    <x v="1"/>
    <x v="432"/>
    <x v="137"/>
    <s v="Raas"/>
    <m/>
    <s v=" Akash Jandu"/>
    <m/>
    <m/>
    <m/>
    <m/>
    <m/>
    <m/>
    <s v="getmp3"/>
  </r>
  <r>
    <x v="0"/>
    <x v="528"/>
    <s v="Geet MP3 &amp; GK Digital Presenting Harinder Samra's Album &quot;Roots&quot; Make Sure You Will Like It And Spread it As Much As You Can. _x000a__x000a__x000a_Subscribe To Our Channel For Upcoming Songs :  http://bit.ly/SubscribeGEETMP3_x000a__x000a__x000a_Audio Available On : _x000a__x000a_ITunes : https://apple.co/2SX08CV_x000a_Apple Music : https://apple.co/2SX08CV_x000a_Gaana : https://bit.ly/3aLncdU_x000a_Spotify : https://spoti.fi/3bmEs9l_x000a_Youtube Music : https://bit.ly/35PEsxw_x000a_Google Play : https://bit.ly/3bjYH7K_x000a_Amazon Music : https://amzn.to/3cqpzEn_x000a_Wynk Music : https://bit.ly/2Lj8nVl_x000a_JioSaavn : https://bit.ly/35STnav_x000a_Hungama : https://bit.ly/2SVAWwz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S"/>
    <x v="105"/>
    <n v="102690"/>
    <n v="4806"/>
    <n v="279"/>
    <x v="1"/>
    <x v="433"/>
    <x v="168"/>
    <s v="Harinder Samra"/>
    <m/>
    <s v=" Dream Boy"/>
    <m/>
    <m/>
    <m/>
    <m/>
    <m/>
    <m/>
    <s v="getmp3"/>
  </r>
  <r>
    <x v="0"/>
    <x v="529"/>
    <s v="Geet MP3 &amp; GK Digital Presenting Harinder Samra's Album &quot;Roots&quot; Make Sure You Will Like It And Spread it As Much As You Can. _x000a__x000a__x000a_Subscribe To Our Channel For Upcoming Songs :  http://bit.ly/SubscribeGEETMP3_x000a__x000a__x000a_Audio Available On : _x000a__x000a_ITunes : https://apple.co/35Z16Us_x000a_Apple Music : https://apple.co/35Z16Us_x000a_Spotify : https://spoti.fi/3dDE4F0_x000a_Youtube Music : https://bit.ly/3bvOWDL_x000a_Google Play : https://bit.ly/3bjYH7K_x000a_Amazon Music : https://amzn.to/35TsQKc_x000a_Wynk Music : https://bit.ly/2KHDQR5_x000a_JioSaavn : https://bit.ly/3fFRKkG_x000a_Hungama : https://bit.ly/3cqWTLA_x000a_Gaana : https://bit.ly/3cUMyr2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0S"/>
    <x v="113"/>
    <n v="102282"/>
    <n v="4444"/>
    <n v="223"/>
    <x v="1"/>
    <x v="434"/>
    <x v="168"/>
    <s v="Harinder Samra"/>
    <m/>
    <s v=" Dream Boy"/>
    <m/>
    <m/>
    <m/>
    <m/>
    <m/>
    <m/>
    <s v="getmp3"/>
  </r>
  <r>
    <x v="0"/>
    <x v="530"/>
    <s v="Geet MP3 &amp; GK Digital Presenting Harinder Samra's Album &quot;Roots&quot; Make Sure You Will Like It And Spread it As Much As You Can. _x000a__x000a__x000a_Subscribe To Our Channel For Upcoming Songs :  http://bit.ly/SubscribeGEETMP3_x000a__x000a__x000a_Audio Available On :_x000a__x000a_ITunes : https://apple.co/2yRHFAy_x000a_Apple Music : https://apple.co/2yRHFAy_x000a_Spotify : https://spoti.fi/3bmeHGh_x000a_Youtube Music : https://bit.ly/3fFCJiN_x000a_Google Play : https://bit.ly/3bjYH7K_x000a_Amazon Music : https://amzn.to/2zrNdBU_x000a_Wynk Music : https://bit.ly/3bI3Ibf_x000a_JioSaavn : https://bit.ly/2Ym9R9n_x000a_Hungama : https://bit.ly/2WlUhZQ_x000a_Gaana : https://bit.ly/2W8Vn9V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97106"/>
    <n v="4602"/>
    <n v="206"/>
    <x v="1"/>
    <x v="362"/>
    <x v="168"/>
    <s v="Harinder Samra"/>
    <m/>
    <s v=" Dream Boy"/>
    <m/>
    <m/>
    <m/>
    <m/>
    <m/>
    <m/>
    <s v="getmp3"/>
  </r>
  <r>
    <x v="0"/>
    <x v="531"/>
    <s v="Geet MP3 &amp; GK Digital Presenting Harinder Samra's Album &quot;Roots&quot; Make Sure You Will Like It And Spread it As Much As You Can. _x000a__x000a__x000a_Subscribe To Our Channel For Upcoming Songs :  http://bit.ly/SubscribeGEETMP3_x000a__x000a__x000a_Audio Available On : _x000a__x000a_ITunes : https://apple.co/2xZsFQY_x000a_Apple Music : https://apple.co/2xZsFQY_x000a_Spotify : https://spoti.fi/35RNpq3_x000a_Youtube Music : https://bit.ly/2yNRek9_x000a_Amazon Music : https://amzn.to/35PL7b0_x000a_Wynk Music : https://bit.ly/3eZD6of_x000a_JioSaavn : https://bit.ly/3cSn6SU_x000a_Hungama : https://bit.ly/2LkTYIj_x000a_Google Play : https://bit.ly/3bjYH7K_x000a_Gaana : https://bit.ly/2y0f2kB_x000a__x000a__x000a_ 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48S"/>
    <x v="208"/>
    <n v="148381"/>
    <n v="6628"/>
    <n v="330"/>
    <x v="1"/>
    <x v="435"/>
    <x v="168"/>
    <s v="Harinder Samra"/>
    <m/>
    <s v=" Dream Boy"/>
    <m/>
    <m/>
    <m/>
    <m/>
    <m/>
    <m/>
    <s v="getmp3"/>
  </r>
  <r>
    <x v="0"/>
    <x v="532"/>
    <s v="Geet MP3 &amp; GK Digital Presenting Harinder Samra's Album &quot;Roots&quot; Make Sure You Will Like It And Spread it As Much As You Can. _x000a__x000a__x000a_Subscribe To Our Channel For Upcoming Songs :  http://bit.ly/SubscribeGEETMP3_x000a__x000a__x000a_Audio Available On : _x000a__x000a_ITunes : https://apple.co/2xTFnAw_x000a_Apple Music : https://apple.co/2xTFnAw_x000a_Spotify : https://spoti.fi/2WMGvOW_x000a_Youtube Music : https://bit.ly/2YWWGfo_x000a_Amazon Music : https://amzn.to/3cBWMgt_x000a_Wynk Music : https://bit.ly/2ycbATI_x000a_JioSaavn : https://bit.ly/2Sio7Mn_x000a_Hungama : https://bit.ly/2xVqhdZ_x000a_Google Play : https://bit.ly/3bjYH7K_x000a_Gaana : https://bit.ly/2KKhXR6_x000a_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0S"/>
    <x v="113"/>
    <n v="110327"/>
    <n v="5434"/>
    <n v="321"/>
    <x v="1"/>
    <x v="436"/>
    <x v="168"/>
    <s v="Harinder Samra"/>
    <m/>
    <s v=" Dream Boy"/>
    <m/>
    <m/>
    <m/>
    <m/>
    <m/>
    <m/>
    <s v="getmp3"/>
  </r>
  <r>
    <x v="0"/>
    <x v="533"/>
    <s v="Geet MP3 &amp; GK Digital Presenting Harinder Samra's Album &quot;Roots&quot; Make Sure You Will Like It And Spread it As Much As You Can. _x000a__x000a__x000a_Subscribe To Our Channel For Upcoming Songs :  http://bit.ly/SubscribeGEETMP3_x000a__x000a_Audio Available On : _x000a__x000a_ITunes : https://apple.co/2zrVlT5_x000a_Apple Music : https://apple.co/2zrVlT5_x000a_Spotify : https://spoti.fi/2xTTJ3U_x000a_Youtube Music : https://bit.ly/2Amc76r_x000a_Amazon Music : https://amzn.to/2LyavJj_x000a_JioSaavn : https://bit.ly/3d0IpSD_x000a_Hungama : https://bit.ly/2YTah7i_x000a_Google Play : https://bit.ly/3bjYH7K_x000a_Gaana : https://bit.ly/2xgA0en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7S"/>
    <x v="42"/>
    <n v="165709"/>
    <n v="9251"/>
    <n v="379"/>
    <x v="1"/>
    <x v="437"/>
    <x v="168"/>
    <s v="Harinder Samra"/>
    <m/>
    <s v=" Dream Boy"/>
    <m/>
    <m/>
    <m/>
    <m/>
    <m/>
    <m/>
    <s v="getmp3"/>
  </r>
  <r>
    <x v="0"/>
    <x v="534"/>
    <s v="Geet MP3 Presenting Jass Manak's Hindi Song &quot;Dil Todne Se Pehle&quot; _x000a_Make Sure You Will Like It And Spread it As Much As You Can_x000a__x000a__x000a_Subscribe To Our Channel For Upcoming Songs :  http://bit.ly/SubscribeGEETMP3_x000a__x000a__x000a_Audio Available On :_x000a__x000a_Gaana : https://bit.ly/3eHoTMn_x000a_Wynk : https://bit.ly/2VNUpzA_x000a_JioSaavn : https://bit.ly/2xR7RLb_x000a_Hungama : https://bit.ly/3eG5jAf_x000a_Apple Music : https://apple.co/2XRuE4l_x000a_iTunes : https://apple.co/2XRuE4l_x000a_Prime Music India : https://amzn.to/3eJA2fC_x000a_Youtube Music : https://bit.ly/3buRin5_x000a_Amazon Store : https://amzn.to/2Kp9geK_x000a_Spotify : https://spoti.fi/2LYjvHw_x000a__x000a__x000a_Song : Dil Todne Se Pehle_x000a_Singer : Jass Manak_x000a_Lyrics : Jass Manak _x000a_Composer : Jass Manak _x000a_Music : Sharry Nexus_x000a_Lyrical Video : The Town Media _x000a_Artist Management : Gurbaksh Singh Dhillon_x000a_Produced By : KV Dhillon_x000a_Online Promotions : GK DIGITAL_x000a_Music Label : Geet MP3_x000a_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5S"/>
    <x v="87"/>
    <n v="102781679"/>
    <n v="1702152"/>
    <n v="48519"/>
    <x v="1"/>
    <x v="337"/>
    <x v="109"/>
    <s v="Jass Manak"/>
    <m/>
    <s v=" Sharry Nexus"/>
    <m/>
    <m/>
    <m/>
    <m/>
    <m/>
    <m/>
    <s v="getmp3"/>
  </r>
  <r>
    <x v="0"/>
    <x v="535"/>
    <s v="Geet MP3 &amp; GK Digital Presenting Harinder Samra's Album &quot;Roots&quot; Make Sure You Will Like It And Spread it As Much As You Can. _x000a__x000a__x000a_Subscribe To Our Channel For Upcoming Songs :  http://bit.ly/SubscribeGEETMP3_x000a__x000a__x000a__x000a__x000a_Song Credits :-_x000a__x000a_1. _x000a_Song : Makhaul_x000a_Singer : Harinder Samra_x000a_Lyrics : Harinder Samra_x000a_Music : Dream Boy_x000a__x000a__x000a_2. _x000a_Song : Jawani _x000a_Singer : Harinder Samra_x000a_Lyrics : Harinder Samra_x000a_Music : Akash Narwal _x000a__x000a__x000a_3. _x000a_Song : Nazara _x000a_Singer : Harinder Samra_x000a_Lyrics : Harinder Samra_x000a_Music : Dream Boy_x000a__x000a__x000a_4. _x000a_Song : Khyaal  _x000a_Singer : Harinder Samra_x000a_Lyrics : Harinder Samra_x000a_Music : N Vee _x000a__x000a__x000a_5. _x000a_Song : Fearless_x000a_Singer : Harinder Samra_x000a_Lyrics : Harinder Samra_x000a_Music : Akash Narwal_x000a__x000a__x000a_6. _x000a_Song : Roots_x000a_Singer : Harinder Samra_x000a_Lyrics : Harinder Samra_x000a_Music : N Vee _x000a__x000a__x000a_7. _x000a_Song : Gulab _x000a_Singer : Harinder Samra_x000a_Lyrics : Harinder Samra_x000a_Music : Akash Narwal_x000a__x000a__x000a_8. _x000a_Song : Doori _x000a_Singer : Harinder Samra_x000a_Lyrics : Harinder Samra_x000a_Music : Dream Boy_x000a__x000a__x000a_9. _x000a_Song : Mulakaat_x000a_Singer : Harinder Samra_x000a_Lyrics : Harinder Samra_x000a_Music : N Vee_x000a__x000a__x000a__x000a_Poster Design : The Town Media_x000a_Artist Management : Gurbaksh Singh Dhillon_x000a_Produced By : Kv Dhillon_x000a_Online Promotions : GK 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26M42S"/>
    <x v="209"/>
    <n v="187391"/>
    <n v="9715"/>
    <n v="463"/>
    <x v="1"/>
    <x v="433"/>
    <x v="168"/>
    <s v="Harinder Samra"/>
    <m/>
    <s v=" Dream Boy"/>
    <m/>
    <m/>
    <m/>
    <m/>
    <m/>
    <m/>
    <s v="getmp3"/>
  </r>
  <r>
    <x v="0"/>
    <x v="536"/>
    <s v="Geet MP3 &amp; GK Digital Presenting Official Video Of &quot;Makhaul&quot; _x000a__x000a_Make Sure You Will Like It And Spread it As Much As You Can. _x000a__x000a_Subscribe To Our Channel For Upcoming Songs :  http://bit.ly/SubscribeGEETMP3_x000a__x000a__x000a_Audio Available On : _x000a__x000a_ITunes : https://apple.co/3fFNj9v_x000a_Apple Music : https://apple.co/3fFNj9v_x000a_Spotify : https://spoti.fi/3fAKu9X_x000a_Youtube Music : https://bit.ly/3fIqWAk_x000a_Amazon Music : https://amzn.to/3fKGAvk_x000a_Wynk Music : https://bit.ly/2YfVJy4_x000a_JioSaavn : https://bit.ly/2YgTNFQ_x000a_Hungama : https://bit.ly/35RfyO9_x000a_Google Play : https://bit.ly/3bjYH7K_x000a__x000a__x000a__x000a__x000a_Song : Makhaul_x000a_Singer : Harinder Samra_x000a_Composer : Harinder Samra_x000a_Lyrics : Harinder Samra_x000a_Music : Dream Boy _x000a_Video : Farmar Squad Films_x000a_Produced By : Kv Dhillon_x000a_Online Promotions : GK DIGITAL_x000a_Music Label : Geet MP3_x000a_Editor : Eric Paul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426999"/>
    <n v="21166"/>
    <n v="651"/>
    <x v="1"/>
    <x v="438"/>
    <x v="168"/>
    <s v="Harinder Samra"/>
    <m/>
    <s v=" Dream Boy "/>
    <m/>
    <m/>
    <m/>
    <m/>
    <m/>
    <m/>
    <s v="getmp3"/>
  </r>
  <r>
    <x v="0"/>
    <x v="537"/>
    <s v="Geet MP3 &amp; GK Digital Presenting Official Audio Of &quot;Ki Fayda&quot; _x000a__x000a_Make Sure You Will Like It And Spread it As Much As You Can. _x000a__x000a__x000a_Subscribe To Our Channel For Upcoming Songs :  http://bit.ly/SubscribeGEETMP3_x000a__x000a__x000a_Audio Available On :_x000a__x000a_ITunes : https://apple.co/2Wpe2Qc_x000a_Apple Music : https://apple.co/2Wpe2Qc_x000a_Wynk : https://bit.ly/3ab1KP4_x000a_Gaana : https://bit.ly/2RFGcn9_x000a_JioSaavn : https://bit.ly/2XJliHF_x000a_Hungama : https://bit.ly/3eqJKTY_x000a_Spotify : https://spoti.fi/2SWWed7_x000a_Amazon Music : https://amzn.to/2VyH6mD_x000a_Youtube Music : https://bit.ly/2WpCG33_x000a__x000a__x000a__x000a__x000a__x000a_Tik Tok Sound Link  : _x000a__x000a_https://vm.tiktok.com/WYDhgj/_x000a_https://vm.tiktok.com/WYG5GS/_x000a__x000a__x000a_Song : Ki Fayda_x000a_Singer : Musahib_x000a_Lyrics : Micheal_x000a_Music : Sharry Nexus_x000a_Lyrical Video : The Town Media _x000a_Artist Management : Gurbaksh Singh Dhillon_x000a_Produced By : Kv Dhillon_x000a_Online Promotions : GK DIGITAL_x000a_Music Label : Geet MP3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1782252"/>
    <n v="78921"/>
    <n v="2558"/>
    <x v="1"/>
    <x v="439"/>
    <x v="50"/>
    <s v="Micheal"/>
    <m/>
    <s v=" Sharry Nexus"/>
    <m/>
    <m/>
    <m/>
    <m/>
    <m/>
    <m/>
    <s v="getmp3"/>
  </r>
  <r>
    <x v="0"/>
    <x v="538"/>
    <s v="Geet MP3 Presenting Official Audio Of &quot;Yaar Hasda&quot; _x000a__x000a_Make Sure You Will Like It And Spread it As Much As You Can. _x000a__x000a_Subscribe To Our Channel For Upcoming Songs :  http://bit.ly/SubscribeGEETMP3_x000a__x000a_Audio Available On :_x000a__x000a_Wynk : https://bit.ly/2xlKidb_x000a_JioSaavn : https://bit.ly/2Vkh0DU_x000a_Hungama : https://bit.ly/3b1eZTx_x000a_Amazon Music India : https://amzn.to/2XzK2BY_x000a_Spotify : https://spoti.fi/2Xpq9xy_x000a_Youtube Music : https://bit.ly/2xm7o3n_x000a_Gaana : https://bit.ly/2Vq7vTw_x000a_iTunes : https://apple.co/2RufsG2_x000a_Apple Music : https://apple.co/3b3NM2y_x000a_Google Play : https://bit.ly/3b2Z6fw_x000a_Amazon Uk : https://amzn.to/2yQEN6J_x000a__x000a_Song : Yaar Hasda_x000a_Singer : Guri_x000a_Lyrics : Laji Surapuria_x000a_Music : Deep Jandu_x000a_Mix &amp; Master : J Statik_x000a_Lyrical Video : The Town Media _x000a_Artist Management : Gurbaksh Singh Dhillon_x000a_Produced By : Kv Dhillon_x000a_Online Promotions : GK DIGITAL_x000a_Music Label : Geet MP3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_x000a_Website: http://GeetMP3.com"/>
    <x v="0"/>
    <s v="PT3M19S"/>
    <x v="142"/>
    <n v="17851653"/>
    <n v="464173"/>
    <n v="12494"/>
    <x v="1"/>
    <x v="440"/>
    <x v="96"/>
    <s v="Laji Surapuria"/>
    <m/>
    <s v=" Deep Jandu"/>
    <m/>
    <m/>
    <m/>
    <m/>
    <m/>
    <m/>
    <s v="getmp3"/>
  </r>
  <r>
    <x v="0"/>
    <x v="539"/>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S"/>
    <x v="191"/>
    <n v="24503182"/>
    <n v="440471"/>
    <n v="8485"/>
    <x v="3"/>
    <x v="441"/>
    <x v="26"/>
    <s v="NILL"/>
    <m/>
    <m/>
    <m/>
    <m/>
    <m/>
    <m/>
    <m/>
    <m/>
    <s v="getmp3"/>
  </r>
  <r>
    <x v="0"/>
    <x v="540"/>
    <s v="Subscribe To Our Channel For Songs  : http://bit.ly/SubscribeGEETMP3_x000a__x000a_GURI (Audio Jukebox) Guri All Songs | Latest Punjabi Songs 2020 | Geet MP3_x000a__x000a__x000a_Music Consultant &amp; Digital Partner : GK DIGITAL_x000a_Instagram : https://www.instagram.com/GK.DIGITAL_x000a__x000a__x000a_Enjoy and stay connected with us 📲_x000a__x000a__x000a_Website : http://GeetMP3.com_x000a_YouTube : http://bit.ly/Subscribe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H10M2S"/>
    <x v="210"/>
    <n v="422659"/>
    <n v="13827"/>
    <n v="724"/>
    <x v="1"/>
    <x v="442"/>
    <x v="26"/>
    <s v="NILL"/>
    <m/>
    <m/>
    <m/>
    <m/>
    <m/>
    <m/>
    <m/>
    <m/>
    <s v="getmp3"/>
  </r>
  <r>
    <x v="0"/>
    <x v="541"/>
    <s v="Geet MP3 &amp; Monga Brothers Presents The 5th Song of Sikander 2 Movie  Directed by Manav Shah. Movie Relesing Worldwide On 2nd August 2019_x000a__x000a_Subscribe To Our Channel For Songs  : http://bit.ly/SubscribeGEETMP3_x000a__x000a_Audio Available on :_x000a_Gaana : https://gaana.com/song/sikander-5_x000a__x000a__x000a_Movie Credits : _x000a__x000a_Movie :  Sikander 2_x000a_Directed by : Manav Shah _x000a_Starring : Kartar Cheema , GURI, Sawan Rupowali, Nikeet Dhillon, Rahul Jungral, Victor John, Sanjeev Attri, Navdeep Kaler, Karan Battan, Vicky Suvinder &amp; Seema Kaushal _x000a_Produced by : Khushwinder Parmar, Swapan Monga Anmol Monga, Vipan Gill, Balkar Bhullar, KV Dhillon _x000a_Co Producer : Poonam Pawar _x000a_Creative Producer,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 GK.Digital_x000a_Music On : Geet MP3_x000a__x000a_Music Consultant &amp; Digital Partner : GK DIGITAL_x000a_Instagram :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9M3S"/>
    <x v="211"/>
    <n v="695202"/>
    <n v="16299"/>
    <n v="498"/>
    <x v="1"/>
    <x v="443"/>
    <x v="26"/>
    <s v="NILL"/>
    <m/>
    <m/>
    <m/>
    <m/>
    <m/>
    <m/>
    <m/>
    <m/>
    <s v="getmp3"/>
  </r>
  <r>
    <x v="0"/>
    <x v="542"/>
    <s v="Geet MP3 &amp; Gk.Digital Presenting Official Music Video &quot;Ladki Kamaal Ae&quot; By Dr. J _x000a__x000a_Make Sure You Will Like It And Spread it As Much As You Can. _x000a__x000a__x000a_Subscribe To Our Channel For Upcoming Songs :  http://bit.ly/SubscribeGEETMP3_x000a__x000a__x000a__x000a__x000a_Song : Ladki Kamaal Ae_x000a_Singer : Dr. J_x000a_Featuring : Ash Walia _x000a_Lyrics : Nikk_x000a_Video Director : Samar K Mukherjee _x000a_Music : Rox A _x000a_Project : Guri Singh_x000a_Produced By : Kv Dhillon, Joy Beats_x000a_Online Promotions : GK DIGITAL_x000a_Music Label : Geet MP3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6S"/>
    <x v="56"/>
    <n v="291625"/>
    <n v="9983"/>
    <n v="455"/>
    <x v="1"/>
    <x v="444"/>
    <x v="170"/>
    <s v="Nikk"/>
    <m/>
    <s v=" Rox A "/>
    <m/>
    <m/>
    <m/>
    <m/>
    <m/>
    <m/>
    <s v="getmp3"/>
  </r>
  <r>
    <x v="0"/>
    <x v="543"/>
    <s v="Subscribe To Our Channel For Songs  : http://bit.ly/SubscribeGEETMP3_x000a__x000a__x000a__x000a__x000a__x000a_Music Consultant &amp; Digital Partner : GK DIGITAL_x000a__x000a_Instagram : https://www.instagram.com/GK.DIGITAL_x000a__x000a__x000a__x000a__x000a__x000a_Enjoy and stay connected with us 📲_x000a__x000a__x000a__x000a__x000a_Jass Manak All Songs_x000a_Singer : Jass Manak_x000a_Composer : Jass Manak_x000a_Lyrics : Jass Manak_x000a__x000a__x000a__x000a__x000a_Website : http://GeetMP3.com_x000a__x000a_YouTube : http://bit.ly/SubscribeGEETMP3 _x000a__x000a_Facebook : https://www.facebook.com/iGeetMP3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H50S"/>
    <x v="120"/>
    <n v="3955348"/>
    <n v="60034"/>
    <n v="2359"/>
    <x v="1"/>
    <x v="244"/>
    <x v="109"/>
    <s v="Jass Manak"/>
    <m/>
    <m/>
    <m/>
    <m/>
    <m/>
    <m/>
    <m/>
    <m/>
    <s v="getmp3"/>
  </r>
  <r>
    <x v="0"/>
    <x v="544"/>
    <s v="Geet MP3 Presenting Official Music Video &quot;Shopping&quot; By Jass Manak_x000a__x000a_Make Sure You Will Like It And Spread it As Much As You Can. _x000a__x000a__x000a_Subscribe To Our Channel For Upcoming Songs :  http://bit.ly/SubscribeGEETMP3_x000a__x000a__x000a__x000a_Song : Shopping_x000a_Singer : Jass Manak _x000a_Lyrics : Jass Manak _x000a_Composer : Jass Manak_x000a_Video Director : Satti Dhillon _x000a_Music : MixSingh_x000a_Arranged, Programmed &amp; Mixed By MixSingh _x000a_Vocals Recorded : Mix It Up Studio_x000a_Mastered : Sameer Charegoanker_x000a_Dop : Vahe Hambarcuyan &amp; Al Ameel _x000a_Female Lead : Taran Preet _x000a_Editor : Adele Pereira_x000a_Colorist : The Post Brothers _x000a_Steadycam Operator : Mark _x000a_Stills : Shyju, Ameen _x000a_Production : Third Eye Films _x000a_Line Producer : Faheem Rahiman_x000a_Casting Director : Kajal Narayan_x000a_Hairstylist : Shahbaz _x000a_Makeup : Judy Shibu _x000a_Spot Boys : Thansi, Razaqat, Jentry, Ashiq_x000a_Artist Management : Gurbaksh Singh Dhillon_x000a_Produced By : KV Dhillon_x000a_Online Promotions : GK DIGITAL_x000a_Music Label : Geet MP3_x000a__x000a__x000a_Enjoy and stay connected with us 📲_x000a__x000a_Website : http://GeetMP3.com_x000a_YouTube : https://www.youtube.com/c/GeetMP3 _x000a_Facebook : https://www.facebook.com/iGeetMP3_x000a_Instagram : https://www.instagram.com/GeetMP3_x000a_Twitter : https://twitter.com/GeetMP3_x000a_SnapChat : https://www.snapchat.com/add/GeetMP3"/>
    <x v="0"/>
    <s v="PT3M44S"/>
    <x v="196"/>
    <n v="119768389"/>
    <n v="1579657"/>
    <n v="35309"/>
    <x v="1"/>
    <x v="445"/>
    <x v="91"/>
    <s v="Jass Manak"/>
    <m/>
    <s v=" MixSingh"/>
    <m/>
    <m/>
    <m/>
    <m/>
    <m/>
    <m/>
    <s v="getmp3"/>
  </r>
  <r>
    <x v="0"/>
    <x v="545"/>
    <s v="Geet MP3 &amp; GK DIGITAL Presenting Official Music Video Of &quot;Just Friend&quot;_x000a__x000a_Make Sure You Will Like It And Spread it As Much As You Can. _x000a__x000a__x000a_Subscribe To Our Channel For Upcoming Songs :  http://bit.ly/SubscribeGEETMP3_x000a__x000a_Audio Available On :- _x000a__x000a__x000a_Song : Just Friend_x000a_Singer : Remmy, Shipra Goyal _x000a_Lyrics/Composer : Raana _x000a_Music : Laddi Gill _x000a_Video Director : Aarish _x000a_Produced By : Kv Dhillon_x000a_Online Promotions : GK DIGITAL _x000a_Music Label : Geet MP3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3412475"/>
    <n v="67649"/>
    <n v="1151"/>
    <x v="1"/>
    <x v="446"/>
    <x v="171"/>
    <s v="Raana"/>
    <m/>
    <s v=" Laddi Gill "/>
    <m/>
    <m/>
    <m/>
    <m/>
    <m/>
    <m/>
    <s v="getmp3"/>
  </r>
  <r>
    <x v="0"/>
    <x v="546"/>
    <s v="Subscribe To Our Channel For Songs  : http://bit.ly/SubscribeGEETMP3_x000a__x000a_Audio Listen/Download On :-_x000a__x000a_iTunes : https://apple.co/2WmtXPb_x000a_Apple Music : https://apple.co/2WmtXPb_x000a_Gaana : http://bit.ly/38brLxw_x000a_Hungama : http://bit.ly/2uvvNlB_x000a_JioSaavn : http://bit.ly/388BlkQ_x000a_Spotify : https://spoti.fi/2YQsKkW_x000a_Wynk Music : https://bit.ly/2YV0WMk_x000a_Amazon Music : https://amzn.to/3cobxDe_x000a_Youtube Music : https://bit.ly/2WmIEBY_x000a_Google Play : https://bit.ly/3fG55JM_x000a__x000a_Song Credit :- _x000a_Song : Hitler _x000a_Singer : Guri_x000a_Music : Deep Jandu_x000a_Original Music : Birgi Veerz_x000a_Lyrics  : Sahib Hitlar_x000a_Mix &amp; Master : Sameer Charegaonkar_x000a_Produced By : KV Dhillon_x000a_Promotions : GK DIGITAL_x000a_Music Label : Geet MP3 _x000a_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105174370"/>
    <n v="1208658"/>
    <n v="16773"/>
    <x v="1"/>
    <x v="447"/>
    <x v="96"/>
    <s v="Sahib Hitlar"/>
    <m/>
    <s v=" Deep Jandu"/>
    <m/>
    <m/>
    <m/>
    <m/>
    <m/>
    <m/>
    <s v="getmp3"/>
  </r>
  <r>
    <x v="0"/>
    <x v="547"/>
    <s v="Subscribe To Our Channel For Songs  : http://bit.ly/SubscribeGEETMP3_x000a__x000a_Song Available On :-_x000a_Gaana : http://bit.ly/2Slq2Pp_x000a_Wynk : http://bit.ly/39dDDiL_x000a_Hungama Music : http://bit.ly/2RY8M3L_x000a_Amazon Music India : https://amzn.to/2Sk4YZN_x000a_JioSaavn : http://bit.ly/2GXBATN_x000a_iTunes : https://apple.co/2Oxt6H7_x000a_Apple Music : https://apple.co/2Oxt6H7_x000a_Google Play : http://bit.ly/2SrDyRw_x000a__x000a_Song Credit :- _x000a_Song : Gal Sun_x000a_Singer : Jass Manak_x000a_Lyrics : Jass Manak_x000a_Composer : Jass Manak_x000a_Music : Rajat Nagpal_x000a_Produced By : KV Dhillon_x000a_Promotions : GK DIGITAL_x000a_Music Label : Geet MP3 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6S"/>
    <x v="15"/>
    <n v="102055382"/>
    <n v="1335521"/>
    <n v="16350"/>
    <x v="1"/>
    <x v="448"/>
    <x v="109"/>
    <s v="Jass Manak"/>
    <m/>
    <s v=" Rajat Nagpal"/>
    <m/>
    <m/>
    <m/>
    <m/>
    <m/>
    <m/>
    <s v="getmp3"/>
  </r>
  <r>
    <x v="0"/>
    <x v="548"/>
    <s v="Geet MP3 &amp; GK DIGITAL Presenting Official Music Video Of &quot;Dushman 40&quot; _x000a__x000a_Make Sure You Will Like It And Spread it As Much As You Can. _x000a__x000a__x000a_Subscribe To Our Channel For Upcoming Songs :  http://bit.ly/SubscribeGEETMP3_x000a__x000a_Audio Available On :-_x000a__x000a_Gaana : http://bit.ly/36Tc6Bx_x000a_iTunes : https://apple.co/2S2bJAv_x000a__x000a__x000a__x000a__x000a_Song : Dushman 40_x000a_Singer : Harf Cheema, Gurlej Akhtar_x000a_Lyrics : Harf Cheema_x000a_Composer : Harf Cheema_x000a_Music : Deep Jandu  _x000a_Video Director : Savio Sandhu _x000a_Team : Savio &amp; Yug_x000a_Dop : Shoeb Sadiqi _x000a_Edit : Gobindpuria_x000a_Designer  Gurdev Sons Designers_x000a_Produced By : Kv Dhillon_x000a_Online Promotions : GK DIGITAL _x000a_Music Label : Geet MP3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7S"/>
    <x v="212"/>
    <n v="9265370"/>
    <n v="165514"/>
    <n v="2038"/>
    <x v="1"/>
    <x v="449"/>
    <x v="172"/>
    <s v="Harf Cheema"/>
    <m/>
    <s v=" Deep Jandu  "/>
    <m/>
    <m/>
    <m/>
    <m/>
    <m/>
    <m/>
    <s v="getmp3"/>
  </r>
  <r>
    <x v="0"/>
    <x v="549"/>
    <s v="Geet MP3 &amp; Gk.Digital Presenting Official Song &quot;Shopping&quot; By Jass Manak_x000a_Make Sure You Will Like It And Spread it As Much As You Can. _x000a__x000a__x000a_Subscribe To Our Channel For Upcoming Songs :  http://bit.ly/SubscribeGEETMP3_x000a__x000a__x000a__x000a_Audio Available On :-_x000a__x000a_Gaana : http://bit.ly/2uOPQeI_x000a__x000a__x000a__x000a__x000a__x000a__x000a_Song : Shopping_x000a_Singer : Jass Manak _x000a_Lyrics : Jass Manak _x000a_Composer : Jass Manak_x000a_Music : MixSingh_x000a_Lyrical Video : The Town Media_x000a_Artist Management : Gurbaksh Singh Dhillon_x000a_Produced By : Kv Dhillon_x000a_Online Promotions : GK DIGITAL_x000a_Music Label : Geet MP3_x000a__x000a__x000a__x000a_Music Consultant &amp; Digital Partner : Gk.Digital_x000a_Instagram : https://www.instagram.com/GK.DIGITAL_x000a__x000a__x000a_Enjoy and stay connected with us 📲https://www.youtube.com/channel/UClZF...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5S"/>
    <x v="195"/>
    <n v="8568077"/>
    <n v="305091"/>
    <n v="13471"/>
    <x v="1"/>
    <x v="445"/>
    <x v="91"/>
    <s v="Jass Manak"/>
    <m/>
    <s v=" MixSingh"/>
    <m/>
    <m/>
    <m/>
    <m/>
    <m/>
    <m/>
    <s v="getmp3"/>
  </r>
  <r>
    <x v="0"/>
    <x v="550"/>
    <s v="Presenting 2nd Song Of Shooter Movie : MAA By Veet Baljit_x000a_Shooter Movie Releasing : 14 January 2022_x000a__x000a__x000a_Subscribe To Our Channel For Songs  : http://bit.ly/SubscribeGEETMP3_x000a__x000a__x000a_Audio Available On :_x000a__x000a_Itunes : https://apple.co/37xn3d4_x000a_Apple Music : https://apple.co/37xn3d4_x000a_Wynk : http://bit.ly/2RzayIA_x000a_Gaana : http://bit.ly/2Gz2dy2_x000a_Hungama : http://bit.ly/3aTPKD0_x000a_Amazon Music : https://amzn.to/36B58kj_x000a_Google Play : http://bit.ly/37EP9mP_x000a_Youtube Music : http://bit.ly/37EP9mP_x000a__x000a__x000a__x000a_Song Credit :- _x000a__x000a_Song : Maa_x000a_Singer : Veet Baljit_x000a_Lyrics : Veet Baljit_x000a_Music : Deep Jandu _x000a_Mix and Master : J Statik_x000a_Promotions : Gk Digital_x000a_Label : Geet MP3 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S"/>
    <x v="191"/>
    <n v="10689695"/>
    <n v="175773"/>
    <n v="4047"/>
    <x v="1"/>
    <x v="450"/>
    <x v="74"/>
    <s v="Veet Baljit"/>
    <m/>
    <s v=" Deep Jandu "/>
    <m/>
    <m/>
    <m/>
    <m/>
    <m/>
    <m/>
    <s v="getmp3"/>
  </r>
  <r>
    <x v="0"/>
    <x v="551"/>
    <s v="Presenting 2nd Song Of Shooter Movie : MAA By Veet Baljit_x000a_Shooter Movie Releasing : 14 January 2022_x000a_Subscribe To Our Channel For Songs  : http://bit.ly/SubscribeGEETMP3_x000a__x000a_Audio Available On :_x000a_Itunes : https://apple.co/37xn3d4_x000a_Apple Music : https://apple.co/37xn3d4_x000a_Wynk : http://bit.ly/2RzayIA_x000a_Gaana : http://bit.ly/2Gz2dy2_x000a_Hungama : http://bit.ly/3aTPKD0_x000a_Amazon Music : https://amzn.to/36B58kj_x000a_Google Play : http://bit.ly/37EP9mP_x000a_Youtube Music : http://bit.ly/37EP9mP_x000a__x000a_Song Credit :- _x000a_Song : Maa_x000a_Singer : Veet Baljit_x000a_Lyrics : Veet Baljit_x000a_Music : Deep Jandu _x000a_Mix and Master : J Statik_x000a_Promotions : Gk Digital_x000a_Music Label : Geet MP3 _x000a__x000a_Music Consultant &amp; Digital Partner : GK DIGITAL_x000a_Instagram : https://www.instagram.com/GK.DIGITAL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0S"/>
    <x v="174"/>
    <n v="8521205"/>
    <n v="205355"/>
    <n v="3356"/>
    <x v="1"/>
    <x v="450"/>
    <x v="74"/>
    <s v="Veet Baljit"/>
    <m/>
    <s v=" Deep Jandu "/>
    <m/>
    <m/>
    <m/>
    <m/>
    <m/>
    <m/>
    <s v="getmp3"/>
  </r>
  <r>
    <x v="0"/>
    <x v="552"/>
    <s v="Geet MP3 &amp; GK DIGITAL Presenting Official Teaser Of &quot;Dushman 40&quot; _x000a__x000a_Make Sure You Will Like It And Spread it As Much As You Can. _x000a__x000a_Subscribe To Our Channel For Upcoming Songs :  http://bit.ly/SubscribeGEETMP3_x000a__x000a_Song : Dushman 40_x000a_Singer : Harf Cheema, Gurlej Akhtar_x000a_Lyrics : Harf Cheema_x000a_Composer : Harf Cheema_x000a_Music : Deep Jandu  _x000a_Video Director : Savio Sandhu _x000a_Team : Savio &amp; Yug_x000a_Dop : Shoeb Sadiqi _x000a_Edit : Gobindpuria_x000a_Produced By : Kv Dhillon_x000a_Online Promotions : GK DIGITAL _x000a_Music Label : Geet MP3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5S"/>
    <x v="213"/>
    <n v="383490"/>
    <n v="15823"/>
    <n v="317"/>
    <x v="1"/>
    <x v="449"/>
    <x v="172"/>
    <s v="Harf Cheema"/>
    <m/>
    <s v=" Deep Jandu  "/>
    <m/>
    <m/>
    <m/>
    <m/>
    <m/>
    <m/>
    <s v="getmp3"/>
  </r>
  <r>
    <x v="0"/>
    <x v="553"/>
    <s v="Geet MP3 &amp; GK DIGITAL Presenting Official Song &quot;Shad Dena Tenu&quot; _x000a__x000a_Make Sure You Will Like It And Spread it As Much As You Can. _x000a__x000a__x000a_Subscribe To Our Channel For Upcoming Songs :  http://bit.ly/SubscribeGEETMP3_x000a__x000a_Also Available On :_x000a__x000a_Gaana : http://bit.ly/2GAMPBj_x000a_JioSaavn : http://bit.ly/2vtFSja_x000a_Hungama : http://bit.ly/36FGGhT_x000a_Wynk : https://wynk.in/u/Z89A56Fdc_x000a_Youtube Music : http://bit.ly/37G63kO_x000a__x000a__x000a__x000a_Song : Shad Dena Tenu_x000a_Singer : Satbir Aujla_x000a_Lyrics : Satbir Aujla_x000a_Composer : Satbir Aujla_x000a_Music : Preet Singh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6S"/>
    <x v="192"/>
    <n v="3407892"/>
    <n v="97472"/>
    <n v="1923"/>
    <x v="1"/>
    <x v="451"/>
    <x v="57"/>
    <s v="Satbir Aujla"/>
    <m/>
    <s v=" Preet Singh"/>
    <m/>
    <m/>
    <m/>
    <m/>
    <m/>
    <m/>
    <s v="getmp3"/>
  </r>
  <r>
    <x v="0"/>
    <x v="554"/>
    <s v="Geet MP3 Presenting Official Video Of &quot;Maajhe Diye Mombatiye&quot; _x000a__x000a_Make Sure You Will Like It And Spread it As Much As You Can. _x000a__x000a_Subscribe To Our Channel For Upcoming Songs :  http://bit.ly/SubscribeGEETMP3_x000a__x000a_Audio Also Available On : _x000a__x000a__x000a_Itunes : https://apple.co/2sYEvIn_x000a_Apple Music : https://apple.co/2sYEvIn_x000a_Gaana : http://bit.ly/2NWuenv_x000a_Wynk : http://bit.ly/3aC45ny_x000a_JioSaavn : http://bit.ly/2RRSA2I_x000a_Hungama : http://bit.ly/2NXummt_x000a_Amazon Music India : https://amzn.to/36tXTdT_x000a_Google Play : http://bit.ly/37yQyv6_x000a_Youtube Music : http://bit.ly/3aJOBht_x000a__x000a__x000a__x000a_Song : Maajhe Diye Mombatiye_x000a_Singer : Balkar Sidhu, Jenny Johal_x000a_Starring : Prince Bhullar, Mahi Sharma_x000a_Music : Music Nasha_x000a_Lyrics: Lok Geet _x000a_Video Director : Rav Dhillon _x000a_Editor : Jagjeet Singh Dhanoa_x000a_Casting : Deepesh Rakheja &amp; Rammy _x000a_Dop : Shinda _x000a_Produced By : KV Dhillon_x000a_Online Promotions : GK DIGITAL _x000a_Music Label : Geet MP3_x000a_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0"/>
    <s v="PT6M14S"/>
    <x v="214"/>
    <n v="75796154"/>
    <n v="482251"/>
    <n v="9081"/>
    <x v="1"/>
    <x v="452"/>
    <x v="173"/>
    <s v="Lok Geet"/>
    <m/>
    <s v=" Music Nasha"/>
    <m/>
    <m/>
    <m/>
    <m/>
    <m/>
    <m/>
    <s v="getmp3"/>
  </r>
  <r>
    <x v="0"/>
    <x v="555"/>
    <s v="Presenting First Song Of Shooter Movie : Shoot Da Order By Jass Manak And Jagpal Sandhu_x000a_Subscribe To Our Channel For More Songs  : http://bit.ly/SubscribeGEETMP3_x000a__x000a_Listen/Download Audio On :-_x000a__x000a_Gaana : http://bit.ly/2TIteaf_x000a_Wynk Music : http://bit.ly/2NMVJ2K_x000a_JioSaavn : http://bit.ly/2RzE93i_x000a_Amazon Music : https://amzn.to/37uXiKv_x000a_Hungama : http://bit.ly/2veQuTb _x000a_iTunes : https://apple.co/2Gr0Mlf_x000a_Amazon UK : https://bit.ly/3MhMnLq_x000a_Apple Music :https://apple.co/2Gr0Mlf_x000a_Spotify : http://bit.ly/3KiLSyd_x000a_Google Play : http://bit.ly/2O1h9sR_x000a_Youtube Music : http://bit.ly/2Gsvavu_x000a_Reel : https://bit.ly/40LhaER_x000a__x000a_Song Credit :- _x000a_Song : Shoot Da Order_x000a_Singer : Jass Manak, Jagpal Sandhu_x000a_Music : Deep Jandu _x000a_Mix and Master : Sameer Charegaonkar_x000a_Lyrics : Roshan _x000a_Rap Lyrics : Mr Wow_x000a_Produced By : KV Dhillon_x000a_Online Promotions : Gk Digital_x000a_Music Label : Geet MP3 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0"/>
    <s v="PT3M25S"/>
    <x v="1"/>
    <n v="191266954"/>
    <n v="2147333"/>
    <n v="31867"/>
    <x v="1"/>
    <x v="453"/>
    <x v="174"/>
    <s v="Roshan"/>
    <m/>
    <s v=" Deep Jandu "/>
    <m/>
    <m/>
    <m/>
    <m/>
    <m/>
    <m/>
    <s v="getmp3"/>
  </r>
  <r>
    <x v="0"/>
    <x v="556"/>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4S"/>
    <x v="125"/>
    <n v="31321534"/>
    <n v="602080"/>
    <n v="11672"/>
    <x v="3"/>
    <x v="320"/>
    <x v="26"/>
    <s v="NILL"/>
    <m/>
    <m/>
    <m/>
    <m/>
    <m/>
    <m/>
    <m/>
    <m/>
    <s v="getmp3"/>
  </r>
  <r>
    <x v="0"/>
    <x v="557"/>
    <s v="Geet MP3 Presenting Official Video Of &quot;Tere Laare&quot; Song, Vocals By Chetan And Kulwinder Billa,_x000a__x000a_2020 Di Shuruaat De Naal Sadi Company Da Pehla Bamb Geet._x000a__x000a_Geet Alfaza Ton Bande Hann Te Alfaaz Jazbaatan Ton._x000a_Ik Bohat Khoobsoorat Geet Chetan Te Kulwinder Billa Di Awaaz Ch._x000a__x000a_Make Sure You Will Like It And Spread it As Much As You Can. _x000a__x000a_Subscribe To Our Channel For Upcoming Songs :  http://bit.ly/SubscribeGEETMP3_x000a__x000a_TikTok Sound Link : https://vm.tiktok.com/XypTXB/_x000a__x000a_Audio Also Available On : _x000a__x000a_Gaana : http://bit.ly/2TaLTv9_x000a_iTunes : https://apple.co/2FAEqx8_x000a_Apple Music : https://apple.co/2FAEqx8_x000a_Amazon Music  https://amzn.to/2QPPWLM_x000a_Hungama : http://bit.ly/30lAbz2_x000a_Wynk : https://wynk.in/u/fa6ntGjQW_x000a_Google Play : http://bit.ly/3a6CCKt_x000a_Spotify : https://spoti.fi/2u1qAkR_x000a_Youtube Music : http://bit.ly/3adxsfZ_x000a_ _x000a_Song : Tere Laare_x000a_Singer : Chetan, Kulwinder Billa_x000a_Lyrics : Raas_x000a_Composer : Raas_x000a_Music : Akash Jandu_x000a_Video Director : Frame Singh_x000a_Female Lead : Aarushi Sharma _x000a_Dop : Shoeb Siddiqui_x000a_Produced By : Kv Dhillon_x000a_Online Promotions : GK DIGITAL _x000a_Music Label : Geet MP3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3"/>
    <s v="PT4M28S"/>
    <x v="177"/>
    <n v="22301870"/>
    <n v="165927"/>
    <n v="5836"/>
    <x v="1"/>
    <x v="454"/>
    <x v="175"/>
    <s v="Raas"/>
    <m/>
    <s v=" Akash Jandu"/>
    <m/>
    <m/>
    <m/>
    <m/>
    <m/>
    <m/>
    <s v="getmp3"/>
  </r>
  <r>
    <x v="0"/>
    <x v="558"/>
    <s v="Subscribe To Our Channel For Songs  : http://bit.ly/SubscribeGEETMP3_x000a__x000a__x000a_Music Consultant &amp; Digital Partner : Gk.Digital_x000a_Instagram : https://www.instagram.com/GK.DIGITAL_x000a__x000a_Also Available On : _x000a__x000a__x000a_Gaana : http://bit.ly/2FO802v_x000a_Itunes : https://apple.co/2FxANZ4_x000a_Apple Music : https://apple.co/2FxANZ4_x000a_Wynk : https://wynk.in/u/ToxKivCN0_x000a_Spotify : https://spoti.fi/36JtnO8_x000a_Google Play : http://bit.ly/35DhY1g_x000a_Hungama : http://bit.ly/2FNl6Nl_x000a_Youtube Music : http://bit.ly/383XaRX_x000a_Amazon Music : https://amzn.to/2tgnutp_x000a__x000a__x000a__x000a__x000a_Song : Munda Ki Kare _x000a_Singer : Jagroop Sandhu_x000a_Lyrics : Happy Dala_x000a_Music : RB Khera_x000a_Video  : Barmilan Pictures_x000a_Poster : The Town Media_x000a_Online Promotions : GK.Digital_x000a_Music Label : Geet MP3 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1002297"/>
    <n v="13820"/>
    <n v="368"/>
    <x v="1"/>
    <x v="455"/>
    <x v="176"/>
    <s v="Happy Dala"/>
    <m/>
    <s v=" RB Khera"/>
    <m/>
    <m/>
    <m/>
    <m/>
    <m/>
    <m/>
    <s v="getmp3"/>
  </r>
  <r>
    <x v="0"/>
    <x v="559"/>
    <s v="Geet MP3 Presenting Official Video Of &quot;Sone Diya Waliyan&quot; Song, Vocals By &quot;GURI&quot; Also Lyrics And Compose By Guri, And Music Created By &quot;MixSingh&quot; _x000a__x000a_Make Sure You Will Like It And Spread it As Much As You Can. _x000a__x000a__x000a_Subscribe To Our Channel For Upcoming Songs :  http://bit.ly/SubscribeGEETMP3_x000a__x000a_Song : Sone Diya Waliyan_x000a_Singer : Guri_x000a_Lyrics : Guri_x000a_Composer : Guri_x000a_Music : MixSingh_x000a_Video Director : Satti Dhillon_x000a_Production Company : Line Production Turkey_x000a_Line Producer : Uluc Yemen Aslan_x000a_Project Coordinator : Ipek Erdogan _x000a_Production Coordinator : Evren Tuncdoken_x000a_Location Manager : Atilla Taninmis_x000a_Production Assistant : Tolga Akdemir_x000a_Female Lead : Simay Ergin_x000a_DOP : Omer Belli_x000a_Focus Puller : Taylan Adıyaman_x000a_Camera Assistant : Ozan Sur_x000a_DIT : Alpay Yilmaz_x000a_Photography : Nurcan Sevindi_x000a_Makeup : İlknur Sayir_x000a_Hair : Fatma Kucuk_x000a_Post Production : The Post Brothers_x000a_Editor : Turan Onur_x000a_Colorist : Ercan Kucuk_x000a_Publicity Design : The Town Media_x000a_Arranged, Programmed &amp; Mixed By MixSingh_x000a_Vocals Recorded at Mix It Up Studio_x000a_Artist Management : Gurbaksh Singh Dhillon _x000a_Produced By : KV Dhillon_x000a_Online Promotions : GK DIGITAL _x000a_Music Label : Geet MP3_x000a_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0"/>
    <s v="PT3M49S"/>
    <x v="144"/>
    <n v="61751259"/>
    <n v="894992"/>
    <n v="22431"/>
    <x v="1"/>
    <x v="442"/>
    <x v="96"/>
    <s v="Guri"/>
    <m/>
    <s v=" MixSingh"/>
    <m/>
    <m/>
    <m/>
    <m/>
    <m/>
    <m/>
    <s v="getmp3"/>
  </r>
  <r>
    <x v="0"/>
    <x v="560"/>
    <s v="Geet MP3 &amp; GK DIGITAL Presenting New Song &quot;Bhabiye&quot; By Nishawn Bhullar _x000a__x000a_Make Sure You Will Like It And Spread it As Much As You Can. _x000a__x000a_Subscribe To Our Channel For Upcoming Songs :  http://bit.ly/SubscribeGEETMP3_x000a__x000a__x000a_Also Available On :_x000a__x000a__x000a_Itunes : https://apple.co/35Nq3RJ_x000a_Apple Music : https://apple.co/35Nq3RJ_x000a_Gaana : https://gaana.com/album/bhabiye_x000a_Hungama : http://bit.ly/361eNkE_x000a_JioSaavn : http://bit.ly/2PLRAgK_x000a_Amazon Music : https://amzn.to/2sTVBqF_x000a_Spotify : https://spoti.fi/2sTWsHT_x000a_Wynk : https://wynk.in/u/rl0WRxTpP_x000a_Google Play : http://bit.ly/2sT2ys0_x000a_Youtube Music : http://bit.ly/2MjPgeO_x000a__x000a__x000a__x000a_Song : Bhabiye_x000a_Singer : Nishawn Bhullar_x000a_Starring : Kamal Khangura_x000a_Lyrics : Veet Baljit_x000a_Music : MixSingh_x000a_Poster : The Town Media_x000a_Video By : Savio Sandhu _x000a_Team : Savio &amp; Yug _x000a_Dop : Nanni Gill_x000a_Editor : Zipsi Studio_x000a_Produced By : KV Dhillon_x000a_Online Promotions : GK DIGITAL _x000a_Music Label : Geet MP3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6S"/>
    <x v="15"/>
    <n v="9756397"/>
    <n v="115766"/>
    <n v="1521"/>
    <x v="1"/>
    <x v="456"/>
    <x v="0"/>
    <s v="Veet Baljit"/>
    <m/>
    <s v=" MixSingh"/>
    <m/>
    <m/>
    <m/>
    <m/>
    <m/>
    <m/>
    <s v="getmp3"/>
  </r>
  <r>
    <x v="0"/>
    <x v="561"/>
    <s v="Geet MP3 Presenting  Album &quot;Down To Earth&quot; By Deep Jandu_x000a_Make Sure You Will Like It And Spread it As Much As You Can. _x000a_Subscribe To Our Channel For Upcoming Songs :  http://bit.ly/SubscribeGEETMP3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Reel : https://bit.ly/3UguZIR_x000a__x000a_Song Credits :-_x000a_Song : Bombay To Punjab_x000a_Singer : Deep Jandu, DIVINE_x000a_Female Lead : Gitanjali Singh_x000a_Lyrics : Karan Aujla_x000a_Music Composer : Deep Jandu_x000a_Rap : DIVINE_x000a_Video : Satti Dhillon_x000a_Dop : Sukh Kamboj _x000a_Editor : Zipsi Studio_x000a_Production : Fateh Film Production _x000a_Choreographer : Sumit Kumar_x000a_Album : Down To Earth_x000a_Music : Deep Jandu_x000a_Mix &amp; Master : J Statik  _x000a_Poster : The Town Media_x000a_Produced By : KV Dhillon_x000a_Online Promotions : GK DIGITAL _x000a_Music Label : Geet MP3_x000a__x000a_Enjoy and stay connected with us 📲https://www.youtube.com/channel/UClZF..._x000a__x000a_Website : http://GeetMP3.com_x000a_YouTube : https://www.youtube.com/c/GeetMP3 _x000a_Facebook : https://www.facebook.com/GEETMP3OFFICIAL_x000a_Instagram : https://www.instagram.com/GEETMP3_x000a_Twitter : https://twitter.com/GEETMP3_x000a_SnapChat : https://www.snapchat.com/add/GEETMP3"/>
    <x v="0"/>
    <s v="PT4M12S"/>
    <x v="71"/>
    <n v="334007019"/>
    <n v="3606910"/>
    <n v="46519"/>
    <x v="1"/>
    <x v="457"/>
    <x v="177"/>
    <s v="Karan Aujla"/>
    <m/>
    <s v=" Deep Jandu"/>
    <m/>
    <m/>
    <m/>
    <m/>
    <m/>
    <m/>
    <s v="getmp3"/>
  </r>
  <r>
    <x v="0"/>
    <x v="562"/>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Game _x000a_Singer : Deep Jandu, Sultaan_x000a_Lyrics :  Lally Mundi_x000a_Music : Deep Jandu_x000a_Rap : SULTAAN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7S"/>
    <x v="212"/>
    <n v="5287228"/>
    <n v="86943"/>
    <n v="1925"/>
    <x v="1"/>
    <x v="458"/>
    <x v="178"/>
    <s v="Lally Mundi"/>
    <m/>
    <s v=" Deep Jandu "/>
    <m/>
    <m/>
    <m/>
    <m/>
    <m/>
    <m/>
    <s v="getmp3"/>
  </r>
  <r>
    <x v="0"/>
    <x v="563"/>
    <s v="Geet MP3 &amp; GK DIGITAL Presenting Album &quot;Down To Earth&quot; By Deep Jandu_x000a__x000a_Make Sure You Will Like It And Spread it As Much As You Can. _x000a__x000a_Subscribe To Our Channel For Upcoming Songs :  http://bit.ly/SubscribeGEETMP3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_x000a_Music : Deep Jandu_x000a_Mix &amp; Master : J Statik  _x000a_Poster : The Town Media_x000a_Video : Satti Dhillon_x000a_Produced By : Kv Dhillon_x000a_Online Promotions : GK DIGITAL _x000a_Music Label : Geet MP3_x000a__x000a__x000a_Song Credits :-_x000a__x000a_Song : Bombay To Punjab_x000a_Singer : Deep Jandu, DIVINE_x000a_Lyrics : Karan Aujla_x000a_Music : Deep Jandu_x000a_Rap : DIVINE_x000a_Video : Satti Dhillon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3S"/>
    <x v="215"/>
    <n v="247037"/>
    <n v="9712"/>
    <n v="352"/>
    <x v="1"/>
    <x v="457"/>
    <x v="177"/>
    <s v="Karan Aujla"/>
    <m/>
    <s v=" Deep Jandu"/>
    <m/>
    <m/>
    <m/>
    <m/>
    <m/>
    <m/>
    <s v="getmp3"/>
  </r>
  <r>
    <x v="0"/>
    <x v="564"/>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My Name _x000a_Singer : Deep Jandu, Karan Aujla, Gangis Khan_x000a_Lyrics :  Karan Aujla_x000a_Music : Deep Jandu_x000a_Rap : Karan Aujla, Gangis Khan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8S"/>
    <x v="216"/>
    <n v="9967452"/>
    <n v="123265"/>
    <n v="1709"/>
    <x v="1"/>
    <x v="459"/>
    <x v="179"/>
    <s v="Karan Aujla"/>
    <m/>
    <s v=" Deep Jandu "/>
    <m/>
    <m/>
    <m/>
    <m/>
    <m/>
    <m/>
    <s v="getmp3"/>
  </r>
  <r>
    <x v="0"/>
    <x v="565"/>
    <s v="Geet MP3 &amp; GK DIGITAL Presenting New Song &quot;Sohni Kudi&quot; By Deep Dhillon &amp; Jaismeen Jassi_x000a__x000a_Make Sure You Will Like It And Spread it As Much As You Can. _x000a__x000a_Subscribe To Our Channel For Upcoming Songs :  http://bit.ly/SubscribeGEETMP3_x000a__x000a__x000a_Audio Available On :_x000a__x000a_Itunes : https://apple.co/34y6gEj_x000a_Apple Music : https://apple.co/34y6gEj_x000a_Wynk : http://bit.ly/2YUCdFX_x000a_Gaana : http://bit.ly/2S44uZ5_x000a_Hungama : http://bit.ly/2YYz9IB_x000a_Amazon Music : https://amzn.to/2szSx2C_x000a_JioSaavn : http://bit.ly/2S0XHPL_x000a_Spotify : https://spoti.fi/2S8kmtM_x000a_Google Play : http://bit.ly/2tpVmUj_x000a_Youtube Music : http://bit.ly/2rbnqKy_x000a__x000a__x000a__x000a_Song : Sohni Kudi_x000a_Singer : Deep Dhillon &amp; Jaismeen Jassi_x000a_Lyrics : Devinder  Benipal &amp; Preet Guri_x000a_Music : Dark Cello_x000a_Poster : The Town Media_x000a_Video By : Navraj Raja_x000a_Dop : Harinder Kalra_x000a_Master Mixing : Smeer Charegaonkar_x000a_Editor &amp; Colorist: Baljinder Muhar_x000a_Asst. Director : Vee J Teji_x000a_Special Thanks : Buta Singh Johal Vancouver 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1S"/>
    <x v="181"/>
    <n v="1122241"/>
    <n v="16659"/>
    <n v="414"/>
    <x v="1"/>
    <x v="460"/>
    <x v="180"/>
    <s v="Devinder Benipal &amp; Preet Guri"/>
    <m/>
    <s v=" Dark Cello"/>
    <m/>
    <m/>
    <m/>
    <m/>
    <m/>
    <m/>
    <s v="getmp3"/>
  </r>
  <r>
    <x v="0"/>
    <x v="566"/>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Real Ustaad_x000a_Singer : Deep Jandu, Miss Pooja_x000a_Lyrics :  Lally Mundi _x000a_Music : Deep Jandu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7S"/>
    <x v="217"/>
    <n v="1471510"/>
    <n v="34463"/>
    <n v="1072"/>
    <x v="1"/>
    <x v="461"/>
    <x v="181"/>
    <s v="Lally Mundi"/>
    <m/>
    <s v=" Deep Jandu "/>
    <m/>
    <m/>
    <m/>
    <m/>
    <m/>
    <m/>
    <s v="getmp3"/>
  </r>
  <r>
    <x v="0"/>
    <x v="567"/>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Sab Theek Ae_x000a_Singer : Deep Jandu, raja Kumari _x000a_Lyrics :  Lally Mundi _x000a_Music : Deep Jandu _x000a_Rap : Raja Kumari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7S"/>
    <x v="80"/>
    <n v="497051"/>
    <n v="11562"/>
    <n v="284"/>
    <x v="1"/>
    <x v="462"/>
    <x v="182"/>
    <s v="Lally Mundi"/>
    <m/>
    <s v=" Deep Jandu "/>
    <m/>
    <m/>
    <m/>
    <m/>
    <m/>
    <m/>
    <s v="getmp3"/>
  </r>
  <r>
    <x v="0"/>
    <x v="568"/>
    <s v="Geet MP3 &amp; GK DIGITAL Presenting New Song  &quot;Robinhood&quot; By &quot;Singga&quot;_x000a__x000a_Make Sure You Will Like It And Spread it As Much As You Can. _x000a__x000a__x000a_Subscribe To Our Channel For Upcoming Songs :  http://bit.ly/SubscribeGEETMP3_x000a__x000a__x000a_Also Available On : _x000a__x000a_Itunes : https://apple.co/2ZaKeXq_x000a_Apple Music : https://apple.co/2ZaKeXq_x000a_Gaana : https://gaana.com/album/robinhood-desi-jatt_x000a_Wynk : https://wynk.in/u/xH7SzQGG4_x000a_JioSaavn : http://bit.ly/2POSIPI_x000a_Hungama : http://bit.ly/2PPVELR_x000a_Spotify : https://spoti.fi/34GsLr3_x000a_Amazon Music : https://amzn.to/38PG4bM_x000a_Google Play : http://bit.ly/2sM6b2D_x000a_Youtube Music : http://bit.ly/2S9xDlx_x000a__x000a__x000a_Song : Robinhood_x000a_Singer : Singga_x000a_Lyrics : Singga_x000a_Music : Westetn Penduz_x000a_Poster : The Town Media_x000a_Video Director : B2Gether Pros, Badnaam Group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1S"/>
    <x v="82"/>
    <n v="12544340"/>
    <n v="222391"/>
    <n v="6224"/>
    <x v="1"/>
    <x v="463"/>
    <x v="183"/>
    <s v="Singga"/>
    <m/>
    <s v=" Westetn Penduz"/>
    <m/>
    <m/>
    <m/>
    <m/>
    <m/>
    <m/>
    <s v="getmp3"/>
  </r>
  <r>
    <x v="0"/>
    <x v="569"/>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Mayajaal_x000a_Singer : Deep Jandu, BOHEMIA _x000a_Lyrics :  Lally Mundi _x000a_Music : Deep Jandu _x000a_Rap : BOHEMIA 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2560187"/>
    <n v="51681"/>
    <n v="1763"/>
    <x v="1"/>
    <x v="464"/>
    <x v="184"/>
    <s v="Lally Mundi"/>
    <m/>
    <s v=" Deep Jandu "/>
    <m/>
    <m/>
    <m/>
    <m/>
    <m/>
    <m/>
    <s v="getmp3"/>
  </r>
  <r>
    <x v="0"/>
    <x v="570"/>
    <s v="Geet MP3 &amp; GK DIGITAL Presenting Official Song &quot;Peg Tere Naa De&quot; Vocals By &quot;Karaj Randhawa&quot; And Music Created By &quot;The Kidd&quot; _x000a__x000a_Make Sure You Will Like It And Spread it As Much As You Can. _x000a__x000a__x000a_Subscribe To Our Channel For Upcoming Songs :  http://bit.ly/SubscribeGEETMP3_x000a__x000a__x000a_Also Available On :_x000a__x000a_Itunes : https://apple.co/2S7ebWQ_x000a_Apple Music : https://apple.co/2S7ebWQ_x000a_Gaana : https://gaana.com/album/peg-tere-naa-de_x000a_Wynk : https://wynk.in/u/LMSzQJGnq_x000a_JioSaavn : http://bit.ly/38Mfxw3_x000a_Hungama : http://bit.ly/38NhTL7_x000a_Spotify : https://spoti.fi/35DTS7b_x000a_Google Play : http://bit.ly/2Q1dawB_x000a_Amazon Music : https://amzn.to/2YVuZS1_x000a_Youtube Music : http://bit.ly/2Pvargc_x000a__x000a__x000a__x000a__x000a_Song : Peg Tere Naa De _x000a_Singer : Karaj Randhawa _x000a_Lyrics : Prince Rakhdi _x000a_Music : The Kidd _x000a_Director : Dilsher Singh, Khushpal Singh _x000a_Publicity Design : The Town Media_x000a_Produced By : Kv Dhillon_x000a_Art Director : Sunil Kumar_x000a_Project Manager : Khushal Singh_x000a_Online Promotions : GK DIGITAL 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6S"/>
    <x v="169"/>
    <n v="2440755"/>
    <n v="66534"/>
    <n v="1044"/>
    <x v="1"/>
    <x v="465"/>
    <x v="112"/>
    <s v="Prince Rakhdi"/>
    <m/>
    <s v=" The Kidd "/>
    <m/>
    <m/>
    <m/>
    <m/>
    <m/>
    <m/>
    <s v="getmp3"/>
  </r>
  <r>
    <x v="0"/>
    <x v="571"/>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 _x000a_Mix &amp; Master : J Statik  _x000a_Poster : The Town Media_x000a_Produced By : Kv Dhillon_x000a_Online Promotions : GK DIGITAL _x000a_Music Label : Geet MP3_x000a__x000a__x000a_Song Credits :-_x000a__x000a_Song : Jordan _x000a_Singer : Deep Jandu, Roach Killa _x000a_Lyrics :  Jass Manak_x000a_Music : Roach Killa _x000a_Composer: Deep Jandu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3S"/>
    <x v="32"/>
    <n v="1458533"/>
    <n v="31285"/>
    <n v="794"/>
    <x v="1"/>
    <x v="466"/>
    <x v="185"/>
    <s v="Jass Manak"/>
    <s v=" Deep Jandu"/>
    <s v=" Deep Jandu "/>
    <m/>
    <m/>
    <m/>
    <m/>
    <m/>
    <m/>
    <s v="getmp3"/>
  </r>
  <r>
    <x v="0"/>
    <x v="572"/>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 _x000a_Music : Deep Jandu_x000a_Mix &amp; Master : J Statik  _x000a_Poster : The Town Media_x000a_Produced By : Kv Dhillon_x000a_Online Promotions : GK DIGITAL _x000a_Music Label : Geet MP3_x000a__x000a__x000a_Song Credits :-_x000a__x000a_Song : Sala Pyar_x000a_Singer : Deep Jandu, Pav Dharia _x000a_Lyrics : Lally Mundi _x000a_Music : Deep Jandu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0S"/>
    <x v="100"/>
    <n v="421532"/>
    <n v="8896"/>
    <n v="193"/>
    <x v="1"/>
    <x v="467"/>
    <x v="186"/>
    <s v="Lally Mundi"/>
    <m/>
    <s v=" Deep Jandu"/>
    <m/>
    <m/>
    <m/>
    <m/>
    <m/>
    <m/>
    <s v="getmp3"/>
  </r>
  <r>
    <x v="0"/>
    <x v="573"/>
    <s v="Geet MP3 &amp; GK DIGITAL Presenting New Song &quot;Sohni Kudi&quot; By Deep Dhillon &amp; Jaismeen Jassi_x000a__x000a_Make Sure You Will Like It And Spread it As Much As You Can. _x000a__x000a_Subscribe To Our Channel For Upcoming Songs :  http://bit.ly/SubscribeGEETMP3_x000a__x000a__x000a__x000a_Song : Sohni Kudi_x000a_Singer : Deep Dhillon, Jaismeen Jassi_x000a_Lyrics : Devinder  Benipal &amp; Preet Guri_x000a_Music : Dark Cello_x000a_Poster : The Town Media_x000a_Video By : Navraj Raja_x000a_Editor &amp; Colorist: Baljinder Muhar_x000a_Asst. Director: Vee J Teji_x000a_Special Thanks : Buta Singh Johal Vancouver _x000a_Produced By : KV Dhillon_x000a_Online Promotions : GK DIGITAL _x000a_Music Label : Geet MP3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5S"/>
    <x v="218"/>
    <n v="163285"/>
    <n v="4540"/>
    <n v="114"/>
    <x v="1"/>
    <x v="460"/>
    <x v="187"/>
    <s v="Devinder Benipal &amp; Preet Guri"/>
    <m/>
    <s v=" Dark Cello"/>
    <m/>
    <m/>
    <m/>
    <m/>
    <m/>
    <m/>
    <s v="getmp3"/>
  </r>
  <r>
    <x v="0"/>
    <x v="574"/>
    <s v="Geet MP3 &amp; GK DIGITAL Presenting New New Album &quot;Down To Earth&quot; By Deep Jandu_x000a__x000a_Make Sure You Will Like It And Spread it As Much As You Can. _x000a__x000a__x000a_Subscribe To Our Channel For Upcoming Songs :  http://bit.ly/SubscribeGEETMP3_x000a__x000a_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_x000a_Album : Down To Earth_x000a_Music : Deep Jandu_x000a_Mix &amp; Master : J Statik  _x000a_Poster : The Town Media_x000a_Produced By : Kv Dhillon_x000a_Online Promotions : GK DIGITAL _x000a_Music Label : Geet MP3_x000a__x000a__x000a_Song Credits :-_x000a__x000a_Song : Bombay To Punjab_x000a_Singer : Deep Jandu, DIVINE_x000a_Lyrics : Karan Aujla_x000a_Music : Deep Jandu_x000a_Rap : DIVINE_x000a_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0S"/>
    <x v="27"/>
    <n v="4573702"/>
    <n v="64283"/>
    <n v="1104"/>
    <x v="1"/>
    <x v="457"/>
    <x v="177"/>
    <s v="Karan Aujla"/>
    <m/>
    <s v=" Deep Jandu"/>
    <m/>
    <m/>
    <m/>
    <m/>
    <m/>
    <m/>
    <s v="getmp3"/>
  </r>
  <r>
    <x v="0"/>
    <x v="575"/>
    <s v="Geet MP3 &amp; GK DIGITAL Presenting New New Album &quot;Down To Earth&quot; By Deep Jandu_x000a__x000a_Make Sure You Will Like It And Spread it As Much As You Can. _x000a__x000a__x000a_Subscribe To Our Channel For Upcoming Songs :  http://bit.ly/SubscribeGEETMP3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Album : Down To Earth_x000a_Music : Deep Jandu_x000a_Mix &amp; Master : J Statik  _x000a_Poster : The Town Media_x000a_Produced By : Kv Dhillon_x000a_Online Promotions : GK DIGITAL _x000a_Music Label : Geet MP3_x000a__x000a__x000a_Song Credits :-_x000a__x000a_1. Dress Match_x000a_Singer : Deep Jandu, Gurlez Akhtar_x000a_Lyrics : Lally Mundi_x000a_Music : Deep Jandu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51S"/>
    <x v="20"/>
    <n v="4341387"/>
    <n v="63390"/>
    <n v="1067"/>
    <x v="1"/>
    <x v="468"/>
    <x v="8"/>
    <s v="Lally Mundi"/>
    <m/>
    <s v=" Deep Jandu"/>
    <m/>
    <m/>
    <m/>
    <m/>
    <m/>
    <m/>
    <s v="getmp3"/>
  </r>
  <r>
    <x v="0"/>
    <x v="576"/>
    <s v="Geet MP3 &amp; GK DIGITAL Presenting New New Album &quot;Down To Earth&quot; By Deep Jandu_x000a__x000a_Make Sure You Will Like It And Spread it As Much As You Can. _x000a__x000a__x000a_Subscribe To Our Channel For Upcoming Songs :  http://bit.ly/SubscribeGEETMP3_x000a__x000a_Full Audio Album Listen And Download On _x000a__x000a_iTunes : https://apple.co/2YJ3MBJ_x000a_Apple Music : https://apple.co/2YJ3MBJ_x000a_Wynk : http://bit.ly/2RRlQYY_x000a_Gaana : http://bit.ly/2LVeFeF_x000a_JioSaavn : http://bit.ly/38BKqmH_x000a_Hungama : http://bit.ly/38zmiRL_x000a_Google Play : http://bit.ly/2EfH9vA_x000a_Spotify : https://spoti.fi/2EcqFEf_x000a_Amazon Music : https://amzn.to/2ErGrLT_x000a_Deezer : http://bit.ly/2spJz83_x000a_7Digital : http://bit.ly/2tiaFyu_x000a_Kkbox : http://bit.ly/2PiJ4pp_x000a__x000a__x000a__x000a__x000a_Album : Down To Earth_x000a_Music : Deep Jandu_x000a_Lyrics : Lally Mundi, Karan Aujla, Jass Manak_x000a_Mix &amp; Master : J Statik  _x000a_Poster : The Town Media, Garry Nawaab_x000a_Produced By : Kv Dhillon_x000a_Online Promotions : GK DIGITAL _x000a_Music Label : Geet MP3_x000a__x000a__x000a_Song Credits :-_x000a__x000a_1. Dress Match_x000a_Singer : Deep Jandu, Gurlez Akhtar_x000a_Lyrics : Lally Mundi_x000a_Music : Deep Jandu_x000a__x000a__x000a__x000a_2. Bombay To Punjab_x000a_Singer : Deep Jandu, DIVINE_x000a_Lyrics : Karan Aujla_x000a_Music : Deep Jandu_x000a_Rap : DIVINE_x000a__x000a__x000a_3. Sala Pyaar_x000a_Singer : Deep Jandu, Pav Dharia_x000a_Lyrics : Lally Mundi_x000a_Music : Deep Jandu_x000a__x000a__x000a_4. Jordan_x000a_Singer : Deep Jandu, Roach Killa_x000a_Lyrics : Jass Manak_x000a_Music :Deep Jandu _x000a_Rap : Roack Killa_x000a__x000a__x000a_5. Mayajaal _x000a_Singer : Deep Jandu, Bohemia_x000a_Lyrics : Lally Mundi_x000a_Music : Deep Jandu_x000a_Rap : Bohemia_x000a__x000a__x000a__x000a_6. Sab Theek Ae  _x000a_Singer : Deep Jandu, Raj Kumari, SHV G _x000a_Lyrics : Lally Mundi_x000a_Music : Deep Jandu_x000a_Rap : Raja Kumari, SHV G_x000a__x000a__x000a__x000a_7. Real Ustaad _x000a_Singer : Deep Jandu, Miss Pooja_x000a_Lyrics : Karan Aujla_x000a_Music : Deep Jandu_x000a__x000a__x000a__x000a_8. My Name _x000a_Singer : Deep Jandu, Karan Aujla, Gangis Khan_x000a_Lyrics : Karan Aujla_x000a_Music : Deep Jandu_x000a_Rap : Gangis Khan_x000a__x000a__x000a_9. Game_x000a_Singer : Deep Jandu, Sultaan_x000a_Lyrics : Lally Mundi_x000a_Music : Deep Jandu _x000a_Rap : Sultaan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5M6S"/>
    <x v="219"/>
    <n v="6866154"/>
    <n v="145203"/>
    <n v="6274"/>
    <x v="1"/>
    <x v="469"/>
    <x v="8"/>
    <s v="Lally Mundi, Karan Aujla, Jass Manak"/>
    <m/>
    <s v=" Deep Jandu"/>
    <m/>
    <m/>
    <m/>
    <m/>
    <m/>
    <m/>
    <s v="getmp3"/>
  </r>
  <r>
    <x v="0"/>
    <x v="577"/>
    <s v="Geet MP3 &amp; GK DIGITAL Presenting New Teaser &quot;Robinhood&quot; By Singga_x000a__x000a_Make Sure You Will Like It And Spread it As Much As You Can. _x000a__x000a__x000a_Subscribe To Our Channel For Upcoming Songs :  http://bit.ly/SubscribeGEETMP3_x000a__x000a__x000a__x000a_Song : Robinhood_x000a_Singer : Singga_x000a_Lyrics : Singga_x000a_Music : Westetn Penduz_x000a_Mix &amp; Master :_x000a_Poster : The Town Media_x000a_Video Director : B2Gether Pros, Badnaam Group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1S"/>
    <x v="220"/>
    <n v="483189"/>
    <n v="23020"/>
    <n v="535"/>
    <x v="1"/>
    <x v="463"/>
    <x v="183"/>
    <s v="Singga"/>
    <m/>
    <s v=" Westetn Penduz"/>
    <m/>
    <m/>
    <m/>
    <m/>
    <m/>
    <m/>
    <s v="getmp3"/>
  </r>
  <r>
    <x v="0"/>
    <x v="578"/>
    <s v="Subscribe To Our Channel For Songs  : http://bit.ly/SubscribeGEETMP3_x000a__x000a__x000a__x000a__x000a__x000a_Music Consultant &amp; Digital Partner : Gk.Digital_x000a__x000a_Instagram : https://www.instagram.com/GK.DIGITAL_x000a__x000a__x000a__x000a_Song : Selfie Queen _x000a_Singer : Seera Buttar _x000a_Lyrics : Jassi Rk_x000a_Music : Mind Frique_x000a_Poster &amp; Video : Yash Media _x000a_Music Label : Geet Mp3_x000a__x000a__x000a__x000a_Enjoy and stay connected with us 📲https://www.youtube.com/channel/UClZF7OsrECe3t_ADrjZEh_Q/join_x000a__x000a_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44S"/>
    <x v="221"/>
    <n v="117582"/>
    <n v="5193"/>
    <n v="278"/>
    <x v="1"/>
    <x v="470"/>
    <x v="188"/>
    <s v="Jassi Rk"/>
    <m/>
    <s v=" Mind Frique"/>
    <m/>
    <m/>
    <m/>
    <m/>
    <m/>
    <m/>
    <s v="getmp3"/>
  </r>
  <r>
    <x v="0"/>
    <x v="579"/>
    <s v="Geet MP3 Presenting New Song &quot;Clutch Baliye&quot; By Sultaan_x000a__x000a_Make Sure You Will Like It And Spread it As Much As You Can. _x000a__x000a_Subscribe To Our Channel For Upcoming Songs :  http://bit.ly/SubscribeGEETMP3_x000a__x000a_Song : Clutch Baliye_x000a_Singer : Sultaan Feat Gagan _x000a_Lyrics : Sultaan_x000a_Music : Sound Shikari_x000a_Video By : JT Singh_x000a_Produced By : KV Dhillon_x000a_Online Promotions : GK DIGITAL 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5S"/>
    <x v="86"/>
    <n v="42294316"/>
    <n v="571617"/>
    <n v="6920"/>
    <x v="1"/>
    <x v="471"/>
    <x v="189"/>
    <s v="Sultaan"/>
    <m/>
    <s v=" Sound Shikari"/>
    <m/>
    <m/>
    <m/>
    <m/>
    <m/>
    <m/>
    <s v="getmp3"/>
  </r>
  <r>
    <x v="0"/>
    <x v="580"/>
    <s v="Geet MP3 Presenting New Song &quot;Landcruiser&quot; By Veet Baljit &amp; Gurlez Akhtar_x000a__x000a_Make Sure You Will Like It And Spread it As Much As You Can. _x000a__x000a_Subscribe To Our Channel For Upcoming Songs :  http://bit.ly/SubscribeGEETMP3_x000a__x000a__x000a_Also Available On _x000a__x000a_Itunes : https://apple.co/2PJ7DLl_x000a_Apple Music : https://apple.co/2PJ7DLl_x000a_Wynk : http://bit.ly/349WM2c_x000a_Gaana : https://gaana.com/album/landcruiser_x000a_Spotify : https://spoti.fi/2P5bWRU_x000a_JioSaavn : http://bit.ly/2Z20s4W_x000a_Google Play : http://bit.ly/357L21t_x000a_Amazon Music : https://amzn.to/2E5M5Tr_x000a_Youtube Music : http://bit.ly/3480rx6_x000a_Hungama : http://bit.ly/2sidOxx_x000a__x000a_Song : Landcruiser_x000a_Singer : Veet Baljit, Gurlez Akhtar_x000a_Starring : Kamal Khangura_x000a_Lyrics : Veet Baljit_x000a_Music : MixSingh_x000a_Poster : The Town Media_x000a_Video By : Satti Dhillon_x000a_Produced By : KV Dhillon_x000a_Online Promotions : GK DIGITAL 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41492114"/>
    <n v="333689"/>
    <n v="5685"/>
    <x v="1"/>
    <x v="472"/>
    <x v="190"/>
    <s v="Veet Baljit"/>
    <m/>
    <s v=" MixSingh"/>
    <m/>
    <m/>
    <m/>
    <m/>
    <m/>
    <m/>
    <s v="getmp3"/>
  </r>
  <r>
    <x v="0"/>
    <x v="581"/>
    <s v="Geet MP3 &amp; GK DIGITAL Presenting New New Album &quot;Down To Earth&quot; By Deep Jandu_x000a_Full Album Releasing On 13 Dec 5PM_x000a__x000a__x000a_Make Sure You Will Like It And Spread it As Much As You Can. _x000a__x000a__x000a_Subscribe To Our Channel For Upcoming Songs :  http://bit.ly/SubscribeGEETMP3_x000a__x000a__x000a_Album : Down To Earth_x000a_Music : Deep Jandu_x000a_Poster : The Town Media, Garry Nawaab_x000a_Video Director : Rupan Bal_x000a_Produced By : Kv Dhillon_x000a_Online Promotions : GK DIGITAL _x000a_Music Label : Geet MP3_x000a__x000a__x000a_Song Credits :-_x000a__x000a_1. Dress Match_x000a_Singer : Deep Jandu, Gurlez Akhtar_x000a_Lyrics : Lally Mundi_x000a_Music : Deep Jandu_x000a__x000a__x000a__x000a_2. Bombay To Punjab_x000a_Singer : Deep Jandu, DIVINE_x000a_Lyrics : Karan Aujla_x000a_Music : Deep Jandu_x000a_Rap : DIVINE_x000a__x000a__x000a_3. Sala Pyaar_x000a_Singer : Deep Jandu, Pav Dharia_x000a_Lyrics : Lally Mundi_x000a_Music : Deep Jandu_x000a__x000a__x000a_4. Jordan_x000a_Singer : Deep Jandu, Roach Killa_x000a_Lyrics : Jass Manak_x000a_Music :Deep Jandu _x000a_Rap : Roack Killa_x000a__x000a__x000a_5. Mayajaal _x000a_Singer : Deep Jandu, Bohemia_x000a_Lyrics : Lally Mundi_x000a_Music : Deep Jandu_x000a_Rap : Bohemia_x000a__x000a__x000a__x000a_6. Sab Theek Ae  _x000a_Singer : Deep Jandu, Raj Kumari, SHV G _x000a_Lyrics : Lally Mundi_x000a_Music : Deep Jandu_x000a_Rap : Raja Kumari, SHV G_x000a__x000a__x000a__x000a_7. Real Ustaad _x000a_Singer : Deep Jandu, Miss Pooja_x000a_Lyrics : Karan Aujla_x000a_Music : Deep Jandu_x000a__x000a__x000a__x000a_8. My Name _x000a_Singer : Deep Jandu, Karan Aujla, Gangis Khan_x000a_Lyrics : Karan Aujla_x000a_Music : Deep Jandu_x000a_Rap : Gangis Khan_x000a__x000a__x000a_9. Game_x000a_Singer : Deep Jandu, Sultaan_x000a_Lyrics : Lally Mundi_x000a_Music : Deep Jandu _x000a_Rap : Sultaan_x000a_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S"/>
    <x v="222"/>
    <n v="632945"/>
    <n v="26741"/>
    <n v="741"/>
    <x v="1"/>
    <x v="469"/>
    <x v="8"/>
    <s v="Lally Mundi"/>
    <m/>
    <s v=" Deep Jandu"/>
    <m/>
    <m/>
    <m/>
    <m/>
    <m/>
    <m/>
    <s v="getmp3"/>
  </r>
  <r>
    <x v="0"/>
    <x v="582"/>
    <s v="Geet MP3 &amp; GK DIGITAL Presenting New Song &quot;London Di Queen&quot; By Balkar Sidhu &amp; Gurlez Akhtar_x000a__x000a_Make Sure You Will Like It And Spread it As Much As You Can. _x000a__x000a__x000a_Subscribe To Our Channel For Upcoming Songs :  http://bit.ly/SubscribeGEETMP3_x000a__x000a_Audio Also Available On : _x000a__x000a_Itunes : https://apple.co/351MWR7_x000a_Apple Music : https://apple.co/351MWR7_x000a_Gaana : https://gaana.com/song/london-di-queen_x000a_JioSavvn : http://bit.ly/2YT7iJR_x000a_Amazon Music : https://amzn.to/2PZgOr5_x000a_Hungama : http://bit.ly/36Sac4i_x000a_Google Play : http://bit.ly/2MbHljF_x000a_Youtube Music : http://bit.ly/36QBYOW_x000a__x000a_Song : London Di Queen_x000a_Singer : Balkar Sidhu_x000a_Lyrics : Prince Bhullar_x000a_Female Singer : Gurlez Akhtar_x000a_Music : Deep Jandu_x000a_Poster : The Town Media_x000a_Video By : Rav Dhillon_x000a_Produced By : KV Dhillon_x000a_Online Promotions : GK DIGITAL _x000a_Music Label : Geet MP3_x000a_Casting by : Deepesh Rakheja and Rammy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0S"/>
    <x v="104"/>
    <n v="866553"/>
    <n v="20356"/>
    <n v="762"/>
    <x v="1"/>
    <x v="473"/>
    <x v="191"/>
    <s v="Prince Bhullar"/>
    <m/>
    <s v=" Deep Jandu"/>
    <m/>
    <m/>
    <m/>
    <m/>
    <m/>
    <m/>
    <s v="getmp3"/>
  </r>
  <r>
    <x v="0"/>
    <x v="583"/>
    <s v="Geet MP3 &amp; GK DIGITAL Presenting New Teaser &quot;London Di Queen&quot; By Balkar Sidhu &amp; Gurlez Akhtar_x000a__x000a_Make Sure You Will Like It And Spread it As Much As You Can. _x000a__x000a__x000a_Subscribe To Our Channel For Upcoming Songs :  http://bit.ly/SubscribeGEETMP3_x000a__x000a__x000a__x000a__x000a__x000a_Song : London Di Queen_x000a_Singer : Balkar Sidhu_x000a_Lyrics : Prince Bhullar_x000a_Female Singer : Gurlez Akhtar_x000a_Music : Deep Jandu_x000a_Poster : The Town Media_x000a_Video By : Rav Dhillon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25S"/>
    <x v="223"/>
    <n v="141288"/>
    <n v="5586"/>
    <n v="206"/>
    <x v="1"/>
    <x v="473"/>
    <x v="191"/>
    <s v="Prince Bhullar"/>
    <m/>
    <s v=" Deep Jandu"/>
    <m/>
    <m/>
    <m/>
    <m/>
    <m/>
    <m/>
    <s v="getmp3"/>
  </r>
  <r>
    <x v="0"/>
    <x v="584"/>
    <s v="Mankirt Aulakh First Time On GEET MP3_x000a__x000a_Geet MP3 Presenting Official Song Of &quot;Glock&quot; Song,_x000a_Make Sure You Will Like It And Spread it As Much As You Can_x000a__x000a__x000a_Subscribe To Our Channel For Upcoming Songs :  http://bit.ly/SubscribeGEETMP3_x000a__x000a__x000a__x000a__x000a_Song : Glock_x000a_Singer : Mankirt Aulakh_x000a_Lyrics : Saabi Bhinder_x000a_Music : The Kidd_x000a_Female Lead : Kamal Khangura _x000a_Video Director : Rupan Bal &amp; Rubal GTR_x000a_Edit Colourist : DilpreetVFX_x000a_Poster Design : The Town Media_x000a_Produced By : KV Dhillon_x000a_Online Promotions : GK DIGITAL _x000a_Music Label : Geet MP3_x000a_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3S"/>
    <x v="5"/>
    <n v="43538221"/>
    <n v="591199"/>
    <n v="29306"/>
    <x v="1"/>
    <x v="474"/>
    <x v="192"/>
    <s v="Saabi Bhinder"/>
    <m/>
    <s v=" The Kidd"/>
    <m/>
    <m/>
    <m/>
    <m/>
    <m/>
    <m/>
    <s v="getmp3"/>
  </r>
  <r>
    <x v="0"/>
    <x v="585"/>
    <s v="KV Dhillon Marriage _x000a__x000a_KV &amp; Davy  24-11-2019_x000a__x000a_Audio Available On _x000a__x000a_Itunes : https://apple.co/352gn5A_x000a_Apple Music : https://apple.co/352gn5A_x000a_Gaana : http://bit.ly/2Yu4HWT_x000a_Hungama : http://bit.ly/2P0ut1B_x000a_Wynk : https://wynk.in/u/E1Ye1Yhla_x000a_Google Play : http://bit.ly/2DZpd8k_x000a_Jio Savvn : http://bit.ly/36jcAB7_x000a_Amazon Music : https://amzn.to/2LxAvF1_x000a_Spotify : https://spoti.fi/2YxmqMT_x000a_Youtube Music : http://bit.ly/2RwFNV6_x000a__x000a__x000a__x000a_Thank You Everyone _x000a__x000a_At Home 🏡 _x000a__x000a_Babbu Maan _x000a_Manmohan Waris _x000a_Satinder Sartaj _x000a_Labh Heera _x000a_Deep Dhillon _x000a_Jasmine Jassi _x000a_Harf Cheema _x000a_Nishawn Bhullar _x000a_Deep Jandu _x000a_Parma Music _x000a_Sarthi K _x000a_Vadda Grewal _x000a_Guri _x000a_Jass Manak _x000a_Karan Randhawa _x000a_Jayy Randhawa _x000a_Satbir Aujla _x000a_Musahib _x000a_Priya _x000a_Gora Gill_x000a__x000a_Reception 26 November _x000a__x000a_Guru Randhawa _x000a_Jassi Gill _x000a_Mankirat Aulakh _x000a_Chetan _x000a_Sukh-E _x000a_Karan Aujla _x000a_Kulbir Jhinjer_x000a_Kulwinder Billa _x000a_Ranjit Bawa _x000a_Tarsem Jassar _x000a_Veet Baljit _x000a_Preet Harpal _x000a_Kaur B _x000a_Harjit Harman_x000a_Sippy Gill _x000a_Jelly _x000a_Angrej Ali _x000a_Hardeep Grewal _x000a_Nisha Bano _x000a_Afsana Khan _x000a_Happy Raikoti_x000a_Nav Sandhu _x000a_Shery Sean _x000a_Deepak Dhillon _x000a_Jugni Dhillon _x000a_Gurlez Akhtar _x000a_Kulwinder Kaily _x000a_Resham Singh Anmol _x000a_Balkar Sidhu_x000a_Karan Sehmbi_x000a_Mehtab Virk_x000a_Kartar Cheema_x000a_Bunty Bains_x000a_Vee Music_x000a_Gursanj_x000a_Arsh Maini_x000a_Karaj Randhawa _x000a_Sartaj Virk_x000a_Nikit Dhillon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0"/>
    <s v="PT3M16S"/>
    <x v="2"/>
    <n v="372155926"/>
    <n v="2759710"/>
    <n v="33197"/>
    <x v="3"/>
    <x v="475"/>
    <x v="26"/>
    <s v="NILL"/>
    <m/>
    <m/>
    <m/>
    <m/>
    <m/>
    <m/>
    <m/>
    <m/>
    <s v="getmp3"/>
  </r>
  <r>
    <x v="0"/>
    <x v="586"/>
    <s v="Geet MP3 Presenting New Song &quot;Juti Jharrke&quot; By Hardeep Grewal And Afsana Khan_x000a__x000a_Make Sure You Will Like It And Spread it As Much As You Can_x000a__x000a__x000a_Subscribe To Our Channel For Upcoming Songs :  http://bit.ly/SubscribeGEETMP3_x000a__x000a_Also Available On:_x000a_Itunes : https://apple.co/2PiEUfO_x000a_Apple Music : https://apple.co/2PiEUfO_x000a_Gaana : http://bit.ly/2R0ZYKl_x000a_Wynk : http://bit.ly/2qYYMfQ_x000a_Hungama : http://bit.ly/2q5yPem_x000a_JioSaavn : http://bit.ly/35EeYls_x000a_Spotify : https://spoti.fi/33ZRI00_x000a_Google Play : http://bit.ly/2Rs4Poh_x000a_Amazon Music : https://amzn.to/33ZyPdQ_x000a_Youtube Music : http://bit.ly/38h8hYB_x000a__x000a_Song : Juti Jharke_x000a_Singer : Hardeep Grewal_x000a_Lyrics : Hardeep Grewal_x000a_Composer: Hardeep Grewal_x000a_Female Singer : Afsana Khan_x000a_Music : Proof_x000a_Mix &amp; Master : Dense_x000a_Female Lead : J Narula_x000a_Artists : Guri Billing, Ankush Dhawan_x000a_Casting : Senty Virk_x000a_Hair &amp; Makeup : MakeupbyLeo_x000a_Dop : Mintoo Plaha_x000a_Line Producer : Sanjeev Thakur_x000a_Still : Manpreet Dhot_x000a_Poster : Pexel Dude_x000a_Associate Director : Tejinder Dhiman_x000a_Video By : Garry Khatrao Media_x000a_Produced By : KV Dhillon_x000a_Online Promotions : GK Digital_x000a_Music Label : Geet MP3"/>
    <x v="0"/>
    <s v="PT3M42S"/>
    <x v="103"/>
    <n v="115311622"/>
    <n v="791528"/>
    <n v="9121"/>
    <x v="1"/>
    <x v="476"/>
    <x v="193"/>
    <s v="Hardeep Grewal"/>
    <s v=" Hardeep Grewal"/>
    <s v=" Proof"/>
    <m/>
    <m/>
    <m/>
    <m/>
    <m/>
    <m/>
    <s v="getmp3"/>
  </r>
  <r>
    <x v="0"/>
    <x v="587"/>
    <s v="Mankirt Aulakh First Time On GEET MP3_x000a__x000a_Geet MP3 &amp; GK DIGITAL Presenting Official Teaser Of &quot;Glock&quot; Song,_x000a_Make Sure You Will Like It And Spread it As Much As You Can. _x000a__x000a__x000a_Subscribe To Our Channel For Upcoming Songs :  http://bit.ly/SubscribeGEETMP3_x000a__x000a_Audio Exclusive On Gaana_x000a__x000a__x000a_Song : Glock_x000a_Singer : Mankirt Aulakh_x000a_Lyrics : Sabi Bhinder_x000a_Music : The Kidd_x000a_Female Lead : Kamal Khangura _x000a_Video Director : Rupan Bal &amp; Rubal GTR_x000a_Mix &amp; Master : _x000a_Edit colourist dilpreetvfx_x000a_Poster Design : The Town Media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3S"/>
    <x v="224"/>
    <n v="1246007"/>
    <n v="57470"/>
    <n v="1063"/>
    <x v="1"/>
    <x v="474"/>
    <x v="192"/>
    <s v="Sabi Bhinder"/>
    <m/>
    <s v=" The Kidd"/>
    <m/>
    <m/>
    <m/>
    <m/>
    <m/>
    <m/>
    <s v="getmp3"/>
  </r>
  <r>
    <x v="0"/>
    <x v="588"/>
    <s v="Subscribe To Our Channel For Songs  : http://bit.ly/SubscribeGEETMP3_x000a__x000a_Audio Available On :_x000a__x000a_Itunes : https://apple.co/352gn5A_x000a_Apple Music : https://apple.co/352gn5A_x000a_Gaana : http://bit.ly/2Yu4HWT_x000a_Hungama : http://bit.ly/2P0ut1B_x000a_Wynk : https://wynk.in/u/E1Ye1Yhla_x000a_Google Play : http://bit.ly/2DZpd8k_x000a_Jio Savvn : http://bit.ly/36jcAB7_x000a_Amazon Music : https://amzn.to/2LxAvF1_x000a_Spotify : https://spoti.fi/2YxmqMT_x000a_Youtube Music : http://bit.ly/2RwFNV6_x000a__x000a__x000a_Song :Tera Mera Viah _x000a_Singer : Jass Manak _x000a_Lyrics : Jass Manak _x000a_Compostion : Jass Manak_x000a_ Music : MixSingh_x000a_Arranged, Programmed &amp; Mixed By MixSingh_x000a_Vocals Recorded at Mix It Up Studio_x000a_Artist Management : Gurbaksh Singh Dhillon_x000a_Produced By : KV Dhillon_x000a_Online Promotions : Gk.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37947161"/>
    <n v="683515"/>
    <n v="15084"/>
    <x v="1"/>
    <x v="475"/>
    <x v="91"/>
    <s v="Jass Manak"/>
    <m/>
    <m/>
    <m/>
    <m/>
    <m/>
    <m/>
    <m/>
    <m/>
    <s v="getmp3"/>
  </r>
  <r>
    <x v="0"/>
    <x v="589"/>
    <s v="Geet MP3 &amp; GK DIGITAL Presenting _x000a__x000a_Make Sure You Will Like It And Spread it As Much As You Can. _x000a__x000a_Subscribe To Our Channel For Upcoming Songs :  http://bit.ly/SubscribeGEETMP3_x000a__x000a_Audio Exclusive On Gaana : _x000a__x000a_Song : Juti Jharke_x000a_Singer : Hardeep Grewal_x000a_Female Singer : Afsana Khan_x000a_Music : Proof_x000a_Mix &amp; Master : Dense_x000a_Female Lead : J Narula_x000a_Artists : Guri Billing, Ankush Dhawan_x000a_Casting : Senty Virk_x000a_Hair &amp; Makeup : Makeupbyleo_x000a_Dop : Mintoo Plaha_x000a_Line Producer : Sanjeev Thakur_x000a_Still : Manpreet Dhot_x000a_Poster : Pixel Dude_x000a_Associate Director : Tejinder Dhiman_x000a_Video By : Garry Khatrao Media_x000a_Produced By : Kuldeep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6S"/>
    <x v="96"/>
    <n v="558949"/>
    <n v="24673"/>
    <n v="464"/>
    <x v="1"/>
    <x v="476"/>
    <x v="193"/>
    <s v="NILL"/>
    <m/>
    <s v=" Proof"/>
    <m/>
    <m/>
    <m/>
    <m/>
    <m/>
    <m/>
    <s v="getmp3"/>
  </r>
  <r>
    <x v="0"/>
    <x v="590"/>
    <s v="Geet MP3 &amp; GK DIGITAL Presenting Official Music Video Of &quot;Multani Kangne&quot; Song, Vocals By  &quot;Satbir Aujla&quot;_x000a__x000a_Make Sure You Will Like It And Spread it As Much As You Can. _x000a__x000a__x000a_Subscribe To Our Channel For Upcoming Songs :  http://bit.ly/SubscribeGEETMP3_x000a__x000a_Audio Exclusive On :_x000a__x000a_Itunes : https://apple.co/34Rj6On_x000a_Apple Music : https://apple.co/34Rj6On_x000a_Gaana : http://bit.ly/2OYPFVQ_x000a__x000a__x000a__x000a_Song : Multani Kangne_x000a_Singer : Satbir Aujla_x000a_Lyrics : Satbir Aujla_x000a_Compostion : Satbir Aujla_x000a_Music : MixSingh_x000a_Female Lead : Srushti Maan_x000a_Video Director : Rav Dhillon_x000a_Assistance Director : Jaggi _x000a_Dop : Shinda Singh_x000a_Mix &amp; Master : _x000a_Video Editor : Jagjeet Danowa_x000a_Art Director : Suraj_x000a_Photography : Ubhi_x000a_Casting : Deepesh Rakheja &amp; Rammy_x000a_Publicity Design : The Town Media_x000a_Artist Management : Gurbaksh Singh Dhillon_x000a_Produced By : Kuldeep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5S"/>
    <x v="55"/>
    <n v="2983939"/>
    <n v="81016"/>
    <n v="1189"/>
    <x v="1"/>
    <x v="477"/>
    <x v="57"/>
    <s v="Satbir Aujla"/>
    <m/>
    <s v=" MixSingh"/>
    <m/>
    <m/>
    <m/>
    <m/>
    <m/>
    <m/>
    <s v="getmp3"/>
  </r>
  <r>
    <x v="0"/>
    <x v="591"/>
    <s v="Geet MP3 &amp; GK DIGITAL Presenting Official Music Video Of &quot;Mere Sajjan” Vocals By  &quot;Hairat Aulakh &quot;_x000a_Make Sure You Will Like It And Spread it As Much As You Can. _x000a__x000a__x000a_Subscribe To Our Channel For Upcoming Songs :  http://bit.ly/SubscribeGEETMP3_x000a__x000a__x000a_Audio Also Available On : _x000a__x000a_Itunes : https://apple.co/2ZgwCK0_x000a_Apple Music : https://apple.co/2ZgwCK0_x000a_Gaana : http://bit.ly/38iAtuk_x000a_Hungama : http://bit.ly/2DZB5Hn_x000a_Wynk Music : https://wynk.in/u/c3GwBSfMP_x000a_Jio Savvn : http://bit.ly/2LzViri_x000a_Amazon Music : https://amzn.to/2PsQt4n_x000a__x000a__x000a_Song : Mere Sajjan _x000a_Singer : Hairat Aulakh _x000a_Lyrics : Karam Attari _x000a_Music : Wazir Patar _x000a_Video Director : Rav Dhillon _x000a_Dop : Shinda Singh_x000a_Publicity Design : The Town Media_x000a_Artist Management : Gurbaksh Singh Dhillon_x000a_Produced By : Kv Dhillon_x000a_Online Promotions : GK DIGITAL _x000a_Music Label : Geet MP3_x000a__x000a__x000a__x000a_Music Consultant &amp; Digital Partner : GK 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6S"/>
    <x v="225"/>
    <n v="1576464"/>
    <n v="55966"/>
    <n v="1371"/>
    <x v="1"/>
    <x v="478"/>
    <x v="194"/>
    <s v="Karam Attari"/>
    <m/>
    <s v=" Wazir Patar "/>
    <m/>
    <m/>
    <m/>
    <m/>
    <m/>
    <m/>
    <s v="getmp3"/>
  </r>
  <r>
    <x v="0"/>
    <x v="592"/>
    <s v="Geet MP3 Presenting Official Music Video Of &quot;Hasdi&quot; Song, Vocals By  &quot;Karan Randhawa&quot; And Music Created By &quot;Rajat Nagpal&quot; _x000a__x000a_Make Sure You Will Like It And Spread it As Much As You Can. _x000a__x000a_Subscribe To Our Channel For Upcoming Songs :  http://bit.ly/SubscribeGEETMP3_x000a__x000a_Audio Exclusive On Gaana : http://bit.ly/2KkM0Ps_x000a_Itunes : https://apple.co/350pun7_x000a_Apple Music : https://apple.co/350pun7_x000a__x000a_Song : Hasdi_x000a_Singer : Karan Randhawa_x000a_Lyrics : Micheal_x000a_Composer : Micheal _x000a_Music : Rajat Nagpal_x000a_Female Lead : Sarah Khattri _x000a_Video Director : Satti Dhillon_x000a_Dop : Shinda Singh_x000a_Mix &amp; Master : Abhishek Kaushik At BeatSpot_x000a_Choreographer : Sehaj (Urban Singh Crew) _x000a_Assit Choreographer : Priyanka &amp; Pranjal_x000a_Makeup Artist : Rajan Passi _x000a_Video Editor : Zipsi_x000a_Art Director : Mr blacc _x000a_Photography : Shivam _x000a_Hair Stylist  : Raabu ( Team Ali Khan )_x000a_Casting : Rammy Singh &amp; Depesh_x000a_Publicity Design : The Town Media_x000a_Artist Management : Gurbaksh Singh Dhillon_x000a_Produced By : KV Dhillon_x000a_Online Promotions : GK DIGITAL 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5S"/>
    <x v="195"/>
    <n v="27947351"/>
    <n v="525286"/>
    <n v="9960"/>
    <x v="1"/>
    <x v="479"/>
    <x v="36"/>
    <s v="Micheal"/>
    <m/>
    <s v=" Rajat Nagpal"/>
    <m/>
    <m/>
    <m/>
    <m/>
    <m/>
    <m/>
    <s v="getmp3"/>
  </r>
  <r>
    <x v="0"/>
    <x v="593"/>
    <s v="Geet MP3 &amp; GK DIGITAL Presenting Official Music Video Of &quot;Putt Jattan De&quot; Song,_x000a__x000a_Make Sure You Will Like It And Spread it As Much As You Can. _x000a__x000a__x000a__x000a_Subscribe To Our Channel For Upcoming Songs :  http://bit.ly/SubscribeGEETMP3_x000a__x000a__x000a__x000a__x000a__x000a_Song : Putt Jattan De_x000a_Singer : Dev Sidhu_x000a_Lyrics : Penny_x000a_Music : Game Changerz_x000a_Video Director : Jot Singh Punia _x000a_Video Editor : Bharat Sharma _x000a_Produced By : Kv Dhillon_x000a_Online Promotions : GK DIGITAL 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6S"/>
    <x v="225"/>
    <n v="335174"/>
    <n v="10188"/>
    <n v="352"/>
    <x v="1"/>
    <x v="480"/>
    <x v="195"/>
    <s v="Penny"/>
    <m/>
    <s v=" Game Changerz"/>
    <m/>
    <m/>
    <m/>
    <m/>
    <m/>
    <m/>
    <s v="getmp3"/>
  </r>
  <r>
    <x v="0"/>
    <x v="594"/>
    <s v="Geet MP3 &amp; GK DIGITAL Presenting Official Song Of &quot;Jimy Choo&quot; Song, Vocals By &quot;Guri&quot; And Music Created By &quot;MixSingh&quot; _x000a_Make Sure You Will Like It And Spread it As Much As You Can. _x000a__x000a__x000a_Subscribe To Our Channel For Upcoming Songs :  http://bit.ly/SubscribeGEETMP3_x000a__x000a_Audio Also Available On : _x000a__x000a_Gaana : http://bit.ly/2RzJglB_x000a_Itunes : https://apple.co/2s4JGWs_x000a_Apple Music : https://apple.co/2s4JGWs_x000a__x000a__x000a_Song : Jimmy Choo_x000a_Singer : Guri_x000a_Lyrics : Bhinder Dabwali, Veet Baljit_x000a_Music : MixSingh_x000a_Photography : Vipul Photography_x000a_Publicity Design : The Town Media_x000a_Arranged, Programmed &amp; Mixed By MixSingh_x000a_Vocals Recorded at Mix It Up Studio_x000a_Artist Management : Gurbaksh Singh Dhillon_x000a_Produced By : Kv Dhillon_x000a_Online Promotions : GK DIGITAL 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2114181"/>
    <n v="81458"/>
    <n v="4032"/>
    <x v="1"/>
    <x v="481"/>
    <x v="96"/>
    <s v="Bhinder Dabwali, Veet Baljit"/>
    <m/>
    <s v=" MixSingh"/>
    <m/>
    <m/>
    <m/>
    <m/>
    <m/>
    <m/>
    <s v="getmp3"/>
  </r>
  <r>
    <x v="0"/>
    <x v="595"/>
    <s v="Geet MP3 &amp; GK DIGITAL Presenting Official Music Video Of &quot;Befikra&quot; Song, Vocals By Talented &quot;Musahib&quot; And Music Created By &quot;MixSingh&quot; _x000a_Make Sure You Will Like It And Spread it As Much As You Can. _x000a__x000a__x000a_Subscribe To Our Channel For Upcoming Songs :  http://bit.ly/SubscribeGEETMP3_x000a__x000a__x000a_Audio Exclusive On Gaana : http://bit.ly/BefikraMusahib_x000a_Itunes : https://apple.co/353AaBo_x000a_Apple Music : https://apple.co/353AaBo_x000a__x000a__x000a_Song : Befikra_x000a_Singer : Musahib_x000a_Lyrics : Musahib_x000a_Composition Musahib_x000a_Music : MixSingh_x000a_Video Director : Satti Dhillon_x000a_Dop : Shinda Singh_x000a_Makeup Artist : Rajan Passi _x000a_Video Editor : Zipsi_x000a_Photography : Shivam  _x000a_Publicity Design : The Town Media_x000a_Arranged, Programmed &amp; Mixed By MixSingh_x000a_Mastering : Sameer Charegoanker_x000a_Vocals Recorded at Mix It Up Studio_x000a_Artist Management : Gurbaksh Singh Dhillon_x000a_Produced By : Kv Dhillon_x000a_Online Promotions : GK DIGITAL 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6S"/>
    <x v="149"/>
    <n v="1647826"/>
    <n v="61351"/>
    <n v="1597"/>
    <x v="1"/>
    <x v="482"/>
    <x v="50"/>
    <s v="Musahib"/>
    <m/>
    <s v=" MixSingh"/>
    <m/>
    <m/>
    <m/>
    <m/>
    <m/>
    <m/>
    <s v="getmp3"/>
  </r>
  <r>
    <x v="0"/>
    <x v="596"/>
    <s v="Geet MP3 &amp; GK DIGITAL Presenting Song Of &quot;Inder Dhillon&quot; Song Name &quot;Dil Todta&quot;_x000a__x000a__x000a_Subscribe To Our Channel For Songs  : http://bit.ly/SubscribeGEETMP3_x000a__x000a_Audio Also Available On : _x000a__x000a_Itunes : https://apple.co/33WT9MV_x000a_Apple Music : https://apple.co/33WT9MV_x000a_Gaana :  https://gaana.com/song/dil-todta_x000a_Hungama : http://bit.ly/2s8U3Ze_x000a_Wynk Music : https://wynk.in/u/vWbccrybE_x000a_Spotify : https://spoti.fi/2YuXJRu_x000a_Google Play : http://bit.ly/2RCTamm_x000a_Jio Savvn : http://bit.ly/2LwgnCT_x000a_Amazon Music : https://amzn.to/341HbBm_x000a_Youtube Music : http://bit.ly/2YDh4jv_x000a__x000a__x000a_Song : Dil Todta_x000a_Singer : Inder Dhillon_x000a_Lyrics : Jabby Gill_x000a_Composition : Jabby Gill_x000a_Music : Dream Boy_x000a_Video : Rav Dhillon_x000a_Dop : Shinda Singh_x000a_Assistant Director :  Jaggi_x000a_Production : Kuldeep Productions_x000a_Art Director : Suraj_x000a_Casting : Dipesh_x000a_Editor : Jagjet Singh Dhanoa_x000a_Artist Management : Guri Dhillon _x000a_Produced By : KV Dhillon_x000a_Online Promotions : GK DIGITAL_x000a_Music Label : Geet MP3_x000a__x000a__x000a__x000a__x000a__x000a__x000a__x000a_Music Consultant &amp; Digital Partner : Gk.Digital_x000a_Instagram : https://www.instagram.com/GK.DIGITAL_x000a__x000a__x000a_Enjoy and stay connected with us 📲https://www.youtube.com/channel/UClZF7OsrECe3t_ADrjZEh_Q/join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3S"/>
    <x v="11"/>
    <n v="580660"/>
    <n v="26610"/>
    <n v="942"/>
    <x v="1"/>
    <x v="483"/>
    <x v="196"/>
    <s v="Jabby Gill"/>
    <m/>
    <s v=" Dream Boy"/>
    <m/>
    <m/>
    <m/>
    <m/>
    <m/>
    <m/>
    <s v="getmp3"/>
  </r>
  <r>
    <x v="0"/>
    <x v="597"/>
    <s v="Geet MP3 &amp;  GK DIGITAL Presents Nishawn Bhullar's New Track &quot;QATAL&quot; Make Sure You Will Like It And Spread it As Much As You Can. _x000a__x000a_Also Available On :_x000a__x000a_Gaana : https://gaana.com/song/qatal-2_x000a_Hungama : http://bit.ly/2N8Ns9v_x000a_Wynk Music : https://wynk.in/u/weUNav09f_x000a_Jio Saaavn : https://www.jiosaavn.com/song/qatal/OiECaCNfcwM_x000a_Spotify : https://open.spotify.com/album/7kaMPhQTqvGufgbAyDLyO2_x000a_Google Play : http://bit.ly/2N4zftT_x000a_Amazon Music : https://amzn.to/321OtnP_x000a_Itunes : https://apple.co/2q7iC8a_x000a__x000a_Subscribe To Our Channel For Upcoming Songs :  http://bit.ly/SubscribeGEETMP3_x000a__x000a__x000a__x000a_Title : Qatal_x000a_Singer : Nishawn Bhullar, Gurlej Akhtar_x000a_Lyrics : Jass Manak_x000a_Composer : Jass Manak_x000a_Music : The Kidd_x000a_Video Director : Satti Dhillon_x000a_Dop : Sukha_x000a_Makeup : Rajan Passi _x000a_Editor : Zipsi_x000a_Art Director : Blacc_x000a_Hair : Aman (Team Ali Khan) _x000a_Lime Production : Fateh Film Production_x000a_Publicity Design : The Town Media_x000a_Artist Management : Gurbaksh Singh Dhillon_x000a_Produced By : Kv Dhillon_x000a_Online Promotions : GK 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7S"/>
    <x v="30"/>
    <n v="402856"/>
    <n v="12457"/>
    <n v="287"/>
    <x v="1"/>
    <x v="484"/>
    <x v="197"/>
    <s v="Jass Manak"/>
    <m/>
    <s v=" The Kidd"/>
    <m/>
    <m/>
    <m/>
    <m/>
    <m/>
    <m/>
    <s v="getmp3"/>
  </r>
  <r>
    <x v="0"/>
    <x v="598"/>
    <s v="Geet MP3 Presenting Song Of &quot;Harf Cheema&quot; Song Name &quot;Love Marriage&quot;_x000a__x000a_Subscribe To Our Channel For Songs  : http://bit.ly/SubscribeGEETMP3_x000a__x000a_Song : Love Marriage _x000a_Singer : Harf Cheema_x000a_Composition Harf Cheema_x000a_Lyrics : Harf Cheema_x000a_Music : MixSingh_x000a_Video Director : Rupan Bal, Rubal GTR_x000a_Special Thanks : Harjeet Mander (American Systems) Raman Cheema, Deep Bassi_x000a_Assistant Director : Sukhveer Dhaliwal_x000a_Mix &amp; Master : Sameer Charegaonkar_x000a_Designer  Gurdev Sons Designers_x000a_Edit DI Colourist : Jagjeet Singh Dhanoa_x000a_Publicity Design : Aman Kalsi_x000a_Produced By : Kv Dhillon_x000a_Online Promotions : GK 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_x000a_Website: http://GeetMP3.com"/>
    <x v="0"/>
    <s v="PT3M45S"/>
    <x v="127"/>
    <n v="19377816"/>
    <n v="215473"/>
    <n v="3846"/>
    <x v="1"/>
    <x v="485"/>
    <x v="29"/>
    <s v="Harf Cheema"/>
    <m/>
    <s v=" MixSingh"/>
    <m/>
    <m/>
    <m/>
    <m/>
    <m/>
    <m/>
    <s v="getmp3"/>
  </r>
  <r>
    <x v="0"/>
    <x v="599"/>
    <s v="Geet MP3 And GK Digital Presenting New Song Of Punjabi Famous Vocalist &quot;Gurlej Akhtar&quot; Song Name &quot;Non Veg&quot; Do Watch And Share_x000a__x000a_Also Available On :_x000a__x000a_Itunes : https://apple.co/2N6CgKm_x000a_Apple Music : https://apple.co/2N6CgKm_x000a_Gaana : https://gaana.com/song/non-veg-1_x000a_Hungama : http://bit.ly/2C2g1il_x000a_Wynk  : https://wynk.in/u/u6PVvI5Sz_x000a_Jio Saavn : http://bit.ly/339dsqA_x000a_Spotify : https://spoti.fi/34hrNl9_x000a_Google Play : http://bit.ly/34i0Qh9_x000a_Amazon Music : https://amzn.to/2pmApZ2_x000a__x000a__x000a__x000a_Subscribe To Our Channel For Songs  : http://bit.ly/SubscribeGEETMP3_x000a__x000a_Also Available On : _x000a_Gaana : http://bit.ly/32Bcnrf_x000a__x000a__x000a__x000a__x000a__x000a__x000a__x000a__x000a__x000a_Song : Non-Veg_x000a_Singer : Kulwinder Kally, Gurlej Akhtar_x000a_Music : Tar E Beat Breakers_x000a_Lyrics : R Nait_x000a_Director : Frame Singh_x000a_Promotions : GK 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4S"/>
    <x v="226"/>
    <n v="2182374"/>
    <n v="36125"/>
    <n v="728"/>
    <x v="1"/>
    <x v="486"/>
    <x v="198"/>
    <s v="R Nait"/>
    <m/>
    <s v=" Tar E Beat Breakers"/>
    <m/>
    <m/>
    <m/>
    <m/>
    <m/>
    <m/>
    <s v="getmp3"/>
  </r>
  <r>
    <x v="0"/>
    <x v="600"/>
    <s v="Subscribe To Our Channel For Songs  : http://bit.ly/SubscribeGEETMP3_x000a__x000a_Music Consultant &amp; Digital Partner : Gk.Digital_x000a_Instagram : https://www.instagram.com/GK.DIGITAL_x000a__x000a_Also Available On :_x000a_Gaana : https://gaana.com/song/ronde-ronde-1_x000a_Hungama : http://bit.ly/32919Jv_x000a_Jio Saavn : http://bit.ly/2N8G9yF_x000a_Spotify : https://spoti.fi/34ibAvW_x000a_Google Play : http://bit.ly/2pvvOUg_x000a_Amazon : https://amzn.to/2qgzwkv_x000a_Itunes : https://apple.co/34johqd_x000a__x000a__x000a_Song Credit : _x000a_Song Name : Ronde Ronde_x000a_Movie : Unni Ikki_x000a_Singer : Ninja_x000a_Music : The Boss_x000a_Lyrics : Avi_x000a_Mixed by : Sounds Sqaud Studio _x000a_Mastered : Amit Monga_x000a_Promotions : GK DIGITAL _x000a_Label : Geet MP3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1343147"/>
    <n v="48552"/>
    <n v="1020"/>
    <x v="1"/>
    <x v="487"/>
    <x v="89"/>
    <s v="Avi"/>
    <m/>
    <s v=" The Boss"/>
    <m/>
    <m/>
    <m/>
    <m/>
    <m/>
    <m/>
    <s v="getmp3"/>
  </r>
  <r>
    <x v="0"/>
    <x v="601"/>
    <s v="Subscribe To Our New Channel For  Songs  : http://bit.ly/SubscribeGEETMP3_x000a__x000a_Song : Non-Veg_x000a_Singer : Kulwinder Kally | Gurlej Akhtar_x000a_Music : Tar E Beat Breakers_x000a_Lyrics : R Nait_x000a_Director : Frame Singh_x000a_Promotions : G.k 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2S"/>
    <x v="200"/>
    <n v="147229"/>
    <n v="4233"/>
    <n v="175"/>
    <x v="1"/>
    <x v="486"/>
    <x v="199"/>
    <s v="R Nait"/>
    <m/>
    <s v=" Tar E Beat Breakers"/>
    <m/>
    <m/>
    <m/>
    <m/>
    <m/>
    <m/>
    <s v="getmp3"/>
  </r>
  <r>
    <x v="0"/>
    <x v="602"/>
    <s v="Geet MP3 Presenting &quot;Tera Mera Viah&quot; By &quot;Priya&quot;_x000a_Make Sure You Will Like It And Spread it As Much As You Can. _x000a__x000a_Subscribe To Our Channel For Upcoming Songs :  http://bit.ly/SubscribeGEETMP3_x000a__x000a__x000a_Also Available On :  _x000a__x000a_Itunes : https://apple.co/2C0Vivx_x000a_Apple Music : https://apple.co/2C0Vivx_x000a_Gaana : https://gaana.com/album/tera-mera-viah-punjabi-1_x000a_Hungama : http://bit.ly/2JzSjyf_x000a_Wynk : https://wynk.in/u/4BeEKaSUH_x000a_JioSaavn : http://bit.ly/2Pzg90G_x000a_Spotify : https://spoti.fi/2N6zp4j_x000a_Google Play : http://bit.ly/2PyVUjT_x000a_Amazon : https://amzn.to/34j1rix_x000a__x000a__x000a_Song :Tera Mera Viah_x000a_Singer : Priya Feat. Rav Dhillon_x000a_Lyrics : Jass Manak_x000a_Composition : Jass Manak_x000a_Music : MixSingh _x000a_Video : Rav Dhillon_x000a_Dop : Shinda Singh_x000a_Assistant Director :  Jaggi_x000a_Production : Kuldeep Productions_x000a_Art Director : Suraj_x000a_Hair Style : Sahil_x000a_Editor : Jagjet Singh Dhanoa_x000a_Artist Management : Guri Dhillon _x000a_Produced By : KV Dhillon_x000a_Online Promotions : GK DIGITAL_x000a_Music Label :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43937539"/>
    <n v="712692"/>
    <n v="11292"/>
    <x v="1"/>
    <x v="475"/>
    <x v="200"/>
    <s v="Jass Manak"/>
    <m/>
    <s v=" MixSingh "/>
    <m/>
    <m/>
    <m/>
    <m/>
    <m/>
    <m/>
    <s v="getmp3"/>
  </r>
  <r>
    <x v="0"/>
    <x v="603"/>
    <s v="Geet MP3 &amp; GK DIGITAL Presents &quot;Karaj Randhawa&quot;s New Track &quot;Warning&quot;_x000a__x000a_Subscribe To Our Channel For Songs  : http://bit.ly/SubscribeGEETMP3_x000a__x000a__x000a_Also Available On : _x000a_Gaana : https://gaana.com/album/warning-punjabi-2019-3_x000a_Hungama : http://bit.ly/2C7w9yZ_x000a_Wynk : https://wynk.in/u/aojAAN4Ia_x000a_Jiosavvn : http://bit.ly/34hzzvl_x000a_Spotify : https://spoti.fi/2C2jLk8_x000a_Google Play : http://bit.ly/2C5ukCE_x000a_Amazon : https://amzn.to/2PBr89X_x000a_Itunes : https://apple.co/2PCDrCR_x000a__x000a__x000a_Song : Warning_x000a_Singer : Karaj Randhawa Feat. Prabh Grewal _x000a_Follow On Insta : http://instagram.com/iKarajRandhawa_x000a__x000a__x000a__x000a_Lyrics : Prince Rakhdi _x000a_Music : The Kidd_x000a_Video Director : Savio Sandhu _x000a_Team : Savio &amp; Yug _x000a_Dop : Shoeb Sadiqi _x000a_Assistant's : Rajvir &amp; Rahul &amp; Harji _x000a_Production : Kuldeep Production's_x000a_Edit : Satwinder Dhanoa_x000a_Art Director : Sunil Kumar_x000a_Project Manager : Khushal Singh_x000a_Poster Design : The Town Media_x000a_Music Label : Geet MP3_x000a_Online Promotions : GK 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58S"/>
    <x v="227"/>
    <n v="11389966"/>
    <n v="148159"/>
    <n v="1742"/>
    <x v="1"/>
    <x v="488"/>
    <x v="201"/>
    <s v="Prince Rakhdi"/>
    <m/>
    <s v=" The Kidd"/>
    <m/>
    <m/>
    <m/>
    <m/>
    <m/>
    <m/>
    <s v="getmp3"/>
  </r>
  <r>
    <x v="0"/>
    <x v="604"/>
    <s v="Subscribe To Our Channel For Songs  : http://bit.ly/SubscribeGEETMP3_x000a__x000a_Also Available On :_x000a_Gaana : https://gaana.com/song/unni-ikki_x000a_Hungama : http://bit.ly/2C0HgtF_x000a_Jiosaavn : http://bit.ly/2PBAcMb_x000a_Spotify : https://spoti.fi/2WyTnHG_x000a_Google Play : http://bit.ly/2PDnOeG_x000a_Amazon : https://amzn.to/2PBr89X_x000a_Itunes : https://apple.co/2qYKag9_x000a__x000a__x000a_Song Name : Unni Ikki_x000a_Movie : Unni Ikki_x000a_Singer : Himmat Sandhu_x000a_Music : The Boss_x000a_Lyrics :  Talwinder Talbi_x000a_Mixed by : Sounds Sqaud Studio _x000a_Mastered : Amit Monga_x000a_Promotions : GK DIGITAL _x000a_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3S"/>
    <x v="89"/>
    <n v="824197"/>
    <n v="20839"/>
    <n v="545"/>
    <x v="1"/>
    <x v="489"/>
    <x v="202"/>
    <s v="Talwinder Talbi"/>
    <m/>
    <s v=" The Boss"/>
    <m/>
    <m/>
    <m/>
    <m/>
    <m/>
    <m/>
    <s v="getmp3"/>
  </r>
  <r>
    <x v="0"/>
    <x v="605"/>
    <s v="&quot;Ghaint Singh Entertainment, Running Break Productions &amp; KP Motion Pictures Present The Official Trailer Of Their Film Unni Ikki Directed By Livtar Singh &amp; Kaypee Gill. _x000a_Releasing Worldwide On 11th October_x000a__x000a_Subscribe To Our Channel For Songs  : http://bit.ly/SubscribeGEETMP3_x000a__x000a_Also Available On :_x000a_Gaana : https://gaana.com/song/unni-ikki_x000a_Hungama : http://bit.ly/2C0HgtF_x000a_Jiosaavn : http://bit.ly/2PBAcMb_x000a_Spotify : https://spoti.fi/2WyTnHG_x000a_Google Play : http://bit.ly/2PDnOeG_x000a_Amazon : https://amzn.to/2PBr89X_x000a_Itunes : https://apple.co/2qYKag9_x000a__x000a__x000a_Song Credit : _x000a__x000a_Song Name : Unni Ikki_x000a_Movie : Unni Ikki_x000a_Singer : Himmat Sandhu_x000a_Music : The Boss_x000a_Lyrics :  Talwinder Talbi_x000a_Mixed by : Sounds Sqaud Studio _x000a_Mastered : Amit Monga_x000a_Promotions : GK DIGITAL _x000a_Label : Geet MP3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51S"/>
    <x v="228"/>
    <n v="140874"/>
    <n v="4781"/>
    <n v="122"/>
    <x v="1"/>
    <x v="489"/>
    <x v="202"/>
    <s v="Talwinder Talbi"/>
    <m/>
    <s v=" The Boss"/>
    <m/>
    <m/>
    <m/>
    <m/>
    <m/>
    <m/>
    <s v="getmp3"/>
  </r>
  <r>
    <x v="0"/>
    <x v="606"/>
    <s v="&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_x000a_Also Available On : _x000a_Gaana : https://gaana.com/song/gold-platinum-1_x000a_Hungama : http://bit.ly/2qaQ5yx_x000a_Wynk : https://wynk.in/u/uZKBHkYNU_x000a_Jiosaavn : http://bit.ly/34oAxGi_x000a_Google Play : http://bit.ly/2NIttO3_x000a_Amazon : https://amzn.to/2JESYyp_x000a_Itunes : https://apple.co/2qYNBDz_x000a__x000a__x000a_Song Credit : _x000a__x000a_Song Name : Gold platinum _x000a_Movie : Unni Ikki_x000a_Singer : Jordan Sandhu, Gurlez Akhtar _x000a_Music : The Boss_x000a_Lyrics : Manjinder Brar_x000a_Mixed By : Sounds Sqaud Studio _x000a_Mastered by : Sameer Charegaonker_x000a_Promotions : GK DIGITAL _x000a_Label : Geet MP3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8S"/>
    <x v="43"/>
    <n v="614203"/>
    <n v="13378"/>
    <n v="218"/>
    <x v="1"/>
    <x v="490"/>
    <x v="203"/>
    <s v="Manjinder Brar"/>
    <m/>
    <s v=" The Boss"/>
    <m/>
    <m/>
    <m/>
    <m/>
    <m/>
    <m/>
    <s v="getmp3"/>
  </r>
  <r>
    <x v="0"/>
    <x v="607"/>
    <s v="Geet MP3 &amp; GK DIGITAL Presenting &quot;Tera Mera Viah&quot; By &quot;Priya&quot;_x000a_Make Sure You Will Like It And Spread it As Much As You Can. _x000a__x000a__x000a_Subscribe To Our Channel For Upcoming Songs :  http://bit.ly/SubscribeGEETMP3_x000a__x000a__x000a_Song :Tera Mera Viah_x000a_Singer : Priya _x000a_Lyrics : Jass Manak_x000a_Composition Jass Manak_x000a_Music : MixSingh _x000a_Lyrical Video : The Town Media_x000a_Produced By : KV Dhillon_x000a_Online Promotions : GK 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S"/>
    <x v="38"/>
    <n v="3992502"/>
    <n v="120560"/>
    <n v="2972"/>
    <x v="1"/>
    <x v="475"/>
    <x v="204"/>
    <s v="Jass Manak"/>
    <m/>
    <s v=" MixSingh "/>
    <m/>
    <m/>
    <m/>
    <m/>
    <m/>
    <m/>
    <s v="getmp3"/>
  </r>
  <r>
    <x v="0"/>
    <x v="608"/>
    <s v="&quot;Ghaint Singh Entertainment, Running Break Productions &amp; KP Motion Pictures Present The Official Trailer Of Their Film Unni Ikki Directed By Livtar Singh &amp; Kaypee Gill. _x000a_Releasing Worldwide On 11th October_x000a__x000a_Subscribe To Our Channel For Songs  : http://bit.ly/SubscribeGEETMP3_x000a__x000a_Also Available On :_x000a_Gaana : https://gaana.com/song/ronde-ronde-1_x000a_Hungama : http://bit.ly/32919Jv_x000a_Jio Saavn : http://bit.ly/2N8G9yF_x000a_Spotify : https://spoti.fi/34ibAvW_x000a_Google Play : http://bit.ly/2pvvOUg_x000a_Amazon : https://amzn.to/2qgzwkv_x000a_Itunes : https://apple.co/34johqd_x000a__x000a_Song Credit : _x000a__x000a_Song Name : Ronde Ronde_x000a_Movie : Unni Ikki_x000a_Singer : Ninja_x000a_Music : The Boss_x000a_Lyrics : Avi_x000a_Mixed by : Sounds Sqaud Studio _x000a_Mastered : Amit Monga_x000a_Promotions : GK DIGITAL _x000a_Label : Geet MP3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9S"/>
    <x v="131"/>
    <n v="2675496"/>
    <n v="65878"/>
    <n v="1013"/>
    <x v="1"/>
    <x v="487"/>
    <x v="89"/>
    <s v="Avi"/>
    <m/>
    <s v=" The Boss"/>
    <m/>
    <m/>
    <m/>
    <m/>
    <m/>
    <m/>
    <s v="getmp3"/>
  </r>
  <r>
    <x v="0"/>
    <x v="609"/>
    <s v="Geet MP3 &amp;  GK DIGITAL Presents Nishawn Bhullar's New Track &quot;QATAL&quot; Make Sure You Will Like It And Spread it As Much As You Can. _x000a__x000a_Also Available On :_x000a_Gaana : https://gaana.com/song/qatal-2_x000a_Hungama : http://bit.ly/2N8Ns9v_x000a_Wynk Music : https://wynk.in/u/weUNav09f_x000a_Jio Saaavn : https://www.jiosaavn.com/song/qatal/OiECaCNfcwM_x000a_Spotify : https://open.spotify.com/album/7kaMPhQTqvGufgbAyDLyO2_x000a_Google Play : http://bit.ly/2N4zftT_x000a_Amazon Music : https://amzn.to/321OtnP_x000a_Itunes : https://apple.co/2q7iC8a_x000a__x000a__x000a_Subscribe To Our Channel For Upcoming Songs :  http://bit.ly/SubscribeGEETMP3_x000a__x000a__x000a__x000a_Title : Qatal_x000a_Singer : Nishawn Bhullar, Gurlej Akhtar_x000a_Lyrics : Jass Manak_x000a_Composer : Jass Manak_x000a_Music : The Kidd_x000a_Video Director : Satti Dhillon_x000a_Dop : Sukha_x000a_Makeup : Rajan Passi _x000a_Editor : Zipsi_x000a_Art Director : Blacc_x000a_Hair : Aman (Team Ali Khan) _x000a_Lime Production : Fateh Film Production_x000a_Publicity Design : The Town Media_x000a_Artist Management : Gurbaksh Singh Dhillon_x000a_Produced By : Kv Dhillon_x000a_Online Promotions : GK 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3S"/>
    <x v="89"/>
    <n v="2147819"/>
    <n v="70943"/>
    <n v="1369"/>
    <x v="1"/>
    <x v="491"/>
    <x v="197"/>
    <s v="Jass Manak"/>
    <m/>
    <s v=" The Kidd"/>
    <m/>
    <m/>
    <m/>
    <m/>
    <m/>
    <m/>
    <s v="getmp3"/>
  </r>
  <r>
    <x v="0"/>
    <x v="610"/>
    <s v="New Movie &quot;Unni Ikki&quot; Promo 6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72018"/>
    <n v="1587"/>
    <n v="63"/>
    <x v="1"/>
    <x v="489"/>
    <x v="205"/>
    <s v="Avi, Talwinder Talbi, Manjinder Brar"/>
    <m/>
    <m/>
    <m/>
    <m/>
    <m/>
    <m/>
    <m/>
    <m/>
    <s v="getmp3"/>
  </r>
  <r>
    <x v="0"/>
    <x v="611"/>
    <s v="Geet MP3 &amp; Gk.Digital Presenting Song Of &quot;Gora Gill&quot; Song &quot;Aisa Koi Din&quot;_x000a__x000a__x000a__x000a_Make Sure You Will Like It And Spread it As Much As You Can. _x000a__x000a__x000a_Subscribe To Our Channel For Upcoming Songs :  http://bit.ly/SubscribeGEETMP3_x000a__x000a_Also Available On :_x000a_Gaana : https://gaana.com/song/aisa-koi-din_x000a_Hungama : http://bit.ly/34dbsOm_x000a_Wynk : https://wynk.in/u/83HmVORzU_x000a_Jiosaavn : http://bit.ly/2PCQdl6_x000a_Amazon : https://amzn.to/34v5Yif_x000a__x000a_Song : Aisa Koi Din_x000a_Singer : Gora Gill_x000a_Music : Nick Dhammu_x000a_Lyrics : Sukh Sandhu_x000a_Video Director : Onkar Hayar_x000a_Produced By : Kv Dhillon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8S"/>
    <x v="216"/>
    <n v="744174"/>
    <n v="16580"/>
    <n v="510"/>
    <x v="1"/>
    <x v="492"/>
    <x v="206"/>
    <s v="Sukh Sandhu"/>
    <m/>
    <s v=" Nick Dhammu"/>
    <m/>
    <m/>
    <m/>
    <m/>
    <m/>
    <m/>
    <s v="getmp3"/>
  </r>
  <r>
    <x v="0"/>
    <x v="612"/>
    <s v="&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_x000a_Song Credit : _x000a__x000a_Song Name : Bai Ji_x000a_Movie : Unni Ikki_x000a_Singer : The Boss _x000a_Music : The Boss_x000a_Lyrics : Avi_x000a_Mixed By : Sounds Sqaud Studio _x000a_Mastered by : Sameer Charegaonker_x000a_Promotions : GK DIGITAL _x000a_Label : Geet MP3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S"/>
    <x v="229"/>
    <n v="254611"/>
    <n v="3017"/>
    <n v="161"/>
    <x v="1"/>
    <x v="493"/>
    <x v="207"/>
    <s v="Avi"/>
    <m/>
    <s v=" The Boss"/>
    <m/>
    <m/>
    <m/>
    <m/>
    <m/>
    <m/>
    <s v="getmp3"/>
  </r>
  <r>
    <x v="0"/>
    <x v="613"/>
    <s v="New Movie &quot;Unni Ikki&quot; Promo 5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87170"/>
    <n v="1568"/>
    <n v="93"/>
    <x v="1"/>
    <x v="489"/>
    <x v="208"/>
    <s v="Avi, Talwinder Talbi, Manjinder Brar"/>
    <m/>
    <m/>
    <m/>
    <m/>
    <m/>
    <m/>
    <m/>
    <m/>
    <s v="getmp3"/>
  </r>
  <r>
    <x v="0"/>
    <x v="614"/>
    <s v="&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Audio Available On _x000a_Gaana : http://bit.ly/2mBFCKI_x000a_Wynk : http://bit.ly/2mPgz73_x000a_Hungama : http://bit.ly/2nsKxhi_x000a_JioSaavn : http://bit.ly/2nwXOFJ_x000a__x000a__x000a_Song Credit : _x000a__x000a_Song : Meharbaan_x000a_Singer : Kulwinder Billa_x000a_Music : The Boss_x000a_Lyrics : Avi_x000a_Guitars : Shomu Seal _x000a_Mixed &amp; Sound Designed : Sounds Squad Studio (Arrjan)_x000a_Mastererd By : Pankaj Borah (Mumbai)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181935"/>
    <n v="6543"/>
    <n v="216"/>
    <x v="1"/>
    <x v="494"/>
    <x v="209"/>
    <s v="Avi"/>
    <m/>
    <s v=" The Boss"/>
    <m/>
    <m/>
    <m/>
    <m/>
    <m/>
    <m/>
    <s v="getmp3"/>
  </r>
  <r>
    <x v="0"/>
    <x v="615"/>
    <s v="New Movie &quot;Unni Ikki&quot; Promo 4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92446"/>
    <n v="1930"/>
    <n v="106"/>
    <x v="1"/>
    <x v="489"/>
    <x v="208"/>
    <s v="Avi, Talwinder Talbi, Manjinder Brar"/>
    <m/>
    <m/>
    <m/>
    <m/>
    <m/>
    <m/>
    <m/>
    <m/>
    <s v="getmp3"/>
  </r>
  <r>
    <x v="0"/>
    <x v="616"/>
    <s v="&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_x000a_Song Credit : _x000a__x000a_Song Name : Gold platinum _x000a_Movie : Unni Ikki_x000a_Singer : Jordan Sandhu, Gurlez Akhtar _x000a_Music : The Boss_x000a_Lyrics : Manjinder Brar_x000a_Mixed By : Sounds Sqaud Studio _x000a_Mastered by : Sameer Charegaonker_x000a_Promotions : GK DIGITAL _x000a_Label : Geet MP3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S"/>
    <x v="57"/>
    <n v="3175322"/>
    <n v="50393"/>
    <n v="742"/>
    <x v="1"/>
    <x v="495"/>
    <x v="203"/>
    <s v="Manjinder Brar"/>
    <m/>
    <s v=" The Boss"/>
    <m/>
    <m/>
    <m/>
    <m/>
    <m/>
    <m/>
    <s v="getmp3"/>
  </r>
  <r>
    <x v="0"/>
    <x v="617"/>
    <s v="New Movie &quot;Unni Ikki&quot; Promo 3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83302"/>
    <n v="2036"/>
    <n v="80"/>
    <x v="1"/>
    <x v="489"/>
    <x v="208"/>
    <s v="Avi, Talwinder Talbi, Manjinder Brar"/>
    <m/>
    <m/>
    <m/>
    <m/>
    <m/>
    <m/>
    <m/>
    <m/>
    <s v="getmp3"/>
  </r>
  <r>
    <x v="0"/>
    <x v="618"/>
    <s v="New Movie &quot;Unni Ikki&quot; Promo 2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207219"/>
    <n v="3479"/>
    <n v="88"/>
    <x v="1"/>
    <x v="489"/>
    <x v="208"/>
    <s v="Avi, Talwinder Talbi, Manjinder Brar"/>
    <m/>
    <m/>
    <m/>
    <m/>
    <m/>
    <m/>
    <m/>
    <m/>
    <s v="getmp3"/>
  </r>
  <r>
    <x v="0"/>
    <x v="619"/>
    <s v="Geet MP3 &amp; GK DIGITAL Presenting Song Of &quot;Harf Cheema&quot; Song Name &quot;PINDAN WALE&quot;_x000a__x000a_Subscribe To Our Channel For Songs  : http://bit.ly/SubscribeGEETMP3_x000a__x000a_Available On _x000a_Gaana : http://bit.ly/2lZv5Jf_x000a__x000a__x000a_Song : Pindan Wale _x000a_Singer : Harf Cheema_x000a_Composer : Harf Cheema_x000a_Lyrics : Harf Cheema_x000a_Music : Ikwinder Singh_x000a_Video Director : Rupan Bal, Rubal GTR_x000a_Special Thanks : Harjeet Mander (American Systems) Raman Cheema, Deep Bassi_x000a_Assistant Director : Sukhveer Dhaliwal_x000a_Mix &amp; Master : Sameer Charegaonkar_x000a_Edit DI Colourist : DilpreetVFX_x000a_Publicity Design : Aman Kalsi_x000a_Produced By : Kv Dhillon_x000a_Online Promotions : GK 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6S"/>
    <x v="169"/>
    <n v="6682603"/>
    <n v="116703"/>
    <n v="1979"/>
    <x v="1"/>
    <x v="496"/>
    <x v="29"/>
    <s v="Harf Cheema"/>
    <m/>
    <s v=" Ikwinder Singh"/>
    <m/>
    <m/>
    <m/>
    <m/>
    <m/>
    <m/>
    <s v="getmp3"/>
  </r>
  <r>
    <x v="0"/>
    <x v="620"/>
    <s v="&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Audio Available On _x000a_Gaana : http://bit.ly/2mBFCKI_x000a_Wynk : http://bit.ly/2mPgz73_x000a_Hungama : http://bit.ly/2nsKxhi_x000a_JioSaavn : http://bit.ly/2nwXOFJ_x000a__x000a__x000a_Song Credit : _x000a__x000a_Song : Meharbaan_x000a_Singer : Kulwinder Billa_x000a_Music : The Boss_x000a_Lyrics : Avi_x000a_Guitars : Shomu Seal _x000a_Mixed &amp; Sound Designed : Sounds Squad Studio (Arrjan)_x000a_Mastererd By : Pankaj Borah (Mumbai)_x000a__x000a__x000a_Movie Credits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Chief Choreographer : Nitish Kalyan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3740568"/>
    <n v="64291"/>
    <n v="1050"/>
    <x v="1"/>
    <x v="494"/>
    <x v="209"/>
    <s v="Avi"/>
    <m/>
    <s v=" The Boss"/>
    <m/>
    <m/>
    <m/>
    <m/>
    <m/>
    <m/>
    <s v="getmp3"/>
  </r>
  <r>
    <x v="0"/>
    <x v="621"/>
    <s v="New Movie Trailer &quot;Unni Ikki&quot; Promo 1_x000a__x000a_&quot;Ghaint Singh Entertainment, Running Break Productions &amp; KP Motion Pictures Present The Official Trailer Of Their Film Unni Ikki Directed By Livtar Singh &amp; Kaypee Gill. Releasing Worldwide On 11th October_x000a__x000a_Subscribe To Our New Channel For New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6S"/>
    <x v="52"/>
    <n v="129693"/>
    <n v="3449"/>
    <n v="116"/>
    <x v="1"/>
    <x v="489"/>
    <x v="208"/>
    <s v="Avi, Talwinder Talbi, Manjinder Brar"/>
    <m/>
    <m/>
    <m/>
    <m/>
    <m/>
    <m/>
    <m/>
    <m/>
    <s v="getmp3"/>
  </r>
  <r>
    <x v="0"/>
    <x v="622"/>
    <s v="New Movie Trailer &quot;Unni Ikki&quot;_x000a__x000a_&quot;Ghaint Singh Entertainment, Running Break Productions &amp; KP Motion Pictures Present The Official Trailer Of Their Film Unni Ikki Directed By Livtar Singh &amp; Kaypee Gill. Releasing Worldwide On 11th October_x000a__x000a_Subscribe To Our Channel For Songs  : http://bit.ly/SubscribeGEETMP3_x000a__x000a__x000a_UNNI IKKI OFFICIAL TRAILER OUT NOW FAMILY COMEDY DRAMA_x000a__x000a__x000a_Directed By : Livtar Singh &amp; Kaypee Gill_x000a_Starring: Jagjeet Sandhu, Sawan Rupowali, Karamjit Anmol, Nirmal Rishi, Parkash Gadhu, Lucky Dhaliwal, Ravinder Mand, Gurchet Chitarkar, Navu Singh, Aman Sidhu, Manjeet Aulakh, Sameep Singh, Mohini Toor, Sangeeta Gupta, Randeep Bhangu, Sanjay Solanki_x000a__x000a__x000a_Produced By : Amandeep Singh Sandhu, Kaypee Gill, Navneet Singh, Abha Kathuria Kohli, Vipul Kamboj_x000a__x000a_Singers : Ninja, Kulwinder Billa, Jordan Sandhu, Himmat Sandhu, The Boss_x000a_Lyrics : Avi, Talwinder Talbi, Manjinder Brar_x000a_Story : Livtar Singh_x000a_Screenplay : Kaypee Gill, Livtar Singh, Vishal Kohli_x000a_Creative Head : Vishal Kohli _x000a_Dialogues : Aman Sidhu &amp; Tata Benipal_x000a_DOP : Prakash Biswas_x000a_Editor : Vishal Kohli_x000a_Executive Producer : Vipul Kamboj_x000a_Chief Associate Director : Samar Chauhan, Ryn Lohan_x000a_Production : Elixir Events_x000a_Production Manager : Harinder Singh_x000a_Choreographer : Nitin Arora_x000a_Background Score : Jaggi Singh_x000a_Visual Promotion : Gagan Sachdeva_x000a_DI : RP Studioz_x000a_VFX &amp; Graphics : Gagan S. Goraya_x000a_Stills : Kamal Sharma, Bixy Singh_x000a_Sound Design : Deep Bawa_x000a_Art Director : Akashdeep Ludhiana_x000a_Costume : Rashim Nanda_x000a_Post Production &amp; DI : RP Studioz_x000a_Colorist : Rajat Rana_x000a_Mixing &amp; Sound Design : Deep Bawa _x000a_Visual Promotion : Gagan Sachdeva_x000a_Vfx &amp; Graphics : Gagan Goraya_x000a_Legal : Yogesh Arora, Abhigya Kushwaha_x000a_Publicity Design : Goonj88 (Arts) Raw Film Farmers_x000a_Promotions : GK DIGITAL _x000a_Music on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9S"/>
    <x v="49"/>
    <n v="3217135"/>
    <n v="46132"/>
    <n v="678"/>
    <x v="1"/>
    <x v="489"/>
    <x v="208"/>
    <s v="Avi, Talwinder Talbi, Manjinder Brar"/>
    <m/>
    <m/>
    <m/>
    <m/>
    <m/>
    <m/>
    <m/>
    <m/>
    <s v="getmp3"/>
  </r>
  <r>
    <x v="0"/>
    <x v="623"/>
    <s v="Geet MP3 &amp; Gk.Digital Presenting Song Of &quot;Harf Cheema&quot; Song &quot;PINDAN WALE&quot;_x000a__x000a__x000a_Subscribe To Our Channel For Songs  : http://bit.ly/SubscribeGEETMP3_x000a__x000a__x000a__x000a_Song : Pindan Wale _x000a_Singer : Harf Cheema_x000a_Composer : Harf Cheema_x000a_Lyrics : Harf Cheema_x000a_Music : Ikwinder Singh_x000a_Video Director : Rupan Bal, Rubal GTR_x000a_Special Thanks : Harjeet Mander (American Systems) Raman Cheema, Deep Bassi_x000a_Assistant Director : Sukhveer Dhaliwal_x000a_Publicity Design : Aman Kalsi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5S"/>
    <x v="230"/>
    <n v="847873"/>
    <n v="30593"/>
    <n v="555"/>
    <x v="1"/>
    <x v="496"/>
    <x v="29"/>
    <s v="Harf Cheema"/>
    <m/>
    <s v=" Ikwinder Singh"/>
    <m/>
    <m/>
    <m/>
    <m/>
    <m/>
    <m/>
    <s v="getmp3"/>
  </r>
  <r>
    <x v="0"/>
    <x v="624"/>
    <s v="Geet MP3 Presents Movie Trailer &quot;Unni Ikki&quot;_x000a__x000a_Subscribe To Our Channel For New Songs  : http://bit.ly/SubscribeGEETMP3_x000a__x000a_UNNI IKKI OFFICIAL TEASER OUT NOW FAMILY COMEDY DRAMA_x000a__x000a_Starring : Jagjeet Sandhu, Karamjit Anmol, Sawan Rupowali, Nirmal Rishi, Parkash Gadhu, Gurchet Chitarkar, Lucky Dhaliwal, Navu Singh, Ravinder Mand , Aman Sidhu, Sanjay Solanki, Mohini Toor, Sangeeta Gupta; Randeep  bhangu_x000a__x000a_Director - Livtar Singh &amp; Kaypee Gill_x000a_Story - Livtar Singh_x000a_Dialogues : Aman Sidhu, Tata Benipal _x000a_Screenplay : Kaypee Gill, Livtar Singh, Vishal Kohli_x000a_Music : The Boss _x000a_Bgmusic : Jaggi Singh _x000a_Singers : Kulwinder Billa, Ninja, Jordan Sandhu, Himmat Sandhu, Gurlez Akhtar_x000a_D.O.P : Prakash Biswas  _x000a_Editor : Vishal Kohli_x000a_Post Production : RP Studioz _x000a_Executive Producer : Vipul Kamboj  _x000a_Lyricist : Avi, Talwinder Talbi ; Manjinder Brar_x000a_Choreographer : Nitin Arora _x000a_Art Director : Akashdeep (Ludhiana) _x000a_Producer : Amandeep Singh Sandhu, Kaypee Gill, Navneet Singh, Abha Kathuria Kohli, Vipul Kamboj _x000a_Visual Promotion : Gagan Sachdeva_x000a_Legal : Yogesh Arora,  Abhigya Kushwaha _x000a_Costume : Rashim Nanda  _x000a_Stills : Kamal Sharma _x000a_Poster Design : Goonj 88 (Arts) &amp; Raw Film Farmers_x000a_Promotions : GK DIGITAL _x000a_Label : Geet MP3_x000a__x000a_  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1S"/>
    <x v="220"/>
    <n v="122900"/>
    <n v="4550"/>
    <n v="142"/>
    <x v="1"/>
    <x v="489"/>
    <x v="210"/>
    <s v="Avi, Talwinder Talbi ; Manjinder Brar"/>
    <m/>
    <s v=" The Boss "/>
    <m/>
    <m/>
    <m/>
    <m/>
    <m/>
    <m/>
    <s v="getmp3"/>
  </r>
  <r>
    <x v="0"/>
    <x v="625"/>
    <s v="Geet MP3 Presenting Song Of &quot;Satbir Aujla&quot; Song &quot;Jeena Ta Paina&quot;_x000a__x000a_Subscribe To Our Channel For Songs  : http://bit.ly/SubscribeGEETMP3_x000a__x000a_Song : Jeena Ta Pena_x000a_Singer : Satbir Aujla_x000a_Composer : Satbir Aujla_x000a_Lyrics : Satbir Aujla_x000a_Music : Preet Singh_x000a_Video Director : Rav Dhillon_x000a_Assistant Director : Director Jaggi _x000a_Dop : Shinda Singh _x000a_Video Editing :  Jagjeet Singh Dhanya_x000a_Production : Fateh Film Production_x000a_Publicity Design : Aman Kalsi_x000a_Casting By : Rammy Singh &amp; Deepesh Rakheja_x000a_Produced By : KV Dhillon_x000a_Online Promotions : Gk.Digital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4S"/>
    <x v="226"/>
    <n v="30090569"/>
    <n v="570681"/>
    <n v="13003"/>
    <x v="1"/>
    <x v="497"/>
    <x v="57"/>
    <s v="Satbir Aujla"/>
    <m/>
    <s v=" Preet Singh"/>
    <m/>
    <m/>
    <m/>
    <m/>
    <m/>
    <m/>
    <s v="getmp3"/>
  </r>
  <r>
    <x v="0"/>
    <x v="626"/>
    <s v="Geet MP3 &amp; Gk.Digital Presenting Song Of &quot;Satbir Aujla&quot; Song &quot;Jeena Ta Paina&quot;_x000a__x000a__x000a__x000a_Subscribe To Our New Channel For New Songs  : http://bit.ly/SubscribeGEETMP3_x000a__x000a__x000a__x000a_Also Available On _x000a_Gaana : https://gaana.com/song/jeena-ta-paina_x000a_ _x000a_iTunes :_x000a_ _x000a__x000a__x000a__x000a__x000a__x000a__x000a_Song : Jeena Ta Pena_x000a_Singer : Satbir Aujla_x000a_Composer : Satbir Aujla_x000a_Lyrics : Satbir Aujla_x000a_Music : Preet Singh_x000a_Video Director : Rav Dhillon_x000a_Dop : Shinda Singh _x000a_Video Editing :  Jagjeet Singh Dhanya_x000a_Production : Fateh Film Production_x000a_Publicity Design : Aman Kalsi_x000a_Casting By : Rammy Singh &amp; Deepesh Rakheja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4S"/>
    <x v="135"/>
    <n v="433800"/>
    <n v="14047"/>
    <n v="411"/>
    <x v="1"/>
    <x v="498"/>
    <x v="57"/>
    <s v="Satbir Aujla"/>
    <m/>
    <s v=" Preet Singh"/>
    <m/>
    <m/>
    <m/>
    <m/>
    <m/>
    <m/>
    <s v="getmp3"/>
  </r>
  <r>
    <x v="0"/>
    <x v="627"/>
    <s v="Geet MP3 &amp; Gk.Digital Presenting Song Of &quot;Shar&quot; Song &quot;Gold Medal&quot;_x000a__x000a__x000a_Make Sure You Will Like It And Spread it As Much As You Can. _x000a__x000a_Subscribe To Our Channel For Upcoming Songs :  http://bit.ly/SubscribeGEETMP3_x000a__x000a_Also Available On_x000a_Ganna : https://gaana.com/album/gold-medal-punjabi_x000a_Hungama: https://gaana.com/album/gold-medal-punjabi_x000a_Jiosavvn : https://gaana.com/album/gold-medal-punjabi_x000a_Amazon Music : https://amzn.to/2lXrD1y_x000a_Wynk Music : https://wynk.in/u/XLe9uc5qp_x000a__x000a__x000a_Song : Gold Medal_x000a_Singer : Gaggi Dhillon, Jaisveen _x000a_Music : Opi Uppal_x000a_Mix &amp; Master : Suresh Kumar_x000a_Lyrics : Gaggi Dhillon_x000a_Video Director : Jagmohan Singh_x000a_Produced By : Kv Dhillon_x000a_Online Promotions : Gk.Digital_x000a_Music Label : Geet MP3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4S"/>
    <x v="151"/>
    <n v="432761"/>
    <n v="13189"/>
    <n v="588"/>
    <x v="1"/>
    <x v="499"/>
    <x v="211"/>
    <s v="Gaggi Dhillon"/>
    <m/>
    <s v=" Opi Uppal"/>
    <m/>
    <m/>
    <m/>
    <m/>
    <m/>
    <m/>
    <s v="getmp3"/>
  </r>
  <r>
    <x v="0"/>
    <x v="628"/>
    <s v="Geet MP3 &amp; Gk.Digital Presenting Song Of &quot;Sharry Nexus&quot; Song &quot;Hasda V Nai&quot;_x000a__x000a__x000a__x000a_Make Sure You Will Like It And Spread it As Much As You Can. _x000a__x000a__x000a_Subscribe To Our Channel For Upcoming Songs :  http://bit.ly/SubscribeGEETMP3_x000a__x000a_Also Available On :_x000a_Ganna : https://gaana.com/song/hasda-v-nai_x000a__x000a__x000a_Song : Hasda V Nai_x000a_Singer : Sharry Nexus_x000a_Music : Sharry Nexus_x000a_Lyrics : Harnek_x000a_Video Director : Rav Dhillon_x000a_Dop : Shinda Singh _x000a_Video Editing :  Jagjeet Singh Dhanya_x000a_Production : Fateh Film Production_x000a_Publicity Design : Aman Kalsi_x000a_Casting By : Rammy Singh &amp;Deepesh Rakheja_x000a_Produced By : Kv Dhillon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1S"/>
    <x v="179"/>
    <n v="828547"/>
    <n v="32173"/>
    <n v="1152"/>
    <x v="1"/>
    <x v="500"/>
    <x v="169"/>
    <s v="Harnek"/>
    <m/>
    <s v=" Sharry Nexus"/>
    <m/>
    <m/>
    <m/>
    <m/>
    <m/>
    <m/>
    <s v="getmp3"/>
  </r>
  <r>
    <x v="0"/>
    <x v="629"/>
    <s v="Also Available On :_x000a_Ganna : https://gaana.com/song/sikander-5_x000a__x000a__x000a_Song : Sikander Title Track_x000a_Singer : Karan Aujla_x000a_Lyrics : Karan Aujla_x000a_Music : Deep Jandu, Manna Music_x000a_Promotions : Gk.Digital_x000a_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1S"/>
    <x v="167"/>
    <n v="3745990"/>
    <n v="49686"/>
    <n v="963"/>
    <x v="1"/>
    <x v="501"/>
    <x v="212"/>
    <s v="Karan Aujla"/>
    <m/>
    <s v=" Deep Jandu, Manna Music"/>
    <m/>
    <m/>
    <m/>
    <m/>
    <m/>
    <m/>
    <s v="getmp3"/>
  </r>
  <r>
    <x v="0"/>
    <x v="630"/>
    <s v="Geet MP3 &amp; Gk.Digital Presenting Song Of &quot;Tyson Sidhu&quot; Song &quot;Yaara Lai&quot;_x000a_Make Sure You Will Like It And Spread it As Much As You Can. _x000a__x000a__x000a_Subscribe To Our Channel For Upcoming Songs :  http://bit.ly/SubscribeGEETMP3_x000a__x000a_Also Available On :_x000a_Ganna : https://gaana.com/album/yaara-lai_x000a_Jio Savvn : http://bit.ly/2kBjoYF_x000a_Google Play : http://bit.ly/2mfztn3_x000a_Amazon Music : https://amzn.to/2kQ7dqN_x000a_Wynk Music :  https://wynk.in/u/mo71H6oB9_x000a_Hungama : http://bit.ly/2lXuF5W_x000a_Itunes : https://apple.co/2koyi4k_x000a__x000a_Song : Yaara Lai_x000a_Singer : Tyson Sidhu_x000a_Lyrics : Tyson Sidhu _x000a_Music : Sir Manny_x000a_Video Director : Gurinder Bawa_x000a_Publicity Design : Aman Kalsi_x000a_Produced By : Kv Dhillon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1S"/>
    <x v="167"/>
    <n v="4301535"/>
    <n v="114343"/>
    <n v="2424"/>
    <x v="1"/>
    <x v="502"/>
    <x v="213"/>
    <s v="Tyson Sidhu"/>
    <m/>
    <s v=" Sir Manny"/>
    <m/>
    <m/>
    <m/>
    <m/>
    <m/>
    <m/>
    <s v="getmp3"/>
  </r>
  <r>
    <x v="0"/>
    <x v="631"/>
    <s v="Geet MP3 &amp; Gk.Digital Presenting Song Of &quot;Tyson Sidhu&quot; Song &quot;Yaara Lai&quot;_x000a_Make Sure You Will Like It And Spread it As Much As You Can. _x000a__x000a_Subscribe To Our Channel For Upcoming Songs :  http://bit.ly/SubscribeGEETMP3_x000a__x000a_Song : Yaara Lai_x000a_Singer : Tyson Sidhu_x000a_Lyrics : Tyson Sidhu _x000a_Music : Sir Manny_x000a_Video Director : Gurinder Bawa_x000a_Publicity Design : Aman Kalsi_x000a_Produced By : Kv Dhillon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4S"/>
    <x v="198"/>
    <n v="278651"/>
    <n v="10251"/>
    <n v="207"/>
    <x v="1"/>
    <x v="502"/>
    <x v="213"/>
    <s v="Tyson Sidhu"/>
    <m/>
    <s v=" Sir Manny"/>
    <m/>
    <m/>
    <m/>
    <m/>
    <m/>
    <m/>
    <s v="getmp3"/>
  </r>
  <r>
    <x v="0"/>
    <x v="632"/>
    <s v="Geet MP3 Presenting Official Music Video Of &quot;Jatti&quot;_x000a_Make Sure You Will Like It And Spread it As Much As You Can. _x000a__x000a_Subscribe To Our Channel For Upcoming Songs :  http://bit.ly/SubscribeGEETMP3_x000a__x000a_Song : Jatti_x000a_Singer : Guri_x000a_Lyrics : Guri_x000a_Composer : Guri_x000a_Featuring : Jannat Zubair_x000a_Music : Snappy_x000a_Mixing &amp; Mastering : Arron_x000a_Video Director : Satti Dhillon_x000a_Dop : Vahe Hambarcumyan_x000a_Production Maneger : Mary Mirzakhanyan_x000a_Makeup Artist : Liana Ayvazyan_x000a_Hairdresser Artist : Gevorbabumyan Beauty By Julhakyans_x000a_Casting by : Rammy Singh &amp; Deepesh Rakheja_x000a_Editor : Arsen Saribekyan_x000a_Photography : Vipul Photography_x000a_Publicity Design : Aman Kalsi_x000a_Artist Management : Gurbaksh Singh Dhillon_x000a_Produced By : KV Dhillon_x000a_Online Promotions : Gk.Digital_x000a_Music Label : Geet MP3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35700838"/>
    <n v="806710"/>
    <n v="21975"/>
    <x v="1"/>
    <x v="347"/>
    <x v="96"/>
    <s v="Guri"/>
    <m/>
    <s v=" Snappy"/>
    <m/>
    <m/>
    <m/>
    <m/>
    <m/>
    <m/>
    <s v="getmp3"/>
  </r>
  <r>
    <x v="0"/>
    <x v="633"/>
    <s v="Geet MP3 &amp; Gk.Digital Presenting New Artist &quot;Priya&quot; Released A New Video &quot;Tu Tu Mai Mai&quot; _x000a_Make Sure You Will Like It And Spread it As Much As You Can. _x000a__x000a__x000a_Subscribe To Our Channel For Upcoming Songs :  http://bit.ly/SubscribeGEETMP3_x000a__x000a_Also Available On_x000a_Amazon Music : https://amzn.to/2kNKYBX_x000a_Hungama : http://bit.ly/2mku9Pw_x000a__x000a_Song : Tu Tu Mai Mai_x000a_Singer : Priya Ft. Prince Bhullar_x000a_Lyrics : Prince Bhullar_x000a_Music : Raja Maan_x000a_Video Director : Rav Dhillon_x000a_Outfit : Harkirat Baidwan_x000a_Publicity Design : Aman Kalsi_x000a_Mix and Master Sameer Charegaonkar_x000a_Artist Management : Gurbaksh Singh Dhillon_x000a_Produced By : Kv Dhillon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1S"/>
    <x v="18"/>
    <n v="1311377"/>
    <n v="40919"/>
    <n v="1029"/>
    <x v="1"/>
    <x v="503"/>
    <x v="214"/>
    <s v="Prince Bhullar"/>
    <m/>
    <s v=" Raja Maan"/>
    <m/>
    <m/>
    <m/>
    <m/>
    <m/>
    <m/>
    <s v="getmp3"/>
  </r>
  <r>
    <x v="0"/>
    <x v="634"/>
    <s v="Geet MP3 Presenting Official Music Video Of Most Awaited Song &quot;Lehnga&quot; By Jass Manak._x000a__x000a_Make Sure You Will Like It And Spread It As Much As You Can. _x000a_Subscribe To Our Channel For Upcoming Songs:  http://bit.ly/SubscribeGEETMP3_x000a__x000a_Streaming Now On: _x000a_Wynk Music: http://bit.ly/3hHZUia_x000a_Amazon Prime Music: http://bit.ly/3X60FBV_x000a_Jio Saavn: http://bit.ly/3WXR2Fn_x000a_Spotify: http://bit.ly/3O46eN7_x000a_Apple Music: http://bit.ly/3OeRlYf _x000a_YT Music: http://bit.ly/3g9dtXp_x000a_iTunes: http://bit.ly/3OeRlYf_x000a_Reel: http://bit.ly/3Ezhf5C_x000a_Resso: http://bit.ly/3V1AF8Z_x000a_YouTube: http://bit.ly/3GgPaBr_x000a__x000a_Song Credits:_x000a_Song: Lehanga_x000a_Singer: Jass Manak _x000a_Lyrics: Jass Manak _x000a_Composer: Jass Manak_x000a_Female Lead: Mahira Sharma_x000a_Music: Sharry Nexus_x000a_Video Director: Satti Dhillon_x000a_Dop: Vahe Hambarcumyan_x000a_Production Manager: Mary Mirzakhanyan_x000a_Makeup Artist: Liana Ayvazyan_x000a_Hairdresser Artist: Gevorbabumyan Beauty By Julhakyans_x000a_Editor: Nairi Danielyan_x000a_Lehnga: Nazaqat By Gur_x000a_Photography: Vipul Photography_x000a_Publicity Design: Aman Kalsi_x000a_Artist Management: Gurbaksh Singh Dhillon_x000a_Produced By: KV Dhillon_x000a_Digital Promotions: GK Digital_x000a_Music Label: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6S"/>
    <x v="225"/>
    <n v="1880653918"/>
    <n v="12524778"/>
    <n v="306677"/>
    <x v="1"/>
    <x v="504"/>
    <x v="91"/>
    <s v="Jass Manak"/>
    <s v=" Jass Manak"/>
    <s v=" Sharry Nexus"/>
    <m/>
    <m/>
    <s v=" http://bit.ly/3O46eN7"/>
    <s v=" http://bit.ly/3OeRlYf "/>
    <m/>
    <m/>
    <s v="getmp3"/>
  </r>
  <r>
    <x v="0"/>
    <x v="635"/>
    <s v="Movie : (Mitti) Virasat Babbaran Di  (Trailer) _x000a_Movie Worldwide Releasing On 23 August 2019 _x000a__x000a__x000a_Casting - Rabbi Kandola, Nishawn Bhullar, Japji Khaira, Jagjeet Sandhu, Kuljinder Singh Sidhu, Dheeraj Kumar, Aakanksha Sareen, Prince Kanwaljit Singh, Pali Sandhu Shivendra Mahal, Gurpreet kaur Bhangu, Neetu Pandher, Narinder Neena, Anita Shabdeesh, Lucky Dhaliwal, Sansar Sandhu, Shohrat Singh_x000a__x000a_Produced By  : Hema Malini &amp; Venky Rao_x000a_Directed By : Hriday Sheetty_x000a_Movie Songs Music : Mr Wow_x000a_Associate Producer : Mohan Raghavan_x000a_Line Producer : Nitin Gupta &amp; Chanpreet Singh Dhanoa (New Day Services)_x000a_Project Design : Sanjay Bali _x000a_Soundtrack Release by Junglee Music_x000a_Editor : Rohit Dhiman _x000a_Visual Promotion : Hashtag Studios _x000a_Background Scores : Harshit Pahwa and Rishab Gupta_x000a_DOP : Farooque Khan_x000a_Story, Screenplay &amp; Dialogues : Rabbi Kandola_x000a_Art Director : Rajan Arts_x000a_Associate Director : Amrinder Goraya_x000a_Choreographer : John &amp; Rishikesh Nalawade_x000a_Costume Designer : Diksha Bali _x000a_Action Director : Satwant Bal_x000a_Post Production : Artha Film Studios _x000a_Di Colourist : Sandeep Bajpai_x000a_Sound Design and Mix : Kuljinder Bains_x000a_Production : Yellow Sky Film Productions_x000a_Poster Design : Thirsty Fish _x000a_Worldwide Distribution : Whitelion Entertainment_x000a_Label : Geet MP3_x000a_Online Promotion : GK.DIGITAL_x000a__x000a__x000a_Subscribe To Our Channel For Songs  : http://bit.ly/Subscribe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6S"/>
    <x v="109"/>
    <n v="2995718"/>
    <n v="32268"/>
    <n v="664"/>
    <x v="1"/>
    <x v="505"/>
    <x v="26"/>
    <s v="NILL"/>
    <m/>
    <m/>
    <m/>
    <m/>
    <m/>
    <m/>
    <m/>
    <m/>
    <s v="getmp3"/>
  </r>
  <r>
    <x v="0"/>
    <x v="636"/>
    <s v="Geet MP3 &amp; Gk.Digital Presenting New Song &quot;Billi Aakh&quot; Make Sure You Will Like It And Spread it As Much As You Can._x000a__x000a__x000a__x000a_Subscribe To Our Channel For Songs  : http://bit.ly/SubscribeGEETMP3_x000a__x000a_Also Availble On _x000a__x000a_Gaana : http://bit.ly/2GZ8GTB_x000a_Itunes : https://apple.co/2kE7oWo_x000a__x000a_Song : Billi Aakh_x000a_Singer : Musahib_x000a_Lyrics : Musahib_x000a_Composer : Musahib_x000a_Music : Snappy_x000a_Directed By : Satti Dhillon_x000a_Female Lead : Laakshi_x000a_Dop : Vikcee_x000a_Editor : Zipsi_x000a_Production : Ishika Phoenix Entertainment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6333382"/>
    <n v="133879"/>
    <n v="2968"/>
    <x v="1"/>
    <x v="506"/>
    <x v="50"/>
    <s v="Musahib"/>
    <m/>
    <s v=" Snappy"/>
    <m/>
    <m/>
    <m/>
    <m/>
    <m/>
    <m/>
    <s v="getmp3"/>
  </r>
  <r>
    <x v="0"/>
    <x v="637"/>
    <s v="Geet MP3 &amp; Punjabi Music Presents &quot;Karaj Randhawa&quot;s New Track &quot;Yaari&quot;_x000a__x000a__x000a_Subscribe To Our Channel For Songs  : http://bit.ly/SubscribeGEETMP3_x000a__x000a_Also Available On _x000a_WynK https://wynk.in/music/song/yaari/gk_ING501801758?page=0_x000a_Gaana : https://gaana.com/album/yaari-punjabi-2019-8_x000a_Hungama : https://www.hungama.com/song/yaari/48827479/_x000a_JioSaavn : https://www.jiosaavn.com/song/yaari/Gy8aezoHUWs_x000a_Amazon Prime Music India : https://music.amazon.in/albums/B07VY8CR3H?tab=CATALOG_x000a_Itunes : https://apple.co/2lSzAFa_x000a__x000a_Song : Yaari_x000a_Singer : Karaj Randhawa_x000a__x000a_Featuring : Mahira Sharma_x000a_Lyrics : Prince Rakhdi_x000a_Music : The Kidd_x000a_Director : Dilsher Singh, Khushpal Singh_x000a_Video : Tru Makers _x000a_Poster Design : The Town Media_x000a_Art Director : Sunil Kumar_x000a_Project Manager : Khushal Singh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4S"/>
    <x v="196"/>
    <n v="15174913"/>
    <n v="269522"/>
    <n v="4598"/>
    <x v="1"/>
    <x v="46"/>
    <x v="110"/>
    <s v="Prince Rakhdi"/>
    <m/>
    <s v=" The Kidd"/>
    <m/>
    <m/>
    <m/>
    <m/>
    <m/>
    <m/>
    <s v="getmp3"/>
  </r>
  <r>
    <x v="0"/>
    <x v="638"/>
    <s v="Geet MP3 &amp; Punjabi Music Presents &quot;Karaj Randhawa&quot;s Track &quot;Yaari&quot;_x000a__x000a_Subscribe To Our Channel For Songs  : http://bit.ly/SubscribeGEETMP3_x000a__x000a_Song : Yaari_x000a_Singer : Karaj Randhawa_x000a_Follow On Insta : http://instagram.com/iKarajRandhawa_x000a__x000a_Featuring : Mahira Sharma_x000a_Lyrics : Prince Rakhdi_x000a_Music : The Kidd_x000a_Director : Dilsher Singh, Khushpal Singh_x000a_Video : Tru Makers _x000a_Poster Design : The Town Media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4S"/>
    <x v="135"/>
    <n v="460368"/>
    <n v="15236"/>
    <n v="288"/>
    <x v="1"/>
    <x v="46"/>
    <x v="110"/>
    <s v="Prince Rakhdi"/>
    <m/>
    <s v=" The Kidd"/>
    <m/>
    <m/>
    <m/>
    <m/>
    <m/>
    <m/>
    <s v="getmp3"/>
  </r>
  <r>
    <x v="0"/>
    <x v="639"/>
    <s v="Geet MP3 &amp; Monga Brothers Presents Sikander 2 Directed by Manav Shah. Releasing worldwide on 2nd August 2019._x000a__x000a__x000a_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10S"/>
    <x v="231"/>
    <n v="299652"/>
    <n v="12159"/>
    <n v="292"/>
    <x v="3"/>
    <x v="507"/>
    <x v="215"/>
    <s v="Guri, Jass Manak, Sidhu Moosewala"/>
    <m/>
    <m/>
    <m/>
    <m/>
    <m/>
    <m/>
    <m/>
    <m/>
    <s v="getmp3"/>
  </r>
  <r>
    <x v="0"/>
    <x v="640"/>
    <s v="Geet MP3 &amp; Monga Brothers Presents The 5th Song of Sikander 2 Movie  Directed by Manav Shah. Movie Relesing Worldwide On 2nd August 2019_x000a__x000a_Audio Available on :_x000a_Gaana : https://gaana.com/song/sikander-5_x000a__x000a_Song Credits:_x000a_Song : Sikander Title Track_x000a_Singer : Karan Aujla_x000a_Lyrics : Karan Aujla_x000a_Music : Deep Jandu, Manna Music_x000a_Produced By : KV Dhillon_x000a_Label : Geet MP3_x000a_Promotions : Gk.Digital_x000a__x000a_Movie Credits : _x000a_Movie :  Sikander 2_x000a_Directed by : Manav Shah _x000a_Starring : Kartar Cheema , GURI, Sawan Rupowali, Nikeet Dhillon, Rahul Jungral, Victor John, Sanjeev Attri, Navdeep Kaler, Karan Battan, Vicky Suvinder &amp; Seema Kaushal _x000a_Produced by : Khushwinder Parmar, Swapan Monga Anmol Monga, Vipan Gill, Balkar Bhullar, KV Dhillon _x000a_Co Producer : Poonam Pawar _x000a_Creative Producer,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 GK.Digital_x000a_Music On :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60284458"/>
    <n v="556290"/>
    <n v="12528"/>
    <x v="1"/>
    <x v="501"/>
    <x v="212"/>
    <s v="Karan Aujla"/>
    <m/>
    <s v=" Deep Jandu, Manna Music"/>
    <m/>
    <m/>
    <m/>
    <m/>
    <m/>
    <m/>
    <s v="getmp3"/>
  </r>
  <r>
    <x v="0"/>
    <x v="641"/>
    <s v="Geet MP3 &amp; Monga Brothers Presents Sikander 2 Directed by Manav Shah. Releasing worldwide on 2nd August 2019._x000a__x000a__x000a_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0S"/>
    <x v="54"/>
    <n v="456847"/>
    <n v="18021"/>
    <n v="438"/>
    <x v="3"/>
    <x v="508"/>
    <x v="215"/>
    <s v="Guri, Jass Manak, Sidhu Moosewala"/>
    <m/>
    <m/>
    <m/>
    <m/>
    <m/>
    <m/>
    <m/>
    <m/>
    <s v="getmp3"/>
  </r>
  <r>
    <x v="0"/>
    <x v="642"/>
    <s v="Geet MP3 &amp; Monga Brothers Presents Sikander 2 Directed by Manav Shah. Releasing worldwide on 2nd August 2019._x000a__x000a__x000a_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54S"/>
    <x v="143"/>
    <n v="254847"/>
    <n v="10827"/>
    <n v="218"/>
    <x v="3"/>
    <x v="508"/>
    <x v="215"/>
    <s v="Guri, Jass Manak, Sidhu Moosewala"/>
    <m/>
    <m/>
    <m/>
    <m/>
    <m/>
    <m/>
    <m/>
    <m/>
    <s v="getmp3"/>
  </r>
  <r>
    <x v="0"/>
    <x v="643"/>
    <s v="Geet MP3 &amp; Monga Brothers Presents Sikander 2 Directed by Manav Shah. Releasing worldwide on 2nd August 2019._x000a__x000a__x000a_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4S"/>
    <x v="232"/>
    <n v="224851"/>
    <n v="10216"/>
    <n v="259"/>
    <x v="3"/>
    <x v="508"/>
    <x v="215"/>
    <s v="Guri, Jass Manak, Sidhu Moosewala"/>
    <m/>
    <m/>
    <m/>
    <m/>
    <m/>
    <m/>
    <m/>
    <m/>
    <s v="getmp3"/>
  </r>
  <r>
    <x v="0"/>
    <x v="644"/>
    <s v="Swaah Official Video :) _x000a__x000a_Also Available On :_x000a_Gaana : https://gaana.com/album/swaah_x000a_Jio Saavn : https://www.jiosaavn.com/song/swaah/JhA8SRVmX2U_x000a_Google Play : http://bit.ly/2kDPt25_x000a_Amazon Music : https://amzn.to/2kjhsni_x000a_Wynk Music : http://bit.ly/2kOShcC_x000a_Hungama : http://bit.ly/2lUCxVL_x000a_Itunes : https://apple.co/2lY3veU_x000a__x000a__x000a_Song : Swaah _x000a_Singer : Laji Surapuria_x000a_Lyrics : Laji Surapuria_x000a_Music : Shagur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4S"/>
    <x v="151"/>
    <n v="3863530"/>
    <n v="135902"/>
    <n v="3535"/>
    <x v="1"/>
    <x v="509"/>
    <x v="216"/>
    <s v="Laji Surapuria"/>
    <m/>
    <s v=" Shagur"/>
    <m/>
    <m/>
    <m/>
    <m/>
    <m/>
    <m/>
    <s v="getmp3"/>
  </r>
  <r>
    <x v="0"/>
    <x v="645"/>
    <s v="Geet MP3 &amp; Monga Brothers Presents the official teaser of Sikander 2 Directed by Manav Shah. Releasing worldwide on 2nd August 2019.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9S"/>
    <x v="142"/>
    <n v="425542"/>
    <n v="16388"/>
    <n v="619"/>
    <x v="3"/>
    <x v="510"/>
    <x v="215"/>
    <s v="Guri, Jass Manak, Sidhu Moosewala"/>
    <m/>
    <m/>
    <m/>
    <m/>
    <m/>
    <m/>
    <m/>
    <m/>
    <s v="getmp3"/>
  </r>
  <r>
    <x v="0"/>
    <x v="646"/>
    <s v="Geet MP3 &amp; Monga Brothers Presents The 5th Song of Sikander 2 Movie  Directed by Manav Shah. Movie Relesing Worldwide On 2nd August 2019_x000a__x000a_Audio Available On :_x000a__x000a_Gaana : https://gaana.com/song/zorawar-jatt_x000a_Itunes : https://apple.co/2lXDbBW_x000a__x000a_Song Credits :_x000a__x000a_Song : Zorawar Jatt_x000a_Singer : Himmat Sandhu_x000a_Lyrics : Gill Raunta_x000a_Music : Laddi Gill_x000a_Label : Geet MP3_x000a_Promotions : Gk.Digital_x000a__x000a__x000a__x000a_Movie Credits : _x000a__x000a_Movie :  Sikander 2_x000a_Directed by : Manav Shah _x000a_Starring : Kartar Cheema , GURI, Sawan Rupowali, Nikeet Dhillon, Rahul Jungral, Victor John, Sanjeev Attri, Navdeep Kaler, Karan Battan, Vicky Suvinder &amp; Seema Kaushal _x000a_Produced by : Khushwinder Parmar, Swapan Monga Anmol Monga, Vipan Gill, Balkar Bhullar, KV Dhillon _x000a_Co Producer : Poonam Pawar _x000a_Creative Producer,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 GK.Digital_x000a_Music On : Geet MP3_x000a__x000a__x000a_Music Consultant &amp; Digital Partner : Gk.Digital_x000a_Instagram : https://www.instagram.com/GK.DIGITAL_x000a__x000a__x000a_Enjoy and stay connected with us 📲https://www.youtube.com/channel/UClZF...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18S"/>
    <x v="65"/>
    <n v="7465528"/>
    <n v="103678"/>
    <n v="1343"/>
    <x v="1"/>
    <x v="511"/>
    <x v="202"/>
    <s v="Gill Raunta"/>
    <m/>
    <s v=" Laddi Gill"/>
    <m/>
    <m/>
    <m/>
    <m/>
    <m/>
    <m/>
    <s v="getmp3"/>
  </r>
  <r>
    <x v="0"/>
    <x v="647"/>
    <s v="Geet MP3 &amp; Monga Brothers Presents The 3nd Song of Sikander 2 Movie  Directed by Manav Shah. Movie Releasing Worldwide On 2nd August 2019_x000a__x000a_Audio Also Available On :_x000a__x000a_Gaana : https://gaana.com/song/door-ho-geya_x000a__x000a__x000a_Song Credits :_x000a__x000a_Song : Door Ho Geya_x000a_Singer : Guri, Tanya_x000a_Lyrics : Guri_x000a_Music : Sharry Nexus_x000a_Label : Geet MP3_x000a_Promotions : Gk.Digital_x000a__x000a__x000a__x000a__x000a__x000a_Movie Credits : _x000a__x000a_Movie :  Sikander 2_x000a_Directed by : Manav Shah _x000a_Starring : Kartar Cheema , GURI, Sawan Rupowali, Nikeet Dhillon, Rahul Jungral, Victor John, Sanjeev Attri, Navdeep Kaler, Karan Battan, Vicky Suvinder &amp; Seema Kaushal _x000a_Produced by : Khushwinder Parmar, Swapan Monga Anmol Monga, Vipan Gill, Balkar Bhullar, KV Dhillon _x000a_Co Producer : Poonam Pawar _x000a_Creative Producer,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 GK.Digital_x000a_Music On : Geet MP3_x000a__x000a__x000a_Music Consultant &amp; Digital Partner : Gk.Digital_x000a_Instagram : https://www.instagram.com/GK.DIGITAL_x000a__x000a__x000a_Enjoy and stay connected with us 📲https://www.youtube.com/channel/UClZF...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10690962"/>
    <n v="287450"/>
    <n v="5310"/>
    <x v="1"/>
    <x v="512"/>
    <x v="217"/>
    <s v="Guri"/>
    <m/>
    <s v=" Sharry Nexus"/>
    <m/>
    <m/>
    <m/>
    <m/>
    <m/>
    <m/>
    <s v="getmp3"/>
  </r>
  <r>
    <x v="0"/>
    <x v="648"/>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9S"/>
    <x v="188"/>
    <n v="46189927"/>
    <n v="963181"/>
    <n v="44066"/>
    <x v="3"/>
    <x v="504"/>
    <x v="26"/>
    <s v="NILL"/>
    <m/>
    <m/>
    <m/>
    <m/>
    <m/>
    <m/>
    <m/>
    <m/>
    <s v="getmp3"/>
  </r>
  <r>
    <x v="0"/>
    <x v="649"/>
    <s v="SIKANDER 2 WorldWide Realse 2 Aug :)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4S"/>
    <x v="135"/>
    <n v="509095"/>
    <n v="16241"/>
    <n v="369"/>
    <x v="3"/>
    <x v="513"/>
    <x v="26"/>
    <s v="NILL"/>
    <m/>
    <m/>
    <m/>
    <m/>
    <m/>
    <m/>
    <m/>
    <m/>
    <s v="getmp3"/>
  </r>
  <r>
    <x v="0"/>
    <x v="650"/>
    <s v="Sikander 2 WorldWide Realse 2 August :)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9S"/>
    <x v="81"/>
    <n v="192495"/>
    <n v="7210"/>
    <n v="284"/>
    <x v="3"/>
    <x v="514"/>
    <x v="26"/>
    <s v="NILL"/>
    <m/>
    <m/>
    <m/>
    <m/>
    <m/>
    <m/>
    <m/>
    <m/>
    <s v="getmp3"/>
  </r>
  <r>
    <x v="0"/>
    <x v="651"/>
    <s v="Geet MP3 &amp; Monga Brothers Present The 3rd Song of Sikander 2 Movie  Directed by Manav Shah._x000a__x000a_Audio Available On:- _x000a_Wynk Music: https://bit.ly/3APduGf_x000a_Amazon Prime Music: https://amzn.to/3cIw2QF_x000a_Jio Saavn: https://bit.ly/3Qnpkx0_x000a_Hungama: https://bit.ly/3AXNUyS_x000a_Spotify: https://spoti.fi/3RDCsiy_x000a_Apple Music: https://apple.co/3CYgvGR_x000a_Amazon UK: https://amzn.to/3QhJYyw_x000a_YT Music: https://bit.ly/3cL81rZ_x000a_iTunes: https://apple.co/3CYgvGR _x000a_Reel: https://bit.ly/3QjO3Ct_x000a__x000a_Song Credits :_x000a__x000a_Song: Rabb Wangu_x000a_Singer: Jass Manak_x000a_Lyrics: Jass Manak_x000a_Composer: Jass Manak_x000a_Music: Sharry Nexus_x000a_Produced By: KV Dhillon_x000a_Music Label: Geet MP3_x000a_Promotions: GK Digital_x000a__x000a_Movie Credits : _x000a_Movie:  Sikander 2_x000a_Directed by: Manav Shah _x000a_Starring: Kartar Cheema, GURI, Sawan Rupowali, Nikeet Dhillon, Rahul Jungral, Victor John, Sanjeev Attri, Navdeep Kaler, Karan Battan, Vicky Suvinder &amp; Seema Kaushal _x000a_Produced by: Khushwinder Parmar, Swapan Monga Anmol Monga, Vipan Gill, Balkar Bhullar, KV Dhillon _x000a_Co-Producer: Poonam Pawar _x000a_Creative Producer, Story &amp; Screenplay: Dheeraj Rattan _x000a_Dialogues: Gurpreet Bhullar _x000a_DOP: Akashdeep Pandey_x000a_Editor : Bharat S Rawat_x000a_Executive Producer: Baldev Raj _x000a_Associate Director: Gaurav Sran _x000a_Production  : Tehzeeb Films_x000a_Background Score: Amar Mohile _x000a_DI : NYDIWALA (Santosh Pawar)_x000a_Art Director: Sagar Punjabi _x000a_Costume Designer : Lata Valani_x000a_Visual Promotion: Hashtag Studios_x000a_Poster Design: Town Media _x000a_Worldwide Distribution: Whitehill Studios_x000a_Online Promotion: GK.Digital_x000a_Music On: Geet MP3_x000a_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144677349"/>
    <n v="1670189"/>
    <n v="27292"/>
    <x v="1"/>
    <x v="515"/>
    <x v="109"/>
    <s v="Jass Manak"/>
    <s v=" Jass Manak"/>
    <s v=" Sharry Nexus"/>
    <m/>
    <m/>
    <s v=" https://spoti.fi/3RDCsiy"/>
    <s v=" https://apple.co/3CYgvGR"/>
    <m/>
    <m/>
    <s v="getmp3"/>
  </r>
  <r>
    <x v="0"/>
    <x v="652"/>
    <s v="Audio Available On:- _x000a_Wynk Music: https://bit.ly/3APduGf_x000a_Amazon Prime Music: https://amzn.to/3cIw2QF_x000a_Jio Saavn: https://bit.ly/3Qnpkx0_x000a_Hungama: https://bit.ly/3AXNUyS_x000a_Spotify: https://spoti.fi/3RDCsiy_x000a_Apple Music: https://apple.co/3CYgvGR_x000a_Amazon UK: https://amzn.to/3QhJYyw_x000a_YT Music: https://bit.ly/3cL81rZ_x000a_iTunes: https://apple.co/3CYgvGR _x000a_Reel: https://bit.ly/3QjO3Ct_x000a__x000a_Song Credits :_x000a__x000a_Song: Rabb Wangu_x000a_Singer: Jass Manak_x000a_Lyrics: Jass Manak_x000a_Composer: Jass Manak_x000a_Music: Sharry Nexus_x000a_Produced By: KV Dhillon_x000a_Music Label: Geet MP3_x000a_Promotions: GK Digital_x000a__x000a_Movie Credits : _x000a_Movie:  Sikander 2_x000a_Directed by: Manav Shah _x000a_Starring: Kartar Cheema, GURI, Sawan Rupowali, Nikeet Dhillon, Rahul Jungral, Victor John, Sanjeev Attri, Navdeep Kaler, Karan Battan, Vicky Suvinder &amp; Seema Kaushal _x000a_Produced by: Khushwinder Parmar, Swapan Monga Anmol Monga, Vipan Gill, Balkar Bhullar, KV Dhillon _x000a_Co-Producer: Poonam Pawar _x000a_Creative Producer, Story &amp; Screenplay: Dheeraj Rattan _x000a_Dialogues: Gurpreet Bhullar _x000a_DOP: Akashdeep Pandey_x000a_Editor : Bharat S Rawat_x000a_Executive Producer: Baldev Raj _x000a_Associate Director: Gaurav Sran _x000a_Production  : Tehzeeb Films_x000a_Background Score: Amar Mohile _x000a_DI : NYDIWALA (Santosh Pawar)_x000a_Art Director: Sagar Punjabi _x000a_Costume Designer : Lata Valani_x000a_Visual Promotion: Hashtag Studios_x000a_Poster Design: Town Media _x000a_Worldwide Distribution: Whitehill Studios_x000a_Online Promotion: GK.Digital_x000a_Music On: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25S"/>
    <x v="10"/>
    <n v="57077065"/>
    <n v="751102"/>
    <n v="11482"/>
    <x v="1"/>
    <x v="515"/>
    <x v="109"/>
    <s v="Jass Manak"/>
    <s v=" Jass Manak"/>
    <s v=" Sharry Nexus"/>
    <m/>
    <m/>
    <s v=" https://spoti.fi/3RDCsiy"/>
    <s v=" https://apple.co/3CYgvGR"/>
    <m/>
    <m/>
    <s v="getmp3"/>
  </r>
  <r>
    <x v="0"/>
    <x v="653"/>
    <s v="Geet MP3Presenting New Song &quot;Na Sun Mitran Da&quot; Make Sure You Will Like It And Spread it As Much As You Can. _x000a__x000a__x000a_Subscribe To Our Channel For Upcoming Songs :  http://bit.ly/SubscribeGEETMP3_x000a__x000a__x000a_Title : Na Sun Mitran Da_x000a_Singer : Karan Randhawa_x000a_Lyrics : Prince Bhullar_x000a_Music : Ranjit Oye_x000a_Video Director : Satti Dhillon_x000a_Dop : Sukh Kamboz_x000a_Editor : Zipsi _x000a_Mix Master : Arron _x000a_Publicity Design : Dhiman Production_x000a_Art By : Mr. Blacc_x000a_Production : Fateh Film Production_x000a_Artist Management : Gurbaksh Singh Dhillon_x000a_Produced By : KV Dhillon_x000a_Online Promotions : Gk.Digital_x000a_Music Label : Geet MP3_x000a__x000a__x000a_Subscribe To Our Channel For Songs  : http://bit.ly/SubscribeGEET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7S"/>
    <x v="24"/>
    <n v="57521623"/>
    <n v="960072"/>
    <n v="17210"/>
    <x v="1"/>
    <x v="516"/>
    <x v="36"/>
    <s v="Prince Bhullar"/>
    <m/>
    <s v=" Ranjit Oye"/>
    <m/>
    <m/>
    <m/>
    <m/>
    <m/>
    <m/>
    <s v="getmp3"/>
  </r>
  <r>
    <x v="0"/>
    <x v="654"/>
    <s v="Geet MP3  Presents the full video of Hathyar by Sidhu Moose Wala._x000a__x000a_Song Credits :_x000a_Song : Hathyar_x000a_Singer : Sidhu Moose Wala _x000a_Lyrics : Sidhu Moose Wala_x000a_Music : The Kidd_x000a_Produced By : KV Dhillon_x000a_Label : Geet MP3_x000a_Promotions : Gk.Digital_x000a__x000a_Movie Credits : _x000a_Movie :  Sikander 2_x000a_Directed by : Manav Shah _x000a_Starring : Kartar Cheema , GURI, Sawan Rupowali, Nikeet Dhillon, Rahul Jungral, Victor John, Sanjeev Attri, Navdeep Kaler, Karan Battan, Vicky Suvinder &amp; Seema Kaushal _x000a_Produced by : Khushwinder Parmar, Swapan Monga Anmol Monga, Vipan Gill, Balkar Bhullar, KV Dhillon _x000a_Co Producer : Poonam Pawar _x000a_Creative Producer,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 GK.Digital_x000a_Music On :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8S"/>
    <x v="74"/>
    <n v="144749209"/>
    <n v="1281160"/>
    <n v="22510"/>
    <x v="1"/>
    <x v="177"/>
    <x v="218"/>
    <s v="Sidhu Moose Wala"/>
    <m/>
    <s v=" The Kidd"/>
    <m/>
    <m/>
    <m/>
    <m/>
    <m/>
    <m/>
    <s v="getmp3"/>
  </r>
  <r>
    <x v="0"/>
    <x v="655"/>
    <s v="Geet MP3 &amp;  Gk.Digital Presents GURI's New Track &quot;NIRA ISHQ&quot; Make Sure You Will Like It And Spread it As Much As You Can. _x000a__x000a__x000a__x000a_Subscribe To Our Channel For Upcoming Songs :  http://bit.ly/SubscribeGEETMP3_x000a__x000a__x000a__x000a__x000a__x000a_Also Availabe On : _x000a_Gaana : http://bit.ly/2TarqDu_x000a_Wynk : http://bit.ly/2EN9f2M_x000a_Hungama : http://bit.ly/2CDP3yO_x000a_Jio Music : http://bit.ly/2Anqdlg_x000a_iTunes : https://apple.co/2Fp4BJl_x000a_Apple Music : https://apple.co/2SPiZ0n_x000a_Google Play : http://bit.ly/2QIxQaY_x000a_Amazon : https://amzn.to/2Flm8lL_x000a__x000a__x000a__x000a_Title : Nira Ishq_x000a_Singer : Guri_x000a_Lyrics : Guri_x000a_Composer : Guri_x000a_Starring : Sara Khatri _x000a_Music : Sharry Nexus_x000a_Mix : Jeffery Thompson (Canada)_x000a_Mastered By  : Ricardo Sangio_x000a_Video Director : Satti Dhillon_x000a_Dop : Vikcee_x000a_Editor : Kamcee_x000a_Art Director : Blacc_x000a_Makeup : Anthea_x000a_Hair : Ali Khan  _x000a_Casting By : Crew Star Fashion (Rammy Singh, Deepesh Rakheja) _x000a_Steadycam : Amninder Singh_x000a_Production : Fateh Film Production_x000a_Choreography : Sahaj Singh &amp; Shreoshi Kumar_x000a_suits by : nazaqat by gur sandhu_x000a_Publicity Design : The Town Media_x000a_Artist Management : Gurbaksh Singh Dhillon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S"/>
    <x v="33"/>
    <n v="2535159"/>
    <n v="33270"/>
    <n v="744"/>
    <x v="1"/>
    <x v="517"/>
    <x v="96"/>
    <s v="Guri"/>
    <m/>
    <s v=" Sharry Nexus"/>
    <m/>
    <m/>
    <m/>
    <m/>
    <m/>
    <m/>
    <s v="getmp3"/>
  </r>
  <r>
    <x v="0"/>
    <x v="656"/>
    <s v="Geet MP3 &amp; Monga Brothers Presents the official teaser of Sikander 2 Directed by Manav Shah. Releasing worldwide on 2nd August 2019.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KV Dhillon _x000a__x000a_Singer : Guri, Tanya,  Jass Manak, Sidhu Moose Wala_x000a_Lyrics : Guri, Jass Manak, Sidhu Moosewala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s : The Town Media _x000a_Worldwide Distribution : Whitehill Studios_x000a_Online Promotion: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6896621"/>
    <n v="134901"/>
    <n v="4235"/>
    <x v="3"/>
    <x v="443"/>
    <x v="215"/>
    <s v="Guri, Jass Manak, Sidhu Moosewala"/>
    <m/>
    <m/>
    <m/>
    <m/>
    <m/>
    <m/>
    <m/>
    <m/>
    <s v="getmp3"/>
  </r>
  <r>
    <x v="0"/>
    <x v="657"/>
    <s v="Subscribe To Our Channel For Songs  : http://bit.ly/SubscribeGEETMP3_x000a__x000a_Also Available On :_x000a__x000a_Gaana : https://gaana.com/song/heel-10_x000a__x000a__x000a_Song : Heel _x000a__x000a_Singer : Satbir Aujla | Priya_x000a__x000a_Composer : Satbir Aujla_x000a__x000a_Lyrics : Satbir Aujla_x000a__x000a_Music : Jayy Tarck_x000a__x000a_Produced By : KV Dhillon_x000a__x000a_Online Promotion : Gk.Digital_x000a_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3M2S"/>
    <x v="19"/>
    <n v="1209207"/>
    <n v="30724"/>
    <n v="569"/>
    <x v="1"/>
    <x v="408"/>
    <x v="219"/>
    <s v="Satbir Aujla"/>
    <m/>
    <s v=" Jayy Tarck"/>
    <m/>
    <m/>
    <m/>
    <m/>
    <m/>
    <m/>
    <s v="getmp3"/>
  </r>
  <r>
    <x v="0"/>
    <x v="658"/>
    <s v="Subscribe To Our Channel For Songs  : http://bit.ly/SubscribeGEETMP3_x000a__x000a_Available On :_x000a__x000a_Gaana : https://gaana.com/song/tappe-117_x000a__x000a_Song : Tappe_x000a__x000a_Singer : Satbir Aujla_x000a__x000a_Composer : Satbir Aujla_x000a__x000a_Lyrics : Satbir Aujla_x000a__x000a_Music : Sharry Nexus_x000a__x000a_Produced By : KV Dhillon_x000a__x000a_Online Promotion : Gk.Digital_x000a_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3M5S"/>
    <x v="191"/>
    <n v="977123"/>
    <n v="25923"/>
    <n v="464"/>
    <x v="1"/>
    <x v="518"/>
    <x v="57"/>
    <s v="Satbir Aujla"/>
    <m/>
    <s v=" Sharry Nexus"/>
    <m/>
    <m/>
    <m/>
    <m/>
    <m/>
    <m/>
    <s v="getmp3"/>
  </r>
  <r>
    <x v="0"/>
    <x v="659"/>
    <s v="Subscribe To Our Channel For Songs  : http://bit.ly/SubscribeGEETMP3_x000a__x000a_Also Available On :_x000a__x000a_Gaana : https://gaana.com/song/khuda-9_x000a__x000a_  Song : Khuda_x000a__x000a_Singer : Satbir Aujla_x000a__x000a_Composer : Satbir Aujla_x000a__x000a_Lyrics : Satbir Aujla_x000a__x000a_Music : Ranjit Oye_x000a__x000a_Produced By : Kv Dhillon_x000a__x000a_Online Promotions : Gk.Digital_x000a_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4S"/>
    <x v="196"/>
    <n v="342438"/>
    <n v="8448"/>
    <n v="296"/>
    <x v="1"/>
    <x v="519"/>
    <x v="57"/>
    <s v="Satbir Aujla"/>
    <m/>
    <s v=" Ranjit Oye"/>
    <m/>
    <m/>
    <m/>
    <m/>
    <m/>
    <m/>
    <s v="getmp3"/>
  </r>
  <r>
    <x v="0"/>
    <x v="660"/>
    <s v="Subscribe To Our Channel For Songs  : http://bit.ly/SubscribeGEETMP3_x000a__x000a_Available On :_x000a_Gaana : https://gaana.com/song/housewife-26_x000a__x000a_SONG : House Wife_x000a__x000a_Singer : Satbir Aujla_x000a__x000a_Composer : Satbir Aujla_x000a__x000a_Lyrics : Satbir Aujla_x000a__x000a_Music : Sharry Nexus_x000a__x000a_Produced : Kv Dhillon_x000a__x000a_Online Promotions  : GK Digital_x000a__x000a_Music Label : Geet MP3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9S"/>
    <x v="131"/>
    <n v="1312463"/>
    <n v="39084"/>
    <n v="627"/>
    <x v="1"/>
    <x v="520"/>
    <x v="57"/>
    <s v="Satbir Aujla"/>
    <m/>
    <s v=" Sharry Nexus"/>
    <m/>
    <m/>
    <m/>
    <m/>
    <m/>
    <m/>
    <s v="getmp3"/>
  </r>
  <r>
    <x v="0"/>
    <x v="661"/>
    <s v="Subscribe To Our Channel For Songs  : http://bit.ly/SubscribeGEETMP3_x000a__x000a_Song : Jeena Ta Pena_x000a_Singer : Satbir Aujla_x000a_Composer : Satbir Aujla_x000a_Lyrics : Satbir Aujla_x000a_Music : Preet Singh_x000a_Produced By : KV Dhillon_x000a_Online Promotions : Gk.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21S"/>
    <x v="233"/>
    <n v="31781151"/>
    <n v="365324"/>
    <n v="7390"/>
    <x v="1"/>
    <x v="497"/>
    <x v="57"/>
    <s v="Satbir Aujla"/>
    <m/>
    <s v=" Preet Singh"/>
    <m/>
    <m/>
    <m/>
    <m/>
    <m/>
    <m/>
    <s v="getmp3"/>
  </r>
  <r>
    <x v="0"/>
    <x v="662"/>
    <s v="Subscribe To Our Channel For Songs  : http://bit.ly/SubscribeGEETMP3_x000a_Available On :_x000a_Gaana : https://gaana.com/song/dilli-wali_x000a__x000a_ Song : Dilli Wali_x000a_Singer : Satbir Aujla / Priya_x000a_Composer : Satbir Aujla_x000a_Lyrics : Satbir Aujla_x000a_Music : Sharry Nexus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8S"/>
    <x v="34"/>
    <n v="600638"/>
    <n v="17640"/>
    <n v="374"/>
    <x v="1"/>
    <x v="521"/>
    <x v="220"/>
    <s v="Satbir Aujla"/>
    <m/>
    <s v=" Sharry Nexus"/>
    <m/>
    <m/>
    <m/>
    <m/>
    <m/>
    <m/>
    <s v="getmp3"/>
  </r>
  <r>
    <x v="0"/>
    <x v="663"/>
    <s v="Subscribe To Our Channel For Songs  : http://bit.ly/SubscribeGEETMP3_x000a__x000a_Also Available On :_x000a__x000a_Gaana : https://gaana.com/album/surma-punjabi-2019-5_x000a_Savvn : https://www.jiosaavn.com/song/surma/HS4aUjoHdmc_x000a__x000a_Song : Surma_x000a_Singer : Dhammi Gill_x000a_Lyrics : Sandhu Geetkar_x000a_music : Messy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3S"/>
    <x v="21"/>
    <n v="153287"/>
    <n v="5193"/>
    <n v="314"/>
    <x v="1"/>
    <x v="245"/>
    <x v="221"/>
    <s v="Sandhu Geetkar"/>
    <m/>
    <m/>
    <m/>
    <m/>
    <m/>
    <m/>
    <m/>
    <m/>
    <s v="getmp3"/>
  </r>
  <r>
    <x v="0"/>
    <x v="664"/>
    <s v="Subscribe To Our Channel For Songs  : http://bit.ly/SubscribeGEETMP3_x000a__x000a_Available On :_x000a_Gaana : https://gaana.com/song/shad-rahi_x000a__x000a_Song : Shad Rahi_x000a_Singer : Satbir Aujla / Tanya_x000a_Composer : Satbir Aujla_x000a_Lyrics : Satbir Aujla_x000a_Music : Ranjit _x000a_Produced By : Kv Dhillon_x000a_Online Promotions : Gk.Digital_x000a_Music Label : Geet MP3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8S"/>
    <x v="74"/>
    <n v="4944070"/>
    <n v="116016"/>
    <n v="2391"/>
    <x v="1"/>
    <x v="522"/>
    <x v="222"/>
    <s v="Satbir Aujla"/>
    <m/>
    <s v=" Ranjit "/>
    <m/>
    <m/>
    <m/>
    <m/>
    <m/>
    <m/>
    <s v="getmp3"/>
  </r>
  <r>
    <x v="0"/>
    <x v="665"/>
    <s v="Subscribe To Our Channel For Songs : http://bit.ly/SubscribeGEETMP3_x000a__x000a_Song : Love Trap_x000a_Singer : Kam Shah Feat B Harry_x000a_Produced by Ak - 47 _x000a_Music Label : Geet MP3_x000a__x000a_Music Consultant &amp; Digital Partner : Gk.Digital_x000a_Instagram : https://www.instagram.com/GK.DIGITAL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1S"/>
    <x v="206"/>
    <n v="66455"/>
    <n v="2643"/>
    <n v="180"/>
    <x v="1"/>
    <x v="523"/>
    <x v="223"/>
    <s v="NILL"/>
    <m/>
    <m/>
    <m/>
    <m/>
    <m/>
    <m/>
    <m/>
    <m/>
    <s v="getmp3"/>
  </r>
  <r>
    <x v="0"/>
    <x v="666"/>
    <s v="GeetMP3 Presenting Punjabi Song &quot;DOORIYAN&quot; By &quot;GURI&quot; _x000a__x000a__x000a__x000a_Subscribe To GeetMP3 : https://goo.gl/eNbxCL_x000a__x000a__x000a_Song :  Dooriyan_x000a_Singer :  Guri_x000a_Snapchat - GuriSnapX_x000a_Female Vocal : Tanya_x000a_Music : Ranjit _x000a_Lyrics : Raj Fatehpuria_x000a_Composed : Sharan Sidhu_x000a_Flute : Hassan Badshah_x000a_Mix Master : J Statik_x000a_Editor : Garry Khatrao Media_x000a_Dop : Gagan Randhawa_x000a_Astt Dr : Shhubham Malhotra _x000a_A Film By : Tru Makers _x000a_Artist Management : Gurbaksh Singh Dhillon_x000a_Producers :  Kv Dhillon_x000a_Music Label : 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7S"/>
    <x v="12"/>
    <n v="4890305"/>
    <n v="35810"/>
    <n v="1214"/>
    <x v="1"/>
    <x v="524"/>
    <x v="224"/>
    <s v="Raj Fatehpuria"/>
    <m/>
    <s v=" Ranjit "/>
    <m/>
    <m/>
    <m/>
    <m/>
    <m/>
    <m/>
    <s v="getmp3"/>
  </r>
  <r>
    <x v="0"/>
    <x v="667"/>
    <s v="Subscribe To Our Channel For Songs  : http://bit.ly/SubscribeGEETMP3_x000a__x000a_Available On :_x000a_Gaana : https://gaana.com/song/khidona_x000a__x000a_Song : Khidona_x000a_Singer : Satbir Aujla_x000a_Composer : Satbir Aujla_x000a_Lyrics : Satbir Aujla_x000a_Music : Ar Deep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2S"/>
    <x v="173"/>
    <n v="3170413"/>
    <n v="65435"/>
    <n v="1298"/>
    <x v="1"/>
    <x v="525"/>
    <x v="57"/>
    <s v="Satbir Aujla"/>
    <m/>
    <s v=" Ar Deep"/>
    <m/>
    <m/>
    <m/>
    <m/>
    <m/>
    <m/>
    <s v="getmp3"/>
  </r>
  <r>
    <x v="0"/>
    <x v="668"/>
    <s v="Subscribe To Our Channel For Songs  : http://bit.ly/SubscribeGEETMP3_x000a_Available On :_x000a_Gaana : https://gaana.com/album/shine-punjabi_x000a__x000a_Song- Shine_x000a_Singer/Composer- Ravie Randhawa_x000a_Lyrics- Lopon Sukhdii_x000a_Music- Varun / Maani Singh_x000a_Directed By Happy Singh_x000a_Mixing- Anil Sharma_x000a_Label- Geet Mp3_x000a_A Film By Lens Nation Media _x000a__x000a_Special thanks:_x000a_Sumeet Sarao_x000a_Kawalbir Sandhu_x000a_Navie Randhawa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261364"/>
    <n v="8561"/>
    <n v="395"/>
    <x v="1"/>
    <x v="526"/>
    <x v="225"/>
    <s v="Lopon Sukhdii"/>
    <m/>
    <m/>
    <m/>
    <m/>
    <m/>
    <m/>
    <m/>
    <m/>
    <s v="getmp3"/>
  </r>
  <r>
    <x v="0"/>
    <x v="669"/>
    <s v="Subscribe To Our Channel For Songs  : http://bit.ly/SubscribeGEETMP3_x000a__x000a_Available On :_x000a_Gaana : https://gaana.com/song/sardari-62_x000a__x000a_Song : Sardari_x000a_Singer : Satbir Aujla_x000a_Composer : Satbir Aujla_x000a_Lyrics : Satbir Aujla_x000a_Music : Deep Jandu_x000a_Produced By : K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8S"/>
    <x v="138"/>
    <n v="682147"/>
    <n v="18011"/>
    <n v="654"/>
    <x v="1"/>
    <x v="527"/>
    <x v="57"/>
    <s v="Satbir Aujla"/>
    <m/>
    <s v=" Deep Jandu"/>
    <m/>
    <m/>
    <m/>
    <m/>
    <m/>
    <m/>
    <s v="getmp3"/>
  </r>
  <r>
    <x v="0"/>
    <x v="670"/>
    <s v="Geet MP3 &amp; Gk.Digital Presenting Satbir Aujla Debut Album &quot;SARDARI&quot; Make Sure You Will Like It And Spread it As Much As You Can. _x000a__x000a_Subscribe To Our Channel For Songs  : http://bit.ly/SubscribeGEETMP3_x000a__x000a__x000a__x000a_Song Credits :-_x000a__x000a_1. Sardari_x000a_Singer : Satbir Aujla_x000a_Composer : Satbir Aujla_x000a_Lyrics : Satbir Aujla_x000a_Music : Deep Jandu_x000a__x000a_2. Khidona_x000a_Singer : Satbir Aujla_x000a_Composer : Satbir Aujla_x000a_Lyrics : Satbir Aujla_x000a_Music : Ar Deep_x000a__x000a_3.Shad Rahi_x000a_Singer : Satbir Aujla / Tanya_x000a_Composer : Satbir Aujla_x000a_Lyrics : Satbir Aujla_x000a_Music : Ranjit _x000a__x000a_4. Dilli Wali_x000a_Singer : Satbir Aujla / Priya_x000a_Composer : Satbir Aujla_x000a_Lyrics : Satbir Aujla_x000a_Music : Sharry Nexus_x000a__x000a_5. Jeena Ta Pena_x000a_Singer : Satbir Aujla_x000a_Composer : Satbir Aujla_x000a_Lyrics : Satbir Aujla_x000a_Music : Preet Singh_x000a__x000a_6. House Wife_x000a_Singer : Satbir Aujla_x000a_Composer : Satbir Aujla_x000a_Lyrics : Satbir Aujla_x000a_Music : Sharry Nexus_x000a__x000a_7. Khuda_x000a_Singer : Satbir Aujla_x000a_Composer : Satbir Aujla_x000a_Lyrics : Satbir Aujla_x000a_Music : Ranjit _x000a__x000a__x000a_8. Tappe_x000a_Singer : Satbir Aujla_x000a_Composer : Satbir Aujla_x000a_Lyrics : Satbir Aujla_x000a_Music :Sharry Nexus_x000a__x000a_9. Heel_x000a_Singer : Satbir Aujla_x000a_Composer : Satbir Aujla_x000a_Lyrics : Satbir Aujla_x000a_Music : Jayy Tarck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8M25S"/>
    <x v="234"/>
    <n v="2121413"/>
    <n v="30366"/>
    <n v="1307"/>
    <x v="1"/>
    <x v="527"/>
    <x v="57"/>
    <s v="Satbir Aujla"/>
    <m/>
    <s v=" Deep Jandu"/>
    <m/>
    <m/>
    <m/>
    <m/>
    <m/>
    <m/>
    <s v="getmp3"/>
  </r>
  <r>
    <x v="0"/>
    <x v="671"/>
    <s v="Subscribe To Our Channel For Songs  : http://bit.ly/SubscribeGEETMP3_x000a__x000a__x000a__x000a_Title - Mill Lo na_x000a_Singer - Guri_x000a_Lyrics : Jaani_x000a_Music -:Sukhe Muzical Doctorz_x000a_Video : Satti Dhillon_x000a_Mix &amp; Mastered By  : Jeffery Thompson (Canada)_x000a_Produced By - Kv Dhillon_x000a_Online Promotions :  Gk.Digital_x000a_Artist Management : Gurbaksh Singh Dhillon_x000a_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0S"/>
    <x v="84"/>
    <n v="428342"/>
    <n v="14491"/>
    <n v="637"/>
    <x v="1"/>
    <x v="528"/>
    <x v="96"/>
    <s v="Jaani"/>
    <m/>
    <m/>
    <m/>
    <m/>
    <m/>
    <m/>
    <m/>
    <m/>
    <s v="getmp3"/>
  </r>
  <r>
    <x v="0"/>
    <x v="672"/>
    <s v="Geet MP3 Presenting New Song &quot;PLATINUM&quot; Make Sure You Will Like It And Spread it As Much As You Can. _x000a_ _x000a_Subscribe To Our Channel For Songs  : http://bit.ly/SubscribeGEETMP3_x000a__x000a_Song : Platinum_x000a_Singer : Hardeep Grewal, Gurlez Akhtar _x000a_Lyrics/Composer : Hardeep Grewal_x000a_Music : Proof_x000a_Directed By : Garry Khatrao Media_x000a_Mix &amp; Master : Dense_x000a_Female Lead : Megha Sharma_x000a_Associate Director : Tejinder Dhiman_x000a_DOP : Honey Cam_x000a_Production : Balli_x000a_Produced By : KV Dhillon_x000a_Online Promotions : Gk.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36530069"/>
    <n v="382128"/>
    <n v="7749"/>
    <x v="1"/>
    <x v="529"/>
    <x v="226"/>
    <s v="Hardeep Grewal"/>
    <m/>
    <s v=" Proof"/>
    <m/>
    <m/>
    <m/>
    <m/>
    <m/>
    <m/>
    <s v="getmp3"/>
  </r>
  <r>
    <x v="0"/>
    <x v="673"/>
    <s v="Geet MP3 &amp; Gk.Digital Presenting Official Music Video Of Most Awaited Song 2018 &quot;PRADA By JASS MANAK&quot;  in Featuring&quot;Satti Dhillon&quot; &amp; &quot;Swalina&quot; _x000a_Song Name Prada Composed &amp; Writen By &quot;Jass Manak&quot;_x000a__x000a__x000a_Do Watch And Share If You Like This Video and Don't Forget To Subscribe Our Official Youtube Channel For More  Videos : http://bit.ly/SubscribeGEETMP3_x000a__x000a__x000a_Song : Prada_x000a_Singer : Jass Manak_x000a_Lyrics : Jass Manak_x000a_Composer : Jass Manak_x000a_Starring : Satti Dhillon, Swalina_x000a_Music : Ar Deep_x000a_Mix &amp; Master : Tej_x000a_Lyrical Video : Aman Kalsi_x000a_Music Video : Satti Dhillon_x000a_Music Label : Geet MP3_x000a_Art Director : Blacc_x000a_Dop : Vikcee_x000a_Editor : Kamcee_x000a_Ad Director : Rajvir_x000a_Makeup Artist : Rajan Passi_x000a_Artist Management : Gurbaksh Singh Dhillon_x000a_Hair Styelist : Ali Khan_x000a_Casting By : Crew Star Fashion (Rammy Singh, Deepesh Rakheja)_x000a_Produced By : Kv Dhillon_x000a_Line Production : Fateh Film Production_x000a_Online Promotions : Gk.Digital_x000a__x000a__x000a_-------------------------------------------------------------------------------------_x000a_        You Can See Artist Profile - JASS MANAK_x000a_-------------------------------------------------------------------------------------_x000a__x000a_Fb : https://www.facebook.com/iJassManak_x000a_iG : https://www.instagram.com/iJassManak_x000a_Snapchat : https://www.snapchat.com/add/iJassManak_x000a_Twitter : https://twitter.com/iJassManak_x000a_TikTok : JassManak_x000a__x000a__x000a__x000a_Subscribe To Our Channel For Songs  : http://bit.ly/SubscribeGEETMP3_x000a__x000a__x000a_Music Consultant &amp; Digital Partner : Gk.Digital_x000a_Instagram : https://www.instagram.com/Gk.Digital_x000a__x000a_Set PRADA  as your Callertune_x000a__x000a_Airtel Subscribers Dial 5432116542278 _x000a_Vodafone Subscribers Dial 53710510329  _x000a_Idea Subscribers Dial 5678910510329  _x000a_Docomo Users sms SET 10510329   to 543211 _x000a_BSNL North/West Users SMS BT 7116327   to 56700 _x000a_BSNL South/East Users SMS  BT 10510329    to 56700 _x000a_Virgin Users sms 10510329 to 58475  _x000a_Telenor Users SMS  ACT  10510329 to 543211_x000a__x000a_Listen &amp; Download On_x000a_iTunes - http://bit.ly/PradaOniTunes_x000a_Apple Music - http://bit.ly/PradaOnAppleMusic_x000a_Gaana - http://bit.ly/PradaOnGaana_x000a_Hungama - http://bit.ly/PradaOnHungama_x000a_Wynk - http://bit.ly/PradaOnWynk_x000a_Jio Music - http://bit.ly/PradaOnJio_x000a_Spotify - http://bit.ly/PradaOnSpotify_x000a_Idea Music - http://bit.ly/PradaOnIdeaMusic_x000a_Google Play : http://bit.ly/2vJUjgu_x000a_Spotify : https://spoti.fi/2laLbvC_x000a_Amazon : https://amzn.to/2wbSuZc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3127038"/>
    <n v="61485"/>
    <n v="1516"/>
    <x v="1"/>
    <x v="530"/>
    <x v="109"/>
    <s v="Jass Manak"/>
    <m/>
    <s v=" Ar Deep"/>
    <m/>
    <m/>
    <m/>
    <m/>
    <m/>
    <m/>
    <s v="getmp3"/>
  </r>
  <r>
    <x v="0"/>
    <x v="674"/>
    <s v="Subscribe To Our Channel For Songs  : http://bit.ly/SubscribeGEETMP3_x000a__x000a_Also Available On :_x000a_Gaana : https://gaana.com/album/bombshell-punjabi-1_x000a__x000a_Song : Bombshell_x000a_Singer : Taz_x000a_Lyrics : Manraj Natt_x000a_Music : Trendsetter_x000a_Dop : Eye Picture Studio_x000a_Lyrical Video  : Impressive Design Studio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123316"/>
    <n v="4457"/>
    <n v="263"/>
    <x v="1"/>
    <x v="531"/>
    <x v="227"/>
    <s v="Manraj Natt"/>
    <m/>
    <s v=" Trendsetter"/>
    <m/>
    <m/>
    <m/>
    <m/>
    <m/>
    <m/>
    <s v="getmp3"/>
  </r>
  <r>
    <x v="0"/>
    <x v="675"/>
    <s v="Geet MP3 Presents Satbir Aujla's Debut Album &quot;Sardari&quot; And This Is First Song Of The Album, Song Name &quot;Khuda&quot; Make Sure You Will Like It And Spread it As Much As You Can. _x000a__x000a_Subscribe To Our Channel For Upcoming Songs :  http://bit.ly/SubscribeGEETMP3_x000a__x000a_Title : Khuda_x000a_Singer : Satbir Aujla_x000a_Lyrics : Satbir Aujla_x000a_Composer : Satbir Aujla_x000a_Female Lead : Nisha Bhatt_x000a_Music : Ranjit Oye_x000a_Video Director : Rav Dhillon_x000a_Dop : Shinda Singh_x000a_Editor : Jagjeet Singh Dhanoa_x000a_Production : Fateh Film Production_x000a_Publicity Design : Garry Nawaab_x000a_Produced By : KV Dhillon_x000a_Online Promotions : Gk.Digital_x000a_Music Label : Geet MP3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7S"/>
    <x v="212"/>
    <n v="33596317"/>
    <n v="517317"/>
    <n v="9156"/>
    <x v="1"/>
    <x v="519"/>
    <x v="57"/>
    <s v="Satbir Aujla"/>
    <m/>
    <s v=" Ranjit Oye"/>
    <m/>
    <m/>
    <m/>
    <m/>
    <m/>
    <m/>
    <s v="getmp3"/>
  </r>
  <r>
    <x v="0"/>
    <x v="676"/>
    <s v="Geet MP3 &amp; Gk.Digital Presenting New Teaser &quot;PLATINUM&quot; Full Song Releasing On 23 June 6 PM, Make Sure You Will Like It And Spread it As Much As You Can. _x000a__x000a__x000a__x000a__x000a_Subscribe To Our New Channel For New Songs  : http://bit.ly/SubscribeGEETMP3_x000a__x000a__x000a_Song : Platinum_x000a_Singer : Hardeep Grewal, Gurlez Akhtar _x000a_Lyrics/Composer : Hardeep Grewal_x000a_Insta : http://instagram.com/_x000a_Snapcat : HardeepGrewals_x000a_TikTok : Hardeep.Grewal_x000a__x000a__x000a__x000a_Music : Proof_x000a_Directed By : Garry Khatrao Media_x000a_Mix &amp; Master : Dense_x000a_Female Lead : Megha Sharma_x000a_Associate Director : Tejinder Dhiman_x000a_DOP : Honey Cam_x000a_Production : Balli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1S"/>
    <x v="235"/>
    <n v="393441"/>
    <n v="13275"/>
    <n v="326"/>
    <x v="1"/>
    <x v="529"/>
    <x v="226"/>
    <s v="Hardeep Grewal"/>
    <m/>
    <s v=" Proof"/>
    <m/>
    <m/>
    <m/>
    <m/>
    <m/>
    <m/>
    <s v="getmp3"/>
  </r>
  <r>
    <x v="0"/>
    <x v="677"/>
    <s v="Geet MP3 &amp; Gk.Digital Presenting New Song &quot;Dil Vich Vassdi&quot; Make Sure You Will Like It And Spread it As Much As You Can. _x000a__x000a_Also Available On :_x000a_Gaana : https://gaana.com/song/dil-vich-vassdi_x000a_Hungama : http://bit.ly/2m3knRs_x000a_Wynk Music : https://wynk.in/u/NZZQc4DeC_x000a_Jio Saavn : http://bit.ly/2mqGPV2_x000a__x000a_Subscribe To Our Channel For Songs  : http://bit.ly/SubscribeGEETMP3_x000a__x000a__x000a_Song : Dil Vich Vassdi_x000a_Singer : Harinder Samra _x000a_Lyrics : Harinder Samra_x000a_Music : DreamBoy_x000a_Dop : Vishal Sharma_x000a_Director : AP Gagan Gill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3S"/>
    <x v="77"/>
    <n v="3120963"/>
    <n v="84804"/>
    <n v="1544"/>
    <x v="1"/>
    <x v="532"/>
    <x v="228"/>
    <s v="Harinder Samra"/>
    <m/>
    <s v=" DreamBoy"/>
    <m/>
    <m/>
    <m/>
    <m/>
    <m/>
    <m/>
    <s v="getmp3"/>
  </r>
  <r>
    <x v="0"/>
    <x v="678"/>
    <s v="Geet MP3 Presents The First Song of Sikander 2 Movie Directed by Manav Shah_x000a_ _x000a_Also Available On_x000a__x000a_Song Credits_x000a_Song: Bandook_x000a_Starring: Guri, Jass Manak, Kartar Cheema_x000a_Singer: Jass Manak _x000a_Lyrics: Jass Manak _x000a_Composer: Jass Manak _x000a_Music: Game Changerz_x000a_Producer: KV Dhillon_x000a_Video Director: Manav Shah_x000a__x000a_Movie Credits : _x000a_Movie:  Sikander 2_x000a_Directed By: Manav Shah _x000a_Starring: Kartar Cheema, GURI, Sawan Rupowali, Nikeet Dhillon, Rahul Jungral, Victor John, Sanjeev Attri, Navdeep Kaler, Karan Battan, Vicky Suvinder &amp; Seema Kaushal _x000a_Producers: Khush Parmar, Swapan Monga Anmol Monga, Vipan Gill, Balkar Bhullar, KV Dhillon _x000a_Co-Producer: Poonam Pawar _x000a_Creative Producer, Story &amp; Screenplay: Dheeraj Rattan _x000a_Dialogues: Gurpreet Bhulllar _x000a_DOP: Akashdeep Pandey_x000a_Editor : Bharat S Rawat_x000a_Executive Producer: Baldev Raj _x000a_Associate Director: Gaurav Sran _x000a_Production  : Tehzeeb Films_x000a_Background Score: Amar Mohile _x000a_DI : Nydiwala (Santosh Pawar)_x000a_Art Director: Sagar Punjabi _x000a_Costume Designer : Lata Valani_x000a_Visual Promotion: Hashtag Studios_x000a_Poster Design: Town Media _x000a_Worldwide Distribution: Whitehill Studios_x000a_Online Promotion: GK Digital_x000a_Music On: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7S"/>
    <x v="4"/>
    <n v="36000219"/>
    <n v="596672"/>
    <n v="17417"/>
    <x v="1"/>
    <x v="188"/>
    <x v="91"/>
    <s v="Jass Manak"/>
    <s v=" Jass Manak "/>
    <s v=" Game Changerz"/>
    <m/>
    <m/>
    <m/>
    <m/>
    <m/>
    <m/>
    <s v="getmp3"/>
  </r>
  <r>
    <x v="0"/>
    <x v="679"/>
    <s v="Geet MP3 &amp; Gk.Digital Presenting New Song &quot;JIGRIYAA YAARA&quot; Make Sure You Will Like It And Spread it As Much As You Can. _x000a__x000a_Also Available On :_x000a__x000a_Gaana : https://gaana.com/album/jigriaa-yaara_x000a_Hungama : http://bit.ly/2kSyUPK_x000a_Wynk Music : https://wynk.in/u/NJixwzrlt_x000a_Google Play : http://bit.ly/2koi9M8_x000a_Jio Saavn : http://bit.ly/2mrnYcB_x000a__x000a_Subscribe To Our Channel For Songs  : http://bit.ly/SubscribeGEETMP3_x000a__x000a__x000a_Song : Jigriaa Yaara_x000a_Singer : Jimmy Kaler, Shipra Goyal _x000a_Lyrics/Composer : Jimmy Kaler_x000a_Insta : http://instagram.com/JimmyKaler_x000a_Snapcat : JimmyKaler_x000a_TikTok : JimmyKaler_x000a__x000a__x000a__x000a_Music : Rox-A ( https://www.instagram.com/rox_a_official/)  _x000a_Directed By : Kuran Dhillon, Harjot_x000a_Female Lead : Palak Gupta_x000a_Casting : Rockstar Bola, Shane &amp; Friends_x000a_Color/Edit/Grading : Jagjeet Singh Dhanoa_x000a_Backround Score : Apsy Singh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2S"/>
    <x v="103"/>
    <n v="8422119"/>
    <n v="175022"/>
    <n v="2873"/>
    <x v="1"/>
    <x v="533"/>
    <x v="229"/>
    <s v="Jimmy Kaler"/>
    <m/>
    <s v=" Rox-A ( https://www.instagram.com/rox_a_official/)  "/>
    <m/>
    <m/>
    <m/>
    <m/>
    <m/>
    <m/>
    <s v="getmp3"/>
  </r>
  <r>
    <x v="0"/>
    <x v="680"/>
    <s v="Subscribe To Our Channel For Songs  : http://bit.ly/SubscribeGEETMP3_x000a__x000a_Also Available On :_x000a__x000a_Gaana : https://gaana.com/song/pyar-ni-karde-yaara_x000a_Hungama : http://bit.ly/2mlW1CI_x000a_Jio Saavn : http://bit.ly/2kSrZ9l_x000a__x000a_Song  : Pyar Nai Karde Yaara _x000a_Singer : Kevin Sidhu , Afsaana Khan_x000a_Lyrics : R Nait _x000a_Music : Rish_x000a_Video : Rav Dhillon_x000a_Online Promotions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7S"/>
    <x v="24"/>
    <n v="489056"/>
    <n v="15939"/>
    <n v="710"/>
    <x v="1"/>
    <x v="534"/>
    <x v="230"/>
    <s v="R Nait"/>
    <m/>
    <s v=" Rish"/>
    <m/>
    <m/>
    <m/>
    <m/>
    <m/>
    <m/>
    <s v="getmp3"/>
  </r>
  <r>
    <x v="0"/>
    <x v="681"/>
    <s v="Geet MP3 &amp; Gk.Digital Presenting New Song &quot;Duniya Ton Wakh&quot; Make Sure You Will Like It And Spread it As Much As You Can. _x000a__x000a__x000a_Subscribe To Our Channel For Upcoming Songs :  http://bit.ly/SubscribeGEETMP3_x000a__x000a__x000a__x000a__x000a_Title : Duniya Ton Wakh_x000a_Singer : Rammy Gill_x000a_Lyrics : Vadda Grewal_x000a_Composer : Vadda Grewal_x000a_Music : Game Changerz_x000a_Video Director : Gurinder Bawa_x000a_Publicity Design : Garry Nawaab_x000a_Produced By : Kv Dhillon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39S"/>
    <x v="97"/>
    <n v="224972"/>
    <n v="7493"/>
    <n v="208"/>
    <x v="1"/>
    <x v="535"/>
    <x v="231"/>
    <s v="Vadda Grewal"/>
    <m/>
    <s v=" Game Changerz"/>
    <m/>
    <m/>
    <m/>
    <m/>
    <m/>
    <m/>
    <s v="getmp3"/>
  </r>
  <r>
    <x v="0"/>
    <x v="682"/>
    <s v="Subscribe To Our Channel For Songs  : http://bit.ly/SubscribeGEETMP3_x000a__x000a_Release 9th June 6PM_x000a__x000a_ Song : Jigriaa Yaara_x000a_Singer : Jimmy Kaler, Shipra Goyal _x000a_Lyris : Jimmy Kaler_x000a_Music : Rox-A_x000a_Directed By : Kuran Dhillon, Harjot 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5S"/>
    <x v="230"/>
    <n v="217034"/>
    <n v="6347"/>
    <n v="222"/>
    <x v="1"/>
    <x v="533"/>
    <x v="229"/>
    <s v="NILL"/>
    <m/>
    <s v=" Rox-A"/>
    <m/>
    <m/>
    <m/>
    <m/>
    <m/>
    <m/>
    <s v="getmp3"/>
  </r>
  <r>
    <x v="0"/>
    <x v="683"/>
    <s v="Geet MP3 &amp; Monga Brothers Presents the official teaser of Sikander 2 Directed by Manav Shah. Releasing worldwide on 2nd Aug. 2019._x000a__x000a_Movie Credits : _x000a__x000a_Movie :  Sikander 2_x000a_Directed by : Manav Shah _x000a_Starring : Kartar Cheema , GURI , Sawan Rupowali , Nikeet Dhillon , Rahul Jungral , Victor John , Sanjeev Attri , Navdeep Kaler , Karan Battan , Vicky Suvinder &amp; Seema Kaushal _x000a_Produced by : Khushwinder Parmar , Swapan Monga Anmol Monga , Vipan Gill , Balkar Bhullar , KV Dhillon _x000a_Co Producer : Poonam Pawar _x000a_Creative Producer , Story &amp; Screenplay : Dheeraj Rattan _x000a_Dialogues : Gurpreet Bhulllar _x000a_DOP : Akashdeep Pandey_x000a_Editor : Bharat S Rawat_x000a_Executive Producer : Baldev Raj _x000a_Associate Director : Gaurav Sran _x000a_Production  : Tehzeeb Films_x000a_Background Score : Amar Mohile _x000a_DI : NYDIWALA (Santosh Pawar)_x000a_Art Director : Sagar Punjabi _x000a_Costume Designer : Lata Valani_x000a_Visual Promotion : Hashtag Studios_x000a_Poster Design : Town Media _x000a_Worldwide Distribution : Whitehill Studios_x000a_Online Promotion: GK.DIGITAL_x000a_Music On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4S"/>
    <x v="232"/>
    <n v="1233908"/>
    <n v="35825"/>
    <n v="1509"/>
    <x v="3"/>
    <x v="443"/>
    <x v="26"/>
    <s v="NILL"/>
    <m/>
    <m/>
    <m/>
    <m/>
    <m/>
    <m/>
    <m/>
    <m/>
    <s v="getmp3"/>
  </r>
  <r>
    <x v="0"/>
    <x v="684"/>
    <s v="Geet MP3 &amp; Gk.Digital Presenting New Song &quot;PEAK&quot; By &quot;BOBBY SANDHU&quot; _x000a__x000a_Also Available On :_x000a__x000a_Gaana : https://gaana.com/album/peak-punjabi-2019_x000a_Hungama : http://bit.ly/2lWEp0e_x000a_Jio Saavn : http://bit.ly/2kK7tb5_x000a__x000a_Song : Peak_x000a_Singer : Bobby Sandhu_x000a_staring : Namrita Malla_x000a_Music : Snappy_x000a_Lyrics : Prince Dhillon _x000a_Rap : Yung Delic_x000a_Producer : Supinder Singh Gurinder Singh_x000a_Online Promotion : Gk.Digital_x000a_Label : Geet MP3_x000a_Dop : Karan Anjaan_x000a_Still : Abhi Lama_x000a_Special Thanks :  Kv Dhillon, Mawin Singh_x000a_Director/Editor : Ed Amrz_x000a_A Team Dreamz Film : Jaggy Singh_x000a_Poster : Sartajistic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828031"/>
    <n v="13498"/>
    <n v="495"/>
    <x v="1"/>
    <x v="196"/>
    <x v="232"/>
    <s v="Prince Dhillon"/>
    <m/>
    <s v=" Snappy"/>
    <m/>
    <m/>
    <m/>
    <m/>
    <m/>
    <m/>
    <s v="getmp3"/>
  </r>
  <r>
    <x v="0"/>
    <x v="685"/>
    <s v="Geet MP3 &amp; Prince Rakhdi Presents &quot;Karaj Randhawa&quot;s New Track &quot;ROOH&quot;_x000a__x000a__x000a_Subscribe To Our Channel For Songs  : http://bit.ly/SubscribeGEETMP3_x000a__x000a__x000a__x000a_Song : Rooh_x000a_Singer : Karaj Randhawa_x000a_Follow On Insta : http://instagram.com/iKarajRandhawa_x000a__x000a__x000a_Lyrics : Prince Rakhdi_x000a_Music : Akash Jandu_x000a_Mix Master : Dense_x000a_Video : Rubal Chhina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4S"/>
    <x v="39"/>
    <n v="134984"/>
    <n v="5829"/>
    <n v="311"/>
    <x v="1"/>
    <x v="536"/>
    <x v="110"/>
    <s v="Prince Rakhdi"/>
    <m/>
    <s v=" Akash Jandu"/>
    <m/>
    <m/>
    <m/>
    <m/>
    <m/>
    <m/>
    <s v="getmp3"/>
  </r>
  <r>
    <x v="0"/>
    <x v="686"/>
    <s v="After Huge Success Of &quot;JATTWAAD&quot;_x000a__x000a_Geet MP3 Presenting New Song &quot;TIBBEYAN ALA JATT&quot; Make Sure You Will Like It And Spread it As Much As You Can. _x000a__x000a__x000a_Subscribe To Our Channel For Upcoming Songs :  http://bit.ly/SubscribeGEETMP3_x000a__x000a_Title : Tibbeyan Ala Jatt_x000a_Singer : Harf Cheema, Gurlez Akhtar_x000a_Lyrics : Harf Cheema_x000a_Composer : Harf Cheema_x000a_Rap : Karan Aujla, Deep Jandu_x000a_Rap Lyrics : Karan Aujla_x000a_Music : Deep Jandu_x000a_Mix &amp; Master : Sameer Charegaonkar_x000a_Starring : Stefy Patel _x000a_Video Director : Savio Sandhu_x000a_Team : Savio &amp; Yug_x000a_Assis Dir : Rajvir, Harji_x000a_Dop : Sukh Kamboz_x000a_Editor : Jagjeet Singh Dhanoa _x000a_Mix Master: Sameer _x000a_Publicity Design : Dhiman Production_x000a_Art By : Karma Art _x000a_Production Manager : Kuldeep _x000a_Designer  Gurdev Sons Designers_x000a_Artist Management : Gurbaksh Singh Dhillon_x000a_Produced By : Kv Dhillon_x000a_Online Promotions : Gk.Digital_x000a_Music Label : Geet MP3_x000a__x000a_Subscribe To Our Channel For Songs  : http://bit.ly/SubscribeGEETMP3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_x000a_Website: http://GeetMP3.com"/>
    <x v="0"/>
    <s v="PT3M59S"/>
    <x v="236"/>
    <n v="20955554"/>
    <n v="364239"/>
    <n v="8307"/>
    <x v="1"/>
    <x v="537"/>
    <x v="233"/>
    <s v="Harf Cheema"/>
    <m/>
    <s v=" Deep Jandu"/>
    <m/>
    <m/>
    <m/>
    <m/>
    <m/>
    <m/>
    <s v="getmp3"/>
  </r>
  <r>
    <x v="0"/>
    <x v="687"/>
    <s v="Subscribe To Our Channel For Songs  : http://bit.ly/Subscribe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48S"/>
    <x v="237"/>
    <n v="2653607"/>
    <n v="128500"/>
    <n v="3310"/>
    <x v="1"/>
    <x v="538"/>
    <x v="26"/>
    <s v="NILL"/>
    <m/>
    <m/>
    <m/>
    <m/>
    <m/>
    <m/>
    <m/>
    <m/>
    <s v="getmp3"/>
  </r>
  <r>
    <x v="0"/>
    <x v="688"/>
    <s v="Geet MP3 &amp; GK.DIGITAL Presenting New Song &quot;FAKE GALLAN&quot;_x000a__x000a_Subscribe To Our Channel For Songs  : http://bit.ly/SubscribeGEETMP3_x000a__x000a__x000a_Song : Fake Gallan_x000a_Singer : Kiratjot Kahlon Feat Lali , Armaan_x000a_Music : Kiratjot Kahlon _x000a_Lyrics : Kiratjot Kahlon_x000a_Starring : Adesh Sandhu, Satinder Sandhu_x000a_Video : Harry Rai_x000a_Editor : Paras K Mehra _x000a_Publicity Designes : Garry Nawaab_x000a_Mix&amp; Master : Anker Deol_x000a_Asst Director : Navi Gosal_x000a_Promotions : Gk.Digital_x000a_Label : Geet MP3_x000a_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8S"/>
    <x v="133"/>
    <n v="306974"/>
    <n v="11606"/>
    <n v="589"/>
    <x v="1"/>
    <x v="539"/>
    <x v="234"/>
    <s v="Kiratjot Kahlon"/>
    <m/>
    <s v=" Kiratjot Kahlon "/>
    <m/>
    <m/>
    <m/>
    <m/>
    <m/>
    <m/>
    <s v="getmp3"/>
  </r>
  <r>
    <x v="0"/>
    <x v="689"/>
    <s v="Subscribe To Our Channel For Songs  : http://bit.ly/Subscribe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1M38S"/>
    <x v="238"/>
    <n v="356651"/>
    <n v="21030"/>
    <n v="770"/>
    <x v="1"/>
    <x v="540"/>
    <x v="26"/>
    <s v="NILL"/>
    <m/>
    <m/>
    <m/>
    <m/>
    <m/>
    <m/>
    <m/>
    <m/>
    <s v="getmp3"/>
  </r>
  <r>
    <x v="0"/>
    <x v="690"/>
    <s v="Geet MP3 &amp; Gk.Digital Presenting New Song &quot;Gal Wakhri&quot; Make Sure You Will Like It And Spread it As Much As You Can. _x000a__x000a__x000a_Subscribe To Our Channel For Upcoming Songs :  http://bit.ly/SubscribeGEETMP3_x000a__x000a__x000a_Song : Gal Wakhri _x000a_Singer : Dilnoor_x000a_Lyrics : Sukh Sohal_x000a_Music : Nvee_x000a_Story &amp; Video : Meer_x000a_DOP : Gursharan Mahi_x000a_Asst Dir : Jay B Nick Knight_x000a_Starring : Kirti Kaur _x000a_Producer : Anil Arora_x000a_Makeup : Tapaseya CY_x000a_Productions : Tari Productions_x000a_Editor : Vaisakhi Films_x000a_Produced By : Kv Dhillon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43S"/>
    <x v="21"/>
    <n v="991188"/>
    <n v="37048"/>
    <n v="1186"/>
    <x v="1"/>
    <x v="541"/>
    <x v="235"/>
    <s v="Sukh Sohal"/>
    <m/>
    <s v=" Nvee"/>
    <m/>
    <m/>
    <m/>
    <m/>
    <m/>
    <m/>
    <s v="getmp3"/>
  </r>
  <r>
    <x v="0"/>
    <x v="691"/>
    <s v="Geet MP3 &amp; Gk.Digital Presenting New Song &quot;TIBBEYAN ALA JATT&quot; Make Sure You Will Like It And Spread it As Much As You Can. _x000a__x000a__x000a_Subscribe To Our Channel For Upcoming Songs :  http://bit.ly/SubscribeGEETMP3_x000a__x000a__x000a__x000a__x000a__x000a_Title : Tibbeyan Ala Jatt_x000a_Singer : Harf Cheema, Gurlez Akhtar_x000a_Insta : http://instagram.com/HarfCheema_x000a_Fb : https://www.facebook.com/HarfCheema_x000a_Snapchat : HarfCheema13_x000a_TikTok : HarfCheema13_x000a__x000a__x000a_Lyrics : Harf Cheema_x000a_Composer : Harf Cheema_x000a_Rap : Karan Aujla, Deep Jandu_x000a_Rap Lyrics : Karan Aujla_x000a_Music : Deep Jandu_x000a_Starring : Staffy Patil_x000a_Video Director : Savio Sandhu_x000a_Team : Savio &amp; Yug_x000a_Assis Dir : Rajvir, Harji_x000a_Dop : Sukh Kamboz_x000a_Editor : Jagjeet Singh Dhanoa _x000a_Mix Master: Sameer _x000a_Publicity Design : Dhiman Production_x000a_Art By : Karma Art _x000a_Production Manager : Kuldeep _x000a_Artist Management : Gurbaksh Singh Dhillon_x000a_Produced By : Kv Dhillon_x000a_Online Promotions : Gk.Digital_x000a_Music Label : Geet MP3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8S"/>
    <x v="239"/>
    <n v="921253"/>
    <n v="28222"/>
    <n v="611"/>
    <x v="1"/>
    <x v="537"/>
    <x v="233"/>
    <s v="Harf Cheema"/>
    <m/>
    <s v=" Deep Jandu"/>
    <m/>
    <m/>
    <m/>
    <m/>
    <m/>
    <m/>
    <s v="getmp3"/>
  </r>
  <r>
    <x v="0"/>
    <x v="692"/>
    <s v="Geet MP3 &amp; Raas Presenting A New Punjabi Song &quot;Sukoon&quot; By &quot;Chetan&quot; _x000a__x000a__x000a_Subscribe To Our Channel For Songs  :  http://bit.ly/SubscribeGEETMP3_x000a__x000a__x000a_Song : Sukoon_x000a_Singer : Chetan_x000a_Lyrics : Raas_x000a_Music : Akash Jandu _x000a_Video : Frame Singh_x000a_Dop : Viren Lubana _x000a_Promotions : Gk.Digital_x000a_Music Label : Geet MP3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2S"/>
    <x v="26"/>
    <n v="1339113"/>
    <n v="20663"/>
    <n v="715"/>
    <x v="1"/>
    <x v="542"/>
    <x v="137"/>
    <s v="Raas"/>
    <m/>
    <s v=" Akash Jandu "/>
    <m/>
    <m/>
    <m/>
    <m/>
    <m/>
    <m/>
    <s v="getmp3"/>
  </r>
  <r>
    <x v="0"/>
    <x v="693"/>
    <s v="Geet MP3 &amp;  Gk.Digital Presents New Exclusive Artist &quot;Musahib&quot; Make Sure You Will Like It And Spread it As Much As You Can. _x000a__x000a__x000a_#RoRoKe #Musahib #MuzikAmy #Rashalika #GeetMP3 #SattiDhillon #GkDigital  _x000a__x000a_Subscribe To Our Channel For Upcoming Songs :  http://bit.ly/SubscribeGEETMP3_x000a__x000a__x000a_You Can Listen And Download Audio On _x000a_Wynk : http://bit.ly/2MJR3c9_x000a_Hungama : http://bit.ly/2ToJR7H_x000a_Gaana : http://bit.ly/2HKhCzd_x000a_Jio : http://bit.ly/2DR9yZk_x000a__x000a__x000a__x000a__x000a_Title : Ro Ro Ke_x000a_Singer : Musahib_x000a_Lyrics : Musahib_x000a_Composer : Musahib_x000a__x000a_FB : https://www.facebook.com/OfficialMusahib_x000a_Insta : https://www.instagram.com/MusahibMusic_x000a_Snapchat : iMusahib_x000a_TikTok : iMusahib_x000a__x000a__x000a_Unplugged Music : Vipul Kapoor_x000a_Unplugged : Mawin Singh_x000a_Dop : Jagga Dhaliwal_x000a__x000a__x000a__x000a__x000a__x000a_Starring : Rashalika_x000a_Music : Muzik Amy_x000a_Video Director : Mawin Singh_x000a_Dop : Mawin Singh_x000a_Editor : Mawin Singh_x000a_Publicity Design : The Town Media_x000a_Artist Management : Gurbaksh Singh Dhillon_x000a_Produced By : Kv Dhillon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5S"/>
    <x v="195"/>
    <n v="264068"/>
    <n v="14659"/>
    <n v="643"/>
    <x v="1"/>
    <x v="543"/>
    <x v="50"/>
    <s v="Musahib"/>
    <m/>
    <s v=" Muzik Amy"/>
    <m/>
    <m/>
    <m/>
    <m/>
    <m/>
    <m/>
    <s v="getmp3"/>
  </r>
  <r>
    <x v="0"/>
    <x v="694"/>
    <s v="Geet MP3 &amp; Gk.Digital Presenting Jass Manak's Debut Album &quot;AGE 19&quot; Make Sure You Will Like It And Spread it As Much As You Can. _x000a__x000a_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_x000a__x000a__x000a_Photography : Vipul Photography,_x000a_Publicity Design : The Town Media_x000a_Artist Management : Gurbaksh Singh Dhillon_x000a_Produced By : Kv Dhillon_x000a_Online Promotions : Gk.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8S"/>
    <x v="74"/>
    <n v="702497"/>
    <n v="25491"/>
    <n v="1057"/>
    <x v="1"/>
    <x v="544"/>
    <x v="109"/>
    <s v="Jass Manak"/>
    <m/>
    <s v=" Sukhe "/>
    <m/>
    <m/>
    <m/>
    <m/>
    <m/>
    <m/>
    <s v="getmp3"/>
  </r>
  <r>
    <x v="0"/>
    <x v="695"/>
    <s v="Geet MP3 &amp;  Gk.Digital Presents Nishawn Bhullar's New Track &quot;Adh Vichkaar&quot;  Make Sure You Will Like It And Spread it As Much As You Can. _x000a__x000a__x000a__x000a_Subscribe To Our Channel For Upcoming Songs :  http://bit.ly/SubscribeGEETMP3_x000a__x000a_Available On _x000a_Gaana  : http://bit.ly/2Vv3xeB_x000a__x000a__x000a__x000a__x000a__x000a__x000a_Title : Adh Vichkaar_x000a_Singer : Nishawn Bhullar_x000a_Lyrics : Navjeet_x000a_Music : Jaymeet_x000a_Lyrical Video : Garry Nawaab_x000a_Conceived by : Gurpreet Khetla_x000a_Online Promotions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7S"/>
    <x v="146"/>
    <n v="611409"/>
    <n v="26122"/>
    <n v="988"/>
    <x v="1"/>
    <x v="545"/>
    <x v="0"/>
    <s v="Navjeet"/>
    <m/>
    <s v=" Jaymeet"/>
    <m/>
    <m/>
    <m/>
    <m/>
    <m/>
    <m/>
    <s v="getmp3"/>
  </r>
  <r>
    <x v="0"/>
    <x v="696"/>
    <s v="Geet MP3 &amp; Gk.Digital Presenting Official Music Video Of &quot;Chumma Song&quot; Music Produced By Bollywood King Tanishk Bagchi&quot;_x000a__x000a__x000a_Subscribe To Our Channel For Songs  : http://bit.ly/SubscribeGEETMP3_x000a__x000a__x000a__x000a__x000a__x000a_Title : Chumma_x000a_Singer : Guri_x000a_Music : Tanishk Bagchi _x000a_Lyrics : K-Rick_x000a_Choreography : Awez Darbar, Tsovojilavyan_x000a_Programmed &amp; Arranged : Tanishk Bagchi_x000a_Mandolin &amp; Tumbi : Tapas Roy_x000a_Guitar : Lokesh Bakshi_x000a_Chorus : Sanjeet &amp; Team _x000a_Music Production Coordinator : Chayan Ghosh_x000a_Mixed and Mastered : Eric Pillai {Future Sound Of Bombay}_x000a_Mix Assistant Engineers : Michael Edwin Pillai_x000a_Video Director : Satti Dhillon_x000a_Dop : Vahe Hambarcumyan_x000a_Production Maneger : Mary Mirzakhanyan_x000a_Make &amp; Hair : Beauty By Julhakyans _x000a_Designer : Armen Galyan _x000a_Art Director : Blacc &amp; Davit Ayvazyan_x000a_Editor : Manvel Hovsepyan_x000a_Vfx : Arsen Saribekyan_x000a_Publicity Design : The Town Media_x000a_Artist Management : Gurbaksh Singh Dhillon_x000a_Produced By : Kv Dhillon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29S"/>
    <x v="31"/>
    <n v="15964623"/>
    <n v="369751"/>
    <n v="20161"/>
    <x v="1"/>
    <x v="546"/>
    <x v="96"/>
    <s v="K-Rick"/>
    <m/>
    <s v=" Tanishk Bagchi "/>
    <m/>
    <m/>
    <m/>
    <m/>
    <m/>
    <m/>
    <s v="getmp3"/>
  </r>
  <r>
    <x v="0"/>
    <x v="697"/>
    <s v="Geet MP3 &amp;  Gk.Digital Presents Satbir Aujla's New Track &quot;Jutti&quot; Make Sure You Will Like It And Spread it As Much As You Can. _x000a__x000a__x000a__x000a_Subscribe To Our Channel For Upcoming Songs :  http://bit.ly/SubscribeGEETMP3_x000a__x000a__x000a__x000a__x000a__x000a_Title : Jutti_x000a_Singer : Satbir Aujla_x000a_Lyrics : Satbir Aujla_x000a_Composer : Satbir Aujla_x000a_Music : Sharry Nexus_x000a_Video Director : Rav Dhillon_x000a_Dop : Shinda Singh_x000a_Editor : Jagjeet Singh Dhanoa_x000a_Production : Fateh Film Production_x000a_Publicity Design : Garry Nawaab_x000a_Produced By : Kv Dhillon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56S"/>
    <x v="46"/>
    <n v="12137127"/>
    <n v="202693"/>
    <n v="4018"/>
    <x v="1"/>
    <x v="547"/>
    <x v="57"/>
    <s v="Satbir Aujla"/>
    <m/>
    <s v=" Sharry Nexus"/>
    <m/>
    <m/>
    <m/>
    <m/>
    <m/>
    <m/>
    <s v="getmp3"/>
  </r>
  <r>
    <x v="0"/>
    <x v="698"/>
    <s v="Subscribe To Our Channel For Songs  : http://bit.ly/Subscribe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32S"/>
    <x v="22"/>
    <n v="253946"/>
    <n v="9806"/>
    <n v="640"/>
    <x v="1"/>
    <x v="548"/>
    <x v="26"/>
    <s v="NILL"/>
    <m/>
    <m/>
    <m/>
    <m/>
    <m/>
    <m/>
    <m/>
    <m/>
    <s v="getmp3"/>
  </r>
  <r>
    <x v="0"/>
    <x v="699"/>
    <s v="Geet MP3 Presenting Official Music Video Of Most Awaited Song &quot;VIAH By JASS MANAK&quot; in Featuring&quot;Satti Dhillon&quot; &amp; &quot;Swalina&quot; _x000a_Song Name Viah Composed &amp; Writen By &quot;Jass Manak&quot;_x000a__x000a_Subscribe To Our Channel For More Songs  : http://bit.ly/SubscribeGEETMP3_x000a__x000a_Stream/Download Full Song On:_x000a__x000a_Wynk Music : http://bit.ly/3Gi1UXW_x000a_Amazon Prime Music : https://bit.ly/3nPoHUq_x000a_Jio Saavn : http://bit.ly/40JxVQx_x000a_Spotify : http://bit.ly/3ZGdliZ_x000a_Apple Music : http://bit.ly/3ZLkuhO_x000a_Amazon UK : https://bit.ly/3mco5rE_x000a_YT Music : http://bit.ly/3GlT0sc_x000a_iTunes : http://bit.ly/3ZLkuhO_x000a_Reel : https://bit.ly/3nKlxRL_x000a__x000a_Title : Viah_x000a_Album : Age 19_x000a_Singer : Jass Manak_x000a_Composer : Jass Manak_x000a_Lyrics : Jass Manak_x000a_Starring : Swalina_x000a_Music : Snappy_x000a_Mix n Master : Bauss P_x000a_Video Director : Satti Dhillon_x000a_Dop : Vahe Hambarcumyan_x000a_Production Maneger : Mary Mirzakhanyan_x000a_Makeup Artist : Liana Ayvazyan_x000a_Hairdresser Artist : Gevorbabumyan Beauty By Julhakyans_x000a_Punjabi Suits by : Nazaqat by Gur Sandhu_x000a_Editor : Manvel Hovsepyan_x000a_Publicity Design : The Town Media_x000a_Artist Management : Gurbaksh Singh Dhillon_x000a_Produced By : KV Dhillon_x000a_Online Promotions : Gk.Digital_x000a_Music Label : Geet MP3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0"/>
    <s v="PT3M10S"/>
    <x v="7"/>
    <n v="261331362"/>
    <n v="2825753"/>
    <n v="62833"/>
    <x v="1"/>
    <x v="549"/>
    <x v="109"/>
    <s v="Jass Manak"/>
    <m/>
    <s v=" Snappy"/>
    <m/>
    <m/>
    <m/>
    <m/>
    <m/>
    <m/>
    <s v="getmp3"/>
  </r>
  <r>
    <x v="0"/>
    <x v="700"/>
    <s v="Geet MP3 &amp; Prince Rakhdi Presents &quot;Karaj Randhawa&quot;s New Track &quot;Jaan&quot;_x000a__x000a__x000a_Subscribe To Our Channel For Songs  : http://bit.ly/SubscribeGEETMP3_x000a__x000a__x000a__x000a_Song : Jaan_x000a_Singer : Karaj Randhawa_x000a_Featuring : Himanshi Khurana_x000a_Lyrics : Prince Rakhdi_x000a_Music : The Kidd_x000a_Mix Master : Dense_x000a_Director : Dilsher Singh, Khushpal Singh_x000a_Video : Tru Makers _x000a_Editor/Grading : Arshpreet_x000a_Special Thanks : Chetan_x000a_Asst Dir : Shubham Malhotra_x000a_Poster Design : The Town Media_x000a_Art Director : Sunil Kumar_x000a_Project Manager : Khushal Singh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17S"/>
    <x v="212"/>
    <n v="12875083"/>
    <n v="282225"/>
    <n v="4436"/>
    <x v="1"/>
    <x v="550"/>
    <x v="110"/>
    <s v="Prince Rakhdi"/>
    <m/>
    <s v=" The Kidd"/>
    <m/>
    <m/>
    <m/>
    <m/>
    <m/>
    <m/>
    <s v="getmp3"/>
  </r>
  <r>
    <x v="0"/>
    <x v="701"/>
    <s v="Geet Mp3 &amp; Chetan Presents New Song Of &quot;RAAS&quot; Song Name &quot;Ehsaan&quot;_x000a__x000a__x000a_Subscribe To Our Channel For Songs  : http://bit.ly/SubscribeGEETMP3_x000a__x000a__x000a_Song : Ehsaan  _x000a_Singer : Raas Ft. Deepika Walia_x000a_Lyrics : Raas_x000a_Composer : Raas_x000a_Video : Black Carbon _x000a_Editor : Amanjot Singh _x000a_Casting Director : Nanak Singh _x000a_Publicy Designes : The Town Media_x000a_Music : Akash Jandu_x000a_Lyrics : Raas_x000a_Promotions : Gk.Digital _x000a_Label : Geet MP3_x000a__x000a__x000a__x000a__x000a__x000a_Subscribe To Our Channel For Songs  : http://bit.ly/SubscribeGEET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6S"/>
    <x v="169"/>
    <n v="571280"/>
    <n v="19898"/>
    <n v="777"/>
    <x v="1"/>
    <x v="551"/>
    <x v="236"/>
    <s v="Raas"/>
    <m/>
    <s v=" Akash Jandu"/>
    <m/>
    <m/>
    <m/>
    <m/>
    <m/>
    <m/>
    <s v="getmp3"/>
  </r>
  <r>
    <x v="0"/>
    <x v="702"/>
    <s v="Geet MP3 &amp; Gk.Digital Presenting New Song &quot;GORIYE&quot; Singer - B Jay Randhawa And Filmes By Satti Dhillon, Make Sure You Will Like It And Spread it As Much As You Can. _x000a__x000a__x000a_Subscribe To Our Channel For Upcoming Songs :  http://bit.ly/SubscribeGEETMP3_x000a__x000a_Available On _x000a_Wynk : http://bit.ly/2TTKKoq_x000a_Gaana : http://bit.ly/2Vh7nEC_x000a__x000a__x000a_Title : Goriye_x000a_Singer : B Jay Randhawa_x000a_Insta : http://instagram.com/BJayRandhawa_x000a_Fb : https://www.facebook.com/BJayRandhawa_x000a_Snapchat : BJayRandhawa_x000a_TikTok : BJayRandhawa_x000a__x000a__x000a_Lyrics &amp; Composer : Kulshan Sandhu_x000a_Music : Intense_x000a_Video Director : Satti Dhillon_x000a_Choreographer : Tsovinar Jilavyan_x000a_Dop : Vahe Hambarcumyan_x000a_Editor : Manvel Hovsepyan _x000a_Publicity Design : The Town Media_x000a_DOP : Vahe Hambarcumyan_x000a_Editor : Manvel Hovsepyan_x000a_Makeup Artist : Liana Ayvazyan _x000a_Hair Dresser : Gevorbabumyan Beauty By Julhakyans_x000a_Drone Operator : Karen Galstyan_x000a_Art Director : Blacc_x000a_Production  Manger : Mary Mirzakhanyan_x000a_Artist Management : Gurbaksh Singh Dhillon_x000a_Produced By : Kv Dhillon_x000a_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3S"/>
    <x v="70"/>
    <n v="13809079"/>
    <n v="286926"/>
    <n v="5934"/>
    <x v="1"/>
    <x v="552"/>
    <x v="237"/>
    <s v="Kulshan Sandhu"/>
    <m/>
    <s v=" Intense"/>
    <m/>
    <m/>
    <m/>
    <m/>
    <m/>
    <m/>
    <s v="getmp3"/>
  </r>
  <r>
    <x v="0"/>
    <x v="703"/>
    <s v="Geet MP3 Presenting New Song &quot;Jattwaad&quot; Make Sure You Will Like It And Spread it As Much As You Can. _x000a_Subscribe To Our Channel For Upcoming Songs :  http://bit.ly/SubscribeGEETMP3_x000a__x000a_Audio Stream/Download_x000a__x000a_Wynk Music : https://bit.ly/3I8r6ij_x000a_Amazon Prime Music : https://amzn.to/3s1T5dX_x000a_Jio Saavn : https://bit.ly/3IiXcYZ_x000a_Hungama : https://bit.ly/3GYxTK1_x000a_Spotify : https://spoti.fi/3I4hHIE_x000a_Apple Music : https://apple.co/3s13Xsr_x000a_Amazon UK : https://amzn.to/3LLeDDp_x000a_YT Music : https://bit.ly/3p2i52V_x000a_iTunes : https://apple.co/3s13Xsr_x000a_Resso : https://m.resso.com/ZSevJ7pMJ/_x000a_Reel : https://bit.ly/33wiUt4_x000a__x000a_Title : Jattwaad_x000a_Singer : Harf Cheema, Gurlez Akhtar_x000a_Lyrics : Harf Cheema_x000a_Composer : Harf Cheema_x000a_Music : Beat Minister_x000a_Video Director : Savio Sandhu_x000a_Team : Savio &amp; Yug_x000a_Assis Dir : Har G, Rahul, Rajvir_x000a_Dop : Shinda Singh_x000a_Editor : Jagjeet Singh Dhanoa _x000a_Choreography : Sumit _x000a_Mix Master : Sameer _x000a_Publicity Design : The Town Media_x000a_Art By : Karma Art _x000a_Production Manager : Kuldeep _x000a_Designer : Gurdev Sons Designers_x000a_Artist Management : Gurbaksh Singh Dhillon_x000a_Produced By : KV Dhillon _x000a_Online Promotions : GK Digital_x000a_Music Label : Geet MP3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x v="0"/>
    <s v="PT3M38S"/>
    <x v="59"/>
    <n v="457782236"/>
    <n v="2117838"/>
    <n v="38357"/>
    <x v="1"/>
    <x v="553"/>
    <x v="233"/>
    <s v="Harf Cheema"/>
    <m/>
    <s v=" Beat Minister"/>
    <m/>
    <m/>
    <m/>
    <m/>
    <m/>
    <m/>
    <s v="getmp3"/>
  </r>
  <r>
    <x v="0"/>
    <x v="704"/>
    <s v="Geet Mp3 &amp; Chetan Presents _x000a__x000a__x000a_Subscribe To Our Channel For Songs  : http://bit.ly/SubscribeGEETMP3_x000a__x000a__x000a_Song : Mohh _x000a_Singer : Timmy V _x000a_Music : Akash Jandu_x000a_Lyrics : Raas_x000a_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M49S"/>
    <x v="69"/>
    <n v="531556"/>
    <n v="16366"/>
    <n v="882"/>
    <x v="1"/>
    <x v="554"/>
    <x v="238"/>
    <s v="Raas"/>
    <m/>
    <s v=" Akash Jandu"/>
    <m/>
    <m/>
    <m/>
    <m/>
    <m/>
    <m/>
    <s v="getmp3"/>
  </r>
  <r>
    <x v="0"/>
    <x v="705"/>
    <s v="Geet MP3 Presenting New Exclusive Artist &quot;Karan Randhawa&quot; Make Sure You Will Like It And Spread it As Much As You Can. _x000a_Subscribe To Our Channel For Upcoming Songs :  http://bit.ly/SubscribeGEETMP3_x000a__x000a_Available On _x000a_iTunes : https://apple.co/2HMYjDF_x000a_Apple Music : https://apple.co/2HMYjDF_x000a_Amazon Prime Music : https://amzn.to/2FsOysT_x000a_Gaana : http://bit.ly/2JdyoXV_x000a_Hungama : http://bit.ly/2Y2XDj2_x000a_Google Play : http://bit.ly/2FfsaD8_x000a_Jio Music : http://bit.ly/2FnZ5UI_x000a_Spotify : https://spoti.fi/2uk13k5_x000a_Amazon : https://amzn.to/2HIvokd_x000a_Jio Saavn : http://bit.ly/2FuGhok_x000a__x000a_Song Credits :- _x000a_Title : Tere Bare_x000a_Singer : Karan Randhawa_x000a_Lyrics : Prince Bhullar (Parmvir Singh Bhullar)_x000a_Composer : Prince Bhullar (Parmvir Singh Bhullar)_x000a_Music : Sharry Nexus_x000a_Video Director : Satti Dhillon_x000a_Dop :  Vahe Hambarcumyan_x000a_Editor :   Manvel Hovsepyan_x000a_Model : Mariam Davsepyan _x000a_Publicity Design : The Town Media_x000a_DOP : Vahe Hambarcumyan_x000a_Editor : Manvel Hovsepyan_x000a_Makeup Artist : Liana Ayvazyan _x000a_Hair Dresser Artist Nano Julhakyan Beauty by Julhakyans_x000a_B_x000a_Drone Operator : Karen Galstyan_x000a_Art Director : Grisha Mnacakanyan_x000a_Line Producer : Jeet Parmar _x000a_Production  Manger : Mary Mirzakhanyan_x000a_Artist Management : Gurbaksh Singh Dhillon_x000a_Produced By : KV Dhillon_x000a_Online Promotions : Gk.Digital_x000a_Music Label : Geet MP3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
    <x v="0"/>
    <s v="PT3M14S"/>
    <x v="48"/>
    <n v="113601755"/>
    <n v="1205549"/>
    <n v="19960"/>
    <x v="1"/>
    <x v="540"/>
    <x v="36"/>
    <s v="Prince Bhullar (Parmvir Singh Bhullar)"/>
    <m/>
    <s v=" Sharry Nexus"/>
    <m/>
    <m/>
    <m/>
    <m/>
    <m/>
    <m/>
    <s v="getmp3"/>
  </r>
  <r>
    <x v="0"/>
    <x v="706"/>
    <s v="Geet MP3 &amp;  Gk.Digital Presents New Exclusive Artist &quot;Musahib&quot; Make Sure You Will Like It And Spread it As Much As You Can. _x000a__x000a__x000a_#RoRoKe #Musahib #MuzikAmy #Rashalika #GeetMP3 #SattiDhillon #GkDigital  _x000a__x000a_Subscribe To Our Channel For Upcoming Songs :  http://bit.ly/SubscribeGEETMP3_x000a__x000a__x000a_You Can Listen And Download Audio On _x000a_Wynk : http://bit.ly/2MJR3c9_x000a_Hungama : http://bit.ly/2ToJR7H_x000a_Gaana : http://bit.ly/2HKhCzd_x000a_Jio : http://bit.ly/2DR9yZk_x000a__x000a__x000a__x000a__x000a_Title : Ro Ro Ke_x000a_Singer : Musahib_x000a_Lyrics : Musahib_x000a_Composer : Musahib_x000a__x000a_FB : https://www.facebook.com/OfficialMusahib_x000a_Insta : https://www.instagram.com/MusahibMusic_x000a_Snapchat : iMusahib_x000a_TikTok : iMusahib_x000a__x000a__x000a_Starring : Rashalika_x000a_Music : Muzik Amy_x000a_Remix By : MadMax Dubai_x000a_Video Director : Satti Dhillon_x000a_Dop : Vikcee_x000a_Editor : Kamcee_x000a_Art Director : Blacc_x000a_Hair : Ali Khan  _x000a_Casting By : Crew Star Fashion (Rammy Singh, Deepesh Rakheja) _x000a_Jib Operator : Vicky_x000a_Makeup : Rajan_x000a_Production : Fateh Film Production_x000a_Publicity Design : The Town Media_x000a_Artist Management : Gurbaksh Singh Dhillon_x000a_Produced By : Kv Dhillon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Geet MP3 &amp;  Gk.Digital Presents New Exclusive Artist &quot;Musahib&quot; Make Sure You Will Like It And Spread it As Much As You Can. _x000a__x000a__x000a_#RoRoKe #Musahib #MuzikAmy #Rashalika #GeetMP3 #SattiDhillon #GkDigital  _x000a__x000a_Subscribe To Our Channel For Upcoming Songs :  http://bit.ly/SubscribeGEETMP3_x000a__x000a__x000a_You Can Listen And Download Audio On _x000a_Wynk : http://bit.ly/2MJR3c9_x000a_Hungama : http://bit.ly/2ToJR7H_x000a_Gaana : http://bit.ly/2HKhCzd_x000a_Jio : http://bit.ly/2DR9yZk_x000a__x000a__x000a__x000a__x000a_Title : Ro Ro Ke_x000a_Singer : Musahib_x000a_Lyrics : Musahib_x000a_Composer : Musahib_x000a__x000a_FB : https://www.facebook.com/OfficialMusahib_x000a_Insta : https://www.instagram.com/MusahibMusic_x000a_Snapchat : iMusahib_x000a_TikTok : iMusahib_x000a__x000a__x000a_Starring : Rashalika_x000a_Music : Muzik Amy_x000a_Video Director : Satti Dhillon_x000a_Dop : Vikcee_x000a_Editor : Kamcee_x000a_Art Director : Blacc_x000a_Hair : Ali Khan  _x000a_Casting By : Crew Star Fashion (Rammy Singh, Deepesh Rakheja) _x000a_Jib Operator : Vicky_x000a_Makeup : Rajan_x000a_Production : Fateh Film Production_x000a_Publicity Design : The Town Media_x000a_Artist Management : Gurbaksh Singh Dhillon_x000a_Produced By : Kv Dhillon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42S"/>
    <x v="103"/>
    <n v="881226"/>
    <n v="26636"/>
    <n v="850"/>
    <x v="1"/>
    <x v="555"/>
    <x v="50"/>
    <s v="Musahib"/>
    <m/>
    <s v=" Muzik Amy"/>
    <m/>
    <m/>
    <m/>
    <m/>
    <m/>
    <m/>
    <s v="getmp3"/>
  </r>
  <r>
    <x v="0"/>
    <x v="707"/>
    <s v="Geet MP3 &amp;  Gk.Digital Presents Manpreet Sandhu's New Track &quot;Guns And Guts&quot; Make Sure You Will Like It And Spread it As Much As You Can. _x000a__x000a__x000a__x000a_Subscribe To Our Channel For Upcoming Songs :  http://bit.ly/SubscribeGEETMP3_x000a__x000a__x000a__x000a_Title : Guns And Guts_x000a_Singer : Manpreet Sandhu_x000a_Lyrics : Nish Kang_x000a_Music &amp; Rap : Taran Singh_x000a_Mix &amp; Master : B Sanj_x000a_Video - Savio Sandhu_x000a_Team - Savio &amp; Yug _x000a_Assistants - Harzi &amp; Rajvir_x000a_Publicity Design : Garry Nawaab_x000a_Online Promotions : Gk.Digital_x000a_Music Label : Geet MP3_x000a__x000a_Special Thanks_x000a_ SGC group, Black Hill Production.Germany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1S"/>
    <x v="18"/>
    <n v="727708"/>
    <n v="10573"/>
    <n v="618"/>
    <x v="1"/>
    <x v="556"/>
    <x v="239"/>
    <s v="Nish Kang"/>
    <m/>
    <m/>
    <m/>
    <m/>
    <m/>
    <m/>
    <m/>
    <m/>
    <s v="getmp3"/>
  </r>
  <r>
    <x v="0"/>
    <x v="708"/>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Photography : Vipul Photography,_x000a_Publicity Design : The Town Media_x000a_Artist Management : Gurbaksh Singh Dhillon_x000a_Produced By : KV Dhillon_x000a_Online Promotions : Gk.Digital_x000a_Music Label : Geet MP3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1S"/>
    <x v="82"/>
    <n v="29718711"/>
    <n v="353329"/>
    <n v="6850"/>
    <x v="1"/>
    <x v="557"/>
    <x v="109"/>
    <s v="Jass Manak"/>
    <m/>
    <s v=" Sukhe "/>
    <m/>
    <m/>
    <m/>
    <m/>
    <m/>
    <m/>
    <s v="getmp3"/>
  </r>
  <r>
    <x v="0"/>
    <x v="709"/>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Photography : Vipul Photography,_x000a_Publicity Design : The Town Media_x000a_Artist Management : Gurbaksh Singh Dhillon_x000a_Produced By : Kv Dhillon_x000a_Online Promotions : Gk.Digital_x000a_Music Label : Geet MP3_x000a__x000a_Subscribe To Our Channel For Songs  : http://bit.ly/SubscribeGEETMP3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_x000a_Website: http://GeetMP3.com"/>
    <x v="3"/>
    <s v="PT3M48S"/>
    <x v="29"/>
    <n v="19933582"/>
    <n v="310533"/>
    <n v="6791"/>
    <x v="1"/>
    <x v="558"/>
    <x v="109"/>
    <s v="Jass Manak"/>
    <m/>
    <s v=" Sukhe "/>
    <m/>
    <m/>
    <m/>
    <m/>
    <m/>
    <m/>
    <s v="getmp3"/>
  </r>
  <r>
    <x v="0"/>
    <x v="710"/>
    <s v="Geet MP3 &amp; Gk.Digital Presenting Jass Manak's Debut Album &quot;AGE 19&quot; Make Sure You Will Like It And Spread it As Much As You Can. _x000a__x000a_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_x000a__x000a__x000a_Photography : Vipul Photography,_x000a_Publicity Design : The Town Media_x000a_Artist Management : Gurbaksh Singh Dhillon_x000a_Produced By : Kv Dhillon_x000a_Online Promotions : Gk.Digital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7S"/>
    <x v="4"/>
    <n v="11973303"/>
    <n v="183489"/>
    <n v="5470"/>
    <x v="1"/>
    <x v="559"/>
    <x v="109"/>
    <s v="Jass Manak"/>
    <m/>
    <s v=" Sukhe "/>
    <m/>
    <m/>
    <m/>
    <m/>
    <m/>
    <m/>
    <s v="getmp3"/>
  </r>
  <r>
    <x v="0"/>
    <x v="711"/>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6S"/>
    <x v="56"/>
    <n v="41392499"/>
    <n v="507423"/>
    <n v="12884"/>
    <x v="3"/>
    <x v="538"/>
    <x v="26"/>
    <s v="NILL"/>
    <m/>
    <m/>
    <m/>
    <m/>
    <m/>
    <m/>
    <m/>
    <m/>
    <s v="getmp3"/>
  </r>
  <r>
    <x v="0"/>
    <x v="712"/>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Photography : Vipul Photography,_x000a_Publicity Design : The Town Media_x000a_Artist Management : Gurbaksh Singh Dhillon_x000a_Produced By : Kv Dhillon_x000a_Online Promotions : Gk.Digital_x000a_Music Label : Geet 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2S"/>
    <x v="36"/>
    <n v="25197777"/>
    <n v="345382"/>
    <n v="11888"/>
    <x v="1"/>
    <x v="549"/>
    <x v="109"/>
    <s v="Jass Manak"/>
    <m/>
    <s v=" Sukhe "/>
    <m/>
    <m/>
    <m/>
    <m/>
    <m/>
    <m/>
    <s v="getmp3"/>
  </r>
  <r>
    <x v="0"/>
    <x v="713"/>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_x000a__x000a_Photography : Vipul Photography,_x000a_Publicity Design : The Town Media_x000a_Artist Management : Gurbaksh Singh Dhillon_x000a_Produced By : KV Dhillon_x000a_Online Promotions : Gk.Digital_x000a_Music Label : Geet MP3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9S"/>
    <x v="142"/>
    <n v="37766000"/>
    <n v="496697"/>
    <n v="12784"/>
    <x v="1"/>
    <x v="560"/>
    <x v="109"/>
    <s v="Jass Manak"/>
    <m/>
    <s v=" Sukhe "/>
    <m/>
    <m/>
    <m/>
    <m/>
    <m/>
    <m/>
    <s v="getmp3"/>
  </r>
  <r>
    <x v="0"/>
    <x v="714"/>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Photography : Vipul Photography,_x000a_Publicity Design : The Town Media_x000a_Artist Management : Gurbaksh Singh Dhillon_x000a_Produced By : KV Dhillon_x000a_Online Promotions : Gk.Digital_x000a_Music Label : Geet MP3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5S"/>
    <x v="1"/>
    <n v="45485623"/>
    <n v="532615"/>
    <n v="10860"/>
    <x v="1"/>
    <x v="561"/>
    <x v="109"/>
    <s v="Jass Manak"/>
    <m/>
    <s v=" Sukhe "/>
    <m/>
    <m/>
    <m/>
    <m/>
    <m/>
    <m/>
    <s v="getmp3"/>
  </r>
  <r>
    <x v="0"/>
    <x v="715"/>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_x000a__x000a__x000a_Photography : Vipul Photography,_x000a_Publicity Design : The Town Media_x000a_Artist Management : Gurbaksh Singh Dhillon_x000a_Produced By : KV Dhillon_x000a_Online Promotions : Gk.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3S"/>
    <x v="11"/>
    <n v="28810459"/>
    <n v="377481"/>
    <n v="11634"/>
    <x v="1"/>
    <x v="562"/>
    <x v="109"/>
    <s v="Jass Manak"/>
    <m/>
    <s v=" Sukhe "/>
    <m/>
    <m/>
    <m/>
    <m/>
    <m/>
    <m/>
    <s v="getmp3"/>
  </r>
  <r>
    <x v="0"/>
    <x v="716"/>
    <s v="Geet MP3 Presenting Jass Manak's Debut Album &quot;AGE 19&quot; Make Sure You Will Like It And Spread it As Much As You Can. _x000a__x000a_Subscribe To Our Channel For Upcoming Songs :  http://bit.ly/SubscribeGEETMP3_x000a__x000a_Original Album Availabe On _x000a__x000a_iTunes : http://bit.ly/Age19onITUNES_x000a_Apple Music : http://bit.ly/Age19onAPPLEMUSIC_x000a_Gaana : http://bit.ly/Age19onGAANA_x000a_Wynk : http://bit.ly/Age19onWYNK_x000a_Jio Saavn : http://bit.ly/Age19onJIOSAAVN_x000a_Hungama : http://bit.ly/Age19onHUNGAMA_x000a_Spotify : http://bit.ly/Age19onSPOTIFY_x000a_Google Play : http://bit.ly/Age19onGOOGLEPLAY_x000a_Amazon : http://bit.ly/Age19onAMAZON_x000a_Amazon Prime Music India : http://bit.ly/Age19onAmazonPrimeMusicIndia_x000a__x000a__x000a_Song Credits :-_x000a__x000a_1. Manaka Da Munda_x000a_Singer : Jass Manak_x000a_Composer : Jass Manak_x000a_Lyrics : Jass Manak_x000a_Music : Sukhe _x000a_Rap : Bohemia _x000a__x000a__x000a_2. Girlfriend _x000a_Singer : Jass Manak_x000a_Composer : Jass Manak_x000a_Lyrics : Jass Manak_x000a_Music : Snappy _x000a__x000a__x000a_3. Viah _x000a_Singer : Jass Manak_x000a_Composer : Jass Manak_x000a_Lyrics : Jass Manak_x000a_Music : Snappy _x000a__x000a__x000a_4. Chehra Tera _x000a_Singer : Jass Manak_x000a_Composer : Jass Manak_x000a_Lyrics : Jass Manak_x000a_Music : Sharry Nexus _x000a__x000a__x000a_5. Kalli Ho Gai _x000a_Singer : Jass Manak_x000a_Composer : Jass Manak_x000a_Lyrics : Jass Manak_x000a_Music : Game Changerz _x000a__x000a__x000a_6. Moonroof _x000a_Singer : Jass Manak_x000a_Composer : Jass Manak_x000a_Lyrics : Jass Manak_x000a_Music : Sukhe _x000a__x000a__x000a_7. Kali Range _x000a_Singer : Jass Manak_x000a_Composer : Jass Manak_x000a_Lyrics : Jass Manak_x000a_Music : Intense_x000a__x000a__x000a_8. Tere Naal _x000a_Singer : Jass Manak_x000a_Composer : Jass Manak_x000a_Lyrics : Jass Manak_x000a_Music : Sharry Nexus _x000a__x000a__x000a_9. Age 19 _x000a_Singer : Jass Manak_x000a_Composer : Jass Manak_x000a_Lyrics : Jass Manak_x000a_Music : Deep Jandu _x000a_Rap : Divine (Gully Boy) _x000a__x000a_Photography : Vipul Photography,_x000a_Publicity Design : The Town Media_x000a_Artist Management : Gurbaksh Singh Dhillon_x000a_Produced By : KV Dhillon_x000a_Online Promotions : Gk.Digital_x000a_Music Label : Geet MP3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7M16S"/>
    <x v="240"/>
    <n v="23775719"/>
    <n v="379716"/>
    <n v="16420"/>
    <x v="1"/>
    <x v="560"/>
    <x v="109"/>
    <s v="Jass Manak"/>
    <m/>
    <s v=" Sukhe "/>
    <m/>
    <m/>
    <m/>
    <m/>
    <m/>
    <m/>
    <s v="getmp3"/>
  </r>
  <r>
    <x v="0"/>
    <x v="717"/>
    <s v="Geet MP3 Presenting Jass Manak's Debut Album &quot;AGE 19&quot; Here is The Official Video Of Age 19's First Song &quot;Girlfriend&quot; Make Sure You Will Like It And Spread it As Much As You Can. _x000a_Subscribe To Our Channel For Upcoming Songs :  http://bit.ly/SubscribeGEETMP3_x000a__x000a_Audio Availabe On_x000a_Wynk Music : http://bit.ly/417715e_x000a_Amazon Prime Music : https://amzn.to/2DJQB9R_x000a_Jio Saavn : http://bit.ly/2tsoSFC_x000a_Hungama : http://bit.ly/2Bxp2ju_x000a_Apple Music : https://apple.co/2Sywk12_x000a_Spotify : https://spoti.fi/2SDI4zf_x000a_Amazon UK : https://bit.ly/43nSpjV_x000a_iTunes : https://apple.co/2Sywk12_x000a_YT Music : http://bit.ly/3ZQunuG_x000a_Gaana : http://bit.ly/2Sa8jZn_x000a_Google Play : http://bit.ly/2GsyNUh_x000a_Youtube : http://bit.ly/416uSBT_x000a_Reel : https://bit.ly/3ZKaBkv_x000a__x000a_Title : Girlfriend_x000a_Album : Age 19_x000a_Singer : Jass Manak_x000a_Composer : Jass Manak_x000a_Lyrics : Jass Manak_x000a_Music : Snappy_x000a_Mix n Master - Bauss P_x000a_Starring : Zoya_x000a_Video Director : Satti Dhillon_x000a_Dop : Vahe Hambarcumyan_x000a_Line Producer : Jeet Parmar _x000a_Production Maneger : Mary Mirzakhanyan_x000a_Makeup Artist : Liana Ayvazyan_x000a_Hairdresser Artist : Gevorbabumyan Beauty By Julhakyans_x000a_Editor : Manvel Hovsepyan_x000a_Photography : Vipul Photography,_x000a_Publicity Design : The Town Media_x000a_Artist Management : Gurbaksh Singh Dhillon_x000a_Produced By : KV Dhillon_x000a_Online Promotions : GK Digital_x000a_Music Label : Geet MP3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3"/>
    <s v="PT3M38S"/>
    <x v="59"/>
    <n v="281600079"/>
    <n v="3193085"/>
    <n v="74956"/>
    <x v="1"/>
    <x v="544"/>
    <x v="109"/>
    <s v="Jass Manak"/>
    <m/>
    <s v=" Snappy"/>
    <m/>
    <m/>
    <m/>
    <m/>
    <m/>
    <m/>
    <s v="getmp3"/>
  </r>
  <r>
    <x v="0"/>
    <x v="718"/>
    <s v="Geet MP3 Presents &quot;Dhammi Gill&quot;s New Track &quot;Jatt Circle&quot;_x000a__x000a__x000a_Subscribe To Our Channel For Songs  : http://bit.ly/SubscribeGEETMP3_x000a__x000a__x000a_Song : Jatt Circle_x000a_Singer : Dhammi Gill, Gurlez Akhtar_x000a_Lyrics : Narinder Gill_x000a_Music : Ladi Gill_x000a_Video : Savio Sandhu_x000a_Team : Savio &amp; Yug_x000a_Dop : Shoeb Sadiqi_x000a_Editor : Jagjeet Dhanoa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3S"/>
    <x v="70"/>
    <n v="1856477"/>
    <n v="28584"/>
    <n v="1306"/>
    <x v="1"/>
    <x v="563"/>
    <x v="240"/>
    <s v="Narinder Gill"/>
    <m/>
    <s v=" Ladi Gill"/>
    <m/>
    <m/>
    <m/>
    <m/>
    <m/>
    <m/>
    <s v="getmp3"/>
  </r>
  <r>
    <x v="0"/>
    <x v="719"/>
    <s v="Geet MP3 &amp; Prince Rakhdi Presents &quot;Karaj Randhawa&quot;s New Track &quot;Peak&quot;_x000a__x000a__x000a_Subscribe To Our Channel For Songs  : http://bit.ly/SubscribeGEETMP3_x000a__x000a__x000a_Song : Peak_x000a_Singer : Karaj Randhawa_x000a_Follow On Insta : http://instagram.com/iKarajRandhawa_x000a__x000a_Lyrics : Prince Rakhdi_x000a_Music : Dj Flow_x000a_Art Director : Sunil Kumar_x000a_Project Manager : Khushal Singh_x000a__x000a_Producer - Prince Rakhdi_x000a_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6S"/>
    <x v="40"/>
    <n v="3443031"/>
    <n v="60629"/>
    <n v="1127"/>
    <x v="1"/>
    <x v="196"/>
    <x v="110"/>
    <s v="Prince Rakhdi"/>
    <m/>
    <s v=" Dj Flow"/>
    <m/>
    <m/>
    <m/>
    <m/>
    <m/>
    <m/>
    <s v="getmp3"/>
  </r>
  <r>
    <x v="0"/>
    <x v="720"/>
    <s v="GeetMP3 &amp; The Theatre Army Films 🎥 _x000a_5th Episode of &quot;The Gangland in Motherland&quot; Punjabi Web Series Written and Directed by Gabbar Sangrur._x000a__x000a_Episode Name : GANGSTER_x000a__x000a_Subscribe To Our Channel For Songs  : http://bit.ly/SubscribeGEETMP3_x000a__x000a_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Deepak Garg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Sound Mixing - Kuljinder Bains (Artha Film Studio)_x000a_Dubbing Studio: Showbiz studio Mohali_x000a_Starcast ch Simpy Singh_x000a_Production: Five Friends Films _x000a_Acting Workshop : Samuel John _x000a_Online Promotion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2M38S"/>
    <x v="241"/>
    <n v="3925217"/>
    <n v="128070"/>
    <n v="11340"/>
    <x v="1"/>
    <x v="564"/>
    <x v="241"/>
    <s v="NILL"/>
    <m/>
    <s v=" Deep Jandu, MixSingh, Sharry Nexus, Game Changerz , "/>
    <m/>
    <m/>
    <m/>
    <m/>
    <m/>
    <m/>
    <s v="getmp3"/>
  </r>
  <r>
    <x v="0"/>
    <x v="721"/>
    <s v="Geet MP3 &amp;  Gk.Digital Presents New Exclusive Artist &quot;Musahib&quot; Make Sure You Will Like It And Spread it As Much As You Can. _x000a__x000a__x000a_#RoRoKe #Musahib #MuzikAmy #Rashalika #GeetMP3 #SattiDhillon #GkDigital  _x000a__x000a_Subscribe To Our Channel For Upcoming Songs :  http://bit.ly/SubscribeGEETMP3_x000a__x000a__x000a_You Can Listen And Download Audio On _x000a_Wynk : http://bit.ly/2MJR3c9_x000a_Hungama : http://bit.ly/2ToJR7H_x000a_Gaana : http://bit.ly/2HKhCzd_x000a_Jio : http://bit.ly/2DR9yZk_x000a__x000a__x000a__x000a__x000a_Title : Ro Ro Ke_x000a_Singer : Musahib_x000a_Lyrics : Musahib_x000a_Composer : Musahib_x000a__x000a_FB : https://www.facebook.com/OfficialMusahib_x000a_Insta : https://www.instagram.com/MusahibMusic_x000a_Snapchat : iMusahib_x000a_TikTok : iMusahib_x000a__x000a__x000a_Starring : Rashalika_x000a_Music : Muzik Amy_x000a_Video Director : Satti Dhillon_x000a_Dop : Vikcee_x000a_Editor : Kamcee_x000a_Art Director : Blacc_x000a_Hair : Ali Khan  _x000a_Casting By : Crew Star Fashion (Rammy Singh, Deepesh Rakheja) _x000a_Jib Operator : Vicky_x000a_Makeup : Rajan_x000a_Production : Fateh Film Production_x000a_Publicity Design : The Town Media_x000a_Artist Management : Gurbaksh Singh Dhillon_x000a_Produced By : Kv Dhillon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5S"/>
    <x v="195"/>
    <n v="11754684"/>
    <n v="211263"/>
    <n v="7369"/>
    <x v="1"/>
    <x v="555"/>
    <x v="63"/>
    <s v="Musahib"/>
    <m/>
    <s v=" Muzik Amy"/>
    <m/>
    <m/>
    <m/>
    <m/>
    <m/>
    <m/>
    <s v="getmp3"/>
  </r>
  <r>
    <x v="0"/>
    <x v="722"/>
    <s v="Subscribe To Our Channel For Songs  : http://bit.ly/SubscribeGEETMP3_x000a__x000a__x000a__x000a__x000a_Title-Teri Haan _x000a_Singer -Rajvir Dhaliwal _x000a_Music - R Deep _x000a_Lyrics - Kamal Kharoud _x000a_publicity Design - Hidden Heros_x000a_Instagram- https://www.instagram.com/rajvlr_x000a_Snapchat - Rajvir001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7S"/>
    <x v="42"/>
    <n v="214776"/>
    <n v="7845"/>
    <n v="524"/>
    <x v="1"/>
    <x v="565"/>
    <x v="242"/>
    <s v="Kamal Kharoud"/>
    <m/>
    <m/>
    <m/>
    <m/>
    <m/>
    <m/>
    <m/>
    <m/>
    <s v="getmp3"/>
  </r>
  <r>
    <x v="0"/>
    <x v="723"/>
    <s v="Geet MP3 Presents Satbir Aujla's Track &quot;Tom &amp; Jerry&quot; Make Sure You Will Like It And Spread it As Much As You Can. _x000a__x000a_Subscribe To Our Channel For Upcoming Songs :  http://bit.ly/SubscribeGEETMP3_x000a__x000a_Title : Tom &amp; Jerry _x000a_Singer : Satbir Aujla_x000a_Lyrics : Satbir Aujla_x000a_Composer : Satbir Aujla_x000a_Music : Preet Singh_x000a_Female model : Divya Puri _x000a_Video Director : Satti Dhillon_x000a_Dop : Vikcee_x000a_Editor : Kamcee_x000a_Art Director : Blacc_x000a_Production : Fateh Film Production_x000a_Publicity Design : Garry Nawaab_x000a_Produced By : KV Dhillon_x000a_Online Promotions : Gk.Digital_x000a_Music Label : Geet MP3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3"/>
    <s v="PT3M45S"/>
    <x v="127"/>
    <n v="130269437"/>
    <n v="1477429"/>
    <n v="27026"/>
    <x v="1"/>
    <x v="566"/>
    <x v="57"/>
    <s v="Satbir Aujla"/>
    <m/>
    <s v=" Preet Singh"/>
    <m/>
    <m/>
    <m/>
    <m/>
    <m/>
    <m/>
    <s v="getmp3"/>
  </r>
  <r>
    <x v="0"/>
    <x v="724"/>
    <s v="GeetMp3 &amp; The Theatre Army Films 🎥 _x000a_4th Episode of &quot;The Gangland in Motherland&quot; Punjabi Web Series Written and Directed by Gabbar Sangrur._x000a__x000a_Episode Name : PARDHAAN_x000a__x000a_Subscribe To Our Channel For Songs  : http://bit.ly/SubscribeGEETMP3_x000a__x000a_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Deepak Garg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Sound Mixing - Kuljinder Bains (Artha Film Studio)_x000a_Dubbing Studio: Showbiz studio Mohali_x000a_Starcast ch Simpy Singh_x000a_Production: Five Friends Films _x000a_Acting Workshop : Samuel John _x000a_Online Promotion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4M21S"/>
    <x v="242"/>
    <n v="3571437"/>
    <n v="101469"/>
    <n v="9192"/>
    <x v="1"/>
    <x v="564"/>
    <x v="241"/>
    <s v="NILL"/>
    <m/>
    <s v=" Deep Jandu, MixSingh, Sharry Nexus, Game Changerz , "/>
    <m/>
    <m/>
    <m/>
    <m/>
    <m/>
    <m/>
    <s v="getmp3"/>
  </r>
  <r>
    <x v="0"/>
    <x v="725"/>
    <s v="Subscribe To Our Channel For Songs  : http://bit.ly/SubscribeGEETMP3_x000a__x000a_Song : Passport _x000a_Singer : Gur Chahal _x000a_Lyrics : Gurbhej Kakra _x000a_Music : Dope Peppz_x000a_Online Promotion : Gk.Digital_x000a_Label : Geet MP3_x000a__x000a__x000a_Music Consultant &amp; Digital Partner : Gk.Digital_x000a_Instagram : https://www.instagram.com/GK.DIGITAL_x000a__x000a__x000a_Enjoy and stay connected with us 📲https://www.youtube.com/channel/UClZF...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7S"/>
    <x v="146"/>
    <n v="384183"/>
    <n v="11243"/>
    <n v="567"/>
    <x v="1"/>
    <x v="567"/>
    <x v="243"/>
    <s v="Gurbhej Kakra"/>
    <m/>
    <s v=" Dope Peppz"/>
    <m/>
    <m/>
    <m/>
    <m/>
    <m/>
    <m/>
    <s v="getmp3"/>
  </r>
  <r>
    <x v="0"/>
    <x v="726"/>
    <s v="Geet MP3 Presents Nishawn Bhullar's New Track &quot;California&quot; Make Sure You Will Like It And Spread it As Much As You Can. _x000a__x000a_Subscribe To Our Channel For Upcoming Songs :  http://bit.ly/SubscribeGEETMP3_x000a__x000a_Title : California_x000a_Singer : Nishawn Bhullar, Priya_x000a_Lyrics : Jass Manak_x000a_Composer : Jass Manak_x000a_Starring : Shehnaz Gill_x000a_Music : Sukhe Muzical Doctorz_x000a_Mix : Gurjinder Guri &amp; Akaash Bambar_x000a_Video Director : Satti Dhillon_x000a_Dop : Shinda Singh_x000a_Editor : Kamcee_x000a_Art Director : Blacc_x000a_Makeup : Anthea_x000a_Jib Operator : Manish _x000a_Hair : Raabu (Team Ali Khan) _x000a_Lime Production : Fateh Film Production_x000a_Choreography : Sumit Dance Academy _x000a_Publicity Design : The Town Media_x000a_Artist Management : Gurbaksh Singh Dhillon_x000a_Produced By : Kv Dhillon_x000a_Online Promotions : Gk.Digital_x000a_Music Label : Geet MP3_x000a__x000a__x000a_Subscribe To Our Channel For Songs  : http://bit.ly/Subscribe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2S"/>
    <x v="173"/>
    <n v="25986506"/>
    <n v="287632"/>
    <n v="6099"/>
    <x v="1"/>
    <x v="568"/>
    <x v="244"/>
    <s v="Jass Manak"/>
    <m/>
    <s v=" Sukhe Muzical Doctorz"/>
    <m/>
    <m/>
    <m/>
    <m/>
    <m/>
    <m/>
    <s v="getmp3"/>
  </r>
  <r>
    <x v="0"/>
    <x v="727"/>
    <s v="GeetMp3 &amp; The Theatre Army Films 🎥 _x000a_3rd Episode of &quot;The Gangland in Motherland&quot; Punjabi Web Series Written and Directed by Gabbar Sangrur._x000a__x000a__x000a_Episode Name : LAANEDAAR_x000a__x000a__x000a__x000a_Subscribe To Our Channel For Songs  : http://bit.ly/SubscribeGEETMP3_x000a__x000a_Song : Dhoka _x000a_Singer : Jass Manak _x000a_Lyrics: Sidhu Moose Wala _x000a_Music : Sharry Nexus_x000a__x000a_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Deepak Garg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Sound Mixing - Kuljinder Bains (Artha Film Studio)_x000a_Dubbing Studio: Showbiz studio Mohali_x000a_Starcast ch Simpy Singh_x000a_Production: Five Friends Films _x000a_Acting Workshop : Samuel John _x000a_Online Promotion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0M57S"/>
    <x v="243"/>
    <n v="3867561"/>
    <n v="124469"/>
    <n v="10077"/>
    <x v="1"/>
    <x v="569"/>
    <x v="91"/>
    <s v="Sidhu Moose Wala"/>
    <m/>
    <s v=" Sharry Nexus"/>
    <m/>
    <m/>
    <m/>
    <m/>
    <m/>
    <m/>
    <s v="getmp3"/>
  </r>
  <r>
    <x v="0"/>
    <x v="728"/>
    <s v="GeetMp3 &amp; The Theatre Army Films 🎥 _x000a_2nd Episode of &quot;Gangland in Motherland&quot; Punjabi Web Series Written and Directed by Gabbar Sangrur._x000a__x000a_Subscribe To Our Channel For Songs  : http://bit.ly/SubscribeGEETMP3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Deepak Garg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Sound Mixing - Kuljinder Bains (Artha Film Studio)_x000a_Dubbing Studio: Showbiz studio Mohali_x000a_Starcast ch Simpy Singh_x000a_Production: Five Friends Films _x000a_Acting Workshop : Samuel John _x000a_Online Promotion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27M49S"/>
    <x v="244"/>
    <n v="4506755"/>
    <n v="125268"/>
    <n v="9504"/>
    <x v="1"/>
    <x v="570"/>
    <x v="241"/>
    <s v="NILL"/>
    <m/>
    <s v=" Deep Jandu, MixSingh, Sharry Nexus, Game Changerz , "/>
    <m/>
    <m/>
    <m/>
    <m/>
    <m/>
    <m/>
    <s v="getmp3"/>
  </r>
  <r>
    <x v="0"/>
    <x v="729"/>
    <s v="Subscribe To Our Channel For Songs  : http://bit.ly/SubscribeGEETMP3_x000a__x000a__x000a_Song : Kurbanian_x000a_Singer : DeepakDhillon_x000a__x000a_https://www.facebook.com/DeepakDhillonOfficial/_x000a_https://www.instagram.com/deepakdhillonofficial/_x000a__x000a_Lyrics : Puneet Almast _x000a_Music : Garry Singh_x000a_Video Director : Gopi Rai_x000a_Editor : Preet Ahluwaliya _x000a_Project : Gurlabh Dhillon_x000a_https://www.instagram.com/gurlabhdhillonofficial/_x000a__x000a_A Film By ALMST MUSIC HUB_x000a_Online Promotion : Gk.Digital _x000a_Special Thanks : Puneet Bhardwaj_x000a_Label : GeetMp3 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9S"/>
    <x v="31"/>
    <n v="258612"/>
    <n v="4928"/>
    <n v="321"/>
    <x v="1"/>
    <x v="571"/>
    <x v="245"/>
    <s v="Puneet Almast"/>
    <m/>
    <s v=" Garry Singh"/>
    <m/>
    <m/>
    <m/>
    <m/>
    <m/>
    <m/>
    <s v="getmp3"/>
  </r>
  <r>
    <x v="0"/>
    <x v="730"/>
    <s v="Geet MP3 Presenting Guri's Track &quot;NIRA ISHQ&quot; _x000a_Make Sure You Will Like It And Spread It As Much As You Can. _x000a_Subscribe To Our Channel For Upcoming Songs:  http://bit.ly/SubscribeGEETMP3_x000a__x000a_Audio is Also Available On _x000a_Gaana: http://bit.ly/2TarqDu_x000a_Wynk: http://bit.ly/2EN9f2M_x000a_Amazon Prime Music: https://amzn.to/3m9vqpp_x000a_Hungama: http://bit.ly/2CDP3yO_x000a_Jio Music: http://bit.ly/2Anqdlg_x000a_Spotify: https://spoti.fi/3AM3yf4_x000a_iTunes: https://apple.co/2Fp4BJl_x000a_Amazon Uk: https://amzn.to/3slY6g1_x000a_Google Play: http://bit.ly/2QIxQaY_x000a_YT Music: https://bit.ly/3xUFZir_x000a_Apple Music: https://apple.co/2SPiZ0n_x000a_Resso: http://bit.ly/3GjDTzo_x000a_Reel: https://bit.ly/3nOTyAF_x000a__x000a_Song Title: Nira Ishq_x000a_Singer: Guri_x000a_Lyrics: Guri_x000a_Composer: Guri_x000a_Starring: Sara Khatri _x000a_Music: Sharry Nexus_x000a_Mix: Jeffery Thompson (Canada)_x000a_Mastered By: Ricardo Sangio_x000a_Video Director: Satti Dhillon_x000a_Dop: Vikcee_x000a_Editor: Kamcee_x000a_Art Director: Blacc_x000a_Makeup: Anthea_x000a_Hair: Ali Khan  _x000a_Steadycam: Amninder Singh_x000a_Production: Fateh Film Production_x000a_Choreography: Sahaj Singh &amp; Shreoshi Kumar_x000a_Suits By: Nazaqat By Gur Sandhu_x000a_Publicity Design: The Town Media_x000a_Artist Management: Gurbaksh Singh Dhillon_x000a_Produced By: KV Dhillon_x000a_Music Label: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5S"/>
    <x v="28"/>
    <n v="627485921"/>
    <n v="4511297"/>
    <n v="102628"/>
    <x v="1"/>
    <x v="517"/>
    <x v="96"/>
    <s v="Guri"/>
    <s v=" Guri"/>
    <s v=" Sharry Nexus"/>
    <m/>
    <m/>
    <s v=" https://spoti.fi/3AM3yf4"/>
    <s v=" https://apple.co/2SPiZ0n"/>
    <m/>
    <m/>
    <s v="getmp3"/>
  </r>
  <r>
    <x v="0"/>
    <x v="731"/>
    <s v="Subscribe To Our Channel For Songs  : http://bit.ly/SubscribeGEETMP3_x000a__x000a_Song - Chhote Chhote Laal _x000a_Singer - Karaj . Randhawa_x000a_Lyrics -  Prince Rakhdi _x000a_Music - Kelly_x000a_Video - Rubal Chhina_x000a_ Art Director : Sunil Kumar_x000a_Project Manager : Khushal Singh_x000a_Online Promotions - GK.DIGITAL_x000a_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34S"/>
    <x v="226"/>
    <n v="334059"/>
    <n v="10392"/>
    <n v="873"/>
    <x v="1"/>
    <x v="572"/>
    <x v="246"/>
    <s v="Prince Rakhdi"/>
    <m/>
    <m/>
    <m/>
    <m/>
    <m/>
    <m/>
    <m/>
    <m/>
    <s v="getmp3"/>
  </r>
  <r>
    <x v="0"/>
    <x v="732"/>
    <s v="GeetMp3 &amp; The Theatre Army Films 🎥 _x000a_First Episode of &quot;Gangland in Motherland&quot; Punjabi Web Series Written and Directed by Gabbar Sangrur._x000a__x000a_Subscribe To Our Channel For Songs  : http://bit.ly/SubscribeGEETMP3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Deepak Garg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Production: Five Friends Films _x000a_Acting Workshop : Samuel John _x000a_Online Promotion : Gk.Digital_x000a_Music Label : Geet MP3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6M59S"/>
    <x v="245"/>
    <n v="6998973"/>
    <n v="152052"/>
    <n v="7649"/>
    <x v="1"/>
    <x v="573"/>
    <x v="241"/>
    <s v="NILL"/>
    <m/>
    <s v=" Deep Jandu, MixSingh, Sharry Nexus, Game Changerz , "/>
    <m/>
    <m/>
    <m/>
    <m/>
    <m/>
    <m/>
    <s v="getmp3"/>
  </r>
  <r>
    <x v="0"/>
    <x v="733"/>
    <s v="Subscribe To Our Channel For Songs  : http://bit.ly/SubscribeGEETMP3_x000a__x000a_Song : Show Time_x000a_Singer : Guri Gill _x000a_Music : Wazir Pattar_x000a_Lyrics : Guri Gill_x000a_Video : Er Taran Singh_x000a_Online Promotions : Gk.Digital_x000a_Music Label : Geet MP3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42S"/>
    <x v="103"/>
    <n v="927364"/>
    <n v="17061"/>
    <n v="848"/>
    <x v="1"/>
    <x v="574"/>
    <x v="247"/>
    <s v="Guri Gill"/>
    <m/>
    <s v=" Wazir Pattar"/>
    <m/>
    <m/>
    <m/>
    <m/>
    <m/>
    <m/>
    <s v="getmp3"/>
  </r>
  <r>
    <x v="0"/>
    <x v="734"/>
    <s v="GeetMp3 &amp; The Theater Army Films 🎥 _x000a__x000a_Subscribe To Our Channel For Songs  : http://bit.ly/SubscribeGEETMP3_x000a__x000a_&quot;The Gangland in Motherland&quot; Punjabi Webseries 1st Episode 19 December 6PM _x000a__x000a_Song : Gangland in Motherland _x000a_Singer : GURI, Jass Manak _x000a_Lyrics : Gabbar Sangrur _x000a_Music : MixSingh _x000a_MASTERED BY B-SANJ_x000a_Editer : Deepak _x000a__x000a_&quot;Gangland In Motherland&quot; Casting _x000a_Dirctor/Story : Gabbar Sangrur _x000a_Screenplay : Gabbar &amp; Baljit Noor_x000a_Producer : KV Dhillon _x000a_Starring : Nishawn Bhullar, Mehtab Virk, Vadda Grewal, Yaad Grewal, Japji Kharia, Victor Jhon, Navdeep Kaler _x000a_Editor : deepak_x000a_Cinematography : Shoeb Siddiqui_x000a_Singers : Nishawn Bhullar, Guri, Jass Manak, Vadda Grewal, Mehtab Virk _x000a_Music : Deep Jandu, Sharry Nexus, Game Changerz _x000a_Online Promotion : Gk.Digital_x000a_Music Label :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1S"/>
    <x v="167"/>
    <n v="23882114"/>
    <n v="371905"/>
    <n v="10299"/>
    <x v="1"/>
    <x v="564"/>
    <x v="118"/>
    <s v="Gabbar Sangrur"/>
    <m/>
    <s v=" MixSingh "/>
    <m/>
    <m/>
    <m/>
    <m/>
    <m/>
    <m/>
    <s v="getmp3"/>
  </r>
  <r>
    <x v="0"/>
    <x v="735"/>
    <s v="Geet MP3  Presenting New Song &quot;Duniyan Da Mela&quot; Make Sure You Will Like It And Spread it As Much As You Can. _x000a__x000a__x000a_Subscribe To Our Channel For Upcoming Songs :  http://bit.ly/SubscribeGEETMP3_x000a__x000a__x000a_Title : Duniyan Da Mela_x000a_Singer : Gavin Cheema _x000a_Composer : Gavin Cheema_x000a_Lyrics : Gavin Cheema_x000a_Music : Gavin Cheema_x000a_Video Director : Gurie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37S"/>
    <x v="246"/>
    <n v="1409141"/>
    <n v="30366"/>
    <n v="2094"/>
    <x v="1"/>
    <x v="575"/>
    <x v="248"/>
    <s v="Gavin Cheema"/>
    <m/>
    <s v=" Gavin Cheema"/>
    <m/>
    <m/>
    <m/>
    <m/>
    <m/>
    <m/>
    <s v="getmp3"/>
  </r>
  <r>
    <x v="0"/>
    <x v="736"/>
    <s v="GeetMp3 &amp; The Theater Army Films 🎥 _x000a__x000a_Subscribe To Our Channel For Songs  : http://bit.ly/SubscribeGEETMP3_x000a__x000a_&quot;The Gangland in Motherland&quot; Punjabi Webseries 1st Episode 19 December 6PM _x000a__x000a_Gangland In Motherland&quot;_x000a_Director/Story : Gabbar Sangrur _x000a_Screenplay : Gabbar Sangrur &amp; Baljit Noor_x000a_Producer : Kv Dhillon _x000a_Starring : Nishawn Bhullar, Mehtab Virk, Vadda Grewal, Yaad Grewal , Japji khaira, , Victor Jhon, Navdeep Kaler _x000a_Editor : Sarabjeet Sohal_x000a_Cinematography : Shoeb Siddiqui_x000a_Singers : Nishawn Bhullar, Guri, Jass Manak, Vadda Grewal, Mehtab Virk _x000a_Music : Deep Jandu, MixSingh, Sharry Nexus, Game Changerz , _x000a_Asst : Vishal Saini , Jimmy Giddarbhaha , Happy Singh , Gourav Sankhyan _x000a_Background :  Gurmoh _x000a_Background score: Gurmoh_x000a_Audio Post : Deep Bawa (RP Studioz) _x000a_Recordist : Akki BaBa _x000a_Clothing Partner : Kapsons_x000a_Picture Vechicle : Bhele Cars (Ravi)_x000a_T-Shirts : urban Theka_x000a_Japji Khaira's Costumes : ADS by Damini Anand _x000a_Production: Five Friends Films _x000a_Acting Workshop : Samuel John _x000a_Online Promotion : Gk.Digital_x000a_Music Label : Geet MP3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24S"/>
    <x v="122"/>
    <n v="2429661"/>
    <n v="59295"/>
    <n v="2246"/>
    <x v="1"/>
    <x v="564"/>
    <x v="241"/>
    <s v="NILL"/>
    <m/>
    <s v=" Deep Jandu, MixSingh, Sharry Nexus, Game Changerz , "/>
    <m/>
    <m/>
    <m/>
    <m/>
    <m/>
    <m/>
    <s v="getmp3"/>
  </r>
  <r>
    <x v="0"/>
    <x v="737"/>
    <s v="Kv Dhillon Presenting New Exclusive Artist &quot;Karan Randhawa&quot; Make Sure You Will Like It And Spread it As Much As You Can. _x000a__x000a__x000a_Subscribe To Our Channel For Upcoming Songs :  http://bit.ly/SubscribeGEETMP3_x000a__x000a__x000a__x000a_Also Available On _x000a_Gaana : http://bit.ly/2PByJ4E_x000a_Wynk : http://bit.ly/2VzSgqp_x000a_Hungama : http://bit.ly/2LW9xWj_x000a_Spotify : https://spoti.fi/2RjGnGD_x000a_Google Play : http://bit.ly/2AAju7D_x000a_Amazon : https://amzn.to/2TCVaJm_x000a__x000a__x000a__x000a__x000a_Title : Wait_x000a_Singer : Karan Randhawa_x000a_Composer : Jass Manak_x000a_Lyrics : Jass Manak_x000a_Music : Game Changerz_x000a_Starring : Nikeet _x000a_Video Director : Satti Dhillon_x000a_Dop : Shinda Singh_x000a_Editor : Kamcee_x000a_Publicity Design : Garry Nawaab_x000a_Makeup : Rajan Passi_x000a_Hair : Team Ali Khan (Raabu)_x000a_Art Director : Blacc _x000a_Production : Fateh Film Productions _x000a_Artist Management : Gurbaksh Singh Dhillon_x000a_Produced By : KV Dhillon_x000a_Online Promotions : Gk.Digital_x000a_Music Label : Geet MP3_x000a__x000a__x000a_Subscribe To Our Channel For Songs  : http://bit.ly/SubscribeGEET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7S"/>
    <x v="146"/>
    <n v="56655706"/>
    <n v="787404"/>
    <n v="22784"/>
    <x v="1"/>
    <x v="576"/>
    <x v="36"/>
    <s v="Jass Manak"/>
    <m/>
    <s v=" Game Changerz"/>
    <m/>
    <m/>
    <m/>
    <m/>
    <m/>
    <m/>
    <s v="getmp3"/>
  </r>
  <r>
    <x v="0"/>
    <x v="738"/>
    <s v="GeetMp3 &amp; The Theater Army Films 🎥 _x000a__x000a_Subscribe To Our Channel For Songs  : http://bit.ly/SubscribeGEETMP3_x000a__x000a_&quot;The Gangland in Motherland&quot; Punjabi Webseries 1st Episode 19 December 6PM _x000a__x000a_Song : Toronto_x000a_Singer : Jass Manak &amp; Priya _x000a_Lyrics : Jass Manak_x000a_Music Composer: Deep Jandu _x000a__x000a_&quot;Gangland In Motherland&quot; Casting _x000a__x000a_Dirctor/Story : Gabbar Sangrur _x000a_Screenplay : Gabbar &amp; Baljit Noor_x000a_Producer : Kv Dhillon _x000a_Starring : Nishawn Bhullar, Mehtab Virk, Vadda Grewal, Yaad Grewal, Japji Kharia, Victor Jhon, Navdeep Kaler _x000a_Editor : Sarabjeet Sohal_x000a_Cinematography : Shoeb Siddiqui_x000a_Singers : Nishawn Bhullar, Guri, Jass Manak, Vadda Grewal, Mehtab Virk _x000a_Music : Deep Jandu, Sharry Nexus, Game Changerz _x000a_Background : Mix Singh _x000a_Online Promotion : Gk.Digital_x000a_Music Label : Geet MP3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3"/>
    <s v="PT2M57S"/>
    <x v="4"/>
    <n v="88915389"/>
    <n v="960262"/>
    <n v="31654"/>
    <x v="1"/>
    <x v="577"/>
    <x v="249"/>
    <s v="Jass Manak"/>
    <s v=" Deep Jandu "/>
    <s v=" Deep Jandu, Sharry Nexus, Game Changerz "/>
    <m/>
    <m/>
    <m/>
    <m/>
    <m/>
    <m/>
    <s v="getmp3"/>
  </r>
  <r>
    <x v="0"/>
    <x v="739"/>
    <s v="Geet MP3 &amp; Gk.Digital Presenting New Song Of &quot;SANJ&quot; _x000a__x000a__x000a_Subscribe To Our Channel For Upcoming Songs :  http://bit.ly/SubscribeGEETMP3_x000a__x000a__x000a__x000a_Title : Feel _x000a_Singer/Lyrics : Sanj_x000a_Insta : https://www.instagram.com/SanjGosal_x000a__x000a__x000a_Music : Mad Mix_x000a_Composer : Ujagar Antal _x000a_Asst Dir : Harmeet Gill_x000a_Camera : Mac Dhillon, Arsh Brar, Ishan_x000a_Photography : Sukh Tatla_x000a_Makeup : Blashing Beauty _x000a_Video Director : Mavi Bhathal_x000a_Publicity Design : The Town Media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https://www.youtube.com/channel/UClZF7OsrECe3t_ADrjZEh_Q/join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55S"/>
    <x v="87"/>
    <n v="442397"/>
    <n v="12211"/>
    <n v="661"/>
    <x v="1"/>
    <x v="578"/>
    <x v="250"/>
    <s v="Sanj"/>
    <m/>
    <s v=" Mad Mix"/>
    <m/>
    <m/>
    <m/>
    <m/>
    <m/>
    <m/>
    <s v="getmp3"/>
  </r>
  <r>
    <x v="0"/>
    <x v="740"/>
    <s v="Geet MP3 &amp; Prince Rakhdi Presents &quot;Karaj Randhawa&quot;s New Track &quot;GOLI&quot;_x000a__x000a__x000a_Subscribe To Our Channel For Songs  : http://bit.ly/SubscribeGEETMP3_x000a__x000a__x000a_Song : Goli_x000a_Singer : Karaj Randhawa_x000a_Follow On Insta : http://instagram.com/KarajRandhawa_Music_x000a__x000a_Lyrics : Prince Rakhdi_x000a_Music : Gift Rulers_x000a_Project By : Ishant Grover 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6S"/>
    <x v="15"/>
    <n v="457008"/>
    <n v="10359"/>
    <n v="489"/>
    <x v="1"/>
    <x v="368"/>
    <x v="110"/>
    <s v="Prince Rakhdi"/>
    <m/>
    <s v=" Gift Rulers"/>
    <m/>
    <m/>
    <m/>
    <m/>
    <m/>
    <m/>
    <s v="getmp3"/>
  </r>
  <r>
    <x v="0"/>
    <x v="741"/>
    <s v="GeetMp3 &amp; The Theater Army Films 🎥 _x000a__x000a_Subscribe To Our Channel For Songs  : http://bit.ly/SubscribeGEETMP3_x000a__x000a_Song : Jawani _x000a_Singer : Guri _x000a_Lyrics : Golla Manawan_x000a_Music : Deep Jandu_x000a__x000a_&quot;Gangland In Motherland&quot; Casting _x000a__x000a_Dirctor/Story : Gabbar Sangrur _x000a_Screenplay : Gabbar &amp; Baljit Noor_x000a_Producer : Kv Dhillon _x000a_Starring : Nishawn Bhullar, Mehtab Virk, Vadda Grewal, Yaad Grewal, Japji Kharia, Victor Jhon, Navdeep Kaler _x000a_Editor : Sarabjeet Sohal_x000a_Cinematography : Shoeb Siddiqui_x000a_Singers : Nishawn Bhullar, Guri, Jass Manak, Vadda Grewal, Mehtab Virk _x000a_Music : Deep Jandu, Sharry Nexus, Game Changerz _x000a_Background : Mix Singh _x000a_Online Promotion : Gk.Digital_x000a_Music Label : Geet MP3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x v="3"/>
    <s v="PT2M37S"/>
    <x v="16"/>
    <n v="17546301"/>
    <n v="314117"/>
    <n v="12296"/>
    <x v="1"/>
    <x v="436"/>
    <x v="113"/>
    <s v="Golla Manawan"/>
    <m/>
    <s v=" Deep Jandu"/>
    <m/>
    <m/>
    <m/>
    <m/>
    <m/>
    <m/>
    <s v="getmp3"/>
  </r>
  <r>
    <x v="0"/>
    <x v="742"/>
    <s v="Geet MP3 Presenting New Song Of &quot;Jass Manak&quot; _x000a__x000a_Subscribe To Our Channel For Upcoming Songs :  http://bit.ly/SubscribeGEETMP3_x000a__x000a_Title : Allah_x000a_Singer : Jass Manak_x000a_Composer : Jass Manak_x000a_Lyrics : Jass Manak_x000a_Music : Sukhe Muzical Doctorz_x000a_Mix &amp; Mastered : Man Romana_x000a_Photography : Vipul Photography_x000a_Publicity Design : The Town Media_x000a_Produced By : KV Dhillon_x000a_Online Promotions : Gk.Digital_x000a_Music Label : Geet MP3_x000a__x000a_Subscribe To Our Channel For Songs  : http://bit.ly/SubscribeGEETMP3_x000a__x000a_Enjoy and stay connected with us 📲_x000a__x000a_https://www.youtube.com/channel/UClZF7OsrECe3t_ADrjZEh_Q/join_x000a_Website : http://GeetMP3.com_x000a_YouTube : https://www.youtube.com/c/GeetMP3 _x000a_Facebook : https://www.facebook.com/GEETMP3OFFICIAL_x000a_Instagram : https://www.instagram.com/GEETMP3_x000a_Twitter : https://twitter.com/GEETMP3_x000a_SnapChat : https://www.snapchat.com/add/GEETMP3"/>
    <x v="3"/>
    <s v="PT3M22S"/>
    <x v="173"/>
    <n v="31617740"/>
    <n v="517963"/>
    <n v="23913"/>
    <x v="1"/>
    <x v="579"/>
    <x v="109"/>
    <s v="Jass Manak"/>
    <m/>
    <s v=" Sukhe Muzical Doctorz"/>
    <m/>
    <m/>
    <m/>
    <m/>
    <m/>
    <m/>
    <s v="getmp3"/>
  </r>
  <r>
    <x v="0"/>
    <x v="743"/>
    <s v="Geet Mp3 Presents New Punjabi songs 2018  &quot;Rang Gulabi&quot; By New Talent &quot;Siffar&quot;.Enjoy This Romantic Punjabi Song Rang Gulabi Nevvy Virk And Share If You Like The Song. _x000a_Rang V Gulabi Tera Ni Suit V Gulabi Ae._x000a__x000a_Subscribe To Our New Channel For New Punjabi Songs And Latest Punjabi Songs 2018 : _x000a_http://bit.ly/SubscribeGEETMP3_x000a__x000a_Also Available On _x000a_iTunes : https://apple.co/2S8rWBm_x000a_Apple Music : https://apple.co/2DBRRNE_x000a_Google Play : http://bit.ly/2OYKWAp_x000a_Spotify : https://spoti.fi/2zoyV1T_x000a_Gaana : http://bit.ly/2SbP55X_x000a_Hungama : http://bit.ly/2R8TXIK_x000a_Wynk : http://bit.ly/2TzHLm2_x000a_Jio Music : http://bit.ly/2znNEdq_x000a__x000a__x000a_Title : Rang Gulabi_x000a_Singer/Lyrics/Composer : Siffar_x000a_Music : Sukhe Muzical Doctorz_x000a_Director : Yaadu Brar_x000a_Dop : Vahe Hambardzumyan_x000a_Make Up : Lusina Teloyan_x000a_Camera Assistant : Arman Harutyunyan_x000a_Choreographer : Sirusho Tutar_x000a_Line Production : Jeet Parmar_x000a_Editor : Jagjeet Singh Dhanoa_x000a_Publicity Design : A NM Design _x000a_Suit By : Preet Designer Studio_x000a_Costume : Urban Yuva_x000a_Mix n Mastered : Guri (Saffron Studio)_x000a_Recordist : Akash Bambar (Saffron Studio)_x000a_Produced By : Kv Dhillon, Partap Dhillon, Sahil Chhabra_x000a_Online Promotions : Gk.Digital_x000a_Music Label : Geet MP3_x000a__x000a_Rang Gulabi Lyrics :-_x000a_Oye gaddi ch bitha ke mainu gehde maardi_x000a_Kudiyan ne kehndi main taan dil saardi x (2)_x000a__x000a_Tere naal lainiyan ne lawan jattan ve_x000a_Tere utton phire jatti jaan vaardi_x000a_Oye rohb na kise da jarrdi_x000a_Nale nakhra nawabi ae_x000a__x000a_Oye rang vi gulabi tera ni_x000a_Suit vi gulabi ae_x000a_Ho akhiyan nasheeliyan_x000a_Kar diyan sharabi ne x (2)_x000a__x000a_Muzical Doctor!_x000a__x000a_Oye hath phad mera shareaam chaldi_x000a_Duniya di kehndi parwah na kardi_x000a_Tere naal laiyan na main soch soch ke_x000a_Pehle din to hi tainu pyar kardi x (2)_x000a__x000a_Oye thoddi wala til tera ni_x000a_Jehde karda kharabi ae_x000a__x000a_Oye rang vi gulabi tera ni_x000a_Suit vi gulabi ae_x000a_Ho akhiyan nasheeliyan_x000a_Kar diyan sharabi ne x (2)_x000a__x000a_Haan main vi tainu rakhunga bana ke rani ni_x000a_Naam mere da tu hathi chooda paa li ni_x000a_Virka de ghar di tu nooh ban’na_x000a_Wait kar aini kar na tu kaahli ni x (2)_x000a__x000a_Haye kamla jeha dil mera ni_x000a_Tere pyar da hi aadi ae_x000a__x000a_Oye rang vi gulabi tera ni_x000a_Suit vi gulabi ae_x000a_Ho akhiyan nasheeliyan_x000a_Kar diyan sharabi ne x (2)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2S"/>
    <x v="22"/>
    <n v="12025670"/>
    <n v="173273"/>
    <n v="5223"/>
    <x v="1"/>
    <x v="580"/>
    <x v="251"/>
    <s v="Siffar"/>
    <m/>
    <s v=" Sukhe Muzical Doctorz"/>
    <m/>
    <m/>
    <m/>
    <m/>
    <m/>
    <m/>
    <s v="getmp3"/>
  </r>
  <r>
    <x v="0"/>
    <x v="744"/>
    <s v="Geet Mp3 Prsenting New Punjabi song &quot;Rang Gulabi&quot; By New Talent &quot;Nevvy Virk&quot; _x000a__x000a_Full Song Releasing On 19 November 6PM _x000a__x000a_Subscribe To Our New Channel For New Songs  : http://bit.ly/SubscribeGEETMP3_x000a_Title : Rang Gulabi_x000a_Singer/Lyrics/Composer : Nevvy Virk_x000a_FB : https://www.facebook.com/nevvyvirkofficial_x000a_ Insta : https://www.instagram.com/NevvyVirk/_x000a_Snapchat : Itsnevvyvirk_x000a__x000a__x000a__x000a_Music : Sukhe Muzical Doctorz_x000a_Director : Yaadu Brar_x000a_Dop : Vahe Hambardzumyan_x000a_Make Up : Lusina Teloyan_x000a_Camera Assistant : Arman Harutyunyan_x000a_Choreographer : Sirusho Tutar_x000a_Line Production : Jeet Parmar_x000a_Editor : Jagjeet Singh Dhanoa_x000a_Publicity Design : A NM Design _x000a_Costume : Urban Yuva_x000a_Produced By : Kv Dhillon, Partap Dhillon, Sahil Chhabra_x000a_Online Promotions : Gk.Digital_x000a_Music Label : Geet MP3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4S"/>
    <x v="135"/>
    <n v="204179"/>
    <n v="6119"/>
    <n v="333"/>
    <x v="1"/>
    <x v="581"/>
    <x v="252"/>
    <s v="Nevvy Virk"/>
    <m/>
    <s v=" Sukhe Muzical Doctorz"/>
    <m/>
    <m/>
    <m/>
    <m/>
    <m/>
    <m/>
    <s v="getmp3"/>
  </r>
  <r>
    <x v="0"/>
    <x v="745"/>
    <s v="Geet MP3 Presenting New Song &quot;Khudaya&quot;_x000a__x000a__x000a_Subscribe To Our Channel For Songs  : http://bit.ly/SubscribeGEETMP3_x000a__x000a__x000a__x000a_Song : Khudaya _x000a_Singer : Raas_x000a_Lyrics : Raas _x000a_Composer : Raas _x000a_Music : Akash Jandu _x000a_Mix Master : 13DB _x000a_Label : Geet MP3_x000a__x000a__x000a__x000a__x000a_Music Consultant &amp; Digital Partner : Gk.Digital_x000a_Instagram : https://www.instagram.com/GK.DIGITAL_x000a__x000a__x000a_Enjoy and stay connected with us 📲https://www.youtube.com/channel/UClZF7OsrECe3t_ADrjZEh_Q/join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45S"/>
    <x v="127"/>
    <n v="145691"/>
    <n v="5392"/>
    <n v="556"/>
    <x v="1"/>
    <x v="582"/>
    <x v="165"/>
    <s v="Raas"/>
    <m/>
    <s v=" Akash Jandu "/>
    <m/>
    <m/>
    <m/>
    <m/>
    <m/>
    <m/>
    <s v="getmp3"/>
  </r>
  <r>
    <x v="0"/>
    <x v="746"/>
    <s v="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0S"/>
    <x v="84"/>
    <n v="114681838"/>
    <n v="1315782"/>
    <n v="58697"/>
    <x v="3"/>
    <x v="583"/>
    <x v="26"/>
    <s v="NILL"/>
    <m/>
    <m/>
    <m/>
    <m/>
    <m/>
    <m/>
    <m/>
    <m/>
    <s v="getmp3"/>
  </r>
  <r>
    <x v="0"/>
    <x v="747"/>
    <s v="Subscribe To Our Channel For Songs  : http://bit.ly/SubscribeGEETMP3_x000a__x000a__x000a__x000a__x000a__x000a_Music Consultant &amp; Digital Partner : Gk.Digital_x000a__x000a_Instagram : https://www.instagram.com/GK.DIGITAL_x000a__x000a__x000a__x000a__x000a__x000a_Enjoy and stay connected with us 📲https://www.youtube.com/channel/UClZF7OsrECe3t_ADrjZEh_Q/join_x000a__x000a_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16S"/>
    <x v="50"/>
    <n v="688868"/>
    <n v="19944"/>
    <n v="1023"/>
    <x v="1"/>
    <x v="583"/>
    <x v="26"/>
    <s v="NILL"/>
    <m/>
    <m/>
    <m/>
    <m/>
    <m/>
    <m/>
    <m/>
    <m/>
    <s v="getmp3"/>
  </r>
  <r>
    <x v="0"/>
    <x v="748"/>
    <s v="Geet MP3 Presents &quot;Robbey Singh&quot;s New Track &quot;Bai Bai&quot;_x000a__x000a_Subscribe To Our Channel For Songs  : http://bit.ly/SubscribeGEETMP3_x000a__x000a__x000a_Song : Bai Bai _x000a_Singer : Robbey Singh _x000a_Fb : https://www.facebook.com/profile.php?id=100006399241328_x000a_Instagram : https://instagram.com/RobbeySingh_x000a__x000a__x000a_Lyrics : Happy Raikoti _x000a_Music : Mista  Baaz _x000a_Video director : Kuran Dhillon _x000a_Creative Director &amp; Editor : Harjot Singh_x000a_Make Up :Mona Aasht_x000a_Colourist : Baljinder Muhar _x000a_Photography : Gurpreet Sandhu _x000a_Choreographer : Victoria “la bomba”reed_x000a_Dancers : Jazia Tara ,jia xin fang, yulia “honey trap”juli,_x000a_Producer . All smiles dental studio, Uppal steel_x000a_Special thanks  : Babbal Rai, Dheera Chatha_x000a_Music Label : Geet 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5S"/>
    <x v="1"/>
    <n v="1477528"/>
    <n v="12288"/>
    <n v="716"/>
    <x v="1"/>
    <x v="584"/>
    <x v="253"/>
    <s v="Happy Raikoti"/>
    <m/>
    <s v=" Mista  Baaz "/>
    <m/>
    <m/>
    <m/>
    <m/>
    <m/>
    <m/>
    <s v="getmp3"/>
  </r>
  <r>
    <x v="0"/>
    <x v="749"/>
    <s v="Geet MP3 &amp; Prince Rakhdi Presents &quot;Karaj Randhawa&quot;s New Track &quot;Bandookan&quot;_x000a__x000a__x000a_Subscribe To Our Channel For Songs  : http://bit.ly/SubscribeGEETMP3_x000a__x000a_Also Available On :_x000a_Gaana : http://bit.ly/2QvsH78_x000a_Wynk : http://bit.ly/2DsW8DP_x000a_Hungama : http://bit.ly/2Oyg5du_x000a_Spotify : https://spoti.fi/2DueLHI_x000a_Google Play : http://bit.ly/2ATlS9S_x000a_Amazon : https://amzn.to/2PiCZLd_x000a__x000a__x000a__x000a_Song : Bandookan_x000a_Singer : Karaj Randhawa_x000a_Lyrics : Prince Rakhdi_x000a_Music : Gift Rulers_x000a_Video : B2Gether _x000a_Art Director : Sunil Kumar_x000a_Project Manager : Khushal Singh_x000a_Producer - Prince Rakhdi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4S"/>
    <x v="151"/>
    <n v="1168224"/>
    <n v="11719"/>
    <n v="700"/>
    <x v="1"/>
    <x v="585"/>
    <x v="110"/>
    <s v="Prince Rakhdi"/>
    <m/>
    <s v=" Gift Rulers"/>
    <m/>
    <m/>
    <m/>
    <m/>
    <m/>
    <m/>
    <s v="getmp3"/>
  </r>
  <r>
    <x v="0"/>
    <x v="750"/>
    <s v="Geet MP3 Presents &quot;Robby Singh&quot;s New Track _x000a__x000a_Teaser Out Now, Full Video Out Now On 9 Nov 6PM _x000a__x000a_Subscribe To Our New Channel For New Songs  : http://bit.ly/SubscribeGEETMP3_x000a__x000a__x000a_Song : Bai Bai _x000a_Singer : Robbey Singh _x000a__x000a_Fb_x000a_https://www.facebook.com/profile.php?id=100006399241328_x000a__x000a_Instagram _x000a_https://instagram.com/robbeysingh_x000a__x000a_Lyrics : happy Raikoti _x000a_Music : Mista  Baaz _x000a_Video director : kuran Dhillon _x000a_Creative director and editor : Harjot singh_x000a_Make up .mona aasht_x000a_Colourist .baljinder Muhar _x000a_Photography .gurpreet Sandhu _x000a_Choreographer .victoria “la bomba”reed_x000a_Dancers : Jazia Tara ,jia xin fang, yulia “honey trap”juli,_x000a_producer . All smiles dental studio, Uppal steel_x000a_Special thanks  : babbal rai, Dheera Chatha,_x000a_Music Label : Geet 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4S"/>
    <x v="135"/>
    <n v="123495"/>
    <n v="3370"/>
    <n v="239"/>
    <x v="1"/>
    <x v="584"/>
    <x v="253"/>
    <s v="Happy Raikoti"/>
    <m/>
    <s v=" Mista  Baaz "/>
    <m/>
    <m/>
    <m/>
    <m/>
    <m/>
    <m/>
    <s v="getmp3"/>
  </r>
  <r>
    <x v="0"/>
    <x v="751"/>
    <s v="Geet MP3 &amp; Prince Rakhdi Presents &quot;Karaj Randhawa&quot;s Track &quot;Bandookan&quot;_x000a__x000a_Teaser Out Now, Full Video Out Now On 8 Nov 6PM _x000a__x000a_Subscribe To Our Channel For Songs  : http://bit.ly/SubscribeGEETMP3_x000a__x000a__x000a_Song : Bandookan_x000a_Singer : Karaj Randhawa_x000a_Lyrics : Prince Rakhdi_x000a_Music : Gift Rulers_x000a_Lyrical Video : The Town Media _x000a_Music Label : Geet MP3_x000a_Online Promotions : Gk.Digital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53S"/>
    <x v="163"/>
    <n v="148558"/>
    <n v="4180"/>
    <n v="356"/>
    <x v="1"/>
    <x v="585"/>
    <x v="110"/>
    <s v="Prince Rakhdi"/>
    <m/>
    <s v=" Gift Rulers"/>
    <m/>
    <m/>
    <m/>
    <m/>
    <m/>
    <m/>
    <s v="getmp3"/>
  </r>
  <r>
    <x v="0"/>
    <x v="752"/>
    <s v="Geet MP3 Presenting A Punjabi Song &quot;Do Or Die Original&quot; By &quot;Anjaan&quot; With  Featuring Of &quot;Singga&quot; &amp; &quot;Jovan Dhillon&quot;_x000a__x000a_Subscribe To Our Channel For Songs  :  http://bit.ly/SubscribeGEETMP3_x000a__x000a_Also Available On : _x000a_Gaana : http://bit.ly/2OlnpsR_x000a_Wynk : http://bit.ly/2Fe5fu3_x000a_iTunes : https://apple.co/2PfSmUF_x000a_Apple Music : https://apple.co/2SSUxvv_x000a_Hungama : http://bit.ly/2OxUH88_x000a_Amazon : https://amzn.to/2qyDxO7_x000a__x000a__x000a__x000a_Song : Do Or Die Original_x000a_Singer : Anjaan ( (+91 9170600008)_x000a_Instagram  : Anjaan0081_x000a_Snapchat- : Anjaan81_x000a__x000a__x000a_Director  : Viraj Joshi_x000a_Lyrics : Singga _x000a_Music : Mofusion_x000a_Still Photography : Dargan Photography_x000a_Dop &amp; Editor : Regan Dadu_x000a_Asst Director  : Shruti_x000a_Promotions : Gk.Digital_x000a_Music Label : Geet MP3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2S"/>
    <x v="200"/>
    <n v="624230"/>
    <n v="18245"/>
    <n v="1525"/>
    <x v="1"/>
    <x v="586"/>
    <x v="254"/>
    <s v="Singga"/>
    <m/>
    <s v=" Mofusion"/>
    <m/>
    <m/>
    <m/>
    <m/>
    <m/>
    <m/>
    <s v="getmp3"/>
  </r>
  <r>
    <x v="0"/>
    <x v="753"/>
    <s v="Geet MP3 Presenting A New Punjabi Song &quot;Glassi&quot; By &quot;Mani Singh&quot;_x000a__x000a__x000a_Subscribe To Our Channel For Songs  :  http://bit.ly/SubscribeGEETMP3_x000a__x000a__x000a_Song : Glassi_x000a_Singer : Mani Singh _x000a_Lyrics : Nish Kang  _x000a_Music : Taran Singh _x000a_Music Label : Geet MP3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44S"/>
    <x v="196"/>
    <n v="171665"/>
    <n v="3838"/>
    <n v="323"/>
    <x v="1"/>
    <x v="587"/>
    <x v="255"/>
    <s v="Nish Kang"/>
    <m/>
    <s v=" Taran Singh "/>
    <m/>
    <m/>
    <m/>
    <m/>
    <m/>
    <m/>
    <s v="getmp3"/>
  </r>
  <r>
    <x v="0"/>
    <x v="754"/>
    <s v="Geet MP3 Presenting A New Punjabi Song &quot;High Thought&quot; By &quot;Rammy Gill&quot; With  Featuring Of &quot;Vadda Grewal&quot;_x000a__x000a__x000a_Subscribe To Our Channel For Songs  :  http://bit.ly/SubscribeGEETMP3_x000a__x000a__x000a_Song : High Thoughts _x000a_Singer : Rammy Gill Ft. Vadda Grewal_x000a_Lyrics : Vadda Grewal _x000a_Music : Game Changerz_x000a_Promotions : Gk.Digital_x000a_Music Label : Geet MP3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33S"/>
    <x v="13"/>
    <n v="835264"/>
    <n v="23226"/>
    <n v="989"/>
    <x v="1"/>
    <x v="588"/>
    <x v="256"/>
    <s v="Vadda Grewal"/>
    <m/>
    <s v=" Game Changerz"/>
    <m/>
    <m/>
    <m/>
    <m/>
    <m/>
    <m/>
    <s v="getmp3"/>
  </r>
  <r>
    <x v="0"/>
    <x v="755"/>
    <s v="Geet MP3 &amp; Raas Presenting A New Punjabi Song &quot;Umeedan&quot; By &quot;Chetan&quot; _x000a__x000a__x000a_Subscribe To Our Channel For Songs  :  http://bit.ly/SubscribeGEETMP3_x000a__x000a__x000a_Song :  Umeedan _x000a_Singer : Chetan_x000a_Lyrics : Raas_x000a_Female Starring : Aditi Budhathoki &amp; Mink Randhawa _x000a_Casting : Nanak singh_x000a_Music : Akash Jandu _x000a_Video : Frame Singh_x000a_DOP : Shoyab Siddiqui_x000a_Promotions : Gk.Digital_x000a_Music Label : Geet MP3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4M37S"/>
    <x v="246"/>
    <n v="2016801"/>
    <n v="13608"/>
    <n v="1025"/>
    <x v="1"/>
    <x v="364"/>
    <x v="137"/>
    <s v="Raas"/>
    <m/>
    <s v=" Akash Jandu "/>
    <m/>
    <m/>
    <m/>
    <m/>
    <m/>
    <m/>
    <s v="getmp3"/>
  </r>
  <r>
    <x v="0"/>
    <x v="756"/>
    <s v="Geet MP3 &amp; Raas Presenting A Punjabi Song &quot;Umeedan&quot; By &quot;Chetan&quot; _x000a__x000a_Subscribe To Our Channel For Songs  :  http://bit.ly/SubscribeGEETMP3_x000a__x000a_Song :  Umeedan _x000a_Singer : Chetan_x000a_Lyrics : Raas_x000a_Music : Akash Jandu _x000a_Video : Frame Singh_x000a_Promotions : Gk.Digital_x000a_Music Label : Geet MP3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7S"/>
    <x v="117"/>
    <n v="114174"/>
    <n v="2842"/>
    <n v="264"/>
    <x v="1"/>
    <x v="364"/>
    <x v="137"/>
    <s v="Raas"/>
    <m/>
    <s v=" Akash Jandu "/>
    <m/>
    <m/>
    <m/>
    <m/>
    <m/>
    <m/>
    <s v="getmp3"/>
  </r>
  <r>
    <x v="0"/>
    <x v="757"/>
    <s v="Geet MP3 &amp; Prince Rakhdi Presents &quot;Karaj Randhawa&quot;s New Track &quot;Bandookan&quot;_x000a__x000a_Subscribe To Our Channel For Songs  : http://bit.ly/SubscribeGEETMP3_x000a__x000a__x000a__x000a_Song : Bandookan_x000a_Singer : Karaj Randhawa_x000a_Lyrics : Prince Rakhdi_x000a_Music : Gift Rulers_x000a_Lyrical Video : The Town Media _x000a_Music Label : Geet MP3_x000a_Online Promotions : Gk.Digital_x000a_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1S"/>
    <x v="167"/>
    <n v="616349"/>
    <n v="13173"/>
    <n v="878"/>
    <x v="1"/>
    <x v="585"/>
    <x v="110"/>
    <s v="Prince Rakhdi"/>
    <m/>
    <s v=" Gift Rulers"/>
    <m/>
    <m/>
    <m/>
    <m/>
    <m/>
    <m/>
    <s v="getmp3"/>
  </r>
  <r>
    <x v="0"/>
    <x v="758"/>
    <s v="Geet MP3 &amp; GK.DIGITAL Presents &quot;Nishawn Bhullar&quot;s New Track &quot;Muchh&quot;_x000a__x000a_Subscribe To Our Channel For Upcoming Songs :  http://bit.ly/SubscribeGEETMP3_x000a__x000a__x000a_Play &amp; Download On _x000a_Gaana : http://bit.ly/2y8L8aq_x000a__x000a__x000a__x000a_Title : Muchh_x000a_Singer : Nishawn Bhullar_x000a_FB : https://www.facebook.com/iNishawnBhullar_x000a_Insta : https://www.instagram.com/NishawnBhullar _x000a_Snapchat : NishawnBhullar _x000a__x000a__x000a_Music : Deep Jandu _x000a_Lyrics : Arjan Dhillon_x000a_Video Director : Satti Dhillon_x000a_Dop : Vikcee_x000a_Editor : Kamcee_x000a_Art Director : Blacc_x000a_Photography : Rav Dhillon_x000a_Publicity Design : The Town Media_x000a_Presentations : Gurpreet Khetla_x000a_Produced By : Kv Dhillon, Partap Dhillon, Sahil Chhabra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3S"/>
    <x v="70"/>
    <n v="9924044"/>
    <n v="121091"/>
    <n v="3654"/>
    <x v="1"/>
    <x v="589"/>
    <x v="0"/>
    <s v="Arjan Dhillon"/>
    <m/>
    <s v=" Deep Jandu "/>
    <m/>
    <m/>
    <m/>
    <m/>
    <m/>
    <m/>
    <s v="getmp3"/>
  </r>
  <r>
    <x v="0"/>
    <x v="759"/>
    <s v="Geet MP3 &amp; GK.DIGITAL Presents &quot;Nishawn Bhullar&quot;s New Track &quot;Muchh&quot;  its Just Teaser, Full Song Releasing On 9 October 6PM_x000a__x000a__x000a__x000a_Subscribe To Our Channel For Upcoming Songs :  http://bit.ly/SubscribeGEETMP3_x000a__x000a__x000a_Title : Muchh_x000a_Singer : Nishawn Bhullar_x000a_FB : https://www.facebook.com/iNishawnBhullar_x000a_Insta : https://www.instagram.com/NishawnBhullar _x000a_Snapchat : NishawnBhullar _x000a__x000a__x000a_Music : Deep Jandu _x000a_Lyrics : Arjan Dhillon _x000a_Starring : _x000a_Video Director : Satti Dhillon_x000a_Dop : Vikcee_x000a_Editor : Kamcee_x000a_Art Director : Blacc_x000a_Photography : RD Photogratphy _x000a_Publicity Design : The Town Media_x000a_Presentations : Gurpreet Khetla_x000a_Produced By : Kv Dhillon, Partap Dhillon, Sahil Chhabra_x000a_Online Promotions : Gk.Digital_x000a_Music Label : Geet MP3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7S"/>
    <x v="160"/>
    <n v="1417796"/>
    <n v="25686"/>
    <n v="1209"/>
    <x v="1"/>
    <x v="589"/>
    <x v="0"/>
    <s v="Arjan Dhillon"/>
    <m/>
    <s v=" Deep Jandu "/>
    <m/>
    <m/>
    <m/>
    <m/>
    <m/>
    <m/>
    <s v="getmp3"/>
  </r>
  <r>
    <x v="0"/>
    <x v="760"/>
    <s v="Geet MP3 Presents Full Video of &quot;Mental Jatt” By  &quot;AMARR NAGRA&quot; _x000a__x000a__x000a__x000a_Subscribe To Our Channel For Songs  : http://bit.ly/SubscribeGEETMP3_x000a__x000a__x000a_Audio Available On_x000a_iTunes : https://apple.co/2IlRdV4_x000a_Apple Music : https://apple.co/2Of9VD3_x000a_Gaana : http://bit.ly/2xTO1ex_x000a_Hungama : http://bit.ly/2N6xol4_x000a_Google Play : http://bit.ly/2N7mRX0_x000a_Amazon : https://amzn.to/2OiWbXV_x000a_Wynk : http://bit.ly/2xSVeeC_x000a_Jio Music : http://bit.ly/2NIuRD8_x000a__x000a__x000a_Song : Mental Jatt_x000a_Singer : Amarr Nagra_x000a_FB : https://www.facebook.com/OfficialAmarrNagra_x000a_Insta : https://www.instagram.com/AmarrNagra_x000a_Snapchat : AmarrNagra_x000a__x000a__x000a__x000a_Featuring/Lyrics : Deepa Baler_x000a_Music : Jay Meet _x000a_Video : Guri Bhandal _x000a_Online Promotions : Gk.Digital _x000a_Music Label : Geet MP3_x000a__x000a__x000a__x000a_Music Consultant &amp; Digital Partner : Gk.Digital _x000a_Instagram : https://www.instagram.com/Gk.Digital 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0S"/>
    <x v="132"/>
    <n v="1738360"/>
    <n v="13768"/>
    <n v="833"/>
    <x v="1"/>
    <x v="590"/>
    <x v="257"/>
    <s v="Deepa Baler"/>
    <m/>
    <s v=" Jay Meet "/>
    <m/>
    <m/>
    <m/>
    <m/>
    <m/>
    <m/>
    <s v="getmp3"/>
  </r>
  <r>
    <x v="0"/>
    <x v="761"/>
    <s v="Geet MP3 &amp; Gk.Digital Presenting A New Punjabi Song &quot;Zindagi De Panne&quot; By &quot;Chetan&quot; _x000a__x000a__x000a_Subscribe To Our Channel For Songs  :  http://bit.ly/SubscribeGEETMP3_x000a__x000a_Set Zindagi De Panne   as your Callertune_x000a__x000a_Airtel Subscribers Dial 5432116539637  _x000a_Vodafone Subscribers Dial 53710500422   _x000a_Idea Subscribers Dial 5678910500422   _x000a_Docomo Users sms SET 10500422    to 543211 _x000a_BSNL North/West Users SMS BT 7109301    to 56700 _x000a_BSNL South/East Users SMS  BT 10500422    to 56700 _x000a_Virgin Users sms 10500422 to 58475  _x000a_Telenor Users SMS  ACT  10500422 to 543211_x000a__x000a__x000a_SONG : ZINDAGI DE PANNE_x000a_Singer : CHETAN_x000a_Lyrics : RAAS _x000a_Music : JOHNY VICK_x000a_Video : FRAME SINGH_x000a_Project by :- HARDEEP MAAN , INDERJEET SINGH RAJA _x000a_Promotions :  GK.DIGITAL_x000a_Music Label :  GEET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7S"/>
    <x v="35"/>
    <n v="221888"/>
    <n v="5839"/>
    <n v="482"/>
    <x v="1"/>
    <x v="591"/>
    <x v="137"/>
    <s v="RAAS"/>
    <m/>
    <s v=" JOHNY VICK"/>
    <m/>
    <m/>
    <m/>
    <m/>
    <m/>
    <m/>
    <s v="getmp3"/>
  </r>
  <r>
    <x v="0"/>
    <x v="762"/>
    <s v="Geet MP3 &amp; Virk Productions Presents Punjabi Sad Song 2018  “GALLAN DIL DIYA” In the vocals of LOVIE VIRK. Feel the Punjabi songs 2018 and share it as much as possible if you like the song._x000a__x000a_Subscribe To Our Channel For Songs  : http://bit.ly/SubscribeGEETMP3_x000a__x000a_Audio Available On_x000a_iTunes : https://apple.co/2OpcFOd_x000a_Apple Music : https://apple.co/2NbWNd6_x000a_Gaana : https://bit.ly/2P0oyXQ_x000a_Hungama : https://bit.ly/2OkPR2i_x000a_Amazon : https://amzn.to/2DIW18a_x000a_Wynk : https://bit.ly/2OXeAqf_x000a__x000a__x000a__x000a__x000a_Title : Gallan Dil Diya_x000a_Singer : Lovie Virk_x000a_FB : https://www.facebook.com/lovievirkofficial_x000a_Insta : https://www.instagram.com/lovievirkofficial_x000a__x000a__x000a_Featuring - AAKANKSHA SAREEN_x000a_Child Artist - AVIRAJ SINGH VIRK_x000a_Music - DESI ROUTZ_x000a_Lyrics - MANINDER KAILEY_x000a_Video - FRAME SINGH _x000a_Project- VIRK PRODUCTIONS_x000a_Produced by - NARINDER SINGH VIRK_x000a_Label - Geet 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18S"/>
    <x v="216"/>
    <n v="4792854"/>
    <n v="61428"/>
    <n v="1761"/>
    <x v="1"/>
    <x v="592"/>
    <x v="258"/>
    <s v="MANINDER KAILEY"/>
    <m/>
    <m/>
    <m/>
    <m/>
    <m/>
    <m/>
    <m/>
    <m/>
    <s v="getmp3"/>
  </r>
  <r>
    <x v="0"/>
    <x v="763"/>
    <s v="Geet MP3  Presents New Song of “Hommi Pabla” _x000a__x000a__x000a__x000a_Subscribe To Our Channel For Songs  : http://bit.ly/SubscribeGEETMP3_x000a__x000a__x000a_Title : Just Friend _x000a_Singer : Hommi Pabla_x000a_Lyrics : Mni _x000a_Featuring : Ramya Singh_x000a_Music : Intense_x000a_AD &amp; Production : Gurinder Bawa_x000a_Video : Agam Maan _x000a_Label : Geet MP3_x000a_Online Promotions : Gk.Digital 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3S"/>
    <x v="5"/>
    <n v="1339479"/>
    <n v="30395"/>
    <n v="1455"/>
    <x v="1"/>
    <x v="446"/>
    <x v="259"/>
    <s v="Mni"/>
    <m/>
    <s v=" Intense"/>
    <m/>
    <m/>
    <m/>
    <m/>
    <m/>
    <m/>
    <s v="getmp3"/>
  </r>
  <r>
    <x v="0"/>
    <x v="764"/>
    <s v="Geet MP3  Presents Teaser of “GALLAN DIL DIYA” LOVIE VIRK - Full Song Will Be Out On 22nd Of Sept @ 6PM._x000a__x000a_Subscribe To Our  Channel For Songs  : http://bit.ly/SubscribeGEETMP3_x000a__x000a__x000a_Title - GALLAN DIL DIYA_x000a_Singer - LOVIE VIRK_x000a_Featuring - AAKANKSHA SAREEN_x000a_Music - DESI ROUTZ_x000a_Lyrics - MANINDER KAILEY_x000a_Video - FRAME SINGH _x000a_Project- VIRK PRODUCTION_x000a_Label - Geet 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3S"/>
    <x v="224"/>
    <n v="243921"/>
    <n v="6609"/>
    <n v="490"/>
    <x v="1"/>
    <x v="592"/>
    <x v="258"/>
    <s v="MANINDER KAILEY"/>
    <m/>
    <m/>
    <m/>
    <m/>
    <m/>
    <m/>
    <m/>
    <m/>
    <s v="getmp3"/>
  </r>
  <r>
    <x v="0"/>
    <x v="765"/>
    <s v="Geet MP3 Presents Jass Manak's Most Awaited Track &quot;Suit Punjabi&quot;. Here is The Official Video Of &quot;Suit Punjabi&quot; Song, Make Sure You Will Like It And Spread it As Much As You Can. _x000a_Subscribe To Our Channel For Upcoming Songs :  http://bit.ly/SubscribeGEETMP3_x000a__x000a_Wynk Music : https://bit.ly/3Iashhq_x000a_Amazon Prime Music : https://amzn.to/3JAKh4I_x000a_Jio Saavn : https://bit.ly/3v26PY3_x000a_Hungama : https://bit.ly/3H41FNo_x000a_Spotify : https://spoti.fi/3H0Insw_x000a_Apple Music : https://apple.co/3BBJUUD_x000a_Amazon UK : https://amzn.to/3H1PTmV_x000a_YT Music : https://bit.ly/3JDMAE9_x000a_iTunes : https://apple.co/3BBJUUD_x000a_Resso : https://m.resso.com/ZSeverHXY/_x000a_Reel : https://bit.ly/3sUFS5Q_x000a__x000a_Title : Suit Punjabi _x000a_Singer : Jass Manak _x000a_Lyrics : Jass Manak_x000a_Composer : Jass Manak_x000a_Music : Shagur_x000a_Lyrics : Avvy Dhaliwal_x000a_Starring : Swalina, Satti Dhillon_x000a_Video Director : Satti Dhillon_x000a_Dop : Vikcee_x000a_Editor : Kamcee_x000a_Art Director : Blacc_x000a_Mix &amp; Master : Tej_x000a_Photography : Vipul Photography_x000a_Punjabi Suits by : Nazaqat by Gur Sandhu_x000a_Publicity Design : The Town Media_x000a_Production : Innovation Films (Qatar),  Brandzup By VCOI (India) &amp; Ishika Phoenix Entertainment_x000a_Artist Management : Gurbaksh Singh Dhillon_x000a_Produced By : KV Dhillon_x000a_Online Promotions : GK Digital_x000a_Music Label : Geet MP3_x000a__x000a__x000a__x000a_Enjoy &amp;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0"/>
    <s v="PT3M38S"/>
    <x v="59"/>
    <n v="331996669"/>
    <n v="2352753"/>
    <n v="90698"/>
    <x v="1"/>
    <x v="593"/>
    <x v="91"/>
    <s v="Jass Manak"/>
    <m/>
    <s v=" Shagur"/>
    <m/>
    <m/>
    <m/>
    <m/>
    <m/>
    <m/>
    <s v="getmp3"/>
  </r>
  <r>
    <x v="0"/>
    <x v="766"/>
    <s v="Geet MP3 &amp; Gk.Digital Presenting Official Music Video Of Most Awaited Song 2018 &quot;PRADA By JASS MANAK&quot;  in Featuring&quot;Satti Dhillon&quot; &amp; &quot;Swalina&quot; _x000a_Song Name Prada Composed &amp; Writen By &quot;Jass Manak&quot;_x000a__x000a__x000a_This Cover Song Make By &quot;Megha Sharma&quot; _x000a__x000a__x000a_Do Watch And Share If You Like This Video and Don't Forget To Subscribe Our Official Youtube Channel For More  Videos : http://bit.ly/SubscribeGEETMP3_x000a__x000a__x000a_Song : Prada_x000a_Singer : Jass Manak_x000a_Lyrics : Jass Manak_x000a_Composer : Jass Manak_x000a_Starring : Satti Dhillon, Swalina_x000a_Music : Ar Deep_x000a_Mix &amp; Master : Tej_x000a_Video : Satti Dhillon_x000a_Music Label : Geet MP3_x000a_Art Director : Blacc_x000a_Dop : Vikcee_x000a_Editor : Kamcee_x000a_Ad Director : Rajvir_x000a_Makeup Artist : Rajan Passi_x000a_Artist Management : Gurbaksh Singh Dhillon_x000a_Hair Styelist : Ali Khan_x000a_Casting By : Crew Star Fashion (Rammy Singh, Deepesh Rakheja)_x000a_Produced By : Kv Dhillon,  Partap Dhillon, Sahil Chhabra _x000a_Line Production :- Fateh Film Production_x000a_Online Promotions : Gk.Digital_x000a__x000a__x000a_-------------------------------------------------------------------------------------_x000a_        You Can See Artist Profile - JASS MANAK_x000a_-------------------------------------------------------------------------------------_x000a__x000a_Fb : https://www.facebook.com/iJassManak_x000a_iG : https://www.instagram.com/iJassManak_x000a_Snapchat : https://www.snapchat.com/add/iJassManak_x000a_Twitter : https://twitter.com/iJassManak_x000a_TikTok : JassManak_x000a__x000a__x000a__x000a_Subscribe To Our Channel For Songs  : http://bit.ly/SubscribeGEETMP3_x000a__x000a__x000a_Music Consultant &amp; Digital Partner : Gk.Digital_x000a_Instagram : https://www.instagram.com/Gk.Digital_x000a__x000a_Set PRADA  as your Callertune_x000a__x000a_Airtel Subscribers Dial 5432116542278 _x000a_Vodafone Subscribers Dial 53710510329  _x000a_Idea Subscribers Dial 5678910510329  _x000a_Docomo Users sms SET 10510329   to 543211 _x000a_BSNL North/West Users SMS BT 7116327   to 56700 _x000a_BSNL South/East Users SMS  BT 10510329    to 56700 _x000a_Virgin Users sms 10510329 to 58475  _x000a_Telenor Users SMS  ACT  10510329 to 543211_x000a__x000a_Listen &amp; Download On_x000a_iTunes - http://bit.ly/PradaOniTunes_x000a_Apple Music - http://bit.ly/PradaOnAppleMusic_x000a_Gaana - http://bit.ly/PradaOnGaana_x000a_Hungama - http://bit.ly/PradaOnHungama_x000a_Wynk - http://bit.ly/PradaOnWynk_x000a_Jio Music - http://bit.ly/PradaOnJio_x000a_Spotify - http://bit.ly/PradaOnSpotify_x000a_Idea Music - http://bit.ly/PradaOnIdeaMusic_x000a_Google Play : http://bit.ly/2vJUjgu_x000a_Spotify : https://spoti.fi/2laLbvC_x000a_Amazon : https://amzn.to/2wbSuZc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1S"/>
    <x v="93"/>
    <n v="1029559"/>
    <n v="27508"/>
    <n v="2531"/>
    <x v="1"/>
    <x v="530"/>
    <x v="109"/>
    <s v="Jass Manak"/>
    <m/>
    <s v=" Ar Deep"/>
    <m/>
    <m/>
    <m/>
    <m/>
    <m/>
    <m/>
    <s v="getmp3"/>
  </r>
  <r>
    <x v="0"/>
    <x v="767"/>
    <s v="Geet MP3 &amp; Pritpal Padda Presents Karaj Randhawa New Track &quot;Most Wanted&quot;_x000a__x000a_Subscribe To Our Channel For Songs  : http://bit.ly/SubscribeGEETMP3_x000a__x000a__x000a__x000a_Song : Most Wanted_x000a_Singer : Karaj Randhawa_x000a_Lyrics : Prince Rakhdi_x000a_Music : Gift Rulers_x000a_Video : Chandeep Dhaliwal_x000a_Art Director : Sunil Kumar_x000a_Project Manager : Khushal Singh_x000a_Music Label : Geet MP3_x000a_Online Promotions : Gk.Digital_x000a_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10S"/>
    <x v="193"/>
    <n v="1149094"/>
    <n v="11832"/>
    <n v="891"/>
    <x v="1"/>
    <x v="594"/>
    <x v="110"/>
    <s v="Prince Rakhdi"/>
    <m/>
    <s v=" Gift Rulers"/>
    <m/>
    <m/>
    <m/>
    <m/>
    <m/>
    <m/>
    <s v="getmp3"/>
  </r>
  <r>
    <x v="0"/>
    <x v="768"/>
    <s v="Subscribe To Our Channel For Songs  : http://bit.ly/SubscribeGEETMP3_x000a__x000a_Geet MP3 Presents Biggest Bollywood Track Of The Year 2018 BHASOODI by Sonu Thukral featuring Hina Khan. Rap By Pardhaan, Music &amp; Lyrics By Preet Hundal &amp; Video By Director Robby Singh , Enjoy The Trumpy Beats Of BHASOODI : Sonu Thukral &amp; Hina Khan And Share With Your Friends._x000a__x000a_Listen/Buy Bhasoodi From - _x000a_Hungama -  http://bit.ly/BhasoodiOnHungama_x000a_Saavn - https://www.saavn.com/s/song/english/Bhasoodi/Bhasoodi/BB4HRkUFT2A _x000a_Gaana - https://gaana.com/album/bhasoodi _x000a_iTunes - https://itunes.apple.com/in/album/bhasoodi-feat-hina-khan-single/1414097104_x000a_Apple Music -  https://itunes.apple.com/us/album/bhasoodi-feat-hina-khan/1414097104?i=1414098035 _x000a__x000a_Set Bhasoodi  As Your Calletune :-_x000a__x000a_Airtel Subscribers Dial  5432116556429 _x000a_Vodafone Subscribers Dial 53710561385   _x000a_Idea Subscribers Dial 5678910561385   _x000a_Docomo Users Dial 54321110561385  _x000a_BSNL North/West Users SMS BT 7136308   to 56700 _x000a_BSNL South/East Users SMS  BT 10561385    to 56700 _x000a_ _x000a__x000a_Song Info :_x000a__x000a_Title : Bhasoodi_x000a_Singer : Sonu Thukral_x000a_Featuring : Hina Khan_x000a_Rap : Pardhaan_x000a_Music : Preet Hundal_x000a_Lyrics : Preet Hundal_x000a_Mix and Master Sameer : Charegaonkar_x000a_Rap Lyrics : Pardhaan_x000a_Video : Robby Singh _x000a_Music Label : Geet 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5S"/>
    <x v="55"/>
    <n v="202945"/>
    <n v="5039"/>
    <n v="294"/>
    <x v="1"/>
    <x v="595"/>
    <x v="260"/>
    <s v="Sonu Thukral &amp; Hina Khan And Share With Your Friends."/>
    <m/>
    <s v=" Preet Hundal"/>
    <m/>
    <m/>
    <m/>
    <m/>
    <m/>
    <m/>
    <s v="getmp3"/>
  </r>
  <r>
    <x v="0"/>
    <x v="769"/>
    <s v="Geet MP3 Presents Latest Punjabi Song 2018 TIME CHAKDA in the vocals Of VARINDER BRAR, music by DESI CREW , lyrics By SANDEEP SHAKURIA and Video By AAKASH BAATH and ARASH BAATH._x000a__x000a__x000a_Subscribe To Our Channel For Songs  :  http://bit.ly/SubscribeGEETMP3_x000a__x000a__x000a_Title : Time Chakda_x000a_Singer Varinder Brar_x000a_Lyrics : Sandeep Shakuria_x000a_Music : Desi Crew_x000a_Video : Skye Movies_x000a_Director Duo : Aakash Baath_x000a_Online Promotions : Gk.Digital_x000a_Music 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59S"/>
    <x v="236"/>
    <n v="4603135"/>
    <n v="83082"/>
    <n v="1194"/>
    <x v="1"/>
    <x v="596"/>
    <x v="261"/>
    <s v="Sandeep Shakuria"/>
    <m/>
    <s v=" Desi Crew"/>
    <m/>
    <m/>
    <m/>
    <m/>
    <m/>
    <m/>
    <s v="getmp3"/>
  </r>
  <r>
    <x v="0"/>
    <x v="770"/>
    <s v="Listen And Share _x000a__x000a_Subscribe To Our Channel For Songs  : http://bit.ly/SubscribeGEETMP3_x000a__x000a__x000a__x000a_Song : Most Wanted_x000a_Singer : Karaj Randhawa_x000a_Lyrics : Prince Rakhdi_x000a_Music : Gift Rulers_x000a_Lyrical Video : RD Shoots_x000a_Music Label : Geet MP3_x000a_Online Promotions : Gk.Digital _x000a_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9S"/>
    <x v="31"/>
    <n v="176085"/>
    <n v="4688"/>
    <n v="496"/>
    <x v="1"/>
    <x v="594"/>
    <x v="262"/>
    <s v="Prince Rakhdi"/>
    <m/>
    <s v=" Gift Rulers"/>
    <m/>
    <m/>
    <m/>
    <m/>
    <m/>
    <m/>
    <s v="getmp3"/>
  </r>
  <r>
    <x v="0"/>
    <x v="771"/>
    <s v="Geet MP3 Presenting Guri's Fresh Track &quot;BILLIAN BILLIAN&quot;_x000a_Lyrics &amp; Vocals By &quot;Guri&quot; _x000a_Subscribe To Our Channel For Songs:  http://bit.ly/SubscribeGEETMP3_x000a__x000a_Listen &amp; Download Billian Billian On_x000a_Wynk Music: https://bit.ly/33y4MQc_x000a_Amazon Prime Music: https://amzn.to/3s0NYe9_x000a_Jio Saavn: https://bit.ly/3oYb8zQ_x000a_Hungama: https://bit.ly/3LI3mDV_x000a_Spotify: https://spoti.fi/3rYUC4t_x000a_Apple Music: https://apple.co/355CWLE_x000a_Amazon UK: https://amzn.to/3LKD6sE_x000a_YT Music: https://bit.ly/36opzXu_x000a_iTunes: https://apple.co/355CWLE_x000a_Resso: https://m.resso.com/ZSe7x2tXG/_x000a_Reel: https://bit.ly/3JCmnWt_x000a__x000a__x000a__x000a_Title: Billian Billian _x000a_Singer: Guri_x000a_Composer: Guri_x000a_Lyrics: Guri_x000a_Music: Sukhe Muzical Doctorz_x000a_Starring: Swalina _x000a_Video Director: Satti Dhillon_x000a_Dop: Vikcee_x000a_Editor: Kamcee_x000a_Art Director: Blacc_x000a_Makeup &amp; Hair: Anthea_x000a_Mix &amp; Master: Saffron Studio (Akash &amp; Guri) _x000a_Photography: Sc Creationz _x000a_Punjabi Suits by: Nazaqat by Gur Sandhu_x000a_Publicity Design: The Town Media_x000a_Choreographed By: Pranav Pardeshi, Artistic Director at Mamangam Performing Art Centre, Qatar_x000a_Dancers: Verve Qatar Dance Crew_x000a_Production: Innovation Films (Qatar) and  Brandzup by VCOI (India)_x000a_Artist Management: Gurbaksh Singh Dhillon_x000a_Produced By: KV Dhillon_x000a_Online Promotions: GK Digital_x000a_Music Label: Geet MP3_x000a_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8S"/>
    <x v="138"/>
    <n v="414444595"/>
    <n v="2424435"/>
    <n v="92670"/>
    <x v="1"/>
    <x v="442"/>
    <x v="96"/>
    <s v="Sukhe Muzical Doctorz"/>
    <s v=" Guri"/>
    <s v=" Sukhe Muzical Doctorz"/>
    <m/>
    <m/>
    <s v=" https://spoti.fi/3rYUC4t"/>
    <s v=" https://apple.co/355CWLE"/>
    <m/>
    <m/>
    <s v="getmp3"/>
  </r>
  <r>
    <x v="0"/>
    <x v="772"/>
    <s v="Subscribe To Our Channel For Songs  :  http://bit.ly/SubscribeGEETMP3_x000a__x000a_Geet MP3 Presents Latest Punjabi Songs 2018 &quot;ATT&quot; In The Vocals Of &quot;Kulwinder Singh&quot;.This Is A Punjabi Folk Song Which Is Written By Sandhu Sukhraj,Music Produced By Jatinder Jeetu And Video By Sandeep Sharma._x000a__x000a_Listen/Buy Att From :_x000a__x000a_iTunes - https://itunes.apple.com/in/album/att-single/1420569546_x000a_Apple Music - http://itunes.apple.com/album/id/1420569546_x000a_Gaana - _x000a_https://gaana.com/song/att-11_x000a_Hungama - http://www.hungama.com/album/att/38585108/_x000a_Saavn -https://www.saavn.com/s/song/english/Att/Att/IQACRS1zfF4_x000a_Spotify - https://open.spotify.com/artist/7eCFbj9TsZfYBXsLsflaEs _x000a_MusicLoad - https://www.musicload.de/web/single/27364781_x000a_Google Play - https://play.google.com/store/music/album/Kulwinder_Singh_Att?id=B7jzj25jaai2hlm6turrc7cc4ze_x000a__x000a_Napster - https://us.napster.com/artist/kulwinder-singh-johal/album/att_x000a__x000a_Song Info :-_x000a__x000a_Title - Att_x000a_Singer - Kulwinder Singh_x000a_Music - Jatinder Jeetu_x000a_Lyrics - Sandhu Sukhraj_x000a_Video - Sandeep Sharma_x000a_Label - Geet MP3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6S"/>
    <x v="149"/>
    <n v="377215"/>
    <n v="6498"/>
    <n v="549"/>
    <x v="1"/>
    <x v="597"/>
    <x v="263"/>
    <s v="Sandhu Sukhraj"/>
    <m/>
    <m/>
    <m/>
    <m/>
    <m/>
    <m/>
    <m/>
    <m/>
    <s v="getmp3"/>
  </r>
  <r>
    <x v="0"/>
    <x v="773"/>
    <s v="Subscribe To Our Channel For JASS MANAK New Songs  : http://bit.ly/SubscribeGEETMP3_x000a__x000a_Song Credits :_x000a__x000a_Song - BOSS_x000a_Singer - JASS MANAK_x000a_Lyrics - JASS MANAK_x000a_Composer - JASS MANAK_x000a_Music - GAME CHANGERZ_x000a_Video - WAHIDPURIA_x000a_Produced By - KV DHILLON_x000a_Promotions - GK.DIGITAL_x000a_Label - GEET MP3_x000a_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55S"/>
    <x v="66"/>
    <n v="30345006"/>
    <n v="279081"/>
    <n v="15948"/>
    <x v="1"/>
    <x v="583"/>
    <x v="109"/>
    <s v="JASS MANAK"/>
    <m/>
    <m/>
    <m/>
    <m/>
    <m/>
    <m/>
    <m/>
    <m/>
    <s v="getmp3"/>
  </r>
  <r>
    <x v="0"/>
    <x v="774"/>
    <s v="Geet MP3 &amp; GK.DIGITAL Presenting Cover Song &quot;PRADA By &quot;DEEPAK DHILLON&quot;  #Prada Song Composed, Written &amp; Sing By &quot;Jass Manak&quot; _x000a__x000a_Do Watch N Share If You Like This Video and Don't Forget To Subscribe Our Official Youtube Channel For More  Videos - http://bit.ly/SubscribeGEETMP3_x000a__x000a_Set PRADA  as your Callertune_x000a__x000a_Airtel Subscribers Dial 5432116542278 _x000a_Vodafone Subscribers Dial 53710510329  _x000a_Idea Subscribers Dial 5678910510329  _x000a_Docomo Users sms SET 10510329   to 543211 _x000a_BSNL North/West Users SMS BT 7116327   to 56700 _x000a_BSNL South/East Users SMS  BT 10510329    to 56700 _x000a_Virgin Users sms 10510329 to 58475  _x000a_Telenor Users SMS  ACT  10510329 to 543211_x000a__x000a_Listen &amp; Download On_x000a_iTunes - http://bit.ly/PradaOniTunes_x000a_Apple Music - http://bit.ly/PradaOnAppleMusic_x000a_Gaana - http://bit.ly/PradaOnGaana_x000a_Hungama - http://bit.ly/PradaOnHungama_x000a_Wynk - http://bit.ly/PradaOnWynk_x000a_Jio Music - http://bit.ly/PradaOnJio_x000a_Spotify - http://bit.ly/PradaOnSpotify_x000a_Idea Music - http://bit.ly/PradaOnIdeaMusic_x000a__x000a__x000a__x000a_Song - PRADA_x000a_Singer - JASS MANAK_x000a_Lyrics - JASS MANAK_x000a_Composer - JASS MANAK_x000a_Starring - SWALINA_x000a_Music - AR DEEP_x000a_Mix &amp; Master - TEJ_x000a_Video - SATTI DHILLON_x000a_Online Promotions - GK.DIGITAL_x000a_Label - GEET MP3_x000a_Produced By - KV DHILLON, PARTAP DHILLON, SAHIL CHHABRA_x000a__x000a__x000a_::::::::::::Additional Credits :::::::::::::::_x000a__x000a__x000a_Art Director : BLACCK_x000a_Dop : VIKCEE_x000a_Editor : KAMCEE_x000a_Ad Director : RAJVIR_x000a_Makeup Artist : RAJAN PASSI_x000a_Hair Styelist : ALI KHAN_x000a_Casting By : CREW STAR FASHION (Rammy Singh, Deepesh Rakheja) _x000a_Line Production :- Fateh Film Production_x000a__x000a__x000a_-------------------------------------------------------------------------------------_x000a_        You Can See Artist Profile - JASS MANAK_x000a_-------------------------------------------------------------------------------------_x000a__x000a_Fb - https://www.facebook.com/iJassManak_x000a_iG - https://www.instagram.com/iJassManak_x000a_Snapchat - https://www.snapchat.com/add/iJassManak_x000a_Twitter - https://twitter.com/iJassManak_x000a_Musical.ly - JassManak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9S"/>
    <x v="131"/>
    <n v="487058"/>
    <n v="11297"/>
    <n v="1166"/>
    <x v="1"/>
    <x v="530"/>
    <x v="109"/>
    <s v="JASS MANAK"/>
    <m/>
    <m/>
    <m/>
    <m/>
    <m/>
    <m/>
    <m/>
    <m/>
    <s v="getmp3"/>
  </r>
  <r>
    <x v="0"/>
    <x v="775"/>
    <s v="Subscribe To Our Channel For Songs  :  http://bit.ly/SubscribeGEETMP3_x000a__x000a_Geet MP3 Presents Punjabi Sad Song 2018 JEENA CHHAD TA In The Vocals Of SUNNY DHIR, Music By Prem Murti, Lyrics By Lucky And Video By THE BROWN JORDY._x000a__x000a_Song Credits :-_x000a__x000a_Title - Jeena Chhad Ta_x000a_Singer - Sunny Dhir_x000a_Lyrics - Lucky_x000a_Music - Prem Murti_x000a_Video - The Brown Jordy_x000a_Label - Geet MP3 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16S"/>
    <x v="247"/>
    <n v="10326983"/>
    <n v="121447"/>
    <n v="3915"/>
    <x v="1"/>
    <x v="598"/>
    <x v="264"/>
    <s v="Lucky"/>
    <m/>
    <m/>
    <m/>
    <m/>
    <m/>
    <m/>
    <m/>
    <m/>
    <s v="getmp3"/>
  </r>
  <r>
    <x v="0"/>
    <x v="776"/>
    <s v="Subscribe To Our New Channel For New Songs  :  http://bit.ly/SubscribeGEETMP3_x000a__x000a_Listen BHASOODI In The Voice Of HINA KHAN &amp; Don't Forgot To Listen Original Track  - https://www.youtube.com/watch?v=eEuouJVb2u8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6S"/>
    <x v="58"/>
    <n v="986398"/>
    <n v="12119"/>
    <n v="1325"/>
    <x v="1"/>
    <x v="599"/>
    <x v="26"/>
    <s v="NILL"/>
    <m/>
    <m/>
    <m/>
    <m/>
    <m/>
    <m/>
    <m/>
    <m/>
    <s v="getmp3"/>
  </r>
  <r>
    <x v="0"/>
    <x v="777"/>
    <s v="Thank You so much for your Response _x000a_JUDAA ON REPEAT SONG :)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19S"/>
    <x v="75"/>
    <n v="524391"/>
    <n v="14690"/>
    <n v="1677"/>
    <x v="1"/>
    <x v="600"/>
    <x v="26"/>
    <s v="NILL"/>
    <m/>
    <m/>
    <m/>
    <m/>
    <m/>
    <m/>
    <m/>
    <m/>
    <s v="getmp3"/>
  </r>
  <r>
    <x v="0"/>
    <x v="778"/>
    <s v="Subscribe To Our Channel For Songs :  http://bit.ly/SubscribeGEETMP3_x000a__x000a_Geet MP3 Presents Punjabi Sad Song 2018 JEENA CHHAD TA In The Vocals Of SUNNY DHIR, Music By Prem Murti, Lyrics By Lucky And Video By THE BROWN JORDY. Full Song Coming 26th July 2018._x000a__x000a_Song Credits :-_x000a__x000a_Title - Jeena Chhad Ta_x000a_Singer - Sunny Dhir_x000a_Lyrics - Lucky_x000a_Music - Prem Murti_x000a_Video - The Brown Jordy_x000a_Label - Geet MP3 _x000a_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5S"/>
    <x v="213"/>
    <n v="237235"/>
    <n v="6048"/>
    <n v="426"/>
    <x v="1"/>
    <x v="598"/>
    <x v="264"/>
    <s v="Lucky"/>
    <m/>
    <m/>
    <m/>
    <m/>
    <m/>
    <m/>
    <m/>
    <m/>
    <s v="getmp3"/>
  </r>
  <r>
    <x v="0"/>
    <x v="779"/>
    <s v="Geet MP3 Presenting New Song Of Gym Boy &quot;Harf Cheema&quot; _x000a__x000a_Judaa : Harf Cheema : Tanya : Satti Dhillon : Geet MP3_x000a__x000a_Song : Judaa_x000a_Singer : Harf Cheema _x000a_Lyrics : Harf Cheema_x000a_Composer : Harf Cheema_x000a_Female Vocalist : Tanya_x000a_Starring : Raavi_x000a_Music : Sukh-E Muzical Doctorz_x000a_Video : Satti Dhillon_x000a_Online Promotions : GK.Digital_x000a_Music Label :  GEET MP3_x000a_Art Director : Blacc_x000a_Dop : Vikcee_x000a_Editor : Kamcee_x000a_Ad Director : Rajvir_x000a_Makeup Artist : Rajan Passi_x000a_Hair Stylist : Ajay_x000a_Mix Master by : Gurjinder Guri_x000a_Recordist : Akash Bambar_x000a_Line Production : Fateh Film Production_x000a_Produced By : Kv Dhillon_x000a__x000a__x000a_Subscribe To Our Channel For Songs  : http://bit.ly/SubscribeGEETMP3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3S"/>
    <x v="5"/>
    <n v="25950633"/>
    <n v="273904"/>
    <n v="9708"/>
    <x v="1"/>
    <x v="600"/>
    <x v="161"/>
    <s v="Harf Cheema"/>
    <m/>
    <s v=" Sukh-E Muzical Doctorz"/>
    <m/>
    <m/>
    <m/>
    <m/>
    <m/>
    <m/>
    <s v="getmp3"/>
  </r>
  <r>
    <x v="0"/>
    <x v="780"/>
    <s v="Geet MP3 Presents Biggest Bollywood Track Of The Year 2018 BHASOODI by Sonu Thukral featuring Hina Khan. Rap By Pardhaan, Music &amp; Lyrics By Preet Hundal &amp; Video By Director Robby Singh , Enjoy The Trumpy Beats Of BHASOODI : Sonu Thukral &amp; Hina Khan And Share With Your Friends._x000a__x000a_Song Info :_x000a__x000a_Title : Bhasoodi_x000a_Singer : Sonu Thukral_x000a_Featuring : Hina Khan_x000a_Rap : Pardhaan_x000a_Music : Preet Hundal_x000a_Lyrics : Preet Hundal_x000a_Mix and Master Sameer : Charegaonkar_x000a_Rap Lyrics : Pardhaan_x000a_Video : Robby Singh _x000a_Music Label : Geet MP3_x000a__x000a__x000a__x000a_Subscribe To Our New Channel For Songs  : http://bit.ly/SubscribeGEETMP3_x000a_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3"/>
    <s v="PT4M7S"/>
    <x v="24"/>
    <n v="40410888"/>
    <n v="285334"/>
    <n v="21835"/>
    <x v="1"/>
    <x v="595"/>
    <x v="260"/>
    <s v="Sonu Thukral &amp; Hina Khan And Share With Your Friends."/>
    <m/>
    <s v=" Preet Hundal"/>
    <m/>
    <m/>
    <m/>
    <m/>
    <m/>
    <m/>
    <s v="getmp3"/>
  </r>
  <r>
    <x v="0"/>
    <x v="781"/>
    <s v="Geet MP3 &amp; Gk.Digital Presenting New Song Of Gym Boy &quot;Harf Cheema&quot; _x000a_Judaa : Harf Cheema : Tanya _x000a__x000a_Subscribe To Our New Channel For New Songs  :  http://bit.ly/SubscribeGEETMP3_x000a__x000a__x000a_Song : Judaa_x000a_Singer : Harf Cheema _x000a_Lyrics : Harf Cheema_x000a_Composer : Harf Cheema_x000a_Female Vocalist : Tanya_x000a_Starring : Raavi_x000a_Music : Sukh-E Muzical Doctorz_x000a_Video : Satti Dhillon_x000a_Online Promotions : GK.Digital_x000a_Label :  GEET MP3_x000a_Produced By : Kv Dhillon, Partap Dhillon, Sahil Chhabra_x000a__x000a_                _x000a__x000a_                ::::::::::::Additional Credits :::::::::::::::_x000a__x000a__x000a_Art Director : Blacc_x000a_Dop : Vikcee_x000a_Editor : Kamcee_x000a_Ad Director : Rajvir_x000a_Makeup Artist : Rajan Passi_x000a_Hair Stylist : Ajay_x000a_Line Production : Fateh Film Production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8S"/>
    <x v="239"/>
    <n v="1396789"/>
    <n v="31025"/>
    <n v="1735"/>
    <x v="1"/>
    <x v="600"/>
    <x v="161"/>
    <s v="Harf Cheema"/>
    <m/>
    <s v=" Sukh-E Muzical Doctorz"/>
    <m/>
    <m/>
    <m/>
    <m/>
    <m/>
    <m/>
    <s v="getmp3"/>
  </r>
  <r>
    <x v="0"/>
    <x v="782"/>
    <s v="Subscribe To Our Channel For Songs  :  http://bit.ly/SubscribeGEETMP3_x000a__x000a_Geet MP3 Presents Teaser Of The Biggest Bollywood Track Of The Year &quot;BHASOODI&quot; By &quot;SONU THUKRAL&quot; Ft. &quot;HINA KHAN&quot;,Rap By &quot;PARDHAAN&quot;,Music/Lyrics By &quot;PREET HUNDAL&quot; And Video By &quot;ROBBY SINGH&quot;.Enjoy The Teaser Of Bhasoodi Sonu Thukral Ft Hina Khan,Full Song Will Be Out On 17th Of July 6PM._x000a__x000a_Song Info :_x000a__x000a_Title - BHASOODI_x000a_Singer - SONU THUKRAL_x000a_Featuring - HINA KHAN_x000a_Rap - PARDHAAN_x000a_Music - PREET HUNDAL_x000a_Lyrics - PREET HUNDAL_x000a_Video - ROBBY SINGH _x000a_Label - Geet MP3_x000a__x000a_Subscribe To Our Channel For Songs  : http://bit.ly/SubscribeGEETMP3_x000a_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5S"/>
    <x v="47"/>
    <n v="817978"/>
    <n v="17901"/>
    <n v="1206"/>
    <x v="1"/>
    <x v="595"/>
    <x v="260"/>
    <s v=""/>
    <m/>
    <m/>
    <m/>
    <m/>
    <m/>
    <m/>
    <m/>
    <m/>
    <s v="getmp3"/>
  </r>
  <r>
    <x v="0"/>
    <x v="783"/>
    <s v="Subscribe To Our Channel For Songs  :  http://bit.ly/SubscribeGEETMP3_x000a__x000a__x000a__x000a_Song : Jatti _x000a_Singer : Guri _x000a_Lyrical Video : Garry Nawaab &amp; Sunny Kamboz_x000a_Online Promotions : Gk.Digital _x000a_Music Label : Geet 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18S"/>
    <x v="65"/>
    <n v="7834534"/>
    <n v="145361"/>
    <n v="9652"/>
    <x v="1"/>
    <x v="347"/>
    <x v="113"/>
    <s v="NILL"/>
    <m/>
    <m/>
    <m/>
    <m/>
    <m/>
    <m/>
    <m/>
    <m/>
    <s v="getmp3"/>
  </r>
  <r>
    <x v="0"/>
    <x v="784"/>
    <s v="Geet MP3 &amp; Gk.Digital Presenting A Punjabi Song &quot;Zindagi De Panne&quot; By &quot;Chetan&quot; _x000a__x000a_Subscribe To Our Channel For Songs  :  http://bit.ly/SubscribeGEETMP3_x000a__x000a_Set Zindagi De Panne Original Song as your Callertune_x000a__x000a_Airtel Subscribers Dial 5432116539637  _x000a_Vodafone Subscribers Dial 53710500422   _x000a_Idea Subscribers Dial 5678910500422   _x000a_Docomo Users sms SET 10500422    to 543211 _x000a_BSNL North/West Users SMS BT 7109301    to 56700 _x000a_BSNL South/East Users SMS  BT 10500422    to 56700 _x000a_Virgin Users sms 10500422 to 58475  _x000a_Telenor Users SMS  ACT  10500422 to 543211_x000a__x000a__x000a_SONG : ZINDAGI DE PANNE_x000a_Cover Sung By - Megha Sharma_x000a_Music Label :  GEET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6S"/>
    <x v="15"/>
    <n v="282378"/>
    <n v="7046"/>
    <n v="542"/>
    <x v="1"/>
    <x v="591"/>
    <x v="26"/>
    <s v="NILL"/>
    <m/>
    <m/>
    <m/>
    <m/>
    <m/>
    <m/>
    <m/>
    <m/>
    <s v="getmp3"/>
  </r>
  <r>
    <x v="0"/>
    <x v="785"/>
    <s v="Subscribe To Our Channel For Songs  :  http://bit.ly/SubscribeGEETMP3_x000a__x000a_Geet MP3 Presents On Latest Punjabi Song 2018 &quot;DEAR MOM&quot; Dedicated To All The Mothers Of The World.DEAR MOM WIGGI Is A Very Heart Touching Song._x000a__x000a__x000a_Play/Buy This Track From - _x000a_iTunes - http://itunes.apple.com/album/id1405910574?ls=1&amp;app=itunes_x000a_Apple Music- http://itunes.apple.com/album/id/1405910574_x000a__x000a_-----Song Details ----- _x000a_Song: Dear Mom_x000a_Singer - WIGGI_x000a_Lyrics: WIGGI, G. Sidhu, Akal Inder, Satwinder Singh_x000a_Video &amp; Editing: Director Dice _x000a_Animation: Brandovate_x000a_Starring: Our Beautiful Moms: Mohan Kaur, Sarbreen Kaur, Karamjit Kaur_x000a_Makeup: Jasleen Kaur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5S"/>
    <x v="195"/>
    <n v="295194"/>
    <n v="15754"/>
    <n v="1078"/>
    <x v="1"/>
    <x v="601"/>
    <x v="265"/>
    <s v="WIGGI, G. Sidhu, Akal Inder, Satwinder Singh"/>
    <m/>
    <m/>
    <m/>
    <m/>
    <m/>
    <m/>
    <m/>
    <m/>
    <s v="getmp3"/>
  </r>
  <r>
    <x v="0"/>
    <x v="786"/>
    <s v="Subscribe To Our Channel For Songs  :  http://bit.ly/SubscribeGEETMP3_x000a__x000a_Geet MP3 &amp; GK.DIGITAL Presents AUDIO JUKEBOX Of GURI's Album &quot;26&quot;.This Jukebox Contains All Songs From Album 26 By GURI Like PUBLICITY,MILL LO NA,BEWAFA TU,CHOOTAY MAATAY,GOLDEN RANG,JAAN,HANJU &amp; TERI MERI,So Enjoy The Non Stop Entertainment By Listening To This JukeBox._x000a__x000a_♫Tracklist ♫_x000a__x000a_00:00  →  PUBLICITY (https://goo.gl/fRDkXv)_x000a_02:28 →  MILL LO NA (https://goo.gl/DfYwxv_x000a_05:17 →  BEWAFA TU (https://goo.gl/MJcbR7) _x000a_08:56 →  CHOOTAY MAATAY (https://goo.gl/yvEfX4)_x000a_12:13 →  GOLDEN RANG (https://goo.gl/xSfCo9) _x000a_15:16 →  JAAN (https://goo.gl/1HQxrG) _x000a_17:47 →  HANJU (https://goo.gl/iuEQ5Z)_x000a_19:50 →  TERI MERI (https://goo.gl/m2PtpJ)_x000a__x000a_Set PUBLICITY  As Your Calletune :-_x000a__x000a_Vodafone Subscribers Dial 53710435093    _x000a_Idea Subscribers Dial 5678910435093    _x000a_Docomo Users sms SET 10435093  to 543211 _x000a_BSNL North/West Users SMS BT 7075250    to 56700 _x000a_BSNL South/East Users SMS  BT 10435093    to 56700 _x000a_Virgin Users sms 10435093  to 58475  _x000a_Telenor Users SMS  ACT  10435093 to 543211_x000a__x000a_LISTEN/DOWNLOAD PUBLICITY FROM - _x000a__x000a_iTunes : http://bit.ly/PublicityOniTunes_x000a_Apple Music : http://bit.ly/PublicityOnAppleMusic_x000a_Spotify : http://bit.ly/PublicityOnSpotyfy_x000a_Google Play : http://bit.ly/PublicityOnGooglePlay_x000a_Amazon : http://bit.ly/PublicityOnAmazon_x000a_Gaana : http://bit.ly/PublicityOnGaana_x000a_Saavn : http://bit.ly/PublicityOnSaavn_x000a_Hungama : http://bit.ly/PublicityOnHungama_x000a_Wynk : http://bit.ly/PublicityOnWynk_x000a_Subscribe To Our Channel For Songs  : http://bit.ly/SubscribeGEETMP3_x000a__x000a_ Set MILL LO NA As Your Caller Tune :-_x000a__x000a_Airtel-Dial - 5432116499068_x000a_Vodafone-Dial -  53710332237_x000a_Idea-Dial - 5678910332237_x000a_Tata Docomo-SMS - SET 10332237 to 543211_x000a_BSNL- North/West Users - SMS BT 6991686 to 56700 _x000a_BSNL - South/East Users -  SMS BT 10332237  to 56700 _x000a_Virgin- SMS - 10332237 to 58475_x000a_Telenor/Onmobile - SMS - ACT 10332237 to 543211 _x000a__x000a_Buy/Listen MILL LO NA From :-_x000a__x000a_iTunes - https://goo.gl/ezht4K_x000a_Apple Music - https://goo.gl/yJszkv_x000a_Saavn - https://goo.gl/7LPHj3_x000a_Gaana - https://goo.gl/GJ96DP_x000a_Amazon - https://goo.gl/VtWrgW_x000a_Google Play - https://goo.gl/dnZdN4_x000a_Spotify - https://goo.gl/ULppnL_x000a_Hungama - http://bit.ly/2F98FJR_x000a_Jio Music - http://bit.ly/2GXvv7W_x000a_Idear Music - http://bit.ly/2oCVJpo_x000a__x000a__x000a_Set BEWAFA TU As Your Calletune :-_x000a__x000a_Airtel Subscribers Dial 5432116511518_x000a_Vodafone Subscribers Dial 53710393535_x000a_Idea Subscribers Dial 5678910393535_x000a_Docomo Users sms SET 10393535 to 543211 _x000a_BSNL North/West Users SMS BT 7051871 to 56700 _x000a_BSNL South/East Users SMS  BT 10393535 to 56700 _x000a_Virgin Users sms 10393535 to 58475  _x000a_Telenor Users SMS  ACT10393535 to 543211_x000a__x000a_Listen BEWAFA TU ON_x000a__x000a_Gaana - http://bit.ly/2usGRiX_x000a_iTunes - https://goo.gl/Rn9pwW_x000a_Apple Music - https://goo.gl/APy5GB_x000a_Amazon - https://amzn.to/2Gi9j8m_x000a_Google Play - http://bit.ly/2I8j5ug_x000a_Hungama - https://goo.gl/p6EWwh_x000a_Saavn - https://goo.gl/vAYsj6_x000a__x000a__x000a_Set CHOOTAY MAATAY as your Callertune_x000a__x000a_Airtel Subscribers Dial 5432116522979_x000a_Vodafone Subscribers Dial 53710440859 _x000a_Idea Subscribers Dial 5678910440859 _x000a_Docomo Users sms SET 10440859  to 543211 _x000a_BSNL North/West Users SMS BT 7077070  to 56700 _x000a_BSNL South/East Users SMS  BT 10440859   to 56700 _x000a_Virgin Users sms 10440859 to 58475  _x000a_Telenor Users SMS  ACT  10440859 to 543211_x000a__x000a_Listen/Buy CHOOTAY MAATAY From :_x000a__x000a_iTunes - https://apple.co/2I1OU9g_x000a_Apple Music - https://apple.co/2FluTHG_x000a_Google Play - http://bit.ly/2FnGPZw_x000a_Jio Music - http://bit.ly/2KgwFxA_x000a_Gaana - https://goo.gl/H1hWxq_x000a_Hungama - http://bit.ly/2I3j0Jr_x000a_Amazon - https://amzn.to/2r4W9Fh_x000a_Idea Music - http://bit.ly/2FlZmpa_x000a_Saavn - https://goo.gl/hDsKsu_x000a__x000a_Set GOLDEN RANG  as your Callertune_x000a__x000a_Airtel Subscribers Dial 5432116536280  _x000a_Vodafone Subscribers Dial 53710488568   _x000a_Idea Subscribers Dial 5678910488568   _x000a_BSNL North/West Users SMS BT 7103309    to 56700 _x000a_BSNL South/East Users SMS  BT 10488568    to 56700 _x000a_Virgin Users sms 10488568 to 58475  _x000a_Telenor Users SMS  ACT  10488568 to 543211_x000a__x000a_Listen GOLDEN RANG ON_x000a_  _x000a_Gaana - http://bit.ly/2xhM8uQ_x000a_Hungama - http://bit.ly/2ITdexM_x000a_Google Play - http://bit.ly/2sqwhob_x000a_Amazon - https://amzn.to/2IUx0sV_x000a_iTunes - https://goo.gl/5dBUf9_x000a_Apple Music - https://goo.gl/4Y96n4_x000a_Google Play - https://goo.gl/dFDVpG_x000a_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2M13S"/>
    <x v="248"/>
    <n v="844891"/>
    <n v="17302"/>
    <n v="2003"/>
    <x v="1"/>
    <x v="442"/>
    <x v="26"/>
    <s v="NILL"/>
    <m/>
    <m/>
    <m/>
    <m/>
    <m/>
    <m/>
    <m/>
    <m/>
    <s v="getmp3"/>
  </r>
  <r>
    <x v="0"/>
    <x v="787"/>
    <s v="Geet MP3 Presenting Official Music Video Of Most Awaited Song 2018 &quot;PRADA By JASS MANAK&quot;  in Featuring &quot;Satti Dhillon&quot; &amp; &quot;Swalina&quot; _x000a_Song Name Prada Composed &amp; Written By &quot;Jass Manak&quot;_x000a__x000a_Do Watch And Share If You Like This Video and Don't Forget To Subscribe to Our Official Youtube Channel For More  Videos: http://bit.ly/SubscribeGEETMP3_x000a__x000a_Audio Listen &amp; Download On_x000a_Wynk Music: http://bit.ly/3mbGiWf_x000a_Amazon Prime Music: http://bit.ly/41kuvUD_x000a_Jio Saavn: https://bit.ly/34KjwMz_x000a_Hungama: https://bit.ly/3oSCreT_x000a_Apple Music: http://bit.ly/437XQTB_x000a_Spotify: http://bit.ly/3ZKrr2y_x000a_Amazon Uk: https://bit.ly/3MlSi1Z_x000a_YT Music: https://bit.ly/3rWoZIS_x000a_iTunes: http://bit.ly/437XQTB_x000a_Reel: https://bit.ly/40G8eAH_x000a_Resso: http://bit.ly/3ZJ3Kb7_x000a__x000a_Song Credits_x000a_Song: Prada_x000a_Singer: Jass Manak_x000a_Lyrics: Jass Manak_x000a_Composer: Jass Manak_x000a_Starring: Satti Dhillon, Swalina_x000a_Music: Ar Deep_x000a_Mix &amp; Master: Tej_x000a_Video Director: Satti Dhillon_x000a_Art Director: Blacc_x000a_Dop: Vikcee_x000a_Editor: Kamcee_x000a_Ad Director: Rajvir_x000a_Line Production: Fateh Film Production_x000a_Makeup Artist: Rajan Passi_x000a_Artist Management: Gurbaksh Singh Dhillon_x000a_Hair Stylist: Ali Khan_x000a_Produced By: KV Dhillon_x000a_Online Promotions: GK Digital_x000a_Music Label: Geet 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2S"/>
    <x v="26"/>
    <n v="963281603"/>
    <n v="6839840"/>
    <n v="279030"/>
    <x v="1"/>
    <x v="530"/>
    <x v="109"/>
    <s v="Jass Manak"/>
    <s v=" Jass Manak"/>
    <s v=" Ar Deep"/>
    <m/>
    <m/>
    <s v=" http://bit.ly/3ZKrr2y"/>
    <s v=" http://bit.ly/437XQTB"/>
    <m/>
    <m/>
    <s v="getmp3"/>
  </r>
  <r>
    <x v="0"/>
    <x v="788"/>
    <s v="Geet MP3 &amp; GK.DIGITAL Presents &quot;ROCKY's&quot; New Track &quot;MULAQAATAAN&quot; &amp;  Music Produced By One And Only &quot;SUKH-E MUZICAL DOCTORZ._x000a__x000a_Subscribe To Our Channel For Songs  :  http://bit.ly/SubscribeGEETMP3_x000a__x000a_Song :  MULAQAATAAN_x000a_Singer  :  ROCKY_x000a_Music  : SUKH-E MUZICAL DOCTORZ_x000a_Lyrics : BAAZ GILL_x000a_SPECIAL THANKS : AVVY _x000a_Lyrical Video : A NM DESIGN_x000a_Promotions :-  GK DIGITAL_x000a_Music Label :-  GEET MP3_x000a_Produced By - KV DHILLON, PARTAP DHILLON, SAHIL CHHABRA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46S"/>
    <x v="56"/>
    <n v="562246"/>
    <n v="13098"/>
    <n v="686"/>
    <x v="1"/>
    <x v="602"/>
    <x v="266"/>
    <s v="BAAZ GILL"/>
    <m/>
    <m/>
    <m/>
    <m/>
    <m/>
    <m/>
    <m/>
    <m/>
    <s v="getmp3"/>
  </r>
  <r>
    <x v="0"/>
    <x v="789"/>
    <s v="Geet MP3 &amp; GK.DIGITAL Presents Guri's New  Track &quot;JAAN&quot; From Album 26_x000a__x000a_Subscribe To Our Channel For Songs  :  http://bit.ly/SubscribeGEETMP3_x000a__x000a_Set JAAN  as your Callertune_x000a__x000a_Airtel Subscribers Dial 5432116542261  _x000a_Vodafone Subscribers Dial 53710510325   _x000a_Idea Subscribers Dial 5678910510325   _x000a_Docomo Users sms SET 10510325    to 543211 _x000a_BSNL North/West Users SMS BT 7116319    to 56700 _x000a_BSNL South/East Users SMS  BT 10510325    to 56700 _x000a_Virgin Users sms 10510325 to 58475  _x000a_Telenor Users SMS  ACT  10510325 to 543211_x000a__x000a__x000a__x000a_Title -  JAAN_x000a_Singer - GURI_x000a_FB : https://www.facebook.com/GuriSingerOficial_x000a_Insta : https://www.instagram.com/officialguri__x000a_Snapchat - https://www.snapchat.com/add/GuriSnapX_x000a_Musical.ly - Guri26_x000a__x000a__x000a_Lyrics - AVTAR DHALIWAL_x000a_Music - KV DHILLON_x000a_Lyrical Video - A NM DESIGN_x000a_Online Promotions - GK.DIGITAL_x000a_Label - GEET MP3 _x000a_Produced By - KV DHILLON, PARTAP DHILLON, SAHIL CHHABRA_x000a__x000a__x000a__x000a__x000a_Subscribe To Our Channel For Songs  : http://bit.ly/SubscribeGEET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2S"/>
    <x v="36"/>
    <n v="12413135"/>
    <n v="206325"/>
    <n v="8361"/>
    <x v="1"/>
    <x v="550"/>
    <x v="96"/>
    <s v="AVTAR DHALIWAL"/>
    <m/>
    <m/>
    <m/>
    <m/>
    <m/>
    <m/>
    <m/>
    <m/>
    <s v="getmp3"/>
  </r>
  <r>
    <x v="0"/>
    <x v="790"/>
    <s v="Geet MP3 &amp; GK.DIGITAL Presents Guri's New  Track &quot;TERI MERI&quot; From Album 26_x000a__x000a_Subscribe To Our Channel For Songs  :  http://bit.ly/SubscribeGEETMP3_x000a__x000a_Set TERI MERI   as your Callertune_x000a__x000a_Airtel Subscribers Dial 5432116542299  _x000a_Vodafone Subscribers Dial 53710510317   _x000a_Idea Subscribers Dial 5678910510317   _x000a_Docomo Users sms SET 10510317    to 543211 _x000a_BSNL North/West Users SMS BT 7116328    to 56700 _x000a_BSNL South/East Users SMS  BT 10510317    to 56700 _x000a_Virgin Users sms 10510317 to 58475  _x000a_Telenor Users SMS  ACT  10510317 to 543211_x000a__x000a__x000a_Title -  TERI MERI_x000a_Singer - GURI_x000a_FB : https://www.facebook.com/GuriSingerOficial_x000a_Insta : https://www.instagram.com/officialguri__x000a_Snapchat - https://www.snapchat.com/add/GuriSnapX_x000a_Musical.ly - Guri26_x000a__x000a__x000a_Lyrics - RAJ FATEHPUR_x000a_Music - Ranjit Oye_x000a_Lyrical Video - A NM DESIGN_x000a_Online Promotions - GK.DIGITAL_x000a_Label - GEET MP3 _x000a_Produced By - KV DHILLON, PARTAP DHILLON, SAHIL CHHABRA_x000a__x000a__x000a__x000a__x000a_Subscribe To Our Channel For Songs  : http://bit.ly/SubscribeGEET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7S"/>
    <x v="4"/>
    <n v="4021496"/>
    <n v="87204"/>
    <n v="4795"/>
    <x v="1"/>
    <x v="603"/>
    <x v="96"/>
    <s v="RAJ FATEHPUR"/>
    <m/>
    <m/>
    <m/>
    <m/>
    <m/>
    <m/>
    <m/>
    <m/>
    <s v="getmp3"/>
  </r>
  <r>
    <x v="0"/>
    <x v="791"/>
    <s v="Geet MP3 &amp; GK.DIGITAL Presents Guri's New  Track &quot;HANJU&quot; From Album 26_x000a__x000a_Subscribe To Our Channel For Songs  :  http://bit.ly/SubscribeGEETMP3_x000a__x000a_Set HANJU   as your Callertune_x000a__x000a_Airtel Subscribers Dial 5432116542255  _x000a_Vodafone Subscribers Dial 53710510358   _x000a_Idea Subscribers Dial 5678910510358   _x000a_Docomo Users sms SET 10510358    to 543211 _x000a_BSNL North/West Users SMS BT 7116318    to 56700 _x000a_BSNL South/East Users SMS  BT 10510358     to 56700 _x000a_Virgin Users sms 10510358 to 58475  _x000a_Telenor Users SMS  ACT  10510358 to 543211_x000a__x000a__x000a_Title -  HANJU_x000a_Singer - GURI_x000a_FB : https://www.facebook.com/GuriSingerOficial_x000a_Insta : https://www.instagram.com/officialguri__x000a_Snapchat - https://www.snapchat.com/add/GuriSnapX_x000a_Musical.ly - Guri26_x000a__x000a__x000a_Lyrics - Avtar Dhaliwal_x000a_Music - KV DHILLON_x000a_Lyrical Video - A NM DESIGN_x000a_Online Promotions - GK.DIGITAL_x000a_Label - GEET MP3 _x000a_Produced By - KV DHILLON, PARTAP DHILLON, SAHIL CHHABRA_x000a__x000a__x000a__x000a__x000a_Subscribe To Our Channel For Songs  : http://bit.ly/SubscribeGEETMP3_x000a_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24S"/>
    <x v="122"/>
    <n v="2988820"/>
    <n v="66774"/>
    <n v="4176"/>
    <x v="1"/>
    <x v="604"/>
    <x v="96"/>
    <s v="Avtar Dhaliwal"/>
    <m/>
    <m/>
    <m/>
    <m/>
    <m/>
    <m/>
    <m/>
    <m/>
    <s v="getmp3"/>
  </r>
  <r>
    <x v="0"/>
    <x v="792"/>
    <s v="Geet MP3 &amp; Gk.Digital Presenting A New Punjabi Song &quot;Zindagi De Panne&quot; By &quot;Chetan&quot; _x000a__x000a__x000a_Subscribe To Our Channel For Songs  :  http://bit.ly/SubscribeGEETMP3_x000a__x000a__x000a_Set Zindagi De Panne   as your Callertune_x000a__x000a_Airtel Subscribers Dial 5432116539637  _x000a_Vodafone Subscribers Dial 53710500422   _x000a_Idea Subscribers Dial 5678910500422   _x000a_Docomo Users sms SET 10500422    to 543211 _x000a_BSNL North/West Users SMS BT 7109301    to 56700 _x000a_BSNL South/East Users SMS  BT 10500422    to 56700 _x000a_Virgin Users sms 10500422 to 58475  _x000a_Telenor Users SMS  ACT  10500422 to 543211_x000a__x000a__x000a_SONG : ZINDAGI DE PANNE_x000a_Singer : CHETAN_x000a_Lyrics : RAAS _x000a_Music : JOHNY VICK_x000a_Video : FRAME SINGH_x000a_Project by :- HARDEEP MAAN , INDERJEET SINGH RAJA _x000a_Promotions :  GK.DIGITAL_x000a_Music Label :  GEETMP3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22S"/>
    <x v="178"/>
    <n v="11106425"/>
    <n v="48114"/>
    <n v="1331"/>
    <x v="1"/>
    <x v="591"/>
    <x v="137"/>
    <s v="RAAS"/>
    <m/>
    <s v=" JOHNY VICK"/>
    <m/>
    <m/>
    <m/>
    <m/>
    <m/>
    <m/>
    <s v="getmp3"/>
  </r>
  <r>
    <x v="0"/>
    <x v="793"/>
    <s v="Subscribe To Our Channel For Songs  :  http://bit.ly/SubscribeGEETMP3_x000a__x000a_SONG :- SUIT PUNJABI_x000a_Singer :- JASS MANAK _x000a_Lyrics :- AVY DHALIWAL _x000a_music :- SHAGUR_x000a_Lyrical Video : A NM DESIGN_x000a_Promotions :-  GK.DIGITAL_x000a_Music Label :-  GEETMP3 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6S"/>
    <x v="197"/>
    <n v="9929209"/>
    <n v="138211"/>
    <n v="7057"/>
    <x v="1"/>
    <x v="593"/>
    <x v="267"/>
    <s v="- AVY DHALIWAL"/>
    <m/>
    <m/>
    <m/>
    <m/>
    <m/>
    <m/>
    <m/>
    <m/>
    <s v="getmp3"/>
  </r>
  <r>
    <x v="0"/>
    <x v="794"/>
    <s v="Subscribe To Our Channel For Songs  :  https://goo.gl/eNbxCL_x000a__x000a_Song :  U TURN_x000a_Music &amp; Produced By : AM HUMAN _x000a_Singer  :  JASS MANAK_x000a_Lyrics : SUKH KULAR_x000a_Director : TEGGY_x000a_Lyrical Video : A NM Design_x000a_Promotions :-  GK Digital_x000a_Music Label :-  GEET MP3 _x000a__x000a__x000a_Also Available On ::_x000a_iTunes : https://goo.gl/Fw1uec_x000a_Apple Music : https://goo.gl/g796im_x000a_Gaana : https://goo.gl/k2KRd5_x000a_Geet MP3 : https://goo.gl/8KiRLr_x000a_Wynk Music : https://goo.gl/FshXUF_x000a_Saavn :https://goo.gl/Vue3dT_x000a__x000a_Set U TURN As Your Calletune :-_x000a_Airtel Subscribers Dial  5432116521149_x000a_Vodafone Subscribers Dial 53710435102        _x000a_Idea Subscribers Dial 5678910435102        _x000a_Docomo Users sms SET 10435102  to 543211 _x000a_BSNL North/West Users SMS BT 7075231  to 56700 _x000a_BSNL South/East Users SMS  BT 10435102   to 56700 _x000a_Virgin Users sms 10435102  to 58475  _x000a_Telenor Users SMS  ACT  10435102 to 543211_x000a__x000a__x000a_Subscribe To Our Channel For Songs  :  https://goo.gl/eNbxCL_x000a__x000a__x000a_Music Consultant &amp; Digital Partner :- GK.DIGITAL_x000a_Instagram : https://www.instagram.com/GK.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8S"/>
    <x v="133"/>
    <n v="3000418"/>
    <n v="61141"/>
    <n v="1835"/>
    <x v="1"/>
    <x v="244"/>
    <x v="109"/>
    <s v="SUKH KULAR"/>
    <m/>
    <m/>
    <m/>
    <m/>
    <m/>
    <m/>
    <m/>
    <m/>
    <s v="getmp3"/>
  </r>
  <r>
    <x v="0"/>
    <x v="795"/>
    <s v="Geet MP3 Presents Guri's  Romantic Track &quot;GOLDEN RANG&quot;_x000a__x000a_Subscribe To Our Channel For Songs  :  http://bit.ly/SubscribeGEETMP3_x000a__x000a__x000a_Title : Golden Rang_x000a_Singer: Guri_x000a_Lyrics : Penny_x000a_Music : KV Dhillon_x000a_Video : Satti Dhillon_x000a_Mix &amp; Mastered By : Jeffery Thompson (Canada)_x000a_Produced By : KV Dhillon_x000a_Artist Management : Gurbaksh Singh Dhillon_x000a_Special Thanks : Sonu Thukral _x000a_Online Promotions : Gk.Digital_x000a_Label : Geet MP3_x000a__x000a_::::::::::::Additional Credits :::::::::::::::_x000a__x000a_Choreography : SUMIT _x000a_Art Director : BLACCK_x000a_Dop : VIKCEE_x000a_Editor : KAMCEE_x000a_Makeup Artist : RAJAN PASSI_x000a_Casting By : CREW STAR FASHION (Rammy Singh, Deepesh Rakheja)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16S"/>
    <x v="2"/>
    <n v="99941041"/>
    <n v="853389"/>
    <n v="36984"/>
    <x v="1"/>
    <x v="605"/>
    <x v="96"/>
    <s v="Penny"/>
    <m/>
    <s v=" KV Dhillon"/>
    <m/>
    <m/>
    <m/>
    <m/>
    <m/>
    <m/>
    <s v="getmp3"/>
  </r>
  <r>
    <x v="0"/>
    <x v="796"/>
    <s v="Subscribe To Our Channel For Songs  :  http://bit.ly/SubscribeGEETMP3_x000a__x000a__x000a_Set PRADA  as your Callertune_x000a__x000a_Airtel Subscribers Dial 5432116542278 _x000a_Vodafone Subscribers Dial 53710510329  _x000a_Idea Subscribers Dial 5678910510329  _x000a_Docomo Users sms SET 10510329   to 543211 _x000a_BSNL North/West Users SMS BT 7116327   to 56700 _x000a_BSNL South/East Users SMS  BT 10510329    to 56700 _x000a_Virgin Users sms 10510329 to 58475  _x000a_Telenor Users SMS  ACT  10510329 to 543211_x000a__x000a_Song Credits :_x000a__x000a_Song - PRADA_x000a_Singer - JASS MANAK_x000a_Lyrics - JASS MANAK_x000a_Composer - JASS MANAK_x000a_Music - AR DEEP_x000a_video - NIT MAAN_x000a_Produced By - KV DHILLON_x000a_Online Promotions - GK.DIGITAL_x000a_Label - GEET MP3_x000a__x000a__x000a__x000a__x000a_Subscribe To Our Channel For Songs  : http://bit.ly/SubscribeGEET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10S"/>
    <x v="54"/>
    <n v="28118803"/>
    <n v="322432"/>
    <n v="19901"/>
    <x v="1"/>
    <x v="530"/>
    <x v="109"/>
    <s v="JASS MANAK"/>
    <m/>
    <m/>
    <m/>
    <m/>
    <m/>
    <m/>
    <m/>
    <m/>
    <s v="getmp3"/>
  </r>
  <r>
    <x v="0"/>
    <x v="797"/>
    <s v="Subscribe To Our Channel For Songs :  http://bit.ly/SubscribeGEETMP3_x000a__x000a_BEHIND THE SCENES OF &quot;BEWAFA TU GURI&quot;_x000a__x000a_Geet MP3 &amp; GK.DIGITAL Presents Punjabi Song 2018 &quot;Bewafa TU&quot; In The Vocals Of &quot;GURI&quot;.This Song Has Been Written By Raj Fatehpur, Composed By Sharan, Music Produced By Ranjit And Video Directed By Satti Dhillon. Feel This Punjabi Sad Songs 2018 Bewafa Tu Guri And Like,Share And Comment If You Like This._x000a__x000a_Set BEWAFA TU As Your Calletune :-_x000a__x000a_Airtel Subscribers Dial 5432116511518_x000a_Vodafone Subscribers Dial 53710393535_x000a_Idea Subscribers Dial 5678910393535_x000a_Docomo Users sms SET 10393535 to 543211 _x000a_BSNL North/West Users SMS BT 7051871 to 56700 _x000a_BSNL South/East Users SMS  BT 10393535 to 56700 _x000a_Virgin Users sms 10393535 to 58475  _x000a_Telenor Users SMS  ACT10393535 to 543211_x000a__x000a_You Can Listen Audio On _x000a_Gaana - http://bit.ly/2usGRiX_x000a_iTunes - https://goo.gl/Rn9pwW_x000a_Apple Music - https://goo.gl/APy5GB_x000a_Amazon - https://amzn.to/2Gi9j8m_x000a_Google Play - http://bit.ly/2I8j5ug_x000a_Hungama - https://goo.gl/p6EWwh_x000a_Saavn - https://goo.gl/vAYsj6_x000a__x000a__x000a__x000a_Song Credits ::_x000a__x000a_Title - BEWAFA TU_x000a_Singer - GURI Ft. TANYA_x000a_Starring - CHETNA PANDE_x000a_Lyrics - RAJ FATEHPUR_x000a_Music - RANJIT_x000a_Mix &amp; Mastered By :- TEJ_x000a_Composer - SHARAN_x000a_Video - SATTI DHILLON_x000a_Online Promotions - GK.DIGITAL_x000a_Produced By - KV DHILLON, SAHIL CHHABRA, PARTAP DHILLON_x000a__x000a__x000a_ :::::::::::::Additional Credits :::::::::::::::_x000a__x000a__x000a_Production : FATEH FILM PRODUCTION _x000a_Flute : HASSAN BADSHAH_x000a_Dop : VIKCEE_x000a_Editor : KAMCEE_x000a_Hair : TEAM ALI KHAN - AJAY_x000a_Publicity Design : A NM DESIGNS_x000a_Making Covered/Edited By - DAAS MEDIA / A NM Design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5S"/>
    <x v="195"/>
    <n v="1709555"/>
    <n v="20518"/>
    <n v="677"/>
    <x v="1"/>
    <x v="606"/>
    <x v="268"/>
    <s v="RAJ FATEHPUR"/>
    <m/>
    <m/>
    <m/>
    <m/>
    <m/>
    <m/>
    <m/>
    <m/>
    <s v="getmp3"/>
  </r>
  <r>
    <x v="0"/>
    <x v="798"/>
    <s v="GEET MP3 &amp; GK.DIGITAL Presents Lyrical Video Of Our Track  &quot;MILL LO NA&quot; In The Vocals Of GURI._x000a_&quot;MILL LO NA - GURI feat. SUKHE&quot; is written by Hit Machine &quot;JAANI&quot;,Music Produced By One And Only &quot;SUKHE MUZICAL DOCTORZ&quot; And The Video Is Directed By &quot;SA TTI DHILLON&quot;.Mill Lo Na  Guri Is A Club Song,Enjoy On The beats of Gol Gol Gallan And Please Don't Forget To Share,Like ,Comment If You Like The Song And Also Subscribe To GEET MP3 Youtube Channel For More Future Updates._x000a__x000a_Set MILL LO NA As Your Caller Tune :-_x000a__x000a_----------------Airtel--------------------_x000a_Dial - 5432116499068_x000a__x000a_---------------Vodafone--------------_x000a_SMS - CT 10332237 to 56789 _x000a_Dial -  53710332237_x000a__x000a_------------------Idea----------------------_x000a_Dial - 5678910332237_x000a__x000a_----------------Tata Docomo-----------_x000a_SMS - SET 10332237 to 543211_x000a__x000a_----------------BSNL---------------------_x000a_North/West Users - SMS BT 6991686 to 56700 _x000a_South/East Users -  SMS BT 10332237  to 56700 _x000a__x000a_------------------Virgin------------------_x000a_SMS - 10332237 to 58475_x000a__x000a_------------------Telenor/Onmobile---------------_x000a_SMS - ACT 10332237 to 543211 _x000a__x000a_ _x000a_               _x000a__x000a__x000a__x000a__x000a_Buy/Listen This Song From :-_x000a__x000a_iTunes - https://goo.gl/ezht4K_x000a_Apple Music - https://goo.gl/yJszkv_x000a_Saavn - https://goo.gl/7LPHj3_x000a_Gaana - https://goo.gl/GJ96DP_x000a_Amazon - https://goo.gl/VtWrgW_x000a_Google Play - https://goo.gl/dnZdN4_x000a_Spotify - https://goo.gl/ULppnL_x000a_Hungama - http://bit.ly/2F98FJR_x000a_Jio Music - http://bit.ly/2GXvv7W_x000a_Idear Music - http://bit.ly/2oCVJpo_x000a__x000a__x000a__x000a_Subscribe To Our Channel For Songs  :  http://bit.ly/SubscribeGEETMP3_x000a__x000a__x000a_Song Credits :_x000a__x000a_Title - MILL LO NA_x000a_Singer - GURI_x000a_FB : https://www.facebook.com/GuriSingerOf..._x000a_Insta : https://www.instagram.com/officialguri__x000a__x000a_Lyrics - JAANI_x000a_Music - SUKH-E MUZICAL DOCTORZ_x000a_Composer : AVVY SRA  _x000a_Video - SATTI DHILLON_x000a_Mix &amp; Mastered By - JEFFERY THOMPSON (Canada)_x000a_Radio Partner - 92.7 BIG FM_x000a_Produced By - KV DHILLON, PARTAP DHILLON, SAHIL CHHABRA_x000a_Online Promotions - GK.DIGITAL_x000a_Label - GEET MP3 _x000a__x000a__x000a_Subscribe To Our Channel For Songs  : http://bit.ly/SubscribeGEETMP3_x000a__x000a_ :::::::::::::Additional Credits :::::::::::::::_x000a__x000a_Introducing : KRITIKA NEGI_x000a_Production : FATEH FILM PRODUCTION _x000a_Choreography : SUMIT _x000a_Art Director : BLACCK_x000a_Dop : VIKCEE_x000a_Editor : INDER_x000a_Making : RAJ MISHRA_x000a_STYLIST : VISHANT DHIR_x000a_Publicity Design : A NM DESIGNS_x000a_Hair Stylist : ALI KHAN _x000a__x000a__x000a_Music Consultant &amp; Digital Partner :- GK.DIGITAL_x000a_Instagram : https://www.instagram.com/GK.DIGITAL_x000a__x000a__x000a__x000a_MILL LO NA LYRICS_x000a__x000a_Gol gol gallan_x000a_Gallan kar diyan gol gol_x000a_Gol gol gallan_x000a_Gallan kar diyan gol gol_x000a__x000a_Mainu kehndi mill lo na_x000a_Mil lo na, mil lo na_x000a_Oh mainu kehndi mil lo na_x000a_Par time ni mittran kol_x000a_Time ni mitran kol_x000a_Par time ni mitran kol_x000a_time ni… time ni… time ni…_x000a__x000a_Mill lo na, mill lo na (x4)_x000a__x000a_Ni tu sochi na ki jatt pyar nai karda_x000a_Ni tu sochi na ki jatt pyar nai karda_x000a_Hill gaya tere piche ghum ghum ke_x000a_Hill gaya tere piche ghum ghum ke_x000a__x000a_Ni tu sochi na ki jatt pyar nai karda_x000a_Hill gaya tere piche ghum ghum ke_x000a_Kal 3-4 phaad diyan baby_x000a_Photo’aan teriyan chum chum ke_x000a__x000a_Ni agg barabar laggi ae_x000a_Bhavein feeling’aan nu le dho_x000a__x000a_Mainu kehndi mill lo na_x000a_Mill lo na, mill lo na_x000a_Oh mainu kehndi mill lo na_x000a_Par time ni mittran kol_x000a_Gol gol gallan_x000a_Gallan kar diyan gol gol_x000a__x000a_Main yaaran beliyan de naal busy nakhro_x000a_Leya na tu kar mainu easy nakhro_x000a_Pyar mainu kardi aa beshak ni_x000a_Kareya na kar kam cheesy nakhro_x000a_Cheesy nakhro…_x000a__x000a_Ho naam Jaani ae Jaani_x000a_Akalaan de kunde khol_x000a__x000a_Mainu kehndi mill lo na_x000a_Mill lo na, mill lo na_x000a_Oh mainu kehndi mil lo na_x000a_Par time ni mitran kol_x000a_Gol gol gallan_x000a_Gallan kar diyan gol gol_x000a__x000a_Kar diyan gol gol (x3)_x000a_Mill lo na, mill lo na (x4)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0S"/>
    <x v="84"/>
    <n v="2820592"/>
    <n v="21406"/>
    <n v="946"/>
    <x v="1"/>
    <x v="607"/>
    <x v="96"/>
    <s v="JAANI"/>
    <m/>
    <m/>
    <m/>
    <m/>
    <m/>
    <m/>
    <m/>
    <m/>
    <s v="getmp3"/>
  </r>
  <r>
    <x v="0"/>
    <x v="799"/>
    <s v="Subscribe To Our Channel For Songs  :  http://bit.ly/SubscribeGEETMP3_x000a__x000a_Geet MP3 &amp; GK.DIGITAL Presents Punjabi Song 2018 &quot;TERI TALAASH&quot; in the Voice of  &quot;ROSHAN PRINCE&quot;.Teri Talaash Roshan Prince Is A Soulful Punjabi Romantic Song 2018, music of Teri Talash Is given by JSL and the lyrics is penned by Romantic Melody Lyricist Happy Raikoti. Don't Forget To Like, Share And Comment On This Video If You Like It And Also Subscribe Our Geet MP3 Official YouTube Channel For Future Updates Related To New Punjabi Music._x000a__x000a_Play/Buy this song from :_x000a__x000a_iTunes - https://goo.gl/KkyYnf_x000a_Apple Music - https://goo.gl/QAXth1_x000a_Saavn - https://goo.gl/2iWPaJ_x000a_Gaana - https://goo.gl/TBmhn1_x000a_Hungama - https://goo.gl/W4erNc_x000a__x000a_Song Info/Credits :-_x000a__x000a_Title - TERI TALAASH_x000a_Singer - ROSHAN PRINCE_x000a_Lyrics - HAPPY RAIKOTI_x000a_Music - JSL_x000a_Lyrical Video - A NM DESIGN_x000a_Online Promotion - GK.DIGITAL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M15S"/>
    <x v="23"/>
    <n v="816899"/>
    <n v="17425"/>
    <n v="909"/>
    <x v="1"/>
    <x v="608"/>
    <x v="269"/>
    <s v=""/>
    <m/>
    <m/>
    <m/>
    <m/>
    <m/>
    <m/>
    <m/>
    <m/>
    <s v="getmp3"/>
  </r>
  <r>
    <x v="0"/>
    <x v="800"/>
    <s v="Subscribe To Our Channel For Songs  :  http://bit.ly/SubscribeGEETMP3_x000a__x000a_Geet MP3 Presents Guri's New Urban Track &quot;CHOOTAY MAATAY&quot;.Listen To This New Punjabi Song 2018 Chootay Maatay Guri,Give Your Valueable Comments,Like And Share.Jhoote Maate Is A Urban Beat Club Song._x000a__x000a_Set CHOOTAY MAATAY as your Callertune_x000a__x000a_Airtel Subscribers Dial 5432116522979_x000a_Vodafone Subscribers Dial 53710440859 _x000a_Idea Subscribers Dial 5678910440859 _x000a_Docomo Users sms SET 10440859  to 543211 _x000a_BSNL North/West Users SMS BT 7077070  to 56700 _x000a_BSNL South/East Users SMS  BT 10440859   to 56700 _x000a_Virgin Users sms 10440859 to 58475  _x000a_Telenor Users SMS  ACT  10440859 to 543211_x000a__x000a_Listen/Buy Song From :_x000a__x000a_iTunes - https://apple.co/2I1OU9g_x000a_Apple Music - https://apple.co/2FluTHG_x000a_Google Play - http://bit.ly/2FnGPZw_x000a_Jio Music - http://bit.ly/2KgwFxA_x000a_Gaana - https://goo.gl/H1hWxq_x000a_Hungama - http://bit.ly/2I3j0Jr_x000a_Amazon - https://amzn.to/2r4W9Fh_x000a_Idea Music - http://bit.ly/2FlZmpa_x000a_Saavn - https://goo.gl/hDsKsu_x000a__x000a__x000a_Song Credits ::_x000a__x000a_Title - CHOOTAY MAATAY_x000a_Singer - GURI_x000a_Music - J STAR_x000a_Mix &amp; Mastered By - J STAR_x000a_Lyrics - JUNG SANDHU_x000a_Video - SATTI DHILLON _x000a_Online Promotions - GK.DIGITAL_x000a_Produced By - KV DHILLON, SAHIL CHHABRA, PARTAP DHILLON_x000a__x000a__x000a__x000a_:::::::::::::Additional Credits :::::::::::::::_x000a__x000a__x000a_ASST DIRECTOR : RAJVIR,SIMAR_x000a_Dop : VIKCEE_x000a_Editor : KAMCEE_x000a_Stylist : VISHANT DHIR_x000a_Make Up : RAJAN_x000a_Hair : TEAM ALI KHAN - AJAY_x000a_Production : ISHIKA PHOENIX ENTERTAINMENT_x000a_Choreographer : SAHAJ SINGH, SHREOSHI KUMAR_x000a_Publicity Design : A NM DESIGNS, GARRY NAWAB, THE TOWN MEDIA_x000a__x000a_Subscribe To Our Channel For Songs  : http://bit.ly/SubscribeGEETMP3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_x000a_Website: http://GeetMP3.com"/>
    <x v="6"/>
    <s v="PT3M40S"/>
    <x v="100"/>
    <n v="21255807"/>
    <n v="271554"/>
    <n v="16246"/>
    <x v="1"/>
    <x v="609"/>
    <x v="96"/>
    <s v="JUNG SANDHU"/>
    <m/>
    <m/>
    <m/>
    <m/>
    <m/>
    <m/>
    <m/>
    <m/>
    <s v="getmp3"/>
  </r>
  <r>
    <x v="0"/>
    <x v="801"/>
    <s v="Geet MP3 Presents Exclusive Artist &quot;JASS MANAK&quot; With His Single &quot;WITHOUT YOU&quot; Written/Sung/Composed By &quot;JASS MANAK&quot; Music By Game Changerz And Video By Satti Dhillon. Listen And Feel This Sad Song 2018 Without You By Jass Manak._x000a__x000a_Song Credits :_x000a__x000a_Song : Without You _x000a_Singer : Jass Manak_x000a_Lyrics : Jass Manak _x000a_Composer : Jass Manak_x000a_Music : Game Changerz_x000a_DOP : Shinda Singh _x000a_Editor : Kamcee_x000a_Mix master : Tej_x000a_A Film By : Satti Dhillon_x000a_Online Promotions : Gk.Digital_x000a_Artist Management : Gurbaksh Singh Dhillon_x000a_Produced By : KV Dhillon_x000a_Label : Geet Mp3_x000a__x000a_Subscribe To Our Channel For Songs  :  http://bit.ly/SubscribeGEETMP3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3"/>
    <s v="PT3M37S"/>
    <x v="159"/>
    <n v="122423790"/>
    <n v="1460924"/>
    <n v="58766"/>
    <x v="1"/>
    <x v="610"/>
    <x v="109"/>
    <s v="Jass Manak"/>
    <m/>
    <s v=" Game Changerz"/>
    <m/>
    <m/>
    <m/>
    <m/>
    <m/>
    <m/>
    <s v="getmp3"/>
  </r>
  <r>
    <x v="0"/>
    <x v="802"/>
    <s v="Geet MP3 &amp; GK.DIGITAL Presenting Our Exclusive Artist &quot;JASS MANAK&quot; _x000a_This is Official Teaser Of His Debut Song &quot;WITHOUT YOU&quot; In This Song Singing, Lyrics &amp; Composed Beautiful Done By &quot;JASS MANAK&quot;_x000a__x000a__x000a_Subscribe To Our New Channel For New Songs  : http://bit.ly/SubscribeGEETMP3_x000a__x000a_Song - WITHOUT YOU _x000a_Singer - JASS MANAK_x000a_Lyrics - JASS MANAK_x000a_Composer - JASS MANAK_x000a_Music - GAME CHANGERZ_x000a_A Film By - SATTI DHILLON_x000a_Online Promotions - GK.DIGITAL_x000a_Label - GEET MP3_x000a__x000a__x000a_------------------------------------------------------------------_x000a_You Can See Artist Profile - JASS MANAK_x000a_------------------------------------------------------------------_x000a__x000a_Fb - https://www.facebook.com/iJassManak_x000a_iG - https://www.instagram.com/iJassManak_x000a_Snapchat - https://www.snapchat.com/add/iJassManak_x000a_Twitter - https://twitter.com/iJassManak_x000a_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58S"/>
    <x v="126"/>
    <n v="1132398"/>
    <n v="29771"/>
    <n v="1630"/>
    <x v="1"/>
    <x v="610"/>
    <x v="109"/>
    <s v="JASS MANAK"/>
    <m/>
    <m/>
    <m/>
    <m/>
    <m/>
    <m/>
    <m/>
    <m/>
    <s v="getmp3"/>
  </r>
  <r>
    <x v="0"/>
    <x v="803"/>
    <s v="Subscribe To Our Channel For More Songs  :  http://bit.ly/SubscribeGEETMP3_x000a__x000a_Geet MP3 Presents Latest Punjabi Song 2018 &quot;Bewafa TU&quot; In The Vocals Of &quot;GURI&quot;.This Song Has Been Written By Raj Fatehpur,Composed By Sharan,Music Produced By Ranjit And Video Directed By Satti Dhillon.Feel This Punjabi Sad Song 2018 Bewafa Tu Guri And Like,Share And Comment If You Like This._x000a__x000a_Song Credits ::_x000a__x000a_Title : Bewafa Tu _x000a_Singer : Guri Ft. Tanya_x000a_Starring : Chetna Pande_x000a_Lyrics : Raj Fatehpur_x000a_Music : Ranjit Oye_x000a_Mix &amp; Mastered By : Tej_x000a_Composer : Sharan_x000a_Video : Satti Dhillon _x000a_Online Promotions : Gk.Digital_x000a_Project By : Gurbaksh Singh Dhillon_x000a_Artist Management : Gurbaksh Singh Dhillon_x000a_Produced By : Kv Dhillon_x000a__x000a_ :::::::::::::Additional Credits :::::::::::::::_x000a__x000a__x000a_Production : FATEH FILM PRODUCTION _x000a_Flute : HASSAN BADSHAH_x000a_Dop : VIKCEE_x000a_Editor : KAMCEE_x000a_Hair : TEAM ALI KHAN - AJAY_x000a_Publicity Design : A NM DESIGNS_x000a_Making Covered By - DAAS MEDIA_x000a__x000a__x000a_Set BEWAFA TU As Your Calletune :-_x000a__x000a_Airtel Subscribers Dial 5432116511518_x000a_Vodafone Subscribers Dial 53710393535_x000a_Idea Subscribers Dial 5678910393535_x000a_Docomo Users sms SET 10393535 to 543211 _x000a_BSNL North/West Users SMS BT 7051871 to 56700 _x000a_BSNL South/East Users SMS  BT 10393535 to 56700 _x000a_Virgin Users sms 10393535 to 58475  _x000a_Telenor Users SMS  ACT10393535 to 543211_x000a__x000a_You Can Listen Audio On _x000a_Gaana - http://bit.ly/2usGRiX_x000a_iTunes - https://goo.gl/Rn9pwW_x000a_Apple Music - https://goo.gl/APy5GB_x000a_Amazon - https://amzn.to/2Gi9j8m_x000a_Google Play - http://bit.ly/2I8j5ug_x000a_Hungama - https://goo.gl/p6EWwh_x000a_Saavn - https://goo.gl/vAYsj6_x000a__x000a__x000a_Subscribe To Our Channel For Songs  : http://bit.ly/SubscribeGEETMP3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0"/>
    <s v="PT3M55S"/>
    <x v="87"/>
    <n v="152839987"/>
    <n v="1402540"/>
    <n v="75025"/>
    <x v="1"/>
    <x v="606"/>
    <x v="268"/>
    <s v="Raj Fatehpur"/>
    <m/>
    <s v=" Ranjit Oye"/>
    <m/>
    <m/>
    <m/>
    <m/>
    <m/>
    <m/>
    <s v="getmp3"/>
  </r>
  <r>
    <x v="0"/>
    <x v="804"/>
    <s v="Check Out The Fun Behind The Making Of Latest Punjabi Song &quot;MILL LO NA&quot; by &quot;GURI&quot;._x000a__x000a__x000a_Buy/Listen This Song From :-_x000a__x000a_iTunes - https://goo.gl/ezht4K_x000a_Apple Music - https://goo.gl/yJszkv_x000a_Saavn - https://goo.gl/7LPHj3_x000a_Gaana - https://goo.gl/GJ96DP_x000a_Amazon - https://goo.gl/VtWrgW_x000a_Google Play - https://goo.gl/dnZdN4_x000a_Spotify - https://goo.gl/ULppnL_x000a_Hungama - http://bit.ly/2F98FJR_x000a_Jio Music - http://bit.ly/2GXvv7W_x000a_Idear Music - http://bit.ly/2oCVJpo_x000a__x000a__x000a__x000a_Subscribe To Our Channel For Songs  :  http://bit.ly/SubscribeGEETMP3_x000a__x000a__x000a_Song Credits :_x000a__x000a_Title - MILL LO NA_x000a_Singer - GURI_x000a_FB : https://www.facebook.com/GuriSingerOf..._x000a_Insta : https://www.instagram.com/officialguri__x000a__x000a_Lyrics - JAANI_x000a_Music - SUKH-E MUZICAL DOCTORZ_x000a_Composer : AVVY SRA  _x000a_Video - SATTI DHILLON_x000a_Mix &amp; Mastered By - JEFFERY THOMPSON (Canada)_x000a_Radio Partner - 92.7 BIG FM_x000a_Produced By - KV DHILLON, PARTAP DHILLON, SAHIL CHHABRA_x000a_Online Promotions - GK.DIGITAL_x000a_Label - GEET MP3 _x000a__x000a__x000a_Subscribe To Our Channel For Songs  : http://bit.ly/SubscribeGEETMP3_x000a__x000a_ :::::::::::::Additional Credits :::::::::::::::_x000a__x000a_Introducing : KRITIKA NEGI_x000a_Production : FATEH FILM PRODUCTION _x000a_Choreography : SUMIT _x000a_Art Director : BLACCK_x000a_Dop : VIKCEE_x000a_Editor : KAMCEE_x000a_Making : RAJ MISHRA_x000a_OUTFITS : URBAN YUVA_x000a_Publicity Design : A NM DESIGNS_x000a_Hair Stylist : ALI KHAN _x000a__x000a_--------------------------------------------------------------------------_x000a__x000a_Set MILL LO NA As Your Caller Tune :-_x000a__x000a_----------------Airtel--------------------_x000a_V-Code - 009164900009068_x000a__x000a_---------------Vodafone--------------_x000a_SMS - CT 10332237 to 56789 _x000a_Dial -  53710332237_x000a__x000a_------------------Idea----------------------_x000a_Dial - 5678910332237_x000a__x000a_----------------Tata Docomo-----------_x000a_SMS - SET 10332237 to 543211_x000a__x000a_----------------BSNL---------------------_x000a_North/West Users - SMS BT 6991686 to 56700 _x000a_South/East Users -  SMS BT 10332237  to 56700 _x000a__x000a_------------------Virgin------------------_x000a_SMS - 10332237 to 58475_x000a__x000a_------------------Telenor/Onmobile---------------_x000a_SMS - ACT 10332237 to 543211 _x000a__x000a__x000a_Music Consultant &amp; Digital Partner :- GK.DIGITAL_x000a_Instagram : https://www.instagram.com/GK.DIGITAL_x000a_ 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5M49S"/>
    <x v="249"/>
    <n v="1604924"/>
    <n v="23556"/>
    <n v="602"/>
    <x v="1"/>
    <x v="607"/>
    <x v="96"/>
    <s v="JAANI"/>
    <m/>
    <m/>
    <m/>
    <m/>
    <m/>
    <m/>
    <m/>
    <m/>
    <s v="getmp3"/>
  </r>
  <r>
    <x v="0"/>
    <x v="805"/>
    <s v="GEET MP3 &amp; GK.DIGITAL Presents 3rd Track Of Album 26 &quot;BEWAFA TU&quot; In The Vocals Of GURI._x000a__x000a_&quot;BEWAFA TU&quot; - GURI is written by &quot;RAJ FATEHPUR&quot;,Music Produced By &quot;RANJIT&quot; And The Video Is Directed By &quot;SATTI DHILLON&quot;_x000a__x000a_Subscribe To GEET MP3 Youtube Channel For More Future Updates : http://bit.ly/SubscribeGEETMP3_x000a__x000a_Song - BEWAFA TU_x000a_Singer - GURI_x000a_Starring - CHETNA PANDE_x000a_Lyrics - RAJ FATEHPUR_x000a_Music - RANJIT_x000a_Composer - Sharan_x000a_Video - SATTI DHILLON_x000a_Online Promotions - GK.DIGITAL_x000a__x000a__x000a_ :::::::::::::Additional Credits :::::::::::::::_x000a__x000a__x000a_Production : FATEH FILM PRODUCTION _x000a_Flute : HASSAN BADSHAH_x000a_Dop : VIKCEE_x000a_Editor : KAMCEE_x000a_Publicity Design : A NM DESIGNS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12S"/>
    <x v="121"/>
    <n v="4462412"/>
    <n v="78026"/>
    <n v="3344"/>
    <x v="1"/>
    <x v="606"/>
    <x v="96"/>
    <s v="RAJ FATEHPUR"/>
    <m/>
    <m/>
    <m/>
    <m/>
    <m/>
    <m/>
    <m/>
    <m/>
    <s v="getmp3"/>
  </r>
  <r>
    <x v="0"/>
    <x v="806"/>
    <s v="Subscribe To Our Channel For Songs  :  http://bit.ly/SubscribeGEETMP3_x000a_ _x000a_Here Is The Latest Romantic Track &quot;Tera Deewana&quot; In The Vocals Of &quot;Parv&quot;. Its A Debut Track by Parv And  The Details Of The Track Tera Deewana Parv Are As Follows._x000a__x000a_Download Original Mp3 Song From - _x000a__x000a_iTunes - https://goo.gl/veue6j_x000a_Apple Music :- https://goo.gl/znY6GZ_x000a_Gaana - https://goo.gl/8ycF5T_x000a_Spotify :- https://goo.gl/GdSs9W_x000a__x000a_Set Tera Deewana  as your Callertune_x000a__x000a_Vodafone Subscribers Dial 53710450578  _x000a_Idea Subscribers Dial 5678910450578  _x000a_Docomo Users sms SET 10450578  to 543211 _x000a_BSNL South/East Users SMS  BT 10450578   to 56700 _x000a_Virgin Users sms 10450578 to 58475  _x000a_Telenor Users SMS  ACT  10450578 to 543211_x000a__x000a__x000a_Title - Tera Deewana_x000a_Singer - Parv_x000a_Female Singer - Emanat Preet_x000a_Music - Sharry Nexus_x000a_Lyrics - Nirmaan/Kumaar Sagar_x000a_Video - Harry Rai_x000a_Label - Geet MP3 (https://www.facebook.com/GeetMp3Official/)_x000a_Project By  - Only Jashan_x000a_Special Thanks - Daulat Singh (Punjab Police)_x000a_Produced By - Kv Dhillon,Partap Dhillon,Sahil Chhabra_x000a_Promotions - GK.DIGITAL 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3M47S"/>
    <x v="12"/>
    <n v="339000"/>
    <n v="8175"/>
    <n v="398"/>
    <x v="1"/>
    <x v="611"/>
    <x v="270"/>
    <s v="Nirmaan/Kumaar Sagar"/>
    <m/>
    <m/>
    <m/>
    <m/>
    <m/>
    <m/>
    <m/>
    <m/>
    <s v="getmp3"/>
  </r>
  <r>
    <x v="0"/>
    <x v="807"/>
    <s v="Geet MP3 Presenting New Track &quot;MILL LO NA&quot; In The Vocals Of GURI._x000a_&quot;MILL LO NA By GURI Feat. SUKHE&quot; is written By Hit Machine &quot;JAANI&quot;, Music Produced By One And Only &quot;SUKHE MUZICAL DOCTORZ&quot; And The Video Is Directed By &quot;SATTI DHILLON&quot; . its A Very Peppy Urban Beat Song._x000a_Please Don't Forget To Share, Like, Comment. If You Like The Song And Also Subscribe To Our Youtube Channel For More Future Updates : http://bit.ly/SubscribeGEETMP3_x000a__x000a_Audio Available On : _x000a__x000a_Wynk Music : https://bit.ly/3Bz5gCi_x000a_Amazon Prime Music : https://amzn.to/36nBAMR_x000a_Jio Saavn : https://bit.ly/3I2oId0_x000a_Hungama : https://bit.ly/3rZxeDU_x000a_Spotify : https://spoti.fi/36cFwQi_x000a_Apple Music : https://apple.co/3I3DOPw_x000a_Amazon UK : https://amzn.to/34QsJ5R_x000a_YT Music : https://bit.ly/3LIcOXJ_x000a_iTunes : https://apple.co/3I3DOPw_x000a_Resso : https://m.resso.com/ZSe7x7CQw/_x000a_Reel : https://bit.ly/3uZmBmG_x000a__x000a_Song Credits :_x000a__x000a_Title : Mill Lo Na_x000a_Singer : Guri_x000a_Lyrics : Jaani_x000a_Music : Sukhe Muzical Doctorz_x000a_Composer : Avvy Sra  _x000a_Video : Satti Dhillon_x000a_Mix &amp; Mastered By : Jeffery Thompson (Canada)_x000a_Produced By : KV Dhillon_x000a_Artist Management : Gurbaksh Singh Dhillon_x000a_Online Promotions :  GK Digital_x000a_Music Label : Geet MP3_x000a__x000a_ :::::::::::::Additional Credits :::::::::::::::_x000a__x000a_Introducing : KRITIKA NEGI_x000a_Production : FATEH FILM PRODUCTION _x000a_Choreography : SUMIT _x000a_Art Director : BLACCK_x000a_Dop : VIKCEE_x000a_Editor : KAMCEE_x000a_Making : RAJ MISHRA_x000a_STYLIST : VISHANT DHIR_x000a_Publicity Design : A NM DESIGNS_x000a_Hair Stylist : ALI KHAN _x000a__x000a__x000a_Set SOHNEYA As Your Calletune :-_x000a__x000a_Airtel Subscribers Dial  5432116521311_x000a_Vodafone Subscribers Dial 53710435083     _x000a_Idea Subscribers Dial 5678910435083     _x000a_Docomo Users sms SET 10435083  to 543211 _x000a_BSNL North/West Users SMS BT 7075217  to 56700 _x000a_BSNL South/East Users SMS  BT 10435083  to 56700 _x000a_Virgin Users sms 10435083   to 58475  _x000a_Telenor Users SMS  ACT  10435083 to 543211_x000a__x000a_Also Available On ::_x000a_iTunes : http://apple.co/2BWjhxr_x000a_Saavn : http://bit.ly/SohneyaOnSaavn_x000a_Gaaana : http://bit.ly/SohneyaOnGaana_x000a_Wynk : http://bit.ly/SohneyaOnWYNK_x000a_Hungama : http://bit.ly/SohneyaOnHungama_x000a_Jio Music : http://bit.ly/SohneyaOnJioMusic_x000a__x000a_MILL LO NA LYRICS_x000a__x000a_Gol gol gallan_x000a_Gallan kar diyan gol gol_x000a_Gol gol gallan_x000a_Gallan kar diyan gol gol_x000a__x000a_Mainu kehndi mill lo na_x000a_Mil lo na, mil lo na_x000a_Oh mainu kehndi mil lo na_x000a_Par time ni mittran kol_x000a_Time ni mitran kol_x000a_Par time ni mitran kol_x000a_time ni… time ni… time ni…_x000a__x000a_Mill lo na, mill lo na (x4)_x000a__x000a_Ni tu sochi na ki jatt pyar nai karda_x000a_Ni tu sochi na ki jatt pyar nai karda_x000a_Hill gaya tere piche ghum ghum ke_x000a_Hill gaya tere piche ghum ghum ke_x000a__x000a_Ni tu sochi na ki jatt pyar nai karda_x000a_Hill gaya tere piche ghum ghum ke_x000a_Kal 3-4 phaad diyan baby_x000a_Photo’aan teriyan chum chum ke_x000a__x000a_Ni agg barabar laggi ae_x000a_Bhavein feeling’aan nu le dho_x000a__x000a_Mainu kehndi mill lo na_x000a_Mill lo na, mill lo na_x000a_Oh mainu kehndi mill lo na_x000a_Par time ni mittran kol_x000a_Gol gol gallan_x000a_Gallan kar diyan gol gol_x000a__x000a_Main yaaran beliyan de naal busy nakhro_x000a_Leya na tu kar mainu easy nakhro_x000a_Pyar mainu kardi aa beshak ni_x000a_Kareya na kar kam cheesy nakhro_x000a_Cheesy nakhro…_x000a__x000a_Ho naam Jaani ae Jaani_x000a_Akalaan de kunde khol_x000a__x000a_Mainu kehndi mill lo na_x000a_Mill lo na, mill lo na_x000a_Oh mainu kehndi mil lo na_x000a_Par time ni mitran kol_x000a_Gol gol gallan_x000a_Gallan kar diyan gol gol_x000a__x000a_Kar diyan gol gol (x3)_x000a_Mill lo na, mill lo na (x4)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3"/>
    <s v="PT3M1S"/>
    <x v="105"/>
    <n v="386989691"/>
    <n v="2299180"/>
    <n v="76007"/>
    <x v="1"/>
    <x v="607"/>
    <x v="96"/>
    <s v="Jaani"/>
    <m/>
    <s v=" Sukhe Muzical Doctorz"/>
    <m/>
    <m/>
    <m/>
    <m/>
    <m/>
    <m/>
    <s v="getmp3"/>
  </r>
  <r>
    <x v="0"/>
    <x v="808"/>
    <s v="Geet MP3 &amp; GK.DIGITAL Presents New Teaser after huge success of “PUBLICITY” GURI is back with the most sensational song of 2018 “MILL LO NA” Form Album 26_x000a__x000a_Subscribe To Geet Mp3 For New Songs  :  http://bit.ly/SubscribeGEETMP3_x000a__x000a__x000a_Song : MILL LO NA_x000a_Singer : GURI_x000a_FB : https://www.facebook.com/GuriSingerOfficial_x000a_Insta : https://www.instagram.com/officialguri__x000a__x000a__x000a_Lyrics : JAANI_x000a_Music : SUKHE MUZICAL DOCTORZ_x000a_Composer : AVVY SRA_x000a_Video : SATTI DHILLON_x000a_Online Promotions :  GK.DIGITAL_x000a_Label : GEET MP3_x000a__x000a__x000a_Subscribe To Our Channel For New Songs  : http://bit.ly/SubscribeGEETMP3_x000a__x000a__x000a__x000a_            :::::::::::::Additional Credits :::::::::::::::_x000a__x000a__x000a_Introducing : KRITIKA NEGI_x000a_Production : FATEH FILM PRODUCTION _x000a_Choreography : SUMIT _x000a_Art Director : BLACCK_x000a_Dop : VIKCEE_x000a_Editor : KAMCEE_x000a_Making : RAJ MISHRA_x000a_OUTFITS : URBAN YUVA_x000a_Publicity Design : A NM DESIGNS_x000a__x000a__x000a_Music Consultant &amp; Digital Partner :- GK.DIGITAL_x000a_Instagram : https://www.instagram.com/GK.DIGITAL_x000a_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
    <x v="250"/>
    <n v="3112214"/>
    <n v="42895"/>
    <n v="1235"/>
    <x v="1"/>
    <x v="607"/>
    <x v="96"/>
    <s v="JAANI"/>
    <m/>
    <s v=" SUKHE MUZICAL DOCTORZ"/>
    <m/>
    <m/>
    <m/>
    <m/>
    <m/>
    <m/>
    <s v="getmp3"/>
  </r>
  <r>
    <x v="0"/>
    <x v="809"/>
    <s v="Subscribe To Our Channel For Songs  :  http://bit.ly/SubscribeGEETMP3_x000a__x000a_Buy/Listen This Song From :_x000a_iTunes - https://goo.gl/LLy8V2_x000a_Apple Music - https://goo.gl/U7LMnd_x000a_Gaana - https://gaana.com/album/enemies-punjabi_x000a_Saavn - https://www.saavn.com/s/song/english/Enemies-Know-Me-Better-feat.-Deep-Jandu/Enemies-Know-Me-Better-feat.-Deep-Jandu/Jw8yXTUCTks_x000a__x000a_ Set Enemies   as your Callertune_x000a__x000a_Vodafone Subscribers Dial 53710450624   _x000a_Idea Subscribers Dial 5678910450624   _x000a_Docomo Users sms SET 10450624   to 543211 _x000a_BSNL South/East Users SMS  BT 10450624   to 56700 _x000a_Virgin Users sms 10450624 to 58475  _x000a_Telenor Users SMS  ACT  10450624 to 543211_x000a__x000a__x000a_Geet MP3 Presents Latest Punjabi Songs 2018 &quot;ENEMIES&quot; in the vocals of ANGREJ ALI .Enemies Angrej Ali is written by &quot;SIDHU MOOSE WALA&quot; and its music is given by one and only &quot;DEEP JANDU&quot; you can see more info about this track below. _x000a__x000a_Title - ENEMIES (Know Me Better)_x000a_SInger - Angrej Ali (https://fb.com/angrejaliofficial/_x000a_Music - Deep Jandu_x000a_Lyrics - Sidhu Moosewala_x000a_Video By - Rupan Bal_x000a_Online Promotion - GK.Digital_x000a_Label - Geet Mp3_x000a_Publicity Design - A NM Design_x000a_Produced By - KV Dhillon, Partap Dhillon, Sahil Chhabra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6S"/>
    <x v="40"/>
    <n v="2362350"/>
    <n v="50524"/>
    <n v="1780"/>
    <x v="1"/>
    <x v="612"/>
    <x v="26"/>
    <s v="Sidhu Moosewala"/>
    <m/>
    <m/>
    <m/>
    <m/>
    <m/>
    <m/>
    <m/>
    <m/>
    <s v="getmp3"/>
  </r>
  <r>
    <x v="0"/>
    <x v="810"/>
    <s v="Subscribe To Our Channel For Songs :  http://bit.ly/SubscribeGEETMP3_x000a__x000a_Here is the behind the scenes of song &quot;Publicity&quot; By &quot;Guri&quot;.This song is directed by satti dhillon so go n check out making of the video publicity. The details of the song are as follows._x000a__x000a_Title - Publicity_x000a_Singer - Guri_x000a_Music - Dj Flow_x000a_Lyrics - Jung Sandhu_x000a_A Film By - Satti Dhillon_x000a_Making - Raj Mishra 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5M19S"/>
    <x v="251"/>
    <n v="1532931"/>
    <n v="15726"/>
    <n v="389"/>
    <x v="1"/>
    <x v="613"/>
    <x v="96"/>
    <s v="Jung Sandhu"/>
    <m/>
    <m/>
    <m/>
    <m/>
    <m/>
    <m/>
    <m/>
    <m/>
    <s v="getmp3"/>
  </r>
  <r>
    <x v="0"/>
    <x v="811"/>
    <s v="Subscribe To Our Channel For Songs  :  http://bit.ly/SubscribeGEETMP3_x000a_ _x000a_Here Is The Latest Romantic Track &quot;Tera Deewana&quot; In The Vocals Of &quot;Parv&quot;. Its A Debut Track by Parv And  The Details Of The Track Tera Deewana Parv Are As Follows._x000a__x000a_Download Original Mp3 Song From - _x000a__x000a_iTunes - https://goo.gl/veue6j_x000a_Apple Music :- https://goo.gl/znY6GZ_x000a_Gaana - https://goo.gl/8ycF5T_x000a_Spotify :- https://goo.gl/GdSs9W_x000a__x000a_Set Tera Deewana  as your Callertune_x000a__x000a_Vodafone Subscribers Dial 53710450578  _x000a_Idea Subscribers Dial 5678910450578  _x000a_Docomo Users sms SET 10450578  to 543211 _x000a_BSNL South/East Users SMS  BT 10450578   to 56700 _x000a_Virgin Users sms 10450578 to 58475  _x000a_Telenor Users SMS  ACT  10450578 to 543211_x000a__x000a__x000a_Title - Tera Deewana_x000a_Singer - Parv_x000a_Female Singer - Emanat Preet_x000a_Music - Sharry Nexus_x000a_Lyrics - Nirmaan/Kumaar Sagar_x000a_Video - Harry Rai_x000a_Label - Geet MP3 (https://www.facebook.com/GeetMp3Official/)_x000a_Project By  - Only Jashan_x000a_Special Thanks - Daulat Singh (Punjab Police)_x000a_Produced By - Kv Dhillon,Partap Dhillon,Sahil Chhabra_x000a_Promotions - GK.DIGITAL 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45S"/>
    <x v="127"/>
    <n v="753183"/>
    <n v="13294"/>
    <n v="651"/>
    <x v="1"/>
    <x v="611"/>
    <x v="270"/>
    <s v="Nirmaan/Kumaar Sagar"/>
    <m/>
    <m/>
    <m/>
    <m/>
    <m/>
    <m/>
    <m/>
    <m/>
    <s v="getmp3"/>
  </r>
  <r>
    <x v="0"/>
    <x v="812"/>
    <s v="Subscribe To Our New Channel For New Songs  :  http://bit.ly/SubscribeGEETMP3_x000a__x000a_ Full Song Releasing On 12 Feb 6 PM  _x000a__x000a__x000a__x000a_Song Title - Tera Deewana_x000a_Singer - Parv_x000a_Music - Sherry Nexus_x000a_Lyrics - Nirmaan/Kumar Sagar_x000a_Video - Harry Rai_x000a_Promotions : GK.DIGITAL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5S"/>
    <x v="213"/>
    <n v="118129"/>
    <n v="3245"/>
    <n v="244"/>
    <x v="1"/>
    <x v="611"/>
    <x v="270"/>
    <s v="Nirmaan/Kumar Sagar"/>
    <m/>
    <m/>
    <m/>
    <m/>
    <m/>
    <m/>
    <m/>
    <m/>
    <s v="getmp3"/>
  </r>
  <r>
    <x v="0"/>
    <x v="813"/>
    <s v="Subscribe To Our Channel For Songs  :  http://bit.ly/SubscribeGEETMP3_x000a__x000a_Set Zindagi De Panne   as your Callertune_x000a__x000a_Airtel Subscribers Dial 5432116526160   _x000a_Vodafone Subscribers Dial 53710450603    _x000a_Idea Subscribers Dial 5678910450603    _x000a_Docomo Users sms SET 10450603   to 543211 _x000a_BSNL North/West Users SMS BT 7082392     to 56700 _x000a_BSNL South/East Users SMS  BT 10450603    to 56700 _x000a_Virgin Users sms 10450603 to 58475  _x000a_Telenor Users SMS  ACT  10450603 to 543211_x000a__x000a_Also Available On - _x000a_iTunes -  https://goo.gl/g6m7LZ_x000a_Gaana - https://goo.gl/RXBHc7_x000a_Google Play - https://goo.gl/N64BNw_x000a_Amazon - https://goo.gl/qXaj6o_x000a_Spotify - https://goo.gl/46UAAy_x000a_  _x000a_ _x000a_Song Title - Chobbar_x000a_Music/Lyrics/Singer - Kiratjot Kahlon_x000a_Video - Kiratjot Kahlon / Navi Gosal_x000a_Label - GeetMp3 _x000a_Mix &amp; Master - Manjinder Sohi_x000a_Publicity Design - A NM DESIGN_x000a_Online Promotion - GK.DIGITAL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8S"/>
    <x v="74"/>
    <n v="5710605"/>
    <n v="107475"/>
    <n v="3385"/>
    <x v="1"/>
    <x v="614"/>
    <x v="271"/>
    <s v="Kiratjot Kahlon"/>
    <m/>
    <m/>
    <m/>
    <m/>
    <m/>
    <m/>
    <m/>
    <m/>
    <s v="getmp3"/>
  </r>
  <r>
    <x v="0"/>
    <x v="814"/>
    <s v="GEET MP3 &amp; KV Dhillon Presents after huge success of “SOHNEYA” , GURI is back with the most sensational song of 2018 - “PUBLICITY”. Album 26 👌_x000a__x000a_Subscribe To Geet Mp3 For New Songs  :  http://bit.ly/SubscribeGEETMP3_x000a__x000a__x000a_Song : Publicity _x000a_Singer : Guri _x000a_Lyrics : Jung Sandhu_x000a_Music : Dj Flow_x000a_Video : Satti Dhillon_x000a_Label : Geet MP3_x000a_Project By : Gurbaksh Singh_x000a_Producer : KV Dhillon_x000a_Artist Management : Gurbaksh Singh_x000a_Introducing : Isha Gupta_x000a_Production : Fateh Film Production_x000a_Choreography : Sumit_x000a_Art Director : Blacc_x000a_Dop : Vikcee_x000a_Editor : Kamcee_x000a_Making : Raj Mishra_x000a_Publicity Design : A Nm Designes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2M41S"/>
    <x v="93"/>
    <n v="59699302"/>
    <n v="548582"/>
    <n v="16639"/>
    <x v="1"/>
    <x v="613"/>
    <x v="113"/>
    <s v="Jung Sandhu"/>
    <m/>
    <s v=" Dj Flow"/>
    <m/>
    <m/>
    <m/>
    <m/>
    <m/>
    <m/>
    <s v="getmp3"/>
  </r>
  <r>
    <x v="0"/>
    <x v="815"/>
    <s v="Geet MP3 &amp; Kv Dhillon Presenting New Punjabi Funny Song &quot;GYM&quot; By &quot;Harf Cheema&quot; _x000a__x000a_Subscribe To Our Channel For Songs  :  http://bit.ly/SubscribeGEETMP3_x000a__x000a_Song : GYM_x000a_Singer : HARF CHEEMA_x000a_Lyrics : HARF CHEEMA_x000a_Composer: Harf Cheema_x000a_Music : WESTERN PENDU _x000a_Mix &amp; Mastr : J STATIK_x000a_Dop : RASDEEP BHULLAR _x000a_Editor : FMR ARTS _x000a_Video : CHANDEEP DHALIWAL _x000a_Produced By : KV Dhillon_x000a_Label : GEETMP3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7S"/>
    <x v="67"/>
    <n v="32300410"/>
    <n v="347733"/>
    <n v="8677"/>
    <x v="1"/>
    <x v="615"/>
    <x v="29"/>
    <s v="Harf Cheema"/>
    <s v=" Harf Cheema"/>
    <s v=" WESTERN PENDU "/>
    <m/>
    <m/>
    <m/>
    <m/>
    <m/>
    <m/>
    <s v="getmp3"/>
  </r>
  <r>
    <x v="0"/>
    <x v="816"/>
    <s v="Geet MP3 &amp; Kv Dhillon Presenting &quot;GURI's&quot; First Album &quot;26&quot; &amp; This Is The First Song Audio Teaser Called &quot;PUBLICITY&quot; _x000a__x000a_Subscribe To Our Channel For Songs  :  http://bit.ly/SubscribeGEETMP3_x000a__x000a__x000a_Song : PUBLICITY_x000a_Singer : GURI_x000a_Lyrics : JUNG SANDHU_x000a_Music : DJ FLOW_x000a_Lyrical Video : GARRY NAWAAB &amp; EKAGER_x000a_Video : SATTI DHILLON_x000a_Promotions : GK.DIGITAL _x000a_Label : GEET MP3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19S"/>
    <x v="252"/>
    <n v="2194700"/>
    <n v="42380"/>
    <n v="1375"/>
    <x v="1"/>
    <x v="442"/>
    <x v="96"/>
    <s v="JUNG SANDHU"/>
    <m/>
    <s v=" DJ FLOW"/>
    <m/>
    <m/>
    <m/>
    <m/>
    <m/>
    <m/>
    <s v="getmp3"/>
  </r>
  <r>
    <x v="0"/>
    <x v="817"/>
    <s v="Presenting Punjabi Song &quot;DESERVE&quot; By &quot;GUR PREET&quot;_x000a_Like Comment And Share _x000a__x000a_Subscribe To Our Channel For Songs  :  http://bit.ly/SubscribeGEETMP3_x000a__x000a_Set DESERVE As Your Calletune :-_x000a__x000a_Airtel Subscribers Dial  5432116521958_x000a_Vodafone Subscribers Dial 53710435075         _x000a_Idea Subscribers Dial 5678910435075         _x000a_Docomo Users sms SET 10435075  to 543211 _x000a_BSNL North/West Users SMS BT 7075289  to 56700 _x000a_BSNL South/East Users SMS  BT 10435075    to 56700 _x000a_Virgin Users sms 10435075  to 58475  _x000a_Telenor Users SMS  ACT  10435075 to 543211_x000a__x000a_ _x000a_Also Available On :_x000a_Gaana : http://bit.ly/2m36wYD_x000a_Wynk : http://bit.ly/2E30qzu_x000a__x000a__x000a_Song : DESERVE_x000a_Singer : GUR PREET _x000a_Music : TURBAN BEATS_x000a_Lyrics : DEEP ARRAICHA_x000a_Video : TDOT FILMS_x000a_Directed By : Rahul Chahal _x000a_Promotions - GK.DIGITAL_x000a__x000a__x000a_Subscribe To Our Channel For Songs  : http://bit.ly/SubscribeGEETMP3_x000a__x000a_Music Consultant &amp; Digital Partner :- GK.DIGITAL_x000a_Instagram : https://www.instagram.com/GK.DIGITAL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6S"/>
    <x v="149"/>
    <n v="300197"/>
    <n v="5841"/>
    <n v="260"/>
    <x v="1"/>
    <x v="616"/>
    <x v="272"/>
    <s v="DEEP ARRAICHA"/>
    <m/>
    <s v=" TURBAN BEATS"/>
    <m/>
    <m/>
    <m/>
    <m/>
    <m/>
    <m/>
    <s v="getmp3"/>
  </r>
  <r>
    <x v="0"/>
    <x v="818"/>
    <s v="Presenting Punjabi Song &quot;BACK OFF&quot; By &quot;NAIVY&quot;_x000a_Like Comment And Share _x000a__x000a__x000a_Subscribe To Our Channel For Songs  :  http://bit.ly/SubscribeGEETM3_x000a__x000a_Set BACK OFF   As Your Calletune :-_x000a__x000a_Vodafone Subscribers Dial 53710435091           _x000a_Idea Subscribers Dial 5678910435091           _x000a_Docomo Users sms SET 10435091  to 543211 _x000a_BSNL North/West Users SMS BT 7075335   to 56700 _x000a_BSNL South/East Users SMS  BT 10435091   to 56700 _x000a_Virgin Users sms 10435091  to 58475  _x000a_Telenor Users SMS  ACT  10435091 to 543211_x000a__x000a__x000a_Also Available On :_x000a_iTunes : https://apple.co/2qtI5Zd_x000a_Apple Music : https://apple.co/2lYaVvi_x000a_Spotify : http://spoti.fi/2m2qXoE_x000a_Saavn : http://bit.ly/2CXitq5_x000a_Google Play : http://bit.ly/2Ay94lW_x000a_Amazon : http://amzn.to/2Cvvu9m_x000a_Wynk : http://bit.ly/2CW9Ufh_x000a_Hungama : http://bit.ly/2CWaHN1_x000a_Gaana : http://bit.ly/2EbtHXh_x000a__x000a__x000a_Song : BACK OFF _x000a_Singer : NAIVY _x000a_Music : RANJIT_x000a_Lyrics : RAJ FATEHPURIA_x000a_Video : SAHIB SABY_x000a_Promotions - GK.DIGITAL_x000a__x000a__x000a_Subscribe To Our Channel For Songs  : http://bit.ly/SubscribeGEETMP3_x000a_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7S"/>
    <x v="146"/>
    <n v="3629039"/>
    <n v="49804"/>
    <n v="1848"/>
    <x v="1"/>
    <x v="0"/>
    <x v="273"/>
    <s v="RAJ FATEHPURIA"/>
    <m/>
    <s v=" RANJIT"/>
    <m/>
    <m/>
    <m/>
    <m/>
    <m/>
    <m/>
    <s v="getmp3"/>
  </r>
  <r>
    <x v="0"/>
    <x v="819"/>
    <s v="Geet MP3 &amp; Gold Media Giftes To Nishawn Bhullar On His Birthday, Wish You A Very Very Happy Birthday Sir_x000a__x000a_Set APPROACH  As Your Calletune :-_x000a__x000a_Airtel Subscribers Dial 5432116521709_x000a_Vodafone Subscribers Dial 53710435045          _x000a_Idea Subscribers Dial 5678910435045          _x000a_Docomo Users sms SET 10435045   to 543211  _x000a_BSNL South/East Users SMS  BT 10435045     to 56700 _x000a_Virgin Users sms 10435045  to 58475  _x000a_Telenor Users SMS  ACT  10435045 to 543211_x000a__x000a__x000a_Also Available On :_x000a_Gaana : http://bit.ly/2qy9WHo_x000a_Wynk : http://bit.ly/2CvydzC_x000a_Hungama : http://bit.ly/2CvuqSY_x000a__x000a__x000a_Subscribe To Our Channel For Songs  :  http://bit.ly/SubscribeGEETMP3_x000a__x000a__x000a_Song : APPROCHE_x000a_Singer : NISHAWN BHULLAR_x000a_Music : JAZ BUTTAR_x000a_Lyrics : PREET GUNOMAJRA_x000a_Lyrical Video : GARRY NAWAAB_x000a_Promotions : GK.DIGITAL _x000a_Label : GEET MP3 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25S"/>
    <x v="1"/>
    <n v="381280"/>
    <n v="6513"/>
    <n v="175"/>
    <x v="1"/>
    <x v="617"/>
    <x v="0"/>
    <s v="PREET GUNOMAJRA"/>
    <m/>
    <s v=" JAZ BUTTAR"/>
    <m/>
    <m/>
    <m/>
    <m/>
    <m/>
    <m/>
    <s v="getmp3"/>
  </r>
  <r>
    <x v="0"/>
    <x v="820"/>
    <s v="GEET MP3 &amp; GORA KAUNKE  Presenting Brand New Song &quot;TOOMA&quot; in Soulful Vocals Of Newly Launched Female Singer &quot;SARGI MAAN&quot;_x000a__x000a__x000a_Subscribe To Our Channel For Songs  :  http://bit.ly/SubscribeGEETMP3_x000a__x000a_Set TOOMA As Your Calletune :-_x000a__x000a_Airtel Subscribers Dial  5432116522023_x000a_Vodafone Subscribers Dial 53710435094       _x000a_Idea Subscribers Dial 5678910435094       _x000a_Docomo Users sms SET 10435094    to 543211 _x000a_BSNL North/West Users SMS BT 7075221 to 56700 _x000a_BSNL South/East Users SMS  BT 10435094  to 56700 _x000a_Virgin Users sms 10435094  to 58475  _x000a_Telenor Users SMS  ACT  10435094 to 543211_x000a__x000a_Also Availabel on :_x000a_iTunes : http://apple.co/2kWJocR_x000a_Apple Music : http://apple.co/2ByklZ6_x000a_Saavn : http://bit.ly/2C1R5ZX_x000a_Gaana : http://bit.ly/2kO5nn6_x000a_Hungama : http://bit.ly/2zf1VX9_x000a_Wynk Music : http://bit.ly/2BUR4Hn_x000a_Google Play : http://bit.ly/2DumT7V_x000a_Soptify : http://spoti.fi/2DrHf1g_x000a__x000a__x000a_Song : TOOMA_x000a_Singer : SARGI MAAN_x000a_Lyrics : GURWINDER KAUR_x000a_Music : GOLD BOY_x000a_Video : PRINCE 810_x000a_Presentation - GORA KAUNKE (+919877910001)_x000a_Promotions : GK.DIGITAL_x000a__x000a_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57S"/>
    <x v="80"/>
    <n v="538671"/>
    <n v="4136"/>
    <n v="223"/>
    <x v="1"/>
    <x v="618"/>
    <x v="274"/>
    <s v="GURWINDER KAUR"/>
    <m/>
    <s v=" GOLD BOY"/>
    <m/>
    <m/>
    <m/>
    <m/>
    <m/>
    <m/>
    <s v="getmp3"/>
  </r>
  <r>
    <x v="0"/>
    <x v="821"/>
    <s v="GEET MP3  Presenting Brand New Song &quot;ENNA SOHNA&quot; in Vocals Of &quot;RIPAN SIDHU&quot;_x000a__x000a_Subscribe To Our Channel For Songs  :  http://bit.ly/SubscribeGEETMP3_x000a__x000a_Also Available On _x000a_Gaana : http://bit.ly/2D5Jwyl_x000a_Saavn : http://bit.ly/2BV0Syl_x000a_Wynk : http://bit.ly/2C1SpvT_x000a_Hungama : http://bit.ly/2kNmIwz_x000a_Google Play : http://bit.ly/2BHWCWk_x000a_Spotify : http://spoti.fi/2AwMGt9_x000a__x000a_Set Enna Sohna  As Your Calletune :-_x000a__x000a_Airtel Subscribers Dial  5432116521708 _x000a_Vodafone Subscribers Dial 53710435081          _x000a_Idea Subscribers Dial 5678910435081          _x000a_Docomo Users sms SET 10435081   to 543211 _x000a_BSNL North/West Users SMS BT 7075291   to 56700 _x000a_BSNL South/East Users SMS  BT 10435081 to 56700 _x000a_Virgin Users sms 10435081  to 58475  _x000a_Telenor Users SMS  ACT  10435081 to 543211_x000a__x000a__x000a_Song :- Enna Sohna_x000a_Singer :- Ripan Sidhu ( https://www.facebook.com/Ripan-Sidhu-1700063930068339 )_x000a_Music :- Desi Crew_x000a_Lyrics :-Gill Kathunangaliya_x000a_Video :- Vikram Rathore_x000a_Promotions :- GK.DIGITAL_x000a__x000a__x000a_Subscribe To Our Channel For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39S"/>
    <x v="53"/>
    <n v="1541034"/>
    <n v="8129"/>
    <n v="250"/>
    <x v="1"/>
    <x v="619"/>
    <x v="275"/>
    <s v="-Gill Kathunangaliya"/>
    <m/>
    <s v="- Desi Crew"/>
    <m/>
    <m/>
    <m/>
    <m/>
    <m/>
    <m/>
    <s v="getmp3"/>
  </r>
  <r>
    <x v="0"/>
    <x v="822"/>
    <s v="GEET MP3 &amp; GORA KAUNKE  Presenting Song &quot;TOOMA&quot; in Soulful Vocals Of Newly Launched Female Singer &quot;SARGI MAAN&quot;_x000a__x000a__x000a_Subscribe To Our New Channel For New Songs  :  http://bit.ly/SubscribeGEETMP3_x000a__x000a_Song : TOOMA_x000a_Singer : SARGI MAAN_x000a_Lyrics : GURWINDER KAUR_x000a_Music : GOLD BOY_x000a_Video : PRINCE 810_x000a_Presentation - GORA KAUNKE (+919877910001)_x000a_Promotions : GK.DIGITAL_x000a__x000a_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3S"/>
    <x v="224"/>
    <n v="75429"/>
    <n v="1289"/>
    <n v="63"/>
    <x v="1"/>
    <x v="618"/>
    <x v="274"/>
    <s v="GURWINDER KAUR"/>
    <m/>
    <s v=" GOLD BOY"/>
    <m/>
    <m/>
    <m/>
    <m/>
    <m/>
    <m/>
    <s v="getmp3"/>
  </r>
  <r>
    <x v="0"/>
    <x v="823"/>
    <s v="Presenting Punjabi Song &quot;PEG&quot; By &quot;B JAY RANDHAWA&quot;_x000a__x000a_Subscribe To Our New Channel For Songs  :  http://bit.ly/SubscribeGEETMP3_x000a__x000a_Set PEG As Your Caller tune :-_x000a__x000a_Airtel Subscribers Dial 5432116521658 _x000a_Vodafone Subscribers Dial 53710435080   _x000a_Idea Subscribers Dial 5678910435080   _x000a_Docomo Users sms SET 10435080   to 543211 _x000a_BSNL North/West Users SMS BT 7075277   to 56700 _x000a_BSNL South/East Users SMS  BT 10435080   to 56700 _x000a_Virgin Users sms 10435080   to 58475  _x000a_Telenor Users SMS  ACT  10435080 to 543211_x000a__x000a_Also Available On ::_x000a_iTunes : http://bit.ly/PegOniTunes_x000a_Saavn : http://bit.ly/PegOnSaavn_x000a_Gaana : http://bit.ly/PegOnGaana_x000a_Hungama : http://bit.ly/PegOnHungama_x000a_Jio Music : http://bit.ly/PegOnJioMusic_x000a_Wynk : http://bit.ly/PegOnWynk_x000a_Other : https://gme.lnk.to/peg_x000a__x000a__x000a__x000a_Song : PEG_x000a_Singer : B JAY RANDHAWA_x000a_Featuring : GURI &amp; SHARRY MAAN_x000a_Music : GUPZ SEHRA_x000a_Lyrics : KULSHAN SANDHU_x000a_Editor : MONTY STUDIODOM_x000a_Dop : DIMPLE BHULLAR_x000a_Asst. Dir : DIMPLE BHULLAR &amp; SUKHAN VEMRA_x000a_Makeup : RAJAN_x000a_Hair : ALI KHAN_x000a_A Film By : PARMISH VERMA_x000a_Promotions : GOLD MEDIA_x000a_Bhangra Choreography: MICKEY SINGH_x000a__x000a__x000a_Subscribe To Our New Channel For Songs  : http://bit.ly/SubscribeGEETMP3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2M59S"/>
    <x v="131"/>
    <n v="19819142"/>
    <n v="315768"/>
    <n v="12642"/>
    <x v="1"/>
    <x v="620"/>
    <x v="276"/>
    <s v="KULSHAN SANDHU"/>
    <m/>
    <s v=" GUPZ SEHRA"/>
    <m/>
    <m/>
    <m/>
    <m/>
    <m/>
    <m/>
    <s v="getmp3"/>
  </r>
  <r>
    <x v="0"/>
    <x v="824"/>
    <s v="Presenting Punjabi Song &quot;PEG&quot; By &quot;B JAY RANDHAWA&quot;_x000a__x000a_Subscribe To Our Channel For Songs  :  http://bit.ly/SubscribeGEETMP3_x000a__x000a_Song : PEG_x000a_Singer : B JAY RANDHAWA_x000a_Featuring : GURI &amp; SHARRY MAAN_x000a_Music : GUPZ SEHRA_x000a_Lyrics : KULSAHN SANDHU_x000a_A Film By : PARMISH VERMA_x000a_Promotions : GK.DIGITAL_x000a__x000a__x000a__x000a_Subscribe To Our New Channel For New Songs  : http://bit.ly/SubscribeGEETMP3_x000a__x000a__x000a_Music Consultant &amp; Digital Partner :- GK.DIGITAL_x000a_Instagram : https://www.instagram.com/GK.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57S"/>
    <x v="201"/>
    <n v="843218"/>
    <n v="13477"/>
    <n v="417"/>
    <x v="1"/>
    <x v="620"/>
    <x v="276"/>
    <s v="KULSAHN SANDHU"/>
    <m/>
    <s v=" GUPZ SEHRA"/>
    <m/>
    <m/>
    <m/>
    <m/>
    <m/>
    <m/>
    <s v="getmp3"/>
  </r>
  <r>
    <x v="0"/>
    <x v="825"/>
    <s v="GeetMP3 Presents Punjab Song &quot;SOHNEYA&quot; By &quot;GURI&quot;_x000a__x000a_Subscribe To Our GEETMP3 Youtube Channel For More Songs : http://bit.ly/SubscribeGEETMP3  _x000a__x000a_Song : Sohneya_x000a_Singer :  Guri_x000a_Music :  Sukhe Muzical Doctorz_x000a_Lyrics : Yaad Purewal_x000a_Starring : Kanika Mann &amp; Shehnaaz Gill_x000a_A Film By : Parmish Verma_x000a_Promotions : Gk.Digital_x000a_Produced By : KV Dhillon_x000a_Artist Management : Gurbaksh Singh Dhillon_x000a_Music Label : Geet MP3 _x000a_All Rights Reserved : GEET MP3_x000a__x000a_Subscribe To Our Channel For More Songs  :  http://bit.ly/SubscribeGEETMP3_x000a__x000a__x000a_LYRICS - SOHNEYA _x000a__x000a__x000a_Sohneya Lyrics_x000a_Karda si vaade ohdon wadde sohneya_x000a_Nawein nawein chat utte lage sohneya_x000a_Karda si vaade ohdon wadde sohneya_x000a_Nawein nawein chat utte lage sohne.._x000a__x000a_Sachi tere utte shak hon lageya_x000a_Dass hor kehdi naar da tu palla phadd dae_x000a__x000a_Chhad dinne message ve seen karke_x000a_Hor kehdi maa de naal gallan maar dae x (2)_x000a__x000a_Jehde mere layi tu taare tode nahiyo dissde_x000a_Kade paunda si sifarish’an tu Facebook te x (2)_x000a__x000a_Kehnda si tu chann ton vi sohni lagdi_x000a_Hunn dissda tu jehde jehde chann chaarde_x000a__x000a_Chhad dinne message ve seen karke_x000a_Hor kehdi maa de naal gallan maar dae x (2)_x000a__x000a_Tera pholo vekh chehra main taan jidd si chhadi_x000a_Har gall meri mannu muhon haan si kaddi x (2)_x000a__x000a_Pata ni si chandra ae kehda nuklu_x000a_Hun kehdi gall main na mainu injh utar de_x000a__x000a_Chhad dinne message ve seen karke_x000a_Hor kehdi maa de naal gallan maar dae x (2)_x000a__x000a_Hundi koyi hor tere turr jandi chhad ke_x000a_Tainu yaad poore vall chakki jo kadd ke_x000a__x000a_Kitta si main vaada chhad ke na jawangi_x000a_Tahiyon tere naal khadi khadi ajj main_x000a__x000a_Kehndi uchchiyan haveliyan_x000a_Car’an lammiyan te saheliyan_x000a_Veere palle sadde kakh nai_x000a_Yaaran beliyan de vehli aan_x000a__x000a_Chhad dinne message ve seen karke_x000a_Hor kehdi maa de naal gallan maar dae x (2)_x000a__x000a_Enjoy and stay connected with us 📲_x000a__x000a_Website :- http://GeetMP3.com_x000a_YouTube :- https://www.youtube.com/GeetMP3 _x000a_Facebook :- https://www.facebook.com/GEETMP3OFFICIAL_x000a_Instagram :- https://www.instagram.com/GEETMP3_x000a_Twitter :- https://twitter.com/GEETMP3_x000a_SnapChat :- https://www.snapchat.com/add/GEETMP3"/>
    <x v="0"/>
    <s v="PT4M22S"/>
    <x v="178"/>
    <n v="102698009"/>
    <n v="1011020"/>
    <n v="36781"/>
    <x v="1"/>
    <x v="621"/>
    <x v="224"/>
    <s v="Yaad Purewal"/>
    <m/>
    <s v="  Sukhe Muzical Doctorz"/>
    <m/>
    <m/>
    <m/>
    <m/>
    <m/>
    <m/>
    <s v="getmp3"/>
  </r>
  <r>
    <x v="0"/>
    <x v="826"/>
    <s v="GeetMP3 Presenting  Brand New Punjabi Song &quot;SOHNEYA&quot; By &quot;GURI&quot; Music By &quot;SUKH-E MUZICAL DOCTORZ&quot;  _x000a__x000a__x000a_Subscribe To Our Channel For Songs  :  https://goo.gl/eNbxCL_x000a__x000a__x000a_Song :  SOHNEYA_x000a_Singer : GURI_x000a_Facebook : https://www.facebook.com/GuriSingerOfficial_x000a_Instagram : https://www.instagram.com/officialguri__x000a__x000a_Music : SUKH-E MUZICAL DOCTORZ_x000a_Lyrics : YAAD PUREWAL_x000a_Director : PARMISH VERMA_x000a_Promotions :-  GK.DIGITAL_x000a_Music Label :-  GEET MP3 [ Geetmp3.com ]_x000a__x000a__x000a__x000a__x000a__x000a_Subscribe To Our Channel For Songs  :  https://goo.gl/eNbxCL_x000a__x000a__x000a_Music Consultant &amp; Digital Partner :- GK.DIGITAL_x000a_Instagram : https://www.instagram.com/GK.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1M6S"/>
    <x v="197"/>
    <n v="6034989"/>
    <n v="71213"/>
    <n v="1695"/>
    <x v="1"/>
    <x v="621"/>
    <x v="96"/>
    <s v="YAAD PUREWAL"/>
    <m/>
    <s v=" SUKH-E MUZICAL DOCTORZ"/>
    <m/>
    <m/>
    <m/>
    <m/>
    <m/>
    <m/>
    <s v="getmp3"/>
  </r>
  <r>
    <x v="0"/>
    <x v="827"/>
    <s v="GeetMP3 Presenting Punjabi Song &quot;U TURN&quot; By &quot;AM HUMAN&quot;_x000a__x000a_Subscribe To Our Channel For Songs  :  https://goo.gl/eNbxCL_x000a__x000a_Set U TURN As Your Calletune :-_x000a_Airtel Subscribers Dial  5432116521149_x000a_Vodafone Subscribers Dial 53710435102        _x000a_Idea Subscribers Dial 5678910435102        _x000a_Docomo Users sms SET 10435102  to 543211 _x000a_BSNL North/West Users SMS BT 7075231  to 56700 _x000a_BSNL South/East Users SMS  BT 10435102   to 56700 _x000a_Virgin Users sms 10435102  to 58475  _x000a_Telenor Users SMS  ACT  10435102 to 543211_x000a__x000a__x000a_Also Available On ::_x000a_iTunes : https://goo.gl/Fw1uec_x000a_Apple Music : https://goo.gl/g796im_x000a_Gaana : https://goo.gl/k2KRd5_x000a_Geet MP3 : https://goo.gl/8KiRLr_x000a_Wynk Music : https://goo.gl/FshXUF_x000a_Saavn :https://goo.gl/Vue3dT_x000a__x000a__x000a__x000a__x000a_Song :  U TURN_x000a_Singer  :  JASS MANAK_x000a_Music &amp; Produced By : AM HUMAN _x000a_Lyrics : SUKH KULAR_x000a_Director : TEGGY_x000a_Promotions :-  GOLD MEDIA_x000a_Music Label :-  GEETMP3 [ Geetmp3.com ]_x000a_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44S"/>
    <x v="196"/>
    <n v="6727843"/>
    <n v="150869"/>
    <n v="3425"/>
    <x v="1"/>
    <x v="622"/>
    <x v="109"/>
    <s v="SUKH KULAR"/>
    <m/>
    <m/>
    <m/>
    <m/>
    <m/>
    <m/>
    <m/>
    <m/>
    <s v="getmp3"/>
  </r>
  <r>
    <x v="0"/>
    <x v="828"/>
    <s v="Gold Media &amp; GeetMP3 Presenting Punjabi Song &quot;DOORIYAN FEMALE VERSION&quot; By &quot;GURI&quot; &amp; &quot;TANYA&quot;_x000a__x000a_Subscribe To GeetMP3 : https://goo.gl/hiQPyP_x000a__x000a_Also Available On :_x000a_iTunes : https://goo.gl/ckjpWR_x000a_Apple Music : https://goo.gl/YP3tAo_x000a_Gaana : https://goo.gl/FMWMnx_x000a_Saavn : https://goo.gl/T718gX_x000a_Hungama : https://goo.gl/JW6kB2_x000a_Wynk Music : https://goo.gl/Yzb5jb_x000a_Jio Music : https://goo.gl/gGpgSL_x000a__x000a__x000a__x000a_Song :-  DOORIYAN FEMALE VERSION_x000a_Singer :-  GURI/ TANYA  (Snapchat Username - GURISNAPX )_x000a_Music :-  RANJIT_x000a_Lyrics :-  RAJ FATEHPURIA_x000a_Editor :-  MR EDITOR_x000a_Promotions :-  GK.DIGITAL_x000a_Music Label :-  GEETMP3 [ Geetmp3.com ]_x000a__x000a_Subscribe To Our Channel For Songs  :  https://goo.gl/eNbxCL_x000a__x000a__x000a_https://www.nationalgeographic.com/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15S"/>
    <x v="28"/>
    <n v="1315522"/>
    <n v="19976"/>
    <n v="1095"/>
    <x v="1"/>
    <x v="623"/>
    <x v="277"/>
    <s v="- RAJ FATEHPURIA"/>
    <m/>
    <s v="-  RANJIT"/>
    <m/>
    <m/>
    <m/>
    <m/>
    <m/>
    <m/>
    <s v="getmp3"/>
  </r>
  <r>
    <x v="0"/>
    <x v="829"/>
    <s v="&quot;Geet MP3&quot; &amp; &quot;GORA KAUNKE&quot;  Presents Brand New Song &quot;SACH DASSDE&quot; By &quot;HARNAV BRAR&quot; _x000a__x000a_Also Available On :_x000a_iTunes : https://goo.gl/mMrbQ8 _x000a_Saavn : https://goo.gl/ie5CDJ_x000a_Wynk: https://www.wynk.in/music/song/Sach-Dassde/pc_INTB41700010_x000a_Hungama : http://www.hungama.com/song/sach-dassde/31688396/_x000a_Google Play : https://play.google.com/store/music/album/Harnav_Brar_Sach_Dassde?id=B6whar7ro36nftymesreokg5uyi&amp;hl=en_x000a__x000a_Spotify :  https://open.spotify.com/album/2kcox16PMnlmqOxWKjoxpv_x000a__x000a__x000a_Set Sach Dassde as your Callertune_x000a__x000a_Vodafone Subscribers Dial 53710450595  _x000a_Idea Subscribers Dial 5678910450595  _x000a_Docomo Users sms SET 10450595   to 543211 _x000a_BSNL South/East Users SMS  BT 10450595   to 56700 _x000a_Virgin Users sms 10450595 to 58475  _x000a_Telenor Users SMS  ACT 10450595 to 543211_x000a__x000a_Subscribe To GEETMP3 :- hthttps://www.youtube.com/c/GeetMP3?sub_confirmation=1_x000a__x000a__x000a__x000a_Song :-  SACH DASSDE_x000a_Singer :-  HARNAV BRAR_x000a_Music :-  SHARRY NEXUS_x000a_Lyrics :-  SUCHA YAAR_x000a_Video :- ONLY JASHAN_x000a_Special Thanks :- TARUN CHAUDHARY, ATINDER SINGH GILL_x000a_Post Production :- YUVA FILMS_x000a_Promotions :-  GOLD MEDIA_x000a_Music Label :-  GEETMP3 [ Geetmp3.com ]_x000a__x000a__x000a__x000a_Subscribe To Our Channel For Songs  :  https://goo.gl/eNbxCL_x000a__x000a__x000a_https://www.nationalgeographic.com/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3M53S"/>
    <x v="32"/>
    <n v="5856831"/>
    <n v="70859"/>
    <n v="2133"/>
    <x v="1"/>
    <x v="624"/>
    <x v="278"/>
    <s v="- SUCHA YAAR"/>
    <m/>
    <s v="-  SHARRY NEXUS"/>
    <m/>
    <m/>
    <m/>
    <m/>
    <m/>
    <m/>
    <s v="getmp3"/>
  </r>
  <r>
    <x v="0"/>
    <x v="830"/>
    <s v="&quot;Geet MP3&quot;  Presents Song &quot;SACH DASSDE&quot; By &quot;HARNAV BRAR&quot; _x000a__x000a_Subscribe To GEETMP3 :- hthttps://www.youtube.com/c/GeetMP3?sub_confirmation=1_x000a__x000a_Song :-  SACH DASSDE_x000a_Singer :-  HARNAV BRAR_x000a_Music :-  SHARRY NEXUS_x000a_Lyrics :-  SUCHA YAAR_x000a_Video :- ONLY JASHAN_x000a_Promotions :-  GOLD MEDIA ENTERTAINMENT_x000a_Music Label :-  GEETMP3 [ Geetmp3.com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1S"/>
    <x v="220"/>
    <n v="133210"/>
    <n v="2735"/>
    <n v="166"/>
    <x v="1"/>
    <x v="624"/>
    <x v="278"/>
    <s v="- SUCHA YAAR"/>
    <m/>
    <s v="-  SHARRY NEXUS"/>
    <m/>
    <m/>
    <m/>
    <m/>
    <m/>
    <m/>
    <s v="getmp3"/>
  </r>
  <r>
    <x v="0"/>
    <x v="831"/>
    <s v="GeetMP3 &amp; Brown Studios Presents Punjabi Song &quot;SUIT&quot; By &quot;NIMRAT KHAIRA&quot; Featuring &quot;MANKIRT AULAKH&quot;_x000a__x000a_Subscribe To GEETMP3 : http://bit.ly/SubscribeGEETMP3  _x000a__x000a__x000a_Song :-  SUIT_x000a_Singer :-  NIMRAT KHAIRA Ft. MANKIRT AULAKH_x000a_Music :-  PREET HUNDAL_x000a_Lyrics :-  ARJAN DHILLON_x000a_A Film By  :-  SUKH SANGHERA_x000a_Presentation - HARWINDER SIDHU_x000a_Mix &amp; Master :- B-SANJ_x000a_Produced By :- KV DHILLON_x000a_Music Label :-  GEETMP3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0"/>
    <s v="PT3M52S"/>
    <x v="158"/>
    <n v="110598516"/>
    <n v="700147"/>
    <n v="22589"/>
    <x v="1"/>
    <x v="625"/>
    <x v="279"/>
    <s v="- ARJAN DHILLON"/>
    <m/>
    <s v="-  PREET HUNDAL"/>
    <m/>
    <m/>
    <m/>
    <m/>
    <m/>
    <m/>
    <s v="getmp3"/>
  </r>
  <r>
    <x v="0"/>
    <x v="832"/>
    <s v="GeetMP3 &amp; Brown Studios Presenting Our First Project As A Song Name &quot;SUIT&quot; By &quot;NIMRAT KHAIRA&quot; Featuring &quot;MANKIRT AULAKH&quot;_x000a__x000a__x000a__x000a_Subscribe To GEETMP3 :- https://www.youtube.com/c/GeetMP3?sub_confirmation=1_x000a__x000a__x000a_Song :-  SUIT_x000a_Singer :-  NIMRAT KHAIRA Ft. MANKIRT AULAKH_x000a_Music :-  PREET HUNDAL_x000a_Lyrics :-  ARJAN DHILLON_x000a_A Film By  :-  SUKH SANGHERA_x000a_Presentation - HARWINDER SIDHU_x000a_Promotions :-  GOLD MEDIA ENTERTAINMENT_x000a_Music Label :-  GEETMP3 [ Geetmp3.com ]_x000a__x000a__x000a_Subscribe To Our New Channel For New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3"/>
    <s v="PT42S"/>
    <x v="253"/>
    <n v="2061263"/>
    <n v="23752"/>
    <n v="835"/>
    <x v="1"/>
    <x v="625"/>
    <x v="279"/>
    <s v="- ARJAN DHILLON"/>
    <m/>
    <s v="-  PREET HUNDAL"/>
    <m/>
    <m/>
    <m/>
    <m/>
    <m/>
    <m/>
    <s v="getmp3"/>
  </r>
  <r>
    <x v="0"/>
    <x v="833"/>
    <s v="GeetMP3 &amp; DM Presenting Our First Project As A Song Name &quot;JIMMY CHOO CHOO&quot; By &quot;GURI&quot; _x000a__x000a_Click Here &amp; Get All MP3 Links  :- https://geetmp3.lnk.to/JimmyChooChoo_x000a__x000a_Subscribe To GEETMP3 :- http://bit.ly/SubscribeGEETMP3  _x000a__x000a__x000a__x000a_Song :-  Jimmy Choo Choo_x000a_Singer :-  Guri_x000a_Rap : Ikka_x000a_Music :  B Praak_x000a_Lyrics : Jaani_x000a_Editor : Adele Pereira _x000a_Mix &amp; Master : Guri &amp; Akash_x000a_Colorist : Mohammed Nadeem Akhter_x000a_Cheif Ad : Harman Buttar_x000a_Asst. Director : Satnam Singh, Satti Dhillon_x000a_A Film By :  Arvindr Khaira_x000a_Production : Ishika Pheonix Entertainment _x000a_Special Thanks : Noida International University _x000a_Produced By : KVDhillon_x000a_Project By : Gurbaksh Singh Dhillon_x000a_Music Label : Geet MP3 _x000a__x000a__x000a__x000a__x000a__x000a_Enjoy and stay connected with us 📲_x000a__x000a_Website :- http://GeetMP3.com_x000a_YouTube :- https://www.youtube.com/c/GeetMP3 _x000a_Facebook :- https://www.facebook.com/GEETMP3OFFICIAL_x000a_Instagram :- https://www.instagram.com/GEETMP3_x000a_Twitter :- https://twitter.com/GEETMP3_x000a_SnapChat :- https://www.snapchat.com/add/GEETMP3"/>
    <x v="0"/>
    <s v="PT3M41S"/>
    <x v="179"/>
    <n v="135117561"/>
    <n v="987755"/>
    <n v="31404"/>
    <x v="1"/>
    <x v="626"/>
    <x v="96"/>
    <s v="Jaani"/>
    <m/>
    <s v="  B Praak"/>
    <m/>
    <m/>
    <m/>
    <m/>
    <m/>
    <m/>
    <s v="getmp3"/>
  </r>
  <r>
    <x v="0"/>
    <x v="834"/>
    <s v="GeetMP3 &amp; DM Presenting Our First Project Song Name &quot;JIMMY CHOO CHOO&quot; By &quot;GURI&quot; _x000a__x000a__x000a_Subscribe To GeetMP3 :- https://www.youtube.com/c/GeetMP3?sub_confirmation=1_x000a__x000a_Song :-  JIMMY CHOO CHOO_x000a_Singer :-  GURI  (Snapchat Username - GURISNAPX )_x000a_Rap :- IKKA_x000a_Music :-  B PRAAK_x000a_Lyrics :-  JAANI_x000a_Cheif Ad :- HARMAN BUTTAR _x000a_Asst. Director: SATNAM SINGH, SATTI DHILLON _x000a_A Film By  :-  ARVINDR KHAIRA_x000a_Promotions :-  GOLD MEDIA ENTERTAINMENT_x000a_Music Label :-  GEETMP3 [ Geetmp3.com ]_x000a__x000a_Subscribe To Our New Channel For New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45S"/>
    <x v="218"/>
    <n v="1660443"/>
    <n v="20517"/>
    <n v="514"/>
    <x v="1"/>
    <x v="626"/>
    <x v="280"/>
    <s v="- JAANI"/>
    <m/>
    <s v="-  B PRAAK"/>
    <m/>
    <m/>
    <m/>
    <m/>
    <m/>
    <m/>
    <s v="getmp3"/>
  </r>
  <r>
    <x v="0"/>
    <x v="835"/>
    <s v="Subscribe To Our Channel For Songs  :  https://goo.gl/eNbxCL_x000a__x000a_Music Consultant &amp; Digital Partner :- GME.DIGITAL_x000a_Instagram : https://www.instagram.com/GME.DIGITAL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58S"/>
    <x v="126"/>
    <n v="99428"/>
    <n v="3535"/>
    <n v="124"/>
    <x v="1"/>
    <x v="265"/>
    <x v="26"/>
    <s v="NILL"/>
    <m/>
    <m/>
    <m/>
    <m/>
    <m/>
    <m/>
    <m/>
    <m/>
    <s v="getmp3"/>
  </r>
  <r>
    <x v="0"/>
    <x v="836"/>
    <s v="Geet MP3 Presenting Punjabi Song &quot;DOORIYAN&quot; By &quot;GURI&quot; _x000a_Subscribe To Our Channel For Upcoming Songs :  http://bit.ly/SubscribeGEETMP3_x000a__x000a_Audio Stream/Download On :_x000a__x000a_Wynk Music : https://bit.ly/3LVxJqG_x000a_Amazon Prime Music : https://amzn.to/3sO8f5P_x000a_Jio Saavn : https://bit.ly/3s3JJhY_x000a_Hungama : https://bit.ly/3BAEtVT_x000a_Spotify : https://spoti.fi/3GW6I2w_x000a_Apple Music : https://apple.co/3oVL3RS_x000a_Amazon UK : https://amzn.to/3BwOMuh_x000a_iTunes : https://apple.co/3oVL3RS_x000a_Resso : https://m.resso.com/ZSevedHDh/_x000a_Reel : https://bit.ly/3v1Dxss_x000a__x000a_Song :  Dooriyan_x000a_Singer : Guri_x000a_Female Vocal : Tanya_x000a_Music : Ranjit Oye_x000a_Lyrics : Raj Fatehpur_x000a_Composed : Sharan Sidhu_x000a_Flute : Hassan Badshah_x000a_Mix Master : J Statik_x000a_Editor : Garry Khatrao Media_x000a_Dop : Gagan Randhawa_x000a_Astt Dr : Shhubham Malhotra _x000a_A Film By : Tru Makers _x000a_Artist Management : Gurbaksh Singh Dhillon_x000a_Producers : KV Dhillon_x000a_Online Promotions : GK Digital _x000a_Music Label : Geet MP3_x000a__x000a_Subscribe To Our Channel For Upcoming Songs :  http://bit.ly/SubscribeGEETMP3_x000a__x000a_Enjoy &amp; Stay Connected With Us 📲_x000a__x000a_Website : http://GeetMP3.com_x000a_YouTube : https://www.youtube.com/c/GeetMP3_x000a_Facebook : https://www.facebook.com/GEETMP3OFFICIAL_x000a_Instagram : https://www.instagram.com/GEETMP3_x000a_Twitter : https://twitter.com/GEETMP3_x000a_SnapChat : https://www.snapchat.com/add/GEETMP3EETMP3"/>
    <x v="7"/>
    <s v="PT4M13S"/>
    <x v="182"/>
    <n v="272235631"/>
    <n v="2399899"/>
    <n v="121012"/>
    <x v="1"/>
    <x v="524"/>
    <x v="96"/>
    <s v="Raj Fatehpur"/>
    <m/>
    <s v=" Ranjit Oye"/>
    <m/>
    <m/>
    <m/>
    <m/>
    <m/>
    <m/>
    <s v="getmp3"/>
  </r>
  <r>
    <x v="0"/>
    <x v="837"/>
    <s v="Gold Media &amp; Geet MP3 Presenting Offficial Teaser Of #DOORIYAN, Hope You Like It. We will Release Full Song On 26 June 2017 6PM_x000a_Please Subscribe And Keep In Touch _x000a__x000a__x000a__x000a_Song :- DOORIYAN_x000a_Singer :- GURI  (Snapchat Username - GURISNAPX )_x000a_Music :- RANJIT_x000a_Lyrics :- RAJ FATEHPURIA_x000a_Mix Master :- J STATIK_x000a_A Film By  :- TRU MAKERS_x000a_Promotions :- GOLD MEDIA ENTERTAINMENT_x000a_Music Label :- GEETMP3 [ Geetmp3.com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1M12S"/>
    <x v="121"/>
    <n v="2652723"/>
    <n v="26675"/>
    <n v="795"/>
    <x v="1"/>
    <x v="524"/>
    <x v="280"/>
    <s v="- RAJ FATEHPURIA"/>
    <m/>
    <s v="- RANJIT"/>
    <m/>
    <m/>
    <m/>
    <m/>
    <m/>
    <m/>
    <s v="getmp3"/>
  </r>
  <r>
    <x v="0"/>
    <x v="838"/>
    <s v="GeetMP3  Presents punjabi song Yaari by GURI Music by DEEP JANDU &amp; Special thanks to Ammy Virk for his massive support _x000a__x000a_Song : Yaari_x000a_Singer : GURI  _x000a_Music : Deep Jandu_x000a_Lyrics : Raj Ranjodh_x000a_Mix Master : J Statik_x000a_Editor  : Sarabjeet Sohal _x000a_A Film By : Arvindr Khaira_x000a_Promotions : GK.Digital_x000a_Produced By : KV Dhillon_x000a_Artist Management : Gurbaksh Singh Dhillon_x000a_Music Label : Geet MP3_x000a__x000a__x000a_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4M14S"/>
    <x v="72"/>
    <n v="109846674"/>
    <n v="1212279"/>
    <n v="32652"/>
    <x v="1"/>
    <x v="46"/>
    <x v="280"/>
    <s v="Raj Ranjodh"/>
    <m/>
    <s v=" Deep Jandu"/>
    <m/>
    <m/>
    <m/>
    <m/>
    <m/>
    <m/>
    <s v="getmp3"/>
  </r>
  <r>
    <x v="0"/>
    <x v="839"/>
    <s v="This Fan Video Made By NIGHT MEDIA WORKS_x000a__x000a_Team :- Mannoj Kumar, Arsh Rai, Anil Abohar, Pargat Singh PSR _x000a__x000a_Download Links | MP3_x000a_Itunes :- http://apple.co/2nuVJWd_x000a_GeetMP3 :- http://bit.ly/2mvtXav_x000a_Saavn :- http://bit.ly/2nuQiqi_x000a__x000a_Song :- Yaar Beli_x000a_Singer :- Guri [https://www.facebook.com/GuriSingerOfficial ]_x000a_Music :- Deep Jandu_x000a_Lyrics :- Avtar Dhaliwal &amp; Harman_x000a_A Film By  :- Parmish Verma_x000a_Promotions :- Gold Media Entertainment_x000a_Presentation :- Juke Dock ~ GurNav Production_x000a_Producer :- Sukhjit Singh Dhillon ~ Jagjit Singh Dhillon (Juke Dock )_x000a_Music Label :- Geet MP3 [ Geetmp3.com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22S"/>
    <x v="173"/>
    <n v="3200568"/>
    <n v="33368"/>
    <n v="847"/>
    <x v="1"/>
    <x v="627"/>
    <x v="113"/>
    <s v="- Avtar Dhaliwal &amp; Harman"/>
    <m/>
    <s v="- Deep Jandu"/>
    <m/>
    <m/>
    <m/>
    <m/>
    <m/>
    <m/>
    <s v="getmp3"/>
  </r>
  <r>
    <x v="0"/>
    <x v="840"/>
    <s v="GeetMP3 &amp; Gurnav Production House  Brings To You Latest Song Of &quot;GURI&quot; In Bhangra Version _x000a__x000a_Download Links | MP3_x000a_Itunes :- https://itunes.apple.com/us/album/yaar-beli-dhol-version-feat-deep-jandu/id1211347815?i=1211347930_x000a_GeetMP3 :- http://geetmp3.com/tracks/7363/yaar-beli-dhol-version_x000a_Saavn :- http://bit.ly/2nuQiqi_x000a__x000a_Song :- Yaar Beli_x000a_Singer :- Guri [https://www.facebook.com/GuriSingerOf...]_x000a_Music :- Deep Jandu_x000a_Lyrics :- Avtar Dhaliwal &amp; Harman_x000a_Video Edit By :- Mr Editor _x000a_Promotions :- Gold Media Entertainment_x000a_Presentation :- Juke Dock ~ GurNav Production_x000a_Producer :- SUKHJIT SINGH DHILLON,JAGJIT SINGH DHILLON &amp; RICKY GANDHI, KARAN GANDHI_x000a_Music Label :- Geet MP3 [ Geetmp3.com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1M57S"/>
    <x v="187"/>
    <n v="978549"/>
    <n v="7428"/>
    <n v="202"/>
    <x v="1"/>
    <x v="628"/>
    <x v="113"/>
    <s v="- Avtar Dhaliwal &amp; Harman"/>
    <m/>
    <s v="- Deep Jandu"/>
    <m/>
    <m/>
    <m/>
    <m/>
    <m/>
    <m/>
    <s v="getmp3"/>
  </r>
  <r>
    <x v="0"/>
    <x v="841"/>
    <s v="GeetMP3 &amp; Gold Media Entertainment Brings To You Latest Song Of &quot;DEEP KARAN&quot; Song Name &quot;ADHIYA&quot;_x000a__x000a_Download Links | MP3_x000a__x000a_GeetMP3 :-http://geetmp3.com/song/22666s/Adhiya_x000a__x000a_ Set ADHIYA  as your Callertune_x000a__x000a_Vodafone Subscribers Dial 53710450608  _x000a_Idea Subscribers Dial 5678910450608  _x000a_Docomo Users sms SET 10450608   to 543211 _x000a_BSNL South/East Users SMS  BT 10450608  to 56700 _x000a_Virgin Users sms 10450608 to 58475  _x000a_Telenor Users SMS  ACT  10450608 to 543211_x000a__x000a_Song :- Adhiya_x000a_Singer/Composer :- Deep Karan_x000a_Music :- Jassi X_x000a_Lyrics :- Prince Rakhdi_x000a_Lyrical Video :- Mr Editor_x000a_Promotions :- Gold Media Entertainment_x000a_Music Label :- Geet MP3 [ Geetmp3.com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36S"/>
    <x v="149"/>
    <n v="946955"/>
    <n v="4829"/>
    <n v="123"/>
    <x v="1"/>
    <x v="629"/>
    <x v="281"/>
    <s v="- Prince Rakhdi"/>
    <m/>
    <s v="- Jassi X"/>
    <m/>
    <m/>
    <m/>
    <m/>
    <m/>
    <m/>
    <s v="getmp3"/>
  </r>
  <r>
    <x v="0"/>
    <x v="842"/>
    <s v="GeetMP3 &amp; Gold Media Entertainment Brings You Latest Punjabi Songs Of &quot;BOHEMIA&quot;_x000a__x000a_Song ♫Available On ITUNES :- https://itun.es/ca/3YJzhb_x000a__x000a__x000a__x000a_Song :- WEED _x000a_Singer :- Bohemia_x000a_Featuring &amp; Rap :Bohemia (The Punjabi Rap Star)_x000a_Music :- Deep Jandu_x000a_Lyrics :- Bohemia_x000a_Promotions :- GOLD MEDIA ENTERTAINMENT_x000a_Music Label :- Geet MP3 [https://www.facebook.com/GeetMp3Official]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1M9S"/>
    <x v="254"/>
    <n v="590276"/>
    <n v="3915"/>
    <n v="142"/>
    <x v="1"/>
    <x v="630"/>
    <x v="282"/>
    <s v="- Bohemia"/>
    <m/>
    <s v="- Deep Jandu"/>
    <m/>
    <m/>
    <m/>
    <m/>
    <m/>
    <m/>
    <s v="getmp3"/>
  </r>
  <r>
    <x v="0"/>
    <x v="843"/>
    <s v="Geet MP3 &amp; Gurnav Production House  Brings To You Latest Song Of &quot;GURI&quot; We Proud To Announce Our First Song &quot;Yaar Beli&quot; _x000a_Subscribe To Our Channel For New Songs: http://bit.ly/SubscribeGEETMP3_x000a__x000a_Audio Available On _x000a_Wynk Music: https://bit.ly/3fVAIAu_x000a_Amazon Prime Music: https://amzn.to/3JyoE4Y_x000a_Jio Saavn: https://bit.ly/3FWLb9j_x000a_Hungama: https://bit.ly/34QLx51_x000a_Apple Music: https://apple.co/33vyuW3_x000a_Spotify: https://spoti.fi/3tYDUDA_x000a_Amazon UK: https://amzn.to/3oXZFAe_x000a_YT Music: https://bit.ly/3G1MNyN_x000a_iTunes: https://apple.co/33vyuW3_x000a_Resso: https://m.resso.com/ZSe7xyNcv/_x000a_Reel: https://bit.ly/3gX6WM9_x000a__x000a_Song: Yaar Beli_x000a_Singer: Guri_x000a_Music Composer : Deep Jandu_x000a_Lyrics: Avtar Dhaliwal &amp; Harman Khanauri_x000a_A Film By: Parmish Verma_x000a_Producers:  KV Dhillon_x000a_Music Label: Geet 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47S"/>
    <x v="12"/>
    <n v="464355491"/>
    <n v="2971452"/>
    <n v="67531"/>
    <x v="1"/>
    <x v="627"/>
    <x v="96"/>
    <s v="Avtar Dhaliwal &amp; Harman Khanauri"/>
    <m/>
    <m/>
    <m/>
    <m/>
    <s v=" https://spoti.fi/3tYDUDA"/>
    <s v=" https://apple.co/33vyuW3"/>
    <m/>
    <m/>
    <s v="getmp3"/>
  </r>
  <r>
    <x v="0"/>
    <x v="844"/>
    <s v="GeetMP3 &amp; Gold Media Entertainment brings to you Sukh-E  punjabi song &quot;AISH KARDA&quot; _x000a__x000a__x000a_Download Full Song From GeetMP3 - http://geetmp3.com/song/22169s/Aish-Karda_x000a__x000a_Set AISH KARDA  as your Callertune_x000a__x000a_Vodafone Subscribers Dial 53710450712  _x000a_Idea Subscribers Dial 5678910450712  _x000a_Docomo Users sms SET 10450712  to 543211 _x000a_BSNL South/East Users SMS  BT 10450712   to 56700 _x000a_Virgin Users sms 10450712 to 58475  _x000a_Telenor Users SMS  ACT  10450712 to 543211_x000a__x000a_Song :- Aish Karda_x000a_Singer :- Sukh-E Muzical Doctorz [https://www.facebook.com/SukheOfficial/?fref=ts]_x000a_Featuring &amp; Rap :- Shrey Sean[https://www.facebook.com/OfficialShreySean]_x000a_Lyrics :- Nav Garhiwala https://m.facebook.com/Navgahriwala/_x000a_Music :- M. Vee [https://www.facebook.com/mridulofficial]_x000a_Mix :- K.S Maniratnam_x000a_VideoEdits  :- Mr Editor[https://www.facebook.com/mreditorofficial]_x000a_Label :- Geet MP3 [https://www.facebook.com/GeetMp3Official]_x000a__x000a__x000a__x000a_Subscribe To Our Channel For Songs  :  https://goo.gl/eNbxCL_x000a__x000a__x000a_Music Consultant &amp; Digital Partner :- GK.DIGITAL_x000a_Instagram : https://www.instagram.com/GK.DIGITAL_x000a_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4S"/>
    <x v="33"/>
    <n v="5384277"/>
    <n v="45785"/>
    <n v="700"/>
    <x v="1"/>
    <x v="631"/>
    <x v="283"/>
    <s v="Nav Garhiwala"/>
    <m/>
    <s v="- M. Vee [https://www.facebook.com/mridulofficial]"/>
    <m/>
    <m/>
    <m/>
    <m/>
    <m/>
    <m/>
    <s v="getmp3"/>
  </r>
  <r>
    <x v="0"/>
    <x v="845"/>
    <s v="GeetMp3 &amp; Gold Media Entertainment Proudly Presents the  Project &quot;_x000a__x000a__x000a_Available On Itunes :_x000a_iTunes : https://goo.gl/hN63tU_x000a_Saavn : https://goo.gl/263sej_x000a__x000a__x000a_Set WEED DA SAROOR   As Your Calletune :-_x000a__x000a_Vodafone Subscribers Dial 53710450600  _x000a_Idea Subscribers Dial 5678910450600  _x000a_Docomo Users sms SET 10450600   to 543211 _x000a_BSNL South/East Users SMS  BT 10450600   to 56700 _x000a_Virgin Users sms 10450600 to 58475  _x000a_Telenor Users SMS  ACT  10450600 to 543211_x000a__x000a_Song: Weed Da Saroor_x000a_Singer: J Lucky Ft Bohemia_x000a_Rap : Bohemia (The Rap Star)_x000a_Music: Deep Jandu_x000a_Lyrics: J Lucky_x000a_Label - GeetMP3_x000a_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4M20S"/>
    <x v="27"/>
    <n v="8769371"/>
    <n v="66650"/>
    <n v="1963"/>
    <x v="1"/>
    <x v="632"/>
    <x v="284"/>
    <s v="J Lucky"/>
    <m/>
    <s v=" Deep Jandu"/>
    <m/>
    <m/>
    <m/>
    <m/>
    <m/>
    <m/>
    <s v="getmp3"/>
  </r>
  <r>
    <x v="0"/>
    <x v="846"/>
    <s v="GeetMp3 &amp; Gold Media Entertainment Proudly Presents the  Project &quot;_x000a__x000a__x000a_Set REPLY TO JORDAN   as your Callertune_x000a__x000a_Vodafone Subscribers Dial 53710450713   _x000a_Idea Subscribers Dial 5678910450713   _x000a_Docomo Users sms SET 10450713   to 543211 _x000a_BSNL South/East Users SMS  BT 10450713   to 56700 _x000a_Virgin Users sms 10450713 to 58475  _x000a_Telenor Users SMS  ACT  10450713 to 543211_x000a__x000a__x000a_Song :- Reply To Jordan_x000a_Singer/Lyrice :- Lvs Dhillon _x000a_Lyrical Video :- Mr Editor_x000a_Label: GeetMp3 :- [ https://www.facebook.com/GeetMp3Official ]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3M9S"/>
    <x v="49"/>
    <n v="107957"/>
    <n v="1082"/>
    <n v="55"/>
    <x v="1"/>
    <x v="633"/>
    <x v="285"/>
    <s v="NILL"/>
    <m/>
    <m/>
    <m/>
    <m/>
    <m/>
    <m/>
    <m/>
    <m/>
    <s v="getmp3"/>
  </r>
  <r>
    <x v="0"/>
    <x v="847"/>
    <s v="GeetMP3 &amp; Gold Media Entertainment Presents &quot;PAISA&quot; Full Song By &quot;HARDEEP GREWAL&quot;_x000a__x000a__x000a__x000a_Song :- Paisa_x000a_Singer ~ Lyrics :- Hardeep Grewal (https://www.facebook.com/hardeepgrewalofficial)_x000a_Music :- Paivy_x000a_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4M36S"/>
    <x v="164"/>
    <n v="222063"/>
    <n v="2509"/>
    <n v="49"/>
    <x v="1"/>
    <x v="634"/>
    <x v="286"/>
    <s v="Hardeep Grewal"/>
    <m/>
    <s v="- Paivy"/>
    <m/>
    <m/>
    <m/>
    <m/>
    <m/>
    <m/>
    <s v="getmp3"/>
  </r>
  <r>
    <x v="0"/>
    <x v="848"/>
    <s v="Official Logo Of Geet Mp3 Entertainment _x000a__x000a_Concept By - Team GeetMP3 &amp; Gold Media Entertainment_x000a_Edit By -  SarabJit Sohal (TEAPHEAD)_x000a_Music By - B Praak _x000a__x000a__x000a_© Geet MP3 Entertainment _x000a__x000a_Subscribe To Our New Channel For New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7"/>
    <s v="PT18S"/>
    <x v="255"/>
    <n v="82700"/>
    <n v="2811"/>
    <n v="54"/>
    <x v="1"/>
    <x v="635"/>
    <x v="26"/>
    <s v="NILL"/>
    <m/>
    <m/>
    <m/>
    <m/>
    <m/>
    <m/>
    <m/>
    <m/>
    <s v="getmp3"/>
  </r>
  <r>
    <x v="0"/>
    <x v="849"/>
    <s v="GeetMP3 &amp; Gold Media Entertainment Presents Our First Project &quot;YAAR BELI&quot; By &quot;GURI&quot; Music By Aa Gya Ni Ohi Billo Tym Wala  &quot;DEEP JANDU _x000a__x000a_Subscribe To GeetMP3 :- https://goo.gl/eNbxCL_x000a__x000a_Also Available On :_x000a_https://geetmp3.lnk.to/YaarBeli_x000a__x000a__x000a__x000a_Subscribe To Our Channel For Songs  :  https://goo.gl/eNbxCL_x000a__x000a__x000a_Music Consultant &amp; Digital Partner :- GME.DIGITAL_x000a_Instagram : https://www.instagram.com/GME.DIGITAL_x000a__x000a__x000a__x000a_Enjoy and stay connected with us 📲_x000a__x000a_Website :- http://GeetMP3.com_x000a__x000a_YouTube :- https://www.youtube.com/c/GeetMP3 _x000a__x000a_Facebook :- https://www.facebook.com/GEETMP3OFFICIAL_x000a__x000a_Instagram :- https://www.instagram.com/GEETMP3_x000a__x000a_Twitter :- https://twitter.com/GEETMP3_x000a__x000a_SnapChat :- https://www.snapchat.com/add/GEETMP3_x000a__x000a__x000a__x000a__x000a_-----------------------------------------------------  LYRICS -------------------------------------------------------------_x000a_Deep Jandu - GuRi - Aa Gya Ni Ohi Billo Time aahhhaaaannnnn......_x000a__x000a_Pyar Vich Reh Giyan Ne DhokheBaajian, Chitte Vangu Ajj Kal Aaam Vikda,_x000a_Launi Udd Di Kbootri Koi Aukhi Gal Nai, Jehde Launde Ne V Ohna Vich Nashe Disda,_x000a_Kaaley Shisheya De Pishe Loki  Pyaar Krde hoooooooooo....._x000a_Kaale Shishya De Pishe Loki Pyar Karde Kahunde Sachhe Paa Ke Jhuthian  Pahelian..._x000a__x000a_Kehnde Uchian Havelian, Caaran Lammia Te Sahelian, Veere Palle Sade Kakkh Ni, Yaaran Belian De Beli aa._x000a__x000a__x000a_Guddi Ambran Te Ik Din Ohdi ChadDi, Jehda Din Raat Mehanti Pujari Hunda ae..._x000a_Tichran Bathere Lokki Rehnde Krde, Bharosa Rabb Jahe Naam Te Jo Yaari Hunda aee...._x000a__x000a_Sathh Vich Beh Ke Geet Gaa Laine Aa, Motran Te Tahnian Sjaaa Laine aa_x000a_Loki Akhde Ne Maarda Ae Vehlian......._x000a__x000a_Kehnde Uchian Havelian, Caaran Lammia Te Sahelian, Veere Palle Sade Kakkh Ni, Yaaran Belian De Beli aa._x000a__x000a_Change aa Ja Maade Sada Rabb Jaanda, Par Yaaran De Layi Khad De aa Hikk Taan Ke,_x000a_Lod Pve Sir Talli Utte Dhar Daiye, Aave Aafat Taa Khad Jayie Kand Bann Ke..._x000a_Bikk Jande Ne Gwaah Ethe Koddian De Bhaa (*2) _x000a__x000a_Te Sacheyan Naal Jandia Ne Khelan Khelian,_x000a__x000a_Kehnde Uchian Havelian, Caaran Lammia Te Sahelian, Veere Palle Sade Kakkh Ni, Yaaran Belian De Beli aa._x000a__x000a_Nikke Hundeyan To Dukh Asi Bde Dekhe Ne, Par Rabb Di Rajja De Vich aasaan Rkhian,_x000a_Ajj Dekhlo v Harman Khnori Wale Nu Geeta Vich Gallan Dassda Ae Sachian,_x000a_Mardaheri Wala Yaar Avtar Dhaliwal Mardaheri Wala Yaar Avtar dhaliwal Gana Jihde Naal Chle Vich Yaar Belian,_x000a_Kehnde Uchian Havelian, Caaran Lammia Te Sahelian, Veere Palle Sade Kakkh Ni, Yaaran Belian De Beli aa...!!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4"/>
    <s v="PT3M32S"/>
    <x v="22"/>
    <n v="1855689"/>
    <n v="18185"/>
    <n v="661"/>
    <x v="1"/>
    <x v="627"/>
    <x v="26"/>
    <m/>
    <m/>
    <m/>
    <m/>
    <m/>
    <m/>
    <m/>
    <m/>
    <m/>
    <s v="getmp3"/>
  </r>
  <r>
    <x v="1"/>
    <x v="850"/>
    <s v="Geet MP3 presents the enhanced 8K full video of “Splendor,” beautifully sung, written, and composed by Satbir Aujla, with music produced by Sharry Nexus. Enjoy the song now in stunning 8K visuals with enhanced clarity and an improved viewing experience._x000a__x000a_Stream/ Download &quot;Splendor&quot; on:_x000a__x000a_Spotify: https://open.spotify.com/track/5i4OV4brkR3tdDiMHQYfLj_x000a_Apple Music: https://music.apple.com/us/album/splendor-single/1760236402_x000a_iTunes: https://music.apple.com/us/album/splendor-single/1760236402_x000a_Amazon Music India: https://music.amazon.in/albums/B0DBMV6TDG_x000a_Gaana: https://gaana.com/song/splendor-18_x000a_Jio Saavn: https://www.jiosaavn.com/album/splendor/ngijjITR-Xc__x000a_YT Music: https://music.youtube.com/watch?v=5vFy5NwBJ4g&amp;si=LAh8f2OmiLJwxUe9&amp;drli=1_x000a_Instagram Reel: https://www.instagram.com/reels/audio/367953054298813_x000a__x000a_Song Credits:_x000a__x000a_Title: Splendor_x000a_Singer: Satbir Aujla_x000a_Lyrics: Satbir Aujla_x000a_Composer: Satbir Aujla_x000a_Music: Sharry Nexus_x000a_Video: Rav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46S"/>
    <x v="225"/>
    <n v="254662"/>
    <n v="1395"/>
    <n v="14"/>
    <x v="1"/>
    <x v="379"/>
    <x v="57"/>
    <s v="Satbir Aujla"/>
    <s v=" Satbir Aujla"/>
    <m/>
    <s v=" Rav Dhillon"/>
    <s v=" https://music.youtube.com/watch?v=5vFy5NwBJ4g&amp;si=LAh8f2OmiLJwxUe9&amp;drli=1"/>
    <s v=" https://open.spotify.com/track/5i4OV4brkR3tdDiMHQYfLj"/>
    <s v=" https://music.apple.com/us/album/splendor-single/1760236402"/>
    <s v=" https://www.jiosaavn.com/album/splendor/ngijjITR-Xc_"/>
    <s v=" https://www.instagram.com/reels/audio/367953054298813"/>
    <s v="Punjabi_song"/>
  </r>
  <r>
    <x v="1"/>
    <x v="1"/>
    <s v="Geet MP3 presents the enhanced 8K video of “Saiyaan,” beautifully sung by Guri, featuring rap vocals by Ikka, music produced by B Praak, and lyrics penned by Jaani. Now enjoy the song in stunning 8K visuals._x000a__x000a_Stream/ Download &quot;Jimmy Choo Choo&quot; on:_x000a__x000a_Spotify: https://open.spotify.com/track/0oVevFsf5j4GKpof0CiQ8X_x000a_Apple Music: https://music.apple.com/us/album/jimmy-choo-choo-single/1760238034_x000a_iTunes: https://music.apple.com/us/album/jimmy-choo-choo-single/1760238034_x000a_Amazon Prime Music: https://music.amazon.in/tracks/B0DBMZXHRJ_x000a_Gaana: https://gaana.com/song/jimmy-choo-choo-1_x000a_Jio Saavn: https://www.jiosaavn.com/album/jimmy-choo-choo/UwTjOZ4o,jg__x000a_YT Music: https://music.youtube.com/playlist?list=OLAK5uy_mwgGrd4Qgt55RdM3F-NobGocFyKp5uWLM&amp;si=NU-tMr7ncMrzzkn8_x000a_Instagram Reel: https://www.instagram.com/reels/audio/1914072232218724_x000a__x000a_Song Credits:_x000a__x000a_Song: Jimmy Choo Choo_x000a_Singer: Guri_x000a_Rap: Ikka_x000a_Music: B Praak_x000a_Lyrics: Jaani_x000a_Video: Arvindr Khaira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8S"/>
    <x v="34"/>
    <n v="15830"/>
    <n v="220"/>
    <n v="1"/>
    <x v="1"/>
    <x v="626"/>
    <x v="96"/>
    <s v="Jaani"/>
    <m/>
    <m/>
    <s v=" Arvindr Khaira"/>
    <s v=" https://music.youtube.com/playlist?list=OLAK5uy_mwgGrd4Qgt55RdM3F-NobGocFyKp5uWLM&amp;si=NU-tMr7ncMrzzkn8"/>
    <s v=" https://open.spotify.com/track/0oVevFsf5j4GKpof0CiQ8X"/>
    <s v=" https://music.apple.com/us/album/jimmy-choo-choo-single/1760238034"/>
    <s v=" https://www.jiosaavn.com/album/jimmy-choo-choo/UwTjOZ4o,jg_"/>
    <s v=" https://www.instagram.com/reels/audio/1914072232218724"/>
    <s v="Punjabi_song"/>
  </r>
  <r>
    <x v="1"/>
    <x v="851"/>
    <s v="Geet MP3 presents the enhanced 8K video of “Rabb Wnagu,” beautifully sung, penned, and composed by Jass Manak, with music produced by Sharry Nexus. Now enjoy the song in stunning 8K visuals._x000a__x000a_Stream/ Download &quot;Rabb Wangu&quot; on:_x000a__x000a_Spotify: https://spoti.fi/3RDCsiy_x000a_Apple Music: https://apple.co/3CYgvGR_x000a_iTunes: https://apple.co/3CYgvGR_x000a_Jio Saavn: https://bit.ly/3Qnpkx0_x000a_YT Music: https://bit.ly/3cL81rZ_x000a_Instagram Reel: https://bit.ly/3QjO3Ct_x000a__x000a_Song Credits :_x000a__x000a_Song: Rabb Wangu_x000a_Singer: Jass Manak_x000a_Lyrics: Jass Manak_x000a_Composer: Jass Manak_x000a_Music: Sharry Nexus_x000a_Produced By: KV Dhillon_x000a_Music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11S"/>
    <x v="44"/>
    <n v="7224"/>
    <n v="74"/>
    <n v="3"/>
    <x v="3"/>
    <x v="515"/>
    <x v="109"/>
    <s v="Jass Manak"/>
    <s v=" Jass Manak"/>
    <m/>
    <m/>
    <s v=" https://bit.ly/3cL81rZ"/>
    <s v=" https://spoti.fi/3RDCsiy"/>
    <s v=" https://apple.co/3CYgvGR"/>
    <s v=" https://bit.ly/3Qnpkx0"/>
    <s v=" https://bit.ly/3QjO3Ct"/>
    <s v="Punjabi_song"/>
  </r>
  <r>
    <x v="1"/>
    <x v="852"/>
    <s v="Geet MP3 presents the enhanced 8K video of “Juti Jharrke,” a duet beautifully sung by Hardeep Grewal &amp; Afsana Khan, with music produced by Proof. Now enjoy the song in stunning 8K visuals._x000a__x000a_Stream/ Download &quot;Juti Jharrke&quot; on:_x000a__x000a_Spotify: https://open.spotify.com/album/43BECgyBHPVq4Gb89MBfAF_x000a_Apple Music: https://music.apple.com/us/album/juti-jharrke-single/1760235820_x000a_iTunes: https://music.apple.com/us/album/juti-jharrke-single/1760235820_x000a_Amazon Music India: https://music.amazon.in/albums/B0DBN1TN51_x000a_Gaana: https://gaana.com/song/juti-jharrke-1_x000a_Jio Saavn: https://www.jiosaavn.com/album/juti-jharrke/qllVjljgBNA__x000a_YT Music: https://music.youtube.com/playlist?list=OLAK5uy_kxZ1Mk6y0eItbl8pI9cBVSSHy5weAljAo&amp;si=neesVByysmGSp9vg_x000a_Instagram Reel: https://www.instagram.com/reels/audio/467100340586626_x000a__x000a_Song Credits:_x000a__x000a_Song: Juti Jharrke_x000a_Singer: Hardeep Grewal_x000a_Lyrics: Hardeep Grewal_x000a_Composer: Hardeep Grewal_x000a_Female Singer: Afsana Khan_x000a_Music: Proof_x000a_Video By: Garry Khatrao Media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34S"/>
    <x v="151"/>
    <n v="18804"/>
    <n v="291"/>
    <n v="6"/>
    <x v="1"/>
    <x v="476"/>
    <x v="193"/>
    <s v="Hardeep Grewal"/>
    <s v=" Hardeep Grewal"/>
    <m/>
    <m/>
    <s v=" https://music.youtube.com/playlist?list=OLAK5uy_kxZ1Mk6y0eItbl8pI9cBVSSHy5weAljAo&amp;si=neesVByysmGSp9vg"/>
    <s v=" https://open.spotify.com/album/43BECgyBHPVq4Gb89MBfAF"/>
    <s v=" https://music.apple.com/us/album/juti-jharrke-single/1760235820"/>
    <s v=" https://www.jiosaavn.com/album/juti-jharrke/qllVjljgBNA_"/>
    <s v=" https://www.instagram.com/reels/audio/467100340586626"/>
    <s v="Punjabi_song"/>
  </r>
  <r>
    <x v="1"/>
    <x v="853"/>
    <s v="Geet MP3 presents the enhanced 8K video of “Saiyaan,” beautifully sung, penned, and composed by Jass Manak, with music produced by Sharry Nexus. Now enjoy the song in stunning 8K visuals._x000a__x000a_Stream/ Download &quot;Saiyaan&quot; on:_x000a__x000a_Spotify: https://open.spotify.com/album/2bUKXxtDHMle5hi1mDISRz_x000a_Apple Music: https://music.apple.com/us/album/saiyaan-single/1760237393_x000a_iTunes: https://music.apple.com/us/album/saiyaan-single/1760237393_x000a_Amazon Music India: https://music.amazon.in/albums/B0DBMX2ZXX_x000a_Gaana: https://gaana.com/song/saiyaan-63_x000a_Jio Saavn: https://www.jiosaavn.com/album/saiyaan/o4TwkIWc63U__x000a_YT Music: https://music.youtube.com/watch?v=mPJKdS-fBSU&amp;si=0Ub14X6AgNYcLi8D_x000a_Instagram Reel: https://www.instagram.com/reels/audio/479525794825881_x000a__x000a_Song: Saiyaan _x000a_Singer: Jass Manak_x000a_Lyrics: Jass Manak_x000a_Composer: Jass Manak _x000a_Music: Sharry Nexus_x000a_Featuring: Sanjeeda Shaikh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
    <x v="37"/>
    <n v="478518"/>
    <n v="7231"/>
    <n v="52"/>
    <x v="1"/>
    <x v="636"/>
    <x v="109"/>
    <s v="Jass Manak"/>
    <s v=" Jass Manak "/>
    <m/>
    <s v=" Satti Dhillon"/>
    <s v=" https://music.youtube.com/watch?v=mPJKdS-fBSU&amp;si=0Ub14X6AgNYcLi8D"/>
    <s v=" https://open.spotify.com/album/2bUKXxtDHMle5hi1mDISRz"/>
    <s v=" https://music.apple.com/us/album/saiyaan-single/1760237393"/>
    <s v=" https://www.jiosaavn.com/album/saiyaan/o4TwkIWc63U_"/>
    <s v=" https://www.instagram.com/reels/audio/479525794825881"/>
    <s v="Punjabi_song"/>
  </r>
  <r>
    <x v="1"/>
    <x v="854"/>
    <s v="Geet MP3 Presents the Full Jukebox Audio of Jass Manak, featuring some of his most loved and nostalgic hits. _x000a__x000a_Sit back, relax, and enjoy a collection of songs that bring back memories, emotions, and timeless Punjabi vibes. From soulful melodies to feel-good tracks, this jukebox is perfect for a long drive, late-night listening, or simply enjoying your favourite Jass Manak songs.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H22M17S"/>
    <x v="256"/>
    <n v="2405"/>
    <n v="70"/>
    <n v="4"/>
    <x v="3"/>
    <x v="244"/>
    <x v="26"/>
    <s v="NILL"/>
    <m/>
    <m/>
    <m/>
    <m/>
    <m/>
    <m/>
    <m/>
    <m/>
    <s v="Punjabi_song"/>
  </r>
  <r>
    <x v="1"/>
    <x v="855"/>
    <s v="Geet MP3 presents 8k Full Video of romantic song &quot;Heeriye&quot; by Arjun Sahota. The song is beautifully written by Arjun Sahota with soulful music produced by Gagan Dhillon. This song captures love, emotions, and heartfelt vibes in the most melodious way._x000a__x000a_Stream/Download &quot;Heeriye&quot; on :_x000a__x000a_Spotify: https://open.spotify.com/album/787SyrOt227kOP2pzyIdaF_x000a_Apple Music: https://music.apple.com/us/album/heeriye-single/6798987080_x000a_iTunes: https://music.apple.com/us/album/heeriye-single/6798987080_x000a_JioSaavn: https://www.jiosaavn.com/album/heeriye/rRnRtFXSSBU__x000a_Gaana: https://gaana.com/song/heeriye-VWR7gZmObd_x000a_Amazon Prime Music: https://music.amazon.in/albums/B0HDBYGHYC_x000a_YouTube Music: https://music.youtube.com/playlist?list=OLAK5uy_lLnCavdZ2rh0UggSZk0G13aQ84l4tifKs&amp;si=46yLdF41YmhYkrJQ_x000a_Instagram Reel: https://www.instagram.com/reels/audio/1595667885248355_x000a__x000a_Song Credits: _x000a__x000a_Title: Heeriye_x000a_Singer: Arjun Sahota_x000a_Lyrics: Arjun Sahota_x000a_Composer: Arjun Sahota_x000a_Music Composer: Gagan Dhillon_x000a_Video: Satti Dhillon_x000a_DOP: Vikcee_x000a_Indiana Production Goa_x000a_Line Producer: Naezen D’Souza_x000a_Production Manager: Ravin Gopal_x000a_Drone &amp; BTS: Amit Raj_x000a_Edit: Mr Editor _x000a_Colour: Onkar_x000a_Camera &amp; Lights: D&amp;A Production _x000a_Hair &amp; Makeup: Swati Saini_x000a_Dressmen: Masood Shaikh_x000a_Spot: Fareed Alam &amp; Sarfraz Ali_x000a_Online Promotions: OVA Digital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22S"/>
    <x v="173"/>
    <n v="9699"/>
    <n v="185"/>
    <n v="1"/>
    <x v="1"/>
    <x v="3"/>
    <x v="1"/>
    <s v="Arjun Sahota"/>
    <s v=" Arjun Sahota"/>
    <m/>
    <s v=" Satti Dhillon"/>
    <m/>
    <s v=" https://open.spotify.com/album/787SyrOt227kOP2pzyIdaF"/>
    <s v=" https://music.apple.com/us/album/heeriye-single/6798987080"/>
    <m/>
    <s v=" https://www.instagram.com/reels/audio/1595667885248355"/>
    <s v="Punjabi_song"/>
  </r>
  <r>
    <x v="1"/>
    <x v="856"/>
    <s v="Geet MP3 presents the 8K video of 'Guitar' sung by Karan Randhawa with featuring of Ayesha Khan, lyrics penned by Fateh Shergill while soothing music is produced by V Barot, now  enjoy the same vibe with enhanced visuals._x000a__x000a_Stream/ Download &quot;Guitar&quot; on:_x000a__x000a_Spotify: https://open.spotify.com/track/5IG7VuYedEhg3t7AacfirW_x000a_Apple Music: https://music.apple.com/us/album/guitar-single/1760237929_x000a_iTunes: https://music.apple.com/us/album/guitar-single/1760237929_x000a_Amazon Prime Music: https://music.amazon.in/albums/B0DBNFGKK1_x000a_Gaana: https://gaana.com/song/guitar-214_x000a_Jio Saavn: https://www.jiosaavn.com/album/guitar/oFprvlK,tyg__x000a_YT Music: https://music.youtube.com/watch?v=xaUZhsDzRJ4&amp;si=G0_KJ13Htd5jqGfR_x000a_Instagram Reel: https://www.instagram.com/reels/audio/588981409395472_x000a__x000a_Song Credits:_x000a__x000a_Title: Guitar_x000a_Singer: Karan Randhawa (Ft. Ayesha Khan)_x000a_Lyrics: Fateh Shergill_x000a_Music: V Barot_x000a_Video: Rav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35S"/>
    <x v="86"/>
    <n v="22847"/>
    <n v="322"/>
    <n v="3"/>
    <x v="1"/>
    <x v="252"/>
    <x v="287"/>
    <s v="Fateh Shergill"/>
    <m/>
    <m/>
    <s v=" Rav Dhillon"/>
    <s v=" https://music.youtube.com/watch?v=xaUZhsDzRJ4&amp;si=G0_KJ13Htd5jqGfR"/>
    <s v=" https://open.spotify.com/track/5IG7VuYedEhg3t7AacfirW"/>
    <s v=" https://music.apple.com/us/album/guitar-single/1760237929"/>
    <s v=" https://www.jiosaavn.com/album/guitar/oFprvlK,tyg_"/>
    <s v=" https://www.instagram.com/reels/audio/588981409395472"/>
    <s v="Punjabi_song"/>
  </r>
  <r>
    <x v="1"/>
    <x v="857"/>
    <s v="Geet MP3 presents the full Punjabi romantic song “Istanbul”, sung by Bhanu Pratap Agnihotri and penned by Sahil. A soulful romantic track filled with love, emotions, and beautiful vibes—perfect for every romantic playlist._x000a__x000a_Stream/ Download &quot;Istanbul&quot; on:_x000a__x000a_Spotify: https://open.spotify.com/album/17LszvF2utGdeZ554bVC9d_x000a_Apple Music: https://music.apple.com/us/album/istanbul-single/6798345152_x000a_iTunes: https://music.apple.com/us/album/istanbul-single/6798345152_x000a_Amazon Prime Music: https://music.amazon.in/albums/B0HD1DTKMM_x000a_Gaana: https://gaana.com/song/istanbul-4WEpBlGd3P_x000a_Jio Saavn: https://www.jiosaavn.com/album/istanbul/9DfU4I,n80c__x000a_YT Music: https://music.youtube.com/watch?v=CY_m9zUycVY&amp;si=o5A-qXoJlXYIbbrY_x000a_Instagram Reel: https://www.instagram.com/reels/audio/2256885638381508_x000a__x000a_Song Credits:_x000a__x000a_Title: Istanbul_x000a_Singer: Bhanu Pratap Agnihotri_x000a_Lyrics: Sahil_x000a_Music: Bhanu Pratap Agnihotri_x000a_Composer: Bhanu Pratap Agnihotri_x000a_Online Promotions: OVA Digital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
    <x v="37"/>
    <n v="113093"/>
    <n v="4087"/>
    <n v="534"/>
    <x v="1"/>
    <x v="637"/>
    <x v="139"/>
    <s v="Sahil"/>
    <s v=" Bhanu Pratap Agnihotri"/>
    <m/>
    <m/>
    <s v=" https://music.youtube.com/watch?v=CY_m9zUycVY&amp;si=o5A-qXoJlXYIbbrY"/>
    <s v=" https://open.spotify.com/album/17LszvF2utGdeZ554bVC9d"/>
    <s v=" https://music.apple.com/us/album/istanbul-single/6798345152"/>
    <s v=" https://www.jiosaavn.com/album/istanbul/9DfU4I,n80c_"/>
    <s v=" https://www.instagram.com/reels/audio/2256885638381508"/>
    <s v="Punjabi_song"/>
  </r>
  <r>
    <x v="1"/>
    <x v="858"/>
    <s v="Geet MP3 presents the full video of “Romantic Amli” sung by Vadda Grewal, with lyrics penned by Vadda Grewal and Raka, and music composed by Meavin, a perfect punjabi song to vibe on._x000a__x000a_Stream/ Download &quot;Romantic Amli&quot; on:_x000a__x000a_Spotify: https://open.spotify.com/album/7C0S0vjfKmfTj1Rye3Z1xY_x000a_Apple Music: https://music.apple.com/us/album/romantic-amli-single/6797013185_x000a_iTunes: https://music.apple.com/us/album/romantic-amli-single/6797013185_x000a_Amazon Prime Music: https://music.amazon.in/albums/B0HCJW1M8M_x000a_Gaana: https://gaana.com/song/romantic-amli_x000a_Jio Saavn: https://www.jiosaavn.com/album/romantic-amli/FcgsZX-anyE__x000a_YT Music: https://music.youtube.com/watch?v=EQTEB6iugcA&amp;si=iDIX0GfIt7cpYoe4_x000a_Instagram Reel: https://www.instagram.com/reels/audio/1515390913601960_x000a__x000a_Song Credits: _x000a__x000a_Title: Romantic Amli_x000a_Singer: Vadda Grewal_x000a_Lyrics: Vadda Grewal, Raka_x000a_Music: Meavin_x000a_Music Composer: Vadda Grewal, Meavin_x000a_Video: Jagroop Sandhu, Guru Bhullar_x000a_DOP: Jass Sudan_x000a_Female Lead: Param Grewal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0S"/>
    <x v="3"/>
    <n v="1363046"/>
    <n v="14727"/>
    <n v="1109"/>
    <x v="1"/>
    <x v="638"/>
    <x v="140"/>
    <s v="Vadda Grewal, Raka"/>
    <s v=" Vadda Grewal, Meavin"/>
    <m/>
    <s v=" Jagroop Sandhu, Guru BHullar"/>
    <s v=" https://music.youtube.com/watch?v=EQTEB6iugcA&amp;si=iDIX0GfIt7cpYoe4"/>
    <s v=" https://open.spotify.com/album/7C0S0vjfKmfTj1Rye3Z1xY"/>
    <s v=" https://music.apple.com/us/album/romantic-amli-single/6797013185"/>
    <s v=" https://www.jiosaavn.com/album/romantic-amli/FcgsZX-anyE_"/>
    <s v=" https://www.instagram.com/reels/audio/1515390913601960"/>
    <s v="Punjabi_song"/>
  </r>
  <r>
    <x v="1"/>
    <x v="859"/>
    <s v="Geet MP3 presents the 8K full video of &quot;Boss&quot; by Jass Manak. The music is produced by Game Changerz, and the video is directed by Satti Dhillon, now enjoy with 8K enahnced visuals._x000a__x000a_Stream/ Download &quot;Boss&quot; on:_x000a__x000a_Spotify: https://open.spotify.com/album/2MMQ94NytBAZCwT6XPWUnG_x000a_Apple Music: https://music.apple.com/us/album/boss-single/1760235338_x000a_iTunes: https://music.apple.com/us/album/boss-single/1760235338_x000a_Amazon Prime Music: https://music.amazon.in/albums/B0DBMW35KK_x000a_Gaana: https://gaana.com/album/boss-punjabi-2019_x000a_Jio Saavn: https://www.jiosaavn.com/album/boss/MdmEHCtok5I__x000a_YT Music: https://music.youtube.com/watch?v=XqB1nzANoQM&amp;si=aBEOxV1xXCw09w_S_x000a_Instagram Reel: https://www.instagram.com/reels/audio/1039191744818459_x000a__x000a_Song Credits:_x000a__x000a_Title: Boss_x000a_Singer: Jass Manak_x000a_Lyrics: Jass Manak_x000a_Composer: Jass Manak_x000a_Music: Game Changerz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42S"/>
    <x v="148"/>
    <n v="50835"/>
    <n v="492"/>
    <n v="11"/>
    <x v="1"/>
    <x v="583"/>
    <x v="109"/>
    <s v="Jass Manak"/>
    <s v=" Jass Manak"/>
    <m/>
    <s v=" Satti Dhillon"/>
    <s v=" https://music.youtube.com/watch?v=XqB1nzANoQM&amp;si=aBEOxV1xXCw09w_S"/>
    <s v=" https://open.spotify.com/album/2MMQ94NytBAZCwT6XPWUnG"/>
    <s v=" https://music.apple.com/us/album/boss-single/1760235338"/>
    <s v=" https://www.jiosaavn.com/album/boss/MdmEHCtok5I_"/>
    <s v=" https://www.instagram.com/reels/audio/1039191744818459"/>
    <s v="Punjabi_song"/>
  </r>
  <r>
    <x v="1"/>
    <x v="860"/>
    <s v="Geet MP3 presents the 8k full video of &quot;Lambo Car&quot; by Guri with female vocals of Simar Kaur and the music produced by Sukhe._x000a__x000a_Download/ Stream &quot;Lambo Car&quot; on_x000a__x000a_Spotify : https://spoti.fi/2KAlLr6_x000a_Gaana : https://bit.ly/3q0S5Ul_x000a_Apple Music : https://apple.co/2V47wNh_x000a_Prime Music : https://amzn.to/3oeYJF1_x000a_Jio Saavn : https://bit.ly/39iLyOY_x000a_Hungama : https://bit.ly/2IUzRmV_x000a_Wynk : https://bit.ly/3nXJMa3_x000a_YT Music : https://bit.ly/364EEea_x000a_iTunes : https://apple.co/2V47wNh_x000a_Resso : https://bit.ly/3nZDbfa_x000a__x000a_Song Credits:_x000a__x000a_Song : Lambo Car_x000a_Starring : Guri x Neha Sharma_x000a_Singer : Guri_x000a_Lyrics : Guri_x000a_Composer : Guri_x000a_Music : Sukhe _x000a_Female Vocals : Simar Kaur _x000a_Story &amp; Direction : Satti Dhillon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2S"/>
    <x v="26"/>
    <n v="55996"/>
    <n v="585"/>
    <n v="7"/>
    <x v="1"/>
    <x v="384"/>
    <x v="96"/>
    <s v="Guri"/>
    <m/>
    <s v=" Sukhe "/>
    <m/>
    <m/>
    <m/>
    <m/>
    <m/>
    <m/>
    <s v="Punjabi_song"/>
  </r>
  <r>
    <x v="1"/>
    <x v="861"/>
    <s v="Geet MP3 presents the 8k full video of &quot;Bad Munda&quot; by Jass Manak, featuring Emiway Bantai and the music produced by Deep Jandu._x000a__x000a_Stream/ Download &quot;Bad Munda&quot; on:_x000a__x000a_Spotify : https://bit.ly/BadMundaOnSpotify_x000a_Apple Music : https://bit.ly/BadMundaonAppleMusic_x000a_iTunes : https://apple.co/3k7VuP2_x000a_Wynk : https://bit.ly/BadMundaOnWynk_x000a_Hungama : https://bit.ly/BadMundaOnHungama_x000a_JioSaavn : https://bit.ly/BadMundaOnJioSaavn_x000a_Resso App : https://bit.ly/BadMundaOnRessoApp_x000a_Youtube Music : https://bit.ly/BadMundaOnYoutubeMusic_x000a_Prime Music India : https://bit.ly/BadMundaOnPrimeMusicIndia_x000a_Amazon : https://bit.ly/BadMundaOnAmazon_x000a__x000a_Song Credits:_x000a__x000a_Song: Bad Munda_x000a_Singer: Jass Manak Ft. Emiway Bantai_x000a_Lyrics: Jass Manak_x000a_Composer: Jass Manak _x000a_Music: Deep Jandu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43S"/>
    <x v="11"/>
    <n v="55992"/>
    <n v="681"/>
    <n v="21"/>
    <x v="1"/>
    <x v="346"/>
    <x v="288"/>
    <s v="Jass Manak"/>
    <s v=" Jass Manak "/>
    <m/>
    <s v=" Satti Dhillon"/>
    <m/>
    <m/>
    <m/>
    <m/>
    <m/>
    <s v="Punjabi_song"/>
  </r>
  <r>
    <x v="1"/>
    <x v="862"/>
    <s v="Geet MP3 Presenting Official Video Of &quot;Jhanjra&quot; by Karan Randhawa, with enhanced 8k visuals._x000a__x000a_Stream/ Download &quot;Jhanjra&quot; on:_x000a__x000a_Spotify : https://spoti.fi/3fs0eLM_x000a_iTunes : https://apple.co/3ftcWtE_x000a_Apple Music : https://apple.co/3ftcWtE_x000a_Wynk : https://bit.ly/2ZtdCd2_x000a_Gaana : https://bit.ly/2Cxr0nk_x000a_Hungama : https://bit.ly/3gU5Kah_x000a_Prime Music : https://amzn.to/2ATTLu3_x000a_YT Music : https://bit.ly/3gW3UGa_x000a_Amazon Uk : https://amzn.to/3fCr8ks_x000a_Jiosaavn : https://bit.ly/32kNRh2_x000a_Google Play Music : https://bit.ly/2CFgZow_x000a__x000a_Song Credits:_x000a__x000a_Song: Jhanjra_x000a_Singer: Karan Randhawa  _x000a_Lyrics: Micheal_x000a_Composer: Micheal _x000a_Music: Raka_x000a_Video: Satti Dhillon_x000a_Produced By: Kv Dhillon_x000a_Music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8S"/>
    <x v="34"/>
    <n v="309293"/>
    <n v="2066"/>
    <n v="17"/>
    <x v="1"/>
    <x v="399"/>
    <x v="159"/>
    <s v="Micheal"/>
    <s v=" Micheal "/>
    <m/>
    <s v=" Satti Dhillon"/>
    <m/>
    <m/>
    <m/>
    <m/>
    <m/>
    <s v="Punjabi_song"/>
  </r>
  <r>
    <x v="1"/>
    <x v="863"/>
    <s v="Geet MP3 presents the 8K full video of “Shoot Da Order”, a power-packed track sung by Jass Manak and Jagpal Sandhu, delivering high-energy vibes, bold lyrics, and an intense visual experience._x000a__x000a_Stream/ Download &quot;Shoot Da Order&quot; on:_x000a__x000a_Spotify: https://open.spotify.com/album/6ZZ2zQecDnqCBatMSqkmzA_x000a_Apple Music: https://music.apple.com/us/album/shoot-da-order-from-shooter-single/1760234550_x000a_iTunes: https://music.apple.com/us/album/shoot-da-order-from-shooter-single/1760234550_x000a_Amazon Prime Music: https://music.amazon.in/tracks/B0842X7CN7_x000a_Gaana: https://gaana.com/song/shoot-da-order-from-shooter_x000a_Jio Saavn: https://www.jiosaavn.com/album/shoot-da-order-from-shooter/Y0LhJzvJVJc__x000a_YT Music: https://music.youtube.com/watch?v=MOwjHBMolao&amp;si=0xNJ6BpxzyqsXyq8_x000a_Instagram Reel: https://www.instagram.com/reels/audio/600315277422496_x000a__x000a_Song Credits: _x000a__x000a_Title: Shoot Da Order_x000a_Singer: Jass Manak, Jagpal Sandhu_x000a_Lyrics: Roshan _x000a_Rap Lyrics: Mr Wow_x000a_Music: Deep Jandu _x000a_Mix and Master: Sameer Charegaonkar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49S"/>
    <x v="69"/>
    <n v="345434"/>
    <n v="1740"/>
    <n v="27"/>
    <x v="1"/>
    <x v="453"/>
    <x v="174"/>
    <s v="Roshan"/>
    <m/>
    <m/>
    <m/>
    <s v=" https://music.youtube.com/watch?v=MOwjHBMolao&amp;si=0xNJ6BpxzyqsXyq8"/>
    <s v=" https://open.spotify.com/album/6ZZ2zQecDnqCBatMSqkmzA"/>
    <s v=" https://music.apple.com/us/album/shoot-da-order-from-shooter-single/1760234550"/>
    <s v=" https://www.jiosaavn.com/album/shoot-da-order-from-shooter/Y0LhJzvJVJc_"/>
    <s v=" https://www.instagram.com/reels/audio/600315277422496"/>
    <s v="Punjabi_song"/>
  </r>
  <r>
    <x v="1"/>
    <x v="864"/>
    <s v="Geet MP3 &amp; Jagjeet Sandhu Entertainment present the full video of &quot;Tumba&quot; from &quot;Oye Bhole Oye 2&quot;, sung by Ghaffar Raghi Group. _x000a__x000a_Stream/Download &quot;Tumba&quot; on :_x000a__x000a_Spotify: https://open.spotify.com/album/35NQ0cze0eagxsZmvIvfo7_x000a_Apple Music: https://music.apple.com/us/album/tumba-from-oye-bhole-oye-2-single/6778846286_x000a_iTunes: https://music.apple.com/us/album/tumba-from-oye-bhole-oye-2-single/6778846286_x000a_JioSaavn: https://www.jiosaavn.com/album/tumba-from-oye-bhole-oye-2/fYkW0wE8fqI__x000a_Gaana: https://gaana.com/song/tumba-from-oye-bhole-oye-2_x000a_Amazon Prime Music: https://music.amazon.in/albums/B0H4RNYVLV_x000a_YouTube Music: https://music.youtube.com/playlist?list=OLAK5uy_kTe2JrrQiu3I0qia8oBGqIBVGU5MzpY6E&amp;si=h4r6d1d9k30K7KuC_x000a_Instagram Reel: https://www.instagram.com/reels/audio/1652277842723134_x000a__x000a_Song Credits: _x000a__x000a_Title: Tumba_x000a_Singer: Ghaffar Raghi Group_x000a_Music Producer: Crowny_x000a_Editor: The King_x000a_Online &amp; Reels Promotions: OVA Digital_x000a_Record Label: Geet MP3_x000a__x000a_Movie Credits:_x000a__x000a_Movie: Oye Bhole Oye 2_x000a_Produced By: KV Dhillon And Jagjeet Sandhu_x000a_Directed By: Jagjeet Sandhu_x000a__x000a_Starring:_x000a_Jagjeet Sandhu, Soumyaa, Dheeraj Kumar, Parkash Gadhu, Amrit Amby, Jass Deol, Sanju Solanki, Pardeep Cheema, Rupinder Rupi, Gurnavdeep Singh, Ikatar Singh, Jarnail Singh, Beant Buttar, Jass Dhillon, Garinder Sidhu_x000a_Written By: Gurpreet Bhullar_x000a_DOP: Jaype Singh_x000a_Film Editor: Gurjeet King_x000a_Background Score: Kevin Roy George_x000a_Art Director: Reetika Tanwar_x000a_Costume Designer: Monika Heer_x000a_Associate Director: Vishavjeet Singh_x000a_Post Associate Director: Gurpreet Bachhal (Gavin)_x000a_Line Producer: Gavy Mano Chahal_x000a_Executive Producer: Jeet Bhangu_x000a_Production Manager: Yuvraj Dhillon_x000a_Music Composer: Crowny, Oye Kunaal, Magic_x000a_Folk Music: Ustaad Pala Raagi_x000a_Singer: Sultaan, Kanwar Grewal, Veet Baljit, Parveen Bharta_x000a_Lyrics: Kang Sadiq_x000a_Visuals Promotion: Trailer Bazaar (Nikhil Soni)_x000a_Motion Graphics: Abhigraphics_x000a_Production: Impossible Film Studios_x000a_VFX: Manjeet Sannan_x000a_Di &amp; Sound: Afterplay Studios (Mohali)_x000a_Di Colorist: Prakash Joseph_x000a_Re-Recording Mix: Aksshay Bragtta_x000a_Poster Design: The Eiger Arts_x000a_Still, Making And Poster Shoot: K Raj Famous Films_x000a_Action Director: Mukesh Kamboj_x000a_Pr Team: Mdn Entertainment_x000a_Music on: Geet MP3_x000a_Worldwide Distribution: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
    <x v="37"/>
    <n v="537005"/>
    <n v="3110"/>
    <n v="556"/>
    <x v="1"/>
    <x v="639"/>
    <x v="289"/>
    <s v="Kang Sadiq"/>
    <s v=" Crowny, Oye Kunaal, Magic"/>
    <m/>
    <m/>
    <m/>
    <s v=" https://open.spotify.com/album/35NQ0cze0eagxsZmvIvfo7"/>
    <s v=" https://music.apple.com/us/album/tumba-from-oye-bhole-oye-2-single/6778846286"/>
    <m/>
    <s v=" https://www.instagram.com/reels/audio/1652277842723134"/>
    <s v="Punjabi_song"/>
  </r>
  <r>
    <x v="1"/>
    <x v="865"/>
    <s v="Geet MP3 &amp; Jagjeet Sandhu Presents the 8K Lyrical Full Video of &quot;Flow&quot; from &quot;Oye Bhole Oye 2&quot; sung by Sultaan lyrics penned by Kang Sadiq and music produced by Crowny._x000a__x000a__x000a_Song Credits: _x000a__x000a_Title: Flow_x000a_Singer: Sultaan_x000a_Lyrics: Kang Sadiq_x000a_Music: Crowny_x000a_Composer: Kang Sadiq, Crowny_x000a_Mis &amp; Master: Prince Shouan_x000a_Video: Jagjeet Sandhu &amp; Manjeet Sannan_x000a_Editor: The King_x000a_Online &amp; Reels Promotions: OVA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2M18S"/>
    <x v="65"/>
    <n v="6355"/>
    <n v="73"/>
    <n v="3"/>
    <x v="1"/>
    <x v="640"/>
    <x v="7"/>
    <s v="Kang Sadiq"/>
    <s v=" Kang Sadiq, Crowny"/>
    <m/>
    <s v=" Jagjeet Sandhu &amp; Manjeet Sannan"/>
    <m/>
    <m/>
    <m/>
    <m/>
    <m/>
    <s v="Punjabi_song"/>
  </r>
  <r>
    <x v="1"/>
    <x v="866"/>
    <s v="Geet MP3 present the 8k full video of &quot;Nasha Patta&quot; sung by Veet Baljit. Written by Veet Baljit himself and brought to life with soulful music by Magic, this beautiful Punjabi duet carries a classic old-school vibe, heartfelt lyrics, and timeless melodies that celebrate the charm of traditional Punjabi romance._x000a__x000a_Song Credits: _x000a__x000a_Title: Nasha Patta_x000a_Singer: Veet Baljit, Parveen Bharta_x000a_Lyrics: Veet Baljit_x000a_Music Producer: Magic_x000a_Editor: The King_x000a_Online &amp; Reels Promotions: OVA Digital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4M5S"/>
    <x v="257"/>
    <n v="2816122"/>
    <n v="17776"/>
    <n v="301"/>
    <x v="1"/>
    <x v="9"/>
    <x v="5"/>
    <s v="Veet Baljit"/>
    <m/>
    <m/>
    <m/>
    <m/>
    <m/>
    <m/>
    <m/>
    <m/>
    <s v="Punjabi_song"/>
  </r>
  <r>
    <x v="1"/>
    <x v="867"/>
    <m/>
    <x v="1"/>
    <s v="PT40S"/>
    <x v="145"/>
    <n v="16148"/>
    <n v="657"/>
    <n v="7"/>
    <x v="3"/>
    <x v="265"/>
    <x v="26"/>
    <s v="NILL"/>
    <m/>
    <m/>
    <m/>
    <m/>
    <m/>
    <m/>
    <m/>
    <m/>
    <s v="Punjabi_song"/>
  </r>
  <r>
    <x v="1"/>
    <x v="868"/>
    <m/>
    <x v="1"/>
    <s v="PT33S"/>
    <x v="224"/>
    <n v="83299"/>
    <n v="2209"/>
    <n v="11"/>
    <x v="3"/>
    <x v="265"/>
    <x v="26"/>
    <s v="NILL"/>
    <m/>
    <m/>
    <m/>
    <m/>
    <m/>
    <m/>
    <m/>
    <m/>
    <s v="Punjabi_song"/>
  </r>
  <r>
    <x v="1"/>
    <x v="869"/>
    <m/>
    <x v="1"/>
    <s v="PT34S"/>
    <x v="135"/>
    <n v="49911"/>
    <n v="1550"/>
    <n v="9"/>
    <x v="3"/>
    <x v="265"/>
    <x v="26"/>
    <s v="NILL"/>
    <m/>
    <m/>
    <m/>
    <m/>
    <m/>
    <m/>
    <m/>
    <m/>
    <s v="Punjabi_song"/>
  </r>
  <r>
    <x v="1"/>
    <x v="870"/>
    <m/>
    <x v="1"/>
    <s v="PT33S"/>
    <x v="224"/>
    <n v="125702"/>
    <n v="3470"/>
    <n v="24"/>
    <x v="3"/>
    <x v="265"/>
    <x v="26"/>
    <s v="NILL"/>
    <m/>
    <m/>
    <m/>
    <m/>
    <m/>
    <m/>
    <m/>
    <m/>
    <s v="Punjabi_song"/>
  </r>
  <r>
    <x v="1"/>
    <x v="871"/>
    <m/>
    <x v="1"/>
    <s v="PT33S"/>
    <x v="224"/>
    <n v="84003"/>
    <n v="2194"/>
    <n v="10"/>
    <x v="3"/>
    <x v="265"/>
    <x v="26"/>
    <s v="NILL"/>
    <m/>
    <m/>
    <m/>
    <m/>
    <m/>
    <m/>
    <m/>
    <m/>
    <s v="Punjabi_song"/>
  </r>
  <r>
    <x v="1"/>
    <x v="872"/>
    <m/>
    <x v="1"/>
    <s v="PT27S"/>
    <x v="258"/>
    <n v="90187"/>
    <n v="2368"/>
    <n v="9"/>
    <x v="3"/>
    <x v="265"/>
    <x v="26"/>
    <s v="NILL"/>
    <m/>
    <m/>
    <m/>
    <m/>
    <m/>
    <m/>
    <m/>
    <m/>
    <s v="Punjabi_song"/>
  </r>
  <r>
    <x v="1"/>
    <x v="873"/>
    <m/>
    <x v="1"/>
    <s v="PT13S"/>
    <x v="259"/>
    <n v="7151"/>
    <n v="178"/>
    <n v="7"/>
    <x v="3"/>
    <x v="265"/>
    <x v="26"/>
    <s v="NILL"/>
    <m/>
    <m/>
    <m/>
    <m/>
    <m/>
    <m/>
    <m/>
    <m/>
    <s v="Punjabi_song"/>
  </r>
  <r>
    <x v="1"/>
    <x v="874"/>
    <m/>
    <x v="1"/>
    <s v="PT22S"/>
    <x v="108"/>
    <n v="4013"/>
    <n v="99"/>
    <n v="4"/>
    <x v="3"/>
    <x v="265"/>
    <x v="26"/>
    <s v="NILL"/>
    <m/>
    <m/>
    <m/>
    <m/>
    <m/>
    <m/>
    <m/>
    <m/>
    <s v="Punjabi_song"/>
  </r>
  <r>
    <x v="1"/>
    <x v="875"/>
    <m/>
    <x v="1"/>
    <s v="PT15S"/>
    <x v="260"/>
    <n v="29348"/>
    <n v="974"/>
    <n v="18"/>
    <x v="3"/>
    <x v="265"/>
    <x v="26"/>
    <s v="NILL"/>
    <m/>
    <m/>
    <m/>
    <m/>
    <m/>
    <m/>
    <m/>
    <m/>
    <s v="Punjabi_song"/>
  </r>
  <r>
    <x v="1"/>
    <x v="876"/>
    <m/>
    <x v="1"/>
    <s v="PT36S"/>
    <x v="96"/>
    <n v="2426"/>
    <n v="50"/>
    <n v="5"/>
    <x v="3"/>
    <x v="265"/>
    <x v="26"/>
    <s v="NILL"/>
    <m/>
    <m/>
    <m/>
    <m/>
    <m/>
    <m/>
    <m/>
    <m/>
    <s v="Punjabi_song"/>
  </r>
  <r>
    <x v="1"/>
    <x v="877"/>
    <m/>
    <x v="1"/>
    <s v="PT36S"/>
    <x v="96"/>
    <n v="2006"/>
    <n v="39"/>
    <n v="1"/>
    <x v="3"/>
    <x v="265"/>
    <x v="26"/>
    <s v="NILL"/>
    <m/>
    <m/>
    <m/>
    <m/>
    <m/>
    <m/>
    <m/>
    <m/>
    <s v="Punjabi_song"/>
  </r>
  <r>
    <x v="1"/>
    <x v="878"/>
    <m/>
    <x v="1"/>
    <s v="PT12S"/>
    <x v="261"/>
    <n v="25836"/>
    <n v="394"/>
    <n v="4"/>
    <x v="3"/>
    <x v="641"/>
    <x v="26"/>
    <s v="NILL"/>
    <m/>
    <m/>
    <m/>
    <m/>
    <m/>
    <m/>
    <m/>
    <m/>
    <s v="Punjabi_song"/>
  </r>
  <r>
    <x v="1"/>
    <x v="879"/>
    <m/>
    <x v="1"/>
    <s v="PT13S"/>
    <x v="259"/>
    <n v="26354"/>
    <n v="369"/>
    <n v="2"/>
    <x v="3"/>
    <x v="641"/>
    <x v="26"/>
    <s v="NILL"/>
    <m/>
    <m/>
    <m/>
    <m/>
    <m/>
    <m/>
    <m/>
    <m/>
    <s v="Punjabi_song"/>
  </r>
  <r>
    <x v="1"/>
    <x v="880"/>
    <m/>
    <x v="1"/>
    <s v="PT12S"/>
    <x v="261"/>
    <n v="37604"/>
    <n v="835"/>
    <n v="2"/>
    <x v="3"/>
    <x v="641"/>
    <x v="26"/>
    <s v="NILL"/>
    <m/>
    <m/>
    <m/>
    <m/>
    <m/>
    <m/>
    <m/>
    <m/>
    <s v="Punjabi_song"/>
  </r>
  <r>
    <x v="1"/>
    <x v="881"/>
    <s v="Geet MP3 presents 8k Full Video of “Badmashi” from the LEGENDS album, sung by the iconic KS Makhan with a fiery rap by Deep Jandu. A high-energy bhangra banger loaded with nostalgia, power, and pure desi groove._x000a__x000a_Stream/Download &quot;LEGENDS&quot; Full ALbum on :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2139670576441093_x000a__x000a_Song Credits: _x000a__x000a_Title: Badmashi_x000a_Singer: KS Makhan, Deep Jandu_x000a_Lyrics: Vicky Dhaliwal_x000a_Music: Deep Jandu_x000a_Composer: Deep Jandu_x000a_Video: Satti Dhillon_x000a_DOP: Sukh Kamboj_x000a_Focus: Ram _x000a_Female Lead: Aamreen Sharma_x000a_Production: RS Film &amp; Productions_x000a_EP: Rahul Sehal _x000a_Director Ad: Rajat Yadav _x000a_Casting Director: Aamir_x000a_Production: Rohit Gaur, Gulshan, Kaka_x000a_Gaffer: Sonu _x000a_Makeup: Sukh Makeover _x000a_Hair: Simran hairstyles_x000a_Costumes: Rajat Manchanda _x000a_Spot Head: Sonu _x000a_Junior Coordinator: Aamir Qureshi_x000a_Artwork Designer: Roop Kamal Singh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34S"/>
    <x v="151"/>
    <n v="224679"/>
    <n v="1760"/>
    <n v="15"/>
    <x v="1"/>
    <x v="642"/>
    <x v="290"/>
    <s v="Vicky Dhaliwal"/>
    <s v=" Deep Jandu"/>
    <m/>
    <s v=" Satti Dhillon"/>
    <s v=" https://music.youtube.com/playlist?list=OLAK5uy_k88qJbPhzABPc83tbSi8qwRIj2vSRRbR4&amp;si=M1xeW22crAIqPxaI"/>
    <s v=" https://open.spotify.com/album/2fC4CqKEzXGyaYCTI4A8Ng"/>
    <s v=" https://music.apple.com/us/album/legends/1853045105"/>
    <s v=" https://www.jiosaavn.com/album/legends/XDaNK0A2FFA_"/>
    <s v=" https://www.instagram.com/reels/audio/2139670576441093"/>
    <s v="Punjabi_song"/>
  </r>
  <r>
    <x v="1"/>
    <x v="882"/>
    <m/>
    <x v="1"/>
    <s v="PT16S"/>
    <x v="52"/>
    <n v="21882"/>
    <n v="490"/>
    <n v="1"/>
    <x v="3"/>
    <x v="641"/>
    <x v="26"/>
    <s v="NILL"/>
    <m/>
    <m/>
    <m/>
    <m/>
    <m/>
    <m/>
    <m/>
    <m/>
    <s v="Punjabi_song"/>
  </r>
  <r>
    <x v="1"/>
    <x v="883"/>
    <m/>
    <x v="1"/>
    <s v="PT12S"/>
    <x v="261"/>
    <n v="31747"/>
    <n v="475"/>
    <n v="3"/>
    <x v="3"/>
    <x v="643"/>
    <x v="26"/>
    <s v="NILL"/>
    <m/>
    <m/>
    <m/>
    <m/>
    <m/>
    <m/>
    <m/>
    <m/>
    <s v="Punjabi_song"/>
  </r>
  <r>
    <x v="1"/>
    <x v="884"/>
    <m/>
    <x v="1"/>
    <s v="PT31S"/>
    <x v="235"/>
    <n v="2318"/>
    <n v="40"/>
    <n v="1"/>
    <x v="3"/>
    <x v="641"/>
    <x v="26"/>
    <s v="NILL"/>
    <m/>
    <m/>
    <m/>
    <m/>
    <m/>
    <m/>
    <m/>
    <m/>
    <s v="Punjabi_song"/>
  </r>
  <r>
    <x v="1"/>
    <x v="885"/>
    <m/>
    <x v="1"/>
    <s v="PT40S"/>
    <x v="145"/>
    <n v="2247"/>
    <n v="60"/>
    <n v="2"/>
    <x v="3"/>
    <x v="644"/>
    <x v="26"/>
    <s v="NILL"/>
    <m/>
    <m/>
    <m/>
    <m/>
    <m/>
    <m/>
    <m/>
    <m/>
    <s v="Punjabi_song"/>
  </r>
  <r>
    <x v="1"/>
    <x v="886"/>
    <m/>
    <x v="1"/>
    <s v="PT12S"/>
    <x v="261"/>
    <n v="6651"/>
    <n v="177"/>
    <n v="1"/>
    <x v="3"/>
    <x v="645"/>
    <x v="26"/>
    <s v="NILL"/>
    <m/>
    <m/>
    <m/>
    <m/>
    <m/>
    <m/>
    <m/>
    <m/>
    <s v="Punjabi_song"/>
  </r>
  <r>
    <x v="1"/>
    <x v="887"/>
    <m/>
    <x v="1"/>
    <s v="PT11S"/>
    <x v="262"/>
    <n v="46535"/>
    <n v="1265"/>
    <n v="12"/>
    <x v="3"/>
    <x v="641"/>
    <x v="26"/>
    <s v="NILL"/>
    <m/>
    <m/>
    <m/>
    <m/>
    <m/>
    <m/>
    <m/>
    <m/>
    <s v="Punjabi_song"/>
  </r>
  <r>
    <x v="1"/>
    <x v="888"/>
    <m/>
    <x v="1"/>
    <s v="PT12S"/>
    <x v="261"/>
    <n v="29484"/>
    <n v="577"/>
    <n v="4"/>
    <x v="3"/>
    <x v="641"/>
    <x v="26"/>
    <s v="NILL"/>
    <m/>
    <m/>
    <m/>
    <m/>
    <m/>
    <m/>
    <m/>
    <m/>
    <s v="Punjabi_song"/>
  </r>
  <r>
    <x v="1"/>
    <x v="889"/>
    <m/>
    <x v="1"/>
    <s v="PT40S"/>
    <x v="145"/>
    <n v="1395"/>
    <n v="34"/>
    <n v="1"/>
    <x v="3"/>
    <x v="646"/>
    <x v="26"/>
    <s v="NILL"/>
    <m/>
    <m/>
    <m/>
    <m/>
    <m/>
    <m/>
    <m/>
    <m/>
    <s v="Punjabi_song"/>
  </r>
  <r>
    <x v="1"/>
    <x v="890"/>
    <m/>
    <x v="1"/>
    <s v="PT40S"/>
    <x v="145"/>
    <n v="1916"/>
    <n v="28"/>
    <n v="1"/>
    <x v="3"/>
    <x v="647"/>
    <x v="26"/>
    <s v="NILL"/>
    <m/>
    <m/>
    <m/>
    <m/>
    <m/>
    <m/>
    <m/>
    <m/>
    <s v="Punjabi_song"/>
  </r>
  <r>
    <x v="1"/>
    <x v="891"/>
    <m/>
    <x v="1"/>
    <s v="PT22S"/>
    <x v="108"/>
    <n v="4023"/>
    <n v="85"/>
    <n v="0"/>
    <x v="3"/>
    <x v="648"/>
    <x v="26"/>
    <s v="NILL"/>
    <m/>
    <m/>
    <m/>
    <m/>
    <m/>
    <m/>
    <m/>
    <m/>
    <s v="Punjabi_song"/>
  </r>
  <r>
    <x v="1"/>
    <x v="892"/>
    <m/>
    <x v="1"/>
    <s v="PT31S"/>
    <x v="235"/>
    <n v="2309"/>
    <n v="53"/>
    <n v="1"/>
    <x v="3"/>
    <x v="645"/>
    <x v="26"/>
    <s v="NILL"/>
    <m/>
    <m/>
    <m/>
    <m/>
    <m/>
    <m/>
    <m/>
    <m/>
    <s v="Punjabi_song"/>
  </r>
  <r>
    <x v="1"/>
    <x v="893"/>
    <m/>
    <x v="1"/>
    <s v="PT22S"/>
    <x v="108"/>
    <n v="9640"/>
    <n v="131"/>
    <n v="2"/>
    <x v="3"/>
    <x v="649"/>
    <x v="26"/>
    <s v="NILL"/>
    <m/>
    <m/>
    <m/>
    <m/>
    <m/>
    <m/>
    <m/>
    <m/>
    <s v="Punjabi_song"/>
  </r>
  <r>
    <x v="1"/>
    <x v="894"/>
    <m/>
    <x v="1"/>
    <s v="PT40S"/>
    <x v="145"/>
    <n v="2940"/>
    <n v="40"/>
    <n v="1"/>
    <x v="3"/>
    <x v="645"/>
    <x v="26"/>
    <s v="NILL"/>
    <m/>
    <m/>
    <m/>
    <m/>
    <m/>
    <m/>
    <m/>
    <m/>
    <s v="Punjabi_song"/>
  </r>
  <r>
    <x v="1"/>
    <x v="895"/>
    <m/>
    <x v="1"/>
    <s v="PT23S"/>
    <x v="114"/>
    <n v="6240"/>
    <n v="112"/>
    <n v="1"/>
    <x v="3"/>
    <x v="650"/>
    <x v="26"/>
    <s v="NILL"/>
    <m/>
    <m/>
    <m/>
    <m/>
    <m/>
    <m/>
    <m/>
    <m/>
    <s v="Punjabi_song"/>
  </r>
  <r>
    <x v="1"/>
    <x v="896"/>
    <m/>
    <x v="1"/>
    <s v="PT23S"/>
    <x v="114"/>
    <n v="1007"/>
    <n v="18"/>
    <n v="1"/>
    <x v="3"/>
    <x v="7"/>
    <x v="26"/>
    <s v="NILL"/>
    <m/>
    <m/>
    <m/>
    <m/>
    <m/>
    <m/>
    <m/>
    <m/>
    <s v="Punjabi_song"/>
  </r>
  <r>
    <x v="1"/>
    <x v="897"/>
    <s v="Geet MP3 presents the 8k Full Video full video of “Pitth Piche” from the LEGENDS album, voiced by the legendary Nachhatar Gill with a hard-hitting rap by Deep Jandu. A dynamic track reviving pure desi energy, classic vibes, and timeless Punjabi flavour.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Song Credits: _x000a__x000a_Title: Pitth Piche from &quot;LEGENDS&quot;_x000a_Singer: Nachhatar Gill, Deep Jandu_x000a_Lyrics: Prince Bains, Lally Mundi_x000a_Music: Deep Jandu_x000a_Video: Jagroop Sandhu &amp; Guru Bhullar_x000a_DOP: Prabh Ramgharia_x000a_Assistant Director: Deba Goindwal _x000a_Post Production: The Amigos Pro_x000a_Line Producer: Gold Production _x000a_Editor &amp; Colorist: Harmanvir _x000a_Production Team: Sagar Saggu, Armaan, Gurpreet Bhullar 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S"/>
    <x v="105"/>
    <n v="110825"/>
    <n v="822"/>
    <n v="11"/>
    <x v="1"/>
    <x v="34"/>
    <x v="291"/>
    <s v="Prince Bains, Lally Mundi"/>
    <m/>
    <m/>
    <s v=" Jagroop Sandhu &amp; Guru Bhullar"/>
    <s v=" https://music.youtube.com/playlist?list=OLAK5uy_k88qJbPhzABPc83tbSi8qwRIj2vSRRbR4&amp;si=M1xeW22crAIqPxaI"/>
    <s v=" https://open.spotify.com/album/2fC4CqKEzXGyaYCTI4A8Ng"/>
    <s v=" https://music.apple.com/us/album/legends/1853045105"/>
    <s v=" https://www.jiosaavn.com/album/legends/XDaNK0A2FFA_"/>
    <m/>
    <s v="Punjabi_song"/>
  </r>
  <r>
    <x v="1"/>
    <x v="898"/>
    <m/>
    <x v="1"/>
    <s v="PT40S"/>
    <x v="145"/>
    <n v="11966"/>
    <n v="177"/>
    <n v="1"/>
    <x v="3"/>
    <x v="651"/>
    <x v="26"/>
    <s v="NILL"/>
    <m/>
    <m/>
    <m/>
    <m/>
    <m/>
    <m/>
    <m/>
    <m/>
    <s v="Punjabi_song"/>
  </r>
  <r>
    <x v="1"/>
    <x v="899"/>
    <m/>
    <x v="1"/>
    <s v="PT40S"/>
    <x v="145"/>
    <n v="2093"/>
    <n v="47"/>
    <n v="6"/>
    <x v="3"/>
    <x v="652"/>
    <x v="26"/>
    <s v="NILL"/>
    <m/>
    <m/>
    <m/>
    <m/>
    <m/>
    <m/>
    <m/>
    <m/>
    <s v="Punjabi_song"/>
  </r>
  <r>
    <x v="1"/>
    <x v="900"/>
    <m/>
    <x v="1"/>
    <s v="PT40S"/>
    <x v="145"/>
    <n v="1157"/>
    <n v="29"/>
    <n v="2"/>
    <x v="3"/>
    <x v="645"/>
    <x v="26"/>
    <s v="NILL"/>
    <m/>
    <m/>
    <m/>
    <m/>
    <m/>
    <m/>
    <m/>
    <m/>
    <s v="Punjabi_song"/>
  </r>
  <r>
    <x v="1"/>
    <x v="901"/>
    <m/>
    <x v="1"/>
    <s v="PT40S"/>
    <x v="145"/>
    <n v="1643"/>
    <n v="22"/>
    <n v="1"/>
    <x v="3"/>
    <x v="645"/>
    <x v="26"/>
    <s v="NILL"/>
    <m/>
    <m/>
    <m/>
    <m/>
    <m/>
    <m/>
    <m/>
    <m/>
    <s v="Punjabi_song"/>
  </r>
  <r>
    <x v="1"/>
    <x v="902"/>
    <m/>
    <x v="1"/>
    <s v="PT31S"/>
    <x v="235"/>
    <n v="1122"/>
    <n v="30"/>
    <n v="2"/>
    <x v="3"/>
    <x v="645"/>
    <x v="26"/>
    <s v="NILL"/>
    <m/>
    <m/>
    <m/>
    <m/>
    <m/>
    <m/>
    <m/>
    <m/>
    <s v="Punjabi_song"/>
  </r>
  <r>
    <x v="1"/>
    <x v="903"/>
    <s v="Geet MP3 presents the official video of “Peyo Da Peyo” from the LEGENDS album, powered by the powerful and aggresive vocals of Nirmal Sidhu and vibrant rap by Deep Jandu. A high-voltage Punjabi banger packed with raw energy, attitude, and unstoppable desi swagger._x000a__x000a_&quot;LEGENDS&quot;, powerhouse Punjabi album that brings together some of the most iconic voices in the Punjabi music industry, alongside the musical genius of Deep Jandu, who leads the album’s rap and music production. 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32S"/>
    <x v="22"/>
    <n v="2346036"/>
    <n v="34259"/>
    <n v="1930"/>
    <x v="0"/>
    <x v="33"/>
    <x v="13"/>
    <s v="Vicky Dhaliwal"/>
    <m/>
    <m/>
    <m/>
    <s v=" https://music.youtube.com/playlist?list=OLAK5uy_k88qJbPhzABPc83tbSi8qwRIj2vSRRbR4&amp;si=M1xeW22crAIqPxaI"/>
    <s v=" https://open.spotify.com/album/2fC4CqKEzXGyaYCTI4A8Ng"/>
    <s v=" https://music.apple.com/us/album/legends/1853045105"/>
    <s v=" https://www.jiosaavn.com/album/legends/XDaNK0A2FFA_"/>
    <m/>
    <s v="Punjabi_song"/>
  </r>
  <r>
    <x v="1"/>
    <x v="904"/>
    <s v="Geet MP3 presents the full video of “Together With You” by Navjot Lambar, a soulful Punjabi romantic duet crafted for couples in love. With a pure romantic vibe, heartfelt lyrics, and a dreamy romantic hook, this song blends soft beats and emotional melodies to celebrate true love, deep connection, and forever moments._x000a__x000a_Stream/ Download &quot;Together With You&quot; on:_x000a__x000a_Spotify: https://open.spotify.com/album/6NhVdlpcXm1QA72oPXmIbf_x000a_Apple Music: https://music.apple.com/us/album/together-with-you-single/1877359943_x000a_iTunes: https://music.apple.com/us/album/together-with-you-single/1877359943_x000a_Amazon Prime Music:_x000a_Gaana: https://gaana.com/song/together-with-you-1249-7202_x000a_Jio Saavn: https://www.jiosaavn.com/song/together-with-you/PwwkADBkXVs_x000a_YT Music: https://music.youtube.com/playlist?list=OLAK5uy_mMnS9KX01rqfBDvuxz5Z6zBQt9N0aQ87E&amp;si=Uzunog58reLqYPXM_x000a_Instagram Reel: https://www.instagram.com/reels/audio/1621387682373532_x000a__x000a_Song Credits:_x000a__x000a_Title: Together With You_x000a_Singer: Navjot Lambar, Sukhreet Buttar_x000a_Lyrics: Navjot Lambar_x000a_Music: Shevv_x000a_Directed By: Jagroop Sandhu &amp; Guru Bhullar_x000a_Female Lead: Muskan Gupta_x000a_DOP : Jass Sudan _x000a_Editor &amp; Colorist: Harmanvir _x000a_Post Production: The Amigos Pro_x000a_Assistant Director: Deba Goindwal _x000a_Line Producer: Gold Production _x000a_Production Team: Sagar Saggu , Armaan , Gurpreet Bhullar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4S"/>
    <x v="48"/>
    <n v="582710"/>
    <n v="21396"/>
    <n v="1106"/>
    <x v="1"/>
    <x v="653"/>
    <x v="292"/>
    <s v="Navjot Lambar"/>
    <m/>
    <m/>
    <m/>
    <s v=" https://music.youtube.com/playlist?list=OLAK5uy_mMnS9KX01rqfBDvuxz5Z6zBQt9N0aQ87E&amp;si=Uzunog58reLqYPXM"/>
    <s v=" https://open.spotify.com/album/6NhVdlpcXm1QA72oPXmIbf"/>
    <s v=" https://music.apple.com/us/album/together-with-you-single/1877359943"/>
    <s v=" https://www.jiosaavn.com/song/together-with-you/PwwkADBkXVs"/>
    <s v=" https://www.instagram.com/reels/audio/1621387682373532"/>
    <s v="Punjabi_song"/>
  </r>
  <r>
    <x v="1"/>
    <x v="905"/>
    <m/>
    <x v="1"/>
    <s v="PT55S"/>
    <x v="263"/>
    <n v="46522"/>
    <n v="1665"/>
    <n v="13"/>
    <x v="3"/>
    <x v="654"/>
    <x v="26"/>
    <s v="NILL"/>
    <m/>
    <m/>
    <m/>
    <m/>
    <m/>
    <m/>
    <m/>
    <m/>
    <s v="Punjabi_song"/>
  </r>
  <r>
    <x v="1"/>
    <x v="906"/>
    <m/>
    <x v="1"/>
    <s v="PT19S"/>
    <x v="81"/>
    <n v="604841"/>
    <n v="13378"/>
    <n v="108"/>
    <x v="3"/>
    <x v="34"/>
    <x v="26"/>
    <s v="NILL"/>
    <m/>
    <m/>
    <m/>
    <m/>
    <m/>
    <m/>
    <m/>
    <m/>
    <s v="Punjabi_song"/>
  </r>
  <r>
    <x v="1"/>
    <x v="907"/>
    <m/>
    <x v="1"/>
    <s v="PT34S"/>
    <x v="135"/>
    <n v="209920"/>
    <n v="5665"/>
    <n v="36"/>
    <x v="3"/>
    <x v="34"/>
    <x v="26"/>
    <s v="NILL"/>
    <m/>
    <m/>
    <m/>
    <m/>
    <m/>
    <m/>
    <m/>
    <m/>
    <s v="Punjabi_song"/>
  </r>
  <r>
    <x v="1"/>
    <x v="908"/>
    <m/>
    <x v="1"/>
    <s v="PT19S"/>
    <x v="81"/>
    <n v="268165"/>
    <n v="7177"/>
    <n v="95"/>
    <x v="3"/>
    <x v="655"/>
    <x v="26"/>
    <s v="NILL"/>
    <m/>
    <m/>
    <m/>
    <m/>
    <m/>
    <m/>
    <m/>
    <m/>
    <s v="Punjabi_song"/>
  </r>
  <r>
    <x v="1"/>
    <x v="909"/>
    <m/>
    <x v="1"/>
    <s v="PT42S"/>
    <x v="253"/>
    <n v="228517"/>
    <n v="6204"/>
    <n v="39"/>
    <x v="3"/>
    <x v="34"/>
    <x v="26"/>
    <s v="NILL"/>
    <m/>
    <m/>
    <m/>
    <m/>
    <m/>
    <m/>
    <m/>
    <m/>
    <s v="Punjabi_song"/>
  </r>
  <r>
    <x v="1"/>
    <x v="910"/>
    <m/>
    <x v="1"/>
    <s v="PT19S"/>
    <x v="81"/>
    <n v="366161"/>
    <n v="10057"/>
    <n v="89"/>
    <x v="3"/>
    <x v="34"/>
    <x v="26"/>
    <s v="NILL"/>
    <m/>
    <m/>
    <m/>
    <m/>
    <m/>
    <m/>
    <m/>
    <m/>
    <s v="Punjabi_song"/>
  </r>
  <r>
    <x v="1"/>
    <x v="911"/>
    <s v="Geet MP3 presents the full video of “Pitth Piche” from the LEGENDS album, voiced by the legendary Nachhatar Gill with a hard-hitting rap by Deep Jandu. A dynamic track reviving pure desi energy, classic vibes, and timeless Punjabi flavour._x000a__x000a_&quot;LEGENDS&quot;, powerhouse Punjabi album that brings together some of the most iconic voices in the Punjabi music industry, alongside the musical genius of Deep Jandu, who leads the album’s rap and music production. 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Song Credits: _x000a__x000a_Title: Pitth Piche from &quot;LEGENDS&quot;_x000a_Singer: Nachhatar Gill, Deep Jandu_x000a_Lyrics: Prince Bains, Lally Mundi_x000a_Music: Deep Jandu_x000a_Video: Jagroop Sandhu &amp; Guru Bhullar_x000a_DOP: Prabh Ramgharia_x000a_Assistant Director: Deba Goindwal _x000a_Post Production: The Amigos Pro_x000a_Line Producer: Gold Production _x000a_Editor &amp; Colorist: Harmanvir _x000a_Production Team: Sagar Saggu, Armaan, Gurpreet Bhullar 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8S"/>
    <x v="138"/>
    <n v="19749240"/>
    <n v="180440"/>
    <n v="6888"/>
    <x v="0"/>
    <x v="34"/>
    <x v="291"/>
    <s v="Prince Bains, Lally Mundi"/>
    <m/>
    <m/>
    <s v=" Jagroop Sandhu &amp; Guru Bhullar"/>
    <s v=" https://music.youtube.com/playlist?list=OLAK5uy_k88qJbPhzABPc83tbSi8qwRIj2vSRRbR4&amp;si=M1xeW22crAIqPxaI"/>
    <s v=" https://open.spotify.com/album/2fC4CqKEzXGyaYCTI4A8Ng"/>
    <s v=" https://music.apple.com/us/album/legends/1853045105"/>
    <s v=" https://www.jiosaavn.com/album/legends/XDaNK0A2FFA_"/>
    <m/>
    <s v="Punjabi_song"/>
  </r>
  <r>
    <x v="1"/>
    <x v="912"/>
    <m/>
    <x v="1"/>
    <s v="PT39S"/>
    <x v="264"/>
    <n v="3921"/>
    <n v="71"/>
    <n v="3"/>
    <x v="3"/>
    <x v="17"/>
    <x v="26"/>
    <s v="NILL"/>
    <m/>
    <m/>
    <m/>
    <m/>
    <m/>
    <m/>
    <m/>
    <m/>
    <s v="Punjabi_song"/>
  </r>
  <r>
    <x v="1"/>
    <x v="913"/>
    <m/>
    <x v="1"/>
    <s v="PT18S"/>
    <x v="255"/>
    <n v="3330"/>
    <n v="86"/>
    <n v="4"/>
    <x v="3"/>
    <x v="17"/>
    <x v="26"/>
    <s v="NILL"/>
    <m/>
    <m/>
    <m/>
    <m/>
    <m/>
    <m/>
    <m/>
    <m/>
    <s v="Punjabi_song"/>
  </r>
  <r>
    <x v="1"/>
    <x v="914"/>
    <m/>
    <x v="1"/>
    <s v="PT21S"/>
    <x v="8"/>
    <n v="3079"/>
    <n v="48"/>
    <n v="1"/>
    <x v="3"/>
    <x v="17"/>
    <x v="26"/>
    <s v="NILL"/>
    <m/>
    <m/>
    <m/>
    <m/>
    <m/>
    <m/>
    <m/>
    <m/>
    <s v="Punjabi_song"/>
  </r>
  <r>
    <x v="1"/>
    <x v="915"/>
    <m/>
    <x v="1"/>
    <s v="PT33S"/>
    <x v="224"/>
    <n v="2439"/>
    <n v="76"/>
    <n v="0"/>
    <x v="3"/>
    <x v="31"/>
    <x v="26"/>
    <s v="NILL"/>
    <m/>
    <m/>
    <m/>
    <m/>
    <m/>
    <m/>
    <m/>
    <m/>
    <s v="Punjabi_song"/>
  </r>
  <r>
    <x v="1"/>
    <x v="916"/>
    <m/>
    <x v="1"/>
    <s v="PT33S"/>
    <x v="224"/>
    <n v="2897"/>
    <n v="45"/>
    <n v="0"/>
    <x v="3"/>
    <x v="31"/>
    <x v="26"/>
    <s v="NILL"/>
    <m/>
    <m/>
    <m/>
    <m/>
    <m/>
    <m/>
    <m/>
    <m/>
    <s v="Punjabi_song"/>
  </r>
  <r>
    <x v="1"/>
    <x v="917"/>
    <m/>
    <x v="1"/>
    <s v="PT34S"/>
    <x v="135"/>
    <n v="2777"/>
    <n v="40"/>
    <n v="1"/>
    <x v="3"/>
    <x v="265"/>
    <x v="26"/>
    <s v="NILL"/>
    <m/>
    <m/>
    <m/>
    <m/>
    <m/>
    <m/>
    <m/>
    <m/>
    <s v="Punjabi_song"/>
  </r>
  <r>
    <x v="1"/>
    <x v="918"/>
    <m/>
    <x v="1"/>
    <s v="PT21S"/>
    <x v="8"/>
    <n v="10234"/>
    <n v="447"/>
    <n v="0"/>
    <x v="3"/>
    <x v="17"/>
    <x v="26"/>
    <s v="NILL"/>
    <m/>
    <m/>
    <m/>
    <m/>
    <m/>
    <m/>
    <m/>
    <m/>
    <s v="Punjabi_song"/>
  </r>
  <r>
    <x v="1"/>
    <x v="919"/>
    <m/>
    <x v="1"/>
    <s v="PT34S"/>
    <x v="135"/>
    <n v="3147"/>
    <n v="48"/>
    <n v="0"/>
    <x v="3"/>
    <x v="31"/>
    <x v="26"/>
    <s v="NILL"/>
    <m/>
    <m/>
    <m/>
    <m/>
    <m/>
    <m/>
    <m/>
    <m/>
    <s v="Punjabi_song"/>
  </r>
  <r>
    <x v="1"/>
    <x v="920"/>
    <m/>
    <x v="1"/>
    <s v="PT28S"/>
    <x v="166"/>
    <n v="2379"/>
    <n v="57"/>
    <n v="0"/>
    <x v="3"/>
    <x v="31"/>
    <x v="26"/>
    <s v="NILL"/>
    <m/>
    <m/>
    <m/>
    <m/>
    <m/>
    <m/>
    <m/>
    <m/>
    <s v="Punjabi_song"/>
  </r>
  <r>
    <x v="1"/>
    <x v="921"/>
    <s v="Geet MP3 presents official video of “Competition” from the LEGENDS album, sung by the iconic Surjit Khan with a fiery rap by Deep Jandu. A high-energy bhangra banger loaded with nostalgia, power, and pure desi groove._x000a__x000a_Stream/Download &quot;LEGENDS&quot; Full ALbum on: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2139670576441093_x000a__x000a_Credits: _x000a_Title: Competition_x000a_Singer: Surjit Khan, Deep Jandu_x000a_Lyrics: Vicky Dhaliwal_x000a_Music: Deep Jandu_x000a_Composer: Deep Jandu_x000a_Producer: Kv Dhillon_x000a_Record Label: Geet MP3_x000a__x000a_Join the Journey and Subscribe to Endless Entertainment: http://bit.ly/SubscribeGEETMP3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4M2S"/>
    <x v="175"/>
    <n v="5919965"/>
    <n v="70272"/>
    <n v="2331"/>
    <x v="1"/>
    <x v="31"/>
    <x v="293"/>
    <s v="Vicky Dhaliwal"/>
    <s v=" Deep Jandu"/>
    <m/>
    <m/>
    <s v=" https://music.youtube.com/playlist?list=OLAK5uy_k88qJbPhzABPc83tbSi8qwRIj2vSRRbR4&amp;si=M1xeW22crAIqPxaI"/>
    <s v=" https://open.spotify.com/album/2fC4CqKEzXGyaYCTI4A8Ng"/>
    <s v=" https://music.apple.com/us/album/legends/1853045105"/>
    <s v=" https://www.jiosaavn.com/album/legends/XDaNK0A2FFA_"/>
    <s v=" https://www.instagram.com/reels/audio/2139670576441093"/>
    <s v="Punjabi_song"/>
  </r>
  <r>
    <x v="1"/>
    <x v="922"/>
    <m/>
    <x v="1"/>
    <s v="PT44S"/>
    <x v="198"/>
    <n v="1790"/>
    <n v="38"/>
    <n v="0"/>
    <x v="3"/>
    <x v="656"/>
    <x v="26"/>
    <s v="NILL"/>
    <m/>
    <m/>
    <m/>
    <m/>
    <m/>
    <m/>
    <m/>
    <m/>
    <s v="Punjabi_song"/>
  </r>
  <r>
    <x v="1"/>
    <x v="923"/>
    <m/>
    <x v="1"/>
    <s v="PT30S"/>
    <x v="203"/>
    <n v="19289"/>
    <n v="542"/>
    <n v="1"/>
    <x v="3"/>
    <x v="19"/>
    <x v="26"/>
    <s v="NILL"/>
    <m/>
    <m/>
    <m/>
    <m/>
    <m/>
    <m/>
    <m/>
    <m/>
    <s v="Punjabi_song"/>
  </r>
  <r>
    <x v="1"/>
    <x v="924"/>
    <m/>
    <x v="1"/>
    <s v="PT33S"/>
    <x v="224"/>
    <n v="2139"/>
    <n v="18"/>
    <n v="0"/>
    <x v="3"/>
    <x v="656"/>
    <x v="26"/>
    <s v="NILL"/>
    <m/>
    <m/>
    <m/>
    <m/>
    <m/>
    <m/>
    <m/>
    <m/>
    <s v="Punjabi_song"/>
  </r>
  <r>
    <x v="1"/>
    <x v="925"/>
    <m/>
    <x v="1"/>
    <s v="PT24S"/>
    <x v="112"/>
    <n v="11417"/>
    <n v="177"/>
    <n v="2"/>
    <x v="3"/>
    <x v="19"/>
    <x v="26"/>
    <s v="NILL"/>
    <m/>
    <m/>
    <m/>
    <m/>
    <m/>
    <m/>
    <m/>
    <m/>
    <s v="Punjabi_song"/>
  </r>
  <r>
    <x v="1"/>
    <x v="926"/>
    <m/>
    <x v="1"/>
    <s v="PT30S"/>
    <x v="203"/>
    <n v="79307"/>
    <n v="1634"/>
    <n v="5"/>
    <x v="3"/>
    <x v="19"/>
    <x v="26"/>
    <s v="NILL"/>
    <m/>
    <m/>
    <m/>
    <m/>
    <m/>
    <m/>
    <m/>
    <m/>
    <s v="Punjabi_song"/>
  </r>
  <r>
    <x v="1"/>
    <x v="927"/>
    <m/>
    <x v="1"/>
    <s v="PT33S"/>
    <x v="224"/>
    <n v="2224"/>
    <n v="23"/>
    <n v="0"/>
    <x v="3"/>
    <x v="656"/>
    <x v="26"/>
    <s v="NILL"/>
    <m/>
    <m/>
    <m/>
    <m/>
    <m/>
    <m/>
    <m/>
    <m/>
    <s v="Punjabi_song"/>
  </r>
  <r>
    <x v="1"/>
    <x v="928"/>
    <m/>
    <x v="1"/>
    <s v="PT33S"/>
    <x v="224"/>
    <n v="2081"/>
    <n v="28"/>
    <n v="0"/>
    <x v="3"/>
    <x v="656"/>
    <x v="26"/>
    <s v="NILL"/>
    <m/>
    <m/>
    <m/>
    <m/>
    <m/>
    <m/>
    <m/>
    <m/>
    <s v="Punjabi_song"/>
  </r>
  <r>
    <x v="1"/>
    <x v="929"/>
    <m/>
    <x v="1"/>
    <s v="PT30S"/>
    <x v="203"/>
    <n v="54418"/>
    <n v="1462"/>
    <n v="5"/>
    <x v="3"/>
    <x v="19"/>
    <x v="26"/>
    <s v="NILL"/>
    <m/>
    <m/>
    <m/>
    <m/>
    <m/>
    <m/>
    <m/>
    <m/>
    <s v="Punjabi_song"/>
  </r>
  <r>
    <x v="1"/>
    <x v="930"/>
    <m/>
    <x v="1"/>
    <s v="PT29S"/>
    <x v="265"/>
    <n v="50133"/>
    <n v="660"/>
    <n v="4"/>
    <x v="3"/>
    <x v="19"/>
    <x v="26"/>
    <s v="NILL"/>
    <m/>
    <m/>
    <m/>
    <m/>
    <m/>
    <m/>
    <m/>
    <m/>
    <s v="Punjabi_song"/>
  </r>
  <r>
    <x v="1"/>
    <x v="931"/>
    <m/>
    <x v="1"/>
    <s v="PT30S"/>
    <x v="203"/>
    <n v="23551"/>
    <n v="371"/>
    <n v="8"/>
    <x v="3"/>
    <x v="19"/>
    <x v="26"/>
    <s v="NILL"/>
    <m/>
    <m/>
    <m/>
    <m/>
    <m/>
    <m/>
    <m/>
    <m/>
    <s v="Punjabi_song"/>
  </r>
  <r>
    <x v="1"/>
    <x v="932"/>
    <m/>
    <x v="1"/>
    <s v="PT35S"/>
    <x v="213"/>
    <n v="30064"/>
    <n v="757"/>
    <n v="2"/>
    <x v="3"/>
    <x v="657"/>
    <x v="26"/>
    <s v="NILL"/>
    <m/>
    <m/>
    <m/>
    <m/>
    <m/>
    <m/>
    <m/>
    <m/>
    <s v="Punjabi_song"/>
  </r>
  <r>
    <x v="1"/>
    <x v="933"/>
    <m/>
    <x v="1"/>
    <s v="PT49S"/>
    <x v="162"/>
    <n v="31333"/>
    <n v="993"/>
    <n v="3"/>
    <x v="3"/>
    <x v="658"/>
    <x v="26"/>
    <s v="NILL"/>
    <m/>
    <m/>
    <m/>
    <m/>
    <m/>
    <m/>
    <m/>
    <m/>
    <s v="Punjabi_song"/>
  </r>
  <r>
    <x v="1"/>
    <x v="934"/>
    <m/>
    <x v="1"/>
    <s v="PT26S"/>
    <x v="58"/>
    <n v="28619"/>
    <n v="718"/>
    <n v="3"/>
    <x v="3"/>
    <x v="29"/>
    <x v="26"/>
    <s v="NILL"/>
    <m/>
    <m/>
    <m/>
    <m/>
    <m/>
    <m/>
    <m/>
    <m/>
    <s v="Punjabi_song"/>
  </r>
  <r>
    <x v="1"/>
    <x v="935"/>
    <m/>
    <x v="1"/>
    <s v="PT26S"/>
    <x v="58"/>
    <n v="116260"/>
    <n v="3225"/>
    <n v="23"/>
    <x v="3"/>
    <x v="641"/>
    <x v="26"/>
    <s v="NILL"/>
    <m/>
    <m/>
    <m/>
    <m/>
    <m/>
    <m/>
    <m/>
    <m/>
    <s v="Punjabi_song"/>
  </r>
  <r>
    <x v="1"/>
    <x v="936"/>
    <s v="Geet MP3 presents Behinds the Scenes of “Badmashi” from the LEGENDS album, sung by the iconic KS Makhan with a fiery rap by Deep Jandu. A high-energy bhangra banger loaded with nostalgia, power, and pure desi groove.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1583439669736919_x000a__x000a_Song Credits:_x000a__x000a_Title: Dalle_x000a_Album: LEGENDS_x000a_Singer: Lehmber Hussainpuri, Deep Jandu_x000a_Lyrics: Vicky Dhaliwal_x000a_Music: Deep Jandu_x000a_Video: Satti Dhillon_x000a_DOP: Sukh Kamboj_x000a_Focus: Ram _x000a_Female Lead: Aamreen Sharma _x000a_Production: RS Film &amp; Productions_x000a_EP: Rahul Sehal _x000a_Director Ad: Rajat yadav _x000a_Production: Rohit Gaur, Gulshan, Kaka_x000a_Gaffer: Sonu _x000a_Makeup: Vansh _x000a_Hair: Hairbyrai _x000a_Costumes: Rajat Manchanda _x000a_Spot Head: Sonu _x000a_Junior Coordinator: Aamir Qureshi_x000a_Artwork Designer: Roop Kamal Singh_x000a_Producer: Kv Dhillon_x000a_Record Label: Geet MP3_x000a__x000a_&quot;LEGENDS&quot; - Tracklist: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_x000a_Facebook: https://www.facebook.com/iGeetMP3_x000a_Instagram: https://www.instagram.com/GeetMP3_x000a_Twitter: htthttps://twitter.com/GeetMP3Universe_x000a_Snapchat: https://www.snapchat.com/add/GeetMP3_x000a_Website: http://GeetMP3.com"/>
    <x v="1"/>
    <s v="PT8M8S"/>
    <x v="266"/>
    <n v="11706"/>
    <n v="252"/>
    <n v="8"/>
    <x v="1"/>
    <x v="642"/>
    <x v="13"/>
    <s v="Vicky Dhaliwal"/>
    <m/>
    <m/>
    <s v=" Satti Dhillon"/>
    <s v=" https://music.youtube.com/playlist?list=OLAK5uy_k88qJbPhzABPc83tbSi8qwRIj2vSRRbR4&amp;si=M1xeW22crAIqPxaI"/>
    <s v=" https://open.spotify.com/album/2fC4CqKEzXGyaYCTI4A8Ng"/>
    <s v=" https://music.apple.com/us/album/legends/1853045105"/>
    <s v=" https://www.jiosaavn.com/album/legends/XDaNK0A2FFA_"/>
    <s v=" https://www.instagram.com/reels/audio/1583439669736919"/>
    <s v="Punjabi_song"/>
  </r>
  <r>
    <x v="1"/>
    <x v="937"/>
    <s v="Geet MP3 presents Behinds the Scenes of “Dalle” from the LEGENDS album, sung by the iconic Lehmber Hussainpuri with a fiery rap by Deep Jandu. A high-energy bhangra banger loaded with nostalgia, power, and pure desi groove.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1583439669736919_x000a__x000a_Song Credits:_x000a__x000a_Title: Dalle_x000a_Album: LEGENDS_x000a_Singer: Lehmber Hussainpuri, Deep Jandu_x000a_Lyrics: Vicky Dhaliwal_x000a_Music: Deep Jandu_x000a_Video: Satti Dhillon_x000a_DOP: Sukh Kamboj_x000a_Focus: Ram _x000a_Female Lead: Aamreen Sharma _x000a_Production: RS Film &amp; Productions_x000a_EP: Rahul Sehal _x000a_Director Ad: Rajat yadav _x000a_Production: Rohit Gaur, Gulshan, Kaka_x000a_Gaffer: Sonu _x000a_Makeup: Vansh _x000a_Hair: Hairbyrai _x000a_Costumes: Rajat Manchanda _x000a_Spot Head: Sonu _x000a_Junior Coordinator: Aamir Qureshi_x000a_Artwork Designer: Roop Kamal Singh_x000a_Producer: Kv Dhillon_x000a_Record Label: Geet MP3_x000a__x000a_&quot;LEGENDS&quot; - Tracklist: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Join the Journey and Subscribe to Endless Entertainment: http://bit.ly/SubscribeGEETMP3_x000a__x000a_Enjoy &amp; Stay Connected With us On Social Media:_x000a__x000a_Linkedin: https://www.linkedin.com/company/geet-mp3_x000a_YouTube: https://www.youtube.com/c/GeetMP3_x000a_Facebook: https://www.facebook.com/iGeetMP3_x000a_Instagram: https://www.instagram.com/GeetMP3_x000a_Twitter: htthttps://twitter.com/GeetMP3Universe_x000a_Snapchat: https://www.snapchat.com/add/GeetMP3_x000a_Website: http://GeetMP3.com"/>
    <x v="1"/>
    <s v="PT3M22S"/>
    <x v="173"/>
    <n v="9998"/>
    <n v="123"/>
    <n v="4"/>
    <x v="1"/>
    <x v="26"/>
    <x v="13"/>
    <s v="Vicky Dhaliwal"/>
    <m/>
    <m/>
    <s v=" Satti Dhillon"/>
    <s v=" https://music.youtube.com/playlist?list=OLAK5uy_k88qJbPhzABPc83tbSi8qwRIj2vSRRbR4&amp;si=M1xeW22crAIqPxaI"/>
    <s v=" https://open.spotify.com/album/2fC4CqKEzXGyaYCTI4A8Ng"/>
    <s v=" https://music.apple.com/us/album/legends/1853045105"/>
    <s v=" https://www.jiosaavn.com/album/legends/XDaNK0A2FFA_"/>
    <s v=" https://www.instagram.com/reels/audio/1583439669736919"/>
    <s v="Punjabi_song"/>
  </r>
  <r>
    <x v="1"/>
    <x v="938"/>
    <s v="Geet MP3 presents the full jukebox of “Old Skool” by Nishawn Bhullar, featuring Gurlez Akhtar, Jasmeen Akhtar, Sargi Maan, Miss Pooja, and Zafar Brar. A 7-track Punjabi bhangra album packed with old skool desi vibes, traditional beats, and wedding-season energy—perfect for vibes and dance floors._x000a__x000a_Stream/ Download &quot;Old Skool&quot; on:_x000a__x000a_Spotify: https://open.spotify.com/album/1zPjEwFVi4iviTUW7OgYad_x000a_Apple Music: https://music.apple.com/us/album/old-skool/1859905062_x000a_iTunes: https://music.apple.com/us/album/old-skool/1859905062_x000a_Amazon Prime Music: https://music.amazon.in/albums/B0G5XXZFXN_x000a_Gaana: https://gaana.com/album/old-skool-punjabi-2025-4_x000a_Jio Saavn: https://www.jiosaavn.com/album/old-skool/Ut08aRpRvj4__x000a_YT Music: https://music.youtube.com/playlist?list=OLAK5uy_nM04wEJenFRRd1BE_TupkQhxISRJDSqRM&amp;si=DCjhs0vQnCdeaHUs_x000a__x000a_Album Instagram Reel Links:_x000a__x000a_Sharab Wargi: https://www.instagram.com/reels/audio/883577427427952_x000a_Supari: https://www.instagram.com/reels/audio/1167881051677850_x000a_Vardaat: https://www.instagram.com/reels/audio/876381818187657_x000a_Bahli Sohni: https://www.instagram.com/reels/audio/885312640514314_x000a_Pinda Wale: https://www.instagram.com/reels/audio/1372551471331578_x000a_Telephone: https://www.instagram.com/reels/audio/1920571388553524_x000a_Nukri: https://www.instagram.com/reels/audio/728456153157650_x000a__x000a_Album Credits: _x000a__x000a_Title: Old Skool_x000a_Artist: Nishawn Bhullar_x000a_Artwork Designer: Roop Kamal Singh_x000a_Visualizer: NIKBFX_x000a_Producer: Kv Dhillon_x000a_Record Label: Geet MP3_x000a__x000a_&quot;Old Skool&quot; - Tracklist:_x000a__x000a_1) Sharab Wargi :_x000a_Singer: Nishawn Bhullar, Gurlez Akhtar _x000a_Music: IRIS Music _x000a_Lyrics: Aman Sumal _x000a__x000a_2) Supari :_x000a_Singer: Nishawn Bhullar, Jasmeen Akhtar _x000a_Music: IRIS Music _x000a_Lyrics: Aman Sumal _x000a__x000a_3) Vardaat :_x000a_Singer: Nishawn Bhullar, Gurlez Akhtar _x000a_Music: Jassi X  _x000a_Lyrics: Aman Sumal _x000a__x000a_4) Bahli Sohni :_x000a_Singer: Nishawn Bhullar, Sargi Maan_x000a_Music: Gaiphy  _x000a_Lyrics:  Harf Cheema  _x000a__x000a_5) Pinda Wale :_x000a_Singer: Nishawn Bhullar, Gurlez Akhtar _x000a_Music: Chet Singh_x000a_Lyrics:  Kavy Riyyaaz_x000a__x000a_6) Telephone :_x000a_Singer: Nishawn Bhullar, Miss Pooja _x000a_Music: Chet Singh _x000a_Lyrics: Happy Raikoti _x000a__x000a_7) Nukri :_x000a_Singer: Nishawn Bhullar, Zafar Brar _x000a_Music: Cheetah _x000a_Lyrics: Teenu Brar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4M7S"/>
    <x v="267"/>
    <n v="551776"/>
    <n v="22684"/>
    <n v="1076"/>
    <x v="0"/>
    <x v="659"/>
    <x v="0"/>
    <s v="Aman Sumal"/>
    <m/>
    <m/>
    <m/>
    <s v=" https://music.youtube.com/playlist?list=OLAK5uy_nM04wEJenFRRd1BE_TupkQhxISRJDSqRM&amp;si=DCjhs0vQnCdeaHUs"/>
    <s v=" https://open.spotify.com/album/1zPjEwFVi4iviTUW7OgYad"/>
    <s v=" https://music.apple.com/us/album/old-skool/1859905062"/>
    <s v=" https://www.jiosaavn.com/album/old-skool/Ut08aRpRvj4_"/>
    <m/>
    <s v="Punjabi_song"/>
  </r>
  <r>
    <x v="1"/>
    <x v="939"/>
    <m/>
    <x v="1"/>
    <s v="PT41S"/>
    <x v="220"/>
    <n v="2687"/>
    <n v="52"/>
    <n v="0"/>
    <x v="3"/>
    <x v="641"/>
    <x v="26"/>
    <s v="NILL"/>
    <m/>
    <m/>
    <m/>
    <m/>
    <m/>
    <m/>
    <m/>
    <m/>
    <s v="Punjabi_song"/>
  </r>
  <r>
    <x v="1"/>
    <x v="940"/>
    <s v="Geet MP3 presents official video of “Badmashi” from the LEGENDS album, sung by the iconic KS Makhan with a fiery rap by Deep Jandu. A high-energy bhangra banger loaded with nostalgia, power, and pure desi groove._x000a__x000a_Stream/Download &quot;LEGENDS&quot; Full ALbum on :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Instagram Reel: https://www.instagram.com/reels/audio/2139670576441093_x000a__x000a_Song Credits: _x000a__x000a_Title: Badmashi_x000a_Singer: KS Makhan, Deep Jandu_x000a_Lyrics: Vicky Dhaliwal_x000a_Music: Deep Jandu_x000a_Composer: Deep Jandu_x000a_Video: Satti Dhillon_x000a_DOP: Sukh Kamboj_x000a_Focus: Ram _x000a_Female Lead: Aamreen Sharma_x000a_Production: RS Film &amp; Productions_x000a_EP: Rahul Sehal _x000a_Director Ad: Rajat Yadav _x000a_Casting Director: Aamir_x000a_Production: Rohit Gaur, Gulshan, Kaka_x000a_Gaffer: Sonu _x000a_Makeup: Sukh Makeover _x000a_Hair: Simran hairstyles_x000a_Costumes: Rajat Manchanda _x000a_Spot Head: Sonu _x000a_Junior Coordinator: Aamir Qureshi_x000a_Artwork Designer: Roop Kamal Singh_x000a_Producer: Kv Dhillon_x000a_Record Label: Geet MP3_x000a__x000a_Join the Journey and Subscribe to Endless Entertainment: http://bit.ly/SubscribeGEETMP3_x000a__x000a_Enjoy &amp; Stay Connected With us On Social Media:_x000a_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1"/>
    <s v="PT3M38S"/>
    <x v="59"/>
    <n v="15999704"/>
    <n v="138441"/>
    <n v="4160"/>
    <x v="1"/>
    <x v="642"/>
    <x v="290"/>
    <s v="Vicky Dhaliwal"/>
    <s v=" Deep Jandu"/>
    <m/>
    <s v=" Satti Dhillon"/>
    <s v=" https://music.youtube.com/playlist?list=OLAK5uy_k88qJbPhzABPc83tbSi8qwRIj2vSRRbR4&amp;si=M1xeW22crAIqPxaI"/>
    <s v=" https://open.spotify.com/album/2fC4CqKEzXGyaYCTI4A8Ng"/>
    <s v=" https://music.apple.com/us/album/legends/1853045105"/>
    <s v=" https://www.jiosaavn.com/album/legends/XDaNK0A2FFA_"/>
    <s v=" https://www.instagram.com/reels/audio/2139670576441093"/>
    <s v="Punjabi_song"/>
  </r>
  <r>
    <x v="1"/>
    <x v="941"/>
    <m/>
    <x v="1"/>
    <s v="PT41S"/>
    <x v="220"/>
    <n v="3758"/>
    <n v="163"/>
    <n v="0"/>
    <x v="3"/>
    <x v="641"/>
    <x v="26"/>
    <s v="NILL"/>
    <m/>
    <m/>
    <m/>
    <m/>
    <m/>
    <m/>
    <m/>
    <m/>
    <s v="Punjabi_song"/>
  </r>
  <r>
    <x v="1"/>
    <x v="942"/>
    <m/>
    <x v="1"/>
    <s v="PT39S"/>
    <x v="264"/>
    <n v="18818"/>
    <n v="498"/>
    <n v="5"/>
    <x v="3"/>
    <x v="641"/>
    <x v="26"/>
    <s v="NILL"/>
    <m/>
    <m/>
    <m/>
    <m/>
    <m/>
    <m/>
    <m/>
    <m/>
    <s v="Punjabi_song"/>
  </r>
  <r>
    <x v="1"/>
    <x v="943"/>
    <m/>
    <x v="1"/>
    <s v="PT34S"/>
    <x v="135"/>
    <n v="2856"/>
    <n v="53"/>
    <n v="0"/>
    <x v="3"/>
    <x v="641"/>
    <x v="26"/>
    <s v="NILL"/>
    <m/>
    <m/>
    <m/>
    <m/>
    <m/>
    <m/>
    <m/>
    <m/>
    <s v="Punjabi_song"/>
  </r>
  <r>
    <x v="1"/>
    <x v="944"/>
    <m/>
    <x v="1"/>
    <s v="PT39S"/>
    <x v="264"/>
    <n v="2439"/>
    <n v="40"/>
    <n v="0"/>
    <x v="3"/>
    <x v="641"/>
    <x v="26"/>
    <s v="NILL"/>
    <m/>
    <m/>
    <m/>
    <m/>
    <m/>
    <m/>
    <m/>
    <m/>
    <s v="Punjabi_song"/>
  </r>
  <r>
    <x v="1"/>
    <x v="945"/>
    <m/>
    <x v="1"/>
    <s v="PT34S"/>
    <x v="135"/>
    <n v="3767"/>
    <n v="23"/>
    <n v="0"/>
    <x v="3"/>
    <x v="641"/>
    <x v="26"/>
    <s v="NILL"/>
    <m/>
    <m/>
    <m/>
    <m/>
    <m/>
    <m/>
    <m/>
    <m/>
    <s v="Punjabi_song"/>
  </r>
  <r>
    <x v="1"/>
    <x v="946"/>
    <m/>
    <x v="1"/>
    <s v="PT35S"/>
    <x v="213"/>
    <n v="2622"/>
    <n v="68"/>
    <n v="0"/>
    <x v="3"/>
    <x v="641"/>
    <x v="26"/>
    <s v="NILL"/>
    <m/>
    <m/>
    <m/>
    <m/>
    <m/>
    <m/>
    <m/>
    <m/>
    <s v="Punjabi_song"/>
  </r>
  <r>
    <x v="1"/>
    <x v="947"/>
    <m/>
    <x v="1"/>
    <s v="PT25S"/>
    <x v="223"/>
    <n v="4516"/>
    <n v="90"/>
    <n v="4"/>
    <x v="3"/>
    <x v="641"/>
    <x v="26"/>
    <s v="NILL"/>
    <m/>
    <m/>
    <m/>
    <m/>
    <m/>
    <m/>
    <m/>
    <m/>
    <s v="Punjabi_song"/>
  </r>
  <r>
    <x v="1"/>
    <x v="948"/>
    <m/>
    <x v="1"/>
    <s v="PT29S"/>
    <x v="265"/>
    <n v="1735"/>
    <n v="28"/>
    <n v="0"/>
    <x v="3"/>
    <x v="265"/>
    <x v="26"/>
    <s v="NILL"/>
    <m/>
    <m/>
    <m/>
    <m/>
    <m/>
    <m/>
    <m/>
    <m/>
    <s v="Punjabi_song"/>
  </r>
  <r>
    <x v="1"/>
    <x v="949"/>
    <m/>
    <x v="1"/>
    <s v="PT41S"/>
    <x v="220"/>
    <n v="5008"/>
    <n v="318"/>
    <n v="0"/>
    <x v="3"/>
    <x v="641"/>
    <x v="26"/>
    <s v="NILL"/>
    <m/>
    <m/>
    <m/>
    <m/>
    <m/>
    <m/>
    <m/>
    <m/>
    <s v="Punjabi_song"/>
  </r>
  <r>
    <x v="1"/>
    <x v="950"/>
    <m/>
    <x v="1"/>
    <s v="PT41S"/>
    <x v="220"/>
    <n v="6783"/>
    <n v="378"/>
    <n v="2"/>
    <x v="3"/>
    <x v="641"/>
    <x v="26"/>
    <s v="NILL"/>
    <m/>
    <m/>
    <m/>
    <m/>
    <m/>
    <m/>
    <m/>
    <m/>
    <s v="Punjabi_song"/>
  </r>
  <r>
    <x v="1"/>
    <x v="951"/>
    <m/>
    <x v="1"/>
    <s v="PT41S"/>
    <x v="220"/>
    <n v="10323"/>
    <n v="437"/>
    <n v="2"/>
    <x v="3"/>
    <x v="641"/>
    <x v="26"/>
    <s v="NILL"/>
    <m/>
    <m/>
    <m/>
    <m/>
    <m/>
    <m/>
    <m/>
    <m/>
    <s v="Punjabi_song"/>
  </r>
  <r>
    <x v="1"/>
    <x v="952"/>
    <m/>
    <x v="1"/>
    <s v="PT41S"/>
    <x v="220"/>
    <n v="9759"/>
    <n v="487"/>
    <n v="1"/>
    <x v="3"/>
    <x v="641"/>
    <x v="26"/>
    <s v="NILL"/>
    <m/>
    <m/>
    <m/>
    <m/>
    <m/>
    <m/>
    <m/>
    <m/>
    <s v="Punjabi_song"/>
  </r>
  <r>
    <x v="1"/>
    <x v="953"/>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28S"/>
    <x v="166"/>
    <n v="2585"/>
    <n v="68"/>
    <n v="4"/>
    <x v="1"/>
    <x v="641"/>
    <x v="26"/>
    <m/>
    <m/>
    <m/>
    <m/>
    <m/>
    <s v=" https://open.spotify.com/album/0xf2Nv..."/>
    <s v="   / what-you-want-single  "/>
    <m/>
    <m/>
    <s v="Punjabi_song"/>
  </r>
  <r>
    <x v="1"/>
    <x v="954"/>
    <m/>
    <x v="1"/>
    <s v="PT41S"/>
    <x v="220"/>
    <n v="10037"/>
    <n v="625"/>
    <n v="0"/>
    <x v="3"/>
    <x v="641"/>
    <x v="26"/>
    <s v="NILL"/>
    <m/>
    <m/>
    <m/>
    <m/>
    <m/>
    <m/>
    <m/>
    <m/>
    <s v="Punjabi_song"/>
  </r>
  <r>
    <x v="1"/>
    <x v="955"/>
    <m/>
    <x v="1"/>
    <s v="PT30S"/>
    <x v="203"/>
    <n v="1178"/>
    <n v="10"/>
    <n v="0"/>
    <x v="3"/>
    <x v="641"/>
    <x v="26"/>
    <s v="NILL"/>
    <m/>
    <m/>
    <m/>
    <m/>
    <m/>
    <m/>
    <m/>
    <m/>
    <s v="Punjabi_song"/>
  </r>
  <r>
    <x v="1"/>
    <x v="956"/>
    <m/>
    <x v="1"/>
    <s v="PT30S"/>
    <x v="203"/>
    <n v="6732"/>
    <n v="225"/>
    <n v="4"/>
    <x v="3"/>
    <x v="641"/>
    <x v="26"/>
    <s v="NILL"/>
    <m/>
    <m/>
    <m/>
    <m/>
    <m/>
    <m/>
    <m/>
    <m/>
    <s v="Punjabi_song"/>
  </r>
  <r>
    <x v="1"/>
    <x v="957"/>
    <m/>
    <x v="1"/>
    <s v="PT51S"/>
    <x v="268"/>
    <n v="618"/>
    <n v="13"/>
    <n v="0"/>
    <x v="3"/>
    <x v="641"/>
    <x v="26"/>
    <s v="NILL"/>
    <m/>
    <m/>
    <m/>
    <m/>
    <m/>
    <m/>
    <m/>
    <m/>
    <s v="Punjabi_song"/>
  </r>
  <r>
    <x v="1"/>
    <x v="958"/>
    <m/>
    <x v="1"/>
    <s v="PT24S"/>
    <x v="112"/>
    <n v="1765"/>
    <n v="31"/>
    <n v="0"/>
    <x v="3"/>
    <x v="641"/>
    <x v="26"/>
    <s v="NILL"/>
    <m/>
    <m/>
    <m/>
    <m/>
    <m/>
    <m/>
    <m/>
    <m/>
    <s v="Punjabi_song"/>
  </r>
  <r>
    <x v="1"/>
    <x v="959"/>
    <m/>
    <x v="1"/>
    <s v="PT36S"/>
    <x v="96"/>
    <n v="2147"/>
    <n v="30"/>
    <n v="1"/>
    <x v="3"/>
    <x v="641"/>
    <x v="26"/>
    <s v="NILL"/>
    <m/>
    <m/>
    <m/>
    <m/>
    <m/>
    <m/>
    <m/>
    <m/>
    <s v="Punjabi_song"/>
  </r>
  <r>
    <x v="1"/>
    <x v="960"/>
    <m/>
    <x v="1"/>
    <s v="PT29S"/>
    <x v="265"/>
    <n v="8504"/>
    <n v="521"/>
    <n v="0"/>
    <x v="3"/>
    <x v="641"/>
    <x v="26"/>
    <s v="NILL"/>
    <m/>
    <m/>
    <m/>
    <m/>
    <m/>
    <m/>
    <m/>
    <m/>
    <s v="Punjabi_song"/>
  </r>
  <r>
    <x v="1"/>
    <x v="961"/>
    <m/>
    <x v="1"/>
    <s v="PT30S"/>
    <x v="203"/>
    <n v="1629"/>
    <n v="39"/>
    <n v="0"/>
    <x v="3"/>
    <x v="641"/>
    <x v="26"/>
    <s v="NILL"/>
    <m/>
    <m/>
    <m/>
    <m/>
    <m/>
    <m/>
    <m/>
    <m/>
    <s v="Punjabi_song"/>
  </r>
  <r>
    <x v="1"/>
    <x v="962"/>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17S"/>
    <x v="256"/>
    <n v="7937"/>
    <n v="280"/>
    <n v="3"/>
    <x v="1"/>
    <x v="641"/>
    <x v="26"/>
    <m/>
    <m/>
    <m/>
    <m/>
    <m/>
    <s v=" https://open.spotify.com/album/0xf2Nv..."/>
    <s v="   / what-you-want-single  "/>
    <m/>
    <m/>
    <s v="Punjabi_song"/>
  </r>
  <r>
    <x v="1"/>
    <x v="963"/>
    <m/>
    <x v="1"/>
    <s v="PT57S"/>
    <x v="201"/>
    <n v="1320"/>
    <n v="30"/>
    <n v="0"/>
    <x v="3"/>
    <x v="641"/>
    <x v="26"/>
    <s v="NILL"/>
    <m/>
    <m/>
    <m/>
    <m/>
    <m/>
    <m/>
    <m/>
    <m/>
    <s v="Punjabi_song"/>
  </r>
  <r>
    <x v="1"/>
    <x v="964"/>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13S"/>
    <x v="259"/>
    <n v="13326"/>
    <n v="221"/>
    <n v="0"/>
    <x v="1"/>
    <x v="641"/>
    <x v="26"/>
    <m/>
    <m/>
    <m/>
    <m/>
    <m/>
    <s v=" https://open.spotify.com/album/0xf2Nv..."/>
    <s v="   / what-you-want-single  "/>
    <m/>
    <m/>
    <s v="Punjabi_song"/>
  </r>
  <r>
    <x v="1"/>
    <x v="965"/>
    <m/>
    <x v="1"/>
    <s v="PT51S"/>
    <x v="268"/>
    <n v="1429"/>
    <n v="25"/>
    <n v="0"/>
    <x v="3"/>
    <x v="641"/>
    <x v="26"/>
    <s v="NILL"/>
    <m/>
    <m/>
    <m/>
    <m/>
    <m/>
    <m/>
    <m/>
    <m/>
    <s v="Punjabi_song"/>
  </r>
  <r>
    <x v="1"/>
    <x v="966"/>
    <m/>
    <x v="1"/>
    <s v="PT52S"/>
    <x v="269"/>
    <n v="4450"/>
    <n v="292"/>
    <n v="1"/>
    <x v="3"/>
    <x v="641"/>
    <x v="26"/>
    <s v="NILL"/>
    <m/>
    <m/>
    <m/>
    <m/>
    <m/>
    <m/>
    <m/>
    <m/>
    <s v="Punjabi_song"/>
  </r>
  <r>
    <x v="1"/>
    <x v="967"/>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22S"/>
    <x v="108"/>
    <n v="2362"/>
    <n v="39"/>
    <n v="1"/>
    <x v="1"/>
    <x v="641"/>
    <x v="26"/>
    <m/>
    <m/>
    <m/>
    <m/>
    <m/>
    <s v=" https://open.spotify.com/album/0xf2Nv..."/>
    <s v="   / what-you-want-single  "/>
    <m/>
    <m/>
    <s v="Punjabi_song"/>
  </r>
  <r>
    <x v="1"/>
    <x v="968"/>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28S"/>
    <x v="166"/>
    <n v="14982"/>
    <n v="551"/>
    <n v="2"/>
    <x v="1"/>
    <x v="641"/>
    <x v="26"/>
    <m/>
    <m/>
    <m/>
    <m/>
    <m/>
    <s v=" https://open.spotify.com/album/0xf2Nv..."/>
    <s v="   / what-you-want-single  "/>
    <m/>
    <m/>
    <s v="Punjabi_song"/>
  </r>
  <r>
    <x v="1"/>
    <x v="969"/>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6S"/>
    <x v="52"/>
    <n v="1860"/>
    <n v="38"/>
    <n v="1"/>
    <x v="1"/>
    <x v="641"/>
    <x v="26"/>
    <s v="NILL"/>
    <m/>
    <m/>
    <m/>
    <s v=" https://music.youtube.com/watch?v=rCmQpi6jq0o&amp;si=1tg3MJLepNUR7xMo"/>
    <s v=" https://open.spotify.com/track/37YrFG1kOB9j7CowJpY5Yq"/>
    <s v=" https://music.apple.com/us/album/viah-single/1854464361"/>
    <s v=" https://www.jiosaavn.com/song/viah/JgQPawFYb0M"/>
    <m/>
    <s v="Punjabi_song"/>
  </r>
  <r>
    <x v="1"/>
    <x v="970"/>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6S"/>
    <x v="52"/>
    <n v="2683"/>
    <n v="122"/>
    <n v="2"/>
    <x v="1"/>
    <x v="641"/>
    <x v="26"/>
    <s v="NILL"/>
    <m/>
    <m/>
    <m/>
    <s v=" https://music.youtube.com/watch?v=rCmQpi6jq0o&amp;si=1tg3MJLepNUR7xMo"/>
    <s v=" https://open.spotify.com/track/37YrFG1kOB9j7CowJpY5Yq"/>
    <s v=" https://music.apple.com/us/album/viah-single/1854464361"/>
    <s v=" https://www.jiosaavn.com/song/viah/JgQPawFYb0M"/>
    <m/>
    <s v="Punjabi_song"/>
  </r>
  <r>
    <x v="1"/>
    <x v="971"/>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7S"/>
    <x v="256"/>
    <n v="3769"/>
    <n v="139"/>
    <n v="2"/>
    <x v="1"/>
    <x v="641"/>
    <x v="26"/>
    <s v="NILL"/>
    <m/>
    <m/>
    <m/>
    <s v=" https://music.youtube.com/watch?v=rCmQpi6jq0o&amp;si=1tg3MJLepNUR7xMo"/>
    <s v=" https://open.spotify.com/track/37YrFG1kOB9j7CowJpY5Yq"/>
    <s v=" https://music.apple.com/us/album/viah-single/1854464361"/>
    <s v=" https://www.jiosaavn.com/song/viah/JgQPawFYb0M"/>
    <m/>
    <s v="Punjabi_song"/>
  </r>
  <r>
    <x v="1"/>
    <x v="972"/>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27S"/>
    <x v="258"/>
    <n v="855"/>
    <n v="20"/>
    <n v="1"/>
    <x v="1"/>
    <x v="641"/>
    <x v="26"/>
    <m/>
    <m/>
    <m/>
    <m/>
    <m/>
    <s v=" https://open.spotify.com/album/0xf2Nv..."/>
    <s v="   / what-you-want-single  "/>
    <m/>
    <m/>
    <s v="Punjabi_song"/>
  </r>
  <r>
    <x v="1"/>
    <x v="973"/>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7S"/>
    <x v="256"/>
    <n v="8071"/>
    <n v="204"/>
    <n v="1"/>
    <x v="1"/>
    <x v="641"/>
    <x v="26"/>
    <s v="NILL"/>
    <m/>
    <m/>
    <m/>
    <s v=" https://music.youtube.com/watch?v=rCmQpi6jq0o&amp;si=1tg3MJLepNUR7xMo"/>
    <s v=" https://open.spotify.com/track/37YrFG1kOB9j7CowJpY5Yq"/>
    <s v=" https://music.apple.com/us/album/viah-single/1854464361"/>
    <s v=" https://www.jiosaavn.com/song/viah/JgQPawFYb0M"/>
    <m/>
    <s v="Punjabi_song"/>
  </r>
  <r>
    <x v="1"/>
    <x v="974"/>
    <m/>
    <x v="1"/>
    <s v="PT51S"/>
    <x v="268"/>
    <n v="1706"/>
    <n v="19"/>
    <n v="0"/>
    <x v="3"/>
    <x v="641"/>
    <x v="26"/>
    <s v="NILL"/>
    <m/>
    <m/>
    <m/>
    <m/>
    <m/>
    <m/>
    <m/>
    <m/>
    <s v="Punjabi_song"/>
  </r>
  <r>
    <x v="1"/>
    <x v="975"/>
    <m/>
    <x v="1"/>
    <s v="PT24S"/>
    <x v="112"/>
    <n v="1670"/>
    <n v="17"/>
    <n v="0"/>
    <x v="3"/>
    <x v="660"/>
    <x v="26"/>
    <s v="NILL"/>
    <m/>
    <m/>
    <m/>
    <m/>
    <m/>
    <m/>
    <m/>
    <m/>
    <s v="Punjabi_song"/>
  </r>
  <r>
    <x v="1"/>
    <x v="976"/>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7S"/>
    <x v="256"/>
    <n v="9301"/>
    <n v="515"/>
    <n v="2"/>
    <x v="1"/>
    <x v="641"/>
    <x v="26"/>
    <s v="NILL"/>
    <m/>
    <m/>
    <m/>
    <s v=" https://music.youtube.com/watch?v=rCmQpi6jq0o&amp;si=1tg3MJLepNUR7xMo"/>
    <s v=" https://open.spotify.com/track/37YrFG1kOB9j7CowJpY5Yq"/>
    <s v=" https://music.apple.com/us/album/viah-single/1854464361"/>
    <s v=" https://www.jiosaavn.com/song/viah/JgQPawFYb0M"/>
    <m/>
    <s v="Punjabi_song"/>
  </r>
  <r>
    <x v="1"/>
    <x v="977"/>
    <m/>
    <x v="1"/>
    <s v="PT55S"/>
    <x v="263"/>
    <n v="15959"/>
    <n v="1001"/>
    <n v="2"/>
    <x v="3"/>
    <x v="641"/>
    <x v="26"/>
    <s v="NILL"/>
    <m/>
    <m/>
    <m/>
    <m/>
    <m/>
    <m/>
    <m/>
    <m/>
    <s v="Punjabi_song"/>
  </r>
  <r>
    <x v="1"/>
    <x v="978"/>
    <m/>
    <x v="1"/>
    <s v="PT36S"/>
    <x v="96"/>
    <n v="3940"/>
    <n v="93"/>
    <n v="0"/>
    <x v="3"/>
    <x v="661"/>
    <x v="26"/>
    <s v="NILL"/>
    <m/>
    <m/>
    <m/>
    <m/>
    <m/>
    <m/>
    <m/>
    <m/>
    <s v="Punjabi_song"/>
  </r>
  <r>
    <x v="1"/>
    <x v="979"/>
    <s v="Geet MP3 presents the official video of “Gaddi Sarkari”. A hard-hitting Punjabi track by Baaghi x Gurlez Akhtar, bringing bold lyrics, desi swag, and raw attitude._x000a__x000a_Stream/ Download &quot;Gaddi Sarkari&quot; on:_x000a__x000a_Spotify: https://open.spotify.com/album/6Ke2jBdLtsPKsXihmlPChe_x000a_Apple Music: https://music.apple.com/us/album/gaddi-sarkari-single/1857706597_x000a_iTunes: https://music.apple.com/us/album/gaddi-sarkari-single/1857706597_x000a_Amazon Prime Music: https://music.amazon.in/tracks/B0G4NLC9KF_x000a_Gaana: https://gaana.com/song/gaddi-sarkari-4_x000a_Jio Saavn: https://www.jiosaavn.com/song/gaddi-sarkari/RgomSEBRUAE_x000a_YT Music: https://music.youtube.com/watch?v=BjoMaU6G8f4&amp;si=A3M_7k2fSpo1kLPF_x000a_Instagram Reel: https://www.instagram.com/reels/audio/873978035805804_x000a__x000a_Song Credits:_x000a__x000a_Title: Gaddi Sarkari_x000a_Singer: Baaghi, Gurlez Akhtar_x000a_Lyrics: Baaghi_x000a_Composer: Baaghi_x000a_Music: Little Boi_x000a_Video: Hitesh Arora_x000a_Female Lead: Sonia Verma_x000a_DOP: Jason Numbardar _x000a_Costumes: Rajat Manchanda _x000a_Art Director: Dheeraj Verma _x000a_Edit: Prince Sethi _x000a_Chief Ad: Neeraj Charan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59S"/>
    <x v="131"/>
    <n v="4200212"/>
    <n v="68801"/>
    <n v="2305"/>
    <x v="1"/>
    <x v="662"/>
    <x v="294"/>
    <s v="Baaghi"/>
    <s v=" Baaghi"/>
    <m/>
    <s v=" Hitesh Arora"/>
    <s v=" https://music.youtube.com/watch?v=BjoMaU6G8f4&amp;si=A3M_7k2fSpo1kLPF"/>
    <s v=" https://open.spotify.com/album/6Ke2jBdLtsPKsXihmlPChe"/>
    <s v=" https://music.apple.com/us/album/gaddi-sarkari-single/1857706597"/>
    <s v=" https://www.jiosaavn.com/song/gaddi-sarkari/RgomSEBRUAE"/>
    <s v=" https://www.instagram.com/reels/audio/873978035805804"/>
    <s v="Punjabi_song"/>
  </r>
  <r>
    <x v="1"/>
    <x v="980"/>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7S"/>
    <x v="256"/>
    <n v="17144"/>
    <n v="553"/>
    <n v="2"/>
    <x v="1"/>
    <x v="641"/>
    <x v="26"/>
    <s v="NILL"/>
    <m/>
    <m/>
    <m/>
    <s v=" https://music.youtube.com/watch?v=rCmQpi6jq0o&amp;si=1tg3MJLepNUR7xMo"/>
    <s v=" https://open.spotify.com/track/37YrFG1kOB9j7CowJpY5Yq"/>
    <s v=" https://music.apple.com/us/album/viah-single/1854464361"/>
    <s v=" https://www.jiosaavn.com/song/viah/JgQPawFYb0M"/>
    <m/>
    <s v="Punjabi_song"/>
  </r>
  <r>
    <x v="1"/>
    <x v="981"/>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40S"/>
    <x v="145"/>
    <n v="11416"/>
    <n v="572"/>
    <n v="4"/>
    <x v="1"/>
    <x v="641"/>
    <x v="26"/>
    <m/>
    <m/>
    <m/>
    <m/>
    <m/>
    <s v=" https://open.spotify.com/album/0xf2Nv..."/>
    <s v="   / what-you-want-single  "/>
    <m/>
    <m/>
    <s v="Punjabi_song"/>
  </r>
  <r>
    <x v="1"/>
    <x v="982"/>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24S"/>
    <x v="112"/>
    <n v="2069"/>
    <n v="41"/>
    <n v="1"/>
    <x v="1"/>
    <x v="641"/>
    <x v="26"/>
    <s v="NILL"/>
    <m/>
    <m/>
    <m/>
    <s v=" https://music.youtube.com/watch?v=rCmQpi6jq0o&amp;si=1tg3MJLepNUR7xMo"/>
    <s v=" https://open.spotify.com/track/37YrFG1kOB9j7CowJpY5Yq"/>
    <s v=" https://music.apple.com/us/album/viah-single/1854464361"/>
    <s v=" https://www.jiosaavn.com/song/viah/JgQPawFYb0M"/>
    <m/>
    <s v="Punjabi_song"/>
  </r>
  <r>
    <x v="1"/>
    <x v="983"/>
    <s v="Geet MP3 presents the official video of “What You Want” — a romantic beat song sung by Arjun Sahota and Gurlez Akhtar, filled with vibrant vibes, heartfelt lyrics, and a melody that perfectly blends love and rhythm._x000a__x000a_Stream/Download &quot;What You Want&quot; on :_x000a__x000a_Spotify: https://open.spotify.com/album/0xf2Nv..._x000a_Apple Music:   / what-you-want-single  _x000a_iTunes:   / what-you-want-single  _x000a_JioSaavn: https://www.jiosaavn.com/album/what-y..._x000a_Gaana: https://gaana.com/song/what-you-want-961_x000a_Amaon Prime Music: https://music.amazon.in/tracks/B0FZLB..._x000a_YouTube Music:    • What You Want  _x000a_Instagram Reel:   / 24965447566399651"/>
    <x v="1"/>
    <s v="PT28S"/>
    <x v="166"/>
    <n v="2904"/>
    <n v="69"/>
    <n v="1"/>
    <x v="1"/>
    <x v="641"/>
    <x v="26"/>
    <m/>
    <m/>
    <m/>
    <m/>
    <m/>
    <s v=" https://open.spotify.com/album/0xf2Nv..."/>
    <s v="   / what-you-want-single  "/>
    <m/>
    <m/>
    <s v="Punjabi_song"/>
  </r>
  <r>
    <x v="1"/>
    <x v="984"/>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 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
    <x v="1"/>
    <s v="PT17S"/>
    <x v="256"/>
    <n v="2036"/>
    <n v="35"/>
    <n v="1"/>
    <x v="1"/>
    <x v="641"/>
    <x v="26"/>
    <s v="NILL"/>
    <m/>
    <m/>
    <m/>
    <s v=" https://music.youtube.com/watch?v=rCmQpi6jq0o&amp;si=1tg3MJLepNUR7xMo"/>
    <s v=" https://open.spotify.com/track/37YrFG1kOB9j7CowJpY5Yq"/>
    <s v=" https://music.apple.com/us/album/viah-single/1854464361"/>
    <s v=" https://www.jiosaavn.com/song/viah/JgQPawFYb0M"/>
    <m/>
    <s v="Punjabi_song"/>
  </r>
  <r>
    <x v="1"/>
    <x v="985"/>
    <m/>
    <x v="1"/>
    <s v="PT38S"/>
    <x v="270"/>
    <n v="1794"/>
    <n v="44"/>
    <n v="0"/>
    <x v="3"/>
    <x v="265"/>
    <x v="26"/>
    <s v="NILL"/>
    <m/>
    <m/>
    <m/>
    <m/>
    <m/>
    <m/>
    <m/>
    <m/>
    <s v="Punjabi_song"/>
  </r>
  <r>
    <x v="1"/>
    <x v="986"/>
    <s v="Geet MP3 presenting the 8K video of soul-stirring song &quot;Shaka Laka Boom Boom&quot; by Jass Manak, enjoy the same vibe with enhanced 8k visuals._x000a__x000a_Stream/ Download &quot;Shaka Laka Boom Boom&quot; on:_x000a__x000a_Spotify: https://open.spotify.com/track/7d9RN0jLrk2Wk1a215dI5L_x000a_Apple Music: https://music.apple.com/us/song/shaka-laka-boom-boom/1766435208_x000a_iTunes: https://music.apple.com/us/song/shaka-laka-boom-boom/1766435208_x000a_Amazon Prime Music: https://music.amazon.in/tracks/B09D42FPR6_x000a_Gaana: https://gaana.com/song/shaka-laka-boom-boom-4_x000a_Jio Saavn: https://www.jiosaavn.com/song/shaka-laka-boom-boom/FA09V0JlcwY_x000a_YT Music: https://music.youtube.com/watch?v=yhX57m_9E58&amp;si=5YNHJ5LgdmhNS7Dh_x000a_Instagram Reel: https://www.instagram.com/reels/audio/1542771826062916_x000a_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55S"/>
    <x v="87"/>
    <n v="408804"/>
    <n v="2239"/>
    <n v="62"/>
    <x v="3"/>
    <x v="336"/>
    <x v="26"/>
    <s v="NILL"/>
    <m/>
    <m/>
    <m/>
    <s v=" https://music.youtube.com/watch?v=yhX57m_9E58&amp;si=5YNHJ5LgdmhNS7Dh"/>
    <s v=" https://open.spotify.com/track/7d9RN0jLrk2Wk1a215dI5L"/>
    <s v=" https://music.apple.com/us/song/shaka-laka-boom-boom/1766435208"/>
    <s v=" https://www.jiosaavn.com/song/shaka-laka-boom-boom/FA09V0JlcwY"/>
    <s v=" https://www.instagram.com/reels/audio/1542771826062916"/>
    <s v="Punjabi_song"/>
  </r>
  <r>
    <x v="1"/>
    <x v="987"/>
    <m/>
    <x v="1"/>
    <s v="PT43S"/>
    <x v="215"/>
    <n v="2198"/>
    <n v="49"/>
    <n v="2"/>
    <x v="3"/>
    <x v="663"/>
    <x v="26"/>
    <s v="NILL"/>
    <m/>
    <m/>
    <m/>
    <m/>
    <m/>
    <m/>
    <m/>
    <m/>
    <s v="Punjabi_song"/>
  </r>
  <r>
    <x v="1"/>
    <x v="988"/>
    <s v="Geet MP3 presents “Viah” by Sucha Yaar, a beautifully crafted romantic Punjabi song delivered with calm, heartfelt vocals that create a warm and soothing romantic vibe. Produced by Sharry Nexus, the song captures the true essence of love, emotions, and togetherness, making it a perfect melody for the wedding season and a heartfelt celebration of romance._x000a__x000a_Stream/ Download &quot;Viah&quot; on:_x000a__x000a_Spotify: https://open.spotify.com/track/37YrFG1kOB9j7CowJpY5Yq_x000a_Apple Music: https://music.apple.com/us/album/viah-single/1854464361_x000a_iTunes: https://music.apple.com/us/album/viah-single/1854464361_x000a_Amazon Prime Music: https://music.amazon.in/tracks/B0G35TCFJL_x000a_Gaana: https://gaana.com/song/viah-233_x000a_Jio Saavn: https://www.jiosaavn.com/song/viah/JgQPawFYb0M_x000a_YT Music: https://music.youtube.com/watch?v=rCmQpi6jq0o&amp;si=1tg3MJLepNUR7xMo_x000a_Instagram Reel: https://www.instagram.com/reels/audio/1406485111176981_x000a__x000a_Song Credits:_x000a__x000a_Title: Viah_x000a_Singer: Sucha Yaar_x000a_Lyrics: Sucha Yaar_x000a_Composer: Sucha Yaar_x000a_Music: Sharry Nexus_x000a_Video: Hitesh Arora_x000a_Female Lead: Meenakshi Sharma_x000a_DOP: Nanni Gill _x000a_Asst Director: Neeraj Charan _x000a_Art: Dheeraj Verma _x000a_Costumes: Rajat Manchanda _x000a_Choreographer Sumit Kumar _x000a_Editor: Prince Sethi _x000a_Production: Raman Kamboj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46S"/>
    <x v="56"/>
    <n v="1645795"/>
    <n v="44510"/>
    <n v="1368"/>
    <x v="1"/>
    <x v="549"/>
    <x v="295"/>
    <s v="Sucha Yaar"/>
    <s v=" Sucha Yaar"/>
    <m/>
    <s v=" Hitesh Arora"/>
    <s v=" https://music.youtube.com/watch?v=rCmQpi6jq0o&amp;si=1tg3MJLepNUR7xMo"/>
    <s v=" https://open.spotify.com/track/37YrFG1kOB9j7CowJpY5Yq"/>
    <s v=" https://music.apple.com/us/album/viah-single/1854464361"/>
    <s v=" https://www.jiosaavn.com/song/viah/JgQPawFYb0M"/>
    <s v=" https://www.instagram.com/reels/audio/1406485111176981"/>
    <s v="Punjabi_song"/>
  </r>
  <r>
    <x v="1"/>
    <x v="989"/>
    <m/>
    <x v="1"/>
    <s v="PT1M1S"/>
    <x v="128"/>
    <n v="4043"/>
    <n v="91"/>
    <n v="0"/>
    <x v="3"/>
    <x v="664"/>
    <x v="26"/>
    <s v="NILL"/>
    <m/>
    <m/>
    <m/>
    <m/>
    <m/>
    <m/>
    <m/>
    <m/>
    <s v="Punjabi_song"/>
  </r>
  <r>
    <x v="1"/>
    <x v="990"/>
    <m/>
    <x v="1"/>
    <s v="PT47S"/>
    <x v="160"/>
    <n v="2666"/>
    <n v="84"/>
    <n v="4"/>
    <x v="3"/>
    <x v="665"/>
    <x v="26"/>
    <s v="NILL"/>
    <m/>
    <m/>
    <m/>
    <m/>
    <m/>
    <m/>
    <m/>
    <m/>
    <s v="Punjabi_song"/>
  </r>
  <r>
    <x v="1"/>
    <x v="991"/>
    <s v="Geet MP3 presents &quot;LEGENDS&quot;, powerhouse Punjabi album that brings together some of the most iconic voices in the Punjabi music industry, alongside the musical genius of Deep Jandu, who leads the album’s rap and music production. _x000a__x000a_It is more than just an album — it’s a tribute to the golden era of Punjabi music, blending the old-school essence of legendary singers with today’s hard-hitting bhangra sound._x000a__x000a_Stream/ Download &quot;LEGENDS&quot; on:_x000a__x000a_Spotify: https://open.spotify.com/album/2fC4CqKEzXGyaYCTI4A8Ng_x000a_Apple Music: https://music.apple.com/us/album/legends/1853045105_x000a_iTunes: https://music.apple.com/us/album/legends/1853045105_x000a_Amazon Prime Music: https://music.amazon.in/albums/B0G2CVC78Z7J9yy34KUFNTOaZkK_x000a_Gaana: https://gaana.com/album/legends-punjabi-2025-1_x000a_Jio Saavn: https://www.jiosaavn.com/album/legends/XDaNK0A2FFA__x000a_YT Music: https://music.youtube.com/playlist?list=OLAK5uy_k88qJbPhzABPc83tbSi8qwRIj2vSRRbR4&amp;si=M1xeW22crAIqPxaI_x000a__x000a_Album Instagram Reel Links: _x000a__x000a_Dalle: https://www.instagram.com/reels/audio/1583439669736919_x000a_Pitth Piche: https://www.instagram.com/reels/audio/1344896683679502_x000a_Peyo Da Peyo: https://www.instagram.com/reels/audio/25036896312658528_x000a_Nanke: https://www.instagram.com/reels/audio/1339260527742945_x000a_Competition: https://www.instagram.com/reels/audio/1508491687093342_x000a_Head High: https://www.instagram.com/reels/audio/808275828677720_x000a_Badmashi: https://www.instagram.com/reels/audio/2139670576441093_x000a_Don’t Panic: https://www.instagram.com/reels/audio/4369316273391280_x000a_Raula: https://www.instagram.com/reels/audio/1179438777618739_x000a__x000a_Album Credits: _x000a__x000a_Title: LEGENDS_x000a_Rap &amp; Music: Deep Jandu_x000a_Artwork Designer: Roop Kamal Singh_x000a_Visualizer: NIKBFX_x000a_Producer: Kv Dhillon_x000a_Record Label: Geet MP3_x000a__x000a_&quot;LEGENDS&quot; - Tracklist:_x000a__x000a_Rap &amp; Music: Deep Jandu_x000a__x000a_1) Dalle:_x000a_Singer: Lehmber Hussainpuri, Deep Jandu_x000a_Lyrics: Vicky Dhaliwal_x000a_Music: Deep Jandu_x000a__x000a_2) Pitth Piche:_x000a_Singer: Nachattar Gill, Deep Jandu_x000a_Lyrics: Prince Bains, Lally Mundi_x000a_Music: Deep Jandu_x000a__x000a_3) Peyo Da Peyo:_x000a_Singer: Nirmal Sidhu, Deep Jandu_x000a_Lyrics: Gurminder Maddoke, Lally Mundi_x000a_Music: Deep Jandu_x000a__x000a_4) Nanke:_x000a_Singer: Labh Heera, Deep Jandu_x000a_Lyrics: Gurminder Maddoke, Lally Mundi_x000a_Music: Deep Jandu_x000a__x000a_5) Competition:_x000a_Singer: Surjit Khan, Deep Jandu_x000a_Lyrics: Vicky Dhaliwal_x000a_Music: Deep Jandu_x000a__x000a_6) Head High:_x000a_Singer: Gippy Grewal, Deep Jandu_x000a_Lyrics: Amrit Maan, Onkar Malhi_x000a_Music: Deep Jandu_x000a__x000a_7) Badmashi:_x000a_Singer: KS Makhan, Deep Jandu_x000a_Lyrics: Vicky Dhaliwal_x000a_Music: Deep Jandu_x000a__x000a_8) Don’t Panic:_x000a_Singer: Angrej Ali, Deep Jandu_x000a_Lyrics: Vicky Dhaliwal_x000a_Music: Deep Jandu_x000a__x000a_9) Raula:_x000a_Singer: Jazzy B, Deep Jandu_x000a_Lyrics: Vicky Dhaliwal_x000a_Music: Deep Jandu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0M41S"/>
    <x v="271"/>
    <n v="715720"/>
    <n v="25554"/>
    <n v="1653"/>
    <x v="0"/>
    <x v="666"/>
    <x v="13"/>
    <s v="Vicky Dhaliwal"/>
    <m/>
    <m/>
    <m/>
    <s v=" https://music.youtube.com/playlist?list=OLAK5uy_k88qJbPhzABPc83tbSi8qwRIj2vSRRbR4&amp;si=M1xeW22crAIqPxaI"/>
    <s v=" https://open.spotify.com/album/2fC4CqKEzXGyaYCTI4A8Ng"/>
    <s v=" https://music.apple.com/us/album/legends/1853045105"/>
    <s v=" https://www.jiosaavn.com/album/legends/XDaNK0A2FFA_"/>
    <m/>
    <s v="Punjabi_song"/>
  </r>
  <r>
    <x v="1"/>
    <x v="992"/>
    <s v="Geet MP3 presenting the 8K video of soul-stirring song of the &quot;Future Folk&quot; album – vocals by &quot;Harf Cheema&quot; and &quot;Gurlez Akhtar&quot;. With blendy lyrics by &quot;Harf Cheema&quot; himself and Powerful music produced by &quot;Gaiphy&quot;, this song will make a play in your heart for sure._x000a__x000a_Stream/Download &quot;Halla Gulla&quot; on: _x000a__x000a_Spotify: https://open.spotify.com/track/6VDZQV2ZhRSwtapy6860Rv?si=3518cd5b6465462d_x000a_Apple Music: https://music.apple.com/us/album/halla-gulla-single/1780830166_x000a_iTunes:  https://music.apple.com/us/album/halla-gulla-single/1780830166_x000a_Amazon Prime Music: https://music.amazon.in/albums/B0DNNHRH4V?marketplaceId=A21TJRUUN4KGV&amp;musicTerritory=IN&amp;ref=dm_sh_8o1Oa7chKjMUk6Wida9x2RXg2_x000a_Jio Saavn: https://www.jiosaavn.com/song/halla-gulla/Mz87WA5cWWI_x000a_YT Music: https://music.youtube.com/watch?v=RqZSCQcvn4s&amp;si=MQC4WddIOVRKEsQC_x000a_YouTube Topic: https://www.youtube.com/watch?v=RqZSCQcvn4s_x000a_Instagram Reel: https://www.instagram.com/reels/audio/1055656226247454?igsh=MW1mdDJ5dXlzNHhjeg==_x000a__x000a_Song Credits:_x000a__x000a_Song: Halla Gulla_x000a_Singer: Harf Cheema , Gurlez Akhtar_x000a_Lyrics: Harf Cheema_x000a_Composer: Harf Cheema_x000a_Music: Gaiphy_x000a_Female Lead: Geet Goraaya_x000a_Mix &amp; Master: Sameer_x000a_Video: Satti Dhillon_x000a_Producer: KV Dhillon_x000a_Record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1"/>
    <s v="PT3M30S"/>
    <x v="132"/>
    <n v="565307"/>
    <n v="3556"/>
    <n v="32"/>
    <x v="1"/>
    <x v="77"/>
    <x v="47"/>
    <s v="Harf Cheema"/>
    <s v=" Harf Cheema"/>
    <m/>
    <s v=" Satti Dhillon"/>
    <s v=" https://music.youtube.com/watch?v=RqZSCQcvn4s&amp;si=MQC4WddIOVRKEsQC"/>
    <s v=" https://open.spotify.com/track/6VDZQV2ZhRSwtapy6860Rv?si=3518cd5b6465462d"/>
    <s v=" https://music.apple.com/us/album/halla-gulla-single/1780830166"/>
    <s v=" https://www.jiosaavn.com/song/halla-gulla/Mz87WA5cWWI"/>
    <s v=" https://www.instagram.com/reels/audio/1055656226247454?igsh=MW1mdDJ5dXlzNHhjeg=="/>
    <s v="Punjabi_song"/>
  </r>
  <r>
    <x v="1"/>
    <x v="993"/>
    <m/>
    <x v="1"/>
    <s v="PT39S"/>
    <x v="264"/>
    <n v="10402"/>
    <n v="387"/>
    <n v="7"/>
    <x v="3"/>
    <x v="35"/>
    <x v="26"/>
    <s v="NILL"/>
    <m/>
    <m/>
    <m/>
    <m/>
    <m/>
    <m/>
    <m/>
    <m/>
    <s v="Punjabi_song"/>
  </r>
  <r>
    <x v="1"/>
    <x v="994"/>
    <s v="Geet MP3 presents the 8K full video of “Defender” by Harf Cheema, featuring soulful female vocals by Sudesh Kumari. The track is penned by Harf Cheema himself and powered by the powerful music production of Deep Jandu. This song brings together , classic Punjabi vibes, and a timeless melody that will leave a lasting impact._x000a__x000a_Stream/ Download &quot;Defender&quot; on:_x000a__x000a_Spotify: https://open.spotify.com/track/695j3oqRL6a4o0oJR2rHS1_x000a_Apple Music: https://music.apple.com/us/song/defender/1781681654_x000a_iTunes: https://music.apple.com/us/song/defender/1781681654_x000a_Amazon Prime Music: https://music.amazon.in/tracks/B0DNZTGNB8_x000a_Gaana: https://gaana.com/song/defender-178_x000a_Jio Saavn: https://www.jiosaavn.com/song/defender/KTxeSQB7dQo_x000a_YT Music: https://music.youtube.com/watch?v=IXN3-NC--Lg&amp;si=_4ip5YcftTKF5-E6_x000a_Instagram Reel: https://www.instagram.com/reels/audio/1715827378983345_x000a__x000a_Song Credits:_x000a__x000a_Singer: Harf Cheema_x000a_Female Vocals: Sudesh Kumari_x000a_Lyrics and Composer: Harf Cheema_x000a_Music Director: Deep Jandu_x000a_Video: Hitesh Arora_x000a_Female Lead: Sruishty Man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2S"/>
    <x v="173"/>
    <n v="530007"/>
    <n v="1068"/>
    <n v="12"/>
    <x v="1"/>
    <x v="68"/>
    <x v="29"/>
    <s v="Harf Cheema"/>
    <s v=" Harf Cheema"/>
    <m/>
    <s v=" Hitesh Arora"/>
    <s v=" https://music.youtube.com/watch?v=IXN3-NC--Lg&amp;si=_4ip5YcftTKF5-E6"/>
    <s v=" https://open.spotify.com/track/695j3oqRL6a4o0oJR2rHS1"/>
    <s v=" https://music.apple.com/us/song/defender/1781681654"/>
    <s v=" https://www.jiosaavn.com/song/defender/KTxeSQB7dQo"/>
    <s v=" https://www.instagram.com/reels/audio/1715827378983345"/>
    <s v="Punjabi_song"/>
  </r>
  <r>
    <x v="1"/>
    <x v="995"/>
    <s v="Geet MP3 presents the 8K full video of &quot;Dooriyan&quot; sung by Guri and Tanya, lyrics penned by Raj Fatehpur while music is produced by Ranjit Oye, this song will make your heart numb._x000a__x000a_Stream/ Download &quot;Dooriyan&quot; on:_x000a__x000a_Spotify: https://open.spotify.com/album/0NxYcz2JxeU7XTM5fd9dUK_x000a_Apple Music: https://music.apple.com/us/album/dooriyan-single/1760235049_x000a_iTunes: https://music.apple.com/us/album/dooriyan-single/1760235049_x000a_Amazon Prime Music: https://music.amazon.in/albums/B0DBMTVN4Y_x000a_Gaana: https://gaana.com/song/dooriyan-236_x000a_Jio Saavn: https://www.jiosaavn.com/album/dooriyan/WN6qYHY,xts__x000a_YT Music: https://music.youtube.com/watch?v=a0O7WeYrxRM&amp;si=yISuQT5hRr1m1Guf_x000a_Instagram Reel: https://www.instagram.com/reels/audio/1891941457516135_x000a__x000a_Song Credits:_x000a__x000a_Song: Dooriyan_x000a_Singer: Guri_x000a_Female Vocals: Tanya_x000a_Music: Ranjit Oye_x000a_Lyrics: Raj Fatehpur_x000a_Composer: Sharan Sidhu_x000a_A Film By: Tru Makers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47S"/>
    <x v="12"/>
    <n v="173788"/>
    <n v="1336"/>
    <n v="23"/>
    <x v="1"/>
    <x v="524"/>
    <x v="96"/>
    <s v="Raj Fatehpur"/>
    <s v=" Sharan Sidhu"/>
    <m/>
    <m/>
    <s v=" https://music.youtube.com/watch?v=a0O7WeYrxRM&amp;si=yISuQT5hRr1m1Guf"/>
    <s v=" https://open.spotify.com/album/0NxYcz2JxeU7XTM5fd9dUK"/>
    <s v=" https://music.apple.com/us/album/dooriyan-single/1760235049"/>
    <s v=" https://www.jiosaavn.com/album/dooriyan/WN6qYHY,xts_"/>
    <s v=" https://www.instagram.com/reels/audio/1891941457516135"/>
    <s v="Punjabi_song"/>
  </r>
  <r>
    <x v="1"/>
    <x v="996"/>
    <s v="Geet MP3 presents the 8K video of &quot;Veham&quot; beautifully sung by famous duo: Harf Cheema &amp; Gurlez Akhtar with music of Deep Jandu, this song will make a room in your heart for sure._x000a__x000a_Stream/ Download &quot;Veham&quot; on:_x000a__x000a_Spotify: https://open.spotify.com/track/52K2rHBOYRzrN2QfYbnKF0_x000a_Apple Music: https://music.apple.com/us/album/veham-single/1760238381_x000a_iTunes: https://music.apple.com/us/album/veham-single/1760238381_x000a_Amazon Prime Music: https://music.amazon.in/tracks/B0DBMRV8J9_x000a_Gaana: https://gaana.com/song/veham-111_x000a_Jio Saavn: https://www.jiosaavn.com/album/veham/I1MZBRwC,Ik__x000a_YT Music: https://music.youtube.com/watch?v=1yUkc4sbXFY&amp;si=vfOBzS-l_IkePNXg_x000a_Instagram Reel: https://www.instagram.com/reels/audio/779132017606352_x000a__x000a_Song Credits: _x000a__x000a_Song: Veham_x000a_Singer/Lyrics/Composer: Harf Cheema_x000a_Female Vocals: Gurlez Akhtar_x000a_Starring: Maahi Sharma, Harf Cheema_x000a_Music Producer: Deep Jandu_x000a_Video Director: Savio Sandhu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41S"/>
    <x v="179"/>
    <n v="1771732"/>
    <n v="9339"/>
    <n v="43"/>
    <x v="1"/>
    <x v="131"/>
    <x v="296"/>
    <s v="Harf Cheema"/>
    <s v=" Harf Cheema"/>
    <m/>
    <m/>
    <s v=" https://music.youtube.com/watch?v=1yUkc4sbXFY&amp;si=vfOBzS-l_IkePNXg"/>
    <s v=" https://open.spotify.com/track/52K2rHBOYRzrN2QfYbnKF0"/>
    <s v=" https://music.apple.com/us/album/veham-single/1760238381"/>
    <s v=" https://www.jiosaavn.com/album/veham/I1MZBRwC,Ik_"/>
    <s v=" https://www.instagram.com/reels/audio/779132017606352"/>
    <s v="Punjabi_song"/>
  </r>
  <r>
    <x v="1"/>
    <x v="997"/>
    <s v="Geet MP3 presents the 8K video of &quot;Viah&quot;, a massive hit bhangra punjabi track played on every marriage occasion, sung and lyrics penned by Jass Manak, the song will make you vibe all around._x000a__x000a_Stream/ Download &quot;Viah&quot; on:_x000a__x000a_Spotify: https://open.spotify.com/album/0h8y6oRtPHYUgcaTbVNJQ8_x000a_Apple Music: https://music.apple.com/us/album/viah-single/1760234604_x000a_iTunes: https://music.apple.com/us/album/viah-single/1760234604_x000a_Amazon Prime Music: https://music.amazon.in/albums/B0DBNGJLSP_x000a_Gaana: https://gaana.com/song/viah-48_x000a_Jio Saavn: https://gaana.com/song/viah-48_x000a_YT Music: https://music.youtube.com/watch?v=3yFlSILvRHc&amp;si=RyGsZQuvBWLmmTPp_x000a_Instagram Reel: https://www.instagram.com/reels/audio/555483471524164_x000a__x000a_Song Credits:_x000a__x000a_Title : Viah_x000a_Singer: Jass Manak_x000a_Composer: Jass Manak_x000a_Lyrics: Jass Manak_x000a_Music: Snappy_x000a_Video Director: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6S"/>
    <x v="15"/>
    <n v="1391939"/>
    <n v="10906"/>
    <n v="88"/>
    <x v="1"/>
    <x v="549"/>
    <x v="109"/>
    <s v="Jass Manak"/>
    <s v=" Jass Manak"/>
    <m/>
    <m/>
    <s v=" https://music.youtube.com/watch?v=3yFlSILvRHc&amp;si=RyGsZQuvBWLmmTPp"/>
    <s v=" https://open.spotify.com/album/0h8y6oRtPHYUgcaTbVNJQ8"/>
    <s v=" https://music.apple.com/us/album/viah-single/1760234604"/>
    <s v=" https://gaana.com/song/viah-48"/>
    <s v=" https://www.instagram.com/reels/audio/555483471524164"/>
    <s v="Punjabi_song"/>
  </r>
  <r>
    <x v="1"/>
    <x v="998"/>
    <s v="Geet MP3 presents the 8k Full Video of &quot;Girlfriend&quot;, a hit Punjabi song featuring the dynamic voice of Jass Manak, With mesmerizing lyrics of Jass Manak himself and a captivating music by Snappy, this song is set to be your favourite._x000a__x000a_Stream/ Download &quot;Girlfriend&quot; on:_x000a__x000a_Spotify: https://open.spotify.com/album/1cGOOG8YPyY0sYcNOBcEWf=_x000a_Apple Music: https://music.apple.com/us/album/girlfriend-single/1760234286_x000a_iTunes: https://music.apple.com/us/album/girlfriend-single/1760234286_x000a_Amazon Prime Music: https://music.amazon.in/tracks/B0DBN3L5BH_x000a_Gaana: https://gaana.com/song/girlfriend-1303_x000a_Jio Saavn: https://www.jiosaavn.com/album/girlfriend/tRJy3iS9vk4__x000a_YT Music: https://music.youtube.com/watch?v=g5aPwU9PJtg&amp;si=DaOkiyCaGCpoIiQS_x000a_Instagram Reel: https://www.instagram.com/reels/audio/791869661169074_x000a__x000a_Song Credits:_x000a__x000a_Title: Girlfriend_x000a_Singer: Jass Manak_x000a_Composer: Jass Manak_x000a_Lyrics: Jass Manak_x000a_Music: Snappy_x000a_Mix &amp; Master: Bauss P_x000a_Starring: Zoya_x000a_Video Director: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4S"/>
    <x v="39"/>
    <n v="383299"/>
    <n v="4550"/>
    <n v="55"/>
    <x v="1"/>
    <x v="544"/>
    <x v="109"/>
    <s v="Jass Manak"/>
    <s v=" Jass Manak"/>
    <m/>
    <m/>
    <s v=" https://music.youtube.com/watch?v=g5aPwU9PJtg&amp;si=DaOkiyCaGCpoIiQS"/>
    <s v=" https://open.spotify.com/album/1cGOOG8YPyY0sYcNOBcEWf="/>
    <s v=" https://music.apple.com/us/album/girlfriend-single/1760234286"/>
    <s v=" https://www.jiosaavn.com/album/girlfriend/tRJy3iS9vk4_"/>
    <s v=" https://www.instagram.com/reels/audio/791869661169074"/>
    <s v="Punjabi_song"/>
  </r>
  <r>
    <x v="1"/>
    <x v="999"/>
    <s v="GeetMP3 presents the 8k Full Video of &quot;Butterfly&quot;, a hit Punjabi song featuring the dynamic vocals of Jass Manak. With mesmerizing lyrics by Jass Manak himself and a captivating melody, this song is set to be your favourite._x000a__x000a_Stream/ Download &quot;Butterfly&quot; on:_x000a__x000a_Spotify: https://open.spotify.com/track/4S9RHPW8EYLB3L8mp1yeFt?_x000a_Apple Music: https://music.apple.com/us/song/butterfly/1766690376_x000a_iTunes: https://music.apple.com/us/song/butterfly/1766690376_x000a_Amazon Prime Music: https://music.amazon.in/tracks/B0DG5FMFRV_x000a_Gaana: https://gaana.com/song/butterfly-1774_x000a_Jio Saavn: https://www.jiosaavn.com/song/butterfly/AQdGZCxzTlU_x000a_YT Music: https://music.youtube.com/watch?v=TAikJyLtuXk&amp;si=26y7daRefXscYJoB_x000a_Instagram Reel: https://www.instagram.com/reels/audio/297781314626162_x000a__x000a_Song Credits:_x000a__x000a_Song: Butterfly _x000a_Singer: Jass Manak_x000a_Lyrics: Jass Manak_x000a_Composer: Jass Manak _x000a_Music: Sharry Nexus_x000a_Video Director: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34S"/>
    <x v="115"/>
    <n v="46753"/>
    <n v="509"/>
    <n v="26"/>
    <x v="1"/>
    <x v="198"/>
    <x v="109"/>
    <s v="Jass Manak"/>
    <s v=" Jass Manak "/>
    <m/>
    <m/>
    <s v=" https://music.youtube.com/watch?v=TAikJyLtuXk&amp;si=26y7daRefXscYJoB"/>
    <s v=" https://open.spotify.com/track/4S9RHPW8EYLB3L8mp1yeFt?"/>
    <s v=" https://music.apple.com/us/song/butterfly/1766690376"/>
    <s v=" https://www.jiosaavn.com/song/butterfly/AQdGZCxzTlU"/>
    <s v=" https://www.instagram.com/reels/audio/297781314626162"/>
    <s v="Punjabi_song"/>
  </r>
  <r>
    <x v="1"/>
    <x v="1000"/>
    <s v="Geet MP3 Punjabi presents “Whip” by Baaghi – a high-energy Punjabi hip-hop banger that brings raw attitude, heavy bass, and unstoppable flow!  This song will make you vibe from the very first beat and keep your energy high till the end. _x000a__x000a_Stream/ Download &quot;Whip&quot; on:_x000a__x000a_Spotify: https://open.spotify.com/track/7J3etpiNIaZvwvuRC9A74B_x000a_Apple Music: https://music.apple.com/us/song/whip/1845815294_x000a_iTunes: https://music.apple.com/us/song/whip/1845815294_x000a_Amazon Prime Music: https://music.amazon.in/tracks/B0FVXTDVNC_x000a_Gaana: https://gaana.com/song/whip-196_x000a_Jio Saavn: https://www.jiosaavn.com/song/whip/NSZbRCd-VGY_x000a_YT Music: https://music.youtube.com/watch?v=B39cMbplEPs&amp;si=p-n7TTCq4EPPPo3R_x000a_Instagram Reel: https://www.instagram.com/reels/audio/1699432464084068_x000a__x000a_Song Credits:_x000a__x000a_Title: Whip_x000a_Singer: Baaghi_x000a_Lyrics: Baaghi_x000a_Music: Jassi X_x000a_Video: Hitesh Arora_x000a_Female Lead: Bhavika Khanna_x000a_DOP: Jass _x000a_Costumes: Rajat Manchanda _x000a_Edit/DI: Harsh _x000a_Production: Aj _x000a_Chief Ad: Neeraj Charan 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3S"/>
    <x v="38"/>
    <n v="2106236"/>
    <n v="40096"/>
    <n v="1814"/>
    <x v="1"/>
    <x v="667"/>
    <x v="297"/>
    <s v="Baaghi"/>
    <m/>
    <m/>
    <s v=" Hitesh Arora"/>
    <s v=" https://music.youtube.com/watch?v=B39cMbplEPs&amp;si=p-n7TTCq4EPPPo3R"/>
    <s v=" https://open.spotify.com/track/7J3etpiNIaZvwvuRC9A74B"/>
    <s v=" https://music.apple.com/us/song/whip/1845815294"/>
    <s v=" https://www.jiosaavn.com/song/whip/NSZbRCd-VGY"/>
    <s v=" https://www.instagram.com/reels/audio/1699432464084068"/>
    <s v="Punjabi_song"/>
  </r>
  <r>
    <x v="1"/>
    <x v="1001"/>
    <s v="Geet MP3 presents the 8k Full Video of &quot;Billian Billian&quot;, a hit Punjabi song featuring the dynamic voice of Guri,  With mesmerizing lyrics of Guri himself and a captivating melody by Sukhe Muzical Doctorz, this song is set to be your favourite._x000a__x000a_Stream/ Download &quot;Billian Billian&quot; on:_x000a__x000a_Spotify: https://open.spotify.com/album/5Xf3zuIzmMAydxGQBSsZmS?si=cPS3-udEQLyBXr1MSWBuSg_x000a_Apple Music: https://music.apple.com/us/album/billian-billian-single/1760235844_x000a_iTunes: https://music.apple.com/us/album/billian-billian-single/1760235844_x000a_Amazon Prime Music: https://music.amazon.in/tracks/B0DBMZW9VG_x000a_Gaana: https://gaana.com/song/billian-billian-5_x000a_Jio Saavn: https://www.jiosaavn.com/album/billian-billian/aIFsCCom2a8__x000a_YT Music: https://music.youtube.com/watch?v=qA6EIReYQkA&amp;si=wzpPye7PSZul2KZa_x000a_Instagram Reel: https://www.instagram.com/reels/audio/277692386179453_x000a__x000a_Song Credits:_x000a__x000a_Title: Billian Billian _x000a_Singer: Guri_x000a_Composer: Guri_x000a_Lyrics: Guri_x000a_Music: Sukhe Muzical Doctorz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5S"/>
    <x v="191"/>
    <n v="2776814"/>
    <n v="18657"/>
    <n v="205"/>
    <x v="1"/>
    <x v="668"/>
    <x v="96"/>
    <s v="Guri"/>
    <s v=" Guri"/>
    <m/>
    <s v=" Satti Dhillon"/>
    <s v=" https://music.youtube.com/watch?v=qA6EIReYQkA&amp;si=wzpPye7PSZul2KZa"/>
    <s v=" https://open.spotify.com/album/5Xf3zuIzmMAydxGQBSsZmS?si=cPS3-udEQLyBXr1MSWBuSg"/>
    <s v=" https://music.apple.com/us/album/billian-billian-single/1760235844"/>
    <s v=" https://www.jiosaavn.com/album/billian-billian/aIFsCCom2a8_"/>
    <s v=" https://www.instagram.com/reels/audio/277692386179453"/>
    <s v="Punjabi_song"/>
  </r>
  <r>
    <x v="1"/>
    <x v="1002"/>
    <s v="GeetMP3 presents the 8k Full Video of &quot;Phulkari&quot;, a hit Punjabi song featuring the dynamic vocals of Karan Randhawa and Simar Kaur. With mesmerizing lyrics and a captivating melody, this song is set to be your favourite._x000a__x000a_Stream/ Download &quot;Phulkari&quot; on:_x000a__x000a_Spotify: https://open.spotify.com/album/2n5O9NmHs32rjgfEGkWOfU?si=jc0CgwqCQ5ObCURfqXAr6w_x000a_Apple Music: https://music.apple.com/us/album/phulkari/1760237082?i=1760237362_x000a_iTunes: https://music.apple.com/us/album/phulkari/1760237082?i=1760237362_x000a_Amazon Prime Music: https://music.amazon.in/albums/B0DBMVFH16_x000a_Gaana: https://gaana.com/song/phulkari-70_x000a_Jio Saavn: https://www.jiosaavn.com/album/phulkari/NndEN2a1V2Y__x000a_YT Music: https://music.youtube.com/watch?v=Ian95bpwp7s&amp;si=htqmym0ZKg_JWwZz_x000a_Instagram Reel: https://www.instagram.com/reels/audio/390546415407489_x000a__x000a_Song: Phulkari_x000a_Singer: Karan Randhawa_x000a_Female Vocals: Simar Kaur _x000a_Lyrics: Karan Randhawa &amp; Micheal_x000a_Music: Raka_x000a_Composer: Karan Randhawa &amp; Micheal _x000a_Starring: Isha Sharma_x000a_Video Director: Rav Dhillon _x000a_Produced By: Kv Dhillon_x000a_Music 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6S"/>
    <x v="2"/>
    <n v="1060872"/>
    <n v="5910"/>
    <n v="46"/>
    <x v="1"/>
    <x v="192"/>
    <x v="36"/>
    <s v="Karan Randhawa &amp; Micheal"/>
    <s v=" Karan Randhawa &amp; Micheal "/>
    <m/>
    <m/>
    <s v=" https://music.youtube.com/watch?v=Ian95bpwp7s&amp;si=htqmym0ZKg_JWwZz"/>
    <s v=" https://open.spotify.com/album/2n5O9NmHs32rjgfEGkWOfU?si=jc0CgwqCQ5ObCURfqXAr6w"/>
    <s v=" https://music.apple.com/us/album/phulkari/1760237082?i=1760237362"/>
    <s v=" https://www.jiosaavn.com/album/phulkari/NndEN2a1V2Y_"/>
    <s v=" https://www.instagram.com/reels/audio/390546415407489"/>
    <s v="Punjabi_song"/>
  </r>
  <r>
    <x v="1"/>
    <x v="1003"/>
    <s v="Geet MP3 presents the 8K full video of &quot;Yes or No&quot; sung, lyrics penned and composed by Jass Manak, the soothing music is produced by Sharry Nexus, this song will make you vibe for sure._x000a__x000a_Stream/ Download &quot;Yes or No&quot; on:_x000a__x000a_Spotify: https://open.spotify.com/track/5DD9c8judaw1cYO3HFlCzp?si=e4a8b68b0dda4fb9_x000a_Apple Music: https://music.apple.com/us/album/yes-or-no/1760237476_x000a_iTunes: https://music.apple.com/us/album/yes-or-no/1760237476_x000a_Amazon Prime Music: https://music.amazon.in/tracks/B0DBNR79JR?_x000a_Gaana: https://gaana.com/song/yes-or-no-82_x000a_Jio Saavn: https://www.jiosaavn.com/album/yes-or-no/rsKmHN2GVCk__x000a_YT Music: https://music.youtube.com/watch?v=5IhBP8sde-0&amp;si=2X4pDkTCUQYxPc71_x000a_Instagram Reel: https://www.instagram.com/reels/audio/715708272611294_x000a__x000a_Song Details:_x000a__x000a_Song: Yes Or No _x000a_Singer: Jass Manak_x000a_Lyrics: Jass Manak_x000a_Composer: Jass Manak _x000a_Music: Sharry Nexus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13S"/>
    <x v="70"/>
    <n v="376855"/>
    <n v="5869"/>
    <n v="56"/>
    <x v="3"/>
    <x v="409"/>
    <x v="109"/>
    <s v="Jass Manak"/>
    <s v=" Jass Manak "/>
    <m/>
    <m/>
    <s v=" https://music.youtube.com/watch?v=5IhBP8sde-0&amp;si=2X4pDkTCUQYxPc71"/>
    <s v=" https://open.spotify.com/track/5DD9c8judaw1cYO3HFlCzp?si=e4a8b68b0dda4fb9"/>
    <s v=" https://music.apple.com/us/album/yes-or-no/1760237476"/>
    <s v=" https://www.jiosaavn.com/album/yes-or-no/rsKmHN2GVCk_"/>
    <s v=" https://www.instagram.com/reels/audio/715708272611294"/>
    <s v="Punjabi_song"/>
  </r>
  <r>
    <x v="1"/>
    <x v="1004"/>
    <s v="Geet MP3 presents the 8k Full Video of &quot;Mill Lo Na&quot;, a hit Punjabi song featuring the dynamic voice of Guri. With mesmerizing lyrics of Jaani and music produced by Sukhe Muzical Doctorz, this song is set to be your favourite._x000a__x000a_Stream/ Download &quot;Mill Lo Na&quot; on:_x000a__x000a_Spotify: https://open.spotify.com/track/516dnya5vS26qUFTy5BfZF_x000a_Apple Music: https://music.apple.com/us/album/mill-lo-na-single/1760235430_x000a_iTunes: https://music.apple.com/us/album/mill-lo-na-single/1760235430_x000a_Amazon Prime Music: https://music.amazon.in/albums/B0DBN8TMFH_x000a_Gaana: https://gaana.com/song/mill-lo-na-1_x000a_Jio Saavn: https://www.jiosaavn.com/album/mill-lo-na/nOxxsBUPAJo__x000a_YT Music: https://music.youtube.com/watch?v=2M0UbqiH_pI&amp;si=AYdRRhbnhrlxvS35_x000a_Instagram Reel: https://www.instagram.com/reels/audio/2141603079427329_x000a__x000a_Song Credits: _x000a__x000a_Title: Mill Lo Na_x000a_Singer: Guri_x000a_Lyrics: Jaani_x000a_Music: Sukhe Muzical Doctorz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48S"/>
    <x v="170"/>
    <n v="658770"/>
    <n v="6211"/>
    <n v="46"/>
    <x v="1"/>
    <x v="607"/>
    <x v="96"/>
    <s v="Jaani"/>
    <m/>
    <m/>
    <s v=" Satti Dhillon"/>
    <s v=" https://music.youtube.com/watch?v=2M0UbqiH_pI&amp;si=AYdRRhbnhrlxvS35"/>
    <s v=" https://open.spotify.com/track/516dnya5vS26qUFTy5BfZF"/>
    <s v=" https://music.apple.com/us/album/mill-lo-na-single/1760235430"/>
    <s v=" https://www.jiosaavn.com/album/mill-lo-na/nOxxsBUPAJo_"/>
    <s v=" https://www.instagram.com/reels/audio/2141603079427329"/>
    <s v="Punjabi_song"/>
  </r>
  <r>
    <x v="1"/>
    <x v="1005"/>
    <s v="Geet MP3 Punjabi presents the full video of “5 Mint” — a vibrant Punjabi track by the hit duo Vadda Grewal and Deepak Dhillon. With catchy lyrics penned by Kang Sadiq and music produced by Geet, this song is packed with high-energy beats, desi swag, and fun-filled vibes that make it an instant favourite!_x000a__x000a_Stream/ Download &quot;5 Mint&quot; on:_x000a__x000a_Spotify: https://open.spotify.com/album/26BMnX983p4U7rLShDVE0z_x000a_Apple Music: https://music.apple.com/us/album/5-mint-single/1842857516_x000a_iTunes: https://music.apple.com/us/album/5-mint-single/1842857516_x000a_Amazon Prime Music: https://music.amazon.in/albums/B0FT3PB9Q1_x000a_Gaana: https://gaana.com/song/5-mint-6_x000a_Jio Saavn: https://www.jiosaavn.com/album/5-mint/wDNJIrMOWSc__x000a_YT Music: https://music.youtube.com/watch?v=_IW_LPA4xmI&amp;si=bkI1N5HVGzc8239__x000a_Instagram Reel: https://www.instagram.com/reels/audio/2544417242590516_x000a__x000a_Song Credits:_x000a__x000a_Title: 5 Mint_x000a_Singer: Vadda Grewal, Deepak Dhillon_x000a_Lyrics: Kang Sadiq_x000a_Composer: Kang Sadiq_x000a_Music: Geet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1M59S"/>
    <x v="61"/>
    <n v="249549"/>
    <n v="12379"/>
    <n v="862"/>
    <x v="1"/>
    <x v="669"/>
    <x v="298"/>
    <s v="Kang Sadiq"/>
    <s v=" Kang Sadiq"/>
    <m/>
    <m/>
    <s v=" https://music.youtube.com/watch?v=_IW_LPA4xmI&amp;si=bkI1N5HVGzc8239_"/>
    <s v=" https://open.spotify.com/album/26BMnX983p4U7rLShDVE0z"/>
    <s v=" https://music.apple.com/us/album/5-mint-single/1842857516"/>
    <s v=" https://www.jiosaavn.com/album/5-mint/wDNJIrMOWSc_"/>
    <s v=" https://www.instagram.com/reels/audio/2544417242590516"/>
    <s v="Punjabi_song"/>
  </r>
  <r>
    <x v="1"/>
    <x v="1006"/>
    <s v="Geet MP3 proudly presents the soothing “Lo-Fi Mashup” of Lover, a mesmerizing blend of soulful melodies and heartfelt emotions. Titled “Lover (Lo-Fi Mashup)”, this track beautifully fuses the essence of Rangreza, Tere Bina, and Kitna Chahe — songs that have touched millions of hearts. Featuring the soulful voices of Atif Aslam, Rahat Fateh Ali Khan, and Jass Manak, this mashup is elevated by Prashant Kumar’s enchanting Lo-Fi mix — a perfect track to vibe, relax, and feel the love._x000a__x000a_Stream/ Download &quot;Lover (Lo-Fi Mashup)&quot; on:_x000a__x000a_Spotify: https://open.spotify.com/album/7wI4XFJnDe4hNubgevKDfY?si=gVp8BGsnQzysp8pqf0LXgQ_x000a_Apple Music: https://music.apple.com/us/album/lover-lo-fi-mashup-single/1843875116_x000a_iTunes: https://music.apple.com/us/album/lover-lo-fi-mashup-single/1843875116_x000a_Amazon Prime Music: https://music.amazon.in/albums/B0FTT3K7QP?marketplaceId=A3K6Y4MI8GDYMT&amp;musicTerritory=IN&amp;ref=dm_sh_GA8ocwyyZk4Lq5JHlRMr9H484&amp;trackAsin=B0FTT3MFN9_x000a_Gaana: https://gaana.com/song/lover-lo-fi-mashup_x000a_Jio Saavn: https://www.jiosaavn.com/album/lover-lo-fi-mashup/t7M9-IRDqAg__x000a_YT Music: https://music.youtube.com/playlist?list=OLAK5uy_mh3r1qEjm6n9vSTJbHp55rFd95QZMkWAU&amp;si=DfooVRBWPIhPbydr_x000a_Instagram Reel: https://www.instagram.com/reels/audio/3153541748131235_x000a__x000a_Title: Lover (Lo-Fi Mashup)_x000a_Songs Inlcuded: Rangreza, Tere Bina, Kitna Chahe_x000a_Singer: Atif Aslam, Rahat Fateh Ali Khan, Jass Manak_x000a_Lyrics: Babbu, Jass Manak_x000a_Composer: Babbu, Jass Manak_x000a_Music: Sharry Nexus, Rajat Nagpal, Snipr_x000a_Lo-Fi Mix Mashup: Prashant Kumar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7M17S"/>
    <x v="272"/>
    <n v="90209"/>
    <n v="545"/>
    <n v="16"/>
    <x v="1"/>
    <x v="270"/>
    <x v="299"/>
    <s v="Babbu, Jass Manak"/>
    <s v=" Babbu, Jass Manak"/>
    <m/>
    <m/>
    <s v=" https://music.youtube.com/playlist?list=OLAK5uy_mh3r1qEjm6n9vSTJbHp55rFd95QZMkWAU&amp;si=DfooVRBWPIhPbydr"/>
    <s v=" https://open.spotify.com/album/7wI4XFJnDe4hNubgevKDfY?si=gVp8BGsnQzysp8pqf0LXgQ"/>
    <s v=" https://music.apple.com/us/album/lover-lo-fi-mashup-single/1843875116"/>
    <s v=" https://www.jiosaavn.com/album/lover-lo-fi-mashup/t7M9-IRDqAg_"/>
    <s v=" https://www.instagram.com/reels/audio/3153541748131235"/>
    <s v="Punjabi_song"/>
  </r>
  <r>
    <x v="1"/>
    <x v="1007"/>
    <s v="Geet MP3 Punjabi presents the official music video of &quot;Saadi Gaddi&quot;, sung, written, and composed by Vadda Grewal. The vibrant and catchy music is produced by Sukh-E Muzical Doctorz. With its infectious vibe and fresh Punjabi beats, this track is sure to make you groove and stay on repeat!_x000a__x000a_Stream/ Download &quot;Saadi Gaddi &quot; on:_x000a__x000a_Spotify: https://open.spotify.com/track/5xjXH98zYFGps5uu7E8tEm?si=978f649405574fa0_x000a_Apple Music: https://music.apple.com/us/album/saadi-gaddi-single/1824447321_x000a_iTunes: https://music.apple.com/us/album/saadi-gaddi-single/1824447321_x000a_Amazon Prime Music: https://music.amazon.in/tracks/B0FGJXPSK3?marketplaceId=A21TJRUUN4KGV&amp;musicTerritory=IN&amp;ref=dm_sh_ibTh2l4l8evTGWD49zyji7DNJ_x000a_Jio Saavn: https://www.jiosaavn.com/song/saadi-gaddi/PwtTRkZlfVw_x000a_YT Music: https://music.youtube.com/watch?v=Nyr--7ZlBtY&amp;si=ve5WGA_9TNmIYher_x000a__x000a_Song Credtis:_x000a__x000a_Title: Saadi Gaddi _x000a_Singer: Vadda Grewal _x000a_Lyrics: Vadda Grewal _x000a_Music: Vadda Grewal _x000a_Music: Sukh-E Muzical Doctorz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5S"/>
    <x v="191"/>
    <n v="11792"/>
    <n v="322"/>
    <n v="7"/>
    <x v="1"/>
    <x v="670"/>
    <x v="18"/>
    <s v="Vadda Grewal"/>
    <m/>
    <m/>
    <m/>
    <s v=" https://music.youtube.com/watch?v=Nyr--7ZlBtY&amp;si=ve5WGA_9TNmIYher"/>
    <s v=" https://open.spotify.com/track/5xjXH98zYFGps5uu7E8tEm?si=978f649405574fa0"/>
    <s v=" https://music.apple.com/us/album/saadi-gaddi-single/1824447321"/>
    <s v=" https://www.jiosaavn.com/song/saadi-gaddi/PwtTRkZlfVw"/>
    <m/>
    <s v="Punjabi_song"/>
  </r>
  <r>
    <x v="1"/>
    <x v="1008"/>
    <s v="Geet MP3 presents the 8k video of &quot;Jattwaad&quot; sung by Harf Cheema, Gurlez Akhtar, lyrics penned by Harf Cheema, while music is produced by Beat Minister, now enjoy the same vibe with enhanced 8K visuals._x000a__x000a_Stream/ Download &quot;Jattwaad&quot; on:_x000a__x000a_Spotify: https://open.spotify.com/album/5KeYVHy8S5J5yHgSB2u07H_x000a_Apple Music: https://music.apple.com/us/album/jattwaad/1760236246?i=1760236248_x000a_iTunes: https://music.apple.com/us/album/jattwaad/1760236246?i=1760236248_x000a_Amazon Prime Music: https://music.amazon.in/albums/B07Q4JZ5KK?marketplaceId=A3K6Y4MI8GDYMT&amp;musicTerritory=IN&amp;ref=dm_sh_tcP2Lg5MX7Q6t5E8k819TmgMs&amp;trackAsin=B07NWMRN5Y_x000a_Gaana: https://gaana.com/song/jattwaad-10_x000a_Jio Saavn: https://www.jiosaavn.com/album/jattwaad/5ywxgOjrYg8__x000a_YT Music: https://music.youtube.com/watch?v=JWRZUBj-4P0&amp;si=LbFgKEnAMkDFOY4C_x000a_Instagram Reel: https://www.instagram.com/reels/audio/2210003799316473?igsh=MXJ3ZTV6NTU0MzdkNA==_x000a__x000a__x000a_Title : Jattwaad_x000a_Singer : Harf Cheema, Gurlez Akhtar_x000a_Lyrics : Harf Cheema_x000a_Composer : Harf Cheema_x000a_Music : Beat Minister_x000a_Video Director : Savio Sandhu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7S"/>
    <x v="146"/>
    <n v="1624298"/>
    <n v="5430"/>
    <n v="40"/>
    <x v="3"/>
    <x v="553"/>
    <x v="233"/>
    <s v="Harf Cheema"/>
    <m/>
    <s v=" Beat Minister"/>
    <m/>
    <s v=" https://music.youtube.com/watch?v=JWRZUBj-4P0&amp;si=LbFgKEnAMkDFOY4C"/>
    <s v=" https://open.spotify.com/album/5KeYVHy8S5J5yHgSB2u07H"/>
    <s v=" https://music.apple.com/us/album/jattwaad/1760236246?i=1760236248"/>
    <s v=" https://www.jiosaavn.com/album/jattwaad/5ywxgOjrYg8_"/>
    <s v=" https://www.instagram.com/reels/audio/2210003799316473?igsh=MXJ3ZTV6NTU0MzdkNA=="/>
    <s v="Punjabi_song"/>
  </r>
  <r>
    <x v="1"/>
    <x v="1009"/>
    <s v="Geet MP3 presents the the 8K full video of &quot;Bombay to Punjab&quot;, by Deep Jandu Ft. Divine, with lyrics penned by Karan Aujla, now enjoy enjoy the vibe with more HD visuals._x000a__x000a_Stream/ Download &quot;Bombay To Punjab&quot; on:_x000a__x000a_Spotify: https://open.spotify.com/track/6Fn3vbAG72ocFQA4q6HJbe_x000a_Apple Music: https://music.apple.com/us/song/bombay-to-punjab/1760545628_x000a_iTunes: https://music.apple.com/us/song/bombay-to-punjab/1760545628_x000a_Amazon Prime Music: https://music.amazon.in/tracks/B0DBVX5QG5?marketplaceId=A21TJRUUN4KGV&amp;musicTerritory=IN&amp;ref=dm_sh_eQ618LGndydB0C8pRX0rtU65k_x000a_Gaana: https://gaana.com/song/bombay-to-punjab-1_x000a_Jio Saavn: https://www.jiosaavn.com/song/bombay-to-punjab/SD4IWCFFWkY_x000a_YT Music: https://music.youtube.com/watch?v=szfGiqYGi6I_x000a_Instagram Reel: https://www.instagram.com/reels/audio/3098668840357760?igsh=MW9kb2ZvbWNzMXZyNA==_x000a__x000a__x000a_Song Credits :-_x000a__x000a_Song : Bombay To Punjab_x000a_Singer : Deep Jandu, DIVINE_x000a_Female Lead : Gitanjali Singh_x000a_Lyrics : Karan Aujla_x000a_Music : Deep Jandu_x000a_Rap : DIVINE_x000a_Video :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4M7S"/>
    <x v="24"/>
    <n v="4649785"/>
    <n v="26734"/>
    <n v="116"/>
    <x v="4"/>
    <x v="457"/>
    <x v="177"/>
    <s v="Karan Aujla"/>
    <m/>
    <s v=" Deep Jandu"/>
    <m/>
    <s v=" https://music.youtube.com/watch?v=szfGiqYGi6I"/>
    <s v=" https://open.spotify.com/track/6Fn3vbAG72ocFQA4q6HJbe"/>
    <s v=" https://music.apple.com/us/song/bombay-to-punjab/1760545628"/>
    <s v=" https://www.jiosaavn.com/song/bombay-to-punjab/SD4IWCFFWkY"/>
    <s v=" https://www.instagram.com/reels/audio/3098668840357760?igsh=MW9kb2ZvbWNzMXZyNA=="/>
    <s v="Punjabi_song"/>
  </r>
  <r>
    <x v="1"/>
    <x v="1010"/>
    <s v="Geet MP3 Punjabi proudly presents the official music video of &quot;Chunni&quot;, sung by Vadda Grewal and Deepak Dhillon. The soulful lyrics and composition come from Vadda Grewal, while the vibrant and catchy music is produced by Desi Routz._x000a__x000a_Stream/ Download &quot;Chunni&quot; on:_x000a__x000a_Spotify: https://open.spotify.com/album/2Bx74m21eB8crbYRWP2ZmE?si=Q9MslwPWSPWcQoKqlGl-6w_x000a_Apple Music: https://music.apple.com/us/song/chunni/1824447592_x000a_iTunes: https://music.apple.com/us/song/chunni/1824447592_x000a_Amazon Prime Music: https://music.amazon.in/tracks/B0FGJYBYPK?marketplaceId=A21TJRUUN4KGV&amp;musicTerritory=IN&amp;ref=dm_sh_sDJReSg9UN8COmjFWZdRP6kZc_x000a_Jio Saavn: https://www.jiosaavn.com/album/chunni/t2KbC9RJnYM__x000a_YT Music: https://music.youtube.com/playlist?list=OLAK5uy_nb1LeUUDN6RwmOZ5UXtvsMadqlv9ZtGW4&amp;si=Bo4dtGMckbW9S28g_x000a__x000a_Song Credits:_x000a__x000a_Singer - Vadda Grewal &amp; Deepak Dhillon _x000a_Music - Desi Routz_x000a_Lyrics: Vadda Grewal_x000a_Composer: Vadda Grewal_x000a_DOP &amp; Directed by Jashan Nanarh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42S"/>
    <x v="103"/>
    <n v="13168"/>
    <n v="142"/>
    <n v="8"/>
    <x v="1"/>
    <x v="671"/>
    <x v="300"/>
    <s v="Vadda Grewal"/>
    <s v=" Vadda Grewal"/>
    <m/>
    <m/>
    <s v=" https://music.youtube.com/playlist?list=OLAK5uy_nb1LeUUDN6RwmOZ5UXtvsMadqlv9ZtGW4&amp;si=Bo4dtGMckbW9S28g"/>
    <s v=" https://open.spotify.com/album/2Bx74m21eB8crbYRWP2ZmE?si=Q9MslwPWSPWcQoKqlGl-6w"/>
    <s v=" https://music.apple.com/us/song/chunni/1824447592"/>
    <s v=" https://www.jiosaavn.com/album/chunni/t2KbC9RJnYM_"/>
    <m/>
    <s v="Punjabi_song"/>
  </r>
  <r>
    <x v="1"/>
    <x v="1011"/>
    <s v="Geet MP3 presents the 8k ultra hd video of &quot;Suit Punjabi&quot; by Jass Manak, music produced by Sahgur, and the visuals are portrayed by Satti Dhillon, now enjoy the song with 8k Ultra HD visuals._x000a__x000a_Stream/ Download &quot;Suit Punjabi&quot; on:_x000a__x000a_Spotify : https://spoti.fi/3H0Insw_x000a_Apple Music : https://apple.co/3BBJUUD_x000a_iTunes : https://apple.co/3BBJUUD_x000a_Amazon Prime Music : https://amzn.to/3JAKh4I_x000a_Wynk Music : https://bit.ly/3Iashhq_x000a_Jio Saavn : https://bit.ly/3v26PY3_x000a_Amazon UK : https://amzn.to/3H1PTmV_x000a_YT Music : https://bit.ly/3JDMAE9_x000a_Reel : https://bit.ly/3sUFS5Q_x000a__x000a_Title : Suit Punjabi _x000a_Singer : Jass Manak _x000a_Lyrics : Jass Manak_x000a_Composer : Jass Manak_x000a_Music : Shagur_x000a_Lyrics : Avvy Dhaliwal_x000a_Starring : Swalina, Satti Dhillon_x000a_Video Director : Satti Dhillon_x000a_DOP : Vikcee_x000a_Editor : Kamcee_x000a_Produced By : Kv Dhillon_x000a_Music Label :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5S"/>
    <x v="1"/>
    <n v="1395349"/>
    <n v="11839"/>
    <n v="115"/>
    <x v="3"/>
    <x v="593"/>
    <x v="91"/>
    <s v="Jass Manak"/>
    <m/>
    <s v=" Shagur"/>
    <m/>
    <m/>
    <m/>
    <m/>
    <m/>
    <m/>
    <s v="Punjabi_song"/>
  </r>
  <r>
    <x v="1"/>
    <x v="1012"/>
    <s v="Geet MP3 presents the 8k ultra hd video of &quot;Yaar Belli&quot; by Guri, music produced by Deep Jandu, and the visuals are portrayed by Parmish Verma, now enjoy the song with 8k Ultra HD visuals._x000a__x000a_Stream/ Download &quot;Yaar Belli&quot; on:_x000a__x000a_Spotify: https://spoti.fi/3tYDUDA_x000a_Apple Music: https://apple.co/33vyuW3_x000a_iTunes: https://apple.co/33vyuW3_x000a_Wynk Music: https://bit.ly/3fVAIAu_x000a_Amazon Prime Music: https://amzn.to/3JyoE4Y_x000a_Jio Saavn: https://bit.ly/3FWLb9j_x000a_Hungama: https://bit.ly/34QLx51_x000a_Amazon UK: https://amzn.to/3oXZFAe_x000a_YT Music: https://bit.ly/3G1MNyN_x000a_Resso: https://m.resso.com/ZSe7xyNcv/_x000a_Reel: https://bit.ly/3gX6WM9_x000a__x000a_Song: Yaar Beli_x000a_Singer: Guri_x000a_Music Composer : Deep Jandu_x000a_Lyrics: Avtar Dhaliwal &amp; Harman Khanauri_x000a_A Film By: Parmish Verma_x000a_Producers:  Kv Dhillon_x000a_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25S"/>
    <x v="1"/>
    <n v="1796524"/>
    <n v="5472"/>
    <n v="38"/>
    <x v="4"/>
    <x v="672"/>
    <x v="96"/>
    <s v="Avtar Dhaliwal &amp; Harman Khanauri"/>
    <m/>
    <m/>
    <m/>
    <s v=" https://bit.ly/3G1MNyN"/>
    <s v=" https://spoti.fi/3tYDUDA"/>
    <s v=" https://apple.co/33vyuW3"/>
    <s v=" https://bit.ly/3FWLb9j"/>
    <m/>
    <s v="Punjabi_song"/>
  </r>
  <r>
    <x v="1"/>
    <x v="1013"/>
    <s v="Geet MP3 presents the Ultra HD 8K video of &quot;No Competition&quot;, sung, written, and composed by Jass Manak. This high-energy track now comes with stunning 8K visuals for you to enjoy the same vibe in unmatched quality._x000a__x000a_Stream/ Download &quot;No Competition&quot; on:_x000a__x000a_Spotify : https://spoti.fi/3iO9USE_x000a_Apple Music : https://apple.co/33Q3sEy_x000a_iTunes : https://apple.co/33Q3sEy_x000a_Gaana : https://bit.ly/3aDZwJJ_x000a_Wynk : https://bit.ly/35TKhwe_x000a_Hungama : https://bit.ly/328I1xh_x000a_Jiosaavn : https://bit.ly/2FY7OAQ_x000a_Google Play Music : https://bit.ly/3iNoaLb_x000a_Amazon Uk : https://amzn.to/35TqFby_x000a_Amazon prime Music : https://amzn.to/2RKBNPG_x000a_YT Music : https://bit.ly/35N2Hyy_x000a_Resso : https://bit.ly/2Q8qDDr_x000a_Reel : https://bit.ly/3KEOxUi_x000a__x000a_Song Credits:_x000a__x000a_Song : No Competition_x000a_Singer : Jass Manak_x000a_Lyrics : Jass Manak_x000a_Composer : Jass Manak _x000a_Music : Jass Manak_x000a_Featuring &amp; Rap : DIVINE_x000a_Director : Satti Dhillon _x000a_DOP : Vahe Hambardzumyan  _x000a_Steadycam : HMC_x000a_Focus Puller : Gevorg Gharayan_x000a_Choreographer : Sahaj Singh _x000a_Art Director : Mr. Blacc_x000a_Hair Stylist : Ali khan_x000a_Line Producer : Faheem Rahiman_x000a_Production House : Third Eye Films Dubai_x000a_BTS : Ashwin, Sajad_x000a_Casting Director : Kajal Narayan_x000a_Makeup : Judy Shibu_x000a_Assistant Mua : Sheetal_x000a_Editor : Adele Pereira _x000a_Colourist : Ercan Kucuk_x000a_Spot : Fazal, Thansi, Razaqat, Omer, Mariam_x000a_Location Courtesy : Last Exit (Meraas)_x000a_Produced By :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34S"/>
    <x v="151"/>
    <n v="1052236"/>
    <n v="8702"/>
    <n v="82"/>
    <x v="1"/>
    <x v="390"/>
    <x v="109"/>
    <s v="Jass Manak"/>
    <m/>
    <s v=" Jass Manak"/>
    <m/>
    <m/>
    <m/>
    <m/>
    <m/>
    <m/>
    <s v="Punjabi_song"/>
  </r>
  <r>
    <x v="1"/>
    <x v="1014"/>
    <s v="Geet MP3 presents the 8k Ulta HD video of &quot;Prada&quot; sung, penned and composed by 'Jass Manak' and the soothing music is produced by Sharry Nexus. Enjoy the same vibe with 8k Visuals._x000a__x000a_Stream/ Download &quot;Prada&quot; on:_x000a__x000a_Spotify: https://open.spotify.com/track/4y7URCKVPmwtrf84n9Dqhu?si=176fd9b87be241b3_x000a_Apple Music: https://music.apple.com/us/album/prada-single/1760234616_x000a_iTunes: https://music.apple.com/us/album/prada-single/1760234616_x000a_Amazon Prime Music: https://music.apple.com/us/album/prada-single/1760234616_x000a_Gaana: https://gaana.com/song/prada-303_x000a_Jio Saavn: https://www.jiosaavn.com/song/prada/NRk9bkViBWA_x000a_YT Music: https://music.youtube.com/watch?v=EuFEXthpGac&amp;si=c_fIJJdS0Jei-7tV_x000a_Instagram Reel: https://www.instagram.com/reels/audio/423070713085769?igsh=eW4wYXV6a3U4cDN0_x000a__x000a_Song Credits:_x000a__x000a_Song: Prada_x000a_Singer: Jass Manak_x000a_Lyrics: Jass Manak_x000a_Composer: Jass Manak_x000a_Female Lead: Swalina_x000a_Video: Satti Dhillon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
    <x v="37"/>
    <n v="1506856"/>
    <n v="9625"/>
    <n v="79"/>
    <x v="1"/>
    <x v="530"/>
    <x v="109"/>
    <s v="Jass Manak"/>
    <s v=" Jass Manak"/>
    <m/>
    <s v=" Satti Dhillon"/>
    <s v=" https://music.youtube.com/watch?v=EuFEXthpGac&amp;si=c_fIJJdS0Jei-7tV"/>
    <s v=" https://open.spotify.com/track/4y7URCKVPmwtrf84n9Dqhu?si=176fd9b87be241b3"/>
    <s v=" https://music.apple.com/us/album/prada-single/1760234616"/>
    <s v=" https://www.jiosaavn.com/song/prada/NRk9bkViBWA"/>
    <s v=" https://www.instagram.com/reels/audio/423070713085769?igsh=eW4wYXV6a3U4cDN0"/>
    <s v="Punjabi_song"/>
  </r>
  <r>
    <x v="1"/>
    <x v="1015"/>
    <s v="Geet MP3 presents the the 8k Ultra HD video of the most viewed song, sung, penned and composed by 'Jass Manak' and the heartmelting music is produced by Sharry Nexus. Enjoy the high visuals with the same vibe._x000a__x000a_Stream/ Download &quot;Lehanga&quot; on:_x000a__x000a_Spotify: https://open.spotify.com/track/3u9XjbyaMwgnicBd70ekUX?si=059f1249f34d472d_x000a_Apple Music: https://music.apple.com/us/album/lehanga-single/1760549725_x000a_iTunes: https://music.apple.com/us/album/lehanga-single/1760549725_x000a_Amazon Prime Music: https://music.amazon.in/albums/B0DBVWXV19?marketplaceId=A3K6Y4MI8GDYMT&amp;musicTerritory=IN&amp;ref=dm_sh_Orzna8vPqzExfmqG6F0rzN6uy&amp;trackAsin=B0DBVVD1J3_x000a_Jio Saavn: https://www.jiosaavn.com/song/lehanga/KFgqAUFDeXY_x000a_YT Music: https://music.youtube.com/playlist?list=OLAK5uy_nVYMlYKw5k-vvFfJI66Ghs7BRdoTUOQGo&amp;si=B5Acsk1B_dakdFUK_x000a_Instagram Reel: https://www.instagram.com/reels/audio/998160677232406?igsh=MWc4em1jZXFobnl4cA==_x000a__x000a_Song Credits:_x000a_Song: Lehanga_x000a_Singer: Jass Manak _x000a_Lyrics: Jass Manak _x000a_Composer: Jass Manak_x000a_Female Lead: Mahira Sharma_x000a_Music: Sharry Nexus_x000a_Video Director: Satti Dhillon_x000a_Produced By: Kv Dhillon_x000a_Online Promotions: GK Digital_x000a_Music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33S"/>
    <x v="5"/>
    <n v="9078963"/>
    <n v="40549"/>
    <n v="496"/>
    <x v="1"/>
    <x v="504"/>
    <x v="91"/>
    <s v="Jass Manak"/>
    <s v=" Jass Manak"/>
    <m/>
    <m/>
    <s v=" https://music.youtube.com/playlist?list=OLAK5uy_nVYMlYKw5k-vvFfJI66Ghs7BRdoTUOQGo&amp;si=B5Acsk1B_dakdFUK"/>
    <s v=" https://open.spotify.com/track/3u9XjbyaMwgnicBd70ekUX?si=059f1249f34d472d"/>
    <s v=" https://music.apple.com/us/album/lehanga-single/1760549725"/>
    <s v=" https://www.jiosaavn.com/song/lehanga/KFgqAUFDeXY"/>
    <s v=" https://www.instagram.com/reels/audio/998160677232406?igsh=MWc4em1jZXFobnl4cA=="/>
    <s v="Punjabi_song"/>
  </r>
  <r>
    <x v="1"/>
    <x v="1016"/>
    <s v="Geet MP3 Punjabi presents the video of &quot;Jawani&quot; sung by Netarpreet Singh, lyrics penned by Sam Dhillon, music produced by NYC. This song is gonna make a splash with its catchy beats and unforgettable vibes!_x000a__x000a_Stream/ Download &quot;Jawani&quot; on:_x000a__x000a_Spotify: https://open.spotify.com/track/5W4fjGHDIILSSpze4mElJD?si=8f94dacf7ee64ed6_x000a_Apple Music: https://music.apple.com/us/album/jawani-single/1797748666_x000a_iTunes: https://music.apple.com/us/album/jawani-single/1797748666_x000a_Amazon Prime Music: https://music.amazon.in/tracks/B0FLY587RT?marketplaceId=A21TJRUUN4KGV&amp;musicTerritory=IN&amp;ref=dm_sh_sY0VYRAnaUgucJe75E0d6Zp87_x000a_Gaana: https://gaana.com/song/jawani-477_x000a_Jio Saavn: https://www.jiosaavn.com/song/jawani/Pw8-VDx-X3E_x000a_YT Music: https://music.youtube.com/watch?v=kn9WbwgEZs0&amp;si=TLobd6mjwGsObpzd_x000a_Instagram Reel: https://www.instagram.com/reels/audio/1834131423834030?igsh=d3lxaWNmMWk2N3lr_x000a__x000a_Song Credits: _x000a__x000a_Title: Jawani_x000a_Singer: Netarpreet Singh_x000a_Lyrics: Chairmxn_x000a_Music: NYC_x000a_Video: Sammy (The Dark House Films)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21S"/>
    <x v="181"/>
    <n v="274577"/>
    <n v="10864"/>
    <n v="970"/>
    <x v="1"/>
    <x v="436"/>
    <x v="301"/>
    <s v="Chairmxn"/>
    <m/>
    <m/>
    <s v=" Sammy (The Dark House Films)"/>
    <s v=" https://music.youtube.com/watch?v=kn9WbwgEZs0&amp;si=TLobd6mjwGsObpzd"/>
    <s v=" https://open.spotify.com/track/5W4fjGHDIILSSpze4mElJD?si=8f94dacf7ee64ed6"/>
    <s v=" https://music.apple.com/us/album/jawani-single/1797748666"/>
    <s v=" https://www.jiosaavn.com/song/jawani/Pw8-VDx-X3E"/>
    <s v=" https://www.instagram.com/reels/audio/1834131423834030?igsh=d3lxaWNmMWk2N3lr"/>
    <s v="Punjabi_song"/>
  </r>
  <r>
    <x v="1"/>
    <x v="1017"/>
    <s v="Geet MP3 presents the lyrical visuals of &quot;Gulab&quot; by Karan Randhawa, a heartfelt romantic Punjabi song that beautifully captures the essence of young love, and soulful melodies. _x000a__x000a_Stream/ Download &quot;Gulab&quot; on:_x000a__x000a_Spotify: https://open.spotify.com/track/1IPKXL1HLMESY9dszWGvo8?si=e4cb9134684742f0_x000a_Apple Music: https://music.apple.com/us/song/gulab/1763872207_x000a_iTunes: https://music.apple.com/us/song/gulab/1763872207_x000a_Amazon Prime Music: https://music.amazon.in/albums/B0CXX3JHFF?marketplaceId=A3K6Y4MI8GDYMT&amp;musicTerritory=IN&amp;ref=dm_sh_GdsWKRknbFi2j7m6TG7nDcRul&amp;trackAsin=B0CXXRN1PK_x000a_Gaana: https://gaana.com/song/gulab-86_x000a_Jio Saavn: https://www.jiosaavn.com/song/gulab/QjkqRB9cWAE_x000a_YT Music: https://music.youtube.com/watch?v=MF18v3_pCuo&amp;si=985DmhMkavxTPIAB_x000a_Instagram Reel: https://www.instagram.com/reels/audio/925532715775330?igsh=dmo5cDJ1OXB5dG40_x000a__x000a_Song Credits:_x000a__x000a_Song: Gulab_x000a_Singer: Karan Randhawa _x000a_Lyrics: Lucas, Micheal _x000a_Composer: Lucas, Micheal_x000a_Music Producer: Meavin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2M39S"/>
    <x v="97"/>
    <n v="112112"/>
    <n v="772"/>
    <n v="11"/>
    <x v="1"/>
    <x v="102"/>
    <x v="62"/>
    <s v="Lucas, Micheal"/>
    <s v=" Lucas, Micheal"/>
    <m/>
    <m/>
    <s v=" https://music.youtube.com/watch?v=MF18v3_pCuo&amp;si=985DmhMkavxTPIAB"/>
    <s v=" https://open.spotify.com/track/1IPKXL1HLMESY9dszWGvo8?si=e4cb9134684742f0"/>
    <s v=" https://music.apple.com/us/song/gulab/1763872207"/>
    <s v=" https://www.jiosaavn.com/song/gulab/QjkqRB9cWAE"/>
    <s v=" https://www.instagram.com/reels/audio/925532715775330?igsh=dmo5cDJ1OXB5dG40"/>
    <s v="Punjabi_song"/>
  </r>
  <r>
    <x v="1"/>
    <x v="1018"/>
    <s v="Geet MP3 presents the video of &quot;Bewafa Tu&quot; by 'Guri' Ft. 'Tanya&quot;, written by Raj Fatehpur and the wonderful music is produced by Ranjit Oye, the beautiful video is crafted by Satti Dhillon._x000a__x000a_Stream/ Download &quot;Bewafa Tu&quot; on:_x000a__x000a_Spotify: https://open.spotify.com/track/6G6QTmdoy49adfXrQUJKrn?si=72062ca4ed204318_x000a_Apple Music: https://music.apple.com/us/album/bewafa-tu-single/1760236112_x000a_iTunes: https://music.apple.com/us/album/bewafa-tu-single/1760236112_x000a_Amazon Prime Music: https://music.amazon.in/albums/B0DBNC17WF?marketplaceId=A21TJRUUN4KGV&amp;musicTerritory=IN&amp;ref=dm_sh_gMAqYS5NboWVFFbFb1YQsLSpD_x000a_Gaana: https://gaana.com/song/bewafa-tu-16_x000a_Jio Saavn: https://www.jiosaavn.com/song/bewafa-tu/NA8tVSBmXFU_x000a_YT Music: https://music.youtube.com/watch?v=mPDqYYi39Cs&amp;si=DwbQUqLPseVydBBG_x000a__x000a_Song Credits: _x000a__x000a_Title : Bewafa Tu _x000a_Singer : Guri Ft. Tanya_x000a_Starring : Chetna Pande_x000a_Lyrics : Raj Fatehpur_x000a_Music : Ranjit Oye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43S"/>
    <x v="21"/>
    <n v="758237"/>
    <n v="6820"/>
    <n v="91"/>
    <x v="1"/>
    <x v="606"/>
    <x v="268"/>
    <s v="Raj Fatehpur"/>
    <m/>
    <s v=" Ranjit Oye"/>
    <m/>
    <s v=" https://music.youtube.com/watch?v=mPDqYYi39Cs&amp;si=DwbQUqLPseVydBBG"/>
    <s v=" https://open.spotify.com/track/6G6QTmdoy49adfXrQUJKrn?si=72062ca4ed204318"/>
    <s v=" https://music.apple.com/us/album/bewafa-tu-single/1760236112"/>
    <s v=" https://www.jiosaavn.com/song/bewafa-tu/NA8tVSBmXFU"/>
    <m/>
    <s v="Punjabi_song"/>
  </r>
  <r>
    <x v="1"/>
    <x v="1019"/>
    <s v="Geet MP3 presents &quot;Majhail Anthem&quot; by the talented Karan Randhawa, With powerful lyrics by Onkar Malhi and hard-hitting music by the legendary Deep Jandu, this track is all set to fire in your heart._x000a__x000a_Stream/ Download &quot;Majhail Anthem&quot; on: _x000a__x000a_Spotify: https://open.spotify.com/album/1V4cW9gOVgxXBqhAVTUOiF_x000a_Apple Music: https://music.apple.com/in/album/majhail-anthem-from-majhail-single/1791544962_x000a_Amazon Prime Music: https://music.amazon.in/albums/B0DTJ3KS86_x000a_YT Music: https://music.youtube.com/watch?v=Tif7B9ErrhI_x000a_iTunes: https://music.apple.com/in/album/majhail-anthem-from-majhail-single/1791544962_x000a_Instagram: https://www.instagram.com/reels/audio/2035714716931180?igsh=cWY4dGYydHc1c2x3_x000a__x000a_Song Credits:_x000a__x000a_Song Name: Majhail Anthem_x000a_Singer: Karan Randhawa_x000a_Music: Deep Jandu_x000a_Lyrics: Onkar Malhi_x000a_Music 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1"/>
    <s v="PT3M26S"/>
    <x v="40"/>
    <n v="2042917"/>
    <n v="11541"/>
    <n v="145"/>
    <x v="1"/>
    <x v="64"/>
    <x v="36"/>
    <s v="Onkar Malhi"/>
    <m/>
    <m/>
    <m/>
    <s v=" https://music.youtube.com/watch?v=Tif7B9ErrhI"/>
    <s v=" https://open.spotify.com/album/1V4cW9gOVgxXBqhAVTUOiF"/>
    <s v=" https://music.apple.com/in/album/majhail-anthem-from-majhail-single/1791544962"/>
    <m/>
    <m/>
    <s v="Punjabi_song"/>
  </r>
  <r>
    <x v="1"/>
    <x v="1020"/>
    <s v="Geet MP3 presents the hit punjabi sad song &quot;Dooriyan&quot; sung by Guri and Tania, beautifully written by Raj Fatehpur and music produced by Ranjit Oye, this song gonna bound to strike a chord with every heart in love._x000a__x000a_Stream/ Download &quot;Dooriyan&quot; on:_x000a__x000a_Spotify : https://spoti.fi/3GW6I2w_x000a_Apple Music : https://apple.co/3oVL3RS_x000a_Wynk Music : https://bit.ly/3LVxJqG_x000a_Amazon Prime Music : https://amzn.to/3sO8f5P_x000a_Jio Saavn : https://bit.ly/3s3JJhY_x000a_Hungama : https://bit.ly/3BAEtVT_x000a_Amazon UK : https://amzn.to/3BwOMuh_x000a_iTunes : https://apple.co/3oVL3RS_x000a_Resso : https://m.resso.com/ZSevedHDh/_x000a_Reel : https://bit.ly/3v1Dxss_x000a__x000a_Song: Dooriyan_x000a_Singer: Guri_x000a_Female Vocal: Tanya_x000a_Music: Ranjit Oye_x000a_Lyrics: Raj Fatehpur_x000a_Composed: Sharan Sidhu_x000a_Producer: Kv Dhillon_x000a_Online Promotions: GK Digital _x000a_Music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1"/>
    <s v="PT3M59S"/>
    <x v="236"/>
    <n v="20585439"/>
    <n v="135154"/>
    <n v="2002"/>
    <x v="1"/>
    <x v="524"/>
    <x v="96"/>
    <s v="Raj Fatehpur"/>
    <m/>
    <m/>
    <m/>
    <m/>
    <m/>
    <m/>
    <m/>
    <m/>
    <s v="Punjabi_song"/>
  </r>
  <r>
    <x v="1"/>
    <x v="1021"/>
    <s v="Geet MP3 proudly presents the video of Majhail (Title Track), a track featuring the voice of  Prem Dhillon The song is written by Prem Dhillon himself and music produced by Rass, delivering a blend of strong lyrics and dynamic music._x000a__x000a_Stream/ Download &quot;Majhail&quot; on:_x000a__x000a_Spotify: https://open.spotify.com/album/51nwNRYw6uBFk7n4GVanoB?si=zFng_FizQhSDYnlH_bQZSg_x000a_Apple Music: https://music.apple.com/us/album/majhail/1784984522?i=1784984575_x000a_iTunes: https://music.apple.com/us/album/majhail/1784984522?i=1784984575_x000a_JioSaavn: https://www.jiosaavn.com/album/majhail/pW7DY0mlzcw__x000a_YouTube Music: https://music.youtube.com/watch?v=eXW07lV7_yM&amp;si=bKETn4hKOeWQPwlP_x000a_Reel: https://www.instagram.com/reels/audio/1274751550230524/  _x000a__x000a_Song Credits:_x000a__x000a_Singer/Composer/Lyrics: Prem Dhillon_x000a_Music/Mix &amp; Master: Rass_x000a_Video Director: Satti Dhillon_x000a_Online &amp; Reels Promotions: GK Digital_x000a_Music Label: Geet MP3 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2M41S"/>
    <x v="93"/>
    <n v="105552"/>
    <n v="965"/>
    <n v="18"/>
    <x v="1"/>
    <x v="63"/>
    <x v="302"/>
    <s v="Prem Dhillon"/>
    <m/>
    <m/>
    <m/>
    <m/>
    <s v=" https://open.spotify.com/album/51nwNRYw6uBFk7n4GVanoB?si=zFng_FizQhSDYnlH_bQZSg"/>
    <s v=" https://music.apple.com/us/album/majhail/1784984522?i=1784984575"/>
    <m/>
    <m/>
    <s v="Punjabi_song"/>
  </r>
  <r>
    <x v="1"/>
    <x v="1022"/>
    <s v="Geet MP3 presents &quot;Jodi&quot;, a soulful new track sung by Ikmann, with heartfelt lyrics by Vicky Dhaliwal and captivating music produced and composed by Kil Banda, this beautifully crafted song that speaks to every heart._x000a__x000a_Stream/ Download &quot;Jodi&quot; on: _x000a__x000a_Spotify: https://open.spotify.com/track/5v10xVN4Ojsz76Tkzk5c19?si=e14108db22344ab2_x000a_Apple Music: https://music.apple.com/us/album/jodi-single/1819922013_x000a_iTunes: https://music.apple.com/us/album/jodi-single/1819922013_x000a_Jio Saavn: https://www.jiosaavn.com/song/jodi/KlsNBR1jRFQ_x000a_Amazon Prime Music: https://music.amazon.in/tracks/B0FCSGK9ZB?marketplaceId=A21TJRUUN4KGV&amp;musicTerritory=IN&amp;ref=dm_sh_FoOPS9wvrFfT0OgK8YBtQ2zQE_x000a_YT Music: https://music.youtube.com/watch?v=zW9GrqErkos&amp;si=gFcMzFJnC-3iyN0y_x000a_Instagram Reel: https://www.instagram.com/reels/audio/1762944727931795?igsh=azBhcGhvMDM4dWtj_x000a__x000a_Song Credits:_x000a__x000a_Song: Jodi_x000a_Singer: Ikmann_x000a_Lyrics: Vicky Dhaliwal_x000a_Composer: Kil Banda_x000a_Music: Kil Banda_x000a_Video Director:- R Raja_x000a_DOP: Sahil kapoor_x000a_Makeup &amp; Hair Style: Nadeem Ali_x000a_Producer: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1"/>
    <s v="PT3M41S"/>
    <x v="179"/>
    <n v="407354"/>
    <n v="15820"/>
    <n v="1322"/>
    <x v="1"/>
    <x v="673"/>
    <x v="303"/>
    <s v="Vicky Dhaliwal"/>
    <s v=" Kil Banda"/>
    <m/>
    <m/>
    <s v=" https://music.youtube.com/watch?v=zW9GrqErkos&amp;si=gFcMzFJnC-3iyN0y"/>
    <s v=" https://open.spotify.com/track/5v10xVN4Ojsz76Tkzk5c19?si=e14108db22344ab2"/>
    <s v=" https://music.apple.com/us/album/jodi-single/1819922013"/>
    <s v=" https://www.jiosaavn.com/song/jodi/KlsNBR1jRFQ"/>
    <s v=" https://www.instagram.com/reels/audio/1762944727931795?igsh=azBhcGhvMDM4dWtj"/>
    <s v="Punjabi_song"/>
  </r>
  <r>
    <x v="1"/>
    <x v="1023"/>
    <s v="Geet MP3 presents &quot;Lahore&quot; –  new Punjabi song sung by Feroz Khan and Gurlez Akhtar, penned by Sha Ali and Ram Kala Sanghian, with music by Deep Jandu, this song is going to make a room in your heart for sure._x000a__x000a_Stream/ Download &quot;Lahore&quot; on:_x000a__x000a_Spotify: https://open.spotify.com/track/55lYA4Ok43Qf9sNyG36mEi?si=0db1859f6c3f4e02_x000a_Apple Music: https://music.apple.com/us/album/lahore-single/1818996989_x000a_iTunes: https://music.apple.com/us/album/lahore-single/1818996989_x000a_Amazon Prime Music: https://music.amazon.in/albums/B0FC6K8XYM?marketplaceId=A3K6Y4MI8GDYMT&amp;musicTerritory=IN&amp;ref=dm_sh_Ibh0PRf3jZWHVsKy17q1AQAX0&amp;trackAsin=B0FC6JD3JF_x000a_Gaana: https://gaana.com/song/lahore-89_x000a_Jio Saavn: https://www.jiosaavn.com/song/lahore/AlonBzlifgE_x000a_YT Music: https://music.youtube.com/watch?v=jE-ffIgoB38&amp;si=gv-y65_j5k4_EZZx_x000a_Instagram Reel: https://www.instagram.com/reels/audio/1406253500501739?igsh=OWMzamhrZmJwem5w_x000a__x000a_Song Credits:_x000a__x000a_Song: Lahore_x000a_Singer: Feroz Khan &amp; Gurlez Akhtar_x000a_Lyrics &amp; Composer: Shah Ali &amp; Ram Kala Sanghian_x000a_Music: Deep Jandu_x000a_Video: Jagroop Sandhu &amp; Guru Bhullar_x000a_Produced by: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1"/>
    <s v="PT3M45S"/>
    <x v="127"/>
    <n v="1443232"/>
    <n v="26102"/>
    <n v="2021"/>
    <x v="1"/>
    <x v="71"/>
    <x v="304"/>
    <s v="Shah Ali &amp; Ram Kala Sanghian"/>
    <s v=" Shah Ali &amp; Ram Kala Sanghian"/>
    <m/>
    <s v=" Jagroop Sandhu &amp; Guru Bhullar"/>
    <s v=" https://music.youtube.com/watch?v=jE-ffIgoB38&amp;si=gv-y65_j5k4_EZZx"/>
    <s v=" https://open.spotify.com/track/55lYA4Ok43Qf9sNyG36mEi?si=0db1859f6c3f4e02"/>
    <s v=" https://music.apple.com/us/album/lahore-single/1818996989"/>
    <s v=" https://www.jiosaavn.com/song/lahore/AlonBzlifgE"/>
    <s v=" https://www.instagram.com/reels/audio/1406253500501739?igsh=OWMzamhrZmJwem5w"/>
    <s v="Punjabi_song"/>
  </r>
  <r>
    <x v="1"/>
    <x v="1024"/>
    <s v="Geet MP3 presents &quot;Silsila&quot; by Lucas, With powerful lyrics by Lucas himself and warm heartfelting music by the Sharry Nexus, this track is all set to make romantic vibes around you._x000a__x000a_Stream/ Download &quot;Silsila&quot; on: _x000a__x000a_Spotify: https://open.spotify.com/track/7CPmmriLv1EA1xyUBV6Ov9?si=68ee3fd9f7f74eb9_x000a_Apple Music: https://music.apple.com/us/song/silsila/1816931423_x000a_iTunes: https://music.apple.com/us/song/silsila/1816931423_x000a_Jio Saavn: https://www.jiosaavn.com/song/silsila/QCAjdxF5A1I_x000a_Amazon Prime Music: https://music.amazon.in/albums/B0F9YW5DQ2?marketplaceId=A3K6Y4MI8GDYMT&amp;musicTerritory=IN&amp;ref=dm_sh_b4as1CsTdGMWIk8K7obb6T9I2&amp;trackAsin=B0F9YT4X8M_x000a_YT Music: https://music.youtube.com/watch?v=Bg36YQPDwNE&amp;si=1B3g8KlM4bb8tWxT_x000a_Instagram Reel: https://www.instagram.com/reels/audio/1059238686105888?igsh=MWNkeDd6cTdzb2Jqeg==_x000a__x000a_Song Credits:_x000a__x000a_Song: Silsila_x000a_Singer: Lucas_x000a_Lyrics &amp; Composer: Lucas_x000a_Music: Sharry Nexus_x000a_Producer: KV Dhillon_x000a_Label: Geet MP3 Punjabi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8S"/>
    <x v="74"/>
    <n v="228417"/>
    <n v="10159"/>
    <n v="883"/>
    <x v="1"/>
    <x v="674"/>
    <x v="80"/>
    <s v="Lucas"/>
    <s v=" Lucas"/>
    <m/>
    <m/>
    <s v=" https://music.youtube.com/watch?v=Bg36YQPDwNE&amp;si=1B3g8KlM4bb8tWxT"/>
    <s v=" https://open.spotify.com/track/7CPmmriLv1EA1xyUBV6Ov9?si=68ee3fd9f7f74eb9"/>
    <s v=" https://music.apple.com/us/song/silsila/1816931423"/>
    <s v=" https://www.jiosaavn.com/song/silsila/QCAjdxF5A1I"/>
    <s v=" https://www.instagram.com/reels/audio/1059238686105888?igsh=MWNkeDd6cTdzb2Jqeg=="/>
    <s v="Punjabi_song"/>
  </r>
  <r>
    <x v="1"/>
    <x v="1025"/>
    <s v="Geet MP3 proudly present &quot;Goli Chalgyi&quot;, a powerful new track sung and written by Sajji Sanj. The intense, hard-hitting music is produced by V Barot, straight from the gritty world of &quot;Gangland: The City of Crime&quot; movie._x000a__x000a_Stream/Download &quot;Goli Chalgyi&quot; on :_x000a__x000a_Spotify: https://open.spotify.com/track/2E5arbjLBQgLCauBzJAFNe?si=1d865fc635304103_x000a_Apple Music: https://music.apple.com/us/album/goli-chalgyi-from-gangland-single/1817493808_x000a_iTunes: https://music.apple.com/us/album/goli-chalgyi-from-gangland-single/1817493808_x000a_JioSaavn: https://www.jiosaavn.com/song/goli-chalgyi-from-gangland-from-gangland/RkUvRhFIBwM_x000a_Gaana: https://gaana.com/song/goli-chalgyi-from-gangland_x000a_Prime Music India: https://music.amazon.in/albums/B0FBC5WFJZ?marketplaceId=A3K6Y4MI8GDYMT&amp;musicTerritory=IN&amp;ref=dm_sh_hBiNBJGjRJZNXduGi8PfL6ZOc&amp;trackAsin=B0FBC232HJ_x000a_Instagram Reel: https://www.instagram.com/reels/audio/672796788907497?igsh=MTI2MzJxbXQ3aXI0NQ==_x000a__x000a_Song Credits: _x000a__x000a_Song: Goli Chalgyi_x000a_Singer: Sajji Sanj_x000a_Lyrics: Sajji Sanj_x000a_Composer: Sajji Sanj &amp; V barot_x000a_Music Director: V Barot_x000a_Film By: Rohit Verma Films _x000a_Director: Rohit Verma _x000a_DOP:  Jot Jotz _x000a_Editor: Harsh Nahar_x000a_Movie: Gangland: The City of Crime_x000a_Record Label: Geet MP3_x000a__x000a_Movie Credits:_x000a__x000a_Movie Name: Gangland The City Of Crime _x000a_Writer &amp; Director - Savio Sanddhu _x000a_Producer: KV Dhillon, Anmol Sahni, Parteek Sharma_x000a_Cast: Nishawn Bhullar, Sippy Gill, Dheeraj Kumar, Harf Cheema, Vadda Grewal, Davy Grewal, Kull Sidhu, Baljinder Banis Hobby Dhaliwal, Paramveer Singh, Victor John. _x000a_Dialogue: Gurpreet Bhullar_x000a_Director of Photography: Kumar Sourabh_x000a_Editor: Hardik Singh Reen _x000a_Background Score: Amar Mohile_x000a_Associate Director: Sonya kashyap &amp; Mj Singh _x000a_Teaser &amp; Trailer - Vicky Chaudhary _x000a_Action Director: Vishal Bhargav_x000a_2nd DOP: Shashwat Saxena &amp; Mj Singh_x000a_DI &amp; Sound: Afterplay Studios (Maddy) _x000a_DI Colorist: Manoj Singh_x000a_DI Head: Ganapathy Subramanian_x000a_Sound Designer: Afterplay studio _x000a_VFX: Nap Studio _x000a_VFX Supervisor: Amit Mandal _x000a_Production Designer: Shreekumar Nair  _x000a_Costume Designer: Rajinder Singh _x000a_Publicity Designer: Manoj Zore 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1"/>
    <s v="PT2M10S"/>
    <x v="54"/>
    <n v="261962"/>
    <n v="14980"/>
    <n v="938"/>
    <x v="1"/>
    <x v="675"/>
    <x v="305"/>
    <s v="Sajji Sanj"/>
    <s v=" Sajji Sanj &amp; V barot"/>
    <m/>
    <m/>
    <m/>
    <s v=" https://open.spotify.com/track/2E5arbjLBQgLCauBzJAFNe?si=1d865fc635304103"/>
    <s v=" https://music.apple.com/us/album/goli-chalgyi-from-gangland-single/1817493808"/>
    <m/>
    <s v=" https://www.instagram.com/reels/audio/672796788907497?igsh=MTI2MzJxbXQ3aXI0NQ=="/>
    <s v="Punjabi_song"/>
  </r>
  <r>
    <x v="1"/>
    <x v="1026"/>
    <s v="Presenting the lyrical video of &quot;Guitar&quot; by Karan Randhawa, lyrics by Fateh Shergill and the heartful music by V Barot. This song will definitively make a room in your heart._x000a__x000a_Make Sure You Will Like It And Spread it As Much As You Can. _x000a_Subscribe To Our Channel For New Songs: http://bit.ly/SubscribeGEETMP3_x000a__x000a_Stream &quot;Guitar&quot; on _x000a__x000a_Spotify: https://open.spotify.com/track/5IG7VuYedEhg3t7AacfirW?si=88fe9d9661594718_x000a_Apple Music: https://music.apple.com/us/album/guitar-single/1760237929_x000a_iTunes: https://music.apple.com/us/album/guitar-single/1760237929_x000a_YT Music: https://music.youtube.com/watch?v=xaUZhsDzRJ4&amp;si=rGdmQuGxYhepjidD_x000a_Gaana: https://gaana.com/song/guitar-214_x000a_Amazon Prime Music: https://music.amazon.in/tracks/B0DG2Q5YQ4?marketplaceId=A21TJRUUN4KGV&amp;musicTerritory=IN&amp;ref=dm_sh_8FSh7JLmzjT2TAb11fgSUoAyY_x000a__x000a_Song Credits:_x000a_Song: Guitar_x000a_Singer: Karan Randhawa_x000a_Lyrics: Fateh Shergill_x000a_Composer: Fateh Shergill_x000a_Music: V Barot_x000a_Mix &amp; Master: Sameer Charegaonkar_x000a_Director: Rav Dhillon_x000a_Female Lead: Ayesha Khan_x000a_Ass Director: Rahul Marwaha_x000a_DOP: Sukh Kamboj_x000a_Choreographer: Sahaj Singh _x000a_Assistant Choreographers: Priyanka Mitra, Pranjal Datta_x000a_Editing: Jagjeet Singh Dhanoa_x000a_Colourist: Onkar_x000a_Makeup: Sam (Savreen)_x000a_Costume: Priyaana Thapar_x000a_Production: Manish Khari (MK Film Productions) &amp; Prasar Bhaiti  _x000a_Hair Stylist: Ali Khan_x000a_Casting: Obed Afridi_x000a_Jimmy Jib: Gourav _x000a_Artwork Designer: The Town Media_x000a_Producer: KV Dhillon_x000a_Online &amp; Reels Promotions: GK DIGITAL_x000a_Music Label: Geet MP3_x000a__x000a_Music Consultant &amp; Digital Partner: GK DIGITAL_x000a_Instagram: https://www.instagram.com/GK.DIGITAL_x000a__x000a_Enjoy &amp; Stay Connected With Us 📲_x000a__x000a_Website: http://GeetMP3.com_x000a_YouTube: http://bit.ly/SubscribeGEETMP3 _x000a_Facebook: https://www.facebook.com/iGeetMP3_x000a_Instagram: https://www.instagram.com/GEETMP3_x000a_Twitter: https://twitter.com/GEETMP3_x000a_Snapchat: https://www.snapchat.com/add/GEETMP3 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2M35S"/>
    <x v="86"/>
    <n v="46859"/>
    <n v="417"/>
    <n v="6"/>
    <x v="1"/>
    <x v="252"/>
    <x v="36"/>
    <s v="Fateh Shergill"/>
    <s v=" Fateh Shergill"/>
    <m/>
    <m/>
    <s v=" https://music.youtube.com/watch?v=xaUZhsDzRJ4&amp;si=rGdmQuGxYhepjidD"/>
    <s v=" https://open.spotify.com/track/5IG7VuYedEhg3t7AacfirW?si=88fe9d9661594718"/>
    <s v=" https://music.apple.com/us/album/guitar-single/1760237929"/>
    <m/>
    <m/>
    <s v="Punjabi_song"/>
  </r>
  <r>
    <x v="1"/>
    <x v="1027"/>
    <s v="Geet MP3 Punjabi presents the lyrical video of &quot;26,&quot; a captivating track by Harf Cheema and Gurlez Akhtar. With music composed by the talented Deep Jandu and lyrics penned by Harf Cheema himself, this song brings a unique blend of melody and storytelling. _x000a__x000a_Stream/Download &quot;26&quot; on_x000a__x000a_Spotify: https://open.spotify.com/track/7cihhHoXk9UCTHUyK5JAqD?si=dfdbe8e8bcd44fd7_x000a_Apple Music: https://music.apple.com/us/album/26/1760573916?i=1760574775_x000a_Itunes: https://music.apple.com/us/album/26/1760573916?i=1760574775_x000a_Amazon Prime Music: https://music.amazon.in/tracks/B0DBVWGT85?marketplaceId=A21TJRUUN4KGV&amp;musicTerritory=IN&amp;ref=dm_sh_ZsvJPmW3UvlVIkMnI9vba42MI_x000a_YT Music: https://music.youtube.com/watch?v=tJlrpVbjSfU&amp;si=sbxvnny4ybtRW1ok_x000a__x000a_Subscribe Geet MP3 Punjabi for Unlimited Entertainment: https://bit.ly/3ASEhWh_x000a__x000a_Song Credits: _x000a_Song: 26_x000a_Singer: Harf Cheema &amp; Gurlez Akhtar_x000a_Music Director: Deep Jandu_x000a_Lyrics: Harf Cheema_x000a_Mixed By: Adam Fair _x000a_Mastered By: Sameer Charegaonkar_x000a_Video Director: Big Thought Films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1M50S"/>
    <x v="174"/>
    <n v="104847"/>
    <n v="1325"/>
    <n v="16"/>
    <x v="1"/>
    <x v="104"/>
    <x v="58"/>
    <s v="Harf Cheema"/>
    <m/>
    <m/>
    <m/>
    <s v=" https://music.youtube.com/watch?v=tJlrpVbjSfU&amp;si=sbxvnny4ybtRW1ok"/>
    <s v=" https://open.spotify.com/track/7cihhHoXk9UCTHUyK5JAqD?si=dfdbe8e8bcd44fd7"/>
    <s v=" https://music.apple.com/us/album/26/1760573916?i=1760574775"/>
    <m/>
    <m/>
    <s v="Punjabi_song"/>
  </r>
  <r>
    <x v="1"/>
    <x v="1028"/>
    <s v="GeetMP3 presents the lyrical video of &quot;Phulkari&quot;, a hit Punjabi song featuring the dynamic Karan Randhawa and the soulful voice of Simar Kaur. With mesmerizing lyrics and a captivating melody, this song is set to be your favourite._x000a__x000a_You Can Download/Play Full Song On :_x000a__x000a_Wynk : https://bit.ly/2JQvdX7_x000a_Apple Music : https://apple.co/3lccd2Y_x000a_Gaana : https://bit.ly/2GNZ4OQ_x000a_Jio Saavn : https://bit.ly/3keaEjF_x000a_Prime Music : https://amzn.to/2IpDgtr_x000a_Spotify : https://spoti.fi/3eHW570_x000a_Hungama : https://bit.ly/35aLvSH_x000a_Amazon Uk : https://amzn.to/2IdM8CF_x000a_iTunes : https://apple.co/3lccd2Y_x000a_YT Music : https://bit.ly/3kf1Zxz_x000a_Resso : https://bit.ly/3kbnqj1_x000a_Reel : https://bit.ly/40GgrVx_x000a__x000a_Song : Phulkari_x000a_Singer : Karan Randhawa_x000a_Composer : Karan Randhawa &amp; Micheal _x000a_Female Vocals : Simar Kaur _x000a_Starring : Isha Sharma_x000a_Lyrics : Karan Randhawa &amp; Micheal_x000a_Music : Raka_x000a_Video Director : Rav Dhillon _x000a_Dop : Shinda Singh_x000a_Editor : Jagjeet Singh Dhanoa_x000a_Mix and Master Sameer Charegoankar_x000a_Colour &amp; DI : Post Brothers_x000a_Choreography : John_x000a_Styled By : Priyaana_x000a_Casting Director : Dipesh_x000a_Outfits : Rachitkhanna Turquoise, Kirensandhu Designer _x000a_Jewellery : Regalselections_x000a_Productions : Kuldeep Production_x000a_Style  : Arzoo Kapoor_x000a_Female Outfits : Rachit Khana &amp; Kiren Sandhu Designer _x000a_Jewellery : Regal Selections _x000a_Artist Management : Gurbaksh Dhillon _x000a_Produced By : Kv Dhillon_x000a_Online Promotions : GK DIGITAL_x000a_Music Label :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16S"/>
    <x v="2"/>
    <n v="5537543"/>
    <n v="21480"/>
    <n v="247"/>
    <x v="1"/>
    <x v="192"/>
    <x v="36"/>
    <s v="Karan Randhawa &amp; Micheal"/>
    <m/>
    <s v=" Raka"/>
    <m/>
    <m/>
    <m/>
    <m/>
    <m/>
    <m/>
    <s v="Punjabi_song"/>
  </r>
  <r>
    <x v="1"/>
    <x v="1029"/>
    <s v="Geet MP3 &amp; GK Digital Presenting New Song &quot;Jattwaad&quot; Make Sure You Will Like It And Spread it As Much As You Can. _x000a__x000a_Audio Stream/Download_x000a__x000a_Wynk Music : https://bit.ly/3I8r6ij_x000a_Amazon Prime Music : https://amzn.to/3s1T5dX_x000a_Jio Saavn : https://bit.ly/3IiXcYZ_x000a_Hungama : https://bit.ly/3GYxTK1_x000a_Spotify : https://spoti.fi/3I4hHIE_x000a_Apple Music : https://apple.co/3s13Xsr_x000a_Amazon UK : https://amzn.to/3LLeDDp_x000a_YT Music : https://bit.ly/3p2i52V_x000a_iTunes : https://apple.co/3s13Xsr_x000a_Resso : https://m.resso.com/ZSevJ7pMJ/_x000a_Reel : https://bit.ly/33wiUt4_x000a__x000a_Title : Jattwaad_x000a_Singer : Harf Cheema, Gurlez Akhtar_x000a_Lyrics : Harf Cheema_x000a_Composer : Harf Cheema_x000a_Music : Beat Minister_x000a_Video Director : Savio Sandhu_x000a_Team : Savio &amp; Yug_x000a_Assis Dir : Har G, Rahul, Rajvir_x000a_Dop : Shinda Singh_x000a_Editor : Jagjeet Singh Dhanoa _x000a_Choreography : Sumit _x000a_Mix Master : Sameer _x000a_Publicity Design : The Town Media_x000a_Art By : Karma Art _x000a_Production Manager : Kuldeep _x000a_Designer : Gurdev Sons Designers_x000a_Artist Management : Gurbaksh Singh Dhillon_x000a_Produced By : Kv Dhillon _x000a_Online Promotions : GK Digital_x000a_Music Label : Geet MP3_x000a_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27S"/>
    <x v="146"/>
    <n v="5212012"/>
    <n v="13966"/>
    <n v="109"/>
    <x v="1"/>
    <x v="553"/>
    <x v="233"/>
    <s v="Harf Cheema"/>
    <m/>
    <s v=" Beat Minister"/>
    <m/>
    <m/>
    <m/>
    <m/>
    <m/>
    <m/>
    <s v="Punjabi_song"/>
  </r>
  <r>
    <x v="1"/>
    <x v="1030"/>
    <s v="Geet MP3 and GK Digital are Presenting a New Song of Harf Cheema, &quot;Veham.&quot; We're excited to share our music with the world. We hope you enjoy listening to it as much as we enjoyed creating it!_x000a__x000a_Subscribe Geet MP3 Punjabi for Unlimited Entertainment: https://bit.ly/3ASEhWh_x000a__x000a_Streaming Now On: _x000a_Spotify: https://open.spotify.com/track/52K2rHBOYRzrN2QfYbnKF0_x000a_Wynk: https://wynk.in/music/song/veham/gk_3617384014157_ING982400017?q=veham+harf+cheema_x000a_iTunes: https://music.apple.com/us/album/veham/1729740026?i=1729740046_x000a_Apple Music: https://music.apple.com/us/album/veham/1729740026?i=1729740046_x000a_Amazon Prime Music: https://music.amazon.in/search/veham+harf+cheema?filter=IsLibrary%7Cfalse&amp;sc=none_x000a_Hungama Music: https://www.hungama.com/song/veham/107218702/_x000a_Reel: https://www.instagram.com/reels/audio/779132017606352/_x000a_Youtube Topic: https://www.youtube.com/watch?v=sk6dWizBpxk_x000a_Youtube Music: https://music.youtube.com/watch?v=sk6dWizBpxk_x000a_Shazam: https://www.shazam.com/gb/track/691184530/veham_x000a__x000a_Song Credits: _x000a_Song: Veham_x000a_Singer/Lyrics/Composer: Harf Cheema_x000a_Female Vocals: Gurlez Akhtar_x000a_Starring: Maahi Sharma, Harf Cheema_x000a_Music Producer: Deep Jandu_x000a_Video Director: Savio Sandhu_x000a_Chief Ad’s: Rajvir Maan &amp; Jagjit Maan _x000a_Mix &amp; Master: Sameer Charegaonkar_x000a_DOP: Sagar _x000a_Edit: Raghav Ralhan _x000a_Post Production: Iconix Studio _x000a_Assistant: Vicky _x000a_Harf Cheema Costume Designer: Evershine Collection (Ankush)_x000a_Mahi Sharma Costume Designer: Manvir_x000a_Producer: Kv Dhillon_x000a_Online &amp; Reels Promotions: GK Digital_x000a_Record Label: Geet MP3 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39S"/>
    <x v="53"/>
    <n v="7597429"/>
    <n v="26850"/>
    <n v="163"/>
    <x v="1"/>
    <x v="131"/>
    <x v="29"/>
    <s v="Harf Cheema"/>
    <s v=" Harf Cheema"/>
    <m/>
    <m/>
    <m/>
    <s v=" https://open.spotify.com/track/52K2rHBOYRzrN2QfYbnKF0"/>
    <s v=" https://music.apple.com/us/album/veham/1729740026?i=1729740046"/>
    <m/>
    <m/>
    <s v="Punjabi_song"/>
  </r>
  <r>
    <x v="1"/>
    <x v="1031"/>
    <s v="Geet MP3 &amp; GK Digital Presenting Album &quot;Future Folk&quot; Of Harf Cheema, And Now We Releasing Album's Music Video &quot;Defender&quot;_x000a_We expect you to appreciate hearing it as greatly as we enjoyed making it!_x000a_Join the Journey and Subscribe to Endless Entertainment: http://bit.ly/SubscribeGEETMP3_x000a__x000a_&quot;Future Folk&quot; Album Streaming Now On: _x000a_Spotify: https://open.spotify.com/album/6ukTEfsBa5GIp9nOJQTLkw?si=pfnZWd-KTKW2o_mcL8cbhA_x000a_Apple Music: https://music.apple.com/us/album/future-folk-ep/1781681641_x000a_iTunes: https://music.apple.com/us/album/future-folk-ep/1781681641_x000a_JioSaavn: https://www.jiosaavn.com/album/future-folk/teM4CMCo3ks__x000a_Prime Music India: https://music.amazon.in/albums/B0DNZTVJ44?marketplaceId=A21TJRUUN4KGV&amp;musicTerritory=IN&amp;ref=dm_sh_PYz3sp7iq3QwOscC8ZxIQGKzF_x000a_YouTube Music: https://music.youtube.com/playlist?list=OLAK5uy_lY7EqRNqe1lLEP1BQsRz_BDUejpPZAYGs&amp;si=0f8L6al_4NNeyEHz_x000a_Youtube Topic: https://youtube.com/playlist?list=OLAK5uy_nC3U3hEi5Twy_sXRuKm4UkhXGbI-iu1g0&amp;si=nxvl7ZE7mxb6oSTi_x000a__x000a_Reel Links - Future Folk _x000a__x000a_1. Defender: https://www.instagram.com/reels/audio/1715827378983345?igsh=MXJidHBtMjJiZzBkcQ==_x000a_2. Attitude: https://www.instagram.com/reels/audio/578502528063439?igsh=MWUwemE4dm1pYXN4bA==_x000a_3. Halla Gulla: https://www.instagram.com/reels/audio/1055656226247454?igsh=MW1mdDJ5dXlzNHhjeg==_x000a_4. Gediroute: https://www.instagram.com/reels/audio/575258255083783?igsh=Mzk5c2N2dTFjMjFm_x000a_5. Lahore: https://www.instagram.com/reels/audio/1299735821375465?igsh=ZXJvYXZoODBhYnZ0_x000a_6. Circle: https://www.instagram.com/reels/audio/559496986834684?igsh=YjRvbzVueHZtc3Bn_x000a__x000a_Song Video Credits:_x000a__x000a_Song: Defender_x000a_Singer: Harf Cheema Ft. Sudesh Kumari_x000a_Female Lead: Sruishty Mann_x000a_Lyrics\Composer: Harf Cheema_x000a_Music : Deep Jandu _x000a_Video: Hitesh Arora_x000a_Producers: KV Dhillon_x000a_Digitally Promotions: GK Digital_x000a_Record Label: Geet MP3_x000a__x000a_Album's Tracklist:_x000a__x000a_1. _x000a_Song: Defender_x000a_Singer: Harf Cheema, Sudesh Kumari_x000a_Lyrics and Composer: Harf Cheema_x000a_Music Director: Deep Jandu_x000a__x000a_2. _x000a_Song: Attitude_x000a_Singer: Harf Cheema, Jasmeen Akhtar_x000a_Lyrics Composer: Harf Cheema_x000a_Music Director: Bull Music_x000a__x000a_3. _x000a_Song: Halla Gulla_x000a_Singer: Harf Cheema, Gurlez Akhtar_x000a_Lyrics &amp; Composer: Harf Cheema_x000a_Music Director: Gaiphy_x000a_    _x000a_ 4. _x000a_Song: Gediroute_x000a_Singer: Harf Cheema, Shipra Goyal_x000a_Lyrics &amp; Composer: Harf Cheema_x000a_Music: Bull music_x000a__x000a_5. _x000a_Song: Lahore_x000a_Singer: Harf Cheema, Sargi Maan_x000a_Lyrics &amp; Composer: Harf Cheema_x000a_Music: Gaiphy_x000a__x000a_6. Song: Circle_x000a_ Singer: Harf Cheema, Rupinder Handa_x000a_ Lyrics &amp; Composer: Harf Cheema_x000a_ Music: Deep Jandu_x000a_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22S"/>
    <x v="173"/>
    <n v="7857693"/>
    <n v="34030"/>
    <n v="372"/>
    <x v="0"/>
    <x v="68"/>
    <x v="42"/>
    <s v="Harf Cheema"/>
    <s v=" Harf Cheema"/>
    <s v=" Deep Jandu "/>
    <s v=" Hitesh Arora"/>
    <m/>
    <s v=" https://open.spotify.com/album/6ukTEfsBa5GIp9nOJQTLkw?si=pfnZWd-KTKW2o_mcL8cbhA"/>
    <s v=" https://music.apple.com/us/album/future-folk-ep/1781681641"/>
    <m/>
    <m/>
    <s v="Punjabi_song"/>
  </r>
  <r>
    <x v="1"/>
    <x v="1032"/>
    <s v="Geet MP3 presenting the soul-stirring song of the &quot;Future Folk&quot; album – vocals by &quot;Harf Cheema&quot; and &quot;Gurlez Akhtar&quot;. With blendy lyrics by &quot;Harf Cheema&quot; himself and Powerful music produced by &quot;Gaiphy&quot;, this song will make a play in your heart for sure._x000a__x000a_Stream/Download &quot;Halla Gulla&quot; on: _x000a__x000a_Spotify: https://open.spotify.com/track/6VDZQV2ZhRSwtapy6860Rv?si=3518cd5b6465462d_x000a_Apple Music: https://music.apple.com/us/album/halla-gulla-single/1780830166_x000a_iTunes:  https://music.apple.com/us/album/halla-gulla-single/1780830166_x000a_Amazon Prime Music: https://music.amazon.in/albums/B0DNNHRH4V?marketplaceId=A21TJRUUN4KGV&amp;musicTerritory=IN&amp;ref=dm_sh_8o1Oa7chKjMUk6Wida9x2RXg2_x000a_Jio Saavn: https://www.jiosaavn.com/song/halla-gulla/Mz87WA5cWWI_x000a_YT Music: https://music.youtube.com/watch?v=RqZSCQcvn4s&amp;si=MQC4WddIOVRKEsQC_x000a_YouTube Topic: https://www.youtube.com/watch?v=RqZSCQcvn4s_x000a_Instagram Reel: https://www.instagram.com/reels/audio/1055656226247454?igsh=MW1mdDJ5dXlzNHhjeg==_x000a__x000a_Song Credits:_x000a__x000a_Song: Halla Gulla_x000a_Singer: Harf Cheema , Gurlez Akhtar_x000a_Lyrics: Harf Cheema_x000a_Composer: Harf Cheema_x000a_Music: Gaiphy_x000a_Female Lead: Geet Goraaya_x000a_Mix &amp; Master: Sameer_x000a_Video: Satti Dhillon_x000a_DOP: Sukh Kamboj_x000a_Editor: Zipsy Studios _x000a_Producer: KV Dhillon_x000a_Digital Promotions: GK Digital_x000a_Record Label: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27S"/>
    <x v="146"/>
    <n v="7449209"/>
    <n v="31348"/>
    <n v="355"/>
    <x v="1"/>
    <x v="77"/>
    <x v="47"/>
    <s v="Harf Cheema"/>
    <s v=" Harf Cheema"/>
    <m/>
    <s v=" Satti Dhillon"/>
    <s v=" https://music.youtube.com/watch?v=RqZSCQcvn4s&amp;si=MQC4WddIOVRKEsQC"/>
    <s v=" https://open.spotify.com/track/6VDZQV2ZhRSwtapy6860Rv?si=3518cd5b6465462d"/>
    <s v=" https://music.apple.com/us/album/halla-gulla-single/1780830166"/>
    <s v=" https://www.jiosaavn.com/song/halla-gulla/Mz87WA5cWWI"/>
    <s v=" https://www.instagram.com/reels/audio/1055656226247454?igsh=MW1mdDJ5dXlzNHhjeg=="/>
    <s v="Punjabi_song"/>
  </r>
  <r>
    <x v="1"/>
    <x v="1033"/>
    <s v="Geet MP3 Punjabi proudly presents the lyrical video of Rabbe Ve,  featuring the voice of Jyoti Nooran. The song is written and music produced by Happy Raikoti delivering a blend of strong lyrics and dynamic music._x000a__x000a_&quot;Majhail&quot; Movie Running Succesfully in Cinemas_x000a__x000a_Song Available On:_x000a_Apple Music:  https://music.apple.com/in/album/rabba-ve-from-majhail-single/1794497698_x000a_Spotify: https://open.spotify.com/album/0lxPTJ..._x000a_iTunes:  https://music.apple.com/in/album/rabba-ve-from-majhail-single/1794497698_x000a_Amazon Prime Music: https://music.amazon.in/albums/B0DW45..._x000a_Jio Saavn: https://www.jiosaavn.com/album/rabba-..._x000a_YT Music:  https://www.youtube.com/watch?v=XrvKAQiu114&amp;t=0s_x000a__x000a_Song Credits:_x000a__x000a_Song Name: Rabba Ve_x000a_Singer: Jyoti Nooran_x000a_Music: Happy Raikoti_x000a_Lyrics: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37S"/>
    <x v="159"/>
    <n v="1392065"/>
    <n v="12060"/>
    <n v="131"/>
    <x v="1"/>
    <x v="59"/>
    <x v="34"/>
    <s v="Happy Raikoti"/>
    <m/>
    <m/>
    <m/>
    <s v="  https://www.youtube.com/watch?v=XrvKAQiu114&amp;t=0s"/>
    <s v=" https://open.spotify.com/album/0lxPTJ..."/>
    <s v="  https://music.apple.com/in/album/rabba-ve-from-majhail-single/1794497698"/>
    <s v=" https://www.jiosaavn.com/album/rabba-..."/>
    <m/>
    <s v="Punjabi_song"/>
  </r>
  <r>
    <x v="1"/>
    <x v="1034"/>
    <s v="Geet MP3 Punjabi proudly presents the lyrical video of Majhail Anthem,  featuring the voice of Karan Randhawa . The song is written by Onkar Malhi and the powerful music is produced by Deep Jandu, delivering a blend of strong lyrics and dynamic music._x000a__x000a_&quot;Majhail&quot; Movie Running Succesfully in Cinemas_x000a__x000a_Song Available On:_x000a_Spotify: https://open.spotify.com/album/1V4cW9gOVgxXBqhAVTUOiF_x000a_Apple Music: https://music.apple.com/in/album/majhail-anthem-from-majhail-single/1791544962_x000a_Amazon Prime Music: https://music.amazon.in/albums/B0DTJ3KS86_x000a_YT Music: https://music.youtube.com/watch?v=Tif7B9ErrhI_x000a_iTunes: https://music.apple.com/in/album/majhail-anthem-from-majhail-single/1791544962_x000a_Instagram: https://www.instagram.com/reels/audio/2035714716931180?igsh=cWY4dGYydHc1c2x3_x000a__x000a__x000a_Song Credits:_x000a__x000a_Song Name: Majhail Anthem_x000a_Singer: Karan Randhawa_x000a_Music: Deep Jandu_x000a_Lyrics: Onkar Malh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3M39S"/>
    <x v="53"/>
    <n v="3298191"/>
    <n v="15761"/>
    <n v="230"/>
    <x v="1"/>
    <x v="64"/>
    <x v="36"/>
    <s v="Onkar Malhi"/>
    <m/>
    <m/>
    <m/>
    <s v=" https://music.youtube.com/watch?v=Tif7B9ErrhI"/>
    <s v=" https://open.spotify.com/album/1V4cW9gOVgxXBqhAVTUOiF"/>
    <s v=" https://music.apple.com/in/album/majhail-anthem-from-majhail-single/1791544962"/>
    <m/>
    <m/>
    <s v="Punjabi_song"/>
  </r>
  <r>
    <x v="1"/>
    <x v="1035"/>
    <s v="Geet MP3 Punjabi proudly presents the lyrical video of Gallan Hundiyan,  featuring the voice of Gulab Sidhu. The song is written and music produced by Happy Raikoti delivering a blend of strong lyrics and dynamic powerful music._x000a__x000a_Song Available On:_x000a_Spotify: https://open.spotify.com/album/4eXHXXfO93us9UtOjbtpo1_x000a_Apple Music: https://music.apple.com/in/album/gallan-hundiyan-from-majhail/1791545603?i=1791545604_x000a_Amazon Prime Music: https://music.amazon.in/albums/B0DTJ5T3DG_x000a_Jio Saavn: https://www.jiosaavn.com/album/gallan-hundiyan-from-majhail/Fi-gmR9li78__x000a_iTunes: https://music.apple.com/in/album/gallan-hundiyan-from-majhail/1791545603?i=1791545604_x000a_YT Music: https://music.youtube.com/watch?v=PbY2RNU3Ii4_x000a_YouTube Topic: https://www.youtube.com/watch?v=PbY2RNU3Ii4_x000a_Instagram: https://www.instagram.com/reels/audio/1007976081356751/_x000a__x000a_Song Credits:_x000a__x000a_Song Name: Gallan Hundiyan_x000a_Singer: Gulab Sidhu_x000a_Lyrics: Happy Raikoti_x000a_Music: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2M1S"/>
    <x v="273"/>
    <n v="90360"/>
    <n v="691"/>
    <n v="6"/>
    <x v="1"/>
    <x v="62"/>
    <x v="37"/>
    <s v="Happy Raikoti"/>
    <m/>
    <m/>
    <m/>
    <s v=" https://music.youtube.com/watch?v=PbY2RNU3Ii4"/>
    <s v=" https://open.spotify.com/album/4eXHXXfO93us9UtOjbtpo1"/>
    <s v=" https://music.apple.com/in/album/gallan-hundiyan-from-majhail/1791545603?i=1791545604"/>
    <s v=" https://www.jiosaavn.com/album/gallan-hundiyan-from-majhail/Fi-gmR9li78_"/>
    <m/>
    <s v="Punjabi_song"/>
  </r>
  <r>
    <x v="1"/>
    <x v="1036"/>
    <s v="Geet MP3 Punjabi proudly presents the lyrical video of Majhail (Title Track), a track featuring the voice of  Prem Dhillon The song is written by Prem Dhillon himself and music produced by Rass, delivering a blend of strong lyrics and dynamic music._x000a__x000a_Majhail Song Available On:_x000a_Spotify: https://open.spotify.com/album/51nwNRYw6uBFk7n4GVanoB?si=zFng_FizQhSDYnlH_bQZSg_x000a_Apple Music: https://music.apple.com/us/album/majhail/1784984522?i=1784984575_x000a_iTunes: https://music.apple.com/us/album/majhail/1784984522?i=1784984575_x000a_JioSaavn: https://www.jiosaavn.com/album/majhail/pW7DY0mlzcw__x000a_YouTube Music: https://music.youtube.com/watch?v=eXW07lV7_yM&amp;si=bKETn4hKOeWQPwlP_x000a_Reel: https://www.instagram.com/reels/audio/1274751550230524/  _x000a__x000a_Song Credits:_x000a__x000a_Singer/Composer/Lyrics: Prem Dhillon_x000a_Music/Mix &amp; Master: Rass_x000a_Video Director: Satti Dhillon_x000a_Online &amp; Reels Promotions: GK Digital_x000a_Music Label: Geet MP3 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2M36S"/>
    <x v="62"/>
    <n v="614499"/>
    <n v="3075"/>
    <n v="36"/>
    <x v="1"/>
    <x v="676"/>
    <x v="302"/>
    <s v="Prem Dhillon"/>
    <m/>
    <m/>
    <m/>
    <m/>
    <s v=" https://open.spotify.com/album/51nwNRYw6uBFk7n4GVanoB?si=zFng_FizQhSDYnlH_bQZSg"/>
    <s v=" https://music.apple.com/us/album/majhail/1784984522?i=1784984575"/>
    <m/>
    <m/>
    <s v="Punjabi_song"/>
  </r>
  <r>
    <x v="1"/>
    <x v="1037"/>
    <s v="Geet MP3 Punjabi proudly presents the lyrical video of Sohneya, a heart warming track featuring the voices of Sunidhi Chauhan &amp; Happy Raikoti . The song is written and music produced as well as composed by Happy Raikoti, delivering a blend of strong lyrics and dynamic music._x000a__x000a_&quot;Majhail&quot; Movie Running Succesfully in Cinemas_x000a__x000a_Song Available On:_x000a_Spotify: https://open.spotify.com/album/09v1W0BjLuypgUrdm7tHbv_x000a_Apple Music: https://music.apple.com/in/album/sohneya-from-majhail/1790856214?i=1790856215_x000a_Amazon Prime Music: https://music.amazon.in/albums/B0DT74YWQP_x000a_iTunes: https://music.apple.com/in/album/sohneya-from-majhail/1790856214?i=1790856215_x000a_Jio Saavn: https://www.jiosaavn.com/song/sohneya-from-majhail-from-majhail/QwMyVwBVZ3U_x000a_YT Music: https://music.youtube.com/watch?v=NueQXoptZ5c_x000a__x000a_Song Credits:_x000a__x000a_Song Name: Sohneya_x000a_Singer: Sunidhi Chauhan &amp; Happy Raikoti_x000a_Lyrics: Happy Raikoti_x000a_Music: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4M38S"/>
    <x v="274"/>
    <n v="6820973"/>
    <n v="28312"/>
    <n v="426"/>
    <x v="1"/>
    <x v="621"/>
    <x v="38"/>
    <s v="Happy Raikoti"/>
    <m/>
    <m/>
    <m/>
    <s v=" https://music.youtube.com/watch?v=NueQXoptZ5c"/>
    <s v=" https://open.spotify.com/album/09v1W0BjLuypgUrdm7tHbv"/>
    <s v=" https://music.apple.com/in/album/sohneya-from-majhail/1790856214?i=1790856215"/>
    <s v=" https://www.jiosaavn.com/song/sohneya-from-majhail-from-majhail/QwMyVwBVZ3U"/>
    <m/>
    <s v="Punjabi_song"/>
  </r>
  <r>
    <x v="1"/>
    <x v="1038"/>
    <s v="Geet MP3 Punjabi proudly presents the lyrical video of &quot;Pyar Vyar&quot;, a heart warming track featuring the voice of Karan Randhawa. The song is written and music produced as well as composed by Happy Raikoti, delivering a blend of strong lyrics and dynamic music._x000a__x000a_Song Available On:_x000a_Spotify: https://open.spotify.com/album/6bL2Byg65HROlOcNDAP1yD_x000a_Apple Music: https://music.apple.com/in/album/pyar-vyar-from-majhail-single/1793152316_x000a_Amazon Prime Music: https://music.amazon.in/albums/B0DV9XTBF8_x000a_iTunes: https://music.apple.com/in/album/pyar-vyar-from-majhail-single/1793152316_x000a_YT Music: https://music.youtube.com/watch?v=5x3teC2qQMU_x000a_Jio Saavn: https://www.jiosaavn.com/song/pyar-vyar-from-majhail-from-majhail/QB8yViVaQwY_x000a_YouTube Topic: https://www.youtube.com/watch?v=5x3teC2qQMU_x000a_Instagram: https://www.instagram.com/reels/audio/9018684201572465?igsh=Ym80aTRxcTF1b3Vw_x000a__x000a_Song Credits:_x000a__x000a_Song Name: Pyar Vyar_x000a_Singer: Karan Randhawa_x000a_Lyrics: Happy Raikoti_x000a_Music: Happy Raikoti_x000a_Digitally Promotions: GK Digital_x000a_Music Label: Geet MP3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_x000a_&quot;Majhail&quot; Movie Running Succesfully in Cinemas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2M52S"/>
    <x v="36"/>
    <n v="38381"/>
    <n v="395"/>
    <n v="25"/>
    <x v="1"/>
    <x v="61"/>
    <x v="36"/>
    <s v="Happy Raikoti"/>
    <m/>
    <m/>
    <m/>
    <s v=" https://music.youtube.com/watch?v=5x3teC2qQMU"/>
    <s v=" https://open.spotify.com/album/6bL2Byg65HROlOcNDAP1yD"/>
    <s v=" https://music.apple.com/in/album/pyar-vyar-from-majhail-single/1793152316"/>
    <s v=" https://www.jiosaavn.com/song/pyar-vyar-from-majhail-from-majhail/QB8yViVaQwY"/>
    <m/>
    <s v="Punjabi_song"/>
  </r>
  <r>
    <x v="1"/>
    <x v="1039"/>
    <s v="Geet MP3 Punjabi proudly presents the lyrical video of Hadd Todta, a powerful track featuring the voices of Amrit Maan and Deep Jandu. The song is written by Amrit Maan and composed by Deep Jandu, delivering a blend of strong lyrics and dynamic music._x000a__x000a_&quot;Majhail&quot; Movie Running Succesfully in Cinemas_x000a__x000a_Song Available On:_x000a_Spotify: https://open.spotify.com/album/76TqXlblGWmMvVNLJtNw0I?si=QafkIbXYQxCegk7LePT86Q_x000a_Apple Music: https://music.apple.com/us/album/hadd-todta-from-majhail-single/1789307095_x000a_iTunes: https://music.apple.com/us/album/hadd-todta-from-majhail-single/1789307095_x000a_JioSaavn: https://www.jiosaavn.com/song/hadd-todta-from-majhail-from-majhail/Fw80QDZjQgc_x000a_Gaana: https://gaana.com/song/hadd-todta-from-majhail_x000a_Prime Music India: https://music.amazon.in/albums/B0DSHWWDS6?marketplaceId=A21TJRUUN4KGV&amp;musicTerritory=IN&amp;ref=dm_sh_Z7m5ZkmE2mkrFyoEaD2oZArL_x000a__x000a_Song Credits:_x000a__x000a_Singer: Amrit Maan, Deep Jandu_x000a_Lyrics: Amrit Maan_x000a_Music: Deep Jandu_x000a_Digitally Promotions: GK Digital_x000a__x000a_Movie Credits:_x000a__x000a_Movie Name : Majhail  _x000a_Director: Dheeraj Kedarnath Rattan_x000a_Producer: KV Dhillon &amp; Anmol Sahni_x000a_Casting: Dev Kharoud, Guggu Gill, Roopi Gill, Dheeraj Kumar, Kull Sidhu, Marc Randhawa, Hobby Dhaliwal, Vadda Grewal_x000a_Story And Screenplay: Dheeraj Kedarnath Rattan &amp; Manila Rattan _x000a_Dialogue: Gurpreet Bhullar_x000a_Action Director: Sham Kaushal _x000a_Associate Director: Jimmy Rampal , Satti Dhillon _x000a_Director of Photography: Sapan Narula_x000a_Choreographer: Ritchie Burton_x000a_Editor: Hardik Singh Reen _x000a_Di &amp; VFX: Afterplay Studios (Maddy) _x000a_DI Colorist: Uttam Kumar Pandey_x000a_DI Head: Ganapathy Subramanian_x000a_VFX Supervisor: Kamlesh Yadav  _x000a_Production Designer: Rommy Arts_x000a_Line Producer: K Two Films _x000a_Costume Designer: Aman Sekhon_x000a_Background Score: Amar Mohile _x000a_Sound Designer: Parikshit Lalwani &amp; Kunal Mehta_x000a_Re-Recording Mixer: Bibin Dev_x000a_Visual Promotions: Visual Key Studios _x000a_Motion Graphics: Junaid Ansari_x000a_Digitally Promotions: GK Digital_x000a_Worldwide Distributions: Geet MP3_x000a_Music On: Geet MP3_x000a__x000a_Subscribe Geet MP3 Punjabi for Unlimited Entertainment: https://bit.ly/3ASEhWh_x000a__x000a_Get In Touch With Us on Social Media:_x000a__x000a_Website: https://www.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Music Consultation: GK Digital_x000a_Instagram: https://www.instagram.com/gk.digital/"/>
    <x v="5"/>
    <s v="PT2M33S"/>
    <x v="13"/>
    <n v="274114"/>
    <n v="1850"/>
    <n v="20"/>
    <x v="1"/>
    <x v="677"/>
    <x v="40"/>
    <s v="Amrit Maan"/>
    <m/>
    <m/>
    <m/>
    <m/>
    <s v=" https://open.spotify.com/album/76TqXlblGWmMvVNLJtNw0I?si=QafkIbXYQxCegk7LePT86Q"/>
    <s v=" https://music.apple.com/us/album/hadd-todta-from-majhail-single/1789307095"/>
    <m/>
    <m/>
    <s v="Punjabi_song"/>
  </r>
  <r>
    <x v="1"/>
    <x v="1040"/>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10S"/>
    <x v="54"/>
    <n v="106485"/>
    <n v="1665"/>
    <n v="7"/>
    <x v="0"/>
    <x v="678"/>
    <x v="53"/>
    <s v="Bunny Johal"/>
    <s v=" Bunny Johal"/>
    <m/>
    <m/>
    <s v=" https://music.youtube.com/playlist?list=OLAK5uy_mWlM4hcOrPe7wOKoitu4qOppSDu3pp0tc"/>
    <s v=" https://open.spotify.com/album/2u13scMhPhD0LvK1ZZFXhH"/>
    <s v=" https://music.apple.com/in/album/flowers/1771689154"/>
    <s v=" https://www.jiosaavn.com/album/flowers/pzWi8AzRw2M_"/>
    <m/>
    <s v="Punjabi_song"/>
  </r>
  <r>
    <x v="1"/>
    <x v="1041"/>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3M2S"/>
    <x v="19"/>
    <n v="148426"/>
    <n v="2454"/>
    <n v="36"/>
    <x v="0"/>
    <x v="679"/>
    <x v="53"/>
    <s v="Bunny Johal"/>
    <s v=" Bunny Johal"/>
    <m/>
    <m/>
    <s v=" https://music.youtube.com/playlist?list=OLAK5uy_mWlM4hcOrPe7wOKoitu4qOppSDu3pp0tc"/>
    <s v=" https://open.spotify.com/album/2u13scMhPhD0LvK1ZZFXhH"/>
    <s v=" https://music.apple.com/in/album/flowers/1771689154"/>
    <s v=" https://www.jiosaavn.com/album/flowers/pzWi8AzRw2M_"/>
    <m/>
    <s v="Punjabi_song"/>
  </r>
  <r>
    <x v="1"/>
    <x v="1042"/>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 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30S"/>
    <x v="113"/>
    <n v="206508"/>
    <n v="2112"/>
    <n v="14"/>
    <x v="0"/>
    <x v="680"/>
    <x v="53"/>
    <s v="Bunny Johal"/>
    <s v=" Bunny Johal"/>
    <m/>
    <m/>
    <s v=" https://music.youtube.com/playlist?list=OLAK5uy_mWlM4hcOrPe7wOKoitu4qOppSDu3pp0tc"/>
    <s v=" https://open.spotify.com/album/2u13scMhPhD0LvK1ZZFXhH"/>
    <s v=" https://music.apple.com/in/album/flowers/1771689154"/>
    <s v=" https://www.jiosaavn.com/album/flowers/pzWi8AzRw2M_"/>
    <m/>
    <s v="Punjabi_song"/>
  </r>
  <r>
    <x v="1"/>
    <x v="1043"/>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52S"/>
    <x v="36"/>
    <n v="188913"/>
    <n v="1751"/>
    <n v="33"/>
    <x v="0"/>
    <x v="681"/>
    <x v="53"/>
    <s v="Bunny Johal"/>
    <s v=" Bunny Johal"/>
    <m/>
    <m/>
    <s v=" https://music.youtube.com/playlist?list=OLAK5uy_mWlM4hcOrPe7wOKoitu4qOppSDu3pp0tc"/>
    <s v=" https://open.spotify.com/album/2u13scMhPhD0LvK1ZZFXhH"/>
    <s v=" https://music.apple.com/in/album/flowers/1771689154"/>
    <s v=" https://www.jiosaavn.com/album/flowers/pzWi8AzRw2M_"/>
    <m/>
    <s v="Punjabi_song"/>
  </r>
  <r>
    <x v="1"/>
    <x v="1044"/>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 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Gaana: https://gaana.com/album/flowers-punjabi-2024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Music Composer: Black Virus_x000a_Lyrics/Composer: Bunny Johal _x000a__x000a__x000a_2. _x000a_Song: Ammiye_x000a_Singer: Priya_x000a_Music Composer: Black Virus_x000a_Lyrics/Composer: Gurjit Gill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Artwork Designer: Aman Kalsi_x000a_Lyrical Video By: Vicky Singh_x000a_Costume Designer: Reewa Designer Studio_x000a_Producer: Kv Dhillon_x000a_Digital Promotions: GK Digital_x000a_Record Label: Geet MP3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38S"/>
    <x v="83"/>
    <n v="536213"/>
    <n v="7412"/>
    <n v="105"/>
    <x v="0"/>
    <x v="682"/>
    <x v="53"/>
    <s v="Bunny Johal"/>
    <s v=" Black Virus"/>
    <m/>
    <m/>
    <s v=" https://music.youtube.com/playlist?list=OLAK5uy_mWlM4hcOrPe7wOKoitu4qOppSDu3pp0tc"/>
    <s v=" https://open.spotify.com/album/2u13scMhPhD0LvK1ZZFXhH"/>
    <s v=" https://music.apple.com/in/album/flowers/1771689154"/>
    <s v=" https://www.jiosaavn.com/album/flowers/pzWi8AzRw2M_"/>
    <m/>
    <s v="Punjabi_song"/>
  </r>
  <r>
    <x v="1"/>
    <x v="1045"/>
    <s v="Geet MP3 Presenting Priya's New Album &quot;Flowers&quot; With a blend of catchy melodies and meaningful lyrics, we're excited to share our music with the world. We hope you enjoy listening to it as much as we enjoyed creating it!_x000a_Join the Journey and Subscribe to Endless Entertainment: http://bit.ly/SubscribeGEETMP3_x000a__x000a_Flowers Full Album Stream And Download On: _x000a_Spotify: https://open.spotify.com/album/2u13scMhPhD0LvK1ZZFXhH_x000a_Apple Music: https://music.apple.com/in/album/flowers/1771689154_x000a_Wynk Music: https://wynk.in/music/album/flowers/wm_5034644134925?q=flowers+priya_x000a_iTunes: https://music.apple.com/in/album/flowers/1771689154_x000a_Jio Saavn: https://www.jiosaavn.com/album/flowers/pzWi8AzRw2M__x000a_Hungama Music: https://www.hungama.com/album/flowers/122299123/_x000a_Amazon Prime Music: https://music.amazon.in/albums/B0DJC25JS4_x000a_YT Music: https://music.youtube.com/playlist?list=OLAK5uy_mWlM4hcOrPe7wOKoitu4qOppSDu3pp0tc_x000a__x000a_Flowers Reel Links -_x000a_Ghulama Wali: https://www.instagram.com/reels/audio/2916421165180141?igsh=MXN1ZG11eWN2d3pi_x000a_Ammiye: https://www.instagram.com/reels/audio/8122353347863641?igsh=MWp1N2N0emxieG01ZQ==_x000a_Baapu: https://www.instagram.com/reels/audio/897377812303228?igsh=a2trNmxvZ2swZjAx_x000a_Nakhro: https://www.instagram.com/reels/audio/1214445529766359?igsh=MWx4M3VwdWZzOTY1dw==_x000a_Naah: https://www.instagram.com/reels/audio/547334831302662?igsh=aml3bDYycm5yNmc3_x000a_Johnnie Walker: https://www.instagram.com/reels/audio/536495925456950?igsh=bjczYW9ldzRmNWR6_x000a_Yaari: https://www.instagram.com/reels/audio/499456816262232?igsh=MW00am1xODc2NG92Yg==_x000a__x000a_Album Tracklist:_x000a__x000a_1. _x000a_Song: Ghulama Wali _x000a_Singer: Priya_x000a_Lyrics &amp; Composer: Bunny Johal_x000a_Music Director: Black Virus_x000a__x000a__x000a_2. _x000a_Song: Ammiye_x000a_Singer: Priya_x000a_Lyrics &amp; Composer: Gurjit Gill_x000a_Music Director: Black Virus_x000a__x000a__x000a_3. _x000a_Song: Baapu _x000a_Singer: Priya_x000a_Lyrics &amp; Composer: Jagroop Sandhu_x000a_Music: Arpan Bawa_x000a_      _x000a__x000a_4. _x000a_Song: Nakhro_x000a_Singer: Priya_x000a_Lyrics &amp; Composer:  Vicky Dhaliwal_x000a_Music: V Barot_x000a__x000a__x000a_5. _x000a_Song: Naah_x000a_Singer: Priya _x000a_Lyrics &amp; Composer: Jass Manak_x000a_Music: V Barot_x000a__x000a_6. _x000a_Song: Johnnie Walker_x000a_Singer: Priya_x000a_Lyrics &amp; Composer:  Prince Bhullar_x000a_Music: V Barot_x000a__x000a__x000a_7. _x000a_Song: Yaari_x000a_Singer: Priya, Lucas_x000a_Lyrics &amp; Composer: Lucas_x000a_Music: V Barot_x000a__x000a_Producer: Kv Dhillon_x000a_Digital Promotions: GK Digital_x000a_Record Label: Geet MP3_x000a__x000a_Enjoy and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19M7S"/>
    <x v="275"/>
    <n v="15696"/>
    <n v="587"/>
    <n v="135"/>
    <x v="0"/>
    <x v="683"/>
    <x v="53"/>
    <s v="Bunny Johal"/>
    <s v=" Bunny Johal"/>
    <m/>
    <m/>
    <s v=" https://music.youtube.com/playlist?list=OLAK5uy_mWlM4hcOrPe7wOKoitu4qOppSDu3pp0tc"/>
    <s v=" https://open.spotify.com/album/2u13scMhPhD0LvK1ZZFXhH"/>
    <s v=" https://music.apple.com/in/album/flowers/1771689154"/>
    <s v=" https://www.jiosaavn.com/album/flowers/pzWi8AzRw2M_"/>
    <m/>
    <s v="Punjabi_song"/>
  </r>
  <r>
    <x v="1"/>
    <x v="1046"/>
    <s v="Geet MP3 Presenting EP &quot;Wayback&quot; With a blend of catchy melodies and meaningful lyrics, we're excited to share our music with the world. We hope you enjoy listening to it as much as we enjoyed creating it!_x000a_Join the Journey and Subscribe to Endless Entertainment: http://bit.ly/SubscribeGEETMP3_x000a__x000a_Wayback EP Stream And Download On: _x000a__x000a_Wynk Music: https://wynk.in/music/album/wayback/wm_5034644062235?q=Wayback%3A+Ishan+Kouran_x000a_Jio Saavn: https://www.jiosaavn.com/album/wayback/ctWn,tEN7iY__x000a_Apple Music: https://music.apple.com/in/album/wayback-ep/1767783772_x000a_Spotify: https://open.spotify.com/album/5kxP93IEbo4i6f41qDy4MJ_x000a_YT Music: https://music.youtube.com/playlist?list=OLAK5uy_lcigg0b6LhKkMJ5Nn2oQL_2xOl8CeUHAs_x000a_iTunes: https://music.apple.com/in/album/wayback-ep/1767783772_x000a_Gaana: https://gaana.com/album/wayback-punjabi_x000a_Amazon: https://music.amazon.in/albums/B0DGPS7SS3?ref=dm_sh_8xxeBhhm6aWrD0dGAVyRBpIpg&amp;referrer=dm_sh_whatsapp_x000a_Hungama: https://www.hungama.com/album/wayback/121968719/_x000a__x000a__x000a_Reel Links - Simplicity_x000a_That Girl: https://www.instagram.com/reels/audio/8047111628698760?igsh=MThjMTd1dXVhYWRuZQ==_x000a_Enemies: https://www.instagram.com/reels/audio/1629525347777773?igsh=MWo4bXR4dnVieDRp_x000a_Zulfan: https://www.instagram.com/reels/audio/1462632811105567?igsh=aHIyd3ZpdGF0anVm_x000a_Rich Ride: https://www.instagram.com/reels/audio/1921229148381904?igsh=MTBlandhYTA1eml5bQ==_x000a__x000a_Album Tracklist Below:_x000a__x000a_1. Zulfaan_x000a_Artist: Ishan Kouran _x000a_Lyricist/Composer: Biswal Rohan_x000a_Music: San J Saini_x000a__x000a_2. Enemies_x000a_Artist: Ishan Kouran _x000a_Lyricist/Composer: Biswal Rohan_x000a_Music: San J Saini_x000a__x000a_3. That Girl_x000a_Artist: Ishan Kouran _x000a_Lyricist/Composer: Biswal Rohan_x000a_Music: San J Saini_x000a__x000a_4  Rich Ride_x000a_Artist: Ishan Kouran _x000a_Lyricist/Composer: Biswal Rohan_x000a_Music: San J Saini_x000a__x000a_EP Name: Wayback_x000a_Record Label: Geet MP3 Punjabi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3M22S"/>
    <x v="173"/>
    <n v="204496"/>
    <n v="1643"/>
    <n v="22"/>
    <x v="4"/>
    <x v="684"/>
    <x v="306"/>
    <s v="Biswal Rohan"/>
    <s v=" Biswal Rohan"/>
    <m/>
    <m/>
    <s v=" https://music.youtube.com/playlist?list=OLAK5uy_lcigg0b6LhKkMJ5Nn2oQL_2xOl8CeUHAs"/>
    <s v=" https://open.spotify.com/album/5kxP93IEbo4i6f41qDy4MJ"/>
    <s v=" https://music.apple.com/in/album/wayback-ep/1767783772"/>
    <s v=" https://www.jiosaavn.com/album/wayback/ctWn,tEN7iY_"/>
    <m/>
    <s v="Punjabi_song"/>
  </r>
  <r>
    <x v="1"/>
    <x v="1047"/>
    <s v="Geet MP3 Presenting EP &quot;Wayback&quot; With a blend of catchy melodies and meaningful lyrics, we're excited to share our music with the world. We hope you enjoy listening to it as much as we enjoyed creating it!_x000a_Join the Journey and Subscribe to Endless Entertainment: http://bit.ly/SubscribeGEETMP3_x000a__x000a_Wayback EP Stream And Download On: _x000a__x000a_Wynk Music: https://wynk.in/music/album/wayback/wm_5034644062235?q=Wayback%3A+Ishan+Kouran_x000a_Jio Saavn: https://www.jiosaavn.com/album/wayback/ctWn,tEN7iY__x000a_Apple Music: https://music.apple.com/in/album/wayback-ep/1767783772_x000a_Spotify: https://open.spotify.com/album/5kxP93IEbo4i6f41qDy4MJ_x000a_YT Music: https://music.youtube.com/playlist?list=OLAK5uy_lcigg0b6LhKkMJ5Nn2oQL_2xOl8CeUHAs_x000a_iTunes: https://music.apple.com/in/album/wayback-ep/1767783772_x000a_Gaana: https://gaana.com/album/wayback-punjabi_x000a_Amazon: https://music.amazon.in/albums/B0DGPS7SS3?ref=dm_sh_8xxeBhhm6aWrD0dGAVyRBpIpg&amp;referrer=dm_sh_whatsapp_x000a_Hungama: https://www.hungama.com/album/wayback/121968719/_x000a__x000a_Reel Links - Simplicity_x000a_That Girl: https://www.instagram.com/reels/audio/8047111628698760?igsh=MThjMTd1dXVhYWRuZQ==_x000a_Enemies: https://www.instagram.com/reels/audio/1629525347777773?igsh=MWo4bXR4dnVieDRp_x000a_Zulfan: https://www.instagram.com/reels/audio/1462632811105567?igsh=aHIyd3ZpdGF0anVm_x000a_Rich Ride: https://www.instagram.com/reels/audio/1921229148381904?igsh=MTBlandhYTA1eml5bQ==_x000a__x000a_Album Tracklist Below:_x000a__x000a_1. Zulfaan_x000a_Artist: Ishan Kouran _x000a_Lyricist/Composer: Biswal Rohan_x000a_Music: San J Saini_x000a__x000a_2. Enemies_x000a_Artist: Ishan Kouran _x000a_Lyricist/Composer: Biswal Rohan_x000a_Music: San J Saini_x000a__x000a_3. That Girl_x000a_Artist: Ishan Kouran _x000a_Lyricist/Composer: Biswal Rohan_x000a_Music: San J Saini_x000a__x000a_4  Rich Ride_x000a_Artist: Ishan Kouran _x000a_Lyricist/Composer: Biswal Rohan_x000a_Music: San J Saini_x000a__x000a_EP Name: Wayback_x000a_Record Label: Geet MP3 Punjabi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2M23S"/>
    <x v="0"/>
    <n v="104319"/>
    <n v="1709"/>
    <n v="21"/>
    <x v="4"/>
    <x v="685"/>
    <x v="306"/>
    <s v="Biswal Rohan"/>
    <s v=" Biswal Rohan"/>
    <m/>
    <m/>
    <s v=" https://music.youtube.com/playlist?list=OLAK5uy_lcigg0b6LhKkMJ5Nn2oQL_2xOl8CeUHAs"/>
    <s v=" https://open.spotify.com/album/5kxP93IEbo4i6f41qDy4MJ"/>
    <s v=" https://music.apple.com/in/album/wayback-ep/1767783772"/>
    <s v=" https://www.jiosaavn.com/album/wayback/ctWn,tEN7iY_"/>
    <m/>
    <s v="Punjabi_song"/>
  </r>
  <r>
    <x v="1"/>
    <x v="1048"/>
    <s v="Geet MP3 Presenting EP &quot;Wayback&quot; With a blend of catchy melodies and meaningful lyrics, we're excited to share our music with the world. We hope you enjoy listening to it as much as we enjoyed creating it!_x000a_Join the Journey and Subscribe to Endless Entertainment: http://bit.ly/SubscribeGEETMP3_x000a__x000a_Wayback EP Stream And Download On: _x000a__x000a_Wynk Music: https://wynk.in/music/album/wayback/wm_5034644062235?q=Wayback%3A+Ishan+Kouran_x000a_Jio Saavn: https://www.jiosaavn.com/album/wayback/ctWn,tEN7iY__x000a_Apple Music: https://music.apple.com/in/album/wayback-ep/1767783772_x000a_Spotify: https://open.spotify.com/album/5kxP93IEbo4i6f41qDy4MJ_x000a_YT Music: https://music.youtube.com/playlist?list=OLAK5uy_lcigg0b6LhKkMJ5Nn2oQL_2xOl8CeUHAs_x000a_iTunes: https://music.apple.com/in/album/wayback-ep/1767783772_x000a_Gaana: https://gaana.com/album/wayback-punjabi_x000a_Amazon: https://music.amazon.in/albums/B0DGPS7SS3?ref=dm_sh_8xxeBhhm6aWrD0dGAVyRBpIpg&amp;referrer=dm_sh_whatsapp_x000a_Hungama: https://www.hungama.com/album/wayback/121968719/_x000a__x000a__x000a_Reel Links - Simplicity_x000a_That Girl: https://www.instagram.com/reels/audio/8047111628698760?igsh=MThjMTd1dXVhYWRuZQ==_x000a_Enemies: https://www.instagram.com/reels/audio/1629525347777773?igsh=MWo4bXR4dnVieDRp_x000a_Zulfan: https://www.instagram.com/reels/audio/1462632811105567?igsh=aHIyd3ZpdGF0anVm_x000a_Rich Ride: https://www.instagram.com/reels/audio/1921229148381904?igsh=MTBlandhYTA1eml5bQ==_x000a__x000a_Album Tracklist Below:_x000a__x000a_1. Zulfaan_x000a_Artist: Ishan Kouran _x000a_Lyricist/Composer: Biswal Rohan_x000a_Music: San J Saini_x000a__x000a_2. Enemies_x000a_Artist: Ishan Kouran _x000a_Lyricist/Composer: Biswal Rohan_x000a_Music: San J Saini_x000a__x000a_3. That Girl_x000a_Artist: Ishan Kouran _x000a_Lyricist/Composer: Biswal Rohan_x000a_Music: San J Saini_x000a__x000a_4  Rich Ride_x000a_Artist: Ishan Kouran _x000a_Lyricist/Composer: Biswal Rohan_x000a_Music: San J Saini_x000a__x000a_EP Name: Wayback_x000a_Record Label: Geet MP3 Punjabi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2M13S"/>
    <x v="276"/>
    <n v="113667"/>
    <n v="1583"/>
    <n v="14"/>
    <x v="4"/>
    <x v="686"/>
    <x v="306"/>
    <s v="Biswal Rohan"/>
    <s v=" Biswal Rohan"/>
    <m/>
    <m/>
    <s v=" https://music.youtube.com/playlist?list=OLAK5uy_lcigg0b6LhKkMJ5Nn2oQL_2xOl8CeUHAs"/>
    <s v=" https://open.spotify.com/album/5kxP93IEbo4i6f41qDy4MJ"/>
    <s v=" https://music.apple.com/in/album/wayback-ep/1767783772"/>
    <s v=" https://www.jiosaavn.com/album/wayback/ctWn,tEN7iY_"/>
    <m/>
    <s v="Punjabi_song"/>
  </r>
  <r>
    <x v="1"/>
    <x v="1049"/>
    <s v="Geet MP3 Presenting EP &quot;Wayback&quot; With a blend of catchy melodies and meaningful lyrics, we're excited to share our music with the world. We hope you enjoy listening to it as much as we enjoyed creating it!_x000a_Join the Journey and Subscribe to Endless Entertainment: http://bit.ly/SubscribeGEETMP3_x000a__x000a_Wayback EP Stream And Download On: _x000a__x000a_Wynk Music: https://wynk.in/music/album/wayback/wm_5034644062235?q=Wayback%3A+Ishan+Kouran_x000a_Jio Saavn: https://www.jiosaavn.com/album/wayback/ctWn,tEN7iY__x000a_Apple Music: https://music.apple.com/in/album/wayback-ep/1767783772_x000a_Spotify: https://open.spotify.com/album/5kxP93IEbo4i6f41qDy4MJ_x000a_YT Music: https://music.youtube.com/playlist?list=OLAK5uy_lcigg0b6LhKkMJ5Nn2oQL_2xOl8CeUHAs_x000a_iTunes: https://music.apple.com/in/album/wayback-ep/1767783772_x000a_Gaana: https://gaana.com/album/wayback-punjabi_x000a_Amazon: https://music.amazon.in/albums/B0DGPS7SS3?ref=dm_sh_8xxeBhhm6aWrD0dGAVyRBpIpg&amp;referrer=dm_sh_whatsapp_x000a_Hungama: https://www.hungama.com/album/wayback/121968719/_x000a__x000a__x000a_Reel Links - Simplicity_x000a_That Girl: https://www.instagram.com/reels/audio/8047111628698760?igsh=MThjMTd1dXVhYWRuZQ==_x000a_Enemies: https://www.instagram.com/reels/audio/1629525347777773?igsh=MWo4bXR4dnVieDRp_x000a_Zulfan: https://www.instagram.com/reels/audio/1462632811105567?igsh=aHIyd3ZpdGF0anVm_x000a_Rich Ride: https://www.instagram.com/reels/audio/1921229148381904?igsh=MTBlandhYTA1eml5bQ==_x000a__x000a_Album Tracklist Below:_x000a__x000a_1. Zulfaan_x000a_Artist: Ishan Kouran _x000a_Lyricist/Composer: Biswal Rohan_x000a_Music: San J Saini_x000a__x000a_2. Enemies_x000a_Artist: Ishan Kouran _x000a_Lyricist/Composer: Biswal Rohan_x000a_Music: San J Saini_x000a__x000a_3. That Girl_x000a_Artist: Ishan Kouran _x000a_Lyricist/Composer: Biswal Rohan_x000a_Music: San J Saini_x000a__x000a_4  Rich Ride_x000a_Artist: Ishan Kouran _x000a_Lyricist/Composer: Biswal Rohan_x000a_Music: San J Saini_x000a__x000a_EP Name: Wayback_x000a_Record Label: Geet MP3 Punjabi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2M38S"/>
    <x v="83"/>
    <n v="223040"/>
    <n v="1647"/>
    <n v="13"/>
    <x v="4"/>
    <x v="687"/>
    <x v="306"/>
    <s v="Biswal Rohan"/>
    <s v=" Biswal Rohan"/>
    <m/>
    <m/>
    <s v=" https://music.youtube.com/playlist?list=OLAK5uy_lcigg0b6LhKkMJ5Nn2oQL_2xOl8CeUHAs"/>
    <s v=" https://open.spotify.com/album/5kxP93IEbo4i6f41qDy4MJ"/>
    <s v=" https://music.apple.com/in/album/wayback-ep/1767783772"/>
    <s v=" https://www.jiosaavn.com/album/wayback/ctWn,tEN7iY_"/>
    <m/>
    <s v="Punjabi_song"/>
  </r>
  <r>
    <x v="1"/>
    <x v="1050"/>
    <s v="Geet MP3 Presenting EP &quot;Wayback&quot; With a blend of catchy melodies and meaningful lyrics, we're excited to share our music with the world. We hope you enjoy listening to it as much as we enjoyed creating it!_x000a_Join the Journey and Subscribe to Endless Entertainment: http://bit.ly/SubscribeGEETMP3_x000a__x000a_Wayback EP Stream And Download On: _x000a__x000a_Wynk Music: https://wynk.in/music/album/wayback/wm_5034644062235?q=Wayback%3A+Ishan+Kouran_x000a_Jio Saavn: https://www.jiosaavn.com/album/wayback/ctWn,tEN7iY__x000a_Apple Music: https://music.apple.com/in/album/wayback-ep/1767783772_x000a_Spotify: https://open.spotify.com/album/5kxP93IEbo4i6f41qDy4MJ_x000a_YT Music: https://music.youtube.com/playlist?list=OLAK5uy_lcigg0b6LhKkMJ5Nn2oQL_2xOl8CeUHAs_x000a_iTunes: https://music.apple.com/in/album/wayback-ep/1767783772_x000a_Gaana: https://gaana.com/album/wayback-punjabi_x000a_Amazon: https://music.amazon.in/albums/B0DGPS7SS3?ref=dm_sh_8xxeBhhm6aWrD0dGAVyRBpIpg&amp;referrer=dm_sh_whatsapp_x000a_Hungama: https://www.hungama.com/album/wayback/121968719/_x000a__x000a__x000a_Reel Links - Simplicity_x000a_That Girl: https://www.instagram.com/reels/audio/8047111628698760?igsh=MThjMTd1dXVhYWRuZQ==_x000a_Enemies: https://www.instagram.com/reels/audio/1629525347777773?igsh=MWo4bXR4dnVieDRp_x000a_Zulfan: https://www.instagram.com/reels/audio/1462632811105567?igsh=aHIyd3ZpdGF0anVm_x000a_Rich Ride: https://www.instagram.com/reels/audio/1921229148381904?igsh=MTBlandhYTA1eml5bQ==_x000a__x000a_Album Tracklist Below:_x000a__x000a_1. Zulfaan_x000a_Artist: Ishan Kouran _x000a_Lyricist/Composer: Biswal Rohan_x000a_Music: San J Saini_x000a__x000a_2. Enemies_x000a_Artist: Ishan Kouran _x000a_Lyricist/Composer: Biswal Rohan_x000a_Music: San J Saini_x000a__x000a_3. That Girl_x000a_Artist: Ishan Kouran _x000a_Lyricist/Composer: Biswal Rohan_x000a_Music: San J Saini_x000a__x000a_4  Rich Ride_x000a_Artist: Ishan Kouran _x000a_Lyricist/Composer: Biswal Rohan_x000a_Music: San J Saini_x000a__x000a_EP Name: Wayback_x000a_Record Label: Geet MP3 Punjabi _x000a_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10M25S"/>
    <x v="277"/>
    <n v="2761"/>
    <n v="123"/>
    <n v="32"/>
    <x v="4"/>
    <x v="688"/>
    <x v="306"/>
    <s v="Biswal Rohan"/>
    <s v=" Biswal Rohan"/>
    <m/>
    <m/>
    <s v=" https://music.youtube.com/playlist?list=OLAK5uy_lcigg0b6LhKkMJ5Nn2oQL_2xOl8CeUHAs"/>
    <s v=" https://open.spotify.com/album/5kxP93IEbo4i6f41qDy4MJ"/>
    <s v=" https://music.apple.com/in/album/wayback-ep/1767783772"/>
    <s v=" https://www.jiosaavn.com/album/wayback/ctWn,tEN7iY_"/>
    <m/>
    <s v="Punjabi_song"/>
  </r>
  <r>
    <x v="1"/>
    <x v="1051"/>
    <s v="Geet MP3 Punjabi Presenting a New Song &quot;Saade Hisse&quot; With a Blend of catchy Lyrics, we're excited to share our music with the world. We hope you enjoy listening to it as much as we enjoyed creating it!_x000a_Join the Journey and Subscribe to Endless Entertainment: http://bit.ly/SubscribeGEETMP3_x000a__x000a_Song Credits:_x000a_Song Name: Saade Hisse_x000a_Singer/Lyrics: Davinder Gumti_x000a_Female Lead : Khushi Verma_x000a_Music: B Happie_x000a_Director: Shekhar Salaria_x000a_Producer: Kv Dhillon_x000a_Digital Promotion: GK Digital_x000a_Music Label: Geet MP3 Punjabi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3M10S"/>
    <x v="7"/>
    <n v="695210"/>
    <n v="6842"/>
    <n v="185"/>
    <x v="1"/>
    <x v="689"/>
    <x v="307"/>
    <s v="http://bit.ly/SubscribeGEETMP3"/>
    <m/>
    <m/>
    <m/>
    <m/>
    <m/>
    <m/>
    <m/>
    <m/>
    <s v="Punjabi_song"/>
  </r>
  <r>
    <x v="1"/>
    <x v="1052"/>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_x000a_Amazon Prime Music: https://music.amazon.in/albums/B0DCPXRY7L_x000a_Wynk Music: https://wynk.in/music/album/simplicity/wm_198830983478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46S"/>
    <x v="56"/>
    <n v="96174"/>
    <n v="2049"/>
    <n v="10"/>
    <x v="0"/>
    <x v="690"/>
    <x v="95"/>
    <s v="Satbir Aujla"/>
    <s v=" Satbir Aujla "/>
    <m/>
    <m/>
    <s v=" https://music.youtube.com/playlist?list=OLAK5uy_nBx2oJfCgoX1cp4i82yeE0K0uIm4ESxvo"/>
    <s v=" https://open.spotify.com/album/0U5Rzd2rBs5rkM3zdFVVpv"/>
    <s v=" https://music.apple.com/in/album/simplicity/1762080531"/>
    <s v=" https://www.jiosaavn.com/album/simplicity/LChX3pIo5NU_"/>
    <m/>
    <s v="Punjabi_song"/>
  </r>
  <r>
    <x v="1"/>
    <x v="1053"/>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_x000a_Amazon Prime Music: https://music.amazon.in/albums/B0DCPXRY7L_x000a_Wynk Music: https://wynk.in/music/album/simplicity/wm_198830983478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40S"/>
    <x v="17"/>
    <n v="169514"/>
    <n v="4706"/>
    <n v="3"/>
    <x v="0"/>
    <x v="691"/>
    <x v="95"/>
    <s v="Satbir Aujla"/>
    <s v=" Satbir Aujla "/>
    <m/>
    <m/>
    <s v=" https://music.youtube.com/playlist?list=OLAK5uy_nBx2oJfCgoX1cp4i82yeE0K0uIm4ESxvo"/>
    <s v=" https://open.spotify.com/album/0U5Rzd2rBs5rkM3zdFVVpv"/>
    <s v=" https://music.apple.com/in/album/simplicity/1762080531"/>
    <s v=" https://www.jiosaavn.com/album/simplicity/LChX3pIo5NU_"/>
    <m/>
    <s v="Punjabi_song"/>
  </r>
  <r>
    <x v="1"/>
    <x v="1054"/>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Amazon Prime Music: https://music.amazon.in/albums/B0DCPXRY7L_x000a_Wynk Music: https://wynk.in/music/album/simplicity/wm_198830983478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43S"/>
    <x v="11"/>
    <n v="186585"/>
    <n v="4891"/>
    <n v="7"/>
    <x v="0"/>
    <x v="692"/>
    <x v="95"/>
    <s v="Satbir Aujla"/>
    <s v=" Satbir Aujla "/>
    <m/>
    <m/>
    <s v=" https://music.youtube.com/playlist?list=OLAK5uy_nBx2oJfCgoX1cp4i82yeE0K0uIm4ESxvo"/>
    <s v=" https://open.spotify.com/album/0U5Rzd2rBs5rkM3zdFVVpv"/>
    <s v=" https://music.apple.com/in/album/simplicity/1762080531"/>
    <s v=" https://www.jiosaavn.com/album/simplicity/LChX3pIo5NU_"/>
    <m/>
    <s v="Punjabi_song"/>
  </r>
  <r>
    <x v="1"/>
    <x v="1055"/>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Amazon Prime Music: https://music.amazon.in/albums/B0DCPXRY7L_x000a_Wynk Music: https://wynk.in/music/album/simplicity/wm_198830983478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29S"/>
    <x v="79"/>
    <n v="183162"/>
    <n v="5539"/>
    <n v="20"/>
    <x v="0"/>
    <x v="693"/>
    <x v="95"/>
    <s v="Satbir Aujla"/>
    <s v=" Satbir Aujla "/>
    <m/>
    <m/>
    <s v=" https://music.youtube.com/playlist?list=OLAK5uy_nBx2oJfCgoX1cp4i82yeE0K0uIm4ESxvo"/>
    <s v=" https://open.spotify.com/album/0U5Rzd2rBs5rkM3zdFVVpv"/>
    <s v=" https://music.apple.com/in/album/simplicity/1762080531"/>
    <s v=" https://www.jiosaavn.com/album/simplicity/LChX3pIo5NU_"/>
    <m/>
    <s v="Punjabi_song"/>
  </r>
  <r>
    <x v="1"/>
    <x v="1056"/>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_x000a_Amazon Prime Music: https://music.amazon.in/albums/B0DCPXRY7L_x000a_Wynk Music: https://wynk.in/music/album/simplicity/wm_198830983478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Album Credits: _x000a_Album Name: Simplicity_x000a_Singer/Lyrics/Composer: Satbir Aujla _x000a_Music: Satbir Aujla, Deol Harman, Jay B_x000a_Artwork Designers: The Town Media, Viggfx_x000a_Producer: Kv Dhillon_x000a_Digitally Promotions: GK Digital _x000a_Music On: Geet MP3_x000a__x000a_Album Tracklist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_x000a_Enjoy &amp; Stay Connected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
    <x v="5"/>
    <s v="PT2M27S"/>
    <x v="207"/>
    <n v="141723"/>
    <n v="4978"/>
    <n v="8"/>
    <x v="0"/>
    <x v="694"/>
    <x v="95"/>
    <s v="Satbir Aujla"/>
    <s v=" Satbir Aujla "/>
    <m/>
    <m/>
    <s v=" https://music.youtube.com/playlist?list=OLAK5uy_nBx2oJfCgoX1cp4i82yeE0K0uIm4ESxvo"/>
    <s v=" https://open.spotify.com/album/0U5Rzd2rBs5rkM3zdFVVpv"/>
    <s v=" https://music.apple.com/in/album/simplicity/1762080531"/>
    <s v=" https://www.jiosaavn.com/album/simplicity/LChX3pIo5NU_"/>
    <m/>
    <s v="Punjabi_song"/>
  </r>
  <r>
    <x v="1"/>
    <x v="1057"/>
    <s v="Geet MP3 Presenting Satbir Aujla's New Album &quot;Simplicity&quot; With a blend of catchy melodies and meaningful lyrics, we're excited to share our music with the world. We hope you enjoy listening to it as much as we enjoyed creating it!_x000a_Join the Journey and Subscribe to Endless Entertainment: http://bit.ly/SubscribeGEETMP3_x000a__x000a_Simplicity Full Album Stream And Download On: _x000a_Amazon Prime Music: https://music.amazon.in/albums/B0DCPXRY7L_x000a_Wynk Music: https://wynk.in/music/album/simplicity/wm_198830983478?q=Simplicity+Satbir+Aujla_x000a_Jio Saavn: https://www.jiosaavn.com/album/simplicity/LChX3pIo5NU__x000a_Apple Music: https://music.apple.com/in/album/simplicity/1762080531_x000a_Spotify: https://open.spotify.com/album/0U5Rzd2rBs5rkM3zdFVVpv_x000a_YT Music: https://music.youtube.com/playlist?list=OLAK5uy_nBx2oJfCgoX1cp4i82yeE0K0uIm4ESxvo_x000a_iTunes: https://music.apple.com/in/album/simplicity/1762080531_x000a__x000a_Reel Links - Simplicity _x000a__x000a_Maa Ve: https://www.instagram.com/reels/audio/1166760251274916?igsh=MW5pbXo1OXZleGFlMA==_x000a_Bazar: https://www.instagram.com/reels/audio/1284768772488009?igsh=MWFsaXVxMXRsanhqZw==_x000a_Overweight: https://www.instagram.com/reels/audio/461625390078755?igsh=a3VycjdzN2NkcHc5_x000a_Gedi Route: https://www.instagram.com/reels/audio/1650552692456849?igsh=MWV2NzYyZWUyaDlrMw==_x000a_Jawani: https://www.instagram.com/reels/audio/1879558239186029?igsh=MW50c3U3Mm9wMGdmdg==_x000a_Adatan: https://www.instagram.com/reels/audio/819117717059420?igsh=MTVhb2t2d3RiZ3d4MQ==_x000a_College Days: https://www.instagram.com/reels/audio/503754478915371?igsh=MTlvbXE0NHl4anMzZg==_x000a__x000a__x000a_Album Tracklist Below:_x000a__x000a_1. Maa Ve _x000a_Singer/Lyrics/Composer: Satbir Aujla_x000a_Music: Deol Harman_x000a__x000a_2. Bazar _x000a_Singer/Lyrics/Composer/Music: Satbir Aujla_x000a__x000a_3. Overweight _x000a_Singer/Lyrics/Composer: Satbir Aujla_x000a_Music: Deol Harman_x000a__x000a_4. Gedi Route _x000a_Singer: Satbir Aujla Feat. Simran Kaur_x000a_Lyrics/Composer: Satbir Aujla_x000a_Music: Jay B_x000a__x000a_5. Jawani _x000a_Singer/Lyrics/Composer: Satbir Aujla_x000a_Music: Jay B_x000a__x000a_6. Adatan_x000a_Singer/Lyrics/Composer/Music: Satbir Aujla_x000a__x000a_7. College Days_x000a_Singer/Lyrics/Composer: Satbir Aujla_x000a_Music: Deol Harman_x000a__x000a_Enjoy &amp; Stay Connected With Us on Social Media._x000a_Linkedin: https://www.linkedin.com/company/geet-mp3_x000a_YouTube: https://www.youtube.com/c/GeetMP3 _x000a_Facebook: https://www.facebook.com/iGeetMP3_x000a_Instagram: https://www.instagram.com/GeetMP3_x000a_Twitter: htthttps://twitter.com/GeetMP3Universe_x000a_Snapchat: https://www.snapchat.com/add/GeetMP3_x000a_Website: http://GeetMP3.com"/>
    <x v="5"/>
    <s v="PT18M42S"/>
    <x v="278"/>
    <n v="29940"/>
    <n v="917"/>
    <n v="43"/>
    <x v="0"/>
    <x v="695"/>
    <x v="57"/>
    <s v="Satbir Aujla"/>
    <s v=" Satbir Aujla"/>
    <m/>
    <m/>
    <s v=" https://music.youtube.com/playlist?list=OLAK5uy_nBx2oJfCgoX1cp4i82yeE0K0uIm4ESxvo"/>
    <s v=" https://open.spotify.com/album/0U5Rzd2rBs5rkM3zdFVVpv"/>
    <s v=" https://music.apple.com/in/album/simplicity/1762080531"/>
    <s v=" https://www.jiosaavn.com/album/simplicity/LChX3pIo5NU_"/>
    <m/>
    <s v="Punjabi_song"/>
  </r>
  <r>
    <x v="1"/>
    <x v="1058"/>
    <s v="Geet MP3 Punjabi and GK Digital are Presenting a &quot;Pio Mande&quot; Song By Love Mand._x000a__x000a_Streaming Now On:_x000a__x000a_Song Credits:_x000a_Song: Pio Mande _x000a_Singer: Love Mand _x000a_Lyrics/Composer: Satti Chhajla_x000a_Music Director: Wyk Here_x000a_Video Director: Jagroop Sandhu, Guru Bhullar_x000a_Poster Designer: Manna Gill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5S"/>
    <x v="57"/>
    <n v="213967"/>
    <n v="3235"/>
    <n v="80"/>
    <x v="1"/>
    <x v="696"/>
    <x v="308"/>
    <s v="Satti Chhajla"/>
    <s v=" Satti Chhajla"/>
    <m/>
    <m/>
    <m/>
    <m/>
    <m/>
    <m/>
    <m/>
    <s v="Punjabi_song"/>
  </r>
  <r>
    <x v="1"/>
    <x v="1059"/>
    <s v="Geet MP3 Punjabi and GK Digital are Presenting a &quot;Jass Manak Lovey Dovey Meshup&quot; Song By Jass Manak_x000a__x000a_Streaming Now On:_x000a__x000a_Spotify: https://open.spotify.com/track/1DvoV17n67VEXgORb7C3ov_x000a_iTunes: https://music.apple.com/us/album/jass-manak-lovey-dovey-mashup/1736766468?i=1736766474_x000a_Apple Music: https://music.apple.com/us/album/jass-manak-lovey-dovey-mashup/1736766468?i=1736766474_x000a_Amazon Prime Music: https://music.amazon.in/search/jass+manak+lovey+dovey+mashup?filter=IsLibrary%7Cfalse&amp;sc=none_x000a_Reel: https://www.instagram.com/reels/audio/297012670079120/_x000a_Youtube Topic: https://www.youtube.com/watch?v=p1mNxCzBwSw_x000a_Youtube Music: https://music.youtube.com/watch?v=p1mNxCzBwSw_x000a_Shazam: https://www.shazam.com/gb/track/695385765/jass-manak-lovey-dovey-mashup_x000a__x000a_Song Credits:_x000a_Song: Jass Manak Lovey Dovey Meshup_x000a_Singer/Lyrics/Composer: Jass Manak_x000a_Music Arranger: Hammy Mangat_x000a_Graphic Designer: Sehaj Kaushal_x000a_Visualizer: Paul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0M22S"/>
    <x v="279"/>
    <n v="14372"/>
    <n v="872"/>
    <n v="52"/>
    <x v="1"/>
    <x v="265"/>
    <x v="109"/>
    <s v="Jass Manak"/>
    <s v=" Jass Manak"/>
    <m/>
    <m/>
    <m/>
    <s v=" https://open.spotify.com/track/1DvoV17n67VEXgORb7C3ov"/>
    <s v=" https://music.apple.com/us/album/jass-manak-lovey-dovey-mashup/1736766468?i=1736766474"/>
    <m/>
    <m/>
    <s v="Punjabi_song"/>
  </r>
  <r>
    <x v="1"/>
    <x v="1060"/>
    <s v="Geet MP3 Punjabi and GK Digital are Presenting a &quot;Stallion&quot; Song By Arsha Raikot._x000a__x000a_Streaming Now On:_x000a_Spotify: https://open.spotify.com/track/3RxYSYqWzLPpXugQBzKPC8_x000a_Wynk: https://wynk.in/music/song/stallion/gk_3617385385942_ING982400039?q=stallion+arsha+raikot_x000a_iTunes: https://music.apple.com/us/album/stallion/1735329016?i=1735329365_x000a_Apple Music: https://music.apple.com/us/album/stallion/1735329016?i=1735329365_x000a_Amazon Prime Music: https://music.amazon.in/search/stallion+arsha+raikot?filter=IsLibrary%7Cfalse&amp;sc=none_x000a_Reel: https://www.instagram.com/reels/audio/1116500819542198/_x000a_Youtube Topic: https://www.youtube.com/watch?v=c57RUfRNxus_x000a_Youtube Music: https://music.youtube.com/watch?v=c57RUfRNxus_x000a_Shazam: https://www.shazam.com/gb/track/694513717/stallion_x000a__x000a_Song Credits:_x000a_Song: Stallion_x000a_Singer/Lyrics: Arsha Raikot_x000a_Music: Sadak Goldsmith_x000a_Graphic Designer: MG Visuals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32S"/>
    <x v="22"/>
    <n v="636240"/>
    <n v="5465"/>
    <n v="170"/>
    <x v="1"/>
    <x v="697"/>
    <x v="309"/>
    <s v="Arsha Raikot"/>
    <m/>
    <m/>
    <m/>
    <m/>
    <s v=" https://open.spotify.com/track/3RxYSYqWzLPpXugQBzKPC8"/>
    <s v=" https://music.apple.com/us/album/stallion/1735329016?i=1735329365"/>
    <m/>
    <m/>
    <s v="Punjabi_song"/>
  </r>
  <r>
    <x v="1"/>
    <x v="1061"/>
    <s v="Geet MP3 Punjabi and GK Digital are Presenting a &quot;Stallion&quot; Song By Arsha Raikot, a Full Song Releasing On 18th March._x000a__x000a_Song Credits:_x000a_Song: Stallion_x000a_Singer/Lyrics: Arsha Raikot_x000a_Music: Mr Sadak_x000a_Graphic Designer: MG Visuals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45S"/>
    <x v="218"/>
    <n v="158571"/>
    <n v="152"/>
    <n v="38"/>
    <x v="1"/>
    <x v="697"/>
    <x v="309"/>
    <s v="Arsha Raikot"/>
    <m/>
    <m/>
    <m/>
    <m/>
    <m/>
    <m/>
    <m/>
    <m/>
    <s v="Punjabi_song"/>
  </r>
  <r>
    <x v="1"/>
    <x v="1062"/>
    <s v="Geet MP3 Punjabi &amp; GK Digital Presenting New Music &quot;Hussan&quot; Sing And Performed By a Very Talented &quot;Nirmal Jaani&quot;._x000a__x000a_Spotify: https://open.spotify.com/track/7Dfw5AycLXJqeaGrUzmKxx_x000a_Wynk: https://wynk.in/music/song/hussan/gk_797885054074_ING982400037?q=hussan+nirmal_x000a_iTunes: https://music.apple.com/us/album/hussan/1734459068?i=1734459592_x000a_Apple Music: https://music.apple.com/us/album/hussan/1734459068?i=1734459592_x000a_Jiosaavn: https://www.jiosaavn.com/song/hussan/Mi8jfQ4Db3Q_x000a_Amazon Prime Music: https://music.amazon.in/search/hussan+nirmal+jaani?filter=IsLibrary%7Cfalse&amp;sc=none_x000a_Hungama Music: https://www.hungama.com/song/hussan/107666480/_x000a_Reel: https://www.instagram.com/reels/audio/2933971860132811/_x000a_Youtube Topic: https://www.youtube.com/watch?v=2Sbbo2RlStg_x000a_YouTube Music: https://music.youtube.com/watch?v=2Sbbo2RlStg_x000a_Shazam: https://www.shazam.com/gb/track/693987620/hussan_x000a__x000a_Song Credits:_x000a_Song: Hussan_x000a_Singer/Composer: Nirmal Jaani_x000a_Lyrics: Jagga Kakrala_x000a_Music: Treff E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30S"/>
    <x v="132"/>
    <n v="107503"/>
    <n v="455"/>
    <n v="48"/>
    <x v="1"/>
    <x v="698"/>
    <x v="310"/>
    <s v="Jagga Kakrala"/>
    <s v=" Nirmal Jaani"/>
    <m/>
    <m/>
    <m/>
    <s v=" https://open.spotify.com/track/7Dfw5AycLXJqeaGrUzmKxx"/>
    <s v=" https://music.apple.com/us/album/hussan/1734459068?i=1734459592"/>
    <m/>
    <m/>
    <s v="Punjabi_song"/>
  </r>
  <r>
    <x v="1"/>
    <x v="1063"/>
    <s v="Geet MP3 Punjabi and GK Digital Presenting a Unfinished Love Story Of A Culprit._x000a__x000a_Streaming Now On:_x000a_Spotify: https://open.spotify.com/track/5MiQGJvBtiImVrv8Zo77va_x000a_Wynk: https://wynk.in/music/song/hayati/gk_3617385047369_ING982400027?q=hayati+ninja_x000a_iTunes: https://music.apple.com/us/album/hayati/1734174461?i=1734174885_x000a_Apple Music: https://music.apple.com/us/album/hayati/1734174461?i=1734174885_x000a_Jiosaavn: https://www.jiosaavn.com/song/hayati/RwRTeTdgYH8_x000a_Amazon Prime Music: https://music.amazon.in/search/hayati+ninja?filter=IsLibrary%7Cfalse&amp;sc=none_x000a_Hungama Music: https://www.hungama.com/song/hayati/107666864/_x000a_Reel: https://www.instagram.com/reels/audio/1213178526322616/_x000a_Youtube Topic: https://www.youtube.com/watch?v=BqSGO_bD8jw_x000a_Youtube Music: https://music.youtube.com/watch?v=BqSGO_bD8jw_x000a_Shazam: https://www.shazam.com/gb/track/693816675/hayati_x000a__x000a_Song Credits:_x000a_Song: Hayati_x000a_Singer: Ninja_x000a_Female Feature: Nikki_x000a_Male Feature: Mayur Mehta_x000a_Lyrics: Love Noorwal_x000a_Music Producer/Composer: Ullumanati_x000a_Arranger And Programmer: Ar Deep_x000a_A Film By: Tru Makers_x000a_Directors: Dilsher Singh &amp; Khushpal Singh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45S"/>
    <x v="127"/>
    <n v="2699237"/>
    <n v="39521"/>
    <n v="366"/>
    <x v="1"/>
    <x v="699"/>
    <x v="89"/>
    <s v="Love Noorwal"/>
    <s v=" Ullumanati"/>
    <m/>
    <m/>
    <m/>
    <s v=" https://open.spotify.com/track/5MiQGJvBtiImVrv8Zo77va"/>
    <s v=" https://music.apple.com/us/album/hayati/1734174461?i=1734174885"/>
    <m/>
    <m/>
    <s v="Punjabi_song"/>
  </r>
  <r>
    <x v="1"/>
    <x v="1064"/>
    <s v="Geet MP3 Punjabi &amp; GK Digital Presenting New Music &quot;Canada Nu&quot; Sing And Performed By a Very Talented &quot;LUCAS&quot;._x000a__x000a_Streaming Now On:_x000a_Spotify: https://open.spotify.com/track/4E2f0S7krsgVTHk94giKwZ_x000a_Wynk: https://wynk.in/music/song/canada-nu/gk_3617383750018_ING982400015?q=canada+nu+lucas_x000a_iTunes: https://music.apple.com/us/album/canada-nu/1728848626?i=1728848878_x000a_Apple Music: https://music.apple.com/us/album/canada-nu/1728848626?i=1728848878_x000a_Jiosaavn: https://www.jiosaavn.com/album/canada-nu/-vQtTI3G55g__x000a_Amazon Prime Music: https://music.amazon.in/search/canada+nu+lucas?filter=IsLibrary%7Cfalse&amp;sc=none_x000a_Hungama Music: https://www.hungama.com/song/canada-nu/107159743/_x000a_Reel: https://www.instagram.com/reels/audio/412179224563633/_x000a_Youtube Topic: https://www.youtube.com/watch?v=DeOhRR6IF6g_x000a_Youtube Music: https://music.youtube.com/watch?v=DeOhRR6IF6g&amp;list=OLAK5uy_l3vsTYpLqWpzUwNJdN_2m5A5djMM_D5qQ_x000a_Shazam: https://www.shazam.com/gb/track/690658671/canada-nu_x000a__x000a_Song Credits:_x000a_Song: Canada Nu_x000a_Singer/Lyrics/Composer: Lucas_x000a_Music Director: Showkidd_x000a_Starring: Lucas, Sanya Jain_x000a_Mixed: MIXAH_x000a_Mastered: Naweed at Whitfield studios _x000a_Video Director: Rajvir Maan_x000a_Dop: Honey Cam _x000a_Edit: Raghav Ralha _x000a_Colour Grading: Sahil Patar _x000a_Assistant: Vicky _x000a_Costume Designer: Manvir _x000a_Video Director Team: Team Savio Sandhu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4M17S"/>
    <x v="212"/>
    <n v="1247277"/>
    <n v="13574"/>
    <n v="809"/>
    <x v="1"/>
    <x v="700"/>
    <x v="80"/>
    <s v="Lucas"/>
    <s v=" Lucas"/>
    <m/>
    <m/>
    <m/>
    <s v=" https://open.spotify.com/track/4E2f0S7krsgVTHk94giKwZ"/>
    <s v=" https://music.apple.com/us/album/canada-nu/1728848626?i=1728848878"/>
    <m/>
    <m/>
    <s v="Punjabi_song"/>
  </r>
  <r>
    <x v="1"/>
    <x v="1065"/>
    <s v="Geet MP3 Punjabi &amp; GK Digital Presenting New Music Video &quot;Pulsiya&quot; Sing And Performed By Kirt Mathouda._x000a__x000a_Streaming Now On:_x000a_Spotify: https://open.spotify.com/track/3wntnY0ZHnN8Xs2IZLdQPR_x000a_Wynk: https://wynk.in/music/song/pulsiya/gk_3617383918937_ING982400013?q=pulsiya+kirt_x000a_iTunes: https://music.apple.com/us/album/pulsiya/1730440757?i=1730440762_x000a_Apple Music: https://music.apple.com/us/album/pulsiya/1730440757?i=1730440762 _x000a_Amazon Prime Music: https://music.amazon.in/search/pulsiya+kirt+mathouda?filter=IsLibrary%7Cfalse&amp;sc=none_x000a_Hungama Music: https://www.hungama.com/song/pulsiya/107218264/_x000a_Reel: https://www.instagram.com/reels/audio/7287534497993211/_x000a_Youtube Topic: https://www.youtube.com/watch?v=QTzA94AHkoQ_x000a_Youtube Music: https://music.youtube.com/watch?v=QTzA94AHkoQ_x000a__x000a_Song Credits:_x000a_Song: Pulsiya_x000a_Singer/Composer: Kirt Mathouda_x000a_Lyrics: Mani Punia_x000a_Music: Itz Stranger_x000a_Master: Mix boy _x000a_Video Director: Prince Aulakh, A Badnaam Film_x000a_Video Editor: Mark Dhaliwal _x000a_Dop: Jascie _x000a_Artwork Design By: Pratyush Grewal_x000a_Producer: Kv Dhillon_x000a_Promotions: GK Digital_x000a_Record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17S"/>
    <x v="42"/>
    <n v="530307"/>
    <n v="5088"/>
    <n v="394"/>
    <x v="1"/>
    <x v="701"/>
    <x v="311"/>
    <s v="Mani Punia"/>
    <s v=" Kirt Mathouda"/>
    <m/>
    <m/>
    <m/>
    <s v=" https://open.spotify.com/track/3wntnY0ZHnN8Xs2IZLdQPR"/>
    <s v=" https://music.apple.com/us/album/pulsiya/1730440757?i=1730440762 "/>
    <m/>
    <m/>
    <s v="Punjabi_song"/>
  </r>
  <r>
    <x v="1"/>
    <x v="1066"/>
    <s v="Geet MP3 Punjabi &amp; GK Digital Presenting New Music &quot;Man Of My Word&quot; Sing And Performed By a Very Talented &quot;LUCAS&quot;._x000a__x000a_Streaming Now On:_x000a_Spotify: https://open.spotify.com/track/7ehMGuOWiJbX3ZzN9Pcwmz_x000a_iTunes: https://music.apple.com/us/album/man-of-my-word-single/1728656796_x000a_Apple Music: https://music.apple.com/us/album/man-of-my-word-single/1728656796_x000a_Jiosaavn: https://www.jiosaavn.com/song/man-of-my-word/RgcpRCdIWVw_x000a_Amazon Prime Music: https://music.amazon.in/search/man+of+my+word+lucas?filter=IsLibrary%7Cfalse&amp;sc=none_x000a_Hungama Music: https://www.hungama.com/song/man-of-my-word/107108156/_x000a_Reel: https://www.instagram.com/reels/audio/1074053590571002/_x000a_Youtube Topic: https://www.youtube.com/watch?v=rL6aQEX3dEQ_x000a_Youtube Music: https://music.youtube.com/watch?v=rL6aQEX3dEQ_x000a_Shazam: https://www.shazam.com/gb/track/690551641/man-of-my-word_x000a__x000a_Song Credits:_x000a_Song: Man Of My Word_x000a_Singer/Lyrics/Composer: Lucas_x000a_Music Director: Showkidd_x000a_Mixed: MIXAH _x000a_Mastered: Naweed at Whitfield studios 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1"/>
    <s v="PT3M33S"/>
    <x v="5"/>
    <n v="134920"/>
    <n v="668"/>
    <n v="28"/>
    <x v="1"/>
    <x v="702"/>
    <x v="80"/>
    <s v="Lucas"/>
    <s v=" Lucas"/>
    <m/>
    <m/>
    <m/>
    <s v=" https://open.spotify.com/track/7ehMGuOWiJbX3ZzN9Pcwmz"/>
    <s v=" https://music.apple.com/us/album/man-of-my-word-single/1728656796"/>
    <m/>
    <m/>
    <s v="Punjabi_song"/>
  </r>
  <r>
    <x v="1"/>
    <x v="1067"/>
    <s v="Geet MP3 Punjabi &amp; GK Digital Presenting New Music &quot;Canada Nu&quot; Sing And Performed By a Very Talented &quot;LUCAS&quot;._x000a__x000a_Streaming Now On:_x000a_Spotify: https://open.spotify.com/track/4E2f0S7krsgVTHk94giKwZ_x000a_Wynk: https://wynk.in/music/song/canada-nu/gk_3617383750018_ING982400015?q=canada+nu+lucas_x000a_iTunes: https://music.apple.com/us/album/canada-nu/1728848626?i=1728848878_x000a_Apple Music: https://music.apple.com/us/album/canada-nu/1728848626?i=1728848878_x000a_Jiosaavn: https://www.jiosaavn.com/album/canada-nu/-vQtTI3G55g__x000a_Amazon Prime Music: https://music.amazon.in/search/canada+nu+lucas?filter=IsLibrary%7Cfalse&amp;sc=none_x000a_Hungama Music: https://www.hungama.com/song/canada-nu/107159743/_x000a_Reel: https://www.instagram.com/reels/audio/412179224563633/_x000a_Youtube Topic: https://www.youtube.com/watch?v=DeOhRR6IF6g_x000a_Youtube Music: https://music.youtube.com/watch?v=DeOhRR6IF6g&amp;list=OLAK5uy_l3vsTYpLqWpzUwNJdN_2m5A5djMM_D5qQ_x000a_Shazam: https://www.shazam.com/gb/track/690658671/canada-nu_x000a__x000a_Song Credits:_x000a_Song: Canada Nu_x000a_Singer/Lyrics/Composer: Lucas_x000a_Music Director: Showkidd_x000a_Mixed: MIXAH _x000a_Mastered: Naweed at Whitfield studios _x000a_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1"/>
    <s v="PT3M45S"/>
    <x v="127"/>
    <n v="110392"/>
    <n v="1528"/>
    <n v="54"/>
    <x v="1"/>
    <x v="700"/>
    <x v="80"/>
    <s v="Lucas"/>
    <s v=" Lucas"/>
    <m/>
    <m/>
    <m/>
    <s v=" https://open.spotify.com/track/4E2f0S7krsgVTHk94giKwZ"/>
    <s v=" https://music.apple.com/us/album/canada-nu/1728848626?i=1728848878"/>
    <m/>
    <m/>
    <s v="Punjabi_song"/>
  </r>
  <r>
    <x v="1"/>
    <x v="1068"/>
    <s v="Geet MP3 Punjabi &amp; GK Digital Presenting New Music &quot;One&quot; Sing And Performed By a Very Talented Lucas._x000a__x000a_Streaming Now On:_x000a_Spotify: https://open.spotify.com/track/2K38MY53JoOyaqa38y38XR_x000a_Wynk: https://wynk.in/music/song/one/gk_3617383532133_ING982400010_x000a_iTunes: https://music.apple.com/us/album/one-single/1728054264 Apple Music: https://music.apple.com/us/album/one-single/1728054264_x000a_Jiosaavn: https://www.jiosaavn.com/song/one/IgAscD5ZelA_x000a_Amazon Prime Music: https://music.amazon.in/search/one+by+lucas?filter=IsLibrary%7Cfalse&amp;sc=none_x000a_Hungama Music: https://www.hungama.com/song/one/107059895/_x000a_Youtube Topic: https://www.youtube.com/watch?v=9G3-XILywwQ_x000a_YouTube Music: https://music.youtube.com/watch?v=9G3-XILywwQ_x000a_Shazam: https://www.shazam.com/gb/artist/lucas/1680600528_x000a_Reel: https://www.instagram.com/reels/audio/3534683953527172/_x000a__x000a_Song Credits:_x000a_Song: One_x000a_Singer/Lyrics/Composer: Lucas_x000a_Music Director: Nav Prince_x000a_Visualiser And Artwork: Viggfx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46S"/>
    <x v="56"/>
    <n v="191547"/>
    <n v="832"/>
    <n v="55"/>
    <x v="1"/>
    <x v="703"/>
    <x v="80"/>
    <s v="Lucas"/>
    <s v=" Lucas"/>
    <m/>
    <m/>
    <m/>
    <s v=" https://open.spotify.com/track/2K38MY53JoOyaqa38y38XR"/>
    <s v=" https://music.apple.com/us/album/one-single/1728054264"/>
    <m/>
    <m/>
    <s v="Punjabi_song"/>
  </r>
  <r>
    <x v="1"/>
    <x v="1069"/>
    <s v="Streaming Now On: _x000a_Spotify: https://open.spotify.com/track/3ggZ9BMvjNQgtdvz3hE5Zr_x000a_Wynk: https://wynk.in/music/album/zoom-slowed-reverbed/gk_3617383209707_x000a_iTunes: https://music.apple.com/us/album/zoom-slowed-reverbed-single/1726997007_x000a_Apple Music: https://music.apple.com/us/album/zoom-slowed-reverbed-single/1726997007_x000a_Jiosaavn: https://www.jiosaavn.com/album/zoom-slowed-%2b-reverbed/iACEmEkTeKY__x000a_Amazon Prime Music: https://music.amazon.in/albums/B0CSZBF311_x000a_Reel: https://www.instagram.com/reels/audio/333498063005048/_x000a_Youtube Topic: https://www.youtube.com/watch?v=7UR5Xq8V7Zo_x000a_Youtube Music: https://music.youtube.com/watch?v=7UR5Xq8V7Zo_x000a_Shazam: https://www.shazam.com/gb/track/689576078/zoom-slowed-reverbed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21S"/>
    <x v="82"/>
    <n v="1400"/>
    <n v="80"/>
    <n v="9"/>
    <x v="1"/>
    <x v="332"/>
    <x v="26"/>
    <s v="NILL"/>
    <m/>
    <m/>
    <m/>
    <m/>
    <s v=" https://open.spotify.com/track/3ggZ9BMvjNQgtdvz3hE5Zr"/>
    <s v=" https://music.apple.com/us/album/zoom-slowed-reverbed-single/1726997007"/>
    <m/>
    <m/>
    <s v="Punjabi_song"/>
  </r>
  <r>
    <x v="1"/>
    <x v="1070"/>
    <s v="Geet MP3 Punjabi &amp; GK Digital Presenting New Music Video &quot;God Knows&quot; Sing And Performed By Musilogist._x000a__x000a_Streaming Now On:_x000a_Wynk Music: https://wynk.in/music/album/god-knows/gk_617513929867?q=God+Knows+Musilogist_x000a_Amazon Prime Music: https://music.amazon.in/albums/B0CQ8FBH9D_x000a_Jio Saavn: https://www.jiosaavn.com/song/god-knows/NFsodhViTns_x000a_Hungama: https://www.hungama.com/song/god-knows/106474721/_x000a_Spotify: https://open.spotify.com/album/4N7s9YYiBHPBRyTCOtMehc_x000a_Apple Music: https://music.apple.com/in/album/god-knows-single/1721395681_x000a_YT Music: https://music.youtube.com/watch?v=P0UIrJz-nAM_x000a_iTunes: https://music.apple.com/in/album/god-knows-single/1721395681_x000a_Reel: https://www.instagram.com/reels/audio/683449740543359/_x000a__x000a_Song Credits:_x000a_Song Name: God Knows _x000a_Singer, Music Director, and Composer: Musilogist _x000a_Lyricist : Gurbinder Jassal_x000a_Female Lead: Khushi Thareja_x000a_Mix &amp; Master : D Manik_x000a_Film By: Majha Films _x000a_Director &amp; Dop: Rahul Kashyap_x000a_Artwork Designer: Brown Production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55S"/>
    <x v="55"/>
    <n v="258192"/>
    <n v="1987"/>
    <n v="124"/>
    <x v="1"/>
    <x v="704"/>
    <x v="312"/>
    <s v="Gurbinder Jassal"/>
    <s v=" Musilogist "/>
    <m/>
    <m/>
    <s v=" https://music.youtube.com/watch?v=P0UIrJz-nAM"/>
    <s v=" https://open.spotify.com/album/4N7s9YYiBHPBRyTCOtMehc"/>
    <s v=" https://music.apple.com/in/album/god-knows-single/1721395681"/>
    <s v=" https://www.jiosaavn.com/song/god-knows/NFsodhViTns"/>
    <m/>
    <s v="Punjabi_song"/>
  </r>
  <r>
    <x v="1"/>
    <x v="1071"/>
    <s v="Geet MP3 Punjabi &amp; GK Digital Presenting New Music Video &quot;Hukam De Yakke&quot; Sing And Performed By Sukhi._x000a__x000a_Streaming Now On:_x000a_Amazon prime Music: https://bit.ly/43ushTN_x000a_Hungama: https://bit.ly/45PFUyG_x000a_Apple Music: https://bit.ly/42tYKIL_x000a_Amazon Uk: https://bit.ly/45UM6Fo_x000a_YT Music: https://bit.ly/3oQj21e_x000a_iTunes: https://bit.ly/42tYKIL_x000a_Youtube: https://bit.ly/3MUbket_x000a__x000a_Song Credits:_x000a_Singer/Lyrics/Composer: Sukhi_x000a_Music: Dark Cello_x000a_Video: Vaisakhi Films _x000a_Directors: Kawal Sandhu &amp; Prince Jagatpuria_x000a_DOP: Harry Maan_x000a_Ad: Robin Korpal/ Gurjinder Bhakna_x000a_Special Thanks : Ujjagar Antal_x000a_Artwork Designer: _x000a_Producer: KV Dhillon_x000a_Online &amp; Reels 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3S"/>
    <x v="38"/>
    <n v="523160"/>
    <n v="2873"/>
    <n v="227"/>
    <x v="1"/>
    <x v="705"/>
    <x v="313"/>
    <s v="Sukhi"/>
    <s v=" Sukhi"/>
    <m/>
    <s v=" Vaisakhi Films "/>
    <s v=" https://bit.ly/3oQj21e"/>
    <m/>
    <s v=" https://bit.ly/42tYKIL"/>
    <m/>
    <m/>
    <s v="Punjabi_song"/>
  </r>
  <r>
    <x v="1"/>
    <x v="1072"/>
    <s v="Geet MP3 Punjabi &amp; GK Digital Presenting New Music Video &quot;Kaal&quot; Sing And Performed By Ranjeet Dhillon._x000a__x000a_Streaming Now On:_x000a_Amazon Prime Music: https://bit.ly/41sCXk6_x000a_Hungama: https://bit.ly/3VNwvD7_x000a_Spotify: https://bit.ly/3MbC8b6_x000a_Apple Music: https://bit.ly/3Me70aM_x000a_Amazon UK: https://bit.ly/3pujAtO_x000a_YT Music: https://bit.ly/41kx34t_x000a_iTunes: https://bit.ly/3Me70aM_x000a_Youtube: https://bit.ly/3NXwWZQ_x000a_Reel: https://bit.ly/44LFclk_x000a__x000a_Song Credits: _x000a_Song: Kaal_x000a_Singer: Ranjeet Dhillon_x000a_Lyricist: Rav Dhaliwal _x000a_Music: Joban Kahlon_x000a_Composer: Joban Kahlon_x000a_Video Director: Nav Sidhu _x000a_Artwork Designer: Viggfx_x000a_Producer: Kv Dhillon_x000a_Online &amp; Reels 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13S"/>
    <x v="276"/>
    <n v="1553565"/>
    <n v="6523"/>
    <n v="706"/>
    <x v="1"/>
    <x v="706"/>
    <x v="314"/>
    <s v="Rav Dhaliwal"/>
    <s v=" Joban Kahlon"/>
    <m/>
    <m/>
    <s v=" https://bit.ly/41kx34t"/>
    <s v=" https://bit.ly/3MbC8b6"/>
    <s v=" https://bit.ly/3Me70aM"/>
    <m/>
    <m/>
    <s v="Punjabi_song"/>
  </r>
  <r>
    <x v="1"/>
    <x v="1073"/>
    <s v="Geet MP3 Punjabi &amp; GK Digital Presenting New Music Video &quot;Born In Punjab&quot; Sing And Performed By Sheraz Bhullar._x000a__x000a_Streaming Now On:_x000a_Wynk Music : https://bit.ly/3Lpw5Pz_x000a_Amazon Prime Music: https://bit.ly/41NHuOC_x000a_Hungama: https://bit.ly/40Dj21o_x000a_Apple Music: https://bit.ly/41qh1qF_x000a_Amazon Uk: https://bit.ly/3HwFVx5_x000a_YT Music: https://bit.ly/41BLnGW_x000a_iTunes: https://bit.ly/41qh1qF_x000a_Reel: https://bit.ly/41wrqkP_x000a_Youtube: https://bit.ly/3H9m7zE_x000a__x000a_Song Credits:_x000a_Song: Born In Punjab_x000a_Singer: Sheraz Bhullar_x000a_Featuring: Ritika Rai_x000a_Lyrics: Karan Likhari_x000a_Composer: Sheraz Bhullar_x000a_Music: Virdi Saab_x000a_A Film By: Cam Eye Production_x000a_DOP: Tarun Sharma_x000a_Editor: Vishal Sabharwal_x000a_Makeup: Deep Makeup_x000a_Stylist: Bunnet Paul_x000a_DI: Mehan &amp; Shubham_x000a_Video Director: Vishal Karan_x000a_Project Manager: Mandy_x000a_Production Manager: Jarry Cam_x000a_Artwork Designer: Viggfx_x000a_Producer: KV Dhillon_x000a_Online &amp; Reels 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24S"/>
    <x v="122"/>
    <n v="1385570"/>
    <n v="2717"/>
    <n v="153"/>
    <x v="1"/>
    <x v="707"/>
    <x v="315"/>
    <s v="Karan Likhari"/>
    <s v=" Sheraz Bhullar"/>
    <m/>
    <m/>
    <s v=" https://bit.ly/41BLnGW"/>
    <m/>
    <s v=" https://bit.ly/41qh1qF"/>
    <m/>
    <m/>
    <s v="Punjabi_song"/>
  </r>
  <r>
    <x v="1"/>
    <x v="1074"/>
    <s v="Geet MP3 Punjabi &amp; GK Digital Presenting New Music Video &quot;Hella Rich&quot; Sing And Performed By Sukh Lehlan_x000a__x000a_Audio Available On : _x000a_Wynk Music : https://bit.ly/3oAsrJU_x000a_Amazon Prime Music: http://bit.ly/3laXISu_x000a_Jio Saavn: http://bit.ly/3LrsYHC_x000a_Hungama : https://bit.ly/3H8QgPx_x000a_Spotify: http://bit.ly/403ZzaZ_x000a_Apple Music: http://bit.ly/3TeruSQ_x000a_Amazon UK: https://bit.ly/3JG485i_x000a_YT Music: http://bit.ly/3TesaHS_x000a_iTunes: http://bit.ly/3TeruSQ_x000a_YouTube: http://bit.ly/40a9N96_x000a_Reel: https://bit.ly/3JDg4Vx_x000a__x000a_Credits:_x000a_Song: Hella Rich_x000a_Singer: Sukh Lehlan_x000a_Lyrics/Composer: Sandhu_x000a_Music: BSM Pro_x000a_Mix &amp; Master: BSM Pro Studio_x000a_Video Director: Gaggi Gill_x000a_Artwork Designer: Viggfx_x000a_Producer: KV Dhillon_x000a_Online &amp; Reels 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3M3S"/>
    <x v="38"/>
    <n v="1129691"/>
    <n v="4099"/>
    <n v="269"/>
    <x v="3"/>
    <x v="708"/>
    <x v="316"/>
    <s v="Sandhu"/>
    <s v=" Sandhu"/>
    <m/>
    <m/>
    <s v=" http://bit.ly/3TesaHS"/>
    <s v=" http://bit.ly/403ZzaZ"/>
    <s v=" http://bit.ly/3TeruSQ"/>
    <s v=" http://bit.ly/3LrsYHC"/>
    <m/>
    <s v="Punjabi_song"/>
  </r>
  <r>
    <x v="1"/>
    <x v="1075"/>
    <s v="Geet MP3 Punjabi &amp; GK Digital  Presenting New Song Koka_x000a_Make Sure You Will Like It And Spread It As Much As You Can._x000a_Subscribe To Our Channel For New Songs: http://bit.ly/SubscribeGEETMP3_x000a__x000a_Audio Available On_x000a_Amazon Prime Music: https://amzn.to/348ByYb_x000a_Jio Saavn: https://bit.ly/3fZxkVq_x000a_Hungama: https://bit.ly/3u06CUB_x000a_Spotify: https://spoti.fi/3AM9Mgp_x000a_Apple Music: https://bit.ly/3oBGvD4_x000a_Amazon UK: https://amzn.to/3rO2CUM_x000a_YT Music: https://bit.ly/3o02SyO_x000a_iTunes: https://bit.ly/3oBGvD4_x000a_Reel: https://bit.ly/3n72aSZ_x000a_Youtube: https://bit.ly/3N93oHX_x000a__x000a_Song Credits_x000a_Song: Koka _x000a_Singer: Daljit Bhullar_x000a_Female Lead: Jasmine Kaur_x000a_Lyrics: Khush Kang_x000a_Music: Preet Romana (PRP)_x000a_Video: Dimple Bhullar_x000a_Online &amp; Reel Promotions: GK Digital_x000a_Music Label: Geet MP3 Punjabi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5"/>
    <s v="PT2M58S"/>
    <x v="133"/>
    <n v="1130394"/>
    <n v="9824"/>
    <n v="1348"/>
    <x v="1"/>
    <x v="709"/>
    <x v="317"/>
    <s v="Khush Kang"/>
    <m/>
    <m/>
    <s v=" Dimple Bhullar"/>
    <s v=" https://bit.ly/3o02SyO"/>
    <s v=" https://spoti.fi/3AM9Mgp"/>
    <s v=" https://bit.ly/3oBGvD4"/>
    <s v=" https://bit.ly/3fZxkVq"/>
    <m/>
    <s v="Punjabi_song"/>
  </r>
  <r>
    <x v="1"/>
    <x v="1076"/>
    <s v="Geet MP3 Punjabi &amp; GK Digital  Presenting New Song Mahiya _x000a_Make Sure You Will Like It And Spread It As Much As You Can._x000a_Subscribe To Our Channel For New Songs: http://bit.ly/SubscribeGEETMP3_x000a__x000a_Audio Available On :_x000a_Amazon Prime Music: https://amzn.to/3rdID1w_x000a_Jio Saavn: https://bit.ly/3r9ykev_x000a_Hungama: https://bit.ly/3Fg75nF_x000a_Apple Music: https://apple.co/3nfNIVz_x000a_Amazon UK: https://amzn.to/34yNkuR_x000a_YT Music: https://bit.ly/3qcVUrJ_x000a_iTunes: https://apple.co/3nfNIVz_x000a_Youtube: https://bit.ly/41AKvSJ_x000a_Reel: https://bit.ly/3ApFQHp_x000a__x000a_Song Credits_x000a_Song Name - Mahiya_x000a_Singer: Arryan GT_x000a_Featuring: Kashika Patyal_x000a_Lyrics: Navv Maan_x000a_Music: DreamBoy_x000a_Director, DOP, Edit &amp; Grade: Director Emmboss_x000a_Production; Arika Film Productions_x000a_Choreographer: Vivek Gurung_x000a_Makeup: Sonu_x000a_Costume Designer: Rajat Manchanda _x000a_A Film By: Tri Colour Production_x000a__x000a_Get In Touch With Us on Social Media._x000a_Website: http://GeetMP3.com_x000a_Instagram: https://www.instagram.com/geetmp3punjabii/_x000a_Facebook: https://www.facebook.com/GeetMP3Punjabi_x000a_Linkedin: https://www.linkedin.com/company/geet-mp3_x000a_Twitter: htthttps://twitter.com/GeetMP3Universe_x000a_Snapchat: https://www.snapchat.com/add/GeetMP3_x000a_Youtube Channel: https://www.youtube.com/@GeetMP3PunjabiOfficial_x000a__x000a_Powered By: GK Digital_x000a_Instagram: https://www.instagram.com/GK.Digital_x000a_Join Us: https://www.gk.digital/"/>
    <x v="1"/>
    <s v="PT3M25S"/>
    <x v="1"/>
    <n v="1044597"/>
    <n v="23919"/>
    <n v="1540"/>
    <x v="1"/>
    <x v="44"/>
    <x v="318"/>
    <s v="Navv Maan"/>
    <m/>
    <m/>
    <m/>
    <s v=" https://bit.ly/3qcVUrJ"/>
    <m/>
    <s v=" https://apple.co/3nfNIVz"/>
    <s v=" https://bit.ly/3r9ykev"/>
    <m/>
    <s v="Punjabi_song"/>
  </r>
  <r>
    <x v="2"/>
    <x v="1077"/>
    <s v="Geet MP3 Haryanvi presents the full video of “Permissions” by Archit Haritash — a romantic Haryanvi song with soulful vibes and heartfelt emotions. Perfect for lovers of soft and melodious Haryanvi music._x000a__x000a_Stream/Download &quot;Permissions&quot; on:_x000a__x000a_Spotify: https://open.spotify.com/album/4UCjYZa3DlXIg0kRr5ojrP_x000a_Apple Music: https://music.apple.com/us/album/permissions-single/1893070330_x000a_iTunes: https://music.apple.com/us/album/permissions-single/1893070330_x000a_Gaana: https://gaana.com/song/permissions-8827-7399_x000a_Amazon Prime Music: https://music.amazon.in/albums/B0GX28KXM8_x000a_JioSaavn: https://www.jiosaavn.com/album/permissions/cp7SYtq3DKU__x000a_YouTube Music: https://music.youtube.com/watch?v=xZtISCZOK-E&amp;si=T5XFhsmOHhg5FgKl_x000a_Instagram Reel: https://www.instagram.com/reels/audio/2027688771506168_x000a__x000a_Song Credits:_x000a__x000a_Title: Permissions_x000a_Singer: Archit Haritash_x000a_Lyrics: Archit Haritash_x000a_Music: Subtrax_x000a_Composer: Archit Haritash_x000a_Mix &amp; Master: Mann Music_x000a_Project By: Nawab Kamboj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50S"/>
    <x v="84"/>
    <n v="373712"/>
    <n v="3437"/>
    <n v="547"/>
    <x v="1"/>
    <x v="710"/>
    <x v="319"/>
    <s v="Archit Haritash"/>
    <s v=" Archit Haritash"/>
    <m/>
    <m/>
    <s v=" https://music.youtube.com/watch?v=xZtISCZOK-E&amp;si=T5XFhsmOHhg5FgKl"/>
    <s v=" https://open.spotify.com/album/4UCjYZa3DlXIg0kRr5ojrP"/>
    <s v=" https://music.apple.com/us/album/permissions-single/1893070330"/>
    <s v=" https://www.jiosaavn.com/album/permissions/cp7SYtq3DKU_"/>
    <s v=" https://www.instagram.com/reels/audio/2027688771506168"/>
    <s v="haryanvi_song"/>
  </r>
  <r>
    <x v="2"/>
    <x v="1078"/>
    <s v="A beautiful and romantic Haryanvi song, “Baman Love” captures the charm of love through soulful vocals by Mr Dutt and melodious music by Jazz Dee. Its heartfelt lyrics and soothing composition create a perfect vibe for listeners who enjoy soft, emotional love songs._x000a__x000a_Stream/Download &quot;Baman Love&quot; on:_x000a__x000a_Spotify: https://open.spotify.com/album/3hIfcuXiBF25b4vuVqNJ79_x000a_Apple Music: https://music.apple.com/us/album/baman-love/1889202544?i=1889202546_x000a_iTunes: https://music.apple.com/us/album/baman-love/1889202544?i=1889202546_x000a_Gaana: https://gaana.com/song/baman-love_x000a_Amazon Prime Music: https://music.amazon.in/albums/B0GVGD9QMZ_x000a_JioSaavn: https://www.jiosaavn.com/album/baman-love/18xFegOBcz4__x000a_YouTube Music: https://music.youtube.com/watch?v=3bXVMnT_VsQ&amp;si=3VXsHgEXAESSvB-E_x000a_Instagram Reel: https://www.instagram.com/reels/audio/1177430124341127_x000a__x000a_Song Credits:_x000a__x000a_Title: Baman Love_x000a__x000a_Singer: Mr Dutt_x000a_Lyrics: Varun Aggarwal_x000a_Composer: Mr Dutt_x000a_Music: Jazz Dee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3S"/>
    <x v="229"/>
    <n v="599313"/>
    <n v="15216"/>
    <n v="1132"/>
    <x v="1"/>
    <x v="711"/>
    <x v="320"/>
    <s v="Varun Aggarwal"/>
    <s v=" Mr Dutt"/>
    <m/>
    <m/>
    <s v=" https://music.youtube.com/watch?v=3bXVMnT_VsQ&amp;si=3VXsHgEXAESSvB-E"/>
    <s v=" https://open.spotify.com/album/3hIfcuXiBF25b4vuVqNJ79"/>
    <s v=" https://music.apple.com/us/album/baman-love/1889202544?i=1889202546"/>
    <s v=" https://www.jiosaavn.com/album/baman-love/18xFegOBcz4_"/>
    <s v=" https://www.instagram.com/reels/audio/1177430124341127"/>
    <s v="haryanvi_song"/>
  </r>
  <r>
    <x v="2"/>
    <x v="1079"/>
    <s v="Geet MP3 Haryanvi presents the lyrical video of “Haaye Re”, a soulful romantic track sung beautifully by Banjaare and Swati Shukla. The song captures the essence of pure love and heartfelt emotions, blending soothing melodies with warm Haryanvi vibes. “Haaye Re” is a perfect expression of affection and connection between two souls._x000a__x000a_Stream/Download &quot;Haaye Re&quot; on:_x000a__x000a_Spotify: https://open.spotify.com/album/7L35YJoZzZp0BXA128U2jB_x000a_Apple Music: https://music.apple.com/us/album/haaye-re-single/1850910736_x000a_iTunes: https://music.apple.com/us/album/haaye-re-single/1850910736_x000a_Gaana: https://gaana.com/song/haaye-re-4_x000a_Amazon Prime Music: https://music.amazon.in/tracks/B0FZTZBTYZ_x000a_JioSaavn: https://www.jiosaavn.com/song/haaye-re/CCA5fAdXaH8_x000a_YouTube Music: https://music.youtube.com/watch?v=dPu3tdsUSVM&amp;si=9bWaojqzmSiYeJ-i_x000a_Instagram Reel: https://www.instagram.com/reels/audio/4247440405474990_x000a__x000a_Song Credits:_x000a__x000a_Title: Haaye Re_x000a_Singer: Banjaare_x000a_Female Vocals: Swati Shukla_x000a_Lyrics: Banjaare_x000a_Composer: Banjaare_x000a_Music: Maxxturnn_x000a_Mix &amp; Master: Gurie_x000a_Video Director: Kushagra_x000a_Female Lead: Ishu Chauhan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40S"/>
    <x v="17"/>
    <n v="691482"/>
    <n v="4791"/>
    <n v="42"/>
    <x v="1"/>
    <x v="712"/>
    <x v="321"/>
    <s v="Banjaare"/>
    <s v=" Banjaare"/>
    <m/>
    <m/>
    <s v=" https://music.youtube.com/watch?v=dPu3tdsUSVM&amp;si=9bWaojqzmSiYeJ-i"/>
    <s v=" https://open.spotify.com/album/7L35YJoZzZp0BXA128U2jB"/>
    <s v=" https://music.apple.com/us/album/haaye-re-single/1850910736"/>
    <s v=" https://www.jiosaavn.com/song/haaye-re/CCA5fAdXaH8"/>
    <s v=" https://www.instagram.com/reels/audio/4247440405474990"/>
    <s v="haryanvi_song"/>
  </r>
  <r>
    <x v="2"/>
    <x v="1080"/>
    <s v="Geet MP3 Haryanvi presents the official video of “Haaye Re”, a soulful romantic track sung beautifully by Banjaare and Swati Shukla. The song captures the essence of pure love and heartfelt emotions, blending soothing melodies with warm Haryanvi vibes. “Haaye Re” is a perfect expression of affection and connection between two souls._x000a__x000a_Stream/Download &quot;Haaye Re&quot; on:_x000a__x000a_Spotify: https://open.spotify.com/album/7L35YJoZzZp0BXA128U2jB_x000a_Apple Music: https://music.apple.com/us/album/haaye-re-single/1850910736_x000a_iTunes: https://music.apple.com/us/album/haaye-re-single/1850910736_x000a_Gaana: https://gaana.com/song/haaye-re-4_x000a_Amazon Prime Music: https://music.amazon.in/tracks/B0FZTZBTYZ_x000a_JioSaavn: https://www.jiosaavn.com/song/haaye-re/CCA5fAdXaH8_x000a_YouTube Music: https://music.youtube.com/watch?v=dPu3tdsUSVM&amp;si=9bWaojqzmSiYeJ-i_x000a_Instagram Reel: https://www.instagram.com/reels/audio/4247440405474990_x000a__x000a_Song Credits:_x000a__x000a_Title: Haaye Re_x000a_Singer: Banjaare_x000a_Female Vocals: Swati Shukla_x000a_Lyrics: Banjaare_x000a_Composer: Banjaare_x000a_Music: Maxxturnn_x000a_Mix &amp; Master: Gurie_x000a_Video Director: Kushagra_x000a_Female Lead: Ishu Chauhan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40S"/>
    <x v="17"/>
    <n v="13454270"/>
    <n v="114825"/>
    <n v="2013"/>
    <x v="1"/>
    <x v="713"/>
    <x v="321"/>
    <s v="Banjaare"/>
    <s v=" Banjaare"/>
    <m/>
    <m/>
    <s v=" https://music.youtube.com/watch?v=dPu3tdsUSVM&amp;si=9bWaojqzmSiYeJ-i"/>
    <s v=" https://open.spotify.com/album/7L35YJoZzZp0BXA128U2jB"/>
    <s v=" https://music.apple.com/us/album/haaye-re-single/1850910736"/>
    <s v=" https://www.jiosaavn.com/song/haaye-re/CCA5fAdXaH8"/>
    <s v=" https://www.instagram.com/reels/audio/4247440405474990"/>
    <s v="haryanvi_song"/>
  </r>
  <r>
    <x v="2"/>
    <x v="1081"/>
    <s v="Geet MP3 Haryanvi presents the official video of &quot;Dukh Mota&quot; sung by deadly duo 'Renuka Panwar' &amp; 'Raj Mawar', the lyrics are penned by 'Mukesh Jaji' and the catchy music is produced by 'Aman Jaji', this song will make everyone moving on the beat._x000a__x000a_Stream/Download &quot;Dukh Mota&quot; on:_x000a__x000a_Spotify: https://open.spotify.com/album/7vwwOZxAyVbo1q0EAGAg2z_x000a_Apple Music: https://music.apple.com/us/album/dukh-mota-single/1841837771_x000a_iTunes: https://music.apple.com/us/album/dukh-mota-single/1841837771_x000a_Gaana: https://gaana.com/song/dukh-mota_x000a_Amazon Prime Music: https://music.amazon.in/albums/B0FSDGKKNN?marketplaceId=A3K6Y4MI8GDYMT&amp;musicTerritory=IN&amp;ref=dm_sh_IvXVACN0FAkEyY87V2agWIU8Y&amp;trackAsin=B0FSDLH63M_x000a_JioSaavn: https://www.jiosaavn.com/song/dukh-mota/QScodDlFbVA_x000a_YouTube Music: https://music.youtube.com/playlist?list=OLAK5uy_k9vhfayu5GhBMCGjAADFtjmZmGoYZMN7o&amp;si=ShQspKfEuOjPRlYL_x000a_Instagram Reel: https://www.instagram.com/reels/audio/3721485644811441_x000a__x000a_Song Credits:_x000a__x000a_Song: Dukh Mota_x000a_Singer: Renuka Panwar, Raj Mawar_x000a_Lyrics: Mukesh Jaji_x000a_Composer: Mukesh Jaji_x000a_Music: Aman Jaji_x000a_Video: Kuldeep Rathee_x000a_Starring: Kay D &amp; Peehu Yadav_x000a_Editor: Lalit Hudda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6S"/>
    <x v="15"/>
    <n v="866205"/>
    <n v="29667"/>
    <n v="2011"/>
    <x v="1"/>
    <x v="714"/>
    <x v="322"/>
    <s v="Mukesh Jaji"/>
    <s v=" Mukesh Jaji"/>
    <m/>
    <s v=" Kuldeep Rathee"/>
    <s v=" https://music.youtube.com/playlist?list=OLAK5uy_k9vhfayu5GhBMCGjAADFtjmZmGoYZMN7o&amp;si=ShQspKfEuOjPRlYL"/>
    <s v=" https://open.spotify.com/album/7vwwOZxAyVbo1q0EAGAg2z"/>
    <s v=" https://music.apple.com/us/album/dukh-mota-single/1841837771"/>
    <s v=" https://www.jiosaavn.com/song/dukh-mota/QScodDlFbVA"/>
    <s v=" https://www.instagram.com/reels/audio/3721485644811441"/>
    <s v="haryanvi_song"/>
  </r>
  <r>
    <x v="2"/>
    <x v="1082"/>
    <s v="Geet MP3 Haryanvi presents the official video of &quot;Rajasthani Unth&quot; sung by 'Devesh Choudhary', 'Pawan Pilania' &amp; 'Nonu Rana', lyrics penned by 'Devesh Choudhary' and the beatuiful music is produced by 'Arvind Jangid' while the viisuals are portrayed by 'Goldy Sandhu', this song will make a space in your heart for sure._x000a__x000a_Stream/Download &quot;Rajasthani Unth&quot; on:_x000a__x000a_Spotify: https://open.spotify.com/album/45Z3HBSjY7SRD6uOUKzHOj?si=xeFQCYJYSQeh3KAh6sTTYQ_x000a_Apple Music: https://music.apple.com/us/album/rajasthani-unth-single/1838448039_x000a_iTunes: https://music.apple.com/us/album/rajasthani-unth-single/1838448039_x000a_Gaana: https://gaana.com/song/rajasthani-unth_x000a_Amazon Prime Music: https://music.amazon.in/tracks/B0FQ5XFJB5?marketplaceId=A21TJRUUN4KGV&amp;musicTerritory=IN&amp;ref=dm_sh_coRJf9Nnum2nttM4CVjwaviW5_x000a_JioSaavn: https://www.jiosaavn.com/song/rajasthani-unth/Bw48YDF8BgM_x000a_YouTube Music: https://music.youtube.com/playlist?list=OLAK5uy_mR6mtjcCAaTTqgmnNgrXog7HdO21PQt1Y&amp;si=Ig68UsKAHoVEHD14_x000a_Instagram Reel: https://www.instagram.com/reels/audio/1300319894873343?igsh=MXVhdnVwdG4zbTk3MA==_x000a__x000a_Song Credits:_x000a__x000a_Song: Rajasthani Unth_x000a_Singer: Devesh Choudhary, Pawan Pilania &amp; Nonu Rana _x000a_Lyricist: Devesh Choudhary_x000a_Music Director: Arvind Jangid_x000a_Composer: Devesh Choudhary_x000a_Video Director: Goldy Sandhu _x000a_Female Model: Ruba Khan_x000a_Choreographer: Aman Sharma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
    <x v="37"/>
    <n v="834336"/>
    <n v="26066"/>
    <n v="458"/>
    <x v="1"/>
    <x v="715"/>
    <x v="323"/>
    <s v="Devesh Choudhary"/>
    <s v=" Devesh Choudhary"/>
    <m/>
    <m/>
    <s v=" https://music.youtube.com/playlist?list=OLAK5uy_mR6mtjcCAaTTqgmnNgrXog7HdO21PQt1Y&amp;si=Ig68UsKAHoVEHD14"/>
    <s v=" https://open.spotify.com/album/45Z3HBSjY7SRD6uOUKzHOj?si=xeFQCYJYSQeh3KAh6sTTYQ"/>
    <s v=" https://music.apple.com/us/album/rajasthani-unth-single/1838448039"/>
    <s v=" https://www.jiosaavn.com/song/rajasthani-unth/Bw48YDF8BgM"/>
    <s v=" https://www.instagram.com/reels/audio/1300319894873343?igsh=MXVhdnVwdG4zbTk3MA=="/>
    <s v="haryanvi_song"/>
  </r>
  <r>
    <x v="2"/>
    <x v="1083"/>
    <s v="Geet MP3 Haryanvi presents new vibe &quot;Daaru&quot; sung by Harjeet Deewana &amp; Ashu Twinkle, lyrics penned by Gogi Sharma and the vibrant music is produced by Rk Crew, with visuals of Ks Teji Director, this song gonna make some space in your heart._x000a__x000a_Stream/Download &quot;Daaru&quot; on:_x000a__x000a_Spotify: https://open.spotify.com/track/308cgxMrbDliCB5S7XY8Wo?si=2b2142c128d14e1d_x000a_Apple Music: https://music.apple.com/us/album/daaru-single/1831966761_x000a_iTunes: https://music.apple.com/us/album/daaru-single/1831966761_x000a_Gaana: https://gaana.com/song/daaru-177_x000a_Amazon Prime Music: https://music.amazon.in/tracks/B0FLQGTVNN?marketplaceId=A21TJRUUN4KGV&amp;musicTerritory=IN&amp;ref=dm_sh_ui5GH7BZxF6uZKPU7ayGCZLCm_x000a_JioSaavn: https://www.jiosaavn.com/song/daaru/MykdCBpqcls_x000a_YouTube Music: https://music.youtube.com/watch?v=2dDclaaNn8Y&amp;si=SdfNn8yy1ZWj_BXi_x000a_Instagram Reel: https://www.instagram.com/reels/audio/4224874287835389?igsh=MWpiZHU0dm15ODVnaQ==_x000a__x000a_Song Credits:_x000a__x000a_Title: Daaru _x000a_Singer: Harjeet Deewana, Ashu Twinkle _x000a_Lyrics: Gogi Sharma_x000a_Music: Rk Crew_x000a_Video: Ks Teji Director_x000a_DOP: Ravi Sarbata_x000a_Actors: Rajesh Kumar, Radhika Mohar_x000a_Project: Naveen Taank_x000a_Dance Group: Aman_x000a_Makeup: Priyanka_x000a_Special Thanks: Raja Taank, Mp Singh Kumawat_x000a_Producer: KV Dhillon_x000a_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21S"/>
    <x v="82"/>
    <n v="1395838"/>
    <n v="26312"/>
    <n v="863"/>
    <x v="1"/>
    <x v="99"/>
    <x v="324"/>
    <s v="Gogi Sharma"/>
    <m/>
    <m/>
    <s v=" Ks Teji Director"/>
    <s v=" https://music.youtube.com/watch?v=2dDclaaNn8Y&amp;si=SdfNn8yy1ZWj_BXi"/>
    <s v=" https://open.spotify.com/track/308cgxMrbDliCB5S7XY8Wo?si=2b2142c128d14e1d"/>
    <s v=" https://music.apple.com/us/album/daaru-single/1831966761"/>
    <s v=" https://www.jiosaavn.com/song/daaru/MykdCBpqcls"/>
    <s v=" https://www.instagram.com/reels/audio/4224874287835389?igsh=MWpiZHU0dm15ODVnaQ=="/>
    <s v="haryanvi_song"/>
  </r>
  <r>
    <x v="2"/>
    <x v="1084"/>
    <s v="Geet MP3 Haryanvi Present the LOFI version of &quot;Gede&quot; sung by Hallu Mandiaala and Komal Chaudhary, the lyrics of this beautiful song is written by Hallu Mandiaala and Filmy, the music is produced by Shine._x000a__x000a_Stream/Download &quot;Gede (LOFI)&quot; on:_x000a__x000a_Spotify: https://open.spotify.com/track/38NfRc6XkkW4p45Pp2qTV6?si=4f54260052b1410a_x000a_Apple Music: https://music.apple.com/us/album/gede-lofi-single/1822807213_x000a_Amazon Prime Music: https://music.amazon.in/tracks/B0FFH1ZX8R?marketplaceId=A21TJRUUN4KGV&amp;musicTerritory=IN&amp;ref=dm_sh_dIDYVMjvKz81tvXh5FHM1g4i1_x000a_JioSaavn: https://www.jiosaavn.com/album/gede-lofi/6Sz0hIXbokk__x000a_Youtube Music: https://music.youtube.com/watch?v=79TSjkyGGSw&amp;si=eg3qsrJTdlv0p1gv_x000a__x000a_Song Credits:_x000a__x000a_Song: Gede (LOFI)_x000a_Singer: Hallu Mandiaala, Komal Chaudhary_x000a_Starring: Khushi Verma, Hallu Mandiaala_x000a_Writer: Hallu Mandiaala, Filmy_x000a_Composer: Hallu Mandiaala _x000a_Music: Shine Music_x000a_Video Director: Jagroop Bhullar, Guru Bhullar_x000a_Graphic Designer:  Manna Gill_x000a_Produced By: Kv Dhillon_x000a_Promotions: GK Digital_x000a_Record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24S"/>
    <x v="39"/>
    <n v="84684"/>
    <n v="852"/>
    <n v="16"/>
    <x v="1"/>
    <x v="716"/>
    <x v="325"/>
    <m/>
    <s v=" Hallu Mandiaala "/>
    <m/>
    <m/>
    <m/>
    <s v=" https://open.spotify.com/track/38NfRc6XkkW4p45Pp2qTV6?si=4f54260052b1410a"/>
    <s v=" https://music.apple.com/us/album/gede-lofi-single/1822807213"/>
    <s v=" https://www.jiosaavn.com/album/gede-lofi/6Sz0hIXbokk_"/>
    <m/>
    <s v="haryanvi_song"/>
  </r>
  <r>
    <x v="2"/>
    <x v="1085"/>
    <s v="Geet MP3 Haryanvi presents Summer Vibe sung, written, and composed by Hallu Mandiaala, with energetic music by Shine, this song is your ultimate summer romantic vibe. _x000a__x000a_Stream/Download &quot;Summer Vibe&quot; on:_x000a__x000a_Spotify: https://open.spotify.com/track/4tAubyMeeEKbHyN412YW6S?si=b39d84a940cf47ac_x000a_Apple Music: https://music.apple.com/us/song/summer-vibe/1817494074_x000a_iTunes: https://music.apple.com/us/song/summer-vibe/1817494074_x000a_Gaana: https://gaana.com/song/summer-vibe-114_x000a_Amazon Prime Music: https://music.amazon.in/albums/B0FBBP2J9S?marketplaceId=A3K6Y4MI8GDYMT&amp;musicTerritory=IN&amp;ref=dm_sh_RGPyKeJRO1hEjJKqRqhY4jafm&amp;trackAsin=B0FBC23GG5_x000a_JioSaavn: https://www.jiosaavn.com/song/summer-vibe/IxI7XTJRcGI_x000a_YouTube Music: https://music.youtube.com/watch?v=uIf7V3veeuY&amp;si=3-oSAq9yP24Z53Xe_x000a_Instagram Reel: https://www.instagram.com/reels/audio/716343407748965?igsh=MWVzMms4N3J0cWtuNQ==_x000a__x000a_Song Credits:_x000a__x000a_Song: Summer Vibe_x000a_Singer: Hallu Mandiaala_x000a_Lyricist: Hallu Mandiaala_x000a_⁠Composer: Hallu Mandiaala_x000a_⁠Music: Shine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14S"/>
    <x v="280"/>
    <n v="390394"/>
    <n v="10582"/>
    <n v="919"/>
    <x v="1"/>
    <x v="717"/>
    <x v="326"/>
    <s v="Hallu Mandiaala"/>
    <s v=" Hallu Mandiaala"/>
    <m/>
    <m/>
    <s v=" https://music.youtube.com/watch?v=uIf7V3veeuY&amp;si=3-oSAq9yP24Z53Xe"/>
    <s v=" https://open.spotify.com/track/4tAubyMeeEKbHyN412YW6S?si=b39d84a940cf47ac"/>
    <s v=" https://music.apple.com/us/song/summer-vibe/1817494074"/>
    <s v=" https://www.jiosaavn.com/song/summer-vibe/IxI7XTJRcGI"/>
    <s v=" https://www.instagram.com/reels/audio/716343407748965?igsh=MWVzMms4N3J0cWtuNQ=="/>
    <s v="haryanvi_song"/>
  </r>
  <r>
    <x v="2"/>
    <x v="1086"/>
    <s v="Geet MP3 Haryanvi proudly presents their latest track, &quot;Jaguar&quot;, a vibrant addition to the Haryanvi music scene. Sung and composed by the talented Anjali99, with heartfelt lyrics penned by Uday Pratap, the song is brought to life with dynamic music by Shine. The accompanying music video, directed by Shekhar Salaria, adds a compelling visual narrative that complements the energetic beats and emotive vocals. _x000a__x000a_Spotify: https://open.spotify.com/track/3pLmw5xH3nxnCZrV9mWpnC?si=a16c384bb9bb4e90_x000a_Apple Music: https://music.apple.com/us/song/jaguar/1811628964_x000a_iTunes: https://music.apple.com/us/song/jaguar/1811628964_x000a_Amazon Prime Music: https://music.amazon.in/albums/B0F6YZ2MJ6?marketplaceId=A21TJRUUN4KGV&amp;musicTerritory=IN&amp;ref=dm_sh_5mgckJwPVwOGLOLpAD9Ut6OBL_x000a_JioSaavn: https://www.jiosaavn.com/song/jaguar/ITwEARtJekk_x000a_YouTube Music: https://music.youtube.com/watch?v=PXVSw7xbo-I&amp;si=kM7CV1UYxhc39ORG_x000a_Instagram Reel: https://www.instagram.com/reels/audio/696649303015096?igsh=NW9iejRjbzY5Z3Vo_x000a__x000a_Song Credits:_x000a__x000a_Song: Jaguar_x000a_Singer: Anjali99_x000a_Lyrics: Uday Pratap_x000a_Composer: Anjali99_x000a_Music: Shine_x000a_Video: Shekhar Salaria_x000a_DOP: J Singh_x000a_Produced By: Kv Dhillon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
    <x v="37"/>
    <n v="766968"/>
    <n v="16404"/>
    <n v="831"/>
    <x v="1"/>
    <x v="718"/>
    <x v="327"/>
    <s v="Uday Pratap"/>
    <s v=" Anjali99"/>
    <m/>
    <s v=" Shekhar Salaria"/>
    <s v=" https://music.youtube.com/watch?v=PXVSw7xbo-I&amp;si=kM7CV1UYxhc39ORG"/>
    <s v=" https://open.spotify.com/track/3pLmw5xH3nxnCZrV9mWpnC?si=a16c384bb9bb4e90"/>
    <s v=" https://music.apple.com/us/song/jaguar/1811628964"/>
    <s v=" https://www.jiosaavn.com/song/jaguar/ITwEARtJekk"/>
    <s v=" https://www.instagram.com/reels/audio/696649303015096?igsh=NW9iejRjbzY5Z3Vo"/>
    <s v="haryanvi_song"/>
  </r>
  <r>
    <x v="2"/>
    <x v="1087"/>
    <s v="Geet MP3 Haryanvi presents the soulful track Tere Bina featuring talented singers Azad Singh Khanda Khedi, Shiqaari, and Sorav Tanwar. With heartfelt lyrics written by Sorav Tanwar, Shiqaari, and Azad Singh Khanda Khedi, and music directed by Shiqaari, this song promises to captivate your heart._x000a__x000a_Stream/Download &quot;Tere Bina&quot; on:_x000a__x000a_Spotify: https://open.spotify.com/track/7Dc3OMZ933kIbQR7AaA5aB?si=d9818588c21b4979_x000a_Apple Music: https://music.apple.com/us/album/tere-bina-single/1806829319_x000a_iTunes: https://music.apple.com/us/album/tere-bina-single/1806829319_x000a_Amazon Prime Music: https://music.amazon.in/tracks/B0F3V1JDPR?marketplaceId=A21TJRUUN4KGV&amp;musicTerritory=IN&amp;ref=dm_sh_8IC4QKzhNGezkHoKryJPcTskR_x000a_JioSaavn: https://www.jiosaavn.com/song/tere-bina/Lxw9dQYEQ0E_x000a_YouTube Music: https://music.youtube.com/watch?v=2_FbKa2RcxU&amp;si=SYQ3pIpAzgJqNQXb_x000a_Instagram Reel: https://www.instagram.com/reels/audio/1308703510186261?igsh=NzI0a2VvMnZ4a3V0_x000a__x000a_Song Credits:_x000a__x000a_.Song: Tere Bina_x000a_Singer: Azad Singh Khanda Khedi, Shiqaari, Sorav Tanwar_x000a_ ⁠Lyrics: Sorav Tanwar, Shiqaari, Azad Singh Khanda Khedi_x000a_Music Director: Shiqaari_x000a_⁠Composer: Shiqaari_x000a_Produced By: Kv Dhillon_x000a_Online Promotions: Brownmate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1S"/>
    <x v="105"/>
    <n v="3359456"/>
    <n v="15551"/>
    <n v="363"/>
    <x v="1"/>
    <x v="269"/>
    <x v="328"/>
    <s v="Sorav Tanwar, Shiqaari, Azad Singh Khanda Khedi"/>
    <s v=" Shiqaari"/>
    <m/>
    <m/>
    <s v=" https://music.youtube.com/watch?v=2_FbKa2RcxU&amp;si=SYQ3pIpAzgJqNQXb"/>
    <s v=" https://open.spotify.com/track/7Dc3OMZ933kIbQR7AaA5aB?si=d9818588c21b4979"/>
    <s v=" https://music.apple.com/us/album/tere-bina-single/1806829319"/>
    <s v=" https://www.jiosaavn.com/song/tere-bina/Lxw9dQYEQ0E"/>
    <s v=" https://www.instagram.com/reels/audio/1308703510186261?igsh=NzI0a2VvMnZ4a3V0"/>
    <s v="haryanvi_song"/>
  </r>
  <r>
    <x v="2"/>
    <x v="1088"/>
    <s v="Geet MP3 Haryanvi presents new Haryanvi song &quot;Heroine&quot; sung by Hallu Mandiaala and Manisha Sharma, the lyrics for this beautiful song is written by Hallu Mandiaala himself, and the cathy heartwarming music is produced by Shine._x000a__x000a_Subscribe To Our Channel For Upcoming Songs: https://bit.ly/SubscribeGeetMP3Haryanvi_x000a__x000a_Stream/Download &quot;Heroine&quot; on:_x000a__x000a_Spotify: https://open.spotify.com/track/5Kuw4a10zVBXrPcHmzAO6i?si=13e943afcc604c54_x000a_Apple Music: https://music.apple.com/us/album/heroine-single/1794497256_x000a_iTunes: https://music.apple.com/us/album/heroine-single/1794497256_x000a_Gaana: https://gaana.com/song/heroine-273_x000a_Amazon Prime Music: https://music.amazon.in/albums/B0DW3RD9CT?marketplaceId=A21TJRUUN4KGV&amp;musicTerritory=IN&amp;ref=dm_sh_1UWzi9LcHD2i7Gp5S1aPsyDyu_x000a_JioSaavn: https://www.jiosaavn.com/song/heroine/SFwAXRhIAGk_x000a_YouTube Music: https://music.youtube.com/playlist?list=OLAK5uy_m5E7SX6jkEM5Pl6c836bwB-ZeT7bLGeSY&amp;si=GnKKA9NQS1SQclGv_x000a_Instagram Reel: https://www.instagram.com/reels/audio/508692212273486/_x000a__x000a_Song Credits:_x000a__x000a_Song: Heroine_x000a_Singer: Hallu Mandiaala_x000a_Female Vocals: Manisha Sharma_x000a_Lyrics: Hallu Mandiaala _x000a_Composer: Hallu Mandiaala _x000a_Music: Shine _x000a_Video Director: Mohit (A Film By Mohit Talkies)_x000a_Female Lead : Arshiya Makkar_x000a_Produced By: Kv Dhillon_x000a_Online Promotions: GK Digital_x000a_Music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46S"/>
    <x v="56"/>
    <n v="2570177"/>
    <n v="31612"/>
    <n v="639"/>
    <x v="1"/>
    <x v="719"/>
    <x v="326"/>
    <s v="Hallu Mandiaala"/>
    <s v=" Hallu Mandiaala "/>
    <m/>
    <m/>
    <s v=" https://music.youtube.com/playlist?list=OLAK5uy_m5E7SX6jkEM5Pl6c836bwB-ZeT7bLGeSY&amp;si=GnKKA9NQS1SQclGv"/>
    <s v=" https://open.spotify.com/track/5Kuw4a10zVBXrPcHmzAO6i?si=13e943afcc604c54"/>
    <s v=" https://music.apple.com/us/album/heroine-single/1794497256"/>
    <s v=" https://www.jiosaavn.com/song/heroine/SFwAXRhIAGk"/>
    <s v=" https://www.instagram.com/reels/audio/508692212273486/"/>
    <s v="haryanvi_song"/>
  </r>
  <r>
    <x v="2"/>
    <x v="1089"/>
    <s v="Geet MP3 Haryanvi presents &quot;Pagal&quot; – a catchy new Haryanvi song featuring the soulful vocals of Micky Arora and GD Kaur. With lyrics penned by Micky Arora and Ankurr, and music produced by Shine, this track promises to bring a fresh vibe to the Haryanvi music scene. _x000a__x000a_Stream/Download &quot;Pagal&quot; on:_x000a__x000a_Spotify: https://open.spotify.com/album/1Zscv2ZxBtnzsLXhC6xdHv?si=m_AditygTlS0h0LlE7PJDw_x000a_Apple Music: https://music.apple.com/us/album/pagal-single/1790413935_x000a_iTunes: https://music.apple.com/us/album/pagal-single/1790413935_x000a_Gaana: https://gaana.com/song/pagal-185_x000a_Amazon Prime Music: https://music.amazon.in/albums/B0DT19PLJ6?marketplaceId=A21TJRUUN4KGV&amp;musicTerritory=IN&amp;ref=dm_sh_4S96OJ4ib4tdzNqrhDSmIPl1J_x000a_JioSaavn: https://www.jiosaavn.com/song/pagal/BAZTZTNWY2w_x000a_YouTube Music: https://music.youtube.com/playlist?list=OLAK5uy_lppwZdoa9cKtx_dilff5bdlkSqge3fwIw&amp;si=moLvi3QUBQp5ro6m_x000a_Instagram Reel: https://www.instagram.com/reels/audio/907694628117046?igsh=MTYxbHYwMHk0N3U0bQ==_x000a__x000a_Song Credits:_x000a__x000a_Song: Pagal_x000a_Singer: Micky Arora, GD Kaur_x000a_Lyrics: Micky Arora_x000a_Additional Lyrics: Ankurr_x000a_Composer: Micky Arora_x000a_Music: Shine_x000a_Video Director: Shiva Jangra_x000a_Edit/DI: Shiva Jangra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55S"/>
    <x v="55"/>
    <n v="547772"/>
    <n v="14839"/>
    <n v="506"/>
    <x v="1"/>
    <x v="720"/>
    <x v="329"/>
    <s v="Micky Arora"/>
    <s v=" Micky Arora"/>
    <m/>
    <m/>
    <s v=" https://music.youtube.com/playlist?list=OLAK5uy_lppwZdoa9cKtx_dilff5bdlkSqge3fwIw&amp;si=moLvi3QUBQp5ro6m"/>
    <s v=" https://open.spotify.com/album/1Zscv2ZxBtnzsLXhC6xdHv?si=m_AditygTlS0h0LlE7PJDw"/>
    <s v=" https://music.apple.com/us/album/pagal-single/1790413935"/>
    <s v=" https://www.jiosaavn.com/song/pagal/BAZTZTNWY2w"/>
    <s v=" https://www.instagram.com/reels/audio/907694628117046?igsh=MTYxbHYwMHk0N3U0bQ=="/>
    <s v="haryanvi_song"/>
  </r>
  <r>
    <x v="2"/>
    <x v="1090"/>
    <s v="Geet MP3 Haryanvi presents the official music video of &quot;Shingar &quot; song from the Female Leads EP – &quot;Haryanvi Queens&quot;, sung by 'Manisha Sharma', with lyrics by 'Money Dhamu' and music by 'B Happie', this song is going to captivate listeners with its powerful vocals, soulful lyrics, and a perfect blend of traditional Haryanvi rhythms and modern beats. _x000a__x000a_Stream/Download &quot;Haryanvi Queens&quot; on:_x000a__x000a_Spotify: https://open.spotify.com/album/2weGvFId2N85PbZxub10k5?si=D_twjd8dQwO1qDaZJl5pTA_x000a_Apple Music: https://music.apple.com/us/album/haryanvi-queens-ep/1785295523_x000a_iTunes: https://music.apple.com/us/album/haryanvi-queens-ep/1785295523_x000a_Gaana: https://gaana.com/album/haryanvi-queens_x000a_Amazon Prime Music: https://music.amazon.in/albums/B0DQFFRSQK?marketplaceId=A21TJRUUN4KGV&amp;musicTerritory=IN&amp;ref=dm_sh_lxVEeWSiiitlfjdQiQmrlP5hK_x000a_JioSaavn: https://www.jiosaavn.com/album/haryanvi-queens/7HlxsMqj5PM__x000a_YouTube Music: https://music.youtube.com/playlist?list=OLAK5uy_mPuJ7AJycxzFWbEZgVb9rq6tuSB2Wn8v8&amp;si=CdFwsd7-son1dJOJ_x000a__x000a_&quot;Haryanvi Queens&quot; Instagram Reel Links:_x000a__x000a_Bateyu: https://www.instagram.com/reels/audio/1928185991009520?igsh=bmpiMGpidG5hbnM4_x000a_Shingar: https://www.instagram.com/reels/audio/2124082918021999?igsh=N2V1b3VnY3J6aDNq_x000a_Sharabi: https://www.instagram.com/reels/audio/465657266203971?igsh=MW9reHVudmtrc2Ywbw==_x000a_Bhagat Ram Ka: https://www.instagram.com/reels/audio/1334748294355652?igsh=MTB4ZXk2bXBldHRwYw==_x000a__x000a_Song Credits:_x000a__x000a_Song: Shingar_x000a_Singer: Manisha Sharma_x000a_Lyrics: Money Dhamu_x000a_Composer: Money Dhamu_x000a_Music: B Happie_x000a_Video Director: Mohit_x000a_DOP: Honey FPS_x000a_Edit/DI: Karan Chandok_x000a_Male Lead: Abhimanyu Kumar_x000a_Female Lead: Vanshika Kakkar_x000a_Producer: Kv Dhillon_x000a_Online Promotions: GK Digital_x000a_Music Label: Geet MP3 Haryanvi_x000a__x000a_EP Tracklist:_x000a__x000a_1. Bateyu_x000a__x000a_Singer: Shiva Choudhary_x000a_Lyrics: Jassi Kirarkot_x000a_Composer: Jassi Kirarkot_x000a_Music: B Happie_x000a__x000a_2. Shingar_x000a__x000a_Singer: Manisha Sharma_x000a_Lyrics: Money Dhamu_x000a_Composer: Money Dhamu_x000a_Music: B Happie_x000a__x000a_3. Sharabi_x000a__x000a_Singer: Komal Chaudhary_x000a_Lyrics: Hallu Mandiaala_x000a_Composer: Hallu Mandiaala_x000a_Music: Shine_x000a__x000a_4. Bhagat Ram Ka_x000a__x000a_Singer: Nonu Rana_x000a_Lyrics: Micky Arora &amp; Kracker_x000a_Composer: Micky Arora &amp; Kracker_x000a_Music: Shine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35S"/>
    <x v="195"/>
    <n v="616361"/>
    <n v="12214"/>
    <n v="449"/>
    <x v="1"/>
    <x v="721"/>
    <x v="330"/>
    <s v="Money Dhamu"/>
    <s v=" Money Dhamu"/>
    <m/>
    <m/>
    <s v=" https://music.youtube.com/playlist?list=OLAK5uy_mPuJ7AJycxzFWbEZgVb9rq6tuSB2Wn8v8&amp;si=CdFwsd7-son1dJOJ"/>
    <s v=" https://open.spotify.com/album/2weGvFId2N85PbZxub10k5?si=D_twjd8dQwO1qDaZJl5pTA"/>
    <s v=" https://music.apple.com/us/album/haryanvi-queens-ep/1785295523"/>
    <s v=" https://www.jiosaavn.com/album/haryanvi-queens/7HlxsMqj5PM_"/>
    <m/>
    <s v="haryanvi_song"/>
  </r>
  <r>
    <x v="2"/>
    <x v="1091"/>
    <s v="Geet MP3 Haryanvi presents the visual music video of &quot;Bhagat Ram Ka&quot; song from the Female Leads EP – &quot;Haryanvi Queens&quot;, sung by Nonu Rana, with lyrics by Micky Arora &amp; Kracker and music by Shine, this song is going to captivate listeners with its powerful vocals, soulful lyrics, and a perfect blend of traditional Haryanvi rhythms and modern beats. _x000a__x000a_Stream/Download &quot;Haryanvi Queens&quot; on:_x000a__x000a_Spotify: https://open.spotify.com/album/2weGvFId2N85PbZxub10k5?si=D_twjd8dQwO1qDaZJl5pTA_x000a_Apple Music: https://music.apple.com/us/album/haryanvi-queens-ep/1785295523_x000a_iTunes: https://music.apple.com/us/album/haryanvi-queens-ep/1785295523_x000a_Gaana: https://gaana.com/album/haryanvi-queens_x000a_Amazon Prime Music: https://music.amazon.in/albums/B0DQFFRSQK?marketplaceId=A21TJRUUN4KGV&amp;musicTerritory=IN&amp;ref=dm_sh_lxVEeWSiiitlfjdQiQmrlP5hK_x000a_JioSaavn: https://www.jiosaavn.com/album/haryanvi-queens/7HlxsMqj5PM__x000a_YouTube Music: https://music.youtube.com/playlist?list=OLAK5uy_mPuJ7AJycxzFWbEZgVb9rq6tuSB2Wn8v8&amp;si=CdFwsd7-son1dJOJ_x000a__x000a_&quot;Haryanvi Queens&quot; Instagram Reel Links:_x000a__x000a_Bateyu: https://www.instagram.com/reels/audio/1928185991009520?igsh=bmpiMGpidG5hbnM4_x000a_Shingar: https://www.instagram.com/reels/audio/2124082918021999?igsh=N2V1b3VnY3J6aDNq_x000a_Sharabi: https://www.instagram.com/reels/audio/465657266203971?igsh=MW9reHVudmtrc2Ywbw==_x000a_Bhagat Ram Ka: https://www.instagram.com/reels/audio/1334748294355652?igsh=MTB4ZXk2bXBldHRwYw==_x000a__x000a_EP Tracklist:_x000a__x000a_1. Bateyu_x000a__x000a_Singer: Shiva Choudhary_x000a_Lyrics: Jassi Kirarkot_x000a_Composer: Jassi Kirarkot_x000a_Music: B Happie_x000a__x000a_2. Shingar_x000a__x000a_Singer: Manisha Sharma_x000a_Lyrics: Money Dhamu_x000a_Composer: Money Dhamu_x000a_Music: B Happie_x000a__x000a_3. Sharabi_x000a__x000a_Singer: Komal Chaudhary_x000a_Lyrics: Hallu Mandiaala_x000a_Composer: Hallu Mandiaala_x000a_Music: Shine_x000a__x000a_4. Bhagat Ram Ka_x000a__x000a_Singer: Nonu Rana_x000a_Lyrics: Micky Arora &amp; Kracker_x000a_Composer: Micky Arora &amp; Kracker_x000a_Music: Shine_x000a__x000a_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36S"/>
    <x v="62"/>
    <n v="133563"/>
    <n v="2441"/>
    <n v="187"/>
    <x v="4"/>
    <x v="722"/>
    <x v="331"/>
    <s v="Jassi Kirarkot"/>
    <s v=" Jassi Kirarkot"/>
    <m/>
    <m/>
    <s v=" https://music.youtube.com/playlist?list=OLAK5uy_mPuJ7AJycxzFWbEZgVb9rq6tuSB2Wn8v8&amp;si=CdFwsd7-son1dJOJ"/>
    <s v=" https://open.spotify.com/album/2weGvFId2N85PbZxub10k5?si=D_twjd8dQwO1qDaZJl5pTA"/>
    <s v=" https://music.apple.com/us/album/haryanvi-queens-ep/1785295523"/>
    <s v=" https://www.jiosaavn.com/album/haryanvi-queens/7HlxsMqj5PM_"/>
    <m/>
    <s v="haryanvi_song"/>
  </r>
  <r>
    <x v="2"/>
    <x v="1092"/>
    <s v="Geet MP3 Haryanvi presents the visual music video of &quot;Sharabi&quot; song from the Female Leads EP – &quot;Haryanvi Queens&quot;, sung by Komal Choudhary, with lyrics by Hallu Mandiaala and music by Shine, this song is going to captivate listeners with its powerful vocals, soulful lyrics, and a perfect blend of traditional Haryanvi rhythms and modern beats. _x000a__x000a_Stream/Download &quot;Haryanvi Queens&quot; on:_x000a__x000a_Spotify: https://open.spotify.com/album/2weGvFId2N85PbZxub10k5?si=D_twjd8dQwO1qDaZJl5pTA_x000a_Apple Music: https://music.apple.com/us/album/haryanvi-queens-ep/1785295523_x000a_iTunes: https://music.apple.com/us/album/haryanvi-queens-ep/1785295523_x000a_Gaana: https://gaana.com/album/haryanvi-queens_x000a_Amazon Prime Music: https://music.amazon.in/albums/B0DQFFRSQK?marketplaceId=A21TJRUUN4KGV&amp;musicTerritory=IN&amp;ref=dm_sh_lxVEeWSiiitlfjdQiQmrlP5hK_x000a_JioSaavn: https://www.jiosaavn.com/album/haryanvi-queens/7HlxsMqj5PM__x000a_YouTube Music: https://music.youtube.com/playlist?list=OLAK5uy_mPuJ7AJycxzFWbEZgVb9rq6tuSB2Wn8v8&amp;si=CdFwsd7-son1dJOJ_x000a__x000a_&quot;Haryanvi Queens&quot; Instagram Reel Links:_x000a__x000a_Bateyu: https://www.instagram.com/reels/audio/1928185991009520?igsh=bmpiMGpidG5hbnM4_x000a_Shingar: https://www.instagram.com/reels/audio/2124082918021999?igsh=N2V1b3VnY3J6aDNq_x000a_Sharabi: https://www.instagram.com/reels/audio/465657266203971?igsh=MW9reHVudmtrc2Ywbw==_x000a_Bhagat Ram Ka: https://www.instagram.com/reels/audio/1334748294355652?igsh=MTB4ZXk2bXBldHRwYw==_x000a__x000a_EP Tracklist:_x000a__x000a_1. Bateyu_x000a__x000a_Singer: Shiva Choudhary_x000a_Lyrics: Jassi Kirarkot_x000a_Composer: Jassi Kirarkot_x000a_Music: B Happie_x000a__x000a_2. Shingar_x000a__x000a_Singer: Manisha Sharma_x000a_Lyrics: Money Dhamu_x000a_Composer: Money Dhamu_x000a_Music: B Happie_x000a__x000a_3. Sharabi_x000a__x000a_Singer: Komal Chaudhary_x000a_Lyrics: Hallu Mandiaala_x000a_Composer: Hallu Mandiaala_x000a_Music: Shine_x000a__x000a_4. Bhagat Ram Ka_x000a__x000a_Singer: Nonu Rana_x000a_Lyrics: Micky Arora &amp; Kracker_x000a_Composer: Micky Arora &amp; Kracker_x000a_Music: Shine_x000a__x000a_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12S"/>
    <x v="51"/>
    <n v="132877"/>
    <n v="2188"/>
    <n v="225"/>
    <x v="4"/>
    <x v="723"/>
    <x v="331"/>
    <s v="Jassi Kirarkot"/>
    <s v=" Jassi Kirarkot"/>
    <m/>
    <m/>
    <s v=" https://music.youtube.com/playlist?list=OLAK5uy_mPuJ7AJycxzFWbEZgVb9rq6tuSB2Wn8v8&amp;si=CdFwsd7-son1dJOJ"/>
    <s v=" https://open.spotify.com/album/2weGvFId2N85PbZxub10k5?si=D_twjd8dQwO1qDaZJl5pTA"/>
    <s v=" https://music.apple.com/us/album/haryanvi-queens-ep/1785295523"/>
    <s v=" https://www.jiosaavn.com/album/haryanvi-queens/7HlxsMqj5PM_"/>
    <m/>
    <s v="haryanvi_song"/>
  </r>
  <r>
    <x v="2"/>
    <x v="1093"/>
    <s v="Geet MP3 Haryanvi presents the visual music video of &quot;Bateyu&quot; song from the Female Leads EP – &quot;Haryanvi Queens&quot;, sung by Shiva Choudhary, with lyrics by Jassi Kirarkot and music by B Happie, this song is going to captivate listeners with its powerful vocals, soulful lyrics, and a perfect blend of traditional Haryanvi rhythms and modern beats. _x000a__x000a_Stream/Download &quot;Haryanvi Queens&quot; on:_x000a__x000a_Spotify: https://open.spotify.com/album/2weGvFId2N85PbZxub10k5?si=D_twjd8dQwO1qDaZJl5pTA_x000a_Apple Music: https://music.apple.com/us/album/haryanvi-queens-ep/1785295523_x000a_iTunes: https://music.apple.com/us/album/haryanvi-queens-ep/1785295523_x000a_Gaana: https://gaana.com/album/haryanvi-queens_x000a_Amazon Prime Music: https://music.amazon.in/albums/B0DQFFRSQK?marketplaceId=A21TJRUUN4KGV&amp;musicTerritory=IN&amp;ref=dm_sh_lxVEeWSiiitlfjdQiQmrlP5hK_x000a_JioSaavn: https://www.jiosaavn.com/album/haryanvi-queens/7HlxsMqj5PM__x000a_YouTube Music: https://music.youtube.com/playlist?list=OLAK5uy_mPuJ7AJycxzFWbEZgVb9rq6tuSB2Wn8v8&amp;si=CdFwsd7-son1dJOJ_x000a__x000a_&quot;Haryanvi Queens&quot; Instagram Reel Links:_x000a__x000a_Bateyu: https://www.instagram.com/reels/audio/1928185991009520?igsh=bmpiMGpidG5hbnM4_x000a_Shingar: https://www.instagram.com/reels/audio/2124082918021999?igsh=N2V1b3VnY3J6aDNq_x000a_Sharabi: https://www.instagram.com/reels/audio/465657266203971?igsh=MW9reHVudmtrc2Ywbw==_x000a_Bhagat Ram Ka: https://www.instagram.com/reels/audio/1334748294355652?igsh=MTB4ZXk2bXBldHRwYw==_x000a__x000a_EP Tracklist:_x000a__x000a_1. Bateyu_x000a__x000a_Singer: Shiva Choudhary_x000a_Lyrics: Jassi Kirarkot_x000a_Composer: Jassi Kirarkot_x000a_Music: B Happie_x000a__x000a_2. Shingar_x000a__x000a_Singer: Manisha Sharma_x000a_Lyrics: Money Dhamu_x000a_Composer: Money Dhamu_x000a_Music: B Happie_x000a__x000a_3. Sharabi_x000a__x000a_Singer: Komal Choudhary_x000a_Lyrics: Hallu Mandiaala_x000a_Composer: Hallu Mandiaala_x000a_Music: Shine_x000a__x000a_4. Bhagat Ram Ka_x000a__x000a_Singer: Nonu Rana_x000a_Lyrics: Micky Arora &amp; Kracker_x000a_Composer: Micky Arora &amp; Kracker_x000a_Music: Shine_x000a__x000a_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21S"/>
    <x v="181"/>
    <n v="138131"/>
    <n v="2453"/>
    <n v="186"/>
    <x v="4"/>
    <x v="724"/>
    <x v="331"/>
    <s v="Jassi Kirarkot"/>
    <s v=" Jassi Kirarkot"/>
    <m/>
    <m/>
    <s v=" https://music.youtube.com/playlist?list=OLAK5uy_mPuJ7AJycxzFWbEZgVb9rq6tuSB2Wn8v8&amp;si=CdFwsd7-son1dJOJ"/>
    <s v=" https://open.spotify.com/album/2weGvFId2N85PbZxub10k5?si=D_twjd8dQwO1qDaZJl5pTA"/>
    <s v=" https://music.apple.com/us/album/haryanvi-queens-ep/1785295523"/>
    <s v=" https://www.jiosaavn.com/album/haryanvi-queens/7HlxsMqj5PM_"/>
    <m/>
    <s v="haryanvi_song"/>
  </r>
  <r>
    <x v="2"/>
    <x v="1094"/>
    <s v="Geet MP3 Haryanvi presents Female Leads EP – &quot;Haryanvi Queens&quot;, introducing the first-ever female-led EP in Haryanvi culture, featuring four powerful tracks: Bateyu, Shingar, Sharabi, and Bhagat Ram Ka. This album celebrates the strength and spirit of women in Haryanvi music, blending traditional rhythms with modern beats. _x000a__x000a_Stream/Download &quot;Haryanvi Queens&quot; on:_x000a__x000a_Spotify: https://open.spotify.com/album/2weGvFId2N85PbZxub10k5?si=D_twjd8dQwO1qDaZJl5pTA_x000a_Apple Music: https://music.apple.com/us/album/haryanvi-queens-ep/1785295523_x000a_iTunes: https://music.apple.com/us/album/haryanvi-queens-ep/1785295523_x000a_Gaana: https://gaana.com/album/haryanvi-queens_x000a_Amazon Prime Music: https://music.amazon.in/albums/B0DQFFRSQK?marketplaceId=A21TJRUUN4KGV&amp;musicTerritory=IN&amp;ref=dm_sh_lxVEeWSiiitlfjdQiQmrlP5hK_x000a_JioSaavn: https://www.jiosaavn.com/album/haryanvi-queens/7HlxsMqj5PM__x000a_YouTube Music: https://music.youtube.com/playlist?list=OLAK5uy_mPuJ7AJycxzFWbEZgVb9rq6tuSB2Wn8v8&amp;si=CdFwsd7-son1dJOJ_x000a__x000a_&quot;Haryanvi Queens&quot; Instagram Reel Links:_x000a__x000a_Bateyu: https://www.instagram.com/reels/audio/1928185991009520?igsh=bmpiMGpidG5hbnM4_x000a_Shingar: https://www.instagram.com/reels/audio/2124082918021999?igsh=N2V1b3VnY3J6aDNq_x000a_Sharabi: https://www.instagram.com/reels/audio/465657266203971?igsh=MW9reHVudmtrc2Ywbw==_x000a_Bhagat Ram Ka: https://www.instagram.com/reels/audio/1334748294355652?igsh=MTB4ZXk2bXBldHRwYw==_x000a__x000a_EP Tracklist:_x000a__x000a_1. Bateyu_x000a__x000a_Singer: Shiva Choudhary_x000a_Lyrics: Jassi Kirarkot_x000a_Composer: Jassi Kirarkot_x000a_Music: B Happie_x000a__x000a_2. Shingar_x000a__x000a_Singer: Manisha Sharma_x000a_Lyrics: Money Dhamu_x000a_Composer: Money Dhamu_x000a_Music: B Happie_x000a__x000a_3. Sharabi_x000a__x000a_Singer: Komal Chaudhary_x000a_Lyrics: Hallu Mandiaala_x000a_Composer: Hallu Mandiaala_x000a_Music: Shine_x000a__x000a_4. Bhagat Ram Ka_x000a__x000a_Singer: Nonu Rana_x000a_Lyrics: Micky Arora &amp; Kracker_x000a_Composer: Micky Arora &amp; Kracker_x000a_Music: Shine_x000a__x000a__x000a_Produced By: Kv Dhillon_x000a_Online Promotions: GK Digital_x000a_Music Label: Geet MP3 Haryanvi_x000a__x000a_Subscribe To Our Channel For Upcoming Songs: https://bit.ly/SubscribeGeetMP3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10M41S"/>
    <x v="281"/>
    <n v="15583"/>
    <n v="395"/>
    <n v="101"/>
    <x v="4"/>
    <x v="725"/>
    <x v="331"/>
    <s v="Jassi Kirarkot"/>
    <s v=" Jassi Kirarkot"/>
    <m/>
    <m/>
    <s v=" https://music.youtube.com/playlist?list=OLAK5uy_mPuJ7AJycxzFWbEZgVb9rq6tuSB2Wn8v8&amp;si=CdFwsd7-son1dJOJ"/>
    <s v=" https://open.spotify.com/album/2weGvFId2N85PbZxub10k5?si=D_twjd8dQwO1qDaZJl5pTA"/>
    <s v=" https://music.apple.com/us/album/haryanvi-queens-ep/1785295523"/>
    <s v=" https://www.jiosaavn.com/album/haryanvi-queens/7HlxsMqj5PM_"/>
    <m/>
    <s v="haryanvi_song"/>
  </r>
  <r>
    <x v="2"/>
    <x v="1095"/>
    <s v="Geet MP3 Haryanvi Presenting a New Song By Micky Arora Ft. Shiqaari &quot;Sola Saal&quot; With a Blend of catchy Lyrics, we're excited to share our music with the world. We hope you enjoy listening to it as much as we enjoyed creating it!_x000a_Subscribe To Our Channel For Upcoming Songs: https://bit.ly/SubscribeGeetMP3Haryanvi _x000a__x000a_Streaming Now On: _x000a__x000a_Song Credits:_x000a_Song Name: Sola Saal_x000a_Singer: Micky Arora Ft. Shiqaari_x000a_Lyrics/Composer: Shiqaari &amp; Micky Arora_x000a_Orginial Content - Bali Sharma_x000a_Music: Shiqaari_x000a_Produced By: KV Dhillon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9S"/>
    <x v="49"/>
    <n v="7083243"/>
    <n v="44878"/>
    <n v="387"/>
    <x v="1"/>
    <x v="726"/>
    <x v="332"/>
    <s v="https://bit.ly/SubscribeGeetMP3Haryanvi"/>
    <s v=" Shiqaari &amp; Micky Arora"/>
    <m/>
    <m/>
    <m/>
    <m/>
    <m/>
    <m/>
    <m/>
    <s v="haryanvi_song"/>
  </r>
  <r>
    <x v="2"/>
    <x v="91"/>
    <s v="Geet MP3 Haryanvi Present the New Haryanvi Song &quot;Mahol Ganda&quot; Of a Nikku Rathi Ft. Ashu Twinkle. _x000a_Make Sure You Will Like It And Spread It As Much As You Can. _x000a_Subscribe To Our Channel For Upcoming Songs: https://bit.ly/SubscribeGeetMP3Haryanvi _x000a__x000a_Mahol Ganda Streaming Now On:_x000a__x000a_Amazon Prime Music: https://music.amazon.in/albums/B0DMTBD5ZS_x000a_Jio Saavn: https://www.jiosaavn.com/song/mahol-ganda/PQo4SSNhGlc_x000a_Apple Music: https://music.apple.com/in/album/mahol-ganda-single/1779291566_x000a_Spotify: https://open.spotify.com/search/Mahol%20Ganda%3A%20Nikku%20Rathi_x000a_YT Music: https://music.youtube.com/watch?v=3np8kr2Y4zE_x000a_iTunes: https://music.apple.com/in/album/mahol-ganda-single/1779291566_x000a_Youtube Topic: https://music.youtube.com/watch?v=3np8kr2Y4zE_x000a_Instagram: https://www.instagram.com/reels/audio/1104874971031801?igsh=NWI1d3R3eHJ6aGx6_x000a__x000a_Song Credits:_x000a_Song Name: Mahol Ganda_x000a_Singer: Nikku Rathi Ft. Ashu Twinkle_x000a_Music: GR Music_x000a_Director: Ankur Loniya_x000a_Writer: Vishal Badawadiya_x000a_Editor: Sunny Panchal_x000a_Featuring: Nikku Rathi, Ankit Tomar, Priyanka Pk_x000a_DOP: Lovekesh Sharma_x000a_Co Star: Gunjan Gera, Sandeep Sharma_x000a_Project by: Kapil Gurjar_x000a_Makeup: Amir khan_x000a_Vilain Team: Pankaj sharma Team karnal _x000a_Management: Anuj Panwar &amp; Kapil Gurjar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36S"/>
    <x v="62"/>
    <n v="126010"/>
    <n v="4048"/>
    <n v="105"/>
    <x v="1"/>
    <x v="727"/>
    <x v="333"/>
    <s v="NILL"/>
    <m/>
    <m/>
    <m/>
    <m/>
    <s v=" https://open.spotify.com/search/Mahol%20Ganda%3A%20Nikku%20Rathi"/>
    <s v=" https://music.apple.com/in/album/mahol-ganda-single/1779291566"/>
    <m/>
    <m/>
    <s v="haryanvi_song"/>
  </r>
  <r>
    <x v="2"/>
    <x v="1096"/>
    <s v="Geet MP3 Haryanvi Present the New Haryanvi Song &quot;Gift&quot; Of A very Talented Hallu Mandiaala &amp; Shiva Chaudhary. _x000a_Make Sure You Will Like It And Spread It As Much As You Can. _x000a_Subscribe To Our Channel For Upcoming Songs: https://bit.ly/SubscribeGeetMP3Haryanvi _x000a__x000a_Gift Streaming Now On:_x000a_Amazon Prime Music: https://music.amazon.in/albums/B0DLBVJJXX_x000a_Jio Saavn: https://www.jiosaavn.com/album/gift/dRJSXpXv83I__x000a_Apple Music: https://music.apple.com/in/album/gift-single/1776866707_x000a_Spotify: https://open.spotify.com/album/1UusA5BC8CuLp49qygGmx8_x000a_iTunes: https://music.apple.com/in/album/gift-single/1776866707_x000a_YT Music: https://music.youtube.com/watch?v=Wc2Nx6UGy0Q_x000a_YouTube: https://www.youtube.com/watch?v=Wc2Nx6UGy0Q_x000a_Instagram: https://www.instagram.com/reels/audio/882412880658764?igsh=dGI5OTBicHpvem1k_x000a__x000a_Song Credits:_x000a_Song Name: Gift_x000a_Singer: Hallu Mandiaala &amp; Shiva Choudhary_x000a_Lyrics/Composer: Hallu Mandiaala, Ankurr_x000a_Music: Shine_x000a_Female Lead: Love Gill_x000a_Video: Jagroop Sandhu, Guru Bhullar_x000a_Digital 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57S"/>
    <x v="4"/>
    <n v="1616717"/>
    <n v="18246"/>
    <n v="333"/>
    <x v="1"/>
    <x v="728"/>
    <x v="334"/>
    <s v="Hallu Mandiaala, Ankurr"/>
    <s v=" Hallu Mandiaala, Ankurr"/>
    <m/>
    <s v=" Jagroop Sandhu, Guru BHullar"/>
    <m/>
    <s v=" https://open.spotify.com/album/1UusA5BC8CuLp49qygGmx8"/>
    <s v=" https://music.apple.com/in/album/gift-single/1776866707"/>
    <m/>
    <m/>
    <s v="haryanvi_song"/>
  </r>
  <r>
    <x v="2"/>
    <x v="1097"/>
    <s v="Geet MP3 Haryanvi Present the New Haryanvi Song &quot;Figure&quot; Of A very Talented Hallu Mandiaala &amp; Komal Chaudhary. _x000a_Make Sure You Will Like It And Spread It As Much As You Can. _x000a_Subscribe To Our Channel For Upcoming Songs: https://bit.ly/SubscribeGeetMP3Haryanvi _x000a__x000a_Figure Streaming Now On:_x000a_Wynk Music: https://wynk.in/music/song/figure/wm_5034644088822_ING982400078?q=Figure+By+Hallu+Mandialla_x000a_Amazon Prime Music: https://music.amazon.in/albums/B0DGV515KZ_x000a_Jio Saavn: https://www.jiosaavn.com/song/figure/Py4RYw0BBX8_x000a_Hungama Music: https://www.hungama.com/album/figure/121995145/_x000a_Gaana: https://gaana.com/song/figure-93_x000a_Apple Music: https://music.apple.com/in/album/figure-single/1768075178_x000a_Spotify: https://open.spotify.com/album/2b6Vpk4p3M08o61u4ykk5l_x000a_YT Music: https://music.youtube.com/watch?v=6TaepCqK9Ko_x000a_iTunes: https://music.apple.com/in/album/figure-single/1768075178_x000a_Instagram: https://www.instagram.com/reels/audio/1098407301896491?igsh=MWZycWxndmIzM3Zwcg%3D%3D_x000a__x000a_Song Credits:_x000a_Song Name: Figure_x000a_Singer: Hallu Mandiaala &amp; Komal Chaudhary_x000a_Lyrics/Composer: Hallu Mandiaala_x000a_Music: Shine_x000a_Director: Shekhar Salaria_x000a_Digital 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29S"/>
    <x v="31"/>
    <n v="928108"/>
    <n v="8932"/>
    <n v="314"/>
    <x v="1"/>
    <x v="729"/>
    <x v="335"/>
    <s v="Hallu Mandiaala"/>
    <s v=" Hallu Mandiaala"/>
    <m/>
    <m/>
    <m/>
    <s v=" https://open.spotify.com/album/2b6Vpk4p3M08o61u4ykk5l"/>
    <s v=" https://music.apple.com/in/album/figure-single/1768075178"/>
    <m/>
    <m/>
    <s v="haryanvi_song"/>
  </r>
  <r>
    <x v="2"/>
    <x v="1098"/>
    <s v="Geet MP3 Haryanvi Presenting a New Song By Micky Arora Ft. Komal Chaudhary, &quot;Confuse&quot; With a Blend of catchy Lyrics, we're excited to share our music with the world. We hope you enjoy listening to it as much as we enjoyed creating it!_x000a_Subscribe To Our Channel For Upcoming Songs: https://bit.ly/SubscribeGeetMP3Haryanvi _x000a__x000a_Streaming Now On: _x000a_Wynk Music: https://wynk.in/music/song/confuse/wm_5034644051000_ING982400071?q=Confuse+Micky+Arora_x000a_Amazon Prime Music: https://music.amazon.in/albums/B0DGXYNZNG_x000a_Jio Saavn: https://www.jiosaavn.com/song/confuse/Oz5cdjZnVXw_x000a_Apple Music: https://music.apple.com/in/album/confuse-single/1768314071_x000a_YT Music: https://music.youtube.com/watch?v=x4nkkHZqZhY_x000a_iTunes: https://music.apple.com/in/album/confuse-single/1768314071_x000a_Youtube Music: https://www.youtube.com/watch?v=x4nkkHZqZhY_x000a_Instagram: https://www.instagram.com/reels/audio/888084383209359/_x000a__x000a_Song Credits:_x000a_Song Name: Confuse_x000a_Singer: Micky Arora Ft. Komal Chaudhary_x000a_Lyrics/Composer: Micky Arora_x000a_Composer: Micky Arora, Vnt Gaba_x000a_Music: Shine_x000a_Mix Master: Arron_x000a_Director: Shekhar Salaira_x000a_Dop: J singh_x000a_Produced By: KV Dhillon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54S"/>
    <x v="125"/>
    <n v="730626"/>
    <n v="4986"/>
    <n v="37"/>
    <x v="1"/>
    <x v="730"/>
    <x v="336"/>
    <s v="https://bit.ly/SubscribeGeetMP3Haryanvi"/>
    <s v=" Micky Arora"/>
    <m/>
    <m/>
    <m/>
    <m/>
    <s v=" https://music.apple.com/in/album/confuse-single/1768314071"/>
    <m/>
    <m/>
    <s v="haryanvi_song"/>
  </r>
  <r>
    <x v="2"/>
    <x v="1099"/>
    <s v="Geet MP3 Haryanvi Present the New Haryanvi &quot;Song - Daki&quot; Of A very Talented &quot;Filmy Ft. Nonu Rana&quot;_x000a_Make Sure You Will Like It And Spread It As Much As You Can. _x000a_Subscribe To Our Channel For Upcoming Songs: https://bit.ly/SubscribeGeetMP3Haryanvi _x000a__x000a_Streaming Now On:_x000a_Wynk Music: https://wynk.in/music/song/daki/wm_198830991176_ING982400062?q=Daki+Filmy_x000a_Amazon Prime Music: https://music.amazon.in/albums/B0DCQD46HK_x000a_Jio Saavn: https://www.jiosaavn.com/song/daki/QFgTCBAdDko_x000a_Apple Music: https://music.apple.com/in/album/daki-single/1762081090_x000a_Spotify: https://open.spotify.com/album/4ovsphrdhYfNtnYnk32hpB_x000a_YT Music: https://music.youtube.com/watch?v=oA5yDuyQWZE _x000a_iTunes: https://music.apple.com/in/album/daki-single/1762081090_x000a_Youtube: https://www.youtube.com/watch?v=oA5yDuyQWZE_x000a_Instagram: https://www.instagram.com/reels/audio/1097148298583677?igsh=aWkxMzRpMzlkMnVv_x000a_Gaana: https://gaana.com/song/daki-2_x000a__x000a_Song Credits:_x000a_Song Name: Daki_x000a_Singer/Lyrics/Composer: Filmy &amp; Nonu Rana_x000a_Music: VJ Paul_x000a_Video By: Sumit Bamal_x000a_Produced By: KV Dhillon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3M2S"/>
    <x v="19"/>
    <n v="1185206"/>
    <n v="11912"/>
    <n v="120"/>
    <x v="1"/>
    <x v="731"/>
    <x v="337"/>
    <s v="Filmy &amp; Nonu Rana"/>
    <s v=" Filmy &amp; Nonu Rana"/>
    <m/>
    <m/>
    <m/>
    <s v=" https://open.spotify.com/album/4ovsphrdhYfNtnYnk32hpB"/>
    <s v=" https://music.apple.com/in/album/daki-single/1762081090"/>
    <m/>
    <m/>
    <s v="haryanvi_song"/>
  </r>
  <r>
    <x v="2"/>
    <x v="1100"/>
    <s v="Geet MP3 Haryanvi Present the New Haryanvi &quot;Song - Gaana&quot; Of A very Talented &quot;Raj Mawar&quot;_x000a_Make Sure You Will Like It And Spread It As Much As You Can. _x000a_Subscribe To Our Channel For Upcoming Songs: https://bit.ly/SubscribeGeetMP3Haryanvi _x000a__x000a_Streaming Now On:_x000a__x000a_Wynk Music: https://wynk.in/music/song/gaana/wm_198830991978_ING982400061?q=Gaana+-+Raj+Mawar_x000a_Amazon Prime Music: https://music.amazon.in/albums/B0DC58GKSP_x000a_Hungama Music: https://www.hungama.com/album/gaana/121537341/ _x000a_Spotify: https://open.spotify.com/album/4NUtODn69j0uVwBxFFKrpB_x000a_Apple Music: https://music.apple.com/in/album/gaana-single/1761154105_x000a_YT Music: https://music.youtube.com/watch?v=rmAMf-sTz4s_x000a_Youtube Topic: https://www.youtube.com/watch?v=rmAMf-sTz4s_x000a_iTunes: https://music.apple.com/in/album/gaana-single/1761154105_x000a_Instagram: https://www.instagram.com/reels/audio/1173209837238694?igsh=MTU2dGJ3aXZ0djgyOQ==_x000a__x000a_Song Credits:_x000a_Song Name: Gaana_x000a_Singer/Lyrics/Composer: Raj Mawar_x000a_Music: Guri Nimana_x000a_Female Lead: Khushi Verma_x000a_Director: Shekhar Salaria_x000a_Poster Design By: Pratyush Grewal_x000a_Produced By: KV Dhillon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
    <x v="0"/>
    <s v="PT2M40S"/>
    <x v="17"/>
    <n v="633353"/>
    <n v="7620"/>
    <n v="126"/>
    <x v="1"/>
    <x v="732"/>
    <x v="338"/>
    <s v="Raj Mawar"/>
    <s v=" Raj Mawar"/>
    <m/>
    <m/>
    <m/>
    <s v=" https://open.spotify.com/album/4NUtODn69j0uVwBxFFKrpB"/>
    <s v=" https://music.apple.com/in/album/gaana-single/1761154105"/>
    <m/>
    <m/>
    <s v="haryanvi_song"/>
  </r>
  <r>
    <x v="2"/>
    <x v="1101"/>
    <s v="Geet MP3 Haryanvi and GK Digital Present the New Haryanvi &quot;Song - Bhole Bhandaari&quot; Of A very Talented &quot;Hallu Mandiaala&quot;_x000a_Make Sure You Will Like It And Spread It As Much As You Can. _x000a_Subscribe To Our Channel For Upcoming Songs: https://bit.ly/SubscribeGeetMP3Haryanvi _x000a__x000a_Streaming Now On:_x000a_Spotify: https://open.spotify.com/album/2fUUZnmhjs3HETF42r7VeO?si=XSYTZixhS-OXnzgcAbrtgQ_x000a_Apple Music: https://music.apple.com/us/album/bhole-bhandari/1756707610?i=1756708436_x000a_iTunes: https://music.apple.com/us/album/bhole-bhandari/1756707610?i=1756708436_x000a_YouTube Music: https://music.youtube.com/watch?v=DdWdfAy6LcQ&amp;si=UzvGjJOvEhdFaqpV_x000a_Youtube Topic: https://www.youtube.com/watch?v=DdWdfAy6LcQ_x000a_Jiosaavn: https://www.jiosaavn.com/song/bhole-bhandari/NxoCBhh4cWE_x000a_Instagram: https://www.instagram.com/reels/audio/1897552763991493?igsh=MXA2am1kdjdhNDFxbg==_x000a_Amazon Music: https://music.amazon.in/tracks/B0D9BQG4YM?marketplaceId=A21TJRUUN4KGV&amp;musicTerritory=IN&amp;ref=dm_sh_Q4axw33WRv20Rd2s8jecwqYls_x000a_Wynk: https://wynk.in/music/song/bhole-bhandari/gk_797885264565_ING982400059?q=Bhole+Bhandari_x000a_Hungama: https://www.hungama.com/album/bhole-bhandari/121239277/_x000a__x000a_Song Credits:_x000a_Song Name: Bhole Bhandari_x000a_Singer: Hallu Mandiaala_x000a_Lyrics/Composer: Ankurr_x000a_Music: Shine_x000a_Produced By: Kv Dhillon_x000a_Digital 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47S"/>
    <x v="12"/>
    <n v="2451433"/>
    <n v="18972"/>
    <n v="1018"/>
    <x v="1"/>
    <x v="733"/>
    <x v="326"/>
    <s v="Ankurr"/>
    <s v=" Ankurr"/>
    <m/>
    <m/>
    <s v=" https://music.youtube.com/watch?v=DdWdfAy6LcQ&amp;si=UzvGjJOvEhdFaqpV"/>
    <s v=" https://open.spotify.com/album/2fUUZnmhjs3HETF42r7VeO?si=XSYTZixhS-OXnzgcAbrtgQ"/>
    <s v=" https://music.apple.com/us/album/bhole-bhandari/1756707610?i=1756708436"/>
    <m/>
    <m/>
    <s v="haryanvi_song"/>
  </r>
  <r>
    <x v="2"/>
    <x v="1102"/>
    <s v="Geet MP3 Haryanvi and GK Digital Present the New Haryanvi Song &quot;Gucci Aala Daman&quot; Of Jassi Kirarkot Ft. Renuka Panwar._x000a_Make Sure You Will Like It And Spread It As Much As You Can. _x000a_Subscribe To Our Channel For Upcoming Songs: https://bit.ly/SubscribeGeetMP3Haryanvi_x000a__x000a_Streaming Now On:_x000a_Wynk Music: https://wynk.in/music/song/gucci-aala-daman/gk_797885197290_ING982400058?q=Gucci+Aala+Daman%3A+Jassi+Kirarkot_x000a_Amazon Prime Music: https://music.amazon.in/albums/B0D6XT2V2V_x000a_Apple Music: https://music.apple.com/in/album/gucci-aala-daman/1749494067?i=1749494078_x000a_Spotify: https://open.spotify.com/track/6DQRPuZCbxK0NxuknbIhOc_x000a_YT Music: https://music.youtube.com/watch?v=JDp8K_GsGwU_x000a_iTunes: https://music.apple.com/in/album/gucci-aala-daman/1749494067?i=1749494078_x000a_Youtube Topic: https://www.youtube.com/watch?v=JDp8K_GsGwU_x000a_Instagram: https://www.instagram.com/reels/audio/476956144845561?igsh=NTBzZ2lvZ3ZxdHF4_x000a_Tidal: https://listen.tidal.com/album/367095977/track/367095978_x000a_Audiomack: https://audiomack.com/jassi-kirarkot/song/gucci-aala-daman_x000a_Soundcloud: https://soundcloud.com/jassikirarkot-scmusic/gucci-aala-daman?id=1840196109_x000a_Jio Saavn: https://www.jiosaavn.com/song/gucci-aala-daman/PywRYydZDn8_x000a__x000a_Song Credits:_x000a_Song Name: Gucci Aala Daman_x000a_Singer: Jassi Kirarkot Ft. Renuka Panwar_x000a_Lyrics/Composer: Jassi Kirarkot_x000a_Music: Ghanu Music_x000a_Director: Shekhar Salaria_x000a_Dop: J singh_x000a_Produced By: Kv Dhillon_x000a_Digital 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37S"/>
    <x v="159"/>
    <n v="781444"/>
    <n v="5328"/>
    <n v="118"/>
    <x v="1"/>
    <x v="734"/>
    <x v="339"/>
    <s v="Jassi Kirarkot"/>
    <s v=" Jassi Kirarkot"/>
    <m/>
    <m/>
    <m/>
    <s v=" https://open.spotify.com/track/6DQRPuZCbxK0NxuknbIhOc"/>
    <s v=" https://music.apple.com/in/album/gucci-aala-daman/1749494067?i=1749494078"/>
    <m/>
    <m/>
    <s v="haryanvi_song"/>
  </r>
  <r>
    <x v="2"/>
    <x v="1103"/>
    <s v="Geet MP3 Haryanvi and GK Digital Present the New Haryanvi &quot;Song - Sunami&quot; Of A very Talented &quot;Hallu Mandiaala&quot;_x000a_Make Sure You Will Like It And Spread It As Much As You Can. _x000a_Subscribe To Our Channel For Upcoming Songs: https://bit.ly/SubscribeGeetMP3Haryanvi _x000a__x000a_Streaming Now On:_x000a_Wynk Music: https://wynk.in/music/song/sunami/gk_797885178817_ING982400057?q=Sunami+Hallu+Mandiaala_x000a_Amazon Prime Music: https://music.amazon.in/albums/B0D4JQCY67_x000a_Jio Saavn: https://www.jiosaavn.com/song/sunami/GRg8BRFvcEM_x000a_Apple Music: https://music.apple.com/in/album/sunami/1747160000?i=1747160001_x000a_Spotify: https://open.spotify.com/track/6NmAbFIg0PlQSrxcWz1sON_x000a_YT Music: https://music.youtube.com/watch?v=X28LcPj_kx4_x000a_iTunes: https://music.apple.com/in/album/sunami/1747160000?i=1747160001_x000a_Youtube Topic: https://www.youtube.com/watch?v=X28LcPj_kx4_x000a_Tidal: https://listen.tidal.com/album/364390678/track/364390680_x000a_Soundcloud: https://soundcloud.com/hallumandiaala/sunami?id=1826546232_x000a_Napster: https://web.napster.com/artist/art.2551716242558874?trackId=tra.807218129_x000a_Instagram: https://www.instagram.com/reels/audio/980191857040449/_x000a_Hungama Music: https://www.hungama.com/album/sunami/120446428/_x000a__x000a_Song Credits:_x000a_Song Name: Sunami_x000a_Singer: Hallu Mandiaala_x000a_Lyrics/Composer: Hallu Mandiaala, Filmy_x000a_Starring: Hallu Mandiaala, Muskan Verma_x000a_Music: Shine_x000a_Director: Shekhar Salaria_x000a_Dop: J singh_x000a_Produced By: Kv Dhillon_x000a_Digital 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51S"/>
    <x v="18"/>
    <n v="1453537"/>
    <n v="14154"/>
    <n v="336"/>
    <x v="1"/>
    <x v="735"/>
    <x v="326"/>
    <s v="Hallu Mandiaala, Filmy"/>
    <s v=" Hallu Mandiaala, Filmy"/>
    <m/>
    <m/>
    <m/>
    <s v=" https://open.spotify.com/track/6NmAbFIg0PlQSrxcWz1sON"/>
    <s v=" https://music.apple.com/in/album/sunami/1747160000?i=1747160001"/>
    <m/>
    <m/>
    <s v="haryanvi_song"/>
  </r>
  <r>
    <x v="2"/>
    <x v="1104"/>
    <s v="Geet MP3 Haryanvi and GK Digital Present the New Haryanvi Song &quot;Propose&quot; Of Sourabh Shukla Ft. Nonu Rana. _x000a_Make Sure You Will Like It And Spread It As Much As You Can. _x000a_Subscribe To Our Channel For Upcoming Songs: https://bit.ly/SubscribeGeetMP3Haryanvi_x000a__x000a_Streaming Now On:_x000a_Spotify: https://open.spotify.com/track/29DU7iHklqRD7FhvKXJlx7_x000a_Wynk: https://wynk.in/music/song/propose/gk_797885079626_ING982400052?q=PROPOSE_x000a_iTunes: https://music.apple.com/in/album/propose-feat-nonu-rana/1737013626?i=1737013629_x000a_Apple Music: https://music.apple.com/in/album/propose-feat-nonu-rana/1737013626?i=1737013629_x000a_Amazon Prime Music: https://music.amazon.com/albums/B0CYM22CZZ?trackAsin=B0CYLYHBBV_x000a_Hungama Music: https://www.hungama.com/album/propose/107953423/_x000a_Reel: https://www.instagram.com/reels/audio/1445038146135196/_x000a_Soundcloud: https://soundcloud.com/sourabhshukla/propose?id=1780984242_x000a_Youtube Topic: https://music.apple.com/in/album/propose-feat-nonu-rana/1737013626?i=1737013629_x000a_Youtube Music: https://music.youtube.com/watch?v=DUcMnwJuOA8 _x000a_Shazam: https://www.shazam.com/gb/track/695530539/propose-feat-nonu-rana_x000a_Jiosaavn: https://www.jiosaavn.com/song/propose/FiUZRgNbUwU_x000a__x000a_Song : Propose_x000a_Singer: Sourabh Shukla Ft. Nonu Rana_x000a_Lyrics/Composer: Khan Sambhli Aala_x000a_Music: Veer Music_x000a_Mix Masterd: D Chandu_x000a_Produced By: Kv Dhillon_x000a_Online Promotions: GK Digital_x000a_Music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41S"/>
    <x v="179"/>
    <n v="35252"/>
    <n v="1133"/>
    <n v="23"/>
    <x v="3"/>
    <x v="736"/>
    <x v="340"/>
    <s v="Khan Sambhli Aala"/>
    <s v=" Khan Sambhli Aala"/>
    <m/>
    <m/>
    <m/>
    <s v=" https://open.spotify.com/track/29DU7iHklqRD7FhvKXJlx7"/>
    <s v=" https://music.apple.com/in/album/propose-feat-nonu-rana/1737013626?i=1737013629"/>
    <m/>
    <m/>
    <s v="haryanvi_song"/>
  </r>
  <r>
    <x v="2"/>
    <x v="1105"/>
    <s v="Geet MP3 Haryanvi and GK Digital Present the New Haryanvi Song &quot;Naughty Saiyaan&quot; Of Muskaan Thakur And VKing_x000a__x000a_Make Sure You Will Like It And Spread It As Much As You Can. _x000a_Subscribe To Our Channel For Upcoming Songs: https://bit.ly/SubscribeGeetMP3Haryanvi_x000a__x000a_Streaming Now On:_x000a_Spotify: https://open.spotify.com/track/7ar4zvfagaKiw3gMLY2v3p_x000a_Wynk: https://wynk.in/music/album/naughty-saiyaan/gk_797885018359?q=naughty+saiyaan+_x000a_iTunes: https://music.apple.com/us/album/naughty-saiyaan/1730725901?i=1730725902_x000a_Apple Music: https://music.apple.com/us/album/naughty-saiyaan/1730725901?i=1730725902_x000a_Jiosaavn: https://www.jiosaavn.com/album/naughty-saiyaan/l,,KtA4UW8Y__x000a_Amazon Prime Music: https://music.amazon.in/search/naughty+saiyaan+muskan+thakur?filter=IsLibrary%7Cfalse&amp;sc=none_x000a_Hungama Music: https://www.hungama.com/song/naughty-saiyaan/107396563/_x000a_Reel: https://www.instagram.com/reels/audio/888446319680321/_x000a_Soundcloud: https://soundcloud.com/search?q=naughty%20saiyaan%20muskan%20thakur_x000a_Youtube Topic: https://www.youtube.com/watch?v=oBontJS3kpU_x000a_Youtube Music: https://music.youtube.com/watch?v=oBontJS3kpU&amp;list=RDAMVMoBontJS3kpU_x000a_Shazam: https://www.shazam.com/gb/track/691768845/naughty-saiyaan_x000a__x000a_Credits:_x000a_Song: Naughty Saiyaan_x000a_Singer: Muskan Thakur Ft. VKing_x000a_Staring: VKing &amp; Dilmeer Sharma_x000a_Lyrics: VKing_x000a_Composer: VKing_x000a_Music: Titans Music (Raw Deswal &amp; VKing)_x000a_Mixing &amp; Mastering: Titans Music Studio (Raw Deswal)_x000a_Video Director: VKing _x000a_Assistant Director: Raw Deswal _x000a_DOP: Mohan_x000a_Assistant DOP: Guri_x000a_Edit &amp; Di: Harmeet S Kalra_x000a_Line Producer: Jugaadi Maanas_x000a_Project: Vikash Vashisht &amp; Aman Sisodia_x000a_Produced By: Kv Dhillon_x000a_Promotion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1S"/>
    <x v="105"/>
    <n v="2174615"/>
    <n v="9480"/>
    <n v="84"/>
    <x v="3"/>
    <x v="737"/>
    <x v="341"/>
    <s v="VKing"/>
    <s v=" VKing"/>
    <m/>
    <m/>
    <m/>
    <s v=" https://open.spotify.com/track/7ar4zvfagaKiw3gMLY2v3p"/>
    <s v=" https://music.apple.com/us/album/naughty-saiyaan/1730725901?i=1730725902"/>
    <m/>
    <m/>
    <s v="haryanvi_song"/>
  </r>
  <r>
    <x v="2"/>
    <x v="1106"/>
    <s v="Geet MP3 Haryanvi &amp; GK Digital Presenting &quot;Bhaang Peke&quot; Sog One Maha Shivratri Occasion_x000a__x000a_Make Sure You Will Like It And Spread It As Much As You Can. _x000a_Subscribe To Our Channel For Upcoming Songs: https://bit.ly/SubscribeGeetMP3Haryanvi_x000a__x000a_Streaming Now:_x000a_Spotify: https://open.spotify.com/track/6UnPDM1p0WY0kUpzDNLd77_x000a_iTunes: https://music.apple.com/us/album/bhaang-peke-feat-ron-devil-single/1735146233_x000a_Apple Music: https://music.apple.com/us/album/bhaang-peke-feat-ron-devil-single/1735146233_x000a_Amazon Prime Music: https://music.amazon.in/search/BHAANG+PEKE+?filter=IsLibrary%7Cfalse&amp;sc=none_x000a_Youtube Topic: https://www.youtube.com/watch?v=_JTGi8LknEg_x000a_Youtube Music: https://music.youtube.com/watch?v=_JTGi8LknEg_x000a_Shazam: https://www.shazam.com/gb/track/694404266/bhaang-peke-feat-ron-devil_x000a__x000a_Credits: _x000a_Song: Bhaang Peke_x000a_Singer: DCTR &amp; Ron Devil_x000a_Music Director: VBarot_x000a_Video Director: Jagjeet Maan _x000a_Dop: MJ _x000a_Production: One Production_x000a_Editor: Raghav Ralhan_x000a_Colourist: Guri_x000a_Produced By: Kv Dhillon_x000a_Promotion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33S"/>
    <x v="13"/>
    <n v="824470"/>
    <n v="4629"/>
    <n v="163"/>
    <x v="1"/>
    <x v="738"/>
    <x v="342"/>
    <s v="NILL"/>
    <m/>
    <m/>
    <m/>
    <m/>
    <s v=" https://open.spotify.com/track/6UnPDM1p0WY0kUpzDNLd77"/>
    <s v=" https://music.apple.com/us/album/bhaang-peke-feat-ron-devil-single/1735146233"/>
    <m/>
    <m/>
    <s v="haryanvi_song"/>
  </r>
  <r>
    <x v="2"/>
    <x v="1107"/>
    <s v="Geet MP3 Haryanvi &amp; GK Digital Presenting &quot;Bawla Boi&quot; EP Song &quot;Favourite&quot; By Hallu Mandiaala, Filmy. _x000a__x000a_Make Sure You Will Like It And Spread It As Much As You Can. _x000a_Subscribe To Our Channel For Upcoming Songs: https://bit.ly/SubscribeGeetMP3Haryanvi_x000a__x000a_Streaming Now On:_x000a_JioSaavn: https://www.jiosaavn.com/album/bawla-boi/ypKPsx83Brg__x000a_Hungama Music: https://www.hungama.com/album/bawla-boi/107403075/_x000a_Wynk Music: https://wynk.in/u/tDQSyuJC2_x000a_Spotify: https://open.spotify.com/album/6wvma1QnTbCYF0Jcm9rJe6_x000a_Apple Music: https://music.apple.com/in/album/bawla-boi-ep/1731388068_x000a_iTunes: https://music.apple.com/in/album/bawla-boi-ep/1731388068_x000a_Youtube Music: https://music.youtube.com/playlist?list=OLAK5uy_lwvDBlfOVaMHo6c4R87mTXJ7z9XQ81uJ0_x000a_Youtube Topic: https://www.youtube.com/watch?v=HMwU12Stm-A&amp;list=OLAK5uy_noKKeqvMeNfW4PeT8ABYrCPcGn2k3KI8w_x000a_Prime Music India: https://music.amazon.in/albums/B0CVS8D9YY_x000a_Amazon UK: https://amazon.co.uk/music/player/albums/B0CVS8NPBT?marketplaceId=A1F83G8C2ARO7P&amp;musicTerritory=GB&amp;ref=dm_sh_y2hlHFdT17O3vWt0G2DIA4tSB_x000a_SoundCloud: https://soundcloud.com/hallumandiaala/sets/bawla-boi-ep_x000a__x000a_Reel Links: _x000a_Gede: https://www.instagram.com/reels/audio/412497767928419/_x000a_We Comin: https://www.instagram.com/reels/audio/726569059550705/_x000a_Titli: https://www.instagram.com/reels/audio/1491449335115800/_x000a_Favourite:_x000a__x000a_Credits: _x000a_EP: Bawla Boi_x000a_Artist: Hallu Mandiaala_x000a_Produced By: Kv Dhillon_x000a_Promotions: GK Digital_x000a_Record Label: Geet MP3 Haryanvi_x000a__x000a__x000a_Tracklist: _x000a__x000a_1. _x000a_Song: Gede_x000a_Singer: Hallu Mandiaala _x000a_Female Singer: Komal Chaudhary _x000a_Lyrics: Hallu Mandiaala, Filmy _x000a_Composer: Hallu Mandiaala_x000a_Music: Shine Music_x000a__x000a_2. _x000a_Song: We Comin _x000a_Singer: Hallu Mandiaala, Filmy _x000a_Lyrics: Hallu Mandiaala, Filmy _x000a_Composer: Hallu Mandiaala _x000a_Music: Music Mistree_x000a__x000a_3. _x000a_Song: Titli_x000a_Singer: Hallu Mandiaala _x000a_Composer: Hallu Mandiaala _x000a_Lyrics: Hallu Mandiaala, Filmy _x000a_Music: Shine music_x000a__x000a_4. _x000a_Song: Favourite_x000a_Singer: Hallu Mandiaala _x000a_Lyrics: Filmy _x000a_Composer: Hallu Mandiaala _x000a_Music: Mistree Music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56S"/>
    <x v="46"/>
    <n v="275837"/>
    <n v="889"/>
    <n v="15"/>
    <x v="4"/>
    <x v="739"/>
    <x v="326"/>
    <s v="Hallu Mandiaala, Filmy"/>
    <s v=" Hallu Mandiaala"/>
    <m/>
    <m/>
    <m/>
    <s v=" https://open.spotify.com/album/6wvma1QnTbCYF0Jcm9rJe6"/>
    <s v=" https://music.apple.com/in/album/bawla-boi-ep/1731388068"/>
    <s v=" https://www.jiosaavn.com/album/bawla-boi/ypKPsx83Brg_"/>
    <m/>
    <s v="haryanvi_song"/>
  </r>
  <r>
    <x v="2"/>
    <x v="1108"/>
    <s v="Geet MP3 Haryanvi &amp; GK Digital Presenting &quot;Bawla Boi&quot; EP Song &quot;Titli&quot; By Hallu Mandiaala. _x000a__x000a_Make Sure You Will Like It And Spread It As Much As You Can. _x000a_Subscribe To Our Channel For Upcoming Songs: https://bit.ly/SubscribeGeetMP3Haryanvi_x000a__x000a_Streaming Now On:_x000a_JioSaavn: https://www.jiosaavn.com/album/bawla-boi/ypKPsx83Brg__x000a_Hungama Music: https://www.hungama.com/album/bawla-boi/107403075/_x000a_Wynk Music: https://wynk.in/u/tDQSyuJC2_x000a_Spotify: https://open.spotify.com/album/6wvma1QnTbCYF0Jcm9rJe6_x000a_Apple Music: https://music.apple.com/in/album/bawla-boi-ep/1731388068_x000a_iTunes: https://music.apple.com/in/album/bawla-boi-ep/1731388068_x000a_Youtube Music: https://music.youtube.com/playlist?list=OLAK5uy_lwvDBlfOVaMHo6c4R87mTXJ7z9XQ81uJ0_x000a_Youtube Topic: https://www.youtube.com/watch?v=HMwU12Stm-A&amp;list=OLAK5uy_noKKeqvMeNfW4PeT8ABYrCPcGn2k3KI8w_x000a_Prime Music India: https://music.amazon.in/albums/B0CVS8D9YY_x000a_Amazon UK: https://amazon.co.uk/music/player/albums/B0CVS8NPBT?marketplaceId=A1F83G8C2ARO7P&amp;musicTerritory=GB&amp;ref=dm_sh_y2hlHFdT17O3vWt0G2DIA4tSB_x000a_SoundCloud: https://soundcloud.com/hallumandiaala/sets/bawla-boi-ep_x000a__x000a_Reel Links: _x000a_Gede: https://www.instagram.com/reels/audio/412497767928419/_x000a_We Comin: https://www.instagram.com/reels/audio/726569059550705/_x000a_Titli: https://www.instagram.com/reels/audio/1491449335115800/_x000a_Favourite:_x000a__x000a_Credits: _x000a_EP: Bawla Boi_x000a_Artist: Hallu Mandiaala_x000a_Produced By: Kv Dhillon_x000a_Promotions: GK Digital_x000a_Record Label: Geet MP3 Haryanvi_x000a__x000a__x000a_Tracklist: _x000a__x000a_1. _x000a_Song: Gede_x000a_Singer: Hallu Mandiaala _x000a_Female Singer: Komal Chaudhary _x000a_Lyrics: Hallu Mandiaala, Filmy _x000a_Composer: Hallu Mandiaala_x000a_Music: Shine Music_x000a__x000a_2. _x000a_Song: We Comin _x000a_Singer: Hallu Mandiaala, Filmy _x000a_Lyrics: Hallu Mandiaala, Filmy _x000a_Composer: Hallu Mandiaala _x000a_Music: Music Mistree_x000a__x000a_3. _x000a_Song: Titli_x000a_Singer: Hallu Mandiaala _x000a_Composer: Hallu Mandiaala _x000a_Lyrics: Hallu Mandiaala, Filmy _x000a_Music: Shine music_x000a__x000a_4. _x000a_Song: Favourite_x000a_Singer: Hallu Mandiaala _x000a_Lyrics: Filmy _x000a_Composer: Hallu Mandiaala _x000a_Music: Mistree Music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53S"/>
    <x v="77"/>
    <n v="248925"/>
    <n v="2998"/>
    <n v="106"/>
    <x v="4"/>
    <x v="740"/>
    <x v="326"/>
    <s v="Hallu Mandiaala, Filmy"/>
    <s v=" Hallu Mandiaala"/>
    <m/>
    <m/>
    <m/>
    <s v=" https://open.spotify.com/album/6wvma1QnTbCYF0Jcm9rJe6"/>
    <s v=" https://music.apple.com/in/album/bawla-boi-ep/1731388068"/>
    <s v=" https://www.jiosaavn.com/album/bawla-boi/ypKPsx83Brg_"/>
    <m/>
    <s v="haryanvi_song"/>
  </r>
  <r>
    <x v="2"/>
    <x v="1109"/>
    <s v="Geet MP3 Haryanvi &amp; GK Digital Presenting &quot;Bawla Boi&quot; EP Song &quot;We Comin&quot; By Hallu Mandiaala, Filmy. _x000a__x000a_Make Sure You Will Like It And Spread It As Much As You Can. _x000a_Subscribe To Our Channel For Upcoming Songs: https://bit.ly/SubscribeGeetMP3Haryanvi_x000a__x000a_Streaming Now On:_x000a_JioSaavn: https://www.jiosaavn.com/album/bawla-boi/ypKPsx83Brg__x000a_Hungama Music: https://www.hungama.com/album/bawla-boi/107403075/_x000a_Wynk Music: https://wynk.in/u/tDQSyuJC2_x000a_Spotify: https://open.spotify.com/album/6wvma1QnTbCYF0Jcm9rJe6_x000a_Apple Music: https://music.apple.com/in/album/bawla-boi-ep/1731388068_x000a_iTunes: https://music.apple.com/in/album/bawla-boi-ep/1731388068_x000a_Youtube Music: https://music.youtube.com/playlist?list=OLAK5uy_lwvDBlfOVaMHo6c4R87mTXJ7z9XQ81uJ0_x000a_Youtube Topic: https://www.youtube.com/watch?v=HMwU12Stm-A&amp;list=OLAK5uy_noKKeqvMeNfW4PeT8ABYrCPcGn2k3KI8w_x000a_Prime Music India: https://music.amazon.in/albums/B0CVS8D9YY_x000a_Amazon UK: https://amazon.co.uk/music/player/albums/B0CVS8NPBT?marketplaceId=A1F83G8C2ARO7P&amp;musicTerritory=GB&amp;ref=dm_sh_y2hlHFdT17O3vWt0G2DIA4tSB_x000a_SoundCloud: https://soundcloud.com/hallumandiaala/sets/bawla-boi-ep_x000a__x000a_Reel Links: _x000a_Gede: https://www.instagram.com/reels/audio/412497767928419/_x000a_We Comin: https://www.instagram.com/reels/audio/726569059550705/_x000a_Titli: https://www.instagram.com/reels/audio/1491449335115800/_x000a_Favourite:_x000a__x000a_Credits: _x000a_EP: Bawla Boi_x000a_Artist: Hallu Mandiaala_x000a_Produced By: Kv Dhillon_x000a_Promotions: GK Digital_x000a_Record Label: Geet MP3 Haryanvi_x000a__x000a__x000a_Tracklist: _x000a__x000a_1. _x000a_Song: Gede_x000a_Singer: Hallu Mandiaala _x000a_Female Singer: Komal Chaudhary _x000a_Lyrics: Hallu Mandiaala, Filmy _x000a_Composer: Hallu Mandiaala_x000a_Music: Shine Music_x000a__x000a_2. _x000a_Song: We Comin _x000a_Singer: Hallu Mandiaala, Filmy _x000a_Lyrics: Hallu Mandiaala, Filmy _x000a_Composer: Hallu Mandiaala _x000a_Music: Music Mistree_x000a__x000a_3. _x000a_Song: Titli_x000a_Singer: Hallu Mandiaala _x000a_Composer: Hallu Mandiaala _x000a_Lyrics: Hallu Mandiaala, Filmy _x000a_Music: Shine music_x000a__x000a_4. _x000a_Song: Favourite_x000a_Singer: Hallu Mandiaala _x000a_Lyrics: Filmy _x000a_Composer: Hallu Mandiaala _x000a_Music: Mistree Music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42S"/>
    <x v="148"/>
    <n v="133150"/>
    <n v="567"/>
    <n v="20"/>
    <x v="4"/>
    <x v="741"/>
    <x v="326"/>
    <s v="Hallu Mandiaala, Filmy"/>
    <s v=" Hallu Mandiaala"/>
    <m/>
    <m/>
    <m/>
    <s v=" https://open.spotify.com/album/6wvma1QnTbCYF0Jcm9rJe6"/>
    <s v=" https://music.apple.com/in/album/bawla-boi-ep/1731388068"/>
    <s v=" https://www.jiosaavn.com/album/bawla-boi/ypKPsx83Brg_"/>
    <m/>
    <s v="haryanvi_song"/>
  </r>
  <r>
    <x v="2"/>
    <x v="1110"/>
    <s v="Geet MP3 Haryanvi and GK Digital Present the New Haryanvi &quot;EP - Bawla Boi&quot; Of A very Talented &quot;Hallu Mandiaala&quot;_x000a__x000a_Make Sure You Will Like It And Spread It As Much As You Can. _x000a_Subscribe To Our Channel For Upcoming Songs: https://bit.ly/SubscribeGeetMP3Haryanvi_x000a__x000a_Streaming Now On:_x000a_JioSaavn: https://www.jiosaavn.com/album/bawla-boi/ypKPsx83Brg__x000a_Hungama Music: https://www.hungama.com/album/bawla-boi/107403075/_x000a_Wynk Music: https://wynk.in/u/tDQSyuJC2_x000a_Spotify: https://open.spotify.com/album/6wvma1QnTbCYF0Jcm9rJe6_x000a_Apple Music: https://music.apple.com/in/album/bawla-boi-ep/1731388068_x000a_iTunes: https://music.apple.com/in/album/bawla-boi-ep/1731388068_x000a_Youtube Music: https://music.youtube.com/playlist?list=OLAK5uy_lwvDBlfOVaMHo6c4R87mTXJ7z9XQ81uJ0_x000a_Youtube Topic: https://www.youtube.com/watch?v=HMwU12Stm-A&amp;list=OLAK5uy_noKKeqvMeNfW4PeT8ABYrCPcGn2k3KI8w_x000a_Prime Music India: https://music.amazon.in/albums/B0CVS8D9YY_x000a_Amazon UK: https://amazon.co.uk/music/player/albums/B0CVS8NPBT?marketplaceId=A1F83G8C2ARO7P&amp;musicTerritory=GB&amp;ref=dm_sh_y2hlHFdT17O3vWt0G2DIA4tSB_x000a_SoundCloud: https://soundcloud.com/hallumandiaala/sets/bawla-boi-ep_x000a__x000a__x000a_Reel Links: _x000a_Gede: https://www.instagram.com/reels/audio/412497767928419/_x000a_We Comin: https://www.instagram.com/reels/audio/726569059550705/_x000a_Titli: https://www.instagram.com/reels/audio/1491449335115800/_x000a_Favourite:_x000a__x000a_Credits: _x000a_EP: Bawla Boi_x000a_Artist: Hallu Mandiaala_x000a_Produced By: Kv Dhillon_x000a_Promotions: GK Digital_x000a_Record Label: Geet MP3 Haryanvi_x000a__x000a__x000a_Tracklist: _x000a__x000a_1. _x000a_Song: Gede_x000a_Singer: Hallu Mandiaala _x000a_Female Singer: Komal Chaudhary _x000a_Lyrics: Hallu Mandiaala, Filmy _x000a_Composer: Hallu Mandiaala_x000a_Music: Shine Music_x000a__x000a_2. _x000a_Song: We Comin _x000a_Singer: Hallu Mandiaala, Filmy _x000a_Lyrics: Hallu Mandiaala, Filmy _x000a_Composer: Hallu Mandiaala _x000a_Music: Music Mistree_x000a__x000a_3. _x000a_Song: Titli_x000a_Singer: Hallu Mandiaala _x000a_Composer: Hallu Mandiaala _x000a_Lyrics: Hallu Mandiaala, Filmy _x000a_Music: Shine music_x000a__x000a_4. _x000a_Song: Favourite_x000a_Singer: Hallu Mandiaala _x000a_Lyrics: Filmy _x000a_Composer: Hallu Mandiaala _x000a_Music: Mistree Music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11M48S"/>
    <x v="282"/>
    <n v="86953"/>
    <n v="1582"/>
    <n v="43"/>
    <x v="4"/>
    <x v="742"/>
    <x v="326"/>
    <s v="Hallu Mandiaala, Filmy"/>
    <s v=" Hallu Mandiaala"/>
    <m/>
    <m/>
    <m/>
    <s v=" https://open.spotify.com/album/6wvma1QnTbCYF0Jcm9rJe6"/>
    <s v=" https://music.apple.com/in/album/bawla-boi-ep/1731388068"/>
    <s v=" https://www.jiosaavn.com/album/bawla-boi/ypKPsx83Brg_"/>
    <m/>
    <s v="haryanvi_song"/>
  </r>
  <r>
    <x v="2"/>
    <x v="1111"/>
    <s v="Geet MP3 Haryanvi and GK Digital Present the New Haryanvi &quot;EP - Bawla Boi&quot; Of A very Talented &quot;Hallu Mandiaala&quot; And Here is the first music video from the EP, Song Name &quot;Gede&quot; Performed By Hallu mandiaala, Komal Chaudhary And Khushi Verma._x000a__x000a_Make Sure You Will Like It And Spread It As Much As You Can. _x000a_Subscribe To Our Channel For Upcoming Songs: https://bit.ly/SubscribeGeetMP3Haryanvi_x000a__x000a_Streaming Now On:_x000a_JioSaavn: https://www.jiosaavn.com/song/gede/XQ89YiNfWkI_x000a_Spotify: https://open.spotify.com/track/0ThkdGkHReqx1xsq022aK4_x000a_Wynk: https://wynk.in/music/song/gede/gk_797885024336_ING982400021?q=gede+hallu+mandiaala_x000a_iTunes: https://music.apple.com/us/album/gede/1731388068?i=1731388069_x000a_Apple Music: https://music.apple.com/us/album/gede/1731388068?i=1731388069_x000a_Amazon Prime Music: https://music.amazon.in/search/gede+hallu+mandiaala?filter=IsLibrary%7Cfalse&amp;sc=none_x000a_Hungama Music: https://www.hungama.com/song/gede/107403112/_x000a_Reel: https://www.instagram.com/reels/audio/412497767928419/_x000a_Youtube Topic: https://www.youtube.com/watch?v=HMwU12Stm-A_x000a_Youtube Music: https://music.youtube.com/watch?v=HMwU12Stm-A_x000a_Shazam: https://www.shazam.com/gb/track/692158572/gede_x000a_Amazon UK: https://amazon.co.uk/music/player/albums/B0CVS8NPBT?marketplaceId=A1F83G8C2ARO7P&amp;musicTerritory=GB&amp;ref=dm_sh_00K0l9eUDl1cs6DpInjwYiC9c_x000a__x000a_Credits: _x000a_EP: Bawla Boi_x000a_Song: Gede_x000a_Singer: Hallu Mandiaala, Komal Chaudhary_x000a_Starring: Khushi Verma, Hallu Mandiaala_x000a_Writer: Hallu Mandiaala, Filmy_x000a_Composer: Hallu Mandiaala _x000a_Music: Shine Music_x000a_Video Director: Jagroop Bhullar, Guru Bhullar_x000a_Graphic Designer:  Manna Gill_x000a_Produced By: Kv Dhillon_x000a_Promotions: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22S"/>
    <x v="173"/>
    <n v="10747530"/>
    <n v="83161"/>
    <n v="2418"/>
    <x v="4"/>
    <x v="334"/>
    <x v="325"/>
    <s v="NILL"/>
    <s v=" Hallu Mandiaala "/>
    <m/>
    <m/>
    <m/>
    <s v=" https://open.spotify.com/track/0ThkdGkHReqx1xsq022aK4"/>
    <s v=" https://music.apple.com/us/album/gede/1731388068?i=1731388069"/>
    <s v=" https://www.jiosaavn.com/song/gede/XQ89YiNfWkI"/>
    <m/>
    <s v="haryanvi_song"/>
  </r>
  <r>
    <x v="2"/>
    <x v="1112"/>
    <s v="Geet MP3 Haryanvi and GK Digital Present the New Haryanvi Song &quot;Fraud Balam&quot; by Ravi Rajput and Naresh Sarsana. _x000a_Make Sure You Will Like It And Spread It As Much As You Can. _x000a_Subscribe To Our Channel For Upcoming Songs: https://bit.ly/SubscribeGeetMP3Haryanvi_x000a__x000a_Streaming Now On:_x000a_Reel: https://www.instagram.com/reels/audio/246203128575706?igsh=aHF6ZjhuMnhwcjlu_x000a_Spotify: https://open.spotify.com/track/2pw2SfuNmTP1lV4ZXMICdF_x000a_Wynk: https://wynk.in/music/song/fraud-balma/gk_617513998955_ING982400014?q=fraud+balma_x000a_iTunes: https://music.apple.com/us/album/fraud-balma/1728759183?i=1728759184_x000a_Apple Music: https://music.apple.com/us/album/fraud-balma/1728759183?i=1728759184_x000a_Amazon Prime Music: https://music.amazon.in/search/fraud+balma+ravi+rajput?filter=IsLibrary%7Cfalse&amp;sc=none_x000a_Hungama Music: https://www.hungama.com/song/fraud-balma/107108899/_x000a_Youtube Topic: https://www.youtube.com/watch?v=x03BEA0Uea4_x000a_Youtube Music: https://music.youtube.com/watch?v=x03BEA0Uea4_x000a_Shazam: https://www.shazam.com/gb/track/690610553/fraud-balma_x000a_Jiosaavn: https://www.jiosaavn.com/song/fraud-balma/JDwjBg5GYXI_x000a_Soundcloud: https://soundcloud.com/ravirajput-sc/fraud-balam-feat-naresh_x000a__x000a_Song: Fraud Balam_x000a_Singer: Ravi Rajput, Naresh Sarsana_x000a_Starring: Ravi Rajput, Kajal Verma_x000a_Writer: Ravi Rajput_x000a_Music/Composer: Naresh Sarsana_x000a_DOP: Sonu Gour_x000a_Edit/DI: Deepak Jangra_x000a_Makeup: Rahul San_x000a_Song Management: Jaswant Sarbata_x000a_Video Director: Ravi Rajput_x000a_Graphic Designer: Pratyush Grewal_x000a_Produced By: Kv Dhillon_x000a_Promotion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38S"/>
    <x v="83"/>
    <n v="650653"/>
    <n v="4551"/>
    <n v="63"/>
    <x v="4"/>
    <x v="743"/>
    <x v="343"/>
    <s v="NILL"/>
    <s v=" Naresh Sarsana"/>
    <m/>
    <m/>
    <m/>
    <s v=" https://open.spotify.com/track/2pw2SfuNmTP1lV4ZXMICdF"/>
    <s v=" https://music.apple.com/us/album/fraud-balma/1728759183?i=1728759184"/>
    <m/>
    <m/>
    <s v="haryanvi_song"/>
  </r>
  <r>
    <x v="2"/>
    <x v="1113"/>
    <s v="Geet MP3 Haryanvi and GK Digital Present the New Haryanvi Song &quot;Hokka Chillam&quot; of Ashu Twinkle &amp; Filmy_x000a_Make Sure You Will Like It And Spread It As Much As You Can. _x000a_Subscribe To Our Channel For Upcoming Songs: https://bit.ly/SubscribeGeetMP3Haryanvi_x000a__x000a_Streaming Now On:_x000a_Wynk Music: https://wynk.in/music/song/hokka-chillam/gk_797885018311_ING982400019?q=Hokka+Chillam+-+Ashu+Twinkle_x000a_Amazon Prime Music: https://music.amazon.in/albums/B0CVL1L6Q2_x000a_Jio Saavn: https://www.jiosaavn.com/song/hokka-chillam/GlsOSCF-egs_x000a_Apple Music: https://music.apple.com/in/album/hokka-chillam/1730726057?i=1730726058_x000a_Spotify: https://open.spotify.com/track/6cJQKOfug39dj8mQiPVi9n_x000a_YT Music: https://music.youtube.com/watch?v=4bgf6msJEPo_x000a_iTunes: https://music.apple.com/in/album/hokka-chillam/1730726057?i=1730726058_x000a_Youtube Topic: https://www.youtube.com/watch?v=4bgf6msJEPo_x000a_Instagram: https://www.instagram.com/reels/audio/424067619975154/_x000a_Soundcloud: https://soundcloud.com/ashutwinkle31087/hokka-chillam-feat-filmy?id=1748045742_x000a_Tidal: https://listen.tidal.com/album/345280171/track/345280172_x000a_Napster: https://play.napster.com/artist/art.633032649?trackId=tra.800337940_x000a__x000a_Song Credits: _x000a__x000a_Song: Hokka Chillam_x000a_Starring: Aadi Chaudhary,  Jiniya Dhuria_x000a_Singer: Ashu Twinkle, Filmy_x000a_Writer/Composer: Filmy_x000a_Music Director: Music Mistree_x000a_A Film By: Mohit Talkies_x000a_Dop: Inder_x000a_Edit/Di: Robin Randhawa_x000a_Production: Billa Production_x000a_Video Directed By: Mohit_x000a_Artwork Designer: Sumit Bamal_x000a_Produced By: Kv Dhillon_x000a_Promotion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7S"/>
    <x v="30"/>
    <n v="6372645"/>
    <n v="46551"/>
    <n v="1045"/>
    <x v="1"/>
    <x v="744"/>
    <x v="344"/>
    <s v="NILL"/>
    <s v=" Filmy"/>
    <m/>
    <m/>
    <m/>
    <s v=" https://open.spotify.com/track/6cJQKOfug39dj8mQiPVi9n"/>
    <s v=" https://music.apple.com/in/album/hokka-chillam/1730726057?i=1730726058"/>
    <m/>
    <m/>
    <s v="haryanvi_song"/>
  </r>
  <r>
    <x v="2"/>
    <x v="1114"/>
    <s v="Geet MP3 Haryanvi and GK Digital Present the New Haryanvi Song &quot;Bahadurgarh Ka Bamb&quot; by Ravi Rajput and Naresh Sarsana. _x000a_Make Sure You Will Like It And Spread It As Much As You Can. _x000a_Subscribe To Our Channel For Upcoming Songs: https://bit.ly/SubscribeGeetMP3Haryanvi_x000a__x000a_Streaming Now On:_x000a_Spotify: https://open.spotify.com/track/38THElFl2ntkM1oca1Nr1u_x000a_Wynk: https://wynk.in/music/song/bahadurgarh-ka-bamb/gk_617513997163_ING982400012?q=bahadurgarh+ka+bomb+_x000a_iTunes: https://music.apple.com/us/album/bahadurgarh-ka-bamb/1729560609?i=1729560610_x000a_Apple Music: https://music.apple.com/us/album/bahadurgarh-ka-bamb/1729560609?i=1729560610_x000a_Jiosaavn: https://www.jiosaavn.com/song/bahadurgarh-ka-bamb/SQUnUExBbwo_x000a_Amazon Prime Music: https://music.amazon.in/search/Bahadurgarh+ka+bamb+by+Ravi+Rajput?filter=IsLibrary%7Cfalse&amp;sc=none_x000a_Hungama Music: https://www.hungama.com/song/bahadurgarh-ka-bamb/107108793/_x000a_Youtube Topic: https://www.youtube.com/watch?v=HpglES5f9y8_x000a_Youtube Music: https://music.youtube.com/watch?v=HpglES5f9y8_x000a_Shazam: https://www.shazam.com/gb/track/691075111/bahadurgarh-ka-bamb_x000a__x000a_Song: Bahadurgarh Ka Bamb_x000a_Singer: Ravi Rajput, Naresh Sarsana_x000a_Starring: Ravi Rajput, Monika Rana, Preet Chaudhary_x000a_Writer: Ravi Rajput_x000a_Music/Composer: Naresh Sarsana_x000a_DOP: Sonu Gour_x000a_Edit/DI: Deepak Jangra_x000a_Makeup: Rahul San_x000a_Video Director: Ravi Rajput_x000a_Produced By: Kv Dhillon_x000a_Promotion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58S"/>
    <x v="133"/>
    <n v="507514"/>
    <n v="524"/>
    <n v="471"/>
    <x v="4"/>
    <x v="745"/>
    <x v="343"/>
    <s v="NILL"/>
    <s v=" Naresh Sarsana"/>
    <m/>
    <m/>
    <m/>
    <s v=" https://open.spotify.com/track/38THElFl2ntkM1oca1Nr1u"/>
    <s v=" https://music.apple.com/us/album/bahadurgarh-ka-bamb/1729560609?i=1729560610"/>
    <m/>
    <m/>
    <s v="haryanvi_song"/>
  </r>
  <r>
    <x v="2"/>
    <x v="1115"/>
    <s v="Geet MP3 Haryanvi and GK Digital Presents New Haryanvi Song &quot;Doctor&quot; From The EP - Desi Raag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_x000a_EP Name: Desi Raag_x000a_Song Name: Doctor_x000a_Starring: Taniya Chahuhan, Micky Arora_x000a_Singer: Manisha Sharma, Micky Arora_x000a_Lyrics: Micky Arora, Hallu Mandiaala_x000a_Music: Khatri_x000a_Composer Name: Micky Arora_x000a_Video Director: Inder Malhi_x000a_Artwork Designer: Pratyush Grewal_x000a_Powered By: GK Digital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2M35S"/>
    <x v="86"/>
    <n v="869543"/>
    <n v="5533"/>
    <n v="206"/>
    <x v="4"/>
    <x v="746"/>
    <x v="345"/>
    <s v="Micky Arora, Hallu Mandiaala"/>
    <m/>
    <m/>
    <m/>
    <m/>
    <s v=" https://open.spotify.com/album/0S2KO9ca9CcyNkmJO4c8kO"/>
    <s v=" https://music.apple.com/us/album/desi-raag-ep/1715861391"/>
    <m/>
    <m/>
    <s v="haryanvi_song"/>
  </r>
  <r>
    <x v="2"/>
    <x v="1116"/>
    <s v="Geet MP3 Haryanvi and GK Digital Presents New Haryanvi Song &quot;Soukan&quot; and A Film By Viral Motion Pictures_x000a__x000a_Streaming Now On: _x000a_Spotify: https://open.spotify.com/track/7rPBVJbu9Z7b19XGrJq4xK_x000a_Wynk: https://wynk.in/music/song/soukan-suthre-laad-ladaave/gk_617513989168_ING982400008?q=soukan+jyoti+saini_x000a_iTunes: https://music.apple.com/us/album/soukan-suthre-laad-ladaave/1728002022?i=1728002023_x000a_Apple Music: https://music.apple.com/us/album/soukan-suthre-laad-ladaave/1728002022?i=1728002023_x000a_Jiosaavn: https://www.jiosaavn.com/album/soukan-suthre-laad-ladaave/jF2YIGJNsGA__x000a_Amazon Prime Music: https://music.amazon.in/search/soukan+jyoti+saini?filter=IsLibrary%7Cfalse&amp;sc=none_x000a_Hungama Music: https://www.hungama.com/song/soukan-suthre-laad-ladaave/107060067/_x000a_Reel: https://www.instagram.com/reels/audio/622701982823581/_x000a_Youtube Topic: https://www.youtube.com/watch?v=hfTeBZvMUSI&amp;list=OLAK5uy_nqomP5A76VAaHMMHr64cinJYKNPwdGFmE_x000a_Youtube Music: https://music.youtube.com/watch?v=hfTeBZvMUSI_x000a_Shazam: https://www.shazam.com/gb/track/633754062/soukan-suthre-laad-ladaave_x000a__x000a_Song Name: Soukan (Suthre Laad Ladaave)_x000a_Singer: Jyoti Saini _x000a_Composer Name: VKing_x000a_Lyrics: Kuldeep Kalsi_x000a_Staring: Aditya Mahla &amp; Radhika Mohar _x000a_Music: Titans Music (Raw Deswal &amp; VKing)_x000a_Video Director: VKing &amp; Raw Deswal_x000a_Project: Aman Sisodia &amp; Vikash Vashisht_x000a_Record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27S"/>
    <x v="146"/>
    <n v="608888"/>
    <n v="4911"/>
    <n v="564"/>
    <x v="4"/>
    <x v="747"/>
    <x v="346"/>
    <s v="Kuldeep Kalsi"/>
    <m/>
    <m/>
    <m/>
    <m/>
    <s v=" https://open.spotify.com/track/7rPBVJbu9Z7b19XGrJq4xK"/>
    <s v=" https://music.apple.com/us/album/soukan-suthre-laad-ladaave/1728002022?i=1728002023"/>
    <m/>
    <m/>
    <s v="haryanvi_song"/>
  </r>
  <r>
    <x v="2"/>
    <x v="1117"/>
    <s v="Geet MP3 Haryanvi &amp; GK Digital Presenting &quot;Desi Raag&quot; EP song &quot;Desi Pavega&quot; By Micky Arora Featuring  Nonu Rana_x000a_Make Sure You Will Like It And Spread It As Much As You Can. _x000a_Subscribe To Our Channel For Upcoming Songs: https://bit.ly/SubscribeGeetMP3Haryanvi_x000a__x000a_Streaming Now On: _x000a_Spotify: https://open.spotify.com/track/0ds3nKa0v6piOohTmPTR4Q_x000a_Wynk: https://wynk.in/music/song/desi-pavega-slowed-reverbed/gk_617513980455_ING982400005?q=desi+pavega_x000a_iTunes: https://music.apple.com/us/album/desi-pavega-slowed-reverbed/1727141607?i=1727141608_x000a_Apple Music: https://music.apple.com/us/album/desi-pavega-slowed-reverbed/1727141607?i=1727141608_x000a_Jiosaavn: https://www.jiosaavn.com/album/desi-pavega-slowed-%2b-reverbed/2RS-9P,S0ro__x000a_Amazon Prime Music: https://music.amazon.in/albums/B0CT3PXWV8_x000a_Hungama Music: https://www.hungama.com/song/desi-pavega-slowed-reverbed/106914158/_x000a_Reel: https://www.instagram.com/reels/audio/757978232843445/_x000a_Youtube Topic: https://www.youtube.com/watch?v=qoR_EukOCPI_x000a_Youtube Music: https://music.youtube.com/watch?v=qoR_EukOCPI_x000a_Shazam: https://www.shazam.com/gb/track/689662116/desi-pavega-slowed-reverbed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_x000a_Singer: Micky Arora_x000a__x000a_Songs List_x000a__x000a_1. Haryane Aala Road_x000a_Singer: Micky Arora, Komal Chaudhary _x000a_Lysic/Composer: Micky Arora_x000a_Addition Lyrics: Filmy_x000a_Music: Shine_x000a__x000a_2. Bhagat Ram Ke_x000a_Singer: Micky Arora, Mistar Maizor _x000a_Lyrics/Composer: Micky Arora _x000a_Mistar Maizor Rap Lyrics: Mistar Maizor_x000a_Music: Kabira_x000a__x000a_3. Desi Pavega_x000a_Singer: Micky Arora, Nonu Rana _x000a_Lyrics/Composer: Micky Arora _x000a_Music: Shine_x000a__x000a_4. Desi Car_x000a_Singer: Micky Arora, RP Singh _x000a_Lyrics/Composer: Micky Arora _x000a_RP Singh Rap Lyrics: RP Singh_x000a_Music: Kabira_x000a__x000a_5. Doctor_x000a_Singer: Manisha Sharma, Micky Arora _x000a_Lyrics: Micky Arora, Hallu Mandiaala _x000a_Composer: Micky Arora_x000a_Music: Khatri_x000a__x000a_Graphic Designer: Pratyush Grewal_x000a_Producer: Kv Dhillon_x000a_Online &amp; Reels Promotions: GK Digital_x000a_Music Label: Geet MP3 Haryanvi_x000a__x000a_Get In Touch With Us on Social Media._x000a_Instagram: https://www.instagram.com/GeetMP3Haryanvi_x000a_Facebook: https://www.facebook.com/GeetMP3HaryanviFb_x000a_X: https://twitter.com/GeetMP3Universe_x000a_Linkedin: https://www.linkedin.com/company/geetmp3haryanvi/_x000a_SnapChat: https://www.snapchat.com/add/GeetMP3_x000a_Website: http://geetmp3.com_x000a__x000a_Powered By: GK Digital_x000a_Instagram: https://www.instagram.com/GK.Digital_x000a_Join Us: https://www.gk.digital/"/>
    <x v="0"/>
    <s v="PT3M13S"/>
    <x v="70"/>
    <n v="14297"/>
    <n v="167"/>
    <n v="2"/>
    <x v="4"/>
    <x v="748"/>
    <x v="347"/>
    <s v="Filmy"/>
    <s v=" Micky Arora"/>
    <m/>
    <m/>
    <m/>
    <s v=" https://open.spotify.com/track/0ds3nKa0v6piOohTmPTR4Q"/>
    <s v=" https://music.apple.com/us/album/desi-pavega-slowed-reverbed/1727141607?i=1727141608"/>
    <m/>
    <m/>
    <s v="haryanvi_song"/>
  </r>
  <r>
    <x v="2"/>
    <x v="1118"/>
    <s v="Geet MP3 Haryanvi &amp; GK Digital Presenting &quot;Haryana Wale bande&quot; By David_x000a_Make Sure You Will Like It And Spread It As Much As You Can. _x000a_Subscribe To Our Channel For Upcoming Songs: https://bit.ly/SubscribeGeetMP3Haryanvi_x000a__x000a_Listen/Download On:_x000a_Spotify: https://open.spotify.com/track/4h09alL3bFO5AlXCyhMc9r _x000a_Wynk: https://wynk.in/music/album/haryana-wale-bande/gk_617513964653_x000a_iTunes: https://music.apple.com/us/album/haryana-wale-bande/1725128195?i=1725128196_x000a_Apple Music: https://music.apple.com/us/album/haryana-wale-bande/1725128195?i=1725128196_x000a_Jiosaavn: https://www.jiosaavn.com/song/haryana-wale-bande/GBkBcg5hDgI_x000a_Amazon Prime Music: https://music.amazon.in/search/haryana+wale+bande+david?filter=IsLibrary%7Cfalse&amp;sc=none_x000a_Hungama Music: https://www.hungama.com/song/haryana-wale-bande/106790531/_x000a_Reel: https://www.instagram.com/reels/audio/1028876404880113/_x000a_Youtube Topic: https://www.youtube.com/watch?v=TwqjwxW2Ftg_x000a_Youtube Music: https://music.youtube.com/watch?v=TwqjwxW2Ftg_x000a_Shazam: https://www.shazam.com/gb/track/688477964/haryana-wale-bande_x000a__x000a_Song Credits: _x000a_Song Name: Haryana Wale Bande_x000a_Actors: Jai Singh &amp; David_x000a_Singer/Lyrics/Composer: David_x000a_Music Director: Rishab Rk_x000a_Mix Master: Diwan Arya_x000a_Video Director: Vikas Saini_x000a_Back Roll: Bhavin, Baljeet &amp; Nitin Sharma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3M31S"/>
    <x v="172"/>
    <n v="929213"/>
    <n v="4824"/>
    <n v="217"/>
    <x v="1"/>
    <x v="749"/>
    <x v="348"/>
    <s v="David"/>
    <s v=" David"/>
    <m/>
    <m/>
    <m/>
    <s v=" https://open.spotify.com/track/4h09alL3bFO5AlXCyhMc9r "/>
    <s v=" https://music.apple.com/us/album/haryana-wale-bande/1725128195?i=1725128196"/>
    <m/>
    <m/>
    <s v="haryanvi_song"/>
  </r>
  <r>
    <x v="2"/>
    <x v="1119"/>
    <s v="Geet MP3 Haryanvi &amp; GK Digital Presenting &quot;Desi Raag&quot; EP song &quot;Desi Car&quot; By Micky Arora Featuring  Nonu Rana_x000a_Make Sure You Will Like It And Spread It As Much As You Can. _x000a_Subscribe To Our Channel For Upcoming Songs: https://bit.ly/SubscribeGeetMP3Haryanvi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_x000a_Singer: Micky Arora_x000a__x000a_Songs List_x000a__x000a_1. Haryane Aala Road_x000a_Singer: Micky Arora, Komal Chaudhary _x000a_Lysic/Composer: Micky Arora_x000a_Addition Lyrics: Filmy_x000a_Music: Shine_x000a__x000a_2. Bhagat Ram Ke_x000a_Singer: Micky Arora, Mistar Maizor _x000a_Lyrics/Composer: Micky Arora _x000a_Mistar Maizor Rap Lyrics: Mistar Maizor_x000a_Music: Kabira_x000a__x000a_3. Desi Pavega_x000a_Singer: Micky Arora, Nonu Rana _x000a_Lyrics/Composer: Micky Arora _x000a_Music: Shine_x000a__x000a_4. Desi Car_x000a_Singer: Micky Arora, RP Singh _x000a_Lyrics/Composer: Micky Arora _x000a_RP Singh Rap Lyrics: RP Singh_x000a_Music: Kabira_x000a__x000a_5. Doctor_x000a_Singer: Manisha Sharma, Micky Arora _x000a_Lyrics: Micky Arora, Hallu Mandiaala _x000a_Composer: Micky Arora_x000a_Music: Khatri_x000a__x000a_Graphic Designer: Pratyush Grewal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49S"/>
    <x v="69"/>
    <n v="126013"/>
    <n v="1214"/>
    <n v="113"/>
    <x v="4"/>
    <x v="750"/>
    <x v="347"/>
    <s v="Filmy"/>
    <s v=" Micky Arora"/>
    <m/>
    <m/>
    <m/>
    <s v=" https://open.spotify.com/album/0S2KO9ca9CcyNkmJO4c8kO"/>
    <s v=" https://music.apple.com/us/album/desi-raag-ep/1715861391"/>
    <m/>
    <m/>
    <s v="haryanvi_song"/>
  </r>
  <r>
    <x v="2"/>
    <x v="1120"/>
    <s v="Geet MP3 Haryanvi &amp; GK Digital Presenting &quot;Desi Raag&quot; EP song &quot;Desi Pavega&quot; By Micky Arora Featuring  Nonu Rana_x000a_Make Sure You Will Like It And Spread It As Much As You Can. _x000a_Subscribe To Our Channel For Upcoming Songs: https://bit.ly/SubscribeGeetMP3Haryanvi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_x000a_Singer: Micky Arora_x000a__x000a_Songs List_x000a__x000a_1. Haryane Aala Road_x000a_Singer: Micky Arora, Komal Chaudhary _x000a_Lysic/Composer: Micky Arora_x000a_Addition Lyrics: Filmy_x000a_Music: Shine_x000a__x000a_2. Bhagat Ram Ke_x000a_Singer: Micky Arora, Mistar Maizor _x000a_Lyrics/Composer: Micky Arora _x000a_Mistar Maizor Rap Lyrics: Mistar Maizor_x000a_Music: Kabira_x000a__x000a_3. Desi Pavega_x000a_Singer: Micky Arora, Nonu Rana _x000a_Lyrics/Composer: Micky Arora _x000a_Music: Shine_x000a__x000a_4. Desi Car_x000a_Singer: Micky Arora, RP Singh _x000a_Lyrics/Composer: Micky Arora _x000a_RP Singh Rap Lyrics: RP Singh_x000a_Music: Kabira_x000a__x000a_5. Doctor_x000a_Singer: Manisha Sharma, Micky Arora _x000a_Lyrics: Micky Arora, Hallu Mandiaala _x000a_Composer: Micky Arora_x000a_Music: Khatri_x000a__x000a_Graphic Designer: Pratyush Grewal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52S"/>
    <x v="36"/>
    <n v="566709"/>
    <n v="5756"/>
    <n v="39"/>
    <x v="4"/>
    <x v="748"/>
    <x v="347"/>
    <s v="Filmy"/>
    <s v=" Micky Arora"/>
    <m/>
    <m/>
    <m/>
    <s v=" https://open.spotify.com/album/0S2KO9ca9CcyNkmJO4c8kO"/>
    <s v=" https://music.apple.com/us/album/desi-raag-ep/1715861391"/>
    <m/>
    <m/>
    <s v="haryanvi_song"/>
  </r>
  <r>
    <x v="2"/>
    <x v="1121"/>
    <s v="Geet MP3 Haryanvi &amp; GK Digital Presenting &quot;Desi Raag&quot; EP song &quot;Bhagat Ram Ke&quot; By Micky Arora_x000a_Make Sure You Will Like It And Spread It As Much As You Can. _x000a_Subscribe To Our Channel For Upcoming Songs: https://bit.ly/SubscribeGeetMP3Haryanvi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_x000a_Singer: Micky Arora_x000a__x000a_Songs List_x000a__x000a_1. Haryane Aala Road_x000a_Singer: Micky Arora, Komal Chaudhary _x000a_Lysic/Composer: Micky Arora_x000a_Addition Lyrics: Filmy_x000a_Music: Shine_x000a__x000a_2. Bhagat Ram Ke_x000a_Singer: Micky Arora, Mistar Maizor _x000a_Lyrics/Composer: Micky Arora _x000a_Mistar Maizor Rap Lyrics: Mistar Maizor_x000a_Music: Kabira_x000a__x000a_3. Desi Pavega_x000a_Singer: Micky Arora, Nonu Rana _x000a_Lyrics/Composer: Micky Arora _x000a_Music: Shine_x000a__x000a_4. Desi Car_x000a_Singer: Micky Arora, RP Singh _x000a_Lyrics/Composer: Micky Arora _x000a_RP Singh Rap Lyrics: RP Singh_x000a_Music: Kabira_x000a__x000a_5. Doctor_x000a_Singer: Manisha Sharma, Micky Arora _x000a_Lyrics: Micky Arora, Hallu Mandiaala _x000a_Composer: Micky Arora_x000a_Music: Khatri_x000a__x000a_Graphic Designer: Pratyush Grewal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3M1S"/>
    <x v="105"/>
    <n v="82574"/>
    <n v="238"/>
    <n v="8"/>
    <x v="4"/>
    <x v="751"/>
    <x v="347"/>
    <s v="Filmy"/>
    <s v=" Micky Arora"/>
    <m/>
    <m/>
    <m/>
    <s v=" https://open.spotify.com/album/0S2KO9ca9CcyNkmJO4c8kO"/>
    <s v=" https://music.apple.com/us/album/desi-raag-ep/1715861391"/>
    <m/>
    <m/>
    <s v="haryanvi_song"/>
  </r>
  <r>
    <x v="2"/>
    <x v="1122"/>
    <s v="Geet MP3 Haryanvi &amp; GK Digital Presenting &quot;Desi Raag&quot; EP Of Talented Micky Arora&quot;_x000a_Make Sure You Will Like It And Spread It As Much As You Can. _x000a_Subscribe To Our Channel For Upcoming Songs: https://bit.ly/SubscribeGeetMP3Haryanvi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_x000a_Singer: Micky Arora_x000a__x000a_Songs List_x000a_1. Haryane Aala Road_x000a_Singer: Micky Arora, Komal Chaudhary _x000a_Lysic/Composer: Micky Arora_x000a_Addition Lyrics: Filmy_x000a_Music: Shine_x000a__x000a_2. Bhagat Ram Ke_x000a_Singer: Micky Arora, Mistar Maizor _x000a_Lyrics/Composer: Micky Arora _x000a_Mistar Maizor Rap Lyrics: Mistar Maizor_x000a_Music: Kabira_x000a__x000a_3. Desi Pavega_x000a_Singer: Micky Arora, Nonu Rana _x000a_Lyrics/Composer: Micky Arora _x000a_Music: Shine_x000a__x000a_4. Desi Car_x000a_Singer: Micky Arora, RP Singh _x000a_Lyrics/Composer: Micky Arora _x000a_RP Singh Rap Lyrics: RP Singh_x000a_Music: Kabira_x000a__x000a_5. Doctor_x000a_Singer: Manisha Sharma, Micky Arora _x000a_Lyrics: Micky Arora, Hallu Mandiaala _x000a_Composer: Micky Arora_x000a_Music: Khatri_x000a__x000a_Graphic Designer: Pratyush Grewal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13M11S"/>
    <x v="283"/>
    <n v="20840"/>
    <n v="644"/>
    <n v="42"/>
    <x v="4"/>
    <x v="752"/>
    <x v="347"/>
    <s v="Filmy"/>
    <s v=" Micky Arora"/>
    <m/>
    <m/>
    <m/>
    <s v=" https://open.spotify.com/album/0S2KO9ca9CcyNkmJO4c8kO"/>
    <s v=" https://music.apple.com/us/album/desi-raag-ep/1715861391"/>
    <m/>
    <m/>
    <s v="haryanvi_song"/>
  </r>
  <r>
    <x v="2"/>
    <x v="1123"/>
    <s v="Geet MP3 Haryanvi &amp; GK Digital Presenting &quot;Desi Raag&quot; EP Of Talented Micky Arora&quot; and this is the First Music Video From The EP, Song Name &quot;Haryane Aala Road&quot; Performed By Micky Arora And Komal Chaudhary&quot;_x000a__x000a_Make Sure You Will Like It And Spread It As Much As You Can. _x000a_Subscribe To Our Channel For Upcoming Songs: https://bit.ly/SubscribeGeetMP3Haryanvi_x000a__x000a_EP Streaming Now On: _x000a_Spotify: https://open.spotify.com/album/0S2KO9ca9CcyNkmJO4c8kO_x000a_Apple Music: https://music.apple.com/us/album/desi-raag-ep/1715861391_x000a_iTunes: https://music.apple.com/in/album/desi-raag-ep/1715861391_x000a_Jiosaavn: https://www.jiosaavn.com/album/desi-raag/amSuqFRmVFE__x000a_Hungama Music: https://www.hungama.com/album/desi-raag/106072214/_x000a_Amazon Prime Music: https://music.amazon.in/albums/B0CN1KXZJF_x000a_Shazam: https://www.shazam.com/gb/track/682957339/bhagat-ram-ke_x000a_Youtube Music: https://music.youtube.com/playlist?list=OLAK5uy_kBLrkkT-IYuhpQAzJcvBvo4jBth_M_uSY_x000a_Youtube Topic: https://www.youtube.com/watch?v=GR6W9b-ffgw&amp;list=OLAK5uy_nqJK4CRAcjhSExw6_DGrJYCnSMCTgbW3Y_x000a_Soundcloud: https://soundcloud.com/mickyarora/sets/desi-raag-1_x000a_Wynk: https://wynk.in/music/album/desi-raag/gk_617513875751_x000a__x000a_Reel Links: _x000a_Haryane Aale Road: https://www.instagram.com/reels/audio/3662165967351645?igshid=MzRlODBiNWFlZA==_x000a_Bhagat Ram Ke: https://www.instagram.com/reels/audio/1270614916902463?igshid=MzRlODBiNWFlZA==_x000a_Desi Pavega: https://www.instagram.com/reels/audio/1392750324657576?igshid=MzRlODBiNWFlZA==_x000a_Desi Car: https://www.instagram.com/reels/audio/305617669047873?igshid=MzRlODBiNWFlZA== _x000a_Doctor: https://www.instagram.com/reels/audio/294409872932437?igshid=MzRlODBiNWFlZA==_x000a__x000a_Credits:_x000a_EP Name: Desi Raag _x000a_Song Name: Haryane Aala Road _x000a_Singer: Micky Arora, Komal Chaudhary_x000a_Lyrics/Composer: Micky Arora_x000a_Additional Lyrics: Filmy_x000a_Music: Shine_x000a_Mix &amp; Mastered: Arron_x000a_Video Director: Anishh_x000a_Female Lead: Khushi Verma_x000a_Co-actor: Sourabh Shukla_x000a_Graphic Designer: Pratyush Grewal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29S"/>
    <x v="79"/>
    <n v="862746"/>
    <n v="6952"/>
    <n v="348"/>
    <x v="4"/>
    <x v="753"/>
    <x v="349"/>
    <s v="Micky Arora"/>
    <s v=" Micky Arora"/>
    <m/>
    <m/>
    <m/>
    <s v=" https://open.spotify.com/album/0S2KO9ca9CcyNkmJO4c8kO"/>
    <s v=" https://music.apple.com/us/album/desi-raag-ep/1715861391"/>
    <m/>
    <m/>
    <s v="haryanvi_song"/>
  </r>
  <r>
    <x v="2"/>
    <x v="1124"/>
    <s v="Geet MP3 Haryanvi &amp; GK Digital Presenting &quot;Balak Gaama Ke&quot; By Hallu Mandiaala Ft. Micky Arora and Music By Deep Jandu._x000a_Make Sure You Will Like It And Spread It As Much As You Can. _x000a_Subscribe To Our Channel For Upcoming Songs: https://bit.ly/SubscribeGeetMP3Haryanvi_x000a__x000a_Listen/Download On:_x000a_Wynk Music: https://wynk.in/music/song/balak-gaama-ke/gk_617513756920_ING982300045?q=Balak+Gaama+Ke+By+Hallu+Mandiaala_x000a_Amazon Prime Music: https://music.amazon.in/albums/B0CGM95715_x000a_Jio Saavn: https://www.jiosaavn.com/song/balak-gaama-ke/EV45dBZ2flk _x000a_Hungama: https://www.hungama.com/song/balak-gaama-ke/104671996/_x000a_Spotify: https://open.spotify.com/album/4fPKkFkpNkPo7752kqqfbk_x000a_Apple Music: https://music.apple.com/in/album/balak-gaama-ke-feat-micky-arora-single/1704339038_x000a_YT Music: https://music.youtube.com/playlist?list=OLAK5uy_kj_xbw_XLh-TF59FkfW7tvFDR3gOG-vnM_x000a_iTunes: https://music.apple.com/in/album/balak-gaama-ke-feat-micky-arora-single/1704339038_x000a_Youtube: https://www.youtube.com/watch?v=LYUnX2hoMac_x000a_Reel: https://www.instagram.com/reels/audio/171995999252351_x000a__x000a_Song Credits: _x000a_Song Name: Balak Gaama Ke _x000a_Singer: Hallu Mandiaala Ft. Micky Arora _x000a_Lyrics: Hallu Mandiaala_x000a_Rap Lyrics: Micky Arora _x000a_Music &amp; Composer: Deep Jandu  _x000a_Video Director: Rajan Bir _x000a_Producer: Kv Dhillon_x000a_Online &amp; Reels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8"/>
    <s v="PT2M31S"/>
    <x v="45"/>
    <n v="1278218"/>
    <n v="7207"/>
    <n v="1485"/>
    <x v="1"/>
    <x v="754"/>
    <x v="350"/>
    <s v="Hallu Mandiaala"/>
    <s v=" Deep Jandu  "/>
    <m/>
    <m/>
    <m/>
    <s v=" https://open.spotify.com/album/4fPKkFkpNkPo7752kqqfbk"/>
    <s v=" https://music.apple.com/in/album/balak-gaama-ke-feat-micky-arora-single/1704339038"/>
    <m/>
    <m/>
    <s v="haryanvi_song"/>
  </r>
  <r>
    <x v="2"/>
    <x v="1125"/>
    <s v="Geet MP3 Haryanvi &amp; GK Digital Presenting &quot;Sadhu&quot; By Hallu Mandiaala._x000a_Make Sure You Will Like It And Spread It As Much As You Can. _x000a_Subscribe To Our Channel For Upcoming Songs: https://bit.ly/SubscribeGeetMP3Haryanvi_x000a__x000a_Stream/Download Full Song On:_x000a_Wynk Music: https://bit.ly/3Iilsw1_x000a_Amazon Prime Music: https://bit.ly/3pPJJn2_x000a_Hungama: https://bit.ly/3IifqvF_x000a_Apple Music: https://bit.ly/41LwZLx_x000a_Spotify: https://bit.ly/3MAV9Eb_x000a_Amazon Uk: https://bit.ly/42IUu9f_x000a_YT Music: https://bit.ly/42Yzonz_x000a_iTunes: https://bit.ly/41LwZLx_x000a_Youtube: https://bit.ly/3MbYLei_x000a__x000a_Song Credits: _x000a_Song : Sadhu_x000a_Singer/Composer: Hallu Mandiaala_x000a_Lyrics : Hallu Mandiaala, Micky Arora_x000a_Music : Deepty Music_x000a_Produced By: KV Dhillon_x000a_Online Promotions: GK Digital_x000a_Music Label :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59S"/>
    <x v="131"/>
    <n v="1352790"/>
    <n v="13798"/>
    <n v="369"/>
    <x v="1"/>
    <x v="755"/>
    <x v="351"/>
    <s v="Hallu Mandiaala, Micky Arora"/>
    <s v=" Hallu Mandiaala"/>
    <s v=" Deepty Music"/>
    <m/>
    <m/>
    <s v=" https://bit.ly/3MAV9Eb"/>
    <s v=" https://bit.ly/41LwZLx"/>
    <m/>
    <m/>
    <s v="haryanvi_song"/>
  </r>
  <r>
    <x v="2"/>
    <x v="1126"/>
    <s v="Geet MP3 Haryanvi &amp; GK Digital Presenting New Song &quot;Mahol&quot;_x000a_Make Sure You Will Like It And Spread It As Much As You Can. _x000a_Subscribe To Our Channel For Upcoming Songs: https://bit.ly/SubscribeGeetMP3Haryanvi_x000a__x000a_Stream/Download Full Song On:_x000a__x000a_Wynk Music : http://bit.ly/3moZ4th_x000a_Amazon Prime Music: http://bit.ly/40VV9mE_x000a_Jio Saavn: http://bit.ly/3ZQZsOR_x000a_Hungama: http://bit.ly/3MreFmD_x000a_Spotify: http://bit.ly/3MyI66m_x000a_Apple Music: http://bit.ly/41ebGSR_x000a_Amazon UK: https://bit.ly/3mfJHDB_x000a_YT Music: http://bit.ly/3nTbhGV_x000a_iTunes: http://bit.ly/41ebGSR_x000a_YouTube: http://bit.ly/43m1XeU_x000a_Reel: https://bit.ly/3mcWF52_x000a__x000a_Song Credits: _x000a_Song Name: Mahol_x000a_Singer: Boy Zaildaar &amp; Nonu Rana _x000a_Staring: Boy Zaildaar &amp; Anmol Goraya_x000a_Music: Sanju Baba_x000a_Lyrics: Bhim Bhand &amp; M Jaani_x000a_Director: Happy Dharsul_x000a_DOP: Neo_x000a_Poster Design: VisualByPotter, Sandeep (BDS)_x000a_Edit/DI: Jaideep_x000a_Special Thanks: Raju Punjabi, Puneet Kalu, Pawan Bhakar, Sanjay Dhabi, Sufi Boxer, Surender Shingh, Pawan Nalwa, Naresh Kumar Muklan_x000a_Produced By: Kv Dhillon_x000a_Online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31S"/>
    <x v="45"/>
    <n v="481585"/>
    <n v="4545"/>
    <n v="408"/>
    <x v="1"/>
    <x v="756"/>
    <x v="352"/>
    <s v="Bhim Bhand &amp; M Jaani"/>
    <m/>
    <m/>
    <m/>
    <m/>
    <s v=" http://bit.ly/3MyI66m"/>
    <s v=" http://bit.ly/41ebGSR"/>
    <m/>
    <m/>
    <s v="haryanvi_song"/>
  </r>
  <r>
    <x v="2"/>
    <x v="1127"/>
    <s v="Geet MP3 Haryanvi &amp; GK Digital Presenting New Song &quot;Yarra Pe Udhari&quot; By Zaildar Sheoran. _x000a_Make Sure You Will Like It And Spread It As Much As You Can. _x000a_Subscribe To Our Channel For Upcoming Songs: https://bit.ly/SubscribeGeetMP3Haryanvi_x000a__x000a_Stream/Download Full Song On:_x000a__x000a_Amazon Prime Music: http://bit.ly/42OXst7_x000a_Apple Music: http://bit.ly/3LZdVVK_x000a_Spotify: http://bit.ly/3ns4XWN_x000a_YT Music: http://bit.ly/3lTTKOo_x000a_iTunes: http://bit.ly/3LZdVVK_x000a_Reel: http://bit.ly/3zjrIyM_x000a__x000a_Song: Yarra pe Udhari_x000a_Singer: Zaildar Sheoran_x000a_Writer/Composer: Zaildar Sheoran_x000a_Starring: Zaildar Sheoran &amp; Miss Parul_x000a_Music: Sahaj Randhawa_x000a_DOP: SK Rao_x000a_Editor: Sukhbag Sindhu_x000a_Produced By: Kv Dhillon_x000a_Reel &amp; Online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3M27S"/>
    <x v="146"/>
    <n v="1030312"/>
    <n v="5431"/>
    <n v="274"/>
    <x v="1"/>
    <x v="757"/>
    <x v="353"/>
    <s v="NILL"/>
    <s v=" Zaildar Sheoran"/>
    <m/>
    <m/>
    <m/>
    <s v=" http://bit.ly/3ns4XWN"/>
    <s v=" http://bit.ly/3LZdVVK"/>
    <m/>
    <m/>
    <s v="haryanvi_song"/>
  </r>
  <r>
    <x v="2"/>
    <x v="1128"/>
    <s v="Geet MP3 Haryanvi &amp; GK Digital Presenting New Song &quot;Laad Tere Ladau&quot;_x000a_Make Sure You Will Like It And Spread it As Much As You Can. _x000a_Subscribe To Our Channel For Upcoming Songs: https://bit.ly/SubscribeGeetMP3Haryanvi_x000a__x000a_Stream/Download Full Song On:_x000a__x000a_Amazon Prime Music : http://bit.ly/42KYw10_x000a_Hungama : http://bit.ly/40EizfT_x000a_Apple Music : http://bit.ly/3JPQ9ZG_x000a_Spotify : http://bit.ly/3K9WReb_x000a_Amazon UK : https://bit.ly/42He4mE_x000a_YT Music : http://bit.ly/3LTwTNm_x000a_iTunes : http://bit.ly/3JPQ9ZG_x000a_Youtube : https://bit.ly/3JFQfCQ_x000a__x000a_Song Credits: _x000a_Song Name:  Laad Tere Ladau_x000a_Singer: UK Haryanvi, Anjali Raj_x000a_Lyrics: Hariom Saini_x000a_Music: S Hooda_x000a_Composer: UK Haryanvi, Haiom Saini_x000a_Starring: Hariom Saini, Radhika Mohar_x000a_DOP: Lovekesh Sharma_x000a_Edit: DK Saini_x000a_Project Head: Deepak Sharma_x000a_Makeup: Rahul Mathaniya_x000a_Special Thanks: All Bahi Chara_x000a_Director: SP _x000a_Poster Designer: Parry, Rahul Kasndi_x000a_Produced By: Kv Dhillon_x000a_Online Promotions: GK Digital_x000a_Music Label: Geet MP3 Haryanvi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4M21S"/>
    <x v="233"/>
    <n v="844535"/>
    <n v="282"/>
    <n v="258"/>
    <x v="1"/>
    <x v="758"/>
    <x v="354"/>
    <s v="Hariom Saini"/>
    <s v=" UK Haryanvi, Haiom Saini"/>
    <m/>
    <m/>
    <m/>
    <m/>
    <m/>
    <m/>
    <m/>
    <s v="haryanvi_song"/>
  </r>
  <r>
    <x v="2"/>
    <x v="1129"/>
    <s v="Geet MP3 Haryanvi &amp; GK Digital Presenting New Song &quot;Nira Badmash&quot; By Tera Kracker Ft. Ptaka TS. _x000a_Make Sure You Will Like It And Spread it As Much As You Can. _x000a_Subscribe To Our Channel For Upcoming Songs : https://bit.ly/SubscribeGeetMP3Haryanvi_x000a__x000a_Stream/Download Full Song On:_x000a__x000a_Amazon Prime Music : http://bit.ly/3km75yh_x000a_Hungama : http://bit.ly/3kvJr2j_x000a_Spotify : http://bit.ly/3IufIi3_x000a_Apple Music : http://bit.ly/3ISMtH4_x000a_YT Music : http://bit.ly/3InvR96_x000a_iTunes : http://bit.ly/3ISMtH4_x000a_Youtube : http://bit.ly/3InvR96_x000a__x000a_Song : Nira Badmash_x000a_Singer : Tera Kracker Ft. Ptaka TS_x000a_Lyrics : Tera Kracker_x000a_Music : Ghanu Music_x000a_Mix Master : D Chandu_x000a_Poster &amp; Lyrical Video : VisualByPotter_x000a_Produced By : Kv Dhillon_x000a_Online Promotions : GK Digital_x000a_Music Label :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56S"/>
    <x v="46"/>
    <n v="116684"/>
    <n v="489"/>
    <n v="31"/>
    <x v="1"/>
    <x v="759"/>
    <x v="355"/>
    <s v="Tera Kracker"/>
    <m/>
    <s v=" Ghanu Music"/>
    <m/>
    <m/>
    <m/>
    <m/>
    <m/>
    <m/>
    <s v="haryanvi_song"/>
  </r>
  <r>
    <x v="2"/>
    <x v="1130"/>
    <s v="Geet MP3 Haryanvi &amp; GK Digital Presenting Laal Chunni By &quot;Hallu Mandiaala&quot;_x000a_Make Sure You Will Like It And Spread It As Much As You Can. _x000a__x000a_Subscribe To Our Channel For Upcoming Songs: https://bit.ly/SubscribeGeetMP3Haryanvi_x000a__x000a_Audio Available On_x000a_Spotify: https://spoti.fi/3gUFdQ7_x000a_Apple Music: https://bit.ly/3XW2YaP_x000a_Amazon Prime Music: https://bit.ly/3FmXYVG_x000a_Jio Saavn : https://bit.ly/3H57aPK_x000a_Hungama : https://bit.ly/3HaFIAg_x000a_Amazon UK: https://bit.ly/3VKCNCg_x000a_YouTube Music: https://bit.ly/3h0gvOa_x000a_iTunes: https://bit.ly/3XW2YaP_x000a_Instagram Reel: https://bit.ly/3VC6jus_x000a__x000a_Song Credits : _x000a_Song Name : Laal Chunni_x000a_Singer : Hallu Mandiaala_x000a_Lyrics/Composer : Hallu Mandiaala_x000a_Music: Ghanu Music _x000a_Video Director: IPS Malhi_x000a_Mix Master : D Chandu_x000a_Publicity Design: Sumit Bamal_x000a_Produced By: KV Dhillon_x000a_Online Promotions: GK Digital_x000a_Label: GeetMP3 Haryanvi 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44S"/>
    <x v="92"/>
    <n v="1619135"/>
    <n v="12182"/>
    <n v="1969"/>
    <x v="3"/>
    <x v="760"/>
    <x v="326"/>
    <s v="Hallu Mandiaala"/>
    <m/>
    <m/>
    <m/>
    <s v=" https://bit.ly/3h0gvOa"/>
    <s v=" https://spoti.fi/3gUFdQ7"/>
    <s v=" https://bit.ly/3XW2YaP"/>
    <m/>
    <s v=" https://bit.ly/3VC6jus"/>
    <s v="haryanvi_song"/>
  </r>
  <r>
    <x v="2"/>
    <x v="1131"/>
    <s v="Geet MP3 Haryanvi &amp; GK Digital Presenting New Song &quot;Khabbi Seat&quot;_x000a_Make Sure You Will Like It And Spread it As Much As You Can. _x000a_Subscribe To Our Channel For Upcoming Songs: https://bit.ly/SubscribeGeetMP3Haryanvi_x000a__x000a_Audio Available On : _x000a__x000a_Amazon Prime Music : http://bit.ly/3XINM0Q_x000a_Hungama : http://bit.ly/3VfKPDg_x000a_Spotify : http://bit.ly/3UeAMNn_x000a_Apple Music : http://bit.ly/3EOI7hc_x000a_Amazon UK : http://bit.ly/3H1KEXU_x000a_YT Music : http://bit.ly/3ON09Vr_x000a_iTunes : http://bit.ly/3EOI7hc_x000a_Resso : http://bit.ly/3VC6ZPN_x000a_YouTube : http://bit.ly/3udf95E_x000a__x000a_Song Credits: _x000a_Song Name:  Kabbi Seat _x000a_Singer: Boy Zaildar, Nonu Rana_x000a_Lyrics: RK Lehri_x000a_Music: Sanju Baba_x000a_Composer: Raju Punjabi_x000a_DOP: Jaideep_x000a_Makeup: Pawan_x000a_Video Director: Jaideep, Sufi Boxer_x000a_Poster Designer: Garry Nawaab_x000a_Produced By: Kv Dhillon_x000a_Online Promotions: GK Digital_x000a_Music Label: Geet MP3 Haryanvi_x000a__x000a_Music Consultant &amp; Digital Partner: GK Digital_x000a_Instagram: https://www.instagram.com/GK.DIGITAL_x000a__x000a_Enjoy And Stay Connected With Us. _x000a_Website: http://GeetMP3.com_x000a_YouTube: https://www.youtube.com/c/GeetMP3 _x000a_Facebook: https://www.facebook.com/GEETMP3OFFICIAL_x000a_Instagram: https://www.instagram.com/GEETMP3Haryanvi_x000a_Twitter: https://twitter.com/GEETMP3_x000a_SnapChat: https://www.snapchat.com/add/GEETMP3"/>
    <x v="0"/>
    <s v="PT3M2S"/>
    <x v="19"/>
    <n v="304955"/>
    <n v="4351"/>
    <n v="949"/>
    <x v="1"/>
    <x v="761"/>
    <x v="356"/>
    <s v="RK Lehri"/>
    <s v=" Raju Punjabi"/>
    <m/>
    <m/>
    <m/>
    <m/>
    <m/>
    <m/>
    <m/>
    <s v="haryanvi_song"/>
  </r>
  <r>
    <x v="2"/>
    <x v="1132"/>
    <s v="Geet MP3 Haryanvi &amp; GK Digital Presenting New Song &quot;Viah Karegi Ke Na&quot;_x000a_Make Sure You Will Like It And Spread it As Much As You Can. _x000a_Subscribe To Our Channel For Upcoming Songs: https://bit.ly/SubscribeGeetMP3Haryanvi_x000a__x000a_Audio Available On : _x000a__x000a_Amazon Prime Music : http://bit.ly/3UkiIS3_x000a_Hungama : http://bit.ly/3OPkXMb_x000a_Spotify : http://bit.ly/3AsAqMd_x000a_Apple Music : http://bit.ly/3XdAlWq_x000a_Amazon Uk : http://bit.ly/3ieHl5g_x000a_YT Music : http://bit.ly/3Vp3o87_x000a_iTunes : http://bit.ly/3XdAlWq_x000a_Reel : http://bit.ly/3EM9aL8_x000a__x000a_Song Credits: _x000a_Song Name:  Viah Karegi Ke Na_x000a_Singer : Amit Dhul &amp; Renuka Panwar_x000a_Starring: Lovekesh Sharma, Suzi Thakur_x000a_Music: GR Music _x000a_Lyrics: Yogi Raj _x000a_DOP: Ankit Sharma_x000a_Edit: Sunny Panchal_x000a_Director: SP_x000a_Project: Deepak Sharma _x000a_Poster Designer: Visual By Potter_x000a_Produced By: Kv Dhillon_x000a_Online Promotions: GK Digital_x000a_Music Label: Geet MP3 Haryanvi_x000a__x000a_Music Consultant &amp; Digital Partner: GK Digital_x000a_Instagram: https://www.instagram.com/GK.DIGITAL_x000a__x000a_Enjoy And Stay Connected With Us. _x000a_Website: http://GeetMP3.com_x000a_YouTube: https://www.youtube.com/c/GeetMP3 _x000a_Facebook: https://www.facebook.com/GEETMP3OFFICIAL_x000a_Instagram: https://www.instagram.com/GEETMP3Haryanvi_x000a_Twitter: https://twitter.com/GEETMP3_x000a_SnapChat: https://www.snapchat.com/add/GEETMP3"/>
    <x v="0"/>
    <s v="PT3M43S"/>
    <x v="21"/>
    <n v="516994"/>
    <n v="11717"/>
    <n v="772"/>
    <x v="1"/>
    <x v="762"/>
    <x v="357"/>
    <s v="Yogi Raj"/>
    <m/>
    <m/>
    <m/>
    <m/>
    <m/>
    <m/>
    <m/>
    <m/>
    <s v="haryanvi_song"/>
  </r>
  <r>
    <x v="2"/>
    <x v="1133"/>
    <s v="Geet MP3 Haryanvi &amp; GK Digital Presenting New Song_x000a_Make Sure You Will Like It And Spread it As Much As You Can. _x000a__x000a_Subscribe To Our Channel For Upcoming Songs: https://bit.ly/SubscribeGeetMP3Haryanvi_x000a__x000a_Audio Available On :_x000a__x000a_Amazon Prime Music : http://bit.ly/3hyo52i_x000a_Apple Music : http://bit.ly/3tyi0FO_x000a_Spotify : http://bit.ly/3UBMORT_x000a_Amazon UK : http://bit.ly/3hKymbV_x000a_YT Music : http://bit.ly/3Exaql3_x000a_iTunes : http://bit.ly/3tyi0FO_x000a_Reel : http://bit.ly/3AjGdDQ_x000a_Resso : http://bit.ly/3hNgcGE_x000a_YouTube : http://bit.ly/3tyHtzc_x000a__x000a_Song Credits: _x000a_Song Name: Kala Chasma_x000a_Singer: Mohini Patel_x000a_Starring: Sonam Tiwari, KD Petwar_x000a_Music: GR Music_x000a_Lyrisc: Sunny Panchal_x000a_Dop: Lovekesh Sharma_x000a_Edit/DI: Abhya Panchal_x000a_Director: SP Panchal_x000a_Project Head: Deepak Sharma_x000a_Produced By: Kv Dhillon_x000a_Online Promotions: GK Digital_x000a_Music Label: Geet MP3 Haryanvi_x000a__x000a_Music Consultant &amp; Digital Partner: GK Digital_x000a_Instagram: https://www.instagram.com/GK.DIGITAL_x000a__x000a_Enjoy And Stay Connected With Us. _x000a_Website: http://GeetMP3.com_x000a_YouTube: https://www.youtube.com/c/GeetMP3 _x000a_Facebook: https://www.facebook.com/GEETMP3OFFICIAL_x000a_Instagram: https://www.instagram.com/GEETMP3Haryanvi_x000a_Twitter: https://twitter.com/GEETMP3_x000a_SnapChat: https://www.snapchat.com/add/GEETMP3"/>
    <x v="0"/>
    <s v="PT2M23S"/>
    <x v="0"/>
    <n v="541580"/>
    <n v="3892"/>
    <n v="489"/>
    <x v="1"/>
    <x v="763"/>
    <x v="358"/>
    <s v="NILL"/>
    <m/>
    <m/>
    <m/>
    <m/>
    <m/>
    <m/>
    <m/>
    <m/>
    <s v="haryanvi_song"/>
  </r>
  <r>
    <x v="2"/>
    <x v="1134"/>
    <s v="Geet MP3 Haryanvi &amp; GK Digital Presentation_x000a_Make Sure You Will Like It And Spread it As Much As You Can. _x000a__x000a_Subscribe To Our Channel For Upcoming Songs: https://bit.ly/SubscribeGeetMP3Haryanvi_x000a__x000a_Audio Available On :_x000a__x000a_Amazon Prime Music : http://bit.ly/3WND4pd_x000a_Jio Saavn : http://bit.ly/3FTlytP_x000a_Hungama : http://bit.ly/3fPvYjw_x000a_Apple Music : http://bit.ly/3Ghauqs_x000a_Spotify : http://bit.ly/3zYPnoS_x000a_Amazon UK : http://bit.ly/3GmPM8V_x000a_YT Music : http://bit.ly/3EeNffn_x000a_iTunes : http://bit.ly/3Ghauqs_x000a_Resso : http://bit.ly/3FTmw9r_x000a__x000a_Song: Att Darling_x000a_Singer: Sahil Muana _x000a_Lyrics: Sahil Muana_x000a_Original Composer: Jass Manak _x000a_Music: Taal Records (Manish Muana)_x000a_Video Graphic Designer: Visual By Potter _x000a_Produced By: Kv Dhillon_x000a_Reel &amp; Online Promotions: GK Digital_x000a_Music Label: Geet MP3 Haryanvi_x000a__x000a_Music Consultant &amp; Digital Partner: GK Digital_x000a_Instagram: https://www.instagram.com/GK.DIGITAL_x000a__x000a_Enjoy and stay connected with us _x000a__x000a_Website: http://GeetMP3.com_x000a_YouTube: https://www.youtube.com/c/GeetMP3 _x000a_Facebook: https://www.facebook.com/GEETMP3OFFICIAL_x000a_Instagram: https://www.instagram.com/GEETMP3Haryanvi_x000a_Twitter: https://twitter.com/GEETMP3_x000a_SnapChat: https://www.snapchat.com/add/GEETMP3"/>
    <x v="0"/>
    <s v="PT3M17S"/>
    <x v="42"/>
    <n v="39580"/>
    <n v="638"/>
    <n v="79"/>
    <x v="3"/>
    <x v="764"/>
    <x v="359"/>
    <s v="Sahil Muana"/>
    <s v=" Jass Manak "/>
    <m/>
    <m/>
    <m/>
    <m/>
    <m/>
    <m/>
    <m/>
    <s v="haryanvi_song"/>
  </r>
  <r>
    <x v="2"/>
    <x v="1135"/>
    <s v="Geet MP3 Haryanvi &amp; GK Digital Presenting _x000a_Make Sure You Will Like It And Spread it As Much As You Can. _x000a__x000a_Subscribe To Our Channel For Upcoming Songs: https://bit.ly/SubscribeGeetMP3Haryanvi_x000a__x000a_Audio Available On:-_x000a__x000a_Wynk Music : https://bit.ly/3Nc0izT_x000a_Amazon Prime Music : https://amzn.to/3wsytML_x000a_Jio Saavn : https://bit.ly/3LakCAe_x000a_Hungama : http://bit.ly/3TzqB5L_x000a_Apple Music : https://apple.co/3woDRRk_x000a_Spotify : https://spoti.fi/3l2Z3ae_x000a_Amazon Uk : https://amzn.to/3L9NVTE_x000a_YT Music : https://bit.ly/39f97Kv_x000a_iTunes : https://apple.co/3woDRRk_x000a_Resso :  https://bit.ly/3L5qPgF_x000a_Reel : https://bit.ly/3yxfPWX_x000a_YouTube : http://bit.ly/3tBfv5y_x000a__x000a_Song: Mausam Mausam_x000a_Singer : Micky Arora Ft Lil Golu_x000a_Lyrics: Micky Arora , Lil Golu_x000a_Music: Kabira_x000a_Video: The Ayub Khan_x000a_Produced By: Kv Dhillon_x000a_Online Promotions: GK Digital_x000a_Music Label: Geet MP3 Haryanvi_x000a__x000a_Music Consultant &amp; Digital Partner: GK Digital_x000a_Instagram: https://www.instagram.com/GK.DIGITAL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2M46S"/>
    <x v="56"/>
    <n v="805057"/>
    <n v="17454"/>
    <n v="1484"/>
    <x v="3"/>
    <x v="765"/>
    <x v="360"/>
    <s v="Micky Arora , Lil Golu"/>
    <m/>
    <m/>
    <s v=" The Ayub Khan"/>
    <m/>
    <m/>
    <m/>
    <m/>
    <m/>
    <s v="haryanvi_song"/>
  </r>
  <r>
    <x v="2"/>
    <x v="1136"/>
    <s v="Geet MP3 Haryanvi &amp; GK Digital Presenting _x000a_Make Sure You Will Like It And Spread it As Much As You Can. _x000a__x000a_Subscribe To Our Channel For Upcoming Songs : https://bit.ly/SubscribeGeetMP3Haryanvi_x000a__x000a_Audio Also Available On : _x000a__x000a_Wynk Music : https://bit.ly/3w6Nllc_x000a_Amazon Prime Music : https://amzn.to/3l4EBFR_x000a_Hungama : http://bit.ly/3TyjTwN_x000a_Spotify : https://spoti.fi/3syfzDc_x000a_Apple Music : https://apple.co/3l6PPtv_x000a_Amazon Uk : https://amzn.to/3Mdcm3P_x000a_YT Music : https://bit.ly/3l8wx76_x000a_iTunes : https://apple.co/3l6PPtv_x000a_YouTube : http://bit.ly/3g4VAZT_x000a_Resso : https://bit.ly/3wqlqvt_x000a_Reel : https://bit.ly/3l4ZRLG_x000a__x000a_Song : Deewana_x000a_Singer : Hallu Mandiaala_x000a_Lyrics : Hallu Mandiaala_x000a_Music : Deepty_x000a_Director : Ayub Khan_x000a_Produced By : Kv Dhillon_x000a_Online Promotions : GK Digital_x000a_Music Label : Geet MP3 Haryanvi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9S"/>
    <x v="49"/>
    <n v="1230861"/>
    <n v="5727"/>
    <n v="873"/>
    <x v="4"/>
    <x v="766"/>
    <x v="326"/>
    <s v="Hallu Mandiaala"/>
    <m/>
    <s v=" Deepty"/>
    <m/>
    <m/>
    <m/>
    <m/>
    <m/>
    <m/>
    <s v="haryanvi_song"/>
  </r>
  <r>
    <x v="2"/>
    <x v="1137"/>
    <s v="Geet MP3 Haryanvi &amp; GK Digital Presenting _x000a_Make Sure You Will Like It And Spread it As Much As You Can. _x000a__x000a_Subscribe To Our Channel For Upcoming Songs : https://bit.ly/SubscribeGeetMP3Haryanvi_x000a__x000a__x000a__x000a__x000a__x000a__x000a_Song : Yaad Meri_x000a_Singer : MD Desi Rockstar_x000a_Lyrics : Veen Ranjha_x000a_Music : KP Music_x000a_Produced By : Kv Dhillon_x000a_Online Promotions : GK Digital_x000a_Music Label : Geet MP3 Haryanvi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21S"/>
    <x v="82"/>
    <n v="1037074"/>
    <n v="19403"/>
    <n v="2393"/>
    <x v="3"/>
    <x v="767"/>
    <x v="361"/>
    <s v="Veen Ranjha"/>
    <m/>
    <s v=" KP Music"/>
    <m/>
    <m/>
    <m/>
    <m/>
    <m/>
    <m/>
    <s v="haryanvi_song"/>
  </r>
  <r>
    <x v="2"/>
    <x v="1138"/>
    <s v="Geet MP3 Haryanvi &amp; GK Digital Presenting _x000a_Make Sure You Will Like It And Spread It As Much As You Can. _x000a__x000a_Subscribe To Our Channel For Upcoming Songs: https://bit.ly/SubscribeGeetMP3Haryanvi_x000a__x000a_Audio is Also Available On_x000a_Wynk Music: https://bit.ly/3wG1TXz_x000a_Amazon Prime Music: https://amzn.to/3DiLw5S_x000a_Jio Saavn: https://bit.ly/3Hr2kdx_x000a_Hungama: https://bit.ly/3oouFIp_x000a_Spotify: https://spoti.fi/3qEx3he_x000a_Apple Music: https://apple.co/3wKAi7M_x000a_Amazon UK: https://amzn.to/3kyTMaj_x000a_YT Music: https://bit.ly/3qBU7wU_x000a_iTunes: https://apple.co/3wKAi7M_x000a__x000a_Song: Beej Maria _x000a_Singer: Renuka Panwar _x000a_Lyrics: Andy Dhaiya_x000a_Music: GR Music_x000a_Director: The Ayub Khan_x000a_Produced By: Kv Dhillon_x000a_Online Promotions: GK Digital_x000a_Music Label :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2M31S"/>
    <x v="45"/>
    <n v="1747342"/>
    <n v="6083"/>
    <n v="477"/>
    <x v="3"/>
    <x v="768"/>
    <x v="362"/>
    <s v="Andy Dhaiya"/>
    <m/>
    <m/>
    <m/>
    <m/>
    <s v=" https://spoti.fi/3qEx3he"/>
    <s v=" https://apple.co/3wKAi7M"/>
    <m/>
    <m/>
    <s v="haryanvi_song"/>
  </r>
  <r>
    <x v="2"/>
    <x v="1139"/>
    <s v="Geet MP3 Haryanvi &amp; GK Digital Presenting _x000a_Make Sure You Will Like It And Spread it As Much As You Can. _x000a__x000a_Subscribe To Our Channel For Upcoming Songs : https://bit.ly/SubscribeGeetMP3Haryanvi_x000a__x000a_Audio Also Available On : _x000a__x000a_Wynk Music : https://bit.ly/3DbSFET_x000a_Amazon Prime Music : https://amzn.to/3ChGOEP_x000a_Jio Saavn : https://bit.ly/3F41Ass_x000a_Hungama : https://bit.ly/3bm8zQN_x000a_Apple Music : https://apple.co/3DbT2zh_x000a_Spotify : https://spoti.fi/3jLrLfi_x000a_Amazon UK : https://amzn.to/3HeznBk_x000a_YT Music : https://bit.ly/31eNhCX_x000a_iTunes : https://apple.co/3DbT2zh_x000a_Resso :  https://m.resso.app/ZSernJWs6/_x000a__x000a_Song : 4 Din _x000a_Singer : MD Desi Rockstar_x000a_Lyrics : Filmy_x000a_Music : Ghanu_x000a_Director : Sumit Bhardwaj_x000a_Produced By : Kv Dhillon_x000a_Online Promotions : GK Digital_x000a_Music Label : Geet MP3 Haryanvi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14S"/>
    <x v="48"/>
    <n v="865839"/>
    <n v="7621"/>
    <n v="1205"/>
    <x v="4"/>
    <x v="769"/>
    <x v="361"/>
    <s v="Filmy"/>
    <m/>
    <s v=" Ghanu"/>
    <m/>
    <m/>
    <m/>
    <m/>
    <m/>
    <m/>
    <s v="haryanvi_song"/>
  </r>
  <r>
    <x v="2"/>
    <x v="1140"/>
    <s v="Geet MP3 Haryanvi &amp; GK Digital Presenting _x000a_Make Sure You Will Like It And Spread it As Much As You Can. _x000a__x000a_Subscribe To Our Channel For Upcoming Songs : https://bit.ly/SubscribeGeetMP3Haryanvi_x000a__x000a_Audio Also Available On :_x000a__x000a_Apple Music : http://apple.co/3p3zyp6_x000a_Wynk : http://bit.ly/2KmyptY_x000a_Hungama : http://bit.ly/3r9QD2D_x000a_JioSaavn : http://bit.ly/3nAd6Ub_x000a_Prime Music : https://amzn.to/37xHBof_x000a_Youtube Music : https://bit.ly/2KE5AZU_x000a_Spotify : http://spoti.fi/38gthzz_x000a_iTunes : http://apple.co/3p3zyp6_x000a_Amazon UK : http://amzn.to/37vrszy_x000a_Resso : https://m.resso.app/ZSto86Vf/_x000a__x000a__x000a__x000a_Title : Pardhani_x000a_Starring : Dillu Taya || Mahi Lakra_x000a_Singer : Dillu Taya_x000a_Lyrics : Ankky Gullarpur_x000a_Music : GR Music_x000a_Producer : Dillu Taya _x000a_Story &amp; Concept : Andi Dudes Team_x000a_Director : Meet Choudhary_x000a_Editor : Satish Parjapati_x000a_D.O.P : Bittu Dev &amp; Vijay Rathore_x000a_Make-up : Gulshan Makeup_x000a_Publicity Design : Sachin Siwach_x000a_Produced By : Kv Dhillon_x000a_Online Promotions : GK Digital_x000a_Music Label : Geet MP3 Haryanvi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39S"/>
    <x v="53"/>
    <n v="156662"/>
    <n v="1820"/>
    <n v="341"/>
    <x v="4"/>
    <x v="770"/>
    <x v="363"/>
    <s v="Ankky Gullarpur"/>
    <m/>
    <s v=" GR Music"/>
    <m/>
    <m/>
    <m/>
    <m/>
    <m/>
    <m/>
    <s v="haryanvi_song"/>
  </r>
  <r>
    <x v="2"/>
    <x v="1141"/>
    <s v="Geet MP3 Haryanvi &amp; GK Digital Presenting _x000a_Make Sure You Will Like It And Spread it As Much As You Can. _x000a__x000a_Subscribe To Our Channel For Upcoming Songs : https://bit.ly/SubscribeGeetMP3Haryanvi_x000a__x000a_Title : Pardhani_x000a_Starring : Dillu Taya || Mahi Lakra_x000a_Singer : Dillu Taya_x000a_Lyrics : Ankky Gullarpur_x000a_Music : GR Music_x000a_Producer : Dillu Taya _x000a_Story &amp; Concept : Andi Dudes Team_x000a_Director : Meet Choudhary_x000a_Editor : Satish Parjapati_x000a_D.O.P : Bittu Dev &amp; Vijay Rathore_x000a_Make-up : Gulshan Makeup_x000a_Publicity Design : Sachin Siwach_x000a_Produced By : Kv Dhillon_x000a_Online Promotions : GK Digital_x000a_Music Label : Geet MP3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42S"/>
    <x v="253"/>
    <n v="3965"/>
    <n v="193"/>
    <n v="21"/>
    <x v="4"/>
    <x v="770"/>
    <x v="363"/>
    <s v="Ankky Gullarpur"/>
    <m/>
    <s v=" GR Music"/>
    <m/>
    <m/>
    <m/>
    <m/>
    <m/>
    <m/>
    <s v="haryanvi_song"/>
  </r>
  <r>
    <x v="2"/>
    <x v="1142"/>
    <s v="Geet MP3 Haryanvi &amp; GK Digital Presenting _x000a_Make Sure You Will Like It And Spread it As Much As You Can. _x000a__x000a_Subscribe To Our Channel For Upcoming Songs : https://bit.ly/SubscribeGeetMP3Haryanvi_x000a__x000a_Audio Available On : _x000a__x000a_Prime Music : https://amzn.to/3lHn4lH_x000a_Amazon Uk : https://amzn.to/3fcFAjn_x000a_Apple Music : https://apple.co/3f7XWlQ_x000a_YT Music : https://bit.ly/3kIB5OW_x000a_Spotify : https://spoti.fi/3nwGbj5_x000a_iTunes : https://apple.co/3f7XWlQ_x000a__x000a__x000a_Song : Gajban_x000a_Singer : UK Haryanvi, Kuldeep Keshwar_x000a_Lyrics : AJ Hathlaniya_x000a_Music : Geet Ampire_x000a_Produced By : Kv Dhillon_x000a_Online Promotions : GK Digital_x000a_Music Label : Geet MP3_x000a__x000a_Special Thanks : Sh. Lt. Pt. Mange Ram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4M5S"/>
    <x v="257"/>
    <n v="7394"/>
    <n v="401"/>
    <n v="34"/>
    <x v="4"/>
    <x v="771"/>
    <x v="364"/>
    <s v="AJ Hathlaniya"/>
    <m/>
    <s v=" Geet Ampire"/>
    <m/>
    <m/>
    <m/>
    <m/>
    <m/>
    <m/>
    <s v="haryanvi_song"/>
  </r>
  <r>
    <x v="2"/>
    <x v="1143"/>
    <s v="Geet MP3 Haryanvi &amp; GK Digital Presenting Latest Haryanvi Songs 2020 &quot;KAYAR&quot; Song By Maani Bhat_x000a_Make Sure You Will Like This New Haryanvi Song And Spread it As Much As You Can. _x000a__x000a_Subscribe To Our Channel For Upcoming Songs : https://bit.ly/SubscribeGeetMP3Haryanvi_x000a__x000a_Listen Kayar Audio On:-_x000a_Gaana - https://gaana.com/album/kayar_x000a_Wynk - https://wynk.in/u/rXuRaslyN_x000a__x000a__x000a__x000a__x000a_Song : Kayar_x000a_Singer : Maani Bhat_x000a_Lyrics : RK Dhotterwala_x000a_Music : Happy Singh_x000a_Staring : Maani Bhat, R Choudhary, Sukhi, Rajesh Lara, Tony Khalery_x000a_Produced By : Kv Dhillon_x000a_Online Promotions : GK Digital_x000a_Music Label : Geet MP3_x000a__x000a_Video Credits_x000a__x000a_Direction/Concept/Screenplay- The Meet_x000a_Dop - Mahendr Nokhi_x000a_Edit/Di - The Meet_x000a_Makeup - Sandeep Sain &amp; Mona_x000a_Action By Jagraj &amp; team_x000a_Special Thanks : The Kabila King Dhaba, Autonation Sirsa, Manjeet Chahar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38S"/>
    <x v="59"/>
    <n v="581699"/>
    <n v="7932"/>
    <n v="779"/>
    <x v="1"/>
    <x v="772"/>
    <x v="365"/>
    <s v="RK Dhotterwala"/>
    <m/>
    <s v=" Happy Singh"/>
    <m/>
    <m/>
    <m/>
    <m/>
    <m/>
    <m/>
    <s v="haryanvi_song"/>
  </r>
  <r>
    <x v="2"/>
    <x v="1144"/>
    <s v="Geet MP3 Haryanvi &amp; GK Digital Presenting Latest Haryanvi Songs 2020 &quot;KAYAR&quot; by MAANI BHAT So Make Sure You Will Like It And Spread it As Much As You Can. _x000a__x000a_Subscribe To Our Channel For Upcoming Songs : https://bit.ly/SubscribeGeetMP3Haryanvi_x000a__x000a_Song : Kayar_x000a_Singer : Maani Bhat_x000a_Lyrics : RK Dhotterwala_x000a_Music : Happy Singh_x000a_Staring : Maani Bhat, R Choudhary, Sukhi, Rajesh Lara, Tony Khalery_x000a_Produced By : Kv Dhillon_x000a_Online Promotions : GK Digital_x000a_Music Label : Geet MP3_x000a__x000a_Video Credits_x000a__x000a_Direction/Concept/Screenplay- The Meet_x000a_Dop - Mahendr Nokhi_x000a_Edit/Di - The Meet_x000a_Makeup - Sandeep Sain &amp; Mona_x000a_Action By Jagraj &amp; team_x000a_Special Thanks : The Kabila King Dhaba, Autonation Sirsa, Manjeet Chahar_x000a__x000a_Music Consultant &amp; Digital Partner : GK Digital_x000a_Instagram : https://www.instagram.com/GK.DIGITAL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51S"/>
    <x v="268"/>
    <n v="11372"/>
    <n v="1013"/>
    <n v="116"/>
    <x v="4"/>
    <x v="773"/>
    <x v="365"/>
    <s v="RK Dhotterwala"/>
    <m/>
    <s v=" Happy Singh"/>
    <m/>
    <m/>
    <m/>
    <m/>
    <m/>
    <m/>
    <s v="haryanvi_song"/>
  </r>
  <r>
    <x v="2"/>
    <x v="1145"/>
    <s v="Geet MP3 Haryanvi &amp; GK Digital Presenting &quot;Leelo Lage Pyari&quot;_x000a_Make Sure You Will Like It And Spread It As Much As You Can. _x000a__x000a_Subscribe To Our Channel For Upcoming Songs: https://bit.ly/SubscribeGeetMP3Haryanvi_x000a__x000a_Audio Available On :_x000a_Gaana: https://bit.ly/2T7s6vm_x000a_Wynk Music: https://bit.ly/346mKXt_x000a_Prime Music: https://amzn.to/359k4aX_x000a_Jio Saavn: https://bit.ly/349cy0v_x000a_Hungama: https://bit.ly/3m0rOCY_x000a_Spotify: https://spoti.fi/3kwQiDz_x000a_Amazon Uk: https://amzn.to/3dG2D5p _x000a__x000a_Song: Leelo Lage Pyari_x000a_Singer: Totaram Sondhiya, Gurmeet Bhadana , Desi King_x000a_Actor: Baba Bhairupia , Lokesh Gurjar_x000a_Lyrics:  Rajkumar Talhan, Gurmeet Bhadana_x000a_Music: Desi King _x000a_Mix: Desi King_x000a_Master: D Chandu_x000a_Directed By: Gurmeet Bhadana_x000a_Co-Directed By: Desi King_x000a_Story &amp; Concept By: Gurmeet Bhadana _x000a_DOP/Edit/DI: Video Doctor Daljeet _x000a_Post Production: The Boss Production _x000a_Wardrobe: I am Desi World _x000a_Mua &amp; Hair: Naitik_x000a_Drone: Nimit Jainer _x000a_Lights: Media Lights _x000a_Location: Sondh, Gwalior, Hodel City_x000a_Produced By: KV Dhillon_x000a_Online Promotions: GK Digital_x000a_Music Label :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4M14S"/>
    <x v="72"/>
    <n v="1506774"/>
    <n v="39224"/>
    <n v="2043"/>
    <x v="4"/>
    <x v="774"/>
    <x v="366"/>
    <s v="Rajkumar Talhan, Gurmeet Bhadana"/>
    <m/>
    <m/>
    <m/>
    <m/>
    <s v=" https://spoti.fi/3kwQiDz"/>
    <m/>
    <m/>
    <m/>
    <s v="haryanvi_song"/>
  </r>
  <r>
    <x v="2"/>
    <x v="1146"/>
    <s v="Geet MP3 Haryanvi &amp; GK Digital Presenting_x000a_Make Sure You Will Like It And Spread It As Much As You Can. _x000a__x000a_Subscribe To Our Channel For Upcoming Songs: https://bit.ly/SubscribeGeetMP3Haryanvi_x000a__x000a_Audio Is Also Available On_x000a_Apple Music: https://apple.co/36jSiue_x000a_Gaana: https://bit.ly/2GfzXDX_x000a_Wynk Music: https://bit.ly/2EJuuVy_x000a_iTunes: https://apple.co/36jSiue_x000a_Prime Music: https://amzn.to/2GaXEgy_x000a_Jio Saavn: https://bit.ly/343Nqab_x000a_Spotify: https://spoti.fi/2G8pri3_x000a_Amazon UK: https://amzn.to/3j9myMb_x000a_Play Music: https://bit.ly/3cBOkhL_x000a_YT Music: https://bit.ly/2HyVGHr _x000a__x000a_Song: Suthri Si Chori 2_x000a_Singer: Mukesh Foji_x000a_Actor: Ajay Hooda &amp; Aarju Dhillon_x000a_Lyrics: Ajay Hooda _x000a_Music: Arvind Jaigid_x000a_Produced By: Kv Dhillon_x000a_Director: Pawan Gill_x000a_Dop: Manish Sharma _x000a_Assistant Director: Gagan Haryanvi _x000a_Story &amp; Concept By: Ajay Hooda_x000a_Editor: Aman Balhara_x000a_Online Promotions: GK Digital_x000a_Music Label: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3M23S"/>
    <x v="89"/>
    <n v="5233668"/>
    <n v="59873"/>
    <n v="1307"/>
    <x v="4"/>
    <x v="775"/>
    <x v="367"/>
    <s v="Ajay Hooda"/>
    <m/>
    <m/>
    <m/>
    <m/>
    <s v=" https://spoti.fi/2G8pri3"/>
    <s v=" https://apple.co/36jSiue"/>
    <m/>
    <m/>
    <s v="haryanvi_song"/>
  </r>
  <r>
    <x v="2"/>
    <x v="1147"/>
    <s v="Geet MP3 Haryanvi &amp; GK Digital Presenting &quot;Blackiya Shikkari&quot;_x000a_Make Sure You Will Like It And Spread it As Much As You Can. _x000a__x000a_Subscribe To Our Channel For Upcoming Songs : https://bit.ly/SubscribeGeetMP3Haryanvi_x000a__x000a_Audio Available On : _x000a__x000a_Wynk Music : https://bit.ly/3iNIwUD_x000a_Gaana : https://bit.ly/2FXGEu3_x000a_Jio Saavn : https://bit.ly/3kzCzuY_x000a_Prime Music : https://amzn.to/2HgmOeh_x000a_Hungama : https://bit.ly/2RAiVTi_x000a_Spotify : https://spoti.fi/3kqz7CY_x000a_Amazon Uk : https://amzn.to/3hMPEj0_x000a_Google Play Music : https://bit.ly/33JcMK1_x000a_YT Music : https://bit.ly/33FGSy8_x000a_Apple Music : https://apple.co/3hReWMH_x000a__x000a_Song : Blackiya Shikkari _x000a_Singer : Raman Raj _x000a_Lyrics : Raman Raj _x000a_Music : Mr.Cruz _x000a_Director : Chirag Bansal _x000a_Producer : Chirag Bansal_x000a_Produced By : Kv Dhillon_x000a_Online Promotions : GK Digital_x000a_Music Label : Geet MP3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0"/>
    <s v="PT3M53S"/>
    <x v="32"/>
    <n v="1076596"/>
    <n v="6400"/>
    <n v="1229"/>
    <x v="3"/>
    <x v="776"/>
    <x v="368"/>
    <s v="Raman Raj"/>
    <m/>
    <s v=" Mr.Cruz "/>
    <m/>
    <m/>
    <m/>
    <m/>
    <m/>
    <m/>
    <s v="haryanvi_song"/>
  </r>
  <r>
    <x v="2"/>
    <x v="1148"/>
    <s v="Geet MP3 Haryanvi &amp; GK Digital Presenting &quot;Brotherhood&quot;_x000a_Make Sure You Will Like It And Spread It As Much As You Can. _x000a__x000a_Subscribe To Our Channel For Upcoming Songs: https://bit.ly/SubscribeGeetMP3Haryanvi_x000a__x000a_Artist Insta: https://instagram.com/mddesirockstar_x000a_Facebook : https://www.facebook.com/mddesirockstar_x000a__x000a_Audio Available On_x000a_iTunes: https://apple.co/397XwZJ_x000a_Apple Music: https://apple.co/397XwZJ_x000a_Gaana: https://bit.ly/3jDYXUC_x000a_Wynk Music: https://bit.ly/32t5mvE_x000a_Amazon Music: https://amzn.to/3fDflCh_x000a_Hungama https://bit.ly/3eRBLOW_x000a_Prime Music: https://amzn.to/3eMLZjy_x000a_Spotify: https://spoti.fi/3hlnlYX_x000a_Youtube Music: https://bit.ly/39fVG9c_x000a_Google Play: https://bit.ly/2OO7J49_x000a__x000a__x000a_Song: Brotherhood_x000a_Staring: MD, Pragati, Rohit Rao, Pankaj Tokas_x000a_Singer: MD Desi Rockstar_x000a_Lyrics: Filmy_x000a_Rap By: Nit C_x000a_Music: Kaka Music_x000a_Director/Dop: Amit Bishnoi_x000a_Editor: Pareen Sword_x000a_Produced By: Kv Dhillon_x000a_Project By: Ayub Khan_x000a_Stills: Tokas Photography_x000a_Online Promotions: GK Digital_x000a_Music Label: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3"/>
    <s v="PT3M24S"/>
    <x v="39"/>
    <n v="12489028"/>
    <n v="149193"/>
    <n v="10268"/>
    <x v="3"/>
    <x v="777"/>
    <x v="361"/>
    <s v="Filmy"/>
    <m/>
    <m/>
    <m/>
    <m/>
    <s v=" https://spoti.fi/3hlnlYX"/>
    <s v=" https://apple.co/397XwZJ"/>
    <m/>
    <m/>
    <s v="haryanvi_song"/>
  </r>
  <r>
    <x v="2"/>
    <x v="1149"/>
    <s v="Geet MP3 Haryanvi &amp; GK Digital Presenting &quot;Doodhiya&quot;_x000a_Make Sure You Will Like It And Spread it As Much As You Can. _x000a__x000a__x000a__x000a_Subscribe To Our Channel For Upcoming Songs : https://bit.ly/SubscribeGeetMP3Haryanvi_x000a__x000a__x000a__x000a_Audio Available On : _x000a__x000a__x000a_ITunes : https://apple.co/2NPt90g_x000a_Apple Music : https://apple.co/2NPt90g_x000a_Wynk Music : https://bit.ly/2Bvlv8B_x000a_Hungama : https://bit.ly/3glFxkC_x000a_Spotify : https://spoti.fi/2CbVZoN_x000a_Gaana : https://bit.ly/3ffXC3P_x000a_JioSaavn : https://bit.ly/2ZE6mKd_x000a_Google Play : https://bit.ly/2BHZTWD_x000a_Youtube Music : https://bit.ly/2Z28YCE_x000a_Amazon Music : https://amzn.to/2C5zJx8 _x000a__x000a__x000a__x000a__x000a_Song : Dhoodhiya _x000a__x000a_Singer : Raj Mawar_x000a_Lyrics : KP Kundu _x000a__x000a_Music : Raj Mawar_x000a_Video : Dheeraj M_x000a_Dop : Vikas Kaushik  _x000a__x000a_Produced By : Kv Dhillon_x000a__x000a_Online Promotions : GK DIGITAL _x000a__x000a_Music Label : Geet MP3 Haryanvi_x000a_Artist : Biru Kataria , Vikash Rajana , KP Kundu_x000a_Gaurav Jaat , Neeraj _x000a_CO Artist : Dinesh Sharma , Shilu Sahil_x000a__x000a__x000a__x000a__x000a__x000a__x000a__x000a_Music Consultant &amp; Digital Partner : GK Digital_x000a__x000a_Instagram : https://www.instagram.com/GK.DIGITAL_x000a__x000a__x000a__x000a__x000a__x000a_Enjoy &amp; Stay Connected With Us _x000a__x000a__x000a__x000a_Website : http://GeetMP3.com_x000a__x000a_YouTube : https://www.youtube.com/c/GeetMP3 _x000a__x000a_Facebook : https://www.facebook.com/GEETMP3OFFICIAL_x000a__x000a_Instagram : https://www.instagram.com/GEETMP3Haryanvi_x000a__x000a_Twitter : https://twitter.com/GEETMP3_x000a__x000a_SnapChat : https://www.snapchat.com/add/GEETMP3"/>
    <x v="0"/>
    <s v="PT2M31S"/>
    <x v="45"/>
    <n v="1316287"/>
    <n v="32446"/>
    <n v="1938"/>
    <x v="3"/>
    <x v="778"/>
    <x v="369"/>
    <s v="KP Kundu"/>
    <m/>
    <s v=" Raj Mawar"/>
    <m/>
    <m/>
    <m/>
    <m/>
    <m/>
    <m/>
    <s v="haryanvi_song"/>
  </r>
  <r>
    <x v="2"/>
    <x v="1150"/>
    <s v="Geet MP3 Haryanvi &amp; GK DIGITAL Presenting Our First Song As Haryanvi _x000a_Make Sure You Will Like It And Spread it As Much As You Can. _x000a__x000a_Subscribe To Our Channel For Upcoming Songs : _x000a__x000a__x000a_Audio Available On : _x000a__x000a_ITunes : https://apple.co/30mTZnP_x000a_Apple Music : https://apple.co/30mTZnP_x000a_Gaana : https://bit.ly/2YeOeWJ_x000a_Wynk Music : https://bit.ly/3dMZsZ4_x000a_JioSaavn : https://bit.ly/2ATnS4m_x000a_Amazon Music : https://amzn.to/3h6sjcN_x000a_Spotify : https://spoti.fi/2XL7RGQ_x000a_Hungama : https://bit.ly/2YePjhf_x000a_Google Play : https://bit.ly/2A6yGfL_x000a_Youtube Music : https://bit.ly/2AOi0tt_x000a__x000a__x000a__x000a__x000a_Song : Tarara_x000a_Singer : Subhash Fouji &amp; Prahlad Fagna _x000a_Lyrics : Prahlad Fagna _x000a_Music : RK Crew_x000a_Starring : Dev Kumar Deva , Anny Bee , Kumar Naseeb_x000a_Produced By : Kv Dhillon_x000a_Online Promotions : GK DIGITAL _x000a_Music Label : Geet MP3_x000a_Creative Producer : ABK Digital ( 7015820064 )_x000a_Director : Kumar Naseeb_x000a_Design : Aman Khan _x000a__x000a__x000a__x000a_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5"/>
    <s v="PT3M54S"/>
    <x v="284"/>
    <n v="396829"/>
    <n v="2553"/>
    <n v="272"/>
    <x v="1"/>
    <x v="779"/>
    <x v="370"/>
    <s v="Prahlad Fagna"/>
    <m/>
    <s v=" RK Crew"/>
    <m/>
    <m/>
    <m/>
    <m/>
    <m/>
    <m/>
    <s v="haryanvi_song"/>
  </r>
  <r>
    <x v="2"/>
    <x v="1151"/>
    <s v="Geet MP3 Haryanvi &amp; GK Digital Presenting &quot;Bareli&quot; _x000a_Make Sure You Will Like It And Spread it As Much As You Can._x000a__x000a_Audio Available On :_x000a__x000a_ITunes : https://apple.co/2WRvRX9_x000a_Apple Music : https://apple.co/2WRvRX9_x000a_Wynk : https://bit.ly/3fAQKyp_x000a_Gaana : https://bit.ly/3bnQyiE_x000a_Hungama : https://bit.ly/2yISwwY_x000a_JioSaavn : https://bit.ly/2T15L2Z_x000a_Spotify : https://spoti.fi/2MNemCx_x000a_Google Play : https://bit.ly/2yQuEas_x000a_Youtube Music : https://bit.ly/3bqxbW3_x000a_Amazon Music : https://amzn.to/2Z1QfHI_x000a__x000a__x000a__x000a_Song : Bareli_x000a_Singer : Farista, Renuka Panwar_x000a_Featuring : Anjali Raghav, Karan Mirza_x000a_Lyrics : Aamin Barodi _x000a_Rapper : R Deep _x000a_Music : JRB Music _x000a_Produced By : Kv Dhillon_x000a_Video Director : Farista_x000a_Online Promotions : GK Digital_x000a_Music Label : Geet MP3_x000a_Creative Producer : ABK Digital ( 7015820064 )_x000a_Dop : Sahil Sandhu_x000a_Assistant Dop : Lavi Khan_x000a_Dance Group : Aliza Khan_x000a_Edit : Satish Prajapati_x000a__x000a__x000a_Music Consultant &amp; Digital Partner : GK Digital_x000a_Instagram : https://www.instagram.com/GK.DIGITAL_x000a__x000a__x000a_Enjoy and stay connected with us _x000a_Website : http://GeetMP3.com"/>
    <x v="5"/>
    <s v="PT5M27S"/>
    <x v="285"/>
    <n v="626410"/>
    <n v="7474"/>
    <n v="590"/>
    <x v="4"/>
    <x v="780"/>
    <x v="371"/>
    <s v="Aamin Barodi"/>
    <m/>
    <s v=" JRB Music "/>
    <m/>
    <m/>
    <m/>
    <m/>
    <m/>
    <m/>
    <s v="haryanvi_song"/>
  </r>
  <r>
    <x v="2"/>
    <x v="1152"/>
    <s v="Geet MP3 Haryanvi &amp; GK Digital Presenting &quot;Saasu Nu Boli&quot; _x000a_Make Sure You Will Like It And Spread It As Much As You Can._x000a__x000a_Audio Available On_x000a_Itunes: https://apple.co/3dQEVTq_x000a_Apple Music: https://apple.co/3dQEVTq_x000a_Gaana : https://bit.ly/2VTH5eF_x000a_Wynk : https://bit.ly/3eMiKid_x000a_Hungama : https://bit.ly/3dF4WVi_x000a_JioSaavn : https://bit.ly/2xlBF2t_x000a_Spotify: https://spoti.fi/35W23g4_x000a_Google Play: https://bit.ly/35TwbbU_x000a_Youtube Music: https://bit.ly/2WUAn75_x000a_Amazon Music: https://amzn.to/2yK0HJr_x000a__x000a_Song: Saasu Nu Boli_x000a_Singer: Raj Mawer, Sheenam Katholic_x000a_Featuring: Anjali Raghav, Naveen Naru, Jogender Kundu_x000a_Lyrics: Andy Dahiya_x000a_Music: Vraj Bandu_x000a_Produced By: Kv Dhillon_x000a_Creative Producer: Abk Digital (7015820064)_x000a_Video Director: Pawan Gill_x000a_Online Promotions: GK Digital_x000a_Music Label : Geet MP3_x000a__x000a_Music Consultant &amp; Digital Partner: GK Digital_x000a_Instagram: https://www.instagram.com/GK.Digital_x000a_Must Visit: https://gk.digital/_x000a__x000a_Enjoy And Stay Connected With Us On Social Media. _x000a_Instagram: https://www.instagram.com/GeetMP3Haryanvi_x000a_Facebook: https://www.facebook.com/GeetMP3HaryanviFb_x000a_Twitter: https://twitter.com/GeetMP3Universe_x000a_Linkedin: https://www.linkedin.com/company/geetmp3haryanvi/_x000a_SnapChat: https://www.snapchat.com/add/GeetMP3_x000a_Website: http://geetmp3.com"/>
    <x v="0"/>
    <s v="PT3M24S"/>
    <x v="39"/>
    <n v="16709917"/>
    <n v="87320"/>
    <n v="1862"/>
    <x v="3"/>
    <x v="781"/>
    <x v="372"/>
    <s v="Andy Dahiya"/>
    <m/>
    <m/>
    <m/>
    <m/>
    <s v=" https://spoti.fi/35W23g4"/>
    <s v=" https://apple.co/3dQEVTq"/>
    <m/>
    <m/>
    <s v="haryanvi_song"/>
  </r>
  <r>
    <x v="2"/>
    <x v="1153"/>
    <s v="Geet MP3 Haryanvi &amp; GK DIGITAL Presenting Our First Song As Haryanvi _x000a__x000a_Make Sure You Will Like It And Spread it As Much As You Can. _x000a__x000a__x000a_Subscribe To Our Channel For Upcoming Songs : _x000a__x000a__x000a__x000a__x000a__x000a_Song : Saasu Nu Boli_x000a_Singer : Raj Mawer, Sheenam Katholic_x000a_Featuring : Anjali Raghav, Naveen Naru, Jogender Kundu_x000a_Lyrics : Andy Dahiya_x000a_Music : Vraj Bandu_x000a_Produced By : Kv Dhillon_x000a_Online Promotions : GK DIGITAL _x000a_Music Label : Geet MP3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5"/>
    <s v="PT50S"/>
    <x v="176"/>
    <n v="37086"/>
    <n v="707"/>
    <n v="30"/>
    <x v="1"/>
    <x v="781"/>
    <x v="372"/>
    <s v="Andy Dahiya"/>
    <m/>
    <s v=" Vraj Bandu"/>
    <m/>
    <m/>
    <m/>
    <m/>
    <m/>
    <m/>
    <s v="haryanvi_song"/>
  </r>
  <r>
    <x v="2"/>
    <x v="1154"/>
    <s v="Geet MP3 Haryanvi &amp; GK DIGITAL Presenting Our First Song As Haryanvi &quot;Naam Announce Karga&quot;_x000a__x000a_Make Sure You Will Like It And Spread it As Much As You Can. _x000a__x000a__x000a_Subscribe To Our Channel For Upcoming Songs : _x000a__x000a__x000a_Audio Available On : _x000a__x000a_Gaana : https://bit.ly/3bpCPYN_x000a_Wynk Music : https://bit.ly/3bsmG4E_x000a_Hungama : https://bit.ly/2WU08Vc_x000a_JioSaavn : https://bit.ly/2SYX0pO_x000a_Amazon Music : https://amzn.to/2y2DOjY_x000a__x000a__x000a__x000a_Song : Naam Announce Karga_x000a_Singer : Sandeep Surila, Ruchika Jangid_x000a_Lyrics : Ajay Hooda_x000a_Music : GR Music_x000a_Publicity Design : The Town Media_x000a_Lyrical Video : The Town Media _x000a_Produced By : Kv Dhillon_x000a_Online Promotions : GK DIGITAL _x000a_Music Label : Geet MP3_x000a__x000a__x000a_Music Consultant &amp; Digital Partner : GK Digital_x000a_Instagram : https://www.instagram.com/GK.DIGITAL_x000a__x000a__x000a_Enjoy and stay connected with us _x000a__x000a_Website : http://GeetMP3.com_x000a_YouTube : https://www.youtube.com/c/GeetMP3 _x000a_Facebook : https://www.facebook.com/GEETMP3OFFICIAL_x000a_Instagram : https://www.instagram.com/GEETMP3Haryanvi_x000a_Twitter : https://twitter.com/GEETMP3_x000a_SnapChat : https://www.snapchat.com/add/GEETMP3"/>
    <x v="5"/>
    <s v="PT3M14S"/>
    <x v="48"/>
    <n v="1136068"/>
    <n v="14145"/>
    <n v="325"/>
    <x v="1"/>
    <x v="782"/>
    <x v="373"/>
    <s v="Ajay Hooda"/>
    <m/>
    <s v=" GR Music"/>
    <m/>
    <m/>
    <m/>
    <m/>
    <m/>
    <m/>
    <s v="haryanvi_song"/>
  </r>
  <r>
    <x v="2"/>
    <x v="1155"/>
    <m/>
    <x v="5"/>
    <s v="PT11S"/>
    <x v="262"/>
    <n v="21767"/>
    <n v="1621"/>
    <n v="156"/>
    <x v="3"/>
    <x v="783"/>
    <x v="26"/>
    <s v="NILL"/>
    <m/>
    <m/>
    <m/>
    <m/>
    <m/>
    <m/>
    <m/>
    <m/>
    <s v="haryanvi_song"/>
  </r>
  <r>
    <x v="3"/>
    <x v="1156"/>
    <s v="Presenting &quot;Puttar Gobind De&quot; sung by Onkar Malhi, Guri Lahoria on this shaheedi divas tributing to Sahibzaade._x000a__x000a_Stream/Download &quot;Puttar Gobind De&quot; on:_x000a__x000a_Spotify: https://open.spotify.com/album/0e3au9xmynx3j93w7ez14N_x000a_Apple Music: https://music.apple.com/us/song/puttar-gobind-de/1862179739_x000a_iTunes: https://music.apple.com/us/song/puttar-gobind-de/1862179739_x000a_JioSaavn: https://www.jiosaavn.com/album/puttar-gobind-de/5KJCZxvvJgM__x000a_Gaana: https://gaana.com/song/puttar-gobind-de_x000a_Amazon Prime Music India: https://music.amazon.in/tracks/B0G82J1BKX_x000a_YouTube Music: https://music.youtube.com/watch?v=ulrc7-IXda0&amp;si=c0v5vcdnM3WTXfln_x000a_Instagram Reel: https://www.instagram.com/reels/audio/1238373351728828_x000a__x000a_Song Credits: _x000a__x000a_Title: Puttar Gobind De_x000a_Singer: Onkar Malhi, Guri Lahoria_x000a_Lyrics: Onakr Malhi, Guri Lahoria_x000a_Music: Devilo_x000a_Label: Geet MP3 Devotional_x000a__x000a_Subscribe to &quot;Geet MP3 Devotional&quot; for more devotional songs: https://www.youtube.com/c/GeetMP3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3M40S"/>
    <x v="100"/>
    <n v="161165"/>
    <n v="5332"/>
    <n v="535"/>
    <x v="1"/>
    <x v="784"/>
    <x v="374"/>
    <s v="Onakr Malhi, Guri Lahoria"/>
    <m/>
    <m/>
    <m/>
    <s v=" https://music.youtube.com/watch?v=ulrc7-IXda0&amp;si=c0v5vcdnM3WTXfln"/>
    <s v=" https://open.spotify.com/album/0e3au9xmynx3j93w7ez14N"/>
    <s v=" https://music.apple.com/us/song/puttar-gobind-de/1862179739"/>
    <s v=" https://www.jiosaavn.com/album/puttar-gobind-de/5KJCZxvvJgM_"/>
    <s v=" https://www.instagram.com/reels/audio/1238373351728828"/>
    <s v="devotional_song"/>
  </r>
  <r>
    <x v="3"/>
    <x v="1157"/>
    <s v="Dive into the blissful verses of Anand Sahib, a beautiful bani composed by Guru Amar Das Ji that celebrates the eternal joy found through connection with the Divine. Recited daily by Sikhs around the world, this bani brings peace to the mind, contentment to the heart, and a deep sense of spiritual fulfillment. Let each shabad awaken your soul and guide you toward a life of gratitude, humility, and inner anand (bliss)._x000a__x000a_Stream/Download &quot;Anand Sahib&quot; on:_x000a__x000a_Spotify: https://open.spotify.com/album/7vPOfmbZZKgNArXt1q5xZn_x000a_Apple Music: https://music.apple.com/us/album/anand-sahib-ep/1848797621_x000a_iTunes: https://music.apple.com/us/album/anand-sahib-ep/1848797621_x000a_JioSaavn: https://www.jiosaavn.com/song/anand-sahib/RAE4VDBBGnI_x000a_Gaana: https://gaana.com/song/anand-sahib-221_x000a_Amazon Prime Music India: https://music.amazon.in/tracks/B0FXWV11Z2_x000a_YouTube Music: https://music.youtube.com/watch?v=8y-IZ5gBKqo&amp;si=dVxmJtGlKKi47-rj_x000a_Instagram Reel: https://www.instagram.com/reels/audio/692464676791175_x000a__x000a_Credits: _x000a__x000a_Title: Jaap Sahib_x000a_Recitation: Sukhchain Singh Kakra Ji_x000a_BGM/ Mix Master: Youngpreet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21M22S"/>
    <x v="286"/>
    <n v="23622"/>
    <n v="57"/>
    <n v="3"/>
    <x v="4"/>
    <x v="785"/>
    <x v="26"/>
    <s v="NILL"/>
    <m/>
    <m/>
    <m/>
    <s v=" https://music.youtube.com/watch?v=8y-IZ5gBKqo&amp;si=dVxmJtGlKKi47-rj"/>
    <s v=" https://open.spotify.com/album/7vPOfmbZZKgNArXt1q5xZn"/>
    <s v=" https://music.apple.com/us/album/anand-sahib-ep/1848797621"/>
    <s v=" https://www.jiosaavn.com/song/anand-sahib/RAE4VDBBGnI"/>
    <s v=" https://www.instagram.com/reels/audio/692464676791175"/>
    <s v="devotional_song"/>
  </r>
  <r>
    <x v="3"/>
    <x v="1158"/>
    <s v="Dive into the divine essence of Chaupai Sahib, a powerful Sikh prayer composed by Guru Gobind Singh Ji. In this short devotional, we reflect on its deep meanings of faith, protection, and strength. Let the soothing words and sacred rhythm guide your heart toward peace, courage, and spiritual connection. _x000a__x000a_Stream/Download &quot;Chaupai Sahib&quot; on:_x000a__x000a_Spotify: https://open.spotify.com/album/487oqexxOpqF0sSfqerxhB_x000a_Apple Music: https://music.apple.com/us/album/chaupai-sahib-single/1848797344_x000a_iTunes: https://music.apple.com/us/album/chaupai-sahib-single/1848797344_x000a_JioSaavn: https://www.jiosaavn.com/album/chaupai-sahib/dJlQoHO8t6I__x000a_Gaana: https://gaana.com/song/chaupai-sahib-261_x000a_Amazon Prime Music India: https://music.amazon.in/tracks/B0FXWW2T1W_x000a_YouTube Music: https://music.youtube.com/watch?v=AdpHPlaHm9w&amp;si=DA9a2Ji4CehcUI9M_x000a_Instagram Reel: https://www.instagram.com/reels/audio/1139399658397096_x000a__x000a_Credits: _x000a__x000a_Title: Jaap Sahib_x000a_Recitation: Sukhchain Singh Kakra Ji_x000a_BGM/ Mix Master: Youngpreet_x000a_Record Label: Geet MP3 Devotional_x000a__x000a_Subscribe to &quot;Geet MP3 Devotional&quot; for more devotional songs: https://www.youtube.com/c/GeetMP3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6M34S"/>
    <x v="287"/>
    <n v="18544"/>
    <n v="40"/>
    <n v="11"/>
    <x v="1"/>
    <x v="786"/>
    <x v="26"/>
    <s v="NILL"/>
    <m/>
    <m/>
    <m/>
    <s v=" https://music.youtube.com/watch?v=AdpHPlaHm9w&amp;si=DA9a2Ji4CehcUI9M"/>
    <s v=" https://open.spotify.com/album/487oqexxOpqF0sSfqerxhB"/>
    <s v=" https://music.apple.com/us/album/chaupai-sahib-single/1848797344"/>
    <s v=" https://www.jiosaavn.com/album/chaupai-sahib/dJlQoHO8t6I_"/>
    <s v=" https://www.instagram.com/reels/audio/1139399658397096"/>
    <s v="devotional_song"/>
  </r>
  <r>
    <x v="3"/>
    <x v="1159"/>
    <s v="Dive into the powerful vibrations of Tav Prasad Savaiye, a sacred bani composed by Guru Gobind Singh Ji that calls for fearless devotion, inner awakening, and the rejection of blind rituals. Recited daily by devout Sikhs, these verses are a reminder to connect deeply with the Divine through truth, bravery, and spiritual discipline. Let the wisdom in these words guide your soul, uplift your spirit, and bring clarity to your path._x000a__x000a_Stream/Download &quot;Tav Prasad Savaiye&quot; on:_x000a__x000a_Spotify: https://open.spotify.com/album/6qX26r2wnqTX8Z1cs71G12?si=hdSxyj0EQnaQSLRpkoc0xw_x000a_Apple Music: https://music.apple.com/us/album/tav-prasad-savaiye-single/1848797016_x000a_iTunes: https://music.apple.com/us/album/tav-prasad-savaiye-single/1848797016_x000a_JioSaavn: https://www.jiosaavn.com/album/tav-prasad-savaiye/094YWQbCiq4__x000a_Gaana: https://gaana.com/song/tav-prasad-savaiye-105_x000a_Amazon Prime Music India: https://music.amazon.in/tracks/B0FXWTWCRZ_x000a_YouTube Music: https://music.youtube.com/watch?v=cen9DCucaHs&amp;si=ues_iSsfzhXb12lY_x000a_Instagram Reel: https://www.instagram.com/reels/audio/1334775388189707_x000a__x000a_Credits: _x000a__x000a_Title: Jaap Sahib_x000a_Recitation: Sukhchain Singh Kakra Ji_x000a_BGM/ Mix Master: Youngpreet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4M53S"/>
    <x v="288"/>
    <n v="87393"/>
    <n v="546"/>
    <n v="3"/>
    <x v="1"/>
    <x v="787"/>
    <x v="26"/>
    <s v="NILL"/>
    <m/>
    <m/>
    <m/>
    <s v=" https://music.youtube.com/watch?v=cen9DCucaHs&amp;si=ues_iSsfzhXb12lY"/>
    <s v=" https://open.spotify.com/album/6qX26r2wnqTX8Z1cs71G12?si=hdSxyj0EQnaQSLRpkoc0xw"/>
    <s v=" https://music.apple.com/us/album/tav-prasad-savaiye-single/1848797016"/>
    <s v=" https://www.jiosaavn.com/album/tav-prasad-savaiye/094YWQbCiq4_"/>
    <s v=" https://www.instagram.com/reels/audio/1334775388189707"/>
    <s v="devotional_song"/>
  </r>
  <r>
    <x v="3"/>
    <x v="1160"/>
    <s v="Immerse yourself in peace and devotion with Sukhchain Singh Kakra Ji’s heartfelt recitation of Jaap Sahib. This timeless Sikh morning prayer by Guru Gobind Singh Ji inspires strength, humility, and spiritual awakening, guiding listeners toward inner harmony and divine connection._x000a__x000a_Stream/Download &quot;Jaap Sahib&quot; on:_x000a__x000a_Spotify: https://open.spotify.com/album/0SAGDWEOsK9qMQwqKvQ1u3_x000a_Apple Music: https://music.apple.com/us/album/jaap-sahib-ep/1842857515_x000a_iTunes: https://music.apple.com/us/album/jaap-sahib-ep/1842857515_x000a_JioSaavn: https://www.jiosaavn.com/album/jaap-sahib/RPGi-MYvLzE__x000a_Gaana: https://gaana.com/song/jaap-sahib-178_x000a_Amazon Prime Music India: https://music.amazon.in/albums/B0FT3ZWM88?marketplaceId=A3K6Y4MI8GDYMT&amp;musicTerritory=IN&amp;ref=dm_sh_xp5vyOsn8dtI1jH76SNsyol6c&amp;trackAsin=B0FT3Y3LHZ_x000a_YouTube Music: https://music.youtube.com/watch?v=c4fVjT5mVEg&amp;si=CApHDQKCHHv45y1F_x000a_Instagram Reel: https://www.instagram.com/reels/audio/1122458706697724_x000a__x000a_Credits: _x000a__x000a_Title: Jaap Sahib_x000a_Recitation: Sukhchain Singh Kakra Ji_x000a_BGM/ Mix Master: Youngpreet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23M4S"/>
    <x v="289"/>
    <n v="121394"/>
    <n v="225"/>
    <n v="10"/>
    <x v="4"/>
    <x v="788"/>
    <x v="26"/>
    <s v="NILL"/>
    <m/>
    <m/>
    <m/>
    <s v=" https://music.youtube.com/watch?v=c4fVjT5mVEg&amp;si=CApHDQKCHHv45y1F"/>
    <s v=" https://open.spotify.com/album/0SAGDWEOsK9qMQwqKvQ1u3"/>
    <s v=" https://music.apple.com/us/album/jaap-sahib-ep/1842857515"/>
    <s v=" https://www.jiosaavn.com/album/jaap-sahib/RPGi-MYvLzE_"/>
    <s v=" https://www.instagram.com/reels/audio/1122458706697724"/>
    <s v="devotional_song"/>
  </r>
  <r>
    <x v="3"/>
    <x v="1161"/>
    <s v="Experience a journey of serenity and spiritual awakening with Sukhchain Singh Kakra Ji’s soulful recitation of Japji Sahib. This eternal Sikh morning prayer, by Guru Nanak Dev Ji, uplifts the soul with divine wisdom, compassion, and inner peace._x000a__x000a_Stream/Download &quot;Japji Sahib&quot; on:_x000a__x000a_Spotify: https://open.spotify.com/album/77s43JsRdQ9nQtjocEXB17?si=aDYFP4NiT-aFXodTwgz1Ig_x000a_Apple Music: https://music.apple.com/us/album/japji-sahib-ep/1837106541_x000a_iTunes: https://music.apple.com/us/album/japji-sahib-ep/1837106541_x000a_JioSaavn: https://www.jiosaavn.com/song/japji-sahib/HBsyAkF7RH0_x000a_Gaana: https://gaana.com/song/japji-sahib-375_x000a_Amazon Prime Music India: https://www.jiosaavn.com/song/japji-sahib/HBsyAkF7RH0_x000a_YouTube Music: https://music.youtube.com/playlist?list=OLAK5uy_mpY9dbjPKm3aLhbMwE9ICsu223piTG3i8&amp;si=pXiN57y7wDkQf4XZ_x000a_Instagram Reel: https://www.instagram.com/reels/audio/807273081732217?igsh=MnVwazJiYWE2OGFk_x000a__x000a_Credits: _x000a__x000a_Title: Japji Sahib_x000a_Recitation: Sukhchain Singh Kakra Ji_x000a_BGM/ Mix Master: Youngpreet_x000a_Record Label: Geet MP3 Devotional_x000a__x000a_Subscribe to &quot;Geet MP3 Devotional&quot; for more devotional songs: https://www.youtube.com/c/GeetMP3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23M53S"/>
    <x v="290"/>
    <n v="152246"/>
    <n v="1303"/>
    <n v="40"/>
    <x v="4"/>
    <x v="789"/>
    <x v="26"/>
    <s v="NILL"/>
    <m/>
    <m/>
    <m/>
    <s v=" https://music.youtube.com/playlist?list=OLAK5uy_mpY9dbjPKm3aLhbMwE9ICsu223piTG3i8&amp;si=pXiN57y7wDkQf4XZ"/>
    <s v=" https://open.spotify.com/album/77s43JsRdQ9nQtjocEXB17?si=aDYFP4NiT-aFXodTwgz1Ig"/>
    <s v=" https://music.apple.com/us/album/japji-sahib-ep/1837106541"/>
    <s v=" https://www.jiosaavn.com/song/japji-sahib/HBsyAkF7RH0"/>
    <s v=" https://www.instagram.com/reels/audio/807273081732217?igsh=MnVwazJiYWE2OGFk"/>
    <s v="devotional_song"/>
  </r>
  <r>
    <x v="3"/>
    <x v="1162"/>
    <s v="Geet MP3 and GK Digital presents devotional song &quot;Ghar Aao Kanha Ji&quot; beautifully sung and written by 'Lakshit Patiyal' while the heartmelting music is produced by 'Insane Muzik', this song gonna melt your heart._x000a__x000a_Stream/Download &quot;Ghar Aao Kanha Ji&quot; on:_x000a__x000a_Spotify: https://open.spotify.com/album/4PjtmfcsspMzWKLoVPr3kq?si=ofUIfzF1Thyuo8VKg99zxA_x000a_Apple Music: https://music.apple.com/us/album/ghar-aao-kanha-ji-single/1832456344_x000a_iTunes: https://music.apple.com/us/album/ghar-aao-kanha-ji-single/1832456344_x000a_JioSaavn: https://www.jiosaavn.com/song/ghar-aao-kanha-ji/JypfY0dGY3E_x000a_Gaana: https://gaana.com/song/ghar-aao-kanha-ji_x000a_Amazon Prime Music: https://music.amazon.in/tracks/B0FLY7TKC3?marketplaceId=A21TJRUUN4KGV&amp;musicTerritory=IN&amp;ref=dm_sh_XLxudaBhAJutKItzqbXL9jePi_x000a_YouTube Music: https://music.youtube.com/watch?v=DWSXKrI898U&amp;si=g9PvG9RJg7IbNU6e_x000a_Instagram Reel: https://www.instagram.com/reels/audio/2760594237476898?igsh=MWpua3R2YjB6bmttaw==_x000a__x000a_Song Credits: _x000a__x000a_Title: Ghar Aao Kanha Ji_x000a_Singer: Lakshit Patiyal_x000a_Lyrics: Lakshit Patiyal_x000a_Composer: Lakshit Patiyal_x000a_Music: Insane Muzik_x000a_Produced by: KV Dhillon_x000a_Digital Promotions: GK Digital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
    <x v="2"/>
    <s v="PT3M11S"/>
    <x v="167"/>
    <n v="155908"/>
    <n v="3236"/>
    <n v="10"/>
    <x v="1"/>
    <x v="790"/>
    <x v="375"/>
    <s v="Lakshit Patiyal"/>
    <s v=" Lakshit Patiyal"/>
    <m/>
    <m/>
    <s v=" https://music.youtube.com/watch?v=DWSXKrI898U&amp;si=g9PvG9RJg7IbNU6e"/>
    <s v=" https://open.spotify.com/album/4PjtmfcsspMzWKLoVPr3kq?si=ofUIfzF1Thyuo8VKg99zxA"/>
    <s v=" https://music.apple.com/us/album/ghar-aao-kanha-ji-single/1832456344"/>
    <s v=" https://www.jiosaavn.com/song/ghar-aao-kanha-ji/JypfY0dGY3E"/>
    <s v=" https://www.instagram.com/reels/audio/2760594237476898?igsh=MWpua3R2YjB6bmttaw=="/>
    <s v="devotional_song"/>
  </r>
  <r>
    <x v="3"/>
    <x v="1163"/>
    <s v="Geet MP3 and GK Digital proudly present the devotional song &quot;Vaisakhi&quot; in celebration of Vaisakhi, marking the occasion when the Sikh Panth was blessed with the formation of the Khalsa. The song is beautifully sung by Youngpreet, with lyrics penned by Joban Varpalia, and music composed by Youngpreet himself. This soulful track reflects the spirit and significance of Vaisakhi, a day of great importance in Sikh history._x000a__x000a_Stream/Download &quot;Vaisakhi&quot; on:_x000a__x000a_Spotify: https://open.spotify.com/album/2nxNovxJnxUJILcyWG866z?si=eq3G_fawQ9qxA4ZRPqon8w_x000a_Apple Music: https://music.apple.com/us/album/vaisakhi-single/1806829127_x000a_iTunes: https://music.apple.com/us/album/vaisakhi-single/1806829127_x000a_JioSaavn: https://www.jiosaavn.com/song/vaisakhi/RhAkRkRnVUs_x000a_Gaana: https://gaana.com/song/vaisakhi-19_x000a_Amazon Prime Music India: https://music.amazon.in/tracks/B0F3V171XD?marketplaceId=A21TJRUUN4KGV&amp;musicTerritory=IN&amp;ref=dm_sh_oIFhl4DIp0WtSU9efu4I8NmeF_x000a_YouTube Music: https://music.youtube.com/watch?v=onQ-U3cqjbQ&amp;si=6gCGGR9RQzBN74-P_x000a_Instagram Reel: https://www.instagram.com/reels/audio/645844581390390?igsh=am0xYXY0MjM1Z3U1_x000a__x000a_Song Credits: _x000a__x000a_Song: Vaiskahi_x000a_Singer: Youngpreet_x000a_⁠Lyrics: Joban Varpalia_x000a_Music Director: Youngpreet_x000a_Composer: Youngpreet_x000a_Produced by: KV Dhillon_x000a_Digital Promotions: GK Digital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2M56S"/>
    <x v="46"/>
    <n v="185081"/>
    <n v="3114"/>
    <n v="233"/>
    <x v="1"/>
    <x v="791"/>
    <x v="376"/>
    <s v="Joban Varpalia"/>
    <s v=" Youngpreet"/>
    <m/>
    <m/>
    <s v=" https://music.youtube.com/watch?v=onQ-U3cqjbQ&amp;si=6gCGGR9RQzBN74-P"/>
    <s v=" https://open.spotify.com/album/2nxNovxJnxUJILcyWG866z?si=eq3G_fawQ9qxA4ZRPqon8w"/>
    <s v=" https://music.apple.com/us/album/vaisakhi-single/1806829127"/>
    <s v=" https://www.jiosaavn.com/song/vaisakhi/RhAkRkRnVUs"/>
    <s v=" https://www.instagram.com/reels/audio/645844581390390?igsh=am0xYXY0MjM1Z3U1"/>
    <s v="devotional_song"/>
  </r>
  <r>
    <x v="3"/>
    <x v="1164"/>
    <s v="Geet MP3 &amp; GK Digital present the devotional song &quot;Hola Mohalla&quot;, sung, written, and composed by Youngpreet on the occasion of Hola Mohalla, a vibrant Sikh festival. Celebrate the spirit of bravery and devotion with this soulful track! _x000a__x000a_Stream/Download &quot;Hola Mohalla&quot; on:_x000a__x000a_Spotify: _x000a_Apple Music: https://music.apple.com/us/album/hola-mohalla-single/1802627787_x000a_iTunes: https://music.apple.com/us/album/hola-mohalla-single/1802627787_x000a_JioSaavn: https://www.jiosaavn.com/song/hola-mohalla/ADADcD5KY0Y_x000a_Gaana: https://gaana.com/song/hola-mohalla-6_x000a_YouTube Music: https://music.youtube.com/watch?v=oWmW3O7dYXI&amp;si=yBhVJJ6HPsVweSWE_x000a_Instagram Reel: https://www.instagram.com/reels/audio/1010045674390880?igsh=MW1qYm04aTh2Z3ExMw==_x000a__x000a_Song Credits: _x000a__x000a_Song: Hola Mohalla_x000a_Singer: Youngpreet_x000a_Lyrics: Youngpreet_x000a_⁠Music: Youngpreet_x000a_Produced by: KV Dhillon_x000a_Digital Promotions: GK Digital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2M40S"/>
    <x v="17"/>
    <n v="22048"/>
    <n v="87"/>
    <n v="9"/>
    <x v="1"/>
    <x v="792"/>
    <x v="376"/>
    <s v="Youngpreet"/>
    <m/>
    <m/>
    <m/>
    <s v=" https://music.youtube.com/watch?v=oWmW3O7dYXI&amp;si=yBhVJJ6HPsVweSWE"/>
    <s v=" "/>
    <s v=" https://music.apple.com/us/album/hola-mohalla-single/1802627787"/>
    <s v=" https://www.jiosaavn.com/song/hola-mohalla/ADADcD5KY0Y"/>
    <s v=" https://www.instagram.com/reels/audio/1010045674390880?igsh=MW1qYm04aTh2Z3ExMw=="/>
    <s v="devotional_song"/>
  </r>
  <r>
    <x v="3"/>
    <x v="1165"/>
    <s v="Geet MP3 and GK Digital proudly present this powerful devotional song, celebrating the divine energy of Lord Shiva. On the occasion of Maha Shivratri, immerse yourself in the spiritual power of Shiva with listening to &quot;Shiv Anthem&quot; sung by &quot;Youngpreet&quot;, and experience the rhythm and devotion that connects us to the divine. May Lord Shiva's blessings guide and protect you always._x000a__x000a_Subscribe to &quot;Geet MP3 Devotional&quot; for more devotional songs: https://www.youtube.com/c/GeetMP3Devotional_x000a__x000a_Stream/Download &quot;Shiv Anthem&quot; on:_x000a__x000a_Spotify: https://open.spotify.com/track/1gqyU1ZzJKrtsqbR8pwFlU?si=b7033b08d362457b_x000a_Apple Music: https://music.apple.com/us/album/shiv-anthem/1798275065?i=1798275236_x000a_iTunes: https://music.apple.com/us/album/shiv-anthem/1798275065?i=1798275236_x000a_JioSaavn: https://www.jiosaavn.com/song/shiv-anthem/My8zYCFUZ3g_x000a_Gaana: https://gaana.com/song/shiv-anthem-1_x000a_YouTube Music: https://music.youtube.com/watch?v=yjZ62jD4fFU&amp;si=FQSAtt3brK4p8CN6_x000a_Instagram Reel: https://www.instagram.com/reels/audio/1342599327184740?igsh=MWo4am05MHB5ZWw5cA==_x000a__x000a_Song Credits: _x000a__x000a_Song: Shiv Anthem_x000a_Singer: Youngpreet_x000a_Lyrics: Youngpreet_x000a_⁠Music: Youngpreet_x000a_Produced by: KV Dhillon_x000a_Digital Promotions: GK Digital_x000a_Record Label: Geet MP3 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3M9S"/>
    <x v="49"/>
    <n v="55155"/>
    <n v="1090"/>
    <n v="18"/>
    <x v="1"/>
    <x v="793"/>
    <x v="376"/>
    <s v="Youngpreet"/>
    <m/>
    <m/>
    <m/>
    <s v=" https://music.youtube.com/watch?v=yjZ62jD4fFU&amp;si=FQSAtt3brK4p8CN6"/>
    <s v=" https://open.spotify.com/track/1gqyU1ZzJKrtsqbR8pwFlU?si=b7033b08d362457b"/>
    <s v=" https://music.apple.com/us/album/shiv-anthem/1798275065?i=1798275236"/>
    <s v=" https://www.jiosaavn.com/song/shiv-anthem/My8zYCFUZ3g"/>
    <s v=" https://www.instagram.com/reels/audio/1342599327184740?igsh=MWo4am05MHB5ZWw5cA=="/>
    <s v="devotional_song"/>
  </r>
  <r>
    <x v="3"/>
    <x v="1166"/>
    <s v="Geet MP3 and GK Digital proudly present this powerful devotional song, celebrating the divine energy of Lord Shiva. On the occasion of Maha Shivratri, immerse yourself in the spiritual power of the Shiv Tandav Stotram sung by Sunil K Verma, and experience the rhythm and devotion that connects us to the divine. May Lord Shiva's blessings guide and protect you always._x000a__x000a_Subscribe to &quot;Geet MP3 Devotional&quot; for more devotional songs: https://www.youtube.com/c/GeetMP3Devotional_x000a__x000a_Stream/Download &quot;Shiv Tandav Stotram&quot; on:_x000a__x000a_Spotify: https://open.spotify.com/track/3NDC4mpkIC5SvmKKIj2wZX?si=7f149052a1404a9c_x000a_Apple Music: https://music.apple.com/us/album/shiv-tandav-stotram-single/1798276349_x000a_iTunes: https://music.apple.com/us/album/shiv-tandav-stotram-single/1798276349_x000a_JioSaavn: https://www.jiosaavn.com/song/shiv-tandav-stotram/AxgdZUNjDkM_x000a_Gaana: https://gaana.com/song/shiv-tandav-stotram-224_x000a_Amazon Prime Music India: https://music.amazon.in/tracks/B0DY8W3RYN?marketplaceId=A21TJRUUN4KGV&amp;musicTerritory=IN&amp;ref=dm_sh_yjIcJTZYSL2sGJoEyXFMfgLOR_x000a_YouTube Music: https://music.youtube.com/watch?v=8HUvMWpv4ac&amp;si=wq_3cw9YqZWnpaD3_x000a_Instagram Reel: https://www.instagram.com/reels/audio/984327516966779?igsh=aDhydWViajd1eWtx_x000a__x000a_Song Credits: _x000a__x000a_⁠Song: Shiv Tandav Stotram_x000a_Singer: Sunil K Verma_x000a_⁠Music: Shawn_x000a_Produced by: KV Dhillon_x000a_Digital Promotions: GK Digital_x000a_Record Label: Geet MP3 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4M39S"/>
    <x v="291"/>
    <n v="55973"/>
    <n v="2777"/>
    <n v="50"/>
    <x v="1"/>
    <x v="794"/>
    <x v="377"/>
    <s v="NILL"/>
    <m/>
    <m/>
    <m/>
    <s v=" https://music.youtube.com/watch?v=8HUvMWpv4ac&amp;si=wq_3cw9YqZWnpaD3"/>
    <s v=" https://open.spotify.com/track/3NDC4mpkIC5SvmKKIj2wZX?si=7f149052a1404a9c"/>
    <s v=" https://music.apple.com/us/album/shiv-tandav-stotram-single/1798276349"/>
    <s v=" https://www.jiosaavn.com/song/shiv-tandav-stotram/AxgdZUNjDkM"/>
    <s v=" https://www.instagram.com/reels/audio/984327516966779?igsh=aDhydWViajd1eWtx"/>
    <s v="devotional_song"/>
  </r>
  <r>
    <x v="3"/>
    <x v="1167"/>
    <s v="Geet MP3 presents &quot;Langar&quot; – A soulful devotional track sung by Sahib, with heartfelt lyrics penned by Sahib and music composed by Anky. This beautiful song is dedicated to the Langar Pratha, a selfless tradition started by Guru Nanak Dev Ji, symbolizing equality, love, and the spirit of sikh community. Immerse yourself in this divine melody that reflects the essence of Guru Nanak Dev Ji’s teachings and the noble practice of serving humanity._x000a__x000a_Stream/Download &quot;Langar&quot; on:_x000a__x000a_Spotify: https://open.spotify.com/album/58xL9wlKzoTQnif4SlfwYd?si=XxDSkL2zQYWKW1MCbehcZA_x000a_Apple Music: https://music.apple.com/us/album/langar-single/1788640286_x000a_iTunes: https://music.apple.com/us/album/langar-single/1788640286_x000a_JioSaavn: https://www.jiosaavn.com/album/langar/rEZHp8snvU8__x000a_Gaana: https://gaana.com/song/langar-24_x000a_Amazon Prime Music India: https://music.amazon.in/tracks/B0DS8SK6T4?marketplaceId=A21TJRUUN4KGV&amp;musicTerritory=IN&amp;ref=dm_sh_NlLfB8tJi3UVgEF9QlEk89pGR_x000a_YouTube Music: https://music.youtube.com/playlist?list=OLAK5uy_nYXEvd-4ntE-qCPJlcnT3yQ5ZpK23roRQ&amp;si=KUWyj_oWTTFpmDyX_x000a_Instagram Reel: https://www.instagram.com/reels/audio/582530597859113?igsh=MWoxN3d4c2pmeGgx_x000a__x000a_Song Credits: _x000a__x000a_Song: Langar_x000a_Singer: Sahib_x000a_Lyrics: Sahib_x000a_Composition: Anky_x000a_Music: Anky_x000a_Visuals: Sahil Khhokhar_x000a_Produced by: KV Dhillon_x000a_Digital Promotions: GK Digital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3M17S"/>
    <x v="42"/>
    <n v="80833"/>
    <n v="34"/>
    <n v="39"/>
    <x v="1"/>
    <x v="795"/>
    <x v="378"/>
    <s v="Sahib"/>
    <m/>
    <m/>
    <m/>
    <s v=" https://music.youtube.com/playlist?list=OLAK5uy_nYXEvd-4ntE-qCPJlcnT3yQ5ZpK23roRQ&amp;si=KUWyj_oWTTFpmDyX"/>
    <s v=" https://open.spotify.com/album/58xL9wlKzoTQnif4SlfwYd?si=XxDSkL2zQYWKW1MCbehcZA"/>
    <s v=" https://music.apple.com/us/album/langar-single/1788640286"/>
    <s v=" https://www.jiosaavn.com/album/langar/rEZHp8snvU8_"/>
    <s v=" https://www.instagram.com/reels/audio/582530597859113?igsh=MWoxN3d4c2pmeGgx"/>
    <s v="devotional_song"/>
  </r>
  <r>
    <x v="3"/>
    <x v="1168"/>
    <s v="Geet MP3 Devotional proudly presents the Punjabi devotional song &quot;Kurbani&quot;, which honors the sacrifices of Guru Gobind Singh Ji and his family for righteousness. The song is beautifully sung and written by 'Sahib', with music produced by 'Anky'. This devotional piece captures the essence of faith, courage, and devotion, paying tribute to the legacy of the great Sikh Guru._x000a__x000a_Stream/Download &quot;Kurbani&quot; on:_x000a__x000a_Spotify: https://open.spotify.com/track/4rdqkPboWpcKyxgDrz541v?si=8b82ec75579a4d8e_x000a_Apple Music: https://music.apple.com/us/album/kurbani/1786120715?i=1786120724_x000a_iTunes: https://music.apple.com/us/album/kurbani/1786120715?i=1786120724_x000a_JioSaavn: https://www.jiosaavn.com/song/kurbani/XQxedQFceVs_x000a_Gaana: https://gaana.com/song/kurbani-71_x000a_Amazon Prime Music India: https://music.amazon.in/tracks/B0DQVC5M9D?marketplaceId=A21TJRUUN4KGV&amp;musicTerritory=IN&amp;ref=dm_sh_Wy1M9vYLJRVl9DgX48GdxbO3S_x000a_YouTube Music: https://music.youtube.com/watch?v=xxFpA4v13ms&amp;si=LoYN1ZqHz_MialL0_x000a_Instagram Reel: https://www.instagram.com/reels/audio/522291527498989?igsh=YnJlenJocW5hdHFo_x000a__x000a_Song Credits: _x000a__x000a_Song: Kurbani_x000a_Singer: Sahib_x000a_Lyrics: Sahib_x000a_Composition: Anky_x000a_Music: Anky_x000a_Visuals: Sahil Khhokhar_x000a_Produced by: KV Dhillon_x000a_Digital Promotions: GK Digital_x000a_Record Label: Geet MP3 Devotional_x000a__x000a_Subscribe to &quot;Geet MP3 Devotional&quot; for more devotional songs: https://www.youtube.com/c/GeetMP3Devotional_x000a_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3M24S"/>
    <x v="39"/>
    <n v="56137"/>
    <n v="181"/>
    <n v="8"/>
    <x v="1"/>
    <x v="796"/>
    <x v="378"/>
    <s v="Sahib"/>
    <m/>
    <m/>
    <m/>
    <s v=" https://music.youtube.com/watch?v=xxFpA4v13ms&amp;si=LoYN1ZqHz_MialL0"/>
    <s v=" https://open.spotify.com/track/4rdqkPboWpcKyxgDrz541v?si=8b82ec75579a4d8e"/>
    <s v=" https://music.apple.com/us/album/kurbani/1786120715?i=1786120724"/>
    <s v=" https://www.jiosaavn.com/song/kurbani/XQxedQFceVs"/>
    <s v=" https://www.instagram.com/reels/audio/522291527498989?igsh=YnJlenJocW5hdHFo"/>
    <s v="devotional_song"/>
  </r>
  <r>
    <x v="3"/>
    <x v="1169"/>
    <s v="Geet MP3 Devotional proudly present the devotional song &quot;Sarbansdani&quot;, which honors the sacrifices of Guru Gobind Singh Ji. This heartfelt song, written and sung by Sahib, music produced by Anky is a tribute to the unwavering courage and devotion of Guru Gobind Singh Ji._x000a__x000a_Stream/Download &quot;Sarbansdani&quot; on:_x000a__x000a_Spotify: https://open.spotify.com/track/5tWjmrxrB9zSgT1HoNvdCa?si=78e3a626621c4c37_x000a_Apple Music: https://music.apple.com/us/album/sarbansdani-single/1784279153_x000a_iTunes: https://music.apple.com/us/album/sarbansdani-single/1784279153_x000a_Gaana: https://gaana.com/song/sarbansdani-10_x000a_Amazon Prime Music India: https://music.amazon.in/albums/B0DPXN2T4V?marketplaceId=A21TJRUUN4KGV&amp;musicTerritory=IN&amp;ref=dm_sh_vepLWWtTbAjUaCRbLykq7JSOK_x000a_YouTube Music: https://music.youtube.com/playlist?list=OLAK5uy_kLQOuKjNyfz-EpeQ9CiJ4xuYmguXwEl24&amp;si=Io1Z8F8FHzeSWaX6_x000a_Instagram Reel: https://www.instagram.com/reels/audio/589363643639481?igsh=YmFmNHBxdnhvcjZ3_x000a__x000a_Song Credits: _x000a__x000a_Song: Sarbansdani_x000a_Singer: Sahib_x000a_Lyrics: Sahib_x000a_Composition: Anky_x000a_Music: Anky_x000a_Visuals: Sahil Khhokhar_x000a_Produced by: KV Dhillon_x000a_Digital Promotions: GK Digital_x000a_Record Label: Geet MP3 Devotional_x000a__x000a_Subscribe to &quot;Geet MP3 Devotional&quot; for more devotional songs: https://www.youtube.com/c/GeetMP3Devotional_x000a__x000a_Enjoy &amp; Stay Connected With us On Social Media:_x000a_Instagram: https://www.instagram.com/GeetMP3Devotional_x000a_Linkedin: https://www.linkedin.com/company/geet-mp3_x000a_YouTube: https://www.youtube.com/c/GeetMP3Devotional_x000a_Facebook: https://www.facebook.com/Geet-MP3-Devotional-106561331119961_x000a_Twitter: htthttps://twitter.com/GeetMP3Universe_x000a_Snapchat: https://www.snapchat.com/add/GeetMP3_x000a_Website: http://GeetMP3.com_x000a__x000a_Music Consultant &amp; Digital Partner: GK Digital_x000a_Instagram: https://www.instagram.com/GK.Digital_x000a_Join Us: https://www.gk.digital/"/>
    <x v="2"/>
    <s v="PT3M24S"/>
    <x v="39"/>
    <n v="25404"/>
    <n v="182"/>
    <n v="66"/>
    <x v="1"/>
    <x v="797"/>
    <x v="378"/>
    <s v="Sahib"/>
    <m/>
    <m/>
    <m/>
    <s v=" https://music.youtube.com/playlist?list=OLAK5uy_kLQOuKjNyfz-EpeQ9CiJ4xuYmguXwEl24&amp;si=Io1Z8F8FHzeSWaX6"/>
    <s v=" https://open.spotify.com/track/5tWjmrxrB9zSgT1HoNvdCa?si=78e3a626621c4c37"/>
    <s v=" https://music.apple.com/us/album/sarbansdani-single/1784279153"/>
    <m/>
    <s v=" https://www.instagram.com/reels/audio/589363643639481?igsh=YmFmNHBxdnhvcjZ3"/>
    <s v="devotional_song"/>
  </r>
  <r>
    <x v="3"/>
    <x v="1170"/>
    <s v="Geet MP3 Devotional &amp; GK Digital Presenting &quot;Dastaan E Shahadat&quot; Song, _x000a_Make Sure You Will Like It And Spread It As Much As You Can. _x000a__x000a_Song: Dastaan E Shahadat _x000a_Singer: Satbir Aujla _x000a_Lyrics: Satbir Aujla _x000a_Composer: Satbir Aujla_x000a_Music: Sharry Nexus_x000a_Produced By: Kv Dhillon_x000a_Online Promotions: GK Digital _x000a_Music Label: Geet MP3 Devotional_x000a__x000a_Music Consultant &amp; Digital Partner: GK Digital_x000a_Instagram: https://www.instagram.com/GK.Digital_x000a_Join Us: https://www.gk.digital/"/>
    <x v="2"/>
    <s v="PT2M31S"/>
    <x v="45"/>
    <n v="150930"/>
    <n v="1778"/>
    <n v="80"/>
    <x v="3"/>
    <x v="798"/>
    <x v="95"/>
    <s v="Satbir Aujla"/>
    <s v=" Satbir Aujla"/>
    <m/>
    <m/>
    <m/>
    <m/>
    <m/>
    <m/>
    <m/>
    <s v="devotional_song"/>
  </r>
  <r>
    <x v="3"/>
    <x v="1171"/>
    <s v="Geet MP3 Devotional &amp; GK Digital Presenting &quot;Japp Nanak&quot; Song On _x000a_Make Sure You Will Like It And Spread it As Much As You Can. _x000a__x000a_Song: Japp Nanak _x000a_Singer: Satbir Aujla _x000a_Lyrics: Satbir Aujla _x000a_Composer: Satbir Aujla_x000a_Music: Jazz Dee_x000a_Produced By: Kv Dhillon_x000a_Online Promotions: GK Digital _x000a_Music Label: Geet MP3 Devotional_x000a__x000a_Music Consultant &amp; Digital Partner: GK Digital_x000a_Instagram: https://www.instagram.com/GK.DIGITAL"/>
    <x v="2"/>
    <s v="PT2M50S"/>
    <x v="84"/>
    <n v="350884"/>
    <n v="4216"/>
    <n v="74"/>
    <x v="3"/>
    <x v="799"/>
    <x v="95"/>
    <s v="Satbir Aujla"/>
    <s v=" Satbir Aujla"/>
    <m/>
    <m/>
    <m/>
    <m/>
    <m/>
    <m/>
    <m/>
    <s v="devotional_song"/>
  </r>
  <r>
    <x v="3"/>
    <x v="1172"/>
    <s v="Geet MP3 Devotional &amp; GK Digital Presenting Devotional Song Gobind De Laal By Satbir Aujla_x000a_Make Sure You Will Like It And Spread it As Much As You Can. _x000a__x000a_Song Credits:_x000a_Song : Gobind De Laal_x000a_Singer : Satbir Aujla_x000a_Lyrics: Satbir Aujla_x000a_Music: Jazz Dee_x000a_Produced By: Kv Dhillon_x000a_Online Promotions: GK Digital _x000a_Music Label: Geet MP3 Devotional_x000a__x000a_Music Consultant &amp; Digital Partner: GK Digital_x000a_Instagram: https://www.instagram.com/GK.DIGITAL_x000a__x000a_Music Consultant &amp; Digital Partner: GK DIGITAL_x000a_Instagram: https://www.instagram.com/GK.DIGITAL_x000a__x000a_Enjoy &amp; Stay Connected With Us 📲_x000a_Website: http://GeetMP3.com_x000a_Instagram: https://www.instagram.com/GeetMP3Devotional_x000a_YouTube: https://www.youtube.com/c/GeetMP3Devotional_x000a_Facebook: https://www.facebook.com/Geet-MP3-Devotional-106561331119961"/>
    <x v="2"/>
    <s v="PT2M33S"/>
    <x v="13"/>
    <n v="221045"/>
    <n v="2466"/>
    <n v="114"/>
    <x v="1"/>
    <x v="800"/>
    <x v="57"/>
    <s v="Satbir Aujla"/>
    <m/>
    <m/>
    <m/>
    <m/>
    <m/>
    <m/>
    <m/>
    <m/>
    <s v="devotional_song"/>
  </r>
  <r>
    <x v="3"/>
    <x v="1173"/>
    <s v="Geet MP3 Devotional &amp; GK Digital Presenting Devotional Song &quot;Teg Bahadar Simriye&quot;_x000a_Make Sure You Will Like It And Spread it As Much As You Can. _x000a__x000a_Listen On :_x000a_Wynk Music: https://bit.ly/3y9CrKC_x000a_Amazon Prime Music:  https://amzn.to/2QQ6LJh_x000a_Jio Saavn: https://bit.ly/335e5mX_x000a_Hungama: https://bit.ly/3eOI9bI_x000a_Spotify: https://spoti.fi/3eNChQ3_x000a_Apple Music: https://apple.co/3udIL1d_x000a_Amazon UK: https://amzn.to/3t9FfU7_x000a_YT Music: https://bit.ly/3tdD5mt_x000a_iTunes: https://apple.co/3udIL1d_x000a__x000a_Song Credits : _x000a_Song: Teg Bahadar Simriye_x000a_Singer: Priya_x000a_Lyrics: Gurbani_x000a_Composer: Bhai Gurpreet Singh Shimla Wale_x000a_Music: Kawaljit Bablu_x000a_Video: 1313 Filmz_x000a_Director: Kawaljeet Prince_x000a_Produced By: Kv Dhillon_x000a_Online Promotions: GK Digital _x000a_Music Label: Geet MP3 Devotional_x000a__x000a_Music Consultant &amp; Digital Partner: GK DIGITAL_x000a_Instagram: https://www.instagram.com/GK.DIGITAL_x000a__x000a_Enjoy &amp; Stay Connected With Us 📲_x000a_Website: http://GeetMP3.com_x000a_Instagram: https://www.instagram.com/GeetMP3Devotional_x000a_YouTube: https://www.youtube.com/c/GeetMP3Devotional_x000a_Facebook: https://www.facebook.com/Geet-MP3-Devotional-106561331119961"/>
    <x v="2"/>
    <s v="PT4M39S"/>
    <x v="291"/>
    <n v="1525366"/>
    <n v="3382"/>
    <n v="192"/>
    <x v="3"/>
    <x v="801"/>
    <x v="53"/>
    <s v="Gurbani"/>
    <s v=" Bhai Gurpreet Singh Shimla Wale"/>
    <m/>
    <s v=" 1313 Filmz"/>
    <m/>
    <s v=" https://spoti.fi/3eNChQ3"/>
    <s v=" https://apple.co/3udIL1d"/>
    <m/>
    <m/>
    <s v="devotional_song"/>
  </r>
  <r>
    <x v="3"/>
    <x v="1174"/>
    <s v="Geet MP3 Devotional &amp; GK DIGITAL Presenting Devotional Song &quot;Teer Wala Baba&quot;_x000a_Make Sure You Will Like It And Spread it As Much As You Can. _x000a__x000a_Audio Available On :_x000a_iTunes: https://apple.co/3dPEBnO_x000a_Spotify: https://spoti.fi/3cNpNVE_x000a_JioSaavn: https://bit.ly/37eQiC4_x000a_Prime Music: https://amzn.to/37bKxFp_x000a_Wynk: https://bit.ly/3dOnMcZ_x000a_Gaana: https://bit.ly/2Ygx4rJ _x000a_Hungama: https://bit.ly/3f0Cpdi_x000a_Amazon Uk: https://amzn.to/2BOlw7A_x000a_YT Music: https://bit.ly/2UqcxQy_x000a_Google Play Music: https://bit.ly/3f3MSF2_x000a__x000a_Song: Teer Wala Baba_x000a_Singer: Rupin Kahlon, Sam Gill_x000a_Music: Rupin Kahlon _x000a_Lyrics: Satta Kotliwala _x000a_Concept: Harman Sehrgill_x000a_Director: Pritam Dutt_x000a_Dop: Sunny Cam _x000a_Produced By: Kv Dhillon_x000a_Online Promotions: GK DIGITAL _x000a_Music Label: Geet MP3 Devotional_x000a__x000a_Music Consultant &amp; Digital Partner: GK DIGITAL_x000a_Instagram: https://www.instagram.com/GK.DIGITAL_x000a__x000a_Enjoy &amp; Stay Connected With Us 📲_x000a_Website: http://GeetMP3.com_x000a_Instagram: https://www.instagram.com/GeetMP3Devotional_x000a_YouTube: https://www.youtube.com/c/GeetMP3Devotional_x000a_Facebook: https://www.facebook.com/Geet-MP3-Devotional-106561331119961"/>
    <x v="2"/>
    <s v="PT3M28S"/>
    <x v="34"/>
    <n v="823635"/>
    <n v="9578"/>
    <n v="659"/>
    <x v="4"/>
    <x v="802"/>
    <x v="379"/>
    <s v="Satta Kotliwala"/>
    <m/>
    <m/>
    <m/>
    <m/>
    <s v=" https://spoti.fi/3cNpNVE"/>
    <m/>
    <s v=" https://bit.ly/37eQiC4"/>
    <m/>
    <s v="devotional_song"/>
  </r>
  <r>
    <x v="3"/>
    <x v="1175"/>
    <s v="Geet MP3 Devotional &amp; GK DIGITAL Presenting Devotional Song &quot;Bhen Nanki&quot;_x000a_Make Sure You Will Like It And Spread it As Much As You Can. _x000a__x000a_Audio Available On :_x000a_iTunes : https://apple.co/2UDtR4w_x000a_Apple Music: https://apple.co/2UDtR4w_x000a_Gaana: https://bit.ly/2UAmkmP_x000a_Wynk Music: https://bit.ly/30ARzlH_x000a_Hungama: https://bit.ly/2C4RL2B_x000a_JioSaavn: https://bit.ly/37p8A3w_x000a_Spotify: https://spoti.fi/3hpuUP4_x000a_Amazon Music: https://amzn.to/2XV9ce5_x000a_Google Play: https://bit.ly/2YrAzvD_x000a_Youtube Music: https://bit.ly/3e0fvD4_x000a__x000a_Song: Bhen Nanki_x000a_Singer: Priya_x000a_Lyrics: Veet Baljit_x000a_Music: Qaistrax_x000a_Video: Prince 810_x000a_Produced By: Kv Dhillon_x000a_Online Promotions: GK Digital_x000a_Music Label: Geet MP3 Devotional _x000a__x000a_Music Consultant &amp; Digital Partner: GK DIGITAL_x000a_Instagram: https://www.instagram.com/GK.DIGITAL_x000a__x000a_Enjoy &amp; Stay Connected With Us 📲_x000a_Website: http://GeetMP3.com_x000a_Instagram: https://www.instagram.com/GeetMP3Devotional_x000a_YouTube: https://www.youtube.com/c/GeetMP3Devotional_x000a_Facebook: https://www.facebook.com/Geet-MP3-Devotional-106561331119961"/>
    <x v="2"/>
    <s v="PT3M48S"/>
    <x v="29"/>
    <n v="34008"/>
    <n v="1282"/>
    <n v="100"/>
    <x v="3"/>
    <x v="803"/>
    <x v="53"/>
    <s v="Veet Baljit"/>
    <m/>
    <m/>
    <s v=" Prince 810"/>
    <m/>
    <s v=" https://spoti.fi/3hpuUP4"/>
    <s v=" https://apple.co/2UDtR4w"/>
    <s v=" https://bit.ly/37p8A3w"/>
    <m/>
    <s v="devotional_song"/>
  </r>
  <r>
    <x v="3"/>
    <x v="1176"/>
    <s v="Geet MP3 Devotional &amp; GK Digital Presenting Devotional Song On 550 Saala Guru Nanak Dev Ji,  _x000a_Make Sure You Will Like It And Spread it As Much As You Can. _x000a__x000a_Subscribe To Our Channel For Upcoming Songs :_x000a__x000a_Audio Available On :_x000a_iTunes: https://apple.co/2WQLsq3_x000a_Apple Music: https://apple.co/2WQLsq3_x000a_Wynk Music: https://bit.ly/2AYXmXw_x000a_Hungama: https://bit.ly/37orRlP_x000a_Spotify: https://spoti.fi/2UExDur_x000a_Amazon Music: https://amzn.to/30BfW2x_x000a_Google Play: https://bit.ly/2C2IuIf_x000a__x000a_Song: Kartarpur_x000a_Singer: Karaj Randhawa_x000a_Lyrics: Prince Rakhdi_x000a_Music: Akash Jandu_x000a_Video: Farmer Arts _x000a_Director : Karan Saini_x000a_Produced By: Kv Dhillon_x000a_Online Promotions: GK Digita _x000a_Music Label: Geet MP3 Devotional _x000a__x000a_Music Consultant &amp; Digital Partner: GK DIGITAL_x000a_Instagram: https://www.instagram.com/GK.DIGITAL_x000a__x000a_Enjoy &amp; Stay Connected With Us 📲_x000a_Website: http://GeetMP3.com_x000a_Instagram: https://www.instagram.com/GeetMP3Devotional_x000a_YouTube: https://www.youtube.com/c/GeetMP3Devotional_x000a_Facebook: https://www.facebook.com/Geet-MP3-Devotional-106561331119961"/>
    <x v="2"/>
    <s v="PT4M13S"/>
    <x v="182"/>
    <n v="25030"/>
    <n v="1071"/>
    <n v="95"/>
    <x v="3"/>
    <x v="804"/>
    <x v="110"/>
    <s v="Prince Rakhdi"/>
    <m/>
    <m/>
    <s v=" Farmer Arts "/>
    <m/>
    <s v=" https://spoti.fi/2UExDur"/>
    <s v=" https://apple.co/2WQLsq3"/>
    <m/>
    <m/>
    <s v="devotional_so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C5822C-942B-499F-AFAE-4E8220ACCC3F}" name="PivotTable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g Song duration (Sec.)" fld="5" subtotal="average" baseField="0" baseItem="0"/>
  </dataFields>
  <formats count="17">
    <format dxfId="2739">
      <pivotArea type="all" dataOnly="0" outline="0" fieldPosition="0"/>
    </format>
    <format dxfId="2740">
      <pivotArea outline="0" collapsedLevelsAreSubtotals="1" fieldPosition="0"/>
    </format>
    <format dxfId="2741">
      <pivotArea dataOnly="0" labelOnly="1" outline="0" axis="axisValues" fieldPosition="0"/>
    </format>
    <format dxfId="2742">
      <pivotArea type="all" dataOnly="0" outline="0" fieldPosition="0"/>
    </format>
    <format dxfId="2743">
      <pivotArea outline="0" collapsedLevelsAreSubtotals="1" fieldPosition="0"/>
    </format>
    <format dxfId="2744">
      <pivotArea dataOnly="0" labelOnly="1" outline="0" axis="axisValues" fieldPosition="0"/>
    </format>
    <format dxfId="2745">
      <pivotArea type="all" dataOnly="0" outline="0" fieldPosition="0"/>
    </format>
    <format dxfId="2746">
      <pivotArea outline="0" collapsedLevelsAreSubtotals="1" fieldPosition="0"/>
    </format>
    <format dxfId="2747">
      <pivotArea dataOnly="0" labelOnly="1" outline="0" axis="axisValues" fieldPosition="0"/>
    </format>
    <format dxfId="2748">
      <pivotArea outline="0" collapsedLevelsAreSubtotals="1" fieldPosition="0"/>
    </format>
    <format dxfId="2749">
      <pivotArea outline="0" collapsedLevelsAreSubtotals="1" fieldPosition="0"/>
    </format>
    <format dxfId="2750">
      <pivotArea type="all" dataOnly="0" outline="0" fieldPosition="0"/>
    </format>
    <format dxfId="2751">
      <pivotArea outline="0" collapsedLevelsAreSubtotals="1" fieldPosition="0"/>
    </format>
    <format dxfId="2752">
      <pivotArea dataOnly="0" labelOnly="1" outline="0" axis="axisValues" fieldPosition="0"/>
    </format>
    <format dxfId="2753">
      <pivotArea dataOnly="0" labelOnly="1" outline="0" axis="axisValues" fieldPosition="0"/>
    </format>
    <format dxfId="2754">
      <pivotArea outline="0" collapsedLevelsAreSubtotals="1" fieldPosition="0"/>
    </format>
    <format dxfId="2755">
      <pivotArea outline="0" collapsedLevelsAreSubtotals="1"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5B001D-8C52-43FE-A31F-ABCABE68ECD3}" name="PivotTable5"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Comments" fld="8" subtotal="average" baseField="0" baseItem="0"/>
  </dataFields>
  <formats count="17">
    <format dxfId="2722">
      <pivotArea type="all" dataOnly="0" outline="0" fieldPosition="0"/>
    </format>
    <format dxfId="2723">
      <pivotArea outline="0" collapsedLevelsAreSubtotals="1" fieldPosition="0"/>
    </format>
    <format dxfId="2724">
      <pivotArea dataOnly="0" labelOnly="1" outline="0" axis="axisValues" fieldPosition="0"/>
    </format>
    <format dxfId="2725">
      <pivotArea type="all" dataOnly="0" outline="0" fieldPosition="0"/>
    </format>
    <format dxfId="2726">
      <pivotArea outline="0" collapsedLevelsAreSubtotals="1" fieldPosition="0"/>
    </format>
    <format dxfId="2727">
      <pivotArea dataOnly="0" labelOnly="1" outline="0" axis="axisValues" fieldPosition="0"/>
    </format>
    <format dxfId="2728">
      <pivotArea type="all" dataOnly="0" outline="0" fieldPosition="0"/>
    </format>
    <format dxfId="2729">
      <pivotArea outline="0" collapsedLevelsAreSubtotals="1" fieldPosition="0"/>
    </format>
    <format dxfId="2730">
      <pivotArea dataOnly="0" labelOnly="1" outline="0" axis="axisValues" fieldPosition="0"/>
    </format>
    <format dxfId="2731">
      <pivotArea outline="0" collapsedLevelsAreSubtotals="1" fieldPosition="0"/>
    </format>
    <format dxfId="2732">
      <pivotArea outline="0" collapsedLevelsAreSubtotals="1" fieldPosition="0"/>
    </format>
    <format dxfId="2733">
      <pivotArea type="all" dataOnly="0" outline="0" fieldPosition="0"/>
    </format>
    <format dxfId="2734">
      <pivotArea outline="0" collapsedLevelsAreSubtotals="1" fieldPosition="0"/>
    </format>
    <format dxfId="2735">
      <pivotArea dataOnly="0" labelOnly="1" outline="0" axis="axisValues" fieldPosition="0"/>
    </format>
    <format dxfId="2736">
      <pivotArea dataOnly="0" labelOnly="1" outline="0" axis="axisValues" fieldPosition="0"/>
    </format>
    <format dxfId="2737">
      <pivotArea outline="0" collapsedLevelsAreSubtotals="1" fieldPosition="0"/>
    </format>
    <format dxfId="2738">
      <pivotArea outline="0" collapsedLevelsAreSubtotals="1"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6D1360-0A52-4C52-B69C-1AC109A21618}" name="PivotTable3"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Likes" fld="7" subtotal="average" baseField="0" baseItem="0" numFmtId="167"/>
  </dataFields>
  <formats count="17">
    <format dxfId="2705">
      <pivotArea type="all" dataOnly="0" outline="0" fieldPosition="0"/>
    </format>
    <format dxfId="2706">
      <pivotArea outline="0" collapsedLevelsAreSubtotals="1" fieldPosition="0"/>
    </format>
    <format dxfId="2707">
      <pivotArea dataOnly="0" labelOnly="1" outline="0" axis="axisValues" fieldPosition="0"/>
    </format>
    <format dxfId="2708">
      <pivotArea type="all" dataOnly="0" outline="0" fieldPosition="0"/>
    </format>
    <format dxfId="2709">
      <pivotArea outline="0" collapsedLevelsAreSubtotals="1" fieldPosition="0"/>
    </format>
    <format dxfId="2710">
      <pivotArea dataOnly="0" labelOnly="1" outline="0" axis="axisValues" fieldPosition="0"/>
    </format>
    <format dxfId="2711">
      <pivotArea type="all" dataOnly="0" outline="0" fieldPosition="0"/>
    </format>
    <format dxfId="2712">
      <pivotArea outline="0" collapsedLevelsAreSubtotals="1" fieldPosition="0"/>
    </format>
    <format dxfId="2713">
      <pivotArea dataOnly="0" labelOnly="1" outline="0" axis="axisValues" fieldPosition="0"/>
    </format>
    <format dxfId="2714">
      <pivotArea outline="0" collapsedLevelsAreSubtotals="1" fieldPosition="0"/>
    </format>
    <format dxfId="2715">
      <pivotArea outline="0" collapsedLevelsAreSubtotals="1" fieldPosition="0"/>
    </format>
    <format dxfId="2716">
      <pivotArea type="all" dataOnly="0" outline="0" fieldPosition="0"/>
    </format>
    <format dxfId="2717">
      <pivotArea outline="0" collapsedLevelsAreSubtotals="1" fieldPosition="0"/>
    </format>
    <format dxfId="2718">
      <pivotArea dataOnly="0" labelOnly="1" outline="0" axis="axisValues" fieldPosition="0"/>
    </format>
    <format dxfId="2719">
      <pivotArea dataOnly="0" labelOnly="1" outline="0" axis="axisValues" fieldPosition="0"/>
    </format>
    <format dxfId="2720">
      <pivotArea outline="0" collapsedLevelsAreSubtotals="1" fieldPosition="0"/>
    </format>
    <format dxfId="2721">
      <pivotArea outline="0" collapsedLevelsAreSubtotals="1"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979C19-24EB-4BAB-93A9-CF03CA71E288}" name="PivotTable17"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Average Views" fld="6" subtotal="average" baseField="0" baseItem="0" numFmtId="167"/>
  </dataFields>
  <formats count="34">
    <format dxfId="2671">
      <pivotArea outline="0" collapsedLevelsAreSubtotals="1" fieldPosition="0"/>
    </format>
    <format dxfId="2672">
      <pivotArea type="all" dataOnly="0" outline="0" fieldPosition="0"/>
    </format>
    <format dxfId="2673">
      <pivotArea outline="0" collapsedLevelsAreSubtotals="1" fieldPosition="0"/>
    </format>
    <format dxfId="2674">
      <pivotArea dataOnly="0" labelOnly="1" outline="0" axis="axisValues" fieldPosition="0"/>
    </format>
    <format dxfId="2675">
      <pivotArea type="all" dataOnly="0" outline="0" fieldPosition="0"/>
    </format>
    <format dxfId="2676">
      <pivotArea outline="0" collapsedLevelsAreSubtotals="1" fieldPosition="0"/>
    </format>
    <format dxfId="2677">
      <pivotArea dataOnly="0" labelOnly="1" outline="0" axis="axisValues" fieldPosition="0"/>
    </format>
    <format dxfId="2678">
      <pivotArea type="all" dataOnly="0" outline="0" fieldPosition="0"/>
    </format>
    <format dxfId="2679">
      <pivotArea outline="0" collapsedLevelsAreSubtotals="1" fieldPosition="0"/>
    </format>
    <format dxfId="2680">
      <pivotArea dataOnly="0" labelOnly="1" outline="0" axis="axisValues" fieldPosition="0"/>
    </format>
    <format dxfId="2681">
      <pivotArea type="all" dataOnly="0" outline="0" fieldPosition="0"/>
    </format>
    <format dxfId="2682">
      <pivotArea outline="0" collapsedLevelsAreSubtotals="1" fieldPosition="0"/>
    </format>
    <format dxfId="2683">
      <pivotArea dataOnly="0" labelOnly="1" outline="0" axis="axisValues" fieldPosition="0"/>
    </format>
    <format dxfId="2684">
      <pivotArea type="all" dataOnly="0" outline="0" fieldPosition="0"/>
    </format>
    <format dxfId="2685">
      <pivotArea outline="0" collapsedLevelsAreSubtotals="1" fieldPosition="0"/>
    </format>
    <format dxfId="2686">
      <pivotArea dataOnly="0" labelOnly="1" outline="0" axis="axisValues" fieldPosition="0"/>
    </format>
    <format dxfId="2687">
      <pivotArea type="all" dataOnly="0" outline="0" fieldPosition="0"/>
    </format>
    <format dxfId="2688">
      <pivotArea outline="0" collapsedLevelsAreSubtotals="1" fieldPosition="0"/>
    </format>
    <format dxfId="2689">
      <pivotArea dataOnly="0" labelOnly="1" outline="0" axis="axisValues" fieldPosition="0"/>
    </format>
    <format dxfId="2690">
      <pivotArea type="all" dataOnly="0" outline="0" fieldPosition="0"/>
    </format>
    <format dxfId="2691">
      <pivotArea outline="0" collapsedLevelsAreSubtotals="1" fieldPosition="0"/>
    </format>
    <format dxfId="2692">
      <pivotArea dataOnly="0" labelOnly="1" outline="0" axis="axisValues" fieldPosition="0"/>
    </format>
    <format dxfId="2693">
      <pivotArea type="all" dataOnly="0" outline="0" fieldPosition="0"/>
    </format>
    <format dxfId="2694">
      <pivotArea outline="0" collapsedLevelsAreSubtotals="1" fieldPosition="0"/>
    </format>
    <format dxfId="2695">
      <pivotArea dataOnly="0" labelOnly="1" outline="0" axis="axisValues" fieldPosition="0"/>
    </format>
    <format dxfId="2696">
      <pivotArea dataOnly="0" labelOnly="1" outline="0" axis="axisValues" fieldPosition="0"/>
    </format>
    <format dxfId="2697">
      <pivotArea dataOnly="0" labelOnly="1" outline="0" axis="axisValues" fieldPosition="0"/>
    </format>
    <format dxfId="2698">
      <pivotArea outline="0" collapsedLevelsAreSubtotals="1" fieldPosition="0"/>
    </format>
    <format dxfId="2699">
      <pivotArea outline="0" collapsedLevelsAreSubtotals="1" fieldPosition="0"/>
    </format>
    <format dxfId="2700">
      <pivotArea dataOnly="0" labelOnly="1" outline="0" axis="axisValues" fieldPosition="0"/>
    </format>
    <format dxfId="2701">
      <pivotArea outline="0" collapsedLevelsAreSubtotals="1" fieldPosition="0"/>
    </format>
    <format dxfId="2702">
      <pivotArea type="all" dataOnly="0" outline="0" fieldPosition="0"/>
    </format>
    <format dxfId="2703">
      <pivotArea outline="0" collapsedLevelsAreSubtotals="1" fieldPosition="0"/>
    </format>
    <format dxfId="270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178D97-6079-4180-86A6-A78392675409}" name="PivotTable16"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Total Views" fld="6" baseField="0" baseItem="0" numFmtId="167"/>
  </dataFields>
  <formats count="9">
    <format dxfId="2662">
      <pivotArea outline="0" collapsedLevelsAreSubtotals="1" fieldPosition="0"/>
    </format>
    <format dxfId="2663">
      <pivotArea type="all" dataOnly="0" outline="0" fieldPosition="0"/>
    </format>
    <format dxfId="2664">
      <pivotArea dataOnly="0" labelOnly="1" outline="0" axis="axisValues" fieldPosition="0"/>
    </format>
    <format dxfId="2665">
      <pivotArea dataOnly="0" labelOnly="1" outline="0" axis="axisValues" fieldPosition="0"/>
    </format>
    <format dxfId="2666">
      <pivotArea type="all" dataOnly="0" outline="0" fieldPosition="0"/>
    </format>
    <format dxfId="2667">
      <pivotArea outline="0" collapsedLevelsAreSubtotals="1" fieldPosition="0"/>
    </format>
    <format dxfId="2668">
      <pivotArea dataOnly="0" labelOnly="1" outline="0" axis="axisValues" fieldPosition="0"/>
    </format>
    <format dxfId="2669">
      <pivotArea outline="0" collapsedLevelsAreSubtotals="1" fieldPosition="0"/>
    </format>
    <format dxfId="26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F28218-9886-4807-9AAD-AB9D979B8D3B}" name="PivotTable15"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A4" firstHeaderRow="1" firstDataRow="1" firstDataCol="0"/>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Items count="1">
    <i/>
  </rowItems>
  <colItems count="1">
    <i/>
  </colItems>
  <dataFields count="1">
    <dataField name="Total Songs" fld="21" subtotal="count" baseField="0" baseItem="0"/>
  </dataFields>
  <formats count="8">
    <format dxfId="2654">
      <pivotArea outline="0" collapsedLevelsAreSubtotals="1" fieldPosition="0"/>
    </format>
    <format dxfId="2655">
      <pivotArea type="all" dataOnly="0" outline="0" fieldPosition="0"/>
    </format>
    <format dxfId="2656">
      <pivotArea outline="0" collapsedLevelsAreSubtotals="1" fieldPosition="0"/>
    </format>
    <format dxfId="2657">
      <pivotArea dataOnly="0" labelOnly="1" outline="0" axis="axisValues" fieldPosition="0"/>
    </format>
    <format dxfId="2658">
      <pivotArea dataOnly="0" labelOnly="1" outline="0" axis="axisValues" fieldPosition="0"/>
    </format>
    <format dxfId="2659">
      <pivotArea outline="0" collapsedLevelsAreSubtotals="1" fieldPosition="0"/>
    </format>
    <format dxfId="2660">
      <pivotArea dataOnly="0" labelOnly="1" outline="0" axis="axisValues" fieldPosition="0"/>
    </format>
    <format dxfId="266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D0949FF-B5FA-42D3-9316-79EB7DDFF7BE}" name="PivotTable10"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K10:L22" firstHeaderRow="1" firstDataRow="1" firstDataCol="1"/>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dataField="1" showAll="0"/>
    <pivotField showAll="0"/>
    <pivotField showAll="0"/>
    <pivotField showAll="0">
      <items count="6">
        <item x="0"/>
        <item x="4"/>
        <item x="2"/>
        <item x="3"/>
        <item x="1"/>
        <item t="default"/>
      </items>
    </pivotField>
    <pivotField showAll="0">
      <items count="806">
        <item x="641"/>
        <item x="388"/>
        <item x="104"/>
        <item x="769"/>
        <item x="669"/>
        <item x="370"/>
        <item x="80"/>
        <item x="351"/>
        <item x="690"/>
        <item x="235"/>
        <item x="545"/>
        <item x="241"/>
        <item x="240"/>
        <item x="629"/>
        <item x="113"/>
        <item x="560"/>
        <item x="492"/>
        <item x="392"/>
        <item x="389"/>
        <item x="330"/>
        <item x="579"/>
        <item x="628"/>
        <item x="67"/>
        <item x="682"/>
        <item x="785"/>
        <item x="617"/>
        <item x="202"/>
        <item x="402"/>
        <item x="259"/>
        <item x="172"/>
        <item x="212"/>
        <item x="597"/>
        <item x="764"/>
        <item x="74"/>
        <item x="69"/>
        <item x="249"/>
        <item x="403"/>
        <item x="681"/>
        <item x="16"/>
        <item x="234"/>
        <item x="346"/>
        <item x="173"/>
        <item x="642"/>
        <item x="29"/>
        <item x="654"/>
        <item x="745"/>
        <item x="21"/>
        <item x="584"/>
        <item x="493"/>
        <item x="754"/>
        <item x="297"/>
        <item x="711"/>
        <item x="188"/>
        <item x="585"/>
        <item x="712"/>
        <item x="780"/>
        <item x="724"/>
        <item x="742"/>
        <item x="95"/>
        <item x="768"/>
        <item x="482"/>
        <item x="606"/>
        <item x="738"/>
        <item x="456"/>
        <item x="722"/>
        <item x="751"/>
        <item x="595"/>
        <item x="803"/>
        <item x="733"/>
        <item x="506"/>
        <item x="668"/>
        <item x="776"/>
        <item x="121"/>
        <item x="138"/>
        <item x="630"/>
        <item x="457"/>
        <item x="531"/>
        <item x="707"/>
        <item x="583"/>
        <item x="382"/>
        <item x="777"/>
        <item x="250"/>
        <item x="132"/>
        <item x="208"/>
        <item x="198"/>
        <item x="568"/>
        <item x="361"/>
        <item x="700"/>
        <item x="159"/>
        <item x="36"/>
        <item x="257"/>
        <item x="324"/>
        <item x="287"/>
        <item x="354"/>
        <item x="293"/>
        <item x="786"/>
        <item x="412"/>
        <item x="561"/>
        <item x="572"/>
        <item x="315"/>
        <item x="614"/>
        <item x="224"/>
        <item x="230"/>
        <item x="225"/>
        <item x="609"/>
        <item x="546"/>
        <item x="671"/>
        <item x="73"/>
        <item x="48"/>
        <item x="471"/>
        <item x="96"/>
        <item x="415"/>
        <item x="206"/>
        <item x="31"/>
        <item x="730"/>
        <item x="92"/>
        <item x="99"/>
        <item x="45"/>
        <item x="731"/>
        <item x="26"/>
        <item x="216"/>
        <item x="374"/>
        <item x="383"/>
        <item x="798"/>
        <item x="352"/>
        <item x="601"/>
        <item x="116"/>
        <item x="766"/>
        <item x="2"/>
        <item x="75"/>
        <item x="68"/>
        <item x="616"/>
        <item x="750"/>
        <item x="295"/>
        <item x="748"/>
        <item x="752"/>
        <item x="108"/>
        <item x="778"/>
        <item x="56"/>
        <item x="298"/>
        <item x="217"/>
        <item x="417"/>
        <item x="337"/>
        <item x="421"/>
        <item x="483"/>
        <item x="416"/>
        <item x="532"/>
        <item x="521"/>
        <item x="1"/>
        <item x="314"/>
        <item x="586"/>
        <item x="746"/>
        <item x="154"/>
        <item x="441"/>
        <item x="28"/>
        <item x="512"/>
        <item x="429"/>
        <item x="524"/>
        <item x="227"/>
        <item x="42"/>
        <item x="469"/>
        <item x="156"/>
        <item x="468"/>
        <item x="301"/>
        <item x="714"/>
        <item x="575"/>
        <item x="535"/>
        <item x="166"/>
        <item x="201"/>
        <item x="449"/>
        <item x="143"/>
        <item x="551"/>
        <item x="685"/>
        <item x="612"/>
        <item x="619"/>
        <item x="153"/>
        <item x="248"/>
        <item x="356"/>
        <item x="539"/>
        <item x="149"/>
        <item x="391"/>
        <item x="322"/>
        <item x="94"/>
        <item x="739"/>
        <item x="434"/>
        <item x="578"/>
        <item x="321"/>
        <item x="729"/>
        <item x="55"/>
        <item x="12"/>
        <item x="640"/>
        <item x="683"/>
        <item x="84"/>
        <item x="150"/>
        <item x="17"/>
        <item x="743"/>
        <item x="109"/>
        <item x="220"/>
        <item x="163"/>
        <item x="76"/>
        <item x="732"/>
        <item x="308"/>
        <item x="284"/>
        <item x="130"/>
        <item x="662"/>
        <item x="771"/>
        <item x="448"/>
        <item x="541"/>
        <item x="39"/>
        <item x="62"/>
        <item x="458"/>
        <item x="51"/>
        <item x="564"/>
        <item x="573"/>
        <item x="570"/>
        <item x="569"/>
        <item x="50"/>
        <item x="716"/>
        <item x="334"/>
        <item x="692"/>
        <item x="72"/>
        <item x="261"/>
        <item x="635"/>
        <item x="783"/>
        <item x="256"/>
        <item x="790"/>
        <item x="242"/>
        <item x="89"/>
        <item x="728"/>
        <item x="544"/>
        <item x="587"/>
        <item x="167"/>
        <item x="474"/>
        <item x="800"/>
        <item x="704"/>
        <item x="499"/>
        <item x="495"/>
        <item x="605"/>
        <item x="368"/>
        <item x="675"/>
        <item x="218"/>
        <item x="158"/>
        <item x="552"/>
        <item x="734"/>
        <item x="252"/>
        <item x="430"/>
        <item x="102"/>
        <item x="398"/>
        <item x="327"/>
        <item x="556"/>
        <item x="442"/>
        <item x="528"/>
        <item x="623"/>
        <item x="299"/>
        <item x="615"/>
        <item x="713"/>
        <item x="66"/>
        <item x="677"/>
        <item x="77"/>
        <item x="604"/>
        <item x="749"/>
        <item x="753"/>
        <item x="725"/>
        <item x="500"/>
        <item x="479"/>
        <item x="405"/>
        <item x="333"/>
        <item x="148"/>
        <item x="411"/>
        <item x="177"/>
        <item x="335"/>
        <item x="699"/>
        <item x="106"/>
        <item x="125"/>
        <item x="254"/>
        <item x="30"/>
        <item x="101"/>
        <item x="408"/>
        <item x="3"/>
        <item x="708"/>
        <item x="719"/>
        <item x="588"/>
        <item x="599"/>
        <item x="247"/>
        <item x="447"/>
        <item x="665"/>
        <item x="744"/>
        <item x="792"/>
        <item x="285"/>
        <item x="520"/>
        <item x="705"/>
        <item x="213"/>
        <item x="698"/>
        <item x="304"/>
        <item x="300"/>
        <item x="414"/>
        <item x="60"/>
        <item x="111"/>
        <item x="14"/>
        <item x="40"/>
        <item x="164"/>
        <item x="239"/>
        <item x="255"/>
        <item x="637"/>
        <item x="237"/>
        <item x="103"/>
        <item x="550"/>
        <item x="119"/>
        <item x="345"/>
        <item x="788"/>
        <item x="718"/>
        <item x="49"/>
        <item x="789"/>
        <item x="799"/>
        <item x="161"/>
        <item x="244"/>
        <item x="191"/>
        <item x="563"/>
        <item x="200"/>
        <item x="360"/>
        <item x="396"/>
        <item x="347"/>
        <item x="147"/>
        <item x="553"/>
        <item x="187"/>
        <item x="691"/>
        <item x="436"/>
        <item x="419"/>
        <item x="128"/>
        <item x="303"/>
        <item x="140"/>
        <item x="598"/>
        <item x="498"/>
        <item x="497"/>
        <item x="120"/>
        <item x="399"/>
        <item x="246"/>
        <item x="533"/>
        <item x="481"/>
        <item x="626"/>
        <item x="160"/>
        <item x="673"/>
        <item x="258"/>
        <item x="678"/>
        <item x="466"/>
        <item x="490"/>
        <item x="600"/>
        <item x="331"/>
        <item x="446"/>
        <item x="476"/>
        <item x="547"/>
        <item x="317"/>
        <item x="706"/>
        <item x="378"/>
        <item x="428"/>
        <item x="222"/>
        <item x="663"/>
        <item x="328"/>
        <item x="763"/>
        <item x="557"/>
        <item x="424"/>
        <item x="538"/>
        <item x="205"/>
        <item x="343"/>
        <item x="127"/>
        <item x="804"/>
        <item x="38"/>
        <item x="387"/>
        <item x="152"/>
        <item x="264"/>
        <item x="772"/>
        <item x="647"/>
        <item x="79"/>
        <item x="761"/>
        <item x="377"/>
        <item x="525"/>
        <item x="519"/>
        <item x="582"/>
        <item x="362"/>
        <item x="359"/>
        <item x="135"/>
        <item x="439"/>
        <item x="276"/>
        <item x="660"/>
        <item x="709"/>
        <item x="228"/>
        <item x="54"/>
        <item x="381"/>
        <item x="231"/>
        <item x="365"/>
        <item x="796"/>
        <item x="571"/>
        <item x="548"/>
        <item x="758"/>
        <item x="760"/>
        <item x="444"/>
        <item x="71"/>
        <item x="384"/>
        <item x="311"/>
        <item x="472"/>
        <item x="795"/>
        <item x="363"/>
        <item x="774"/>
        <item x="666"/>
        <item x="195"/>
        <item x="504"/>
        <item x="189"/>
        <item x="185"/>
        <item x="310"/>
        <item x="473"/>
        <item x="11"/>
        <item x="485"/>
        <item x="232"/>
        <item x="229"/>
        <item x="523"/>
        <item x="270"/>
        <item x="279"/>
        <item x="280"/>
        <item x="267"/>
        <item x="263"/>
        <item x="268"/>
        <item x="271"/>
        <item x="272"/>
        <item x="274"/>
        <item x="277"/>
        <item x="124"/>
        <item x="126"/>
        <item x="592"/>
        <item x="134"/>
        <item x="6"/>
        <item x="450"/>
        <item x="694"/>
        <item x="452"/>
        <item x="773"/>
        <item x="296"/>
        <item x="664"/>
        <item x="105"/>
        <item x="199"/>
        <item x="18"/>
        <item x="656"/>
        <item x="44"/>
        <item x="756"/>
        <item x="727"/>
        <item x="302"/>
        <item x="63"/>
        <item x="64"/>
        <item x="676"/>
        <item x="438"/>
        <item x="510"/>
        <item x="702"/>
        <item x="562"/>
        <item x="344"/>
        <item x="357"/>
        <item x="266"/>
        <item x="91"/>
        <item x="204"/>
        <item x="765"/>
        <item x="464"/>
        <item x="494"/>
        <item x="590"/>
        <item x="170"/>
        <item x="478"/>
        <item x="291"/>
        <item x="292"/>
        <item x="422"/>
        <item x="607"/>
        <item x="47"/>
        <item x="350"/>
        <item x="505"/>
        <item x="165"/>
        <item x="554"/>
        <item x="559"/>
        <item x="594"/>
        <item x="589"/>
        <item x="25"/>
        <item x="437"/>
        <item x="602"/>
        <item x="477"/>
        <item x="455"/>
        <item x="194"/>
        <item x="157"/>
        <item x="137"/>
        <item x="203"/>
        <item x="373"/>
        <item x="112"/>
        <item x="459"/>
        <item x="516"/>
        <item x="679"/>
        <item x="307"/>
        <item x="275"/>
        <item x="286"/>
        <item x="782"/>
        <item x="395"/>
        <item x="179"/>
        <item x="214"/>
        <item x="407"/>
        <item x="118"/>
        <item x="680"/>
        <item x="372"/>
        <item x="32"/>
        <item x="9"/>
        <item x="737"/>
        <item x="306"/>
        <item x="435"/>
        <item x="219"/>
        <item x="581"/>
        <item x="649"/>
        <item x="648"/>
        <item x="425"/>
        <item x="348"/>
        <item x="759"/>
        <item x="517"/>
        <item x="390"/>
        <item x="85"/>
        <item x="486"/>
        <item x="20"/>
        <item x="171"/>
        <item x="432"/>
        <item x="117"/>
        <item x="659"/>
        <item x="145"/>
        <item x="703"/>
        <item x="4"/>
        <item x="404"/>
        <item x="693"/>
        <item x="133"/>
        <item x="8"/>
        <item x="243"/>
        <item x="720"/>
        <item x="146"/>
        <item x="634"/>
        <item x="181"/>
        <item x="319"/>
        <item x="770"/>
        <item x="567"/>
        <item x="349"/>
        <item x="196"/>
        <item x="620"/>
        <item x="260"/>
        <item x="465"/>
        <item x="238"/>
        <item x="710"/>
        <item x="33"/>
        <item x="192"/>
        <item x="371"/>
        <item x="393"/>
        <item x="82"/>
        <item x="0"/>
        <item x="496"/>
        <item x="696"/>
        <item x="34"/>
        <item x="655"/>
        <item x="529"/>
        <item x="233"/>
        <item x="530"/>
        <item x="514"/>
        <item x="736"/>
        <item x="613"/>
        <item x="701"/>
        <item x="197"/>
        <item x="480"/>
        <item x="784"/>
        <item x="290"/>
        <item x="534"/>
        <item x="278"/>
        <item x="61"/>
        <item x="484"/>
        <item x="491"/>
        <item x="515"/>
        <item x="366"/>
        <item x="59"/>
        <item x="715"/>
        <item x="339"/>
        <item x="580"/>
        <item x="273"/>
        <item x="123"/>
        <item x="27"/>
        <item x="326"/>
        <item x="323"/>
        <item x="426"/>
        <item x="461"/>
        <item x="41"/>
        <item x="178"/>
        <item x="5"/>
        <item x="633"/>
        <item x="420"/>
        <item x="686"/>
        <item x="555"/>
        <item x="543"/>
        <item x="463"/>
        <item x="353"/>
        <item x="638"/>
        <item x="427"/>
        <item x="487"/>
        <item x="433"/>
        <item x="536"/>
        <item x="689"/>
        <item x="670"/>
        <item x="781"/>
        <item x="462"/>
        <item x="624"/>
        <item x="755"/>
        <item x="129"/>
        <item x="288"/>
        <item x="168"/>
        <item x="636"/>
        <item x="13"/>
        <item x="645"/>
        <item x="643"/>
        <item x="651"/>
        <item x="652"/>
        <item x="646"/>
        <item x="644"/>
        <item x="467"/>
        <item x="329"/>
        <item x="142"/>
        <item x="294"/>
        <item x="86"/>
        <item x="376"/>
        <item x="57"/>
        <item x="797"/>
        <item x="527"/>
        <item x="650"/>
        <item x="394"/>
        <item x="97"/>
        <item x="141"/>
        <item x="169"/>
        <item x="115"/>
        <item x="186"/>
        <item x="470"/>
        <item x="451"/>
        <item x="522"/>
        <item x="658"/>
        <item x="223"/>
        <item x="336"/>
        <item x="661"/>
        <item x="400"/>
        <item x="19"/>
        <item x="657"/>
        <item x="723"/>
        <item x="358"/>
        <item x="209"/>
        <item x="380"/>
        <item x="289"/>
        <item x="367"/>
        <item x="526"/>
        <item x="721"/>
        <item x="793"/>
        <item x="794"/>
        <item x="453"/>
        <item x="320"/>
        <item x="445"/>
        <item x="43"/>
        <item x="574"/>
        <item x="10"/>
        <item x="207"/>
        <item x="501"/>
        <item x="507"/>
        <item x="443"/>
        <item x="513"/>
        <item x="508"/>
        <item x="674"/>
        <item x="695"/>
        <item x="37"/>
        <item x="355"/>
        <item x="110"/>
        <item x="386"/>
        <item x="221"/>
        <item x="65"/>
        <item x="621"/>
        <item x="460"/>
        <item x="122"/>
        <item x="726"/>
        <item x="747"/>
        <item x="379"/>
        <item x="697"/>
        <item x="144"/>
        <item x="340"/>
        <item x="53"/>
        <item x="625"/>
        <item x="136"/>
        <item x="593"/>
        <item x="631"/>
        <item x="542"/>
        <item x="338"/>
        <item x="717"/>
        <item x="139"/>
        <item x="735"/>
        <item x="23"/>
        <item x="245"/>
        <item x="775"/>
        <item x="193"/>
        <item x="509"/>
        <item x="93"/>
        <item x="518"/>
        <item x="779"/>
        <item x="226"/>
        <item x="787"/>
        <item x="802"/>
        <item x="801"/>
        <item x="24"/>
        <item x="410"/>
        <item x="83"/>
        <item x="375"/>
        <item x="611"/>
        <item x="475"/>
        <item x="397"/>
        <item x="540"/>
        <item x="269"/>
        <item x="281"/>
        <item x="423"/>
        <item x="454"/>
        <item x="190"/>
        <item x="558"/>
        <item x="98"/>
        <item x="184"/>
        <item x="155"/>
        <item x="215"/>
        <item x="565"/>
        <item x="341"/>
        <item x="183"/>
        <item x="603"/>
        <item x="52"/>
        <item x="608"/>
        <item x="431"/>
        <item x="684"/>
        <item x="401"/>
        <item x="537"/>
        <item x="262"/>
        <item x="596"/>
        <item x="313"/>
        <item x="740"/>
        <item x="653"/>
        <item x="566"/>
        <item x="618"/>
        <item x="577"/>
        <item x="81"/>
        <item x="87"/>
        <item x="503"/>
        <item x="175"/>
        <item x="174"/>
        <item x="176"/>
        <item x="316"/>
        <item x="639"/>
        <item x="305"/>
        <item x="58"/>
        <item x="622"/>
        <item x="364"/>
        <item x="114"/>
        <item x="489"/>
        <item x="211"/>
        <item x="78"/>
        <item x="182"/>
        <item x="325"/>
        <item x="318"/>
        <item x="791"/>
        <item x="22"/>
        <item x="131"/>
        <item x="180"/>
        <item x="236"/>
        <item x="549"/>
        <item x="762"/>
        <item x="369"/>
        <item x="576"/>
        <item x="488"/>
        <item x="688"/>
        <item x="741"/>
        <item x="151"/>
        <item x="632"/>
        <item x="70"/>
        <item x="35"/>
        <item x="90"/>
        <item x="667"/>
        <item x="162"/>
        <item x="418"/>
        <item x="210"/>
        <item x="610"/>
        <item x="251"/>
        <item x="767"/>
        <item x="627"/>
        <item x="672"/>
        <item x="440"/>
        <item x="309"/>
        <item x="312"/>
        <item x="502"/>
        <item x="385"/>
        <item x="100"/>
        <item x="88"/>
        <item x="46"/>
        <item x="406"/>
        <item x="283"/>
        <item x="757"/>
        <item x="282"/>
        <item x="409"/>
        <item x="107"/>
        <item x="7"/>
        <item x="342"/>
        <item x="253"/>
        <item x="413"/>
        <item x="591"/>
        <item x="332"/>
        <item x="511"/>
        <item x="687"/>
        <item x="15"/>
        <item x="265"/>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x="0"/>
        <item x="1"/>
        <item x="2"/>
        <item x="3"/>
        <item x="4"/>
        <item x="5"/>
        <item x="6"/>
        <item x="7"/>
        <item x="8"/>
        <item x="9"/>
        <item x="10"/>
        <item x="11"/>
        <item x="12"/>
        <item t="default"/>
      </items>
    </pivotField>
  </pivotFields>
  <rowFields count="1">
    <field x="24"/>
  </rowFields>
  <rowItems count="12">
    <i>
      <x v="1"/>
    </i>
    <i>
      <x v="2"/>
    </i>
    <i>
      <x v="3"/>
    </i>
    <i>
      <x v="4"/>
    </i>
    <i>
      <x v="5"/>
    </i>
    <i>
      <x v="6"/>
    </i>
    <i>
      <x v="7"/>
    </i>
    <i>
      <x v="8"/>
    </i>
    <i>
      <x v="9"/>
    </i>
    <i>
      <x v="10"/>
    </i>
    <i>
      <x v="11"/>
    </i>
    <i t="grand">
      <x/>
    </i>
  </rowItems>
  <colItems count="1">
    <i/>
  </colItems>
  <dataFields count="1">
    <dataField name="Average of Content.views" fld="6" subtotal="average" baseField="24" baseItem="1"/>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4EFAB4-475C-4785-9DCD-6B78F14F75F3}" name="PivotTable8"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F17:G23" firstHeaderRow="1" firstDataRow="1" firstDataCol="1"/>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dataField="1" showAll="0"/>
    <pivotField showAll="0"/>
    <pivotField showAll="0"/>
    <pivotField showAll="0">
      <items count="6">
        <item x="0"/>
        <item x="4"/>
        <item x="2"/>
        <item x="3"/>
        <item x="1"/>
        <item t="default"/>
      </items>
    </pivotField>
    <pivotField axis="axisRow" showAll="0" measureFilter="1" sortType="ascending">
      <items count="806">
        <item x="641"/>
        <item x="388"/>
        <item x="104"/>
        <item x="769"/>
        <item x="669"/>
        <item x="370"/>
        <item x="80"/>
        <item x="351"/>
        <item x="690"/>
        <item x="235"/>
        <item x="545"/>
        <item x="241"/>
        <item x="240"/>
        <item x="629"/>
        <item x="113"/>
        <item x="560"/>
        <item x="492"/>
        <item x="392"/>
        <item x="389"/>
        <item x="330"/>
        <item x="579"/>
        <item x="628"/>
        <item x="67"/>
        <item x="682"/>
        <item x="785"/>
        <item x="617"/>
        <item x="202"/>
        <item x="402"/>
        <item x="259"/>
        <item x="172"/>
        <item x="212"/>
        <item x="597"/>
        <item x="764"/>
        <item x="74"/>
        <item x="69"/>
        <item x="249"/>
        <item x="403"/>
        <item x="681"/>
        <item x="16"/>
        <item x="234"/>
        <item x="346"/>
        <item x="173"/>
        <item x="642"/>
        <item x="29"/>
        <item x="654"/>
        <item x="745"/>
        <item x="21"/>
        <item x="584"/>
        <item x="493"/>
        <item x="754"/>
        <item x="297"/>
        <item x="711"/>
        <item x="188"/>
        <item x="585"/>
        <item x="712"/>
        <item x="780"/>
        <item x="724"/>
        <item x="742"/>
        <item x="95"/>
        <item x="768"/>
        <item x="482"/>
        <item x="606"/>
        <item x="738"/>
        <item x="456"/>
        <item x="722"/>
        <item x="751"/>
        <item x="595"/>
        <item x="803"/>
        <item x="733"/>
        <item x="506"/>
        <item x="668"/>
        <item x="776"/>
        <item x="121"/>
        <item x="138"/>
        <item x="630"/>
        <item x="457"/>
        <item x="531"/>
        <item x="707"/>
        <item x="583"/>
        <item x="382"/>
        <item x="777"/>
        <item x="250"/>
        <item x="132"/>
        <item x="208"/>
        <item x="198"/>
        <item x="568"/>
        <item x="361"/>
        <item x="700"/>
        <item x="159"/>
        <item x="36"/>
        <item x="257"/>
        <item x="324"/>
        <item x="287"/>
        <item x="354"/>
        <item x="293"/>
        <item x="786"/>
        <item x="412"/>
        <item x="561"/>
        <item x="572"/>
        <item x="315"/>
        <item x="614"/>
        <item x="224"/>
        <item x="230"/>
        <item x="225"/>
        <item x="609"/>
        <item x="546"/>
        <item x="671"/>
        <item x="73"/>
        <item x="48"/>
        <item x="471"/>
        <item x="96"/>
        <item x="415"/>
        <item x="206"/>
        <item x="31"/>
        <item x="730"/>
        <item x="92"/>
        <item x="99"/>
        <item x="45"/>
        <item x="731"/>
        <item x="26"/>
        <item x="216"/>
        <item x="374"/>
        <item x="383"/>
        <item x="798"/>
        <item x="352"/>
        <item x="601"/>
        <item x="116"/>
        <item x="766"/>
        <item x="2"/>
        <item x="75"/>
        <item x="68"/>
        <item x="616"/>
        <item x="750"/>
        <item x="295"/>
        <item x="748"/>
        <item x="752"/>
        <item x="108"/>
        <item x="778"/>
        <item x="56"/>
        <item x="298"/>
        <item x="217"/>
        <item x="417"/>
        <item x="337"/>
        <item x="421"/>
        <item x="483"/>
        <item x="416"/>
        <item x="532"/>
        <item x="521"/>
        <item x="1"/>
        <item x="314"/>
        <item x="586"/>
        <item x="746"/>
        <item x="154"/>
        <item x="441"/>
        <item x="28"/>
        <item x="512"/>
        <item x="429"/>
        <item x="524"/>
        <item x="227"/>
        <item x="42"/>
        <item x="469"/>
        <item x="156"/>
        <item x="468"/>
        <item x="301"/>
        <item x="714"/>
        <item x="575"/>
        <item x="535"/>
        <item x="166"/>
        <item x="201"/>
        <item x="449"/>
        <item x="143"/>
        <item x="551"/>
        <item x="685"/>
        <item x="612"/>
        <item x="619"/>
        <item x="153"/>
        <item x="248"/>
        <item x="356"/>
        <item x="539"/>
        <item x="149"/>
        <item x="391"/>
        <item x="322"/>
        <item x="94"/>
        <item x="739"/>
        <item x="434"/>
        <item x="578"/>
        <item x="321"/>
        <item x="729"/>
        <item x="55"/>
        <item x="12"/>
        <item x="640"/>
        <item x="683"/>
        <item x="84"/>
        <item x="150"/>
        <item x="17"/>
        <item x="743"/>
        <item x="109"/>
        <item x="220"/>
        <item x="163"/>
        <item x="76"/>
        <item x="732"/>
        <item x="308"/>
        <item x="284"/>
        <item x="130"/>
        <item x="662"/>
        <item x="771"/>
        <item x="448"/>
        <item x="541"/>
        <item x="39"/>
        <item x="62"/>
        <item x="458"/>
        <item x="51"/>
        <item x="564"/>
        <item x="573"/>
        <item x="570"/>
        <item x="569"/>
        <item x="50"/>
        <item x="716"/>
        <item x="334"/>
        <item x="692"/>
        <item x="72"/>
        <item x="261"/>
        <item x="635"/>
        <item x="783"/>
        <item x="256"/>
        <item x="790"/>
        <item x="242"/>
        <item x="89"/>
        <item x="728"/>
        <item x="544"/>
        <item x="587"/>
        <item x="167"/>
        <item x="474"/>
        <item x="800"/>
        <item x="704"/>
        <item x="499"/>
        <item x="495"/>
        <item x="605"/>
        <item x="368"/>
        <item x="675"/>
        <item x="218"/>
        <item x="158"/>
        <item x="552"/>
        <item x="734"/>
        <item x="252"/>
        <item x="430"/>
        <item x="102"/>
        <item x="398"/>
        <item x="327"/>
        <item x="556"/>
        <item x="442"/>
        <item x="528"/>
        <item x="623"/>
        <item x="299"/>
        <item x="615"/>
        <item x="713"/>
        <item x="66"/>
        <item x="677"/>
        <item x="77"/>
        <item x="604"/>
        <item x="749"/>
        <item x="753"/>
        <item x="725"/>
        <item x="500"/>
        <item x="479"/>
        <item x="405"/>
        <item x="333"/>
        <item x="148"/>
        <item x="411"/>
        <item x="177"/>
        <item x="335"/>
        <item x="699"/>
        <item x="106"/>
        <item x="125"/>
        <item x="254"/>
        <item x="30"/>
        <item x="101"/>
        <item x="408"/>
        <item x="3"/>
        <item x="708"/>
        <item x="719"/>
        <item x="588"/>
        <item x="599"/>
        <item x="247"/>
        <item x="447"/>
        <item x="665"/>
        <item x="744"/>
        <item x="792"/>
        <item x="285"/>
        <item x="520"/>
        <item x="705"/>
        <item x="213"/>
        <item x="698"/>
        <item x="304"/>
        <item x="300"/>
        <item x="414"/>
        <item x="60"/>
        <item x="111"/>
        <item x="14"/>
        <item x="40"/>
        <item x="164"/>
        <item x="239"/>
        <item x="255"/>
        <item x="637"/>
        <item x="237"/>
        <item x="103"/>
        <item x="550"/>
        <item x="119"/>
        <item x="345"/>
        <item x="788"/>
        <item x="718"/>
        <item x="49"/>
        <item x="789"/>
        <item x="799"/>
        <item x="161"/>
        <item x="244"/>
        <item x="191"/>
        <item x="563"/>
        <item x="200"/>
        <item x="360"/>
        <item x="396"/>
        <item x="347"/>
        <item x="147"/>
        <item x="553"/>
        <item x="187"/>
        <item x="691"/>
        <item x="436"/>
        <item x="419"/>
        <item x="128"/>
        <item x="303"/>
        <item x="140"/>
        <item x="598"/>
        <item x="498"/>
        <item x="497"/>
        <item x="120"/>
        <item x="399"/>
        <item x="246"/>
        <item x="533"/>
        <item x="481"/>
        <item x="626"/>
        <item x="160"/>
        <item x="673"/>
        <item x="258"/>
        <item x="678"/>
        <item x="466"/>
        <item x="490"/>
        <item x="600"/>
        <item x="331"/>
        <item x="446"/>
        <item x="476"/>
        <item x="547"/>
        <item x="317"/>
        <item x="706"/>
        <item x="378"/>
        <item x="428"/>
        <item x="222"/>
        <item x="663"/>
        <item x="328"/>
        <item x="763"/>
        <item x="557"/>
        <item x="424"/>
        <item x="538"/>
        <item x="205"/>
        <item x="343"/>
        <item x="127"/>
        <item x="804"/>
        <item x="38"/>
        <item x="387"/>
        <item x="152"/>
        <item x="264"/>
        <item x="772"/>
        <item x="647"/>
        <item x="79"/>
        <item x="761"/>
        <item x="377"/>
        <item x="525"/>
        <item x="519"/>
        <item x="582"/>
        <item x="362"/>
        <item x="359"/>
        <item x="135"/>
        <item x="439"/>
        <item x="276"/>
        <item x="660"/>
        <item x="709"/>
        <item x="228"/>
        <item x="54"/>
        <item x="381"/>
        <item x="231"/>
        <item x="365"/>
        <item x="796"/>
        <item x="571"/>
        <item x="548"/>
        <item x="758"/>
        <item x="760"/>
        <item x="444"/>
        <item x="71"/>
        <item x="384"/>
        <item x="311"/>
        <item x="472"/>
        <item x="795"/>
        <item x="363"/>
        <item x="774"/>
        <item x="666"/>
        <item x="195"/>
        <item x="504"/>
        <item x="189"/>
        <item x="185"/>
        <item x="310"/>
        <item x="473"/>
        <item x="11"/>
        <item x="485"/>
        <item x="232"/>
        <item x="229"/>
        <item x="523"/>
        <item x="270"/>
        <item x="279"/>
        <item x="280"/>
        <item x="267"/>
        <item x="263"/>
        <item x="268"/>
        <item x="271"/>
        <item x="272"/>
        <item x="274"/>
        <item x="277"/>
        <item x="124"/>
        <item x="126"/>
        <item x="592"/>
        <item x="134"/>
        <item x="6"/>
        <item x="450"/>
        <item x="694"/>
        <item x="452"/>
        <item x="773"/>
        <item x="296"/>
        <item x="664"/>
        <item x="105"/>
        <item x="199"/>
        <item x="18"/>
        <item x="656"/>
        <item x="44"/>
        <item x="756"/>
        <item x="727"/>
        <item x="302"/>
        <item x="63"/>
        <item x="64"/>
        <item x="676"/>
        <item x="438"/>
        <item x="510"/>
        <item x="702"/>
        <item x="562"/>
        <item x="344"/>
        <item x="357"/>
        <item x="266"/>
        <item x="91"/>
        <item x="204"/>
        <item x="765"/>
        <item x="464"/>
        <item x="494"/>
        <item x="590"/>
        <item x="170"/>
        <item x="478"/>
        <item x="291"/>
        <item x="292"/>
        <item x="422"/>
        <item x="607"/>
        <item x="47"/>
        <item x="350"/>
        <item x="505"/>
        <item x="165"/>
        <item x="554"/>
        <item x="559"/>
        <item x="594"/>
        <item x="589"/>
        <item x="25"/>
        <item x="437"/>
        <item x="602"/>
        <item x="477"/>
        <item x="455"/>
        <item x="194"/>
        <item x="157"/>
        <item x="137"/>
        <item x="203"/>
        <item x="373"/>
        <item x="112"/>
        <item x="459"/>
        <item x="516"/>
        <item x="679"/>
        <item x="307"/>
        <item x="275"/>
        <item x="286"/>
        <item x="782"/>
        <item x="395"/>
        <item x="179"/>
        <item x="214"/>
        <item x="407"/>
        <item x="118"/>
        <item x="680"/>
        <item x="372"/>
        <item x="32"/>
        <item x="9"/>
        <item x="737"/>
        <item x="306"/>
        <item x="435"/>
        <item x="219"/>
        <item x="581"/>
        <item x="649"/>
        <item x="648"/>
        <item x="425"/>
        <item x="348"/>
        <item x="759"/>
        <item x="517"/>
        <item x="390"/>
        <item x="85"/>
        <item x="486"/>
        <item x="20"/>
        <item x="171"/>
        <item x="432"/>
        <item x="117"/>
        <item x="659"/>
        <item x="145"/>
        <item x="703"/>
        <item x="4"/>
        <item x="404"/>
        <item x="693"/>
        <item x="133"/>
        <item x="8"/>
        <item x="243"/>
        <item x="720"/>
        <item x="146"/>
        <item x="634"/>
        <item x="181"/>
        <item x="319"/>
        <item x="770"/>
        <item x="567"/>
        <item x="349"/>
        <item x="196"/>
        <item x="620"/>
        <item x="260"/>
        <item x="465"/>
        <item x="238"/>
        <item x="710"/>
        <item x="33"/>
        <item x="192"/>
        <item x="371"/>
        <item x="393"/>
        <item x="82"/>
        <item x="0"/>
        <item x="496"/>
        <item x="696"/>
        <item x="34"/>
        <item x="655"/>
        <item x="529"/>
        <item x="233"/>
        <item x="530"/>
        <item x="514"/>
        <item x="736"/>
        <item x="613"/>
        <item x="701"/>
        <item x="197"/>
        <item x="480"/>
        <item x="784"/>
        <item x="290"/>
        <item x="534"/>
        <item x="278"/>
        <item x="61"/>
        <item x="484"/>
        <item x="491"/>
        <item x="515"/>
        <item x="366"/>
        <item x="59"/>
        <item x="715"/>
        <item x="339"/>
        <item x="580"/>
        <item x="273"/>
        <item x="123"/>
        <item x="27"/>
        <item x="326"/>
        <item x="323"/>
        <item x="426"/>
        <item x="461"/>
        <item x="41"/>
        <item x="178"/>
        <item x="5"/>
        <item x="633"/>
        <item x="420"/>
        <item x="686"/>
        <item x="555"/>
        <item x="543"/>
        <item x="463"/>
        <item x="353"/>
        <item x="638"/>
        <item x="427"/>
        <item x="487"/>
        <item x="433"/>
        <item x="536"/>
        <item x="689"/>
        <item x="670"/>
        <item x="781"/>
        <item x="462"/>
        <item x="624"/>
        <item x="755"/>
        <item x="129"/>
        <item x="288"/>
        <item x="168"/>
        <item x="636"/>
        <item x="13"/>
        <item x="645"/>
        <item x="643"/>
        <item x="651"/>
        <item x="652"/>
        <item x="646"/>
        <item x="644"/>
        <item x="467"/>
        <item x="329"/>
        <item x="142"/>
        <item x="294"/>
        <item x="86"/>
        <item x="376"/>
        <item x="57"/>
        <item x="797"/>
        <item x="527"/>
        <item x="650"/>
        <item x="394"/>
        <item x="97"/>
        <item x="141"/>
        <item x="169"/>
        <item x="115"/>
        <item x="186"/>
        <item x="470"/>
        <item x="451"/>
        <item x="522"/>
        <item x="658"/>
        <item x="223"/>
        <item x="336"/>
        <item x="661"/>
        <item x="400"/>
        <item x="19"/>
        <item x="657"/>
        <item x="723"/>
        <item x="358"/>
        <item x="209"/>
        <item x="380"/>
        <item x="289"/>
        <item x="367"/>
        <item x="526"/>
        <item x="721"/>
        <item x="793"/>
        <item x="794"/>
        <item x="453"/>
        <item x="320"/>
        <item x="445"/>
        <item x="43"/>
        <item x="574"/>
        <item x="10"/>
        <item x="207"/>
        <item x="501"/>
        <item x="507"/>
        <item x="443"/>
        <item x="513"/>
        <item x="508"/>
        <item x="674"/>
        <item x="695"/>
        <item x="37"/>
        <item x="355"/>
        <item x="110"/>
        <item x="386"/>
        <item x="221"/>
        <item x="65"/>
        <item x="621"/>
        <item x="460"/>
        <item x="122"/>
        <item x="726"/>
        <item x="747"/>
        <item x="379"/>
        <item x="697"/>
        <item x="144"/>
        <item x="340"/>
        <item x="53"/>
        <item x="625"/>
        <item x="136"/>
        <item x="593"/>
        <item x="631"/>
        <item x="542"/>
        <item x="338"/>
        <item x="717"/>
        <item x="139"/>
        <item x="735"/>
        <item x="23"/>
        <item x="245"/>
        <item x="775"/>
        <item x="193"/>
        <item x="509"/>
        <item x="93"/>
        <item x="518"/>
        <item x="779"/>
        <item x="226"/>
        <item x="787"/>
        <item x="802"/>
        <item x="801"/>
        <item x="24"/>
        <item x="410"/>
        <item x="83"/>
        <item x="375"/>
        <item x="611"/>
        <item x="475"/>
        <item x="397"/>
        <item x="540"/>
        <item x="269"/>
        <item x="281"/>
        <item x="423"/>
        <item x="454"/>
        <item x="190"/>
        <item x="558"/>
        <item x="98"/>
        <item x="184"/>
        <item x="155"/>
        <item x="215"/>
        <item x="565"/>
        <item x="341"/>
        <item x="183"/>
        <item x="603"/>
        <item x="52"/>
        <item x="608"/>
        <item x="431"/>
        <item x="684"/>
        <item x="401"/>
        <item x="537"/>
        <item x="262"/>
        <item x="596"/>
        <item x="313"/>
        <item x="740"/>
        <item x="653"/>
        <item x="566"/>
        <item x="618"/>
        <item x="577"/>
        <item x="81"/>
        <item x="87"/>
        <item x="503"/>
        <item x="175"/>
        <item x="174"/>
        <item x="176"/>
        <item x="316"/>
        <item x="639"/>
        <item x="305"/>
        <item x="58"/>
        <item x="622"/>
        <item x="364"/>
        <item x="114"/>
        <item x="489"/>
        <item x="211"/>
        <item x="78"/>
        <item x="182"/>
        <item x="325"/>
        <item x="318"/>
        <item x="791"/>
        <item x="22"/>
        <item x="131"/>
        <item x="180"/>
        <item x="236"/>
        <item x="549"/>
        <item x="762"/>
        <item x="369"/>
        <item x="576"/>
        <item x="488"/>
        <item x="688"/>
        <item x="741"/>
        <item x="151"/>
        <item x="632"/>
        <item x="70"/>
        <item x="35"/>
        <item x="90"/>
        <item x="667"/>
        <item x="162"/>
        <item x="418"/>
        <item x="210"/>
        <item x="610"/>
        <item x="251"/>
        <item x="767"/>
        <item x="627"/>
        <item x="672"/>
        <item x="440"/>
        <item x="309"/>
        <item x="312"/>
        <item x="502"/>
        <item x="385"/>
        <item x="100"/>
        <item x="88"/>
        <item x="46"/>
        <item x="406"/>
        <item x="283"/>
        <item x="757"/>
        <item x="282"/>
        <item x="409"/>
        <item x="107"/>
        <item x="7"/>
        <item x="342"/>
        <item x="253"/>
        <item x="413"/>
        <item x="591"/>
        <item x="332"/>
        <item x="511"/>
        <item x="687"/>
        <item x="15"/>
        <item x="26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0"/>
  </rowFields>
  <rowItems count="6">
    <i>
      <x v="779"/>
    </i>
    <i>
      <x v="250"/>
    </i>
    <i>
      <x v="511"/>
    </i>
    <i>
      <x v="554"/>
    </i>
    <i>
      <x v="405"/>
    </i>
    <i t="grand">
      <x/>
    </i>
  </rowItems>
  <colItems count="1">
    <i/>
  </colItems>
  <dataFields count="1">
    <dataField name="Sum of Content.views" fld="6" baseField="10" baseItem="1"/>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77269AE-1F61-47F2-959C-D4BF6C41815F}" name="PivotTable7" cacheId="56"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F2:G12" firstHeaderRow="1" firstDataRow="1" firstDataCol="1"/>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items count="11">
        <item x="8"/>
        <item x="0"/>
        <item x="7"/>
        <item x="2"/>
        <item x="4"/>
        <item m="1" x="9"/>
        <item x="3"/>
        <item x="6"/>
        <item x="5"/>
        <item x="1"/>
        <item t="default"/>
      </items>
    </pivotField>
    <pivotField showAll="0"/>
    <pivotField axis="axisRow" showAll="0">
      <items count="12">
        <item x="0"/>
        <item x="1"/>
        <item x="2"/>
        <item x="3"/>
        <item x="4"/>
        <item x="5"/>
        <item x="6"/>
        <item x="7"/>
        <item x="8"/>
        <item x="9"/>
        <item x="1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5"/>
  </rowFields>
  <rowItems count="10">
    <i>
      <x v="1"/>
    </i>
    <i>
      <x v="2"/>
    </i>
    <i>
      <x v="3"/>
    </i>
    <i>
      <x v="4"/>
    </i>
    <i>
      <x v="5"/>
    </i>
    <i>
      <x v="6"/>
    </i>
    <i>
      <x v="7"/>
    </i>
    <i>
      <x v="8"/>
    </i>
    <i>
      <x v="9"/>
    </i>
    <i t="grand">
      <x/>
    </i>
  </rowItems>
  <colItems count="1">
    <i/>
  </colItems>
  <dataFields count="1">
    <dataField name="Average of Content.views" fld="6" subtotal="average" baseField="5"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62743B-DA24-4E82-94B0-60758569594A}" name="PivotTable2" cacheId="56"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C2:D8" firstHeaderRow="1" firstDataRow="1" firstDataCol="1"/>
  <pivotFields count="25">
    <pivotField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showAll="0"/>
    <pivotField showAll="0"/>
    <pivotField axis="axisRow" showAll="0">
      <items count="6">
        <item x="0"/>
        <item x="4"/>
        <item x="2"/>
        <item x="3"/>
        <item x="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9"/>
  </rowFields>
  <rowItems count="6">
    <i>
      <x/>
    </i>
    <i>
      <x v="1"/>
    </i>
    <i>
      <x v="2"/>
    </i>
    <i>
      <x v="3"/>
    </i>
    <i>
      <x v="4"/>
    </i>
    <i t="grand">
      <x/>
    </i>
  </rowItems>
  <colItems count="1">
    <i/>
  </colItems>
  <dataFields count="1">
    <dataField name="Count of Name" fld="21"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7F7C04-4C54-40DE-BDAF-659654B4879E}" name="PivotTable19"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B43" firstHeaderRow="1" firstDataRow="1" firstDataCol="1"/>
  <pivotFields count="25">
    <pivotField dataField="1"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Count of Content.channel_titl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AC46A5-F448-49E3-A469-1AE77C4CA642}" name="Yearly release trend" cacheId="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B27" firstHeaderRow="1" firstDataRow="1" firstDataCol="1"/>
  <pivotFields count="25">
    <pivotField dataField="1" showAll="0">
      <items count="5">
        <item x="0"/>
        <item x="3"/>
        <item x="2"/>
        <item x="1"/>
        <item t="default"/>
      </items>
    </pivotField>
    <pivotField numFmtId="22" showAll="0">
      <items count="1178">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1155"/>
        <item x="594"/>
        <item x="1176"/>
        <item x="1175"/>
        <item x="1154"/>
        <item x="593"/>
        <item x="592"/>
        <item x="591"/>
        <item x="590"/>
        <item x="589"/>
        <item x="588"/>
        <item x="587"/>
        <item x="586"/>
        <item x="585"/>
        <item x="584"/>
        <item x="583"/>
        <item x="582"/>
        <item x="1153"/>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1152"/>
        <item x="526"/>
        <item x="525"/>
        <item x="524"/>
        <item x="523"/>
        <item x="522"/>
        <item x="521"/>
        <item x="1151"/>
        <item x="520"/>
        <item x="519"/>
        <item x="518"/>
        <item x="1150"/>
        <item x="517"/>
        <item x="516"/>
        <item x="515"/>
        <item x="514"/>
        <item x="1174"/>
        <item x="513"/>
        <item x="512"/>
        <item x="511"/>
        <item x="510"/>
        <item x="509"/>
        <item x="508"/>
        <item x="507"/>
        <item x="1149"/>
        <item x="506"/>
        <item x="505"/>
        <item x="504"/>
        <item x="503"/>
        <item x="1148"/>
        <item x="502"/>
        <item x="501"/>
        <item x="500"/>
        <item x="499"/>
        <item x="498"/>
        <item x="497"/>
        <item x="496"/>
        <item x="495"/>
        <item x="494"/>
        <item x="493"/>
        <item x="492"/>
        <item x="491"/>
        <item x="490"/>
        <item x="489"/>
        <item x="488"/>
        <item x="487"/>
        <item x="486"/>
        <item x="1147"/>
        <item x="485"/>
        <item x="484"/>
        <item x="483"/>
        <item x="482"/>
        <item x="481"/>
        <item x="480"/>
        <item x="479"/>
        <item x="478"/>
        <item x="477"/>
        <item x="476"/>
        <item x="475"/>
        <item x="474"/>
        <item x="1146"/>
        <item x="473"/>
        <item x="472"/>
        <item x="471"/>
        <item x="470"/>
        <item x="469"/>
        <item x="1145"/>
        <item x="468"/>
        <item x="467"/>
        <item x="466"/>
        <item x="465"/>
        <item x="1144"/>
        <item x="1143"/>
        <item x="464"/>
        <item x="463"/>
        <item x="462"/>
        <item x="1142"/>
        <item x="461"/>
        <item x="460"/>
        <item x="459"/>
        <item x="458"/>
        <item x="457"/>
        <item x="1141"/>
        <item x="1140"/>
        <item x="456"/>
        <item x="455"/>
        <item x="454"/>
        <item x="453"/>
        <item x="452"/>
        <item x="451"/>
        <item x="450"/>
        <item x="449"/>
        <item x="448"/>
        <item x="447"/>
        <item x="446"/>
        <item x="445"/>
        <item x="444"/>
        <item x="443"/>
        <item x="442"/>
        <item x="441"/>
        <item x="440"/>
        <item x="439"/>
        <item x="438"/>
        <item x="437"/>
        <item x="436"/>
        <item x="435"/>
        <item x="434"/>
        <item x="433"/>
        <item x="432"/>
        <item x="431"/>
        <item x="1173"/>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1139"/>
        <item x="392"/>
        <item x="1138"/>
        <item x="391"/>
        <item x="390"/>
        <item x="389"/>
        <item x="388"/>
        <item x="1137"/>
        <item x="387"/>
        <item x="386"/>
        <item x="385"/>
        <item x="384"/>
        <item x="383"/>
        <item x="382"/>
        <item x="381"/>
        <item x="380"/>
        <item x="379"/>
        <item x="378"/>
        <item x="1172"/>
        <item x="377"/>
        <item x="376"/>
        <item x="375"/>
        <item x="1076"/>
        <item x="374"/>
        <item x="373"/>
        <item x="372"/>
        <item x="371"/>
        <item x="1075"/>
        <item x="370"/>
        <item x="369"/>
        <item x="368"/>
        <item x="367"/>
        <item x="366"/>
        <item x="365"/>
        <item x="364"/>
        <item x="363"/>
        <item x="362"/>
        <item x="361"/>
        <item x="360"/>
        <item x="359"/>
        <item x="358"/>
        <item x="357"/>
        <item x="356"/>
        <item x="355"/>
        <item x="354"/>
        <item x="353"/>
        <item x="352"/>
        <item x="351"/>
        <item x="350"/>
        <item x="1136"/>
        <item x="349"/>
        <item x="348"/>
        <item x="347"/>
        <item x="346"/>
        <item x="345"/>
        <item x="344"/>
        <item x="343"/>
        <item x="342"/>
        <item x="341"/>
        <item x="340"/>
        <item x="339"/>
        <item x="338"/>
        <item x="337"/>
        <item x="336"/>
        <item x="335"/>
        <item x="334"/>
        <item x="333"/>
        <item x="332"/>
        <item x="331"/>
        <item x="1135"/>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1134"/>
        <item x="255"/>
        <item x="254"/>
        <item x="253"/>
        <item x="252"/>
        <item x="251"/>
        <item x="1171"/>
        <item x="250"/>
        <item x="1133"/>
        <item x="249"/>
        <item x="248"/>
        <item x="1132"/>
        <item x="247"/>
        <item x="246"/>
        <item x="245"/>
        <item x="244"/>
        <item x="243"/>
        <item x="242"/>
        <item x="241"/>
        <item x="1131"/>
        <item x="240"/>
        <item x="1130"/>
        <item x="239"/>
        <item x="238"/>
        <item x="237"/>
        <item x="236"/>
        <item x="235"/>
        <item x="234"/>
        <item x="233"/>
        <item x="232"/>
        <item x="231"/>
        <item x="230"/>
        <item x="229"/>
        <item x="228"/>
        <item x="227"/>
        <item x="226"/>
        <item x="225"/>
        <item x="224"/>
        <item x="223"/>
        <item x="222"/>
        <item x="221"/>
        <item x="220"/>
        <item x="219"/>
        <item x="1129"/>
        <item x="218"/>
        <item x="1074"/>
        <item x="217"/>
        <item x="1128"/>
        <item x="1127"/>
        <item x="216"/>
        <item x="1126"/>
        <item x="215"/>
        <item x="214"/>
        <item x="213"/>
        <item x="212"/>
        <item x="211"/>
        <item x="210"/>
        <item x="1073"/>
        <item x="209"/>
        <item x="208"/>
        <item x="207"/>
        <item x="1072"/>
        <item x="1125"/>
        <item x="1071"/>
        <item x="206"/>
        <item x="205"/>
        <item x="204"/>
        <item x="203"/>
        <item x="202"/>
        <item x="201"/>
        <item x="200"/>
        <item x="199"/>
        <item x="198"/>
        <item x="197"/>
        <item x="196"/>
        <item x="195"/>
        <item x="194"/>
        <item x="193"/>
        <item x="192"/>
        <item x="191"/>
        <item x="190"/>
        <item x="189"/>
        <item x="188"/>
        <item x="187"/>
        <item x="186"/>
        <item x="185"/>
        <item x="184"/>
        <item x="1124"/>
        <item x="183"/>
        <item x="182"/>
        <item x="181"/>
        <item x="180"/>
        <item x="179"/>
        <item x="178"/>
        <item x="177"/>
        <item x="176"/>
        <item x="175"/>
        <item x="174"/>
        <item x="173"/>
        <item x="172"/>
        <item x="171"/>
        <item x="170"/>
        <item x="169"/>
        <item x="168"/>
        <item x="167"/>
        <item x="1123"/>
        <item x="1122"/>
        <item x="1121"/>
        <item x="1120"/>
        <item x="1119"/>
        <item x="166"/>
        <item x="165"/>
        <item x="164"/>
        <item x="163"/>
        <item x="162"/>
        <item x="161"/>
        <item x="160"/>
        <item x="159"/>
        <item x="158"/>
        <item x="157"/>
        <item x="1070"/>
        <item x="156"/>
        <item x="1170"/>
        <item x="155"/>
        <item x="154"/>
        <item x="153"/>
        <item x="152"/>
        <item x="1118"/>
        <item x="151"/>
        <item x="150"/>
        <item x="1069"/>
        <item x="149"/>
        <item x="1117"/>
        <item x="1068"/>
        <item x="1116"/>
        <item x="148"/>
        <item x="1067"/>
        <item x="1115"/>
        <item x="147"/>
        <item x="1114"/>
        <item x="1066"/>
        <item x="1065"/>
        <item x="146"/>
        <item x="145"/>
        <item x="144"/>
        <item x="1064"/>
        <item x="143"/>
        <item x="1113"/>
        <item x="1112"/>
        <item x="1111"/>
        <item x="1110"/>
        <item x="1109"/>
        <item x="1108"/>
        <item x="1107"/>
        <item x="1063"/>
        <item x="1106"/>
        <item x="1105"/>
        <item x="1062"/>
        <item x="142"/>
        <item x="141"/>
        <item x="140"/>
        <item x="139"/>
        <item x="138"/>
        <item x="137"/>
        <item x="136"/>
        <item x="135"/>
        <item x="134"/>
        <item x="1061"/>
        <item x="133"/>
        <item x="132"/>
        <item x="131"/>
        <item x="1060"/>
        <item x="130"/>
        <item x="1059"/>
        <item x="1058"/>
        <item x="129"/>
        <item x="128"/>
        <item x="127"/>
        <item x="126"/>
        <item x="125"/>
        <item x="1104"/>
        <item x="124"/>
        <item x="123"/>
        <item x="122"/>
        <item x="121"/>
        <item x="120"/>
        <item x="119"/>
        <item x="118"/>
        <item x="117"/>
        <item x="116"/>
        <item x="115"/>
        <item x="114"/>
        <item x="1103"/>
        <item x="1102"/>
        <item x="113"/>
        <item x="112"/>
        <item x="1101"/>
        <item x="1100"/>
        <item x="111"/>
        <item x="110"/>
        <item x="1057"/>
        <item x="109"/>
        <item x="1056"/>
        <item x="1055"/>
        <item x="1054"/>
        <item x="1053"/>
        <item x="1052"/>
        <item x="1099"/>
        <item x="108"/>
        <item x="107"/>
        <item x="106"/>
        <item x="1098"/>
        <item x="1051"/>
        <item x="105"/>
        <item x="1050"/>
        <item x="1049"/>
        <item x="1048"/>
        <item x="1047"/>
        <item x="1046"/>
        <item x="1097"/>
        <item x="104"/>
        <item x="103"/>
        <item x="1045"/>
        <item x="1044"/>
        <item x="1043"/>
        <item x="1042"/>
        <item x="102"/>
        <item x="1041"/>
        <item x="1040"/>
        <item x="101"/>
        <item x="100"/>
        <item x="99"/>
        <item x="98"/>
        <item x="97"/>
        <item x="96"/>
        <item x="95"/>
        <item x="94"/>
        <item x="93"/>
        <item x="1096"/>
        <item x="92"/>
        <item x="91"/>
        <item x="90"/>
        <item x="89"/>
        <item x="88"/>
        <item x="87"/>
        <item x="86"/>
        <item x="85"/>
        <item x="84"/>
        <item x="83"/>
        <item x="82"/>
        <item x="81"/>
        <item x="1095"/>
        <item x="80"/>
        <item x="1169"/>
        <item x="79"/>
        <item x="78"/>
        <item x="1168"/>
        <item x="1094"/>
        <item x="1093"/>
        <item x="1092"/>
        <item x="1091"/>
        <item x="1090"/>
        <item x="77"/>
        <item x="76"/>
        <item x="1167"/>
        <item x="75"/>
        <item x="74"/>
        <item x="1089"/>
        <item x="73"/>
        <item x="72"/>
        <item x="71"/>
        <item x="70"/>
        <item x="69"/>
        <item x="68"/>
        <item x="67"/>
        <item x="1039"/>
        <item x="66"/>
        <item x="65"/>
        <item x="1038"/>
        <item x="1037"/>
        <item x="64"/>
        <item x="1036"/>
        <item x="63"/>
        <item x="1035"/>
        <item x="1088"/>
        <item x="62"/>
        <item x="61"/>
        <item x="1166"/>
        <item x="1034"/>
        <item x="1033"/>
        <item x="1165"/>
        <item x="1032"/>
        <item x="1031"/>
        <item x="60"/>
        <item x="1164"/>
        <item x="1030"/>
        <item x="59"/>
        <item x="1029"/>
        <item x="1028"/>
        <item x="58"/>
        <item x="1163"/>
        <item x="1087"/>
        <item x="57"/>
        <item x="1027"/>
        <item x="56"/>
        <item x="55"/>
        <item x="54"/>
        <item x="53"/>
        <item x="52"/>
        <item x="1026"/>
        <item x="51"/>
        <item x="1086"/>
        <item x="1085"/>
        <item x="1025"/>
        <item x="1024"/>
        <item x="1023"/>
        <item x="1022"/>
        <item x="1084"/>
        <item x="1021"/>
        <item x="1020"/>
        <item x="50"/>
        <item x="1019"/>
        <item x="49"/>
        <item x="1018"/>
        <item x="1083"/>
        <item x="1017"/>
        <item x="48"/>
        <item x="1162"/>
        <item x="1016"/>
        <item x="47"/>
        <item x="1015"/>
        <item x="1014"/>
        <item x="46"/>
        <item x="1013"/>
        <item x="1012"/>
        <item x="1161"/>
        <item x="1011"/>
        <item x="1010"/>
        <item x="1082"/>
        <item x="1009"/>
        <item x="45"/>
        <item x="44"/>
        <item x="1008"/>
        <item x="43"/>
        <item x="1007"/>
        <item x="1160"/>
        <item x="1081"/>
        <item x="1006"/>
        <item x="1005"/>
        <item x="1004"/>
        <item x="1003"/>
        <item x="1002"/>
        <item x="42"/>
        <item x="1001"/>
        <item x="1000"/>
        <item x="1159"/>
        <item x="999"/>
        <item x="998"/>
        <item x="41"/>
        <item x="1158"/>
        <item x="1157"/>
        <item x="997"/>
        <item x="996"/>
        <item x="995"/>
        <item x="40"/>
        <item x="994"/>
        <item x="993"/>
        <item x="1080"/>
        <item x="992"/>
        <item x="39"/>
        <item x="991"/>
        <item x="38"/>
        <item x="990"/>
        <item x="37"/>
        <item x="36"/>
        <item x="35"/>
        <item x="34"/>
        <item x="989"/>
        <item x="33"/>
        <item x="32"/>
        <item x="31"/>
        <item x="988"/>
        <item x="987"/>
        <item x="986"/>
        <item x="985"/>
        <item x="984"/>
        <item x="983"/>
        <item x="982"/>
        <item x="981"/>
        <item x="980"/>
        <item x="979"/>
        <item x="30"/>
        <item x="978"/>
        <item x="977"/>
        <item x="976"/>
        <item x="975"/>
        <item x="974"/>
        <item x="973"/>
        <item x="29"/>
        <item x="972"/>
        <item x="971"/>
        <item x="970"/>
        <item x="969"/>
        <item x="968"/>
        <item x="967"/>
        <item x="966"/>
        <item x="965"/>
        <item x="964"/>
        <item x="963"/>
        <item x="962"/>
        <item x="961"/>
        <item x="960"/>
        <item x="959"/>
        <item x="958"/>
        <item x="957"/>
        <item x="956"/>
        <item x="955"/>
        <item x="954"/>
        <item x="953"/>
        <item x="952"/>
        <item x="951"/>
        <item x="950"/>
        <item x="949"/>
        <item x="28"/>
        <item x="948"/>
        <item x="947"/>
        <item x="946"/>
        <item x="945"/>
        <item x="944"/>
        <item x="943"/>
        <item x="942"/>
        <item x="941"/>
        <item x="940"/>
        <item x="939"/>
        <item x="27"/>
        <item x="26"/>
        <item x="938"/>
        <item x="25"/>
        <item x="24"/>
        <item x="0"/>
        <item x="23"/>
        <item x="1156"/>
        <item x="937"/>
        <item x="936"/>
        <item x="935"/>
        <item x="934"/>
        <item x="933"/>
        <item x="22"/>
        <item x="932"/>
        <item x="931"/>
        <item x="930"/>
        <item x="21"/>
        <item x="929"/>
        <item x="928"/>
        <item x="927"/>
        <item x="926"/>
        <item x="925"/>
        <item x="924"/>
        <item x="923"/>
        <item x="922"/>
        <item x="20"/>
        <item x="921"/>
        <item x="920"/>
        <item x="919"/>
        <item x="918"/>
        <item x="917"/>
        <item x="916"/>
        <item x="915"/>
        <item x="914"/>
        <item x="913"/>
        <item x="912"/>
        <item x="911"/>
        <item x="910"/>
        <item x="909"/>
        <item x="908"/>
        <item x="907"/>
        <item x="906"/>
        <item x="905"/>
        <item x="19"/>
        <item x="904"/>
        <item x="903"/>
        <item x="1079"/>
        <item x="18"/>
        <item x="1078"/>
        <item x="17"/>
        <item x="16"/>
        <item x="902"/>
        <item x="901"/>
        <item x="900"/>
        <item x="899"/>
        <item x="898"/>
        <item x="15"/>
        <item x="897"/>
        <item x="896"/>
        <item x="895"/>
        <item x="894"/>
        <item x="14"/>
        <item x="893"/>
        <item x="892"/>
        <item x="891"/>
        <item x="1077"/>
        <item x="890"/>
        <item x="889"/>
        <item x="888"/>
        <item x="887"/>
        <item x="886"/>
        <item x="885"/>
        <item x="884"/>
        <item x="883"/>
        <item x="882"/>
        <item x="881"/>
        <item x="880"/>
        <item x="879"/>
        <item x="878"/>
        <item x="13"/>
        <item x="12"/>
        <item x="877"/>
        <item x="876"/>
        <item x="875"/>
        <item x="874"/>
        <item x="873"/>
        <item x="11"/>
        <item x="10"/>
        <item x="9"/>
        <item x="8"/>
        <item x="872"/>
        <item x="871"/>
        <item x="870"/>
        <item x="869"/>
        <item x="868"/>
        <item x="867"/>
        <item x="7"/>
        <item x="6"/>
        <item x="866"/>
        <item x="865"/>
        <item x="864"/>
        <item x="5"/>
        <item x="863"/>
        <item x="4"/>
        <item x="862"/>
        <item x="861"/>
        <item x="860"/>
        <item x="859"/>
        <item x="858"/>
        <item x="3"/>
        <item x="857"/>
        <item x="856"/>
        <item x="855"/>
        <item x="2"/>
        <item x="854"/>
        <item x="853"/>
        <item x="852"/>
        <item x="851"/>
        <item x="1"/>
        <item x="8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4">
        <item sd="0" x="0"/>
        <item sd="0" x="1"/>
        <item sd="0" x="2"/>
        <item sd="0" x="3"/>
        <item sd="0" x="4"/>
        <item sd="0" x="5"/>
        <item sd="0" x="6"/>
        <item sd="0" x="7"/>
        <item sd="0" x="8"/>
        <item sd="0" x="9"/>
        <item sd="0" x="10"/>
        <item sd="0" x="11"/>
        <item sd="0" x="12"/>
        <item t="default"/>
      </items>
    </pivotField>
  </pivotFields>
  <rowFields count="1">
    <field x="24"/>
  </rowFields>
  <rowItems count="12">
    <i>
      <x v="1"/>
    </i>
    <i>
      <x v="2"/>
    </i>
    <i>
      <x v="3"/>
    </i>
    <i>
      <x v="4"/>
    </i>
    <i>
      <x v="5"/>
    </i>
    <i>
      <x v="6"/>
    </i>
    <i>
      <x v="7"/>
    </i>
    <i>
      <x v="8"/>
    </i>
    <i>
      <x v="9"/>
    </i>
    <i>
      <x v="10"/>
    </i>
    <i>
      <x v="11"/>
    </i>
    <i t="grand">
      <x/>
    </i>
  </rowItems>
  <colItems count="1">
    <i/>
  </colItems>
  <dataFields count="1">
    <dataField name="Count of Content.channel_title"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A86D3E1-F8D5-4C79-9BD5-86A013FF2062}" autoFormatId="16" applyNumberFormats="0" applyBorderFormats="0" applyFontFormats="0" applyPatternFormats="0" applyAlignmentFormats="0" applyWidthHeightFormats="0">
  <queryTableRefresh nextId="25">
    <queryTableFields count="22">
      <queryTableField id="1" name="Content.channel_title" tableColumnId="1"/>
      <queryTableField id="2" name="Content.release_date" tableColumnId="2"/>
      <queryTableField id="3" name="Content.description" tableColumnId="3"/>
      <queryTableField id="5" name="Content.audio_lang" tableColumnId="5"/>
      <queryTableField id="6" name="Content.video_duration" tableColumnId="6"/>
      <queryTableField id="24" dataBound="0" tableColumnId="4"/>
      <queryTableField id="7" name="Content.views" tableColumnId="7"/>
      <queryTableField id="8" name="Content.likes" tableColumnId="8"/>
      <queryTableField id="9" name="Content.comments" tableColumnId="9"/>
      <queryTableField id="10" name="Content.Release Type" tableColumnId="10"/>
      <queryTableField id="11" name="Content.Song Title" tableColumnId="11"/>
      <queryTableField id="12" name="Content.Singer" tableColumnId="12"/>
      <queryTableField id="13" name="Content.Lyricist" tableColumnId="13"/>
      <queryTableField id="14" name="Content.Composer" tableColumnId="14"/>
      <queryTableField id="15" name="Content.Music Director" tableColumnId="15"/>
      <queryTableField id="16" name="Content.Video Director" tableColumnId="16"/>
      <queryTableField id="17" name="Content.Youtube link" tableColumnId="17"/>
      <queryTableField id="18" name="Content.Spotify" tableColumnId="18"/>
      <queryTableField id="19" name="Content.Apple Music" tableColumnId="19"/>
      <queryTableField id="20" name="Content.Jiosaavan" tableColumnId="20"/>
      <queryTableField id="21" name="Content.Instagram Audio link" tableColumnId="21"/>
      <queryTableField id="23" name="Name"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audio_lang" xr10:uid="{F7C5B0C6-D662-4808-BE6F-BBB26D095380}" sourceName="Content.audio_lang">
  <pivotTables>
    <pivotTable tabId="17" name="PivotTable7"/>
  </pivotTables>
  <data>
    <tabular pivotCacheId="1780652167">
      <items count="10">
        <i x="8" s="1"/>
        <i x="0" s="1"/>
        <i x="7" s="1"/>
        <i x="2" s="1"/>
        <i x="4" s="1"/>
        <i x="3" s="1"/>
        <i x="6" s="1"/>
        <i x="5" s="1"/>
        <i x="1" s="1"/>
        <i x="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ontent.release_date" xr10:uid="{33F9E020-09BB-4BEC-BFA0-0D8CB2DB9763}" sourceName="Years (Content.release_date)">
  <pivotTables>
    <pivotTable tabId="18" name="PivotTable15"/>
    <pivotTable tabId="18" name="PivotTable16"/>
    <pivotTable tabId="18" name="PivotTable17"/>
    <pivotTable tabId="18" name="PivotTable3"/>
    <pivotTable tabId="17" name="Yearly release trend"/>
    <pivotTable tabId="17" name="PivotTable19"/>
    <pivotTable tabId="17" name="PivotTable2"/>
    <pivotTable tabId="18" name="PivotTable5"/>
    <pivotTable tabId="18" name="PivotTable6"/>
    <pivotTable tabId="17" name="PivotTable7"/>
    <pivotTable tabId="17" name="PivotTable8"/>
    <pivotTable tabId="17" name="PivotTable10"/>
  </pivotTables>
  <data>
    <tabular pivotCacheId="1780652167">
      <items count="13">
        <i x="1" s="1"/>
        <i x="2" s="1"/>
        <i x="3" s="1"/>
        <i x="4" s="1"/>
        <i x="5" s="1"/>
        <i x="6" s="1"/>
        <i x="7" s="1"/>
        <i x="8" s="1"/>
        <i x="9" s="1"/>
        <i x="10" s="1"/>
        <i x="11" s="1"/>
        <i x="0" s="1" nd="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channel_title" xr10:uid="{9B2DDBCD-53FB-4930-AF4D-E91DD38D8481}" sourceName="Content.channel_title">
  <pivotTables>
    <pivotTable tabId="17" name="Yearly release trend"/>
    <pivotTable tabId="17" name="PivotTable19"/>
    <pivotTable tabId="17" name="PivotTable2"/>
    <pivotTable tabId="18" name="PivotTable15"/>
    <pivotTable tabId="18" name="PivotTable16"/>
    <pivotTable tabId="18" name="PivotTable17"/>
    <pivotTable tabId="18" name="PivotTable3"/>
    <pivotTable tabId="18" name="PivotTable5"/>
    <pivotTable tabId="18" name="PivotTable6"/>
    <pivotTable tabId="17" name="PivotTable7"/>
    <pivotTable tabId="17" name="PivotTable8"/>
    <pivotTable tabId="17" name="PivotTable10"/>
  </pivotTables>
  <data>
    <tabular pivotCacheId="178065216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audio_lang" xr10:uid="{ABE4322F-4D63-4E31-9802-F020A5C602C2}" cache="Slicer_Content.audio_lang" caption="Content.audio_lang" rowHeight="234950"/>
  <slicer name="Year" xr10:uid="{8EEDE8B0-FDD8-4502-A126-4CC6BCD837AE}" cache="Slicer_Years__Content.release_date" caption="Years" rowHeight="234950"/>
  <slicer name="Content.channel_title" xr10:uid="{7462E885-0304-44EA-BBED-8279DCE06BD5}" cache="Slicer_Content.channel_title" caption="Channel 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DCE95C6-5C05-45D3-B234-025CF67DB119}" name="Query2" displayName="Query2" ref="A1:V1180" tableType="queryTable" totalsRowShown="0">
  <autoFilter ref="A1:V1180" xr:uid="{9DCE95C6-5C05-45D3-B234-025CF67DB119}"/>
  <tableColumns count="22">
    <tableColumn id="1" xr3:uid="{C99391E4-557A-4E20-A331-A25817246472}" uniqueName="1" name="Content.channel_title" queryTableFieldId="1"/>
    <tableColumn id="2" xr3:uid="{0A8D793D-1AA5-44D7-ADB6-4EA04A3F4383}" uniqueName="2" name="Content.release_date" queryTableFieldId="2" dataDxfId="2653"/>
    <tableColumn id="3" xr3:uid="{C2DD5CB5-FE2E-4FE5-887B-480278B0CE53}" uniqueName="3" name="Content.description" queryTableFieldId="3"/>
    <tableColumn id="5" xr3:uid="{1253E439-EDAB-4DEF-9CA6-D9455F3E7629}" uniqueName="5" name="Content.audio_lang" queryTableFieldId="5"/>
    <tableColumn id="6" xr3:uid="{BBF61FB8-B6BA-4DF8-95AA-7E0D57A09177}" uniqueName="6" name="Content.video_duration" queryTableFieldId="6"/>
    <tableColumn id="4" xr3:uid="{32B76CB6-9880-4DA4-9D7F-F8BC9E89D625}" uniqueName="4" name="Song Duration" queryTableFieldId="24">
      <calculatedColumnFormula>IFERROR(IF(ISNUMBER(SEARCH("M", E2)), MID(E2, SEARCH("T", E2) + 1, SEARCH("M", E2) - SEARCH("T", E2) - 1) * 60, 0), 0) + IFERROR(IF(ISNUMBER(SEARCH("M", E2)), MID(E2, SEARCH("M", E2) + 1, SEARCH("S", E2) - SEARCH("M", E2) - 1) * 1, MID(E2, SEARCH("T", E2) + 1, SEARCH("S", E2) - SEARCH("T", E2) - 1) * 1), 0)</calculatedColumnFormula>
    </tableColumn>
    <tableColumn id="7" xr3:uid="{071B0F3E-7398-4A49-87F0-BD27D97758E7}" uniqueName="7" name="Content.views" queryTableFieldId="7"/>
    <tableColumn id="8" xr3:uid="{B183D546-C3EC-4349-B77A-3174FAA1BD44}" uniqueName="8" name="Content.likes" queryTableFieldId="8"/>
    <tableColumn id="9" xr3:uid="{32C475F1-3166-479A-88F2-F620DC98976A}" uniqueName="9" name="Content.comments" queryTableFieldId="9"/>
    <tableColumn id="10" xr3:uid="{E0E7A329-0F12-4F3F-8EFE-0D31C7A93859}" uniqueName="10" name="Content.Release Type" queryTableFieldId="10"/>
    <tableColumn id="11" xr3:uid="{1F0F8198-D311-490A-AEF9-EF7FF8426003}" uniqueName="11" name="Content.Song Title" queryTableFieldId="11"/>
    <tableColumn id="12" xr3:uid="{08FD83A8-BB37-447B-84A8-EDAA1724A442}" uniqueName="12" name="Content.Singer" queryTableFieldId="12"/>
    <tableColumn id="13" xr3:uid="{E4467C6C-43E5-4CF4-A9A4-0D09088D72E0}" uniqueName="13" name="Content.Lyricist" queryTableFieldId="13"/>
    <tableColumn id="14" xr3:uid="{5759A355-3468-46C1-8EFC-3E8975F490C0}" uniqueName="14" name="Content.Composer" queryTableFieldId="14"/>
    <tableColumn id="15" xr3:uid="{C4638626-F5B7-4DC2-8A47-6BAE10071DA3}" uniqueName="15" name="Content.Music Director" queryTableFieldId="15"/>
    <tableColumn id="16" xr3:uid="{0540EFE7-93CE-4561-A456-103FE8376F68}" uniqueName="16" name="Content.Video Director" queryTableFieldId="16"/>
    <tableColumn id="17" xr3:uid="{E465A591-08BE-4864-A9D1-B4FD2FA42FCB}" uniqueName="17" name="Content.Youtube link" queryTableFieldId="17"/>
    <tableColumn id="18" xr3:uid="{45D7FC3B-1B9E-4620-B5C4-B267EC769820}" uniqueName="18" name="Content.Spotify" queryTableFieldId="18"/>
    <tableColumn id="19" xr3:uid="{5DC922E3-579E-4878-9A32-8FB2E25CB503}" uniqueName="19" name="Content.Apple Music" queryTableFieldId="19"/>
    <tableColumn id="20" xr3:uid="{4B18559D-BEA8-472E-AC10-95CE13B4D16E}" uniqueName="20" name="Content.Jiosaavan" queryTableFieldId="20"/>
    <tableColumn id="21" xr3:uid="{9D6D8BA0-32A7-452F-9E3F-4A1F20B22442}" uniqueName="21" name="Content.Instagram Audio link" queryTableFieldId="21"/>
    <tableColumn id="23" xr3:uid="{9F268BBB-894E-4627-BDE7-105C928234B0}" uniqueName="23" name="Name" queryTableFieldId="23" dataDxfId="265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E0B12B-23EC-443C-8972-077F27644D56}" name="Table1" displayName="Table1" ref="A1:X851" totalsRowShown="0">
  <autoFilter ref="A1:X851" xr:uid="{3CE0B12B-23EC-443C-8972-077F27644D56}"/>
  <sortState xmlns:xlrd2="http://schemas.microsoft.com/office/spreadsheetml/2017/richdata2" ref="A2:M851">
    <sortCondition ref="M1:M851"/>
  </sortState>
  <tableColumns count="24">
    <tableColumn id="1" xr3:uid="{F949EB29-0B63-4FED-B5BC-9A9577C706DD}" name="channel_title"/>
    <tableColumn id="3" xr3:uid="{DBF8DAE7-8CAA-4AED-BBBE-C55C249A22EE}" name="release_date"/>
    <tableColumn id="4" xr3:uid="{3F620A7A-D13E-4A48-9006-A102BEC72230}" name="description"/>
    <tableColumn id="5" xr3:uid="{76E396A7-04A3-40D2-9D05-29F8B4868129}" name="video_id"/>
    <tableColumn id="6" xr3:uid="{5652E160-B44F-4FAB-89CC-60AF8DA6ACD9}" name="Title"/>
    <tableColumn id="7" xr3:uid="{4401C081-76F3-4F8F-B3B0-E2C79FF92A34}" name="audio_lang"/>
    <tableColumn id="8" xr3:uid="{771BFC72-56BB-4AC0-9732-E0C013BBBA53}" name="video_duration"/>
    <tableColumn id="9" xr3:uid="{FAA13EA0-BA99-4C39-A3B9-0452446B638C}" name="views"/>
    <tableColumn id="10" xr3:uid="{DEDA5C5C-6252-4ACC-96AA-B83ACEB6887B}" name="likes"/>
    <tableColumn id="11" xr3:uid="{58D99EA3-BE50-48D9-9107-84273FFC9E79}" name="comments"/>
    <tableColumn id="12" xr3:uid="{7C43CBD5-C6A0-43F8-955E-3CE8FFC4AE84}" name="Label">
      <calculatedColumnFormula>LEFT(_xlfn.TEXTAFTER(Table1[[#This Row],[description]],"Label:"),10)</calculatedColumnFormula>
    </tableColumn>
    <tableColumn id="25" xr3:uid="{9F78F05A-8EFC-4878-8C01-3768B27A5E92}" name="Release Type"/>
    <tableColumn id="13" xr3:uid="{3724568B-3D4D-4DF1-BB5A-70A95AFE7D69}" name="Song">
      <calculatedColumnFormula>_xlfn.TEXTBEFORE(Table1[[#This Row],[Title]],{":","(","-"})</calculatedColumnFormula>
    </tableColumn>
    <tableColumn id="15" xr3:uid="{C8C649A8-D0E3-4AFE-967F-6C418FA8B5C0}" name="Singer">
      <calculatedColumnFormula>_xlfn.TEXTBEFORE(_xlfn.TEXTAFTER(Table1[[#This Row],[description]],"Singer:"),CHAR(10))</calculatedColumnFormula>
    </tableColumn>
    <tableColumn id="16" xr3:uid="{ECFBB1DD-E18F-4B5C-A569-FF0B0D2F56C8}" name="Lyricist"/>
    <tableColumn id="17" xr3:uid="{2AEDD0DC-1705-463A-871E-B543E1858DB2}" name="Composer">
      <calculatedColumnFormula>_xlfn.TEXTBEFORE(_xlfn.TEXTAFTER(Table1[[#This Row],[description]],"Composer:"),CHAR(10))</calculatedColumnFormula>
    </tableColumn>
    <tableColumn id="18" xr3:uid="{CDDBFFA3-1D5B-4B31-BA75-3AC90235EE5A}" name="Music Director"/>
    <tableColumn id="14" xr3:uid="{F8882810-791E-4C0A-90F3-80DF1E0200A7}" name="Video Director"/>
    <tableColumn id="19" xr3:uid="{9A71CD93-4430-42C0-A7F7-19567708C2FA}" name="Youtube link"/>
    <tableColumn id="20" xr3:uid="{88E3FE71-B4AB-43E8-8609-364436792CEE}" name="Spotify"/>
    <tableColumn id="21" xr3:uid="{5B16529C-81FF-41E2-8F48-C3C0631675CA}" name="Apple Music"/>
    <tableColumn id="22" xr3:uid="{A2F741A9-06E2-4FB2-B5F1-6CC8729CB6A9}" name="Jiosaavan"/>
    <tableColumn id="23" xr3:uid="{F770CD44-2808-45AC-BAC8-0957FFAED4B5}" name="Instagram Audio link"/>
    <tableColumn id="24" xr3:uid="{C624B360-5645-4A27-861B-171DBA66C764}" name="Remark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177907D-A60F-4C90-909E-7363C7319D86}" name="getmp3" displayName="getmp3" ref="A1:U851" totalsRowShown="0">
  <autoFilter ref="A1:U851" xr:uid="{5177907D-A60F-4C90-909E-7363C7319D86}">
    <filterColumn colId="14">
      <filters blank="1">
        <filter val="#N/A"/>
      </filters>
    </filterColumn>
  </autoFilter>
  <sortState xmlns:xlrd2="http://schemas.microsoft.com/office/spreadsheetml/2017/richdata2" ref="A2:K851">
    <sortCondition ref="K1:K851"/>
  </sortState>
  <tableColumns count="21">
    <tableColumn id="1" xr3:uid="{9CE7BD8A-567E-460C-8EE6-70C1CC098EEC}" name="channel_title"/>
    <tableColumn id="3" xr3:uid="{26FCDCAD-C0E3-427C-8898-3C9B39047162}" name="release_date"/>
    <tableColumn id="4" xr3:uid="{1E928A12-1F32-495C-992E-7B3773D6080E}" name="description"/>
    <tableColumn id="6" xr3:uid="{05EFC4AA-D6DC-48E9-B754-6F5E90D21DF1}" name="Title"/>
    <tableColumn id="7" xr3:uid="{EDB7F9EA-1BF9-4AA5-A062-0FB68880842C}" name="audio_lang"/>
    <tableColumn id="8" xr3:uid="{44534BBC-CED2-46C9-BAC0-8228548D6C5B}" name="video_duration"/>
    <tableColumn id="9" xr3:uid="{C38C484F-1BDB-4808-A9BE-6FD2E641F2E0}" name="views"/>
    <tableColumn id="10" xr3:uid="{B61AA736-47B0-448F-80FF-43EF8F184561}" name="likes"/>
    <tableColumn id="11" xr3:uid="{B19A0FC3-8B1F-4C30-B8CD-CA6CEEAA2239}" name="comments"/>
    <tableColumn id="25" xr3:uid="{505B9987-8638-40E2-9951-5B9030E09BEF}" name="Release Type"/>
    <tableColumn id="13" xr3:uid="{FA2BC105-BB63-4E42-8675-394ABF60778C}" name="Song Title">
      <calculatedColumnFormula>_xlfn.TEXTBEFORE(getmp3[[#This Row],[Title]],{":","(","-"})</calculatedColumnFormula>
    </tableColumn>
    <tableColumn id="15" xr3:uid="{6BA1F38D-FDBF-4AFA-8039-51AF27E110B5}" name="Singer">
      <calculatedColumnFormula>_xlfn.TEXTBEFORE(_xlfn.TEXTAFTER(getmp3[[#This Row],[description]],{"Singer:","Artist:","Singer &amp; Lyrics:","Singer/Lyrics:","Singer"}),CHAR(10))</calculatedColumnFormula>
    </tableColumn>
    <tableColumn id="16" xr3:uid="{6CD14964-4258-4F3C-8469-77B0A321870C}" name="Lyricist">
      <calculatedColumnFormula array="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calculatedColumnFormula>
    </tableColumn>
    <tableColumn id="17" xr3:uid="{16C63217-4A17-4262-8228-01D291F96535}" name="Composer">
      <calculatedColumnFormula>_xlfn.TEXTBEFORE(_xlfn.TEXTAFTER(getmp3[[#This Row],[description]],"Composer:"),CHAR(10))</calculatedColumnFormula>
    </tableColumn>
    <tableColumn id="18" xr3:uid="{573E9BF9-8BD1-4A98-AB44-C6E08B592108}" name="Music Director"/>
    <tableColumn id="14" xr3:uid="{985D7289-ABFF-48D5-A591-45D934F04BE1}" name="Video Director"/>
    <tableColumn id="19" xr3:uid="{14D282E0-F67B-4198-8348-EE8E7ACE4ACC}" name="Youtube link">
      <calculatedColumnFormula>HYPERLINK(_xlfn.TEXTBEFORE(_xlfn.TEXTAFTER(getmp3[[#This Row],[description]],"YouTube Music:"),CHAR(10)))</calculatedColumnFormula>
    </tableColumn>
    <tableColumn id="20" xr3:uid="{826CC031-C3B8-4F19-A81E-63D34441DB6E}" name="Spotify">
      <calculatedColumnFormula>HYPERLINK(_xlfn.TEXTBEFORE(_xlfn.TEXTAFTER(getmp3[[#This Row],[description]],"Spotify:"),CHAR(10)))</calculatedColumnFormula>
    </tableColumn>
    <tableColumn id="21" xr3:uid="{CF8AE007-4AE0-4E96-841E-36CDF1D07338}" name="Apple Music">
      <calculatedColumnFormula>HYPERLINK(_xlfn.TEXTBEFORE(_xlfn.TEXTAFTER(getmp3[[#This Row],[description]],"Apple Music:"),CHAR(10)))</calculatedColumnFormula>
    </tableColumn>
    <tableColumn id="22" xr3:uid="{6AE62DED-4302-4FEE-81D0-8EFB3D6F461A}" name="Jiosaavan">
      <calculatedColumnFormula>HYPERLINK(_xlfn.TEXTBEFORE(_xlfn.TEXTAFTER(getmp3[[#This Row],[description]], "JioSaavn:"),CHAR(10)))</calculatedColumnFormula>
    </tableColumn>
    <tableColumn id="23" xr3:uid="{64E51D0C-ED28-4F65-A104-0AF5EF26AC3B}" name="Instagram Audio link">
      <calculatedColumnFormula>HYPERLINK(_xlfn.TEXTBEFORE(_xlfn.TEXTAFTER(getmp3[[#This Row],[description]], "Instagram Reel:"),CHAR(10)))</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ECCFE8-C7B8-4A72-A24F-E222DAE9068E}" name="Punjabi_song" displayName="Punjabi_song" ref="A1:V229" totalsRowShown="0">
  <autoFilter ref="A1:V229" xr:uid="{58ECCFE8-C7B8-4A72-A24F-E222DAE9068E}"/>
  <tableColumns count="22">
    <tableColumn id="1" xr3:uid="{C8889B72-9C30-4B38-B8B2-D11A9AB22314}" name="channel_title"/>
    <tableColumn id="3" xr3:uid="{DF903304-735E-4BC7-9224-C8C408BDF4B4}" name="release_date"/>
    <tableColumn id="4" xr3:uid="{D01EE79A-5FE9-4836-92C8-40C814C3596F}" name="description"/>
    <tableColumn id="5" xr3:uid="{38FA96F3-07AE-46C3-A113-FB5FECEE044B}" name="video_id"/>
    <tableColumn id="6" xr3:uid="{B63EE5CB-2B95-4E2A-9D73-F4A569DD8193}" name="Title"/>
    <tableColumn id="7" xr3:uid="{DA7218E3-7FD7-463E-8A27-DE17B34CB386}" name="audio_lang"/>
    <tableColumn id="8" xr3:uid="{015F578D-D6A6-4EFA-9361-496C2F390B79}" name="video_duration"/>
    <tableColumn id="9" xr3:uid="{9E35ADCC-A502-413D-94EE-E5B6992492D8}" name="views"/>
    <tableColumn id="10" xr3:uid="{EF093229-52A3-494F-9178-EFCF702B2B72}" name="likes"/>
    <tableColumn id="11" xr3:uid="{05789D83-3BFD-45F3-8195-3811C934C83E}" name="comments"/>
    <tableColumn id="12" xr3:uid="{E3151C6C-A8FD-41F7-B4E5-AA1AAA4CD686}" name="Release Type">
      <calculatedColumnFormula array="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calculatedColumnFormula>
    </tableColumn>
    <tableColumn id="13" xr3:uid="{29CD7277-EA70-4948-8DFD-B40DBB9A614C}" name="Song Title">
      <calculatedColumnFormula>_xlfn.TEXTBEFORE(Punjabi_song[[#This Row],[Title]],{":","(","-","#","|"})</calculatedColumnFormula>
    </tableColumn>
    <tableColumn id="14" xr3:uid="{E78F1B4C-22F9-4826-9123-B5434E6E5495}" name="Singer">
      <calculatedColumnFormula>_xlfn.TEXTBEFORE(_xlfn.TEXTAFTER(Punjabi_song[[#This Row],[description]],{"Singer:","Artist:","Singer &amp; Lyrics:","Singer/Lyrics:","Singer","Singer :","Singer :-"}),CHAR(10))</calculatedColumnFormula>
    </tableColumn>
    <tableColumn id="15" xr3:uid="{9E7F90C2-DE99-40C2-9FB1-75FA7A7EB666}" name="Lyricist">
      <calculatedColumnFormula array="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calculatedColumnFormula>
    </tableColumn>
    <tableColumn id="16" xr3:uid="{71F42483-233F-4874-965D-E18B39EBCD37}" name="Composer"/>
    <tableColumn id="17" xr3:uid="{C4F65B3E-CBAA-4C55-848C-33696E02C74A}" name="Music Director">
      <calculatedColumnFormula>_xlfn.TEXTBEFORE(_xlfn.TEXTAFTER(Punjabi_song[[#This Row],[description]],CHAR(10)&amp;"Music :"),CHAR(10))</calculatedColumnFormula>
    </tableColumn>
    <tableColumn id="18" xr3:uid="{54B3E88D-E2FD-4D77-AF2A-B236B0674D3D}" name="Video Director">
      <calculatedColumnFormula>_xlfn.TEXTBEFORE(_xlfn.TEXTAFTER(Punjabi_song[[#This Row],[description]],CHAR(10)&amp;"Video:"),CHAR(10))</calculatedColumnFormula>
    </tableColumn>
    <tableColumn id="19" xr3:uid="{CEF21B40-803D-4657-AA50-7340AC1FA84B}" name="Youtube link">
      <calculatedColumnFormula>HYPERLINK(_xlfn.TEXTBEFORE(_xlfn.TEXTAFTER(Punjabi_song[[#This Row],[description]],"YT Music:"),CHAR(10)))</calculatedColumnFormula>
    </tableColumn>
    <tableColumn id="20" xr3:uid="{048D8A8E-6151-426A-837C-C41C79BE3171}" name="Spotify">
      <calculatedColumnFormula>HYPERLINK(_xlfn.TEXTBEFORE(_xlfn.TEXTAFTER(Punjabi_song[[#This Row],[description]],"Spotify:"),CHAR(10)))</calculatedColumnFormula>
    </tableColumn>
    <tableColumn id="21" xr3:uid="{F668F14B-61E3-4D08-9C98-E6EAA2C10DDA}" name="Apple Music">
      <calculatedColumnFormula>HYPERLINK(_xlfn.TEXTBEFORE(_xlfn.TEXTAFTER(Punjabi_song[[#This Row],[description]],"Apple Music:"),CHAR(10)))</calculatedColumnFormula>
    </tableColumn>
    <tableColumn id="22" xr3:uid="{CBB36BD8-5BA5-4E42-B549-89366BD064EF}" name="Jiosaavan">
      <calculatedColumnFormula>HYPERLINK(_xlfn.TEXTBEFORE(_xlfn.TEXTAFTER(Punjabi_song[[#This Row],[description]],"Jio Saavn:"),CHAR(10)))</calculatedColumnFormula>
    </tableColumn>
    <tableColumn id="23" xr3:uid="{3AE081E7-2119-46CF-A9E3-6D2E7049A845}" name="Instagram Audio link">
      <calculatedColumnFormula>HYPERLINK(_xlfn.TEXTBEFORE(_xlfn.TEXTAFTER(Punjabi_song[[#This Row],[description]],"Instagram Reel:"),CHAR(10)))</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8E8A881-553B-4148-B0A3-5DDD53B32605}" name="haryanvi_song" displayName="haryanvi_song" ref="A1:V81" totalsRowShown="0">
  <autoFilter ref="A1:V81" xr:uid="{B8E8A881-553B-4148-B0A3-5DDD53B32605}"/>
  <tableColumns count="22">
    <tableColumn id="1" xr3:uid="{06585F29-BC27-4B34-9129-EE457ADD415E}" name="channel_title"/>
    <tableColumn id="3" xr3:uid="{8CAAEB97-4251-4B1F-8A18-7A98C631966B}" name="release_date"/>
    <tableColumn id="4" xr3:uid="{2FCBE1F4-D829-4E46-ABC0-982B8893638A}" name="description"/>
    <tableColumn id="5" xr3:uid="{3C329792-ABFB-4B2B-873B-8C80345F83E0}" name="video_id"/>
    <tableColumn id="6" xr3:uid="{338631A6-C7C4-4DAF-BC33-B621B44D8285}" name="Title"/>
    <tableColumn id="7" xr3:uid="{4C419CCA-6CC3-4156-848C-C8B4E36F489C}" name="audio_lang"/>
    <tableColumn id="8" xr3:uid="{DFD5A5ED-B632-4165-AD53-1AA82840489A}" name="video_duration"/>
    <tableColumn id="9" xr3:uid="{0C01A94B-337A-4C1F-A702-14A3B7B56420}" name="views"/>
    <tableColumn id="10" xr3:uid="{9E48BEB8-D2A5-4FFA-B536-34E28373B42F}" name="likes"/>
    <tableColumn id="11" xr3:uid="{32C38A24-836A-4EE2-A99E-44F08E38CC48}" name="comments"/>
    <tableColumn id="12" xr3:uid="{157BC8B7-7AD5-4110-8409-53F4E179F507}" name="Release Type">
      <calculatedColumnFormula array="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calculatedColumnFormula>
    </tableColumn>
    <tableColumn id="13" xr3:uid="{50D00D2E-D1D1-443D-B4BB-2D616ABFB499}" name="Song Title">
      <calculatedColumnFormula>_xlfn.TEXTBEFORE(haryanvi_song[[#This Row],[Title]],{":","(","-","#","|"})</calculatedColumnFormula>
    </tableColumn>
    <tableColumn id="14" xr3:uid="{4175AA0A-AA42-4335-B580-C597CF0630B5}" name="Singer">
      <calculatedColumnFormula>_xlfn.TEXTBEFORE(_xlfn.TEXTAFTER(haryanvi_song[[#This Row],[description]],{"Singer:","Artist:","Singer &amp; Lyrics:","Singer/Lyrics:","Singer","Singer :","Singer :-"}),CHAR(10))</calculatedColumnFormula>
    </tableColumn>
    <tableColumn id="15" xr3:uid="{F2318AA4-396E-4C06-921A-452935DAB837}" name="Lyricist">
      <calculatedColumnFormula array="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calculatedColumnFormula>
    </tableColumn>
    <tableColumn id="16" xr3:uid="{01F26F01-9AA1-4610-AABE-C8E0742C9E3B}" name="Composer">
      <calculatedColumnFormula>_xlfn.TEXTBEFORE(_xlfn.TEXTAFTER(haryanvi_song[[#This Row],[description]],"Composer:"),CHAR(10))</calculatedColumnFormula>
    </tableColumn>
    <tableColumn id="17" xr3:uid="{5AD34C0D-CC70-412D-83D7-8367677D4141}" name="Music Director">
      <calculatedColumnFormula>_xlfn.TEXTBEFORE(_xlfn.TEXTAFTER(haryanvi_song[[#This Row],[description]],CHAR(10)&amp;"Music :"),CHAR(10))</calculatedColumnFormula>
    </tableColumn>
    <tableColumn id="18" xr3:uid="{52329642-4192-473C-893C-3EA06472E6BF}" name="Video Director">
      <calculatedColumnFormula>_xlfn.TEXTBEFORE(_xlfn.TEXTAFTER(haryanvi_song[[#This Row],[description]],CHAR(10)&amp;"Video:"),CHAR(10))</calculatedColumnFormula>
    </tableColumn>
    <tableColumn id="19" xr3:uid="{8FBF08C2-ECB9-4A1C-8E09-C107B20BEB86}" name="Youtube link">
      <calculatedColumnFormula>HYPERLINK(_xlfn.TEXTBEFORE(_xlfn.TEXTAFTER(haryanvi_song[[#This Row],[description]],"YouTube Music:"),CHAR(10)))</calculatedColumnFormula>
    </tableColumn>
    <tableColumn id="20" xr3:uid="{368F2D1E-AA69-47F0-9336-66B4F8008A27}" name="Spotify">
      <calculatedColumnFormula>HYPERLINK(_xlfn.TEXTBEFORE(_xlfn.TEXTAFTER(haryanvi_song[[#This Row],[description]],"Spotify:"),CHAR(10)))</calculatedColumnFormula>
    </tableColumn>
    <tableColumn id="21" xr3:uid="{0A4CF575-ADEF-4971-B4DA-7FE803F66D10}" name="Apple Music">
      <calculatedColumnFormula>HYPERLINK(_xlfn.TEXTBEFORE(_xlfn.TEXTAFTER(haryanvi_song[[#This Row],[description]],"Apple Music:"),CHAR(10)))</calculatedColumnFormula>
    </tableColumn>
    <tableColumn id="22" xr3:uid="{31431524-F8EB-48E5-9D35-5D41A8E07AA6}" name="Jiosaavan">
      <calculatedColumnFormula>HYPERLINK(_xlfn.TEXTBEFORE(_xlfn.TEXTAFTER(haryanvi_song[[#This Row],[description]],"JioSaavn:"),CHAR(10)))</calculatedColumnFormula>
    </tableColumn>
    <tableColumn id="23" xr3:uid="{A5E5E9AF-EFDE-4E7C-B935-E7F58A5F9EEC}" name="Instagram Audio link">
      <calculatedColumnFormula>HYPERLINK(_xlfn.TEXTBEFORE(_xlfn.TEXTAFTER(haryanvi_song[[#This Row],[description]],"Instagram Reel:"),CHAR(10)))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14CEFDE-56D1-4AA6-B019-ABEC5DEA329C}" name="devotional_song" displayName="devotional_song" ref="A1:V22" totalsRowShown="0">
  <autoFilter ref="A1:V22" xr:uid="{A14CEFDE-56D1-4AA6-B019-ABEC5DEA329C}"/>
  <tableColumns count="22">
    <tableColumn id="1" xr3:uid="{6A27FEA1-C499-4BC1-B534-CE7255EC5912}" name="channel_title"/>
    <tableColumn id="3" xr3:uid="{7FBDCE47-885E-4873-8FC9-381E7316E1C7}" name="release_date"/>
    <tableColumn id="4" xr3:uid="{526DFB38-89E4-4DB5-B51C-65F28763DE6E}" name="description"/>
    <tableColumn id="5" xr3:uid="{029142B8-063D-4B82-80D6-409AC4C6994F}" name="video_id"/>
    <tableColumn id="6" xr3:uid="{C5308DC0-B3E1-46FD-8C7F-04B01B2F17FC}" name="Title"/>
    <tableColumn id="7" xr3:uid="{18B1E8B8-6DF9-4209-9DDB-A453341FA846}" name="audio_lang"/>
    <tableColumn id="8" xr3:uid="{8EF7102E-F152-402A-94FF-2BF41854BFE4}" name="video_duration"/>
    <tableColumn id="9" xr3:uid="{DB227A52-5984-4BEA-91F0-B23A9675943C}" name="views"/>
    <tableColumn id="10" xr3:uid="{A80B49D5-D2FF-45C1-9D6C-BFB77301B8A6}" name="likes"/>
    <tableColumn id="11" xr3:uid="{CE2B860D-7A8B-42E0-8267-C7995F6396ED}" name="comments"/>
    <tableColumn id="12" xr3:uid="{F83D7D3D-179C-4DEB-959A-AD6D6171A22C}" name="Release Type">
      <calculatedColumnFormula array="1">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calculatedColumnFormula>
    </tableColumn>
    <tableColumn id="13" xr3:uid="{3021ED26-42CF-46D3-9DE9-4536FAA1DD72}" name="Song Title">
      <calculatedColumnFormula>_xlfn.TEXTBEFORE(devotional_song[[#This Row],[Title]],{":","(","-","#","|"})</calculatedColumnFormula>
    </tableColumn>
    <tableColumn id="14" xr3:uid="{F22204B2-9846-4A45-A3A0-FFB975895865}" name="Singer">
      <calculatedColumnFormula>_xlfn.TEXTBEFORE(_xlfn.TEXTAFTER(devotional_song[[#This Row],[description]],{"Singer:","Artist:","Singer &amp; Lyrics:","Singer/Lyrics:","Singer","Singer :","Singer :-"}),CHAR(10))</calculatedColumnFormula>
    </tableColumn>
    <tableColumn id="15" xr3:uid="{5B2C05EF-9737-4C2D-866F-97B4A60746EC}" name="Lyricist">
      <calculatedColumnFormula array="1">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calculatedColumnFormula>
    </tableColumn>
    <tableColumn id="16" xr3:uid="{737562D6-E4BE-4224-A577-DAABBE953B1B}" name="Composer">
      <calculatedColumnFormula>_xlfn.TEXTBEFORE(_xlfn.TEXTAFTER(devotional_song[[#This Row],[description]],"Composer:"),CHAR(10))</calculatedColumnFormula>
    </tableColumn>
    <tableColumn id="17" xr3:uid="{58441F8B-D6D5-42BA-8CDC-9E7B8AC22C19}" name="Music Director">
      <calculatedColumnFormula>_xlfn.TEXTBEFORE(_xlfn.TEXTAFTER(devotional_song[[#This Row],[description]],CHAR(10)&amp;"Music :"),CHAR(10))</calculatedColumnFormula>
    </tableColumn>
    <tableColumn id="18" xr3:uid="{42AD2EDF-1DC4-49FE-9D96-54D3C43A7760}" name="Video Director">
      <calculatedColumnFormula>_xlfn.TEXTBEFORE(_xlfn.TEXTAFTER(devotional_song[[#This Row],[description]],CHAR(10)&amp;"Video:"),CHAR(10))</calculatedColumnFormula>
    </tableColumn>
    <tableColumn id="19" xr3:uid="{739B7258-ADDE-4A7A-80CB-D5643A541667}" name="Youtube link">
      <calculatedColumnFormula>HYPERLINK(_xlfn.TEXTBEFORE(_xlfn.TEXTAFTER(devotional_song[[#This Row],[description]],"YouTube Music:"),CHAR(10)))</calculatedColumnFormula>
    </tableColumn>
    <tableColumn id="20" xr3:uid="{85B46F07-5769-429E-8812-92CC6BD1BFAE}" name="Spotify">
      <calculatedColumnFormula>HYPERLINK(_xlfn.TEXTBEFORE(_xlfn.TEXTAFTER(devotional_song[[#This Row],[description]],"Spotify:"),CHAR(10)))</calculatedColumnFormula>
    </tableColumn>
    <tableColumn id="21" xr3:uid="{19C53785-BF2D-4B71-9003-90D9B8F614B8}" name="Apple Music">
      <calculatedColumnFormula>HYPERLINK(_xlfn.TEXTBEFORE(_xlfn.TEXTAFTER(devotional_song[[#This Row],[description]],"Apple Music:"),CHAR(10)))</calculatedColumnFormula>
    </tableColumn>
    <tableColumn id="22" xr3:uid="{2561FD1E-C951-4402-A8A3-8B1A9EB158A4}" name="Jiosaavan">
      <calculatedColumnFormula>HYPERLINK(_xlfn.TEXTBEFORE(_xlfn.TEXTAFTER(devotional_song[[#This Row],[description]],"JioSaavn:"),CHAR(10)))</calculatedColumnFormula>
    </tableColumn>
    <tableColumn id="23" xr3:uid="{4448A7CA-CD7E-47DE-AFFA-DEC11B769DD9}" name="Instagram Audio link">
      <calculatedColumnFormula>HYPERLINK(_xlfn.TEXTBEFORE(_xlfn.TEXTAFTER(devotional_song[[#This Row],[description]],"Instagram Reel:"),CHAR(10)))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9.xml"/><Relationship Id="rId7"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75188-6B7F-4936-8DB8-9854D4F95773}">
  <sheetPr>
    <pageSetUpPr autoPageBreaks="0"/>
  </sheetPr>
  <dimension ref="A1:R27"/>
  <sheetViews>
    <sheetView showGridLines="0" zoomScaleNormal="100" workbookViewId="0">
      <selection activeCell="O15" sqref="O15"/>
    </sheetView>
  </sheetViews>
  <sheetFormatPr defaultRowHeight="14.4" x14ac:dyDescent="0.3"/>
  <cols>
    <col min="1" max="1" width="18.88671875" customWidth="1"/>
    <col min="3" max="3" width="19.6640625" bestFit="1" customWidth="1"/>
    <col min="4" max="4" width="11.44140625" customWidth="1"/>
    <col min="5" max="5" width="16.88671875" bestFit="1" customWidth="1"/>
    <col min="6" max="6" width="8.88671875" customWidth="1"/>
    <col min="7" max="7" width="15.77734375" bestFit="1" customWidth="1"/>
    <col min="8" max="8" width="13.88671875" bestFit="1" customWidth="1"/>
    <col min="9" max="9" width="22.109375" bestFit="1" customWidth="1"/>
    <col min="10" max="10" width="7" customWidth="1"/>
    <col min="11" max="11" width="27.109375" bestFit="1" customWidth="1"/>
  </cols>
  <sheetData>
    <row r="1" spans="1:18" ht="14.4" customHeight="1" x14ac:dyDescent="0.3">
      <c r="A1" s="15" t="s">
        <v>10597</v>
      </c>
      <c r="B1" s="15"/>
      <c r="C1" s="15"/>
      <c r="D1" s="15"/>
      <c r="E1" s="15"/>
      <c r="F1" s="15"/>
      <c r="G1" s="15"/>
      <c r="H1" s="15"/>
      <c r="I1" s="15"/>
      <c r="J1" s="15"/>
      <c r="K1" s="15"/>
      <c r="L1" s="15"/>
      <c r="M1" s="15"/>
      <c r="N1" s="15"/>
      <c r="O1" s="7"/>
      <c r="P1" s="7"/>
      <c r="Q1" s="7"/>
      <c r="R1" s="8"/>
    </row>
    <row r="2" spans="1:18" ht="20.399999999999999" customHeight="1" x14ac:dyDescent="0.3">
      <c r="A2" s="17"/>
      <c r="B2" s="17"/>
      <c r="C2" s="17"/>
      <c r="D2" s="17"/>
      <c r="E2" s="17"/>
      <c r="F2" s="17"/>
      <c r="G2" s="17"/>
      <c r="H2" s="17"/>
      <c r="I2" s="17"/>
      <c r="J2" s="17"/>
      <c r="K2" s="17"/>
      <c r="L2" s="17"/>
      <c r="M2" s="17"/>
      <c r="N2" s="17"/>
      <c r="O2" s="6"/>
      <c r="P2" s="6"/>
      <c r="Q2" s="6"/>
      <c r="R2" s="9"/>
    </row>
    <row r="3" spans="1:18" ht="18" x14ac:dyDescent="0.3">
      <c r="A3" s="13" t="s">
        <v>10594</v>
      </c>
      <c r="B3" s="18"/>
      <c r="C3" s="13" t="s">
        <v>10595</v>
      </c>
      <c r="D3" s="18"/>
      <c r="E3" s="13" t="s">
        <v>10593</v>
      </c>
      <c r="F3" s="18"/>
      <c r="G3" s="16" t="s">
        <v>10596</v>
      </c>
      <c r="H3" s="18"/>
      <c r="I3" s="16" t="s">
        <v>10598</v>
      </c>
      <c r="K3" s="16" t="s">
        <v>10600</v>
      </c>
      <c r="N3" s="18"/>
      <c r="O3" s="6"/>
      <c r="P3" s="6"/>
      <c r="Q3" s="6"/>
      <c r="R3" s="9"/>
    </row>
    <row r="4" spans="1:18" ht="18" x14ac:dyDescent="0.3">
      <c r="A4" s="16">
        <v>1179</v>
      </c>
      <c r="C4" s="14">
        <v>16624077766</v>
      </c>
      <c r="D4" s="6"/>
      <c r="E4" s="14">
        <v>14100150.776929602</v>
      </c>
      <c r="G4" s="14">
        <v>149642.63698049195</v>
      </c>
      <c r="H4" s="6"/>
      <c r="I4" s="14">
        <v>5883.3977947413059</v>
      </c>
      <c r="K4" s="14">
        <v>215.4147582697201</v>
      </c>
      <c r="N4" s="6"/>
      <c r="O4" s="6"/>
      <c r="P4" s="6"/>
      <c r="Q4" s="6"/>
      <c r="R4" s="9"/>
    </row>
    <row r="5" spans="1:18" x14ac:dyDescent="0.3">
      <c r="B5" s="6"/>
      <c r="D5" s="6"/>
      <c r="I5" s="6"/>
      <c r="J5" s="6"/>
      <c r="N5" s="6"/>
      <c r="O5" s="6"/>
      <c r="P5" s="6"/>
      <c r="Q5" s="6"/>
      <c r="R5" s="9"/>
    </row>
    <row r="6" spans="1:18" x14ac:dyDescent="0.3">
      <c r="A6" s="19"/>
      <c r="B6" s="20"/>
      <c r="C6" s="19"/>
      <c r="D6" s="20"/>
      <c r="E6" s="19"/>
      <c r="F6" s="19"/>
      <c r="G6" s="19"/>
      <c r="H6" s="19"/>
      <c r="I6" s="20"/>
      <c r="J6" s="20"/>
      <c r="K6" s="19"/>
      <c r="L6" s="19"/>
      <c r="M6" s="19"/>
      <c r="N6" s="20"/>
      <c r="O6" s="6"/>
      <c r="P6" s="6"/>
      <c r="Q6" s="6"/>
      <c r="R6" s="9"/>
    </row>
    <row r="7" spans="1:18" ht="18" x14ac:dyDescent="0.3">
      <c r="A7" s="19"/>
      <c r="B7" s="20"/>
      <c r="C7" s="21"/>
      <c r="D7" s="20"/>
      <c r="E7" s="20"/>
      <c r="F7" s="20"/>
      <c r="G7" s="20"/>
      <c r="H7" s="20"/>
      <c r="I7" s="20"/>
      <c r="J7" s="20"/>
      <c r="K7" s="19"/>
      <c r="L7" s="19"/>
      <c r="M7" s="19"/>
      <c r="N7" s="20"/>
      <c r="O7" s="6"/>
      <c r="P7" s="6"/>
      <c r="Q7" s="6"/>
      <c r="R7" s="9"/>
    </row>
    <row r="8" spans="1:18" x14ac:dyDescent="0.3">
      <c r="A8" s="19"/>
      <c r="B8" s="20"/>
      <c r="C8" s="20"/>
      <c r="D8" s="20"/>
      <c r="E8" s="20"/>
      <c r="F8" s="20"/>
      <c r="G8" s="20"/>
      <c r="H8" s="20"/>
      <c r="I8" s="20"/>
      <c r="J8" s="20"/>
      <c r="K8" s="19"/>
      <c r="L8" s="19"/>
      <c r="M8" s="19"/>
      <c r="N8" s="20"/>
      <c r="O8" s="6"/>
      <c r="P8" s="6"/>
      <c r="Q8" s="6"/>
      <c r="R8" s="9"/>
    </row>
    <row r="9" spans="1:18" x14ac:dyDescent="0.3">
      <c r="A9" s="22"/>
      <c r="B9" s="20"/>
      <c r="C9" s="20"/>
      <c r="D9" s="20"/>
      <c r="E9" s="20"/>
      <c r="F9" s="20"/>
      <c r="G9" s="20"/>
      <c r="H9" s="20"/>
      <c r="I9" s="20"/>
      <c r="J9" s="20"/>
      <c r="K9" s="19"/>
      <c r="L9" s="19"/>
      <c r="M9" s="19"/>
      <c r="N9" s="20"/>
      <c r="O9" s="6"/>
      <c r="P9" s="6"/>
      <c r="Q9" s="6"/>
      <c r="R9" s="9"/>
    </row>
    <row r="10" spans="1:18" x14ac:dyDescent="0.3">
      <c r="A10" s="22"/>
      <c r="B10" s="20"/>
      <c r="C10" s="20"/>
      <c r="D10" s="20"/>
      <c r="E10" s="20"/>
      <c r="F10" s="20"/>
      <c r="G10" s="20"/>
      <c r="H10" s="20"/>
      <c r="I10" s="20"/>
      <c r="J10" s="20"/>
      <c r="K10" s="19"/>
      <c r="L10" s="19"/>
      <c r="M10" s="19"/>
      <c r="N10" s="20"/>
      <c r="O10" s="6"/>
      <c r="P10" s="6"/>
      <c r="Q10" s="6"/>
      <c r="R10" s="9"/>
    </row>
    <row r="11" spans="1:18" x14ac:dyDescent="0.3">
      <c r="A11" s="22"/>
      <c r="B11" s="20"/>
      <c r="C11" s="20"/>
      <c r="D11" s="20"/>
      <c r="E11" s="20"/>
      <c r="F11" s="20"/>
      <c r="G11" s="20"/>
      <c r="H11" s="20"/>
      <c r="I11" s="20"/>
      <c r="J11" s="20"/>
      <c r="K11" s="19"/>
      <c r="L11" s="19"/>
      <c r="M11" s="19"/>
      <c r="N11" s="20"/>
      <c r="O11" s="6"/>
      <c r="P11" s="6"/>
      <c r="Q11" s="6"/>
      <c r="R11" s="9"/>
    </row>
    <row r="12" spans="1:18" x14ac:dyDescent="0.3">
      <c r="A12" s="22"/>
      <c r="B12" s="20"/>
      <c r="C12" s="20"/>
      <c r="D12" s="20"/>
      <c r="E12" s="20"/>
      <c r="F12" s="20"/>
      <c r="G12" s="20"/>
      <c r="H12" s="20"/>
      <c r="I12" s="20"/>
      <c r="J12" s="20"/>
      <c r="K12" s="19"/>
      <c r="L12" s="19"/>
      <c r="M12" s="19"/>
      <c r="N12" s="20"/>
      <c r="O12" s="6"/>
      <c r="P12" s="6"/>
      <c r="Q12" s="6"/>
      <c r="R12" s="9"/>
    </row>
    <row r="13" spans="1:18" x14ac:dyDescent="0.3">
      <c r="A13" s="22"/>
      <c r="B13" s="20"/>
      <c r="C13" s="20"/>
      <c r="D13" s="20"/>
      <c r="E13" s="20"/>
      <c r="F13" s="20"/>
      <c r="G13" s="20"/>
      <c r="H13" s="20"/>
      <c r="I13" s="20"/>
      <c r="J13" s="20"/>
      <c r="K13" s="19"/>
      <c r="L13" s="19"/>
      <c r="M13" s="19"/>
      <c r="N13" s="20"/>
      <c r="O13" s="6"/>
      <c r="P13" s="6"/>
      <c r="Q13" s="6"/>
      <c r="R13" s="9"/>
    </row>
    <row r="14" spans="1:18" x14ac:dyDescent="0.3">
      <c r="A14" s="22"/>
      <c r="B14" s="20"/>
      <c r="C14" s="20"/>
      <c r="D14" s="20"/>
      <c r="E14" s="20"/>
      <c r="F14" s="20"/>
      <c r="G14" s="20"/>
      <c r="H14" s="20"/>
      <c r="I14" s="20"/>
      <c r="J14" s="20"/>
      <c r="K14" s="19"/>
      <c r="L14" s="19"/>
      <c r="M14" s="19"/>
      <c r="N14" s="20"/>
      <c r="O14" s="6"/>
      <c r="P14" s="6"/>
      <c r="Q14" s="6"/>
      <c r="R14" s="9"/>
    </row>
    <row r="15" spans="1:18" x14ac:dyDescent="0.3">
      <c r="A15" s="22"/>
      <c r="B15" s="20"/>
      <c r="C15" s="20"/>
      <c r="D15" s="20"/>
      <c r="E15" s="20"/>
      <c r="F15" s="20"/>
      <c r="G15" s="20"/>
      <c r="H15" s="20"/>
      <c r="I15" s="20"/>
      <c r="J15" s="20"/>
      <c r="K15" s="19"/>
      <c r="L15" s="19"/>
      <c r="M15" s="19"/>
      <c r="N15" s="20"/>
      <c r="O15" s="6"/>
      <c r="P15" s="6"/>
      <c r="Q15" s="6"/>
      <c r="R15" s="9"/>
    </row>
    <row r="16" spans="1:18" x14ac:dyDescent="0.3">
      <c r="A16" s="22"/>
      <c r="B16" s="20"/>
      <c r="C16" s="20"/>
      <c r="D16" s="20"/>
      <c r="E16" s="20"/>
      <c r="F16" s="20"/>
      <c r="G16" s="20"/>
      <c r="H16" s="20"/>
      <c r="I16" s="20"/>
      <c r="J16" s="20"/>
      <c r="K16" s="19"/>
      <c r="L16" s="19"/>
      <c r="M16" s="19"/>
      <c r="N16" s="20"/>
      <c r="O16" s="6"/>
      <c r="P16" s="6"/>
      <c r="Q16" s="6"/>
      <c r="R16" s="9"/>
    </row>
    <row r="17" spans="1:18" x14ac:dyDescent="0.3">
      <c r="A17" s="22"/>
      <c r="B17" s="20"/>
      <c r="C17" s="20"/>
      <c r="D17" s="20"/>
      <c r="E17" s="20"/>
      <c r="F17" s="20"/>
      <c r="G17" s="20"/>
      <c r="H17" s="20"/>
      <c r="I17" s="20"/>
      <c r="J17" s="20"/>
      <c r="K17" s="19"/>
      <c r="L17" s="19"/>
      <c r="M17" s="19"/>
      <c r="N17" s="20"/>
      <c r="O17" s="6"/>
      <c r="P17" s="6"/>
      <c r="Q17" s="6"/>
      <c r="R17" s="9"/>
    </row>
    <row r="18" spans="1:18" x14ac:dyDescent="0.3">
      <c r="A18" s="22"/>
      <c r="B18" s="20"/>
      <c r="C18" s="20"/>
      <c r="D18" s="20"/>
      <c r="E18" s="20"/>
      <c r="F18" s="20"/>
      <c r="G18" s="20"/>
      <c r="H18" s="20"/>
      <c r="I18" s="20"/>
      <c r="J18" s="20"/>
      <c r="K18" s="19"/>
      <c r="L18" s="19"/>
      <c r="M18" s="19"/>
      <c r="N18" s="20"/>
      <c r="O18" s="6"/>
      <c r="P18" s="6"/>
      <c r="Q18" s="6"/>
      <c r="R18" s="9"/>
    </row>
    <row r="19" spans="1:18" x14ac:dyDescent="0.3">
      <c r="A19" s="22"/>
      <c r="B19" s="20"/>
      <c r="C19" s="20"/>
      <c r="D19" s="20"/>
      <c r="E19" s="20"/>
      <c r="F19" s="20"/>
      <c r="G19" s="20"/>
      <c r="H19" s="20"/>
      <c r="I19" s="20"/>
      <c r="J19" s="20"/>
      <c r="K19" s="19"/>
      <c r="L19" s="19"/>
      <c r="M19" s="19"/>
      <c r="N19" s="20"/>
      <c r="O19" s="6"/>
      <c r="P19" s="6"/>
      <c r="Q19" s="6"/>
      <c r="R19" s="9"/>
    </row>
    <row r="20" spans="1:18" x14ac:dyDescent="0.3">
      <c r="A20" s="22"/>
      <c r="B20" s="20"/>
      <c r="C20" s="20"/>
      <c r="D20" s="20"/>
      <c r="E20" s="20"/>
      <c r="F20" s="20"/>
      <c r="G20" s="20"/>
      <c r="H20" s="20"/>
      <c r="I20" s="20"/>
      <c r="J20" s="20"/>
      <c r="K20" s="19"/>
      <c r="L20" s="19"/>
      <c r="M20" s="19"/>
      <c r="N20" s="20"/>
      <c r="O20" s="6"/>
      <c r="P20" s="6"/>
      <c r="Q20" s="6"/>
      <c r="R20" s="9"/>
    </row>
    <row r="21" spans="1:18" ht="17.399999999999999" customHeight="1" x14ac:dyDescent="0.3">
      <c r="A21" s="22"/>
      <c r="B21" s="20"/>
      <c r="C21" s="20"/>
      <c r="D21" s="20"/>
      <c r="E21" s="20"/>
      <c r="F21" s="20"/>
      <c r="G21" s="20"/>
      <c r="H21" s="20"/>
      <c r="I21" s="20"/>
      <c r="J21" s="20"/>
      <c r="K21" s="20"/>
      <c r="L21" s="20"/>
      <c r="M21" s="20"/>
      <c r="N21" s="20"/>
      <c r="O21" s="6"/>
      <c r="P21" s="6"/>
      <c r="Q21" s="6"/>
      <c r="R21" s="9"/>
    </row>
    <row r="22" spans="1:18" x14ac:dyDescent="0.3">
      <c r="A22" s="22"/>
      <c r="B22" s="20"/>
      <c r="C22" s="20"/>
      <c r="D22" s="20"/>
      <c r="E22" s="20"/>
      <c r="F22" s="20"/>
      <c r="G22" s="20"/>
      <c r="H22" s="20"/>
      <c r="I22" s="20"/>
      <c r="J22" s="20"/>
      <c r="K22" s="20"/>
      <c r="L22" s="20"/>
      <c r="M22" s="20"/>
      <c r="N22" s="20"/>
      <c r="O22" s="6"/>
      <c r="P22" s="6"/>
      <c r="Q22" s="6"/>
      <c r="R22" s="9"/>
    </row>
    <row r="23" spans="1:18" x14ac:dyDescent="0.3">
      <c r="A23" s="22"/>
      <c r="B23" s="20"/>
      <c r="C23" s="20"/>
      <c r="D23" s="20"/>
      <c r="E23" s="20"/>
      <c r="F23" s="20"/>
      <c r="G23" s="20"/>
      <c r="H23" s="20"/>
      <c r="I23" s="20"/>
      <c r="J23" s="20"/>
      <c r="K23" s="20"/>
      <c r="L23" s="20"/>
      <c r="M23" s="20"/>
      <c r="N23" s="20"/>
      <c r="O23" s="6"/>
      <c r="P23" s="6"/>
      <c r="Q23" s="6"/>
      <c r="R23" s="9"/>
    </row>
    <row r="24" spans="1:18" x14ac:dyDescent="0.3">
      <c r="A24" s="22"/>
      <c r="B24" s="20"/>
      <c r="C24" s="20"/>
      <c r="D24" s="20"/>
      <c r="E24" s="20"/>
      <c r="F24" s="20"/>
      <c r="G24" s="20"/>
      <c r="H24" s="20"/>
      <c r="I24" s="20"/>
      <c r="J24" s="20"/>
      <c r="K24" s="20"/>
      <c r="L24" s="20"/>
      <c r="M24" s="20"/>
      <c r="N24" s="20"/>
      <c r="O24" s="6"/>
      <c r="P24" s="6"/>
      <c r="Q24" s="6"/>
      <c r="R24" s="9"/>
    </row>
    <row r="25" spans="1:18" x14ac:dyDescent="0.3">
      <c r="A25" s="22"/>
      <c r="B25" s="20"/>
      <c r="C25" s="20"/>
      <c r="D25" s="20"/>
      <c r="E25" s="20"/>
      <c r="F25" s="20"/>
      <c r="G25" s="20"/>
      <c r="H25" s="20"/>
      <c r="I25" s="20"/>
      <c r="J25" s="20"/>
      <c r="K25" s="20"/>
      <c r="L25" s="20"/>
      <c r="M25" s="20"/>
      <c r="N25" s="20"/>
      <c r="O25" s="6"/>
      <c r="P25" s="6"/>
      <c r="Q25" s="6"/>
      <c r="R25" s="9"/>
    </row>
    <row r="26" spans="1:18" x14ac:dyDescent="0.3">
      <c r="A26" s="19"/>
      <c r="B26" s="20"/>
      <c r="C26" s="19"/>
      <c r="D26" s="20"/>
      <c r="E26" s="19"/>
      <c r="F26" s="19"/>
      <c r="G26" s="19"/>
      <c r="H26" s="19"/>
      <c r="I26" s="20"/>
      <c r="J26" s="20"/>
      <c r="K26" s="19"/>
      <c r="L26" s="19"/>
      <c r="M26" s="19"/>
      <c r="N26" s="20"/>
      <c r="O26" s="6"/>
      <c r="P26" s="6"/>
      <c r="Q26" s="6"/>
      <c r="R26" s="9"/>
    </row>
    <row r="27" spans="1:18" ht="15" thickBot="1" x14ac:dyDescent="0.35">
      <c r="A27" s="10"/>
      <c r="B27" s="11"/>
      <c r="C27" s="11"/>
      <c r="D27" s="11"/>
      <c r="E27" s="11"/>
      <c r="F27" s="11"/>
      <c r="G27" s="11"/>
      <c r="H27" s="11"/>
      <c r="I27" s="11"/>
      <c r="J27" s="11"/>
      <c r="K27" s="11"/>
      <c r="L27" s="11"/>
      <c r="M27" s="11"/>
      <c r="N27" s="11"/>
      <c r="O27" s="11"/>
      <c r="P27" s="11"/>
      <c r="Q27" s="11"/>
      <c r="R27" s="12"/>
    </row>
  </sheetData>
  <mergeCells count="1">
    <mergeCell ref="A1:N2"/>
  </mergeCells>
  <pageMargins left="0.7" right="0.7" top="0.75" bottom="0.75" header="0.3" footer="0.3"/>
  <pageSetup orientation="landscape" r:id="rId7"/>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B564-E942-4EF0-8904-158AB2D8D078}">
  <dimension ref="A2:L43"/>
  <sheetViews>
    <sheetView tabSelected="1" workbookViewId="0">
      <selection activeCell="M6" sqref="M6"/>
    </sheetView>
  </sheetViews>
  <sheetFormatPr defaultRowHeight="14.4" x14ac:dyDescent="0.3"/>
  <cols>
    <col min="1" max="1" width="12.5546875" bestFit="1" customWidth="1"/>
    <col min="2" max="2" width="27.44140625" bestFit="1" customWidth="1"/>
    <col min="6" max="6" width="19.44140625" customWidth="1"/>
    <col min="7" max="7" width="24.109375" customWidth="1"/>
    <col min="11" max="11" width="19.88671875" customWidth="1"/>
  </cols>
  <sheetData>
    <row r="2" spans="1:12" x14ac:dyDescent="0.3">
      <c r="C2" s="3" t="s">
        <v>7884</v>
      </c>
      <c r="D2" t="s">
        <v>10587</v>
      </c>
      <c r="F2" s="3" t="s">
        <v>7884</v>
      </c>
      <c r="G2" t="s">
        <v>10569</v>
      </c>
    </row>
    <row r="3" spans="1:12" x14ac:dyDescent="0.3">
      <c r="C3" s="4" t="s">
        <v>7885</v>
      </c>
      <c r="D3" s="5">
        <v>51</v>
      </c>
      <c r="F3" s="4" t="s">
        <v>10601</v>
      </c>
      <c r="G3" s="5">
        <v>14714741.762287756</v>
      </c>
    </row>
    <row r="4" spans="1:12" x14ac:dyDescent="0.3">
      <c r="C4" s="4" t="s">
        <v>9902</v>
      </c>
      <c r="D4" s="5">
        <v>39</v>
      </c>
      <c r="F4" s="4" t="s">
        <v>10602</v>
      </c>
      <c r="G4" s="5">
        <v>8034728.7000000002</v>
      </c>
    </row>
    <row r="5" spans="1:12" x14ac:dyDescent="0.3">
      <c r="C5" s="4" t="s">
        <v>7886</v>
      </c>
      <c r="D5" s="5">
        <v>15</v>
      </c>
      <c r="F5" s="4" t="s">
        <v>10603</v>
      </c>
      <c r="G5" s="5">
        <v>208000</v>
      </c>
    </row>
    <row r="6" spans="1:12" x14ac:dyDescent="0.3">
      <c r="C6" s="4" t="s">
        <v>7887</v>
      </c>
      <c r="D6" s="5">
        <v>155</v>
      </c>
      <c r="F6" s="4" t="s">
        <v>10604</v>
      </c>
      <c r="G6" s="5">
        <v>478240.6</v>
      </c>
    </row>
    <row r="7" spans="1:12" x14ac:dyDescent="0.3">
      <c r="C7" s="4" t="s">
        <v>7888</v>
      </c>
      <c r="D7" s="5">
        <v>919</v>
      </c>
      <c r="F7" s="4" t="s">
        <v>10605</v>
      </c>
      <c r="G7" s="5">
        <v>415083.85714285716</v>
      </c>
    </row>
    <row r="8" spans="1:12" x14ac:dyDescent="0.3">
      <c r="C8" s="4" t="s">
        <v>7889</v>
      </c>
      <c r="D8" s="5">
        <v>1179</v>
      </c>
      <c r="F8" s="4" t="s">
        <v>10606</v>
      </c>
      <c r="G8" s="5">
        <v>4131150.3</v>
      </c>
    </row>
    <row r="9" spans="1:12" x14ac:dyDescent="0.3">
      <c r="F9" s="4" t="s">
        <v>10607</v>
      </c>
      <c r="G9" s="5">
        <v>1761902.5714285714</v>
      </c>
    </row>
    <row r="10" spans="1:12" x14ac:dyDescent="0.3">
      <c r="F10" s="4" t="s">
        <v>10608</v>
      </c>
      <c r="G10" s="5">
        <v>4729954</v>
      </c>
      <c r="K10" s="3" t="s">
        <v>7884</v>
      </c>
      <c r="L10" t="s">
        <v>10569</v>
      </c>
    </row>
    <row r="11" spans="1:12" x14ac:dyDescent="0.3">
      <c r="F11" s="4" t="s">
        <v>10609</v>
      </c>
      <c r="G11" s="5">
        <v>1598069</v>
      </c>
      <c r="K11" s="4" t="s">
        <v>10588</v>
      </c>
      <c r="L11" s="5">
        <v>720150.66666666663</v>
      </c>
    </row>
    <row r="12" spans="1:12" x14ac:dyDescent="0.3">
      <c r="F12" s="4" t="s">
        <v>7889</v>
      </c>
      <c r="G12" s="5">
        <v>14100150.776929602</v>
      </c>
      <c r="K12" s="4" t="s">
        <v>10589</v>
      </c>
      <c r="L12" s="5">
        <v>43731031.034482762</v>
      </c>
    </row>
    <row r="13" spans="1:12" x14ac:dyDescent="0.3">
      <c r="K13" s="4" t="s">
        <v>10590</v>
      </c>
      <c r="L13" s="5">
        <v>43018462.7752809</v>
      </c>
    </row>
    <row r="14" spans="1:12" x14ac:dyDescent="0.3">
      <c r="K14" s="4" t="s">
        <v>3587</v>
      </c>
      <c r="L14" s="5">
        <v>32131200.022857144</v>
      </c>
    </row>
    <row r="15" spans="1:12" x14ac:dyDescent="0.3">
      <c r="A15" s="3" t="s">
        <v>7884</v>
      </c>
      <c r="B15" t="s">
        <v>10586</v>
      </c>
      <c r="K15" s="4" t="s">
        <v>10570</v>
      </c>
      <c r="L15" s="5">
        <v>23390222.136752136</v>
      </c>
    </row>
    <row r="16" spans="1:12" x14ac:dyDescent="0.3">
      <c r="A16" s="4" t="s">
        <v>10588</v>
      </c>
      <c r="B16" s="5">
        <v>3</v>
      </c>
      <c r="K16" s="4" t="s">
        <v>6903</v>
      </c>
      <c r="L16" s="5">
        <v>14920611.214285715</v>
      </c>
    </row>
    <row r="17" spans="1:12" x14ac:dyDescent="0.3">
      <c r="A17" s="4" t="s">
        <v>10589</v>
      </c>
      <c r="B17" s="5">
        <v>29</v>
      </c>
      <c r="F17" s="3" t="s">
        <v>7884</v>
      </c>
      <c r="G17" t="s">
        <v>10568</v>
      </c>
      <c r="K17" s="4" t="s">
        <v>10571</v>
      </c>
      <c r="L17" s="5">
        <v>4979366.82</v>
      </c>
    </row>
    <row r="18" spans="1:12" x14ac:dyDescent="0.3">
      <c r="A18" s="4" t="s">
        <v>10590</v>
      </c>
      <c r="B18" s="5">
        <v>89</v>
      </c>
      <c r="F18" s="4" t="s">
        <v>9659</v>
      </c>
      <c r="G18" s="5">
        <v>469411748</v>
      </c>
      <c r="K18" s="4" t="s">
        <v>10572</v>
      </c>
      <c r="L18" s="5">
        <v>2545134.8989898991</v>
      </c>
    </row>
    <row r="19" spans="1:12" x14ac:dyDescent="0.3">
      <c r="A19" s="4" t="s">
        <v>3587</v>
      </c>
      <c r="B19" s="5">
        <v>175</v>
      </c>
      <c r="F19" s="4" t="s">
        <v>9173</v>
      </c>
      <c r="G19" s="5">
        <v>479658104</v>
      </c>
      <c r="K19" s="4" t="s">
        <v>10573</v>
      </c>
      <c r="L19" s="5">
        <v>2592875.7410071944</v>
      </c>
    </row>
    <row r="20" spans="1:12" x14ac:dyDescent="0.3">
      <c r="A20" s="4" t="s">
        <v>10570</v>
      </c>
      <c r="B20" s="5">
        <v>117</v>
      </c>
      <c r="F20" s="4" t="s">
        <v>9348</v>
      </c>
      <c r="G20" s="5">
        <v>630021080</v>
      </c>
      <c r="K20" s="4" t="s">
        <v>10574</v>
      </c>
      <c r="L20" s="5">
        <v>2404743.0270270272</v>
      </c>
    </row>
    <row r="21" spans="1:12" x14ac:dyDescent="0.3">
      <c r="A21" s="4" t="s">
        <v>6903</v>
      </c>
      <c r="B21" s="5">
        <v>84</v>
      </c>
      <c r="F21" s="4" t="s">
        <v>9376</v>
      </c>
      <c r="G21" s="5">
        <v>997550917</v>
      </c>
      <c r="K21" s="4" t="s">
        <v>10591</v>
      </c>
      <c r="L21" s="5">
        <v>990516.743119266</v>
      </c>
    </row>
    <row r="22" spans="1:12" x14ac:dyDescent="0.3">
      <c r="A22" s="4" t="s">
        <v>10571</v>
      </c>
      <c r="B22" s="5">
        <v>150</v>
      </c>
      <c r="F22" s="4" t="s">
        <v>7899</v>
      </c>
      <c r="G22" s="5">
        <v>1935922808</v>
      </c>
      <c r="K22" s="4" t="s">
        <v>7889</v>
      </c>
      <c r="L22" s="5">
        <v>14100150.776929602</v>
      </c>
    </row>
    <row r="23" spans="1:12" x14ac:dyDescent="0.3">
      <c r="A23" s="4" t="s">
        <v>10572</v>
      </c>
      <c r="B23" s="5">
        <v>99</v>
      </c>
      <c r="F23" s="4" t="s">
        <v>7889</v>
      </c>
      <c r="G23" s="5">
        <v>4512564657</v>
      </c>
    </row>
    <row r="24" spans="1:12" x14ac:dyDescent="0.3">
      <c r="A24" s="4" t="s">
        <v>10573</v>
      </c>
      <c r="B24" s="5">
        <v>139</v>
      </c>
    </row>
    <row r="25" spans="1:12" x14ac:dyDescent="0.3">
      <c r="A25" s="4" t="s">
        <v>10574</v>
      </c>
      <c r="B25" s="5">
        <v>185</v>
      </c>
    </row>
    <row r="26" spans="1:12" x14ac:dyDescent="0.3">
      <c r="A26" s="4" t="s">
        <v>10591</v>
      </c>
      <c r="B26" s="5">
        <v>109</v>
      </c>
    </row>
    <row r="27" spans="1:12" x14ac:dyDescent="0.3">
      <c r="A27" s="4" t="s">
        <v>7889</v>
      </c>
      <c r="B27" s="5">
        <v>1179</v>
      </c>
    </row>
    <row r="30" spans="1:12" x14ac:dyDescent="0.3">
      <c r="A30" s="3" t="s">
        <v>7884</v>
      </c>
      <c r="B30" t="s">
        <v>10586</v>
      </c>
    </row>
    <row r="31" spans="1:12" x14ac:dyDescent="0.3">
      <c r="A31" s="4" t="s">
        <v>10575</v>
      </c>
      <c r="B31" s="5">
        <v>81</v>
      </c>
    </row>
    <row r="32" spans="1:12" x14ac:dyDescent="0.3">
      <c r="A32" s="4" t="s">
        <v>10576</v>
      </c>
      <c r="B32" s="5">
        <v>116</v>
      </c>
    </row>
    <row r="33" spans="1:2" x14ac:dyDescent="0.3">
      <c r="A33" s="4" t="s">
        <v>10577</v>
      </c>
      <c r="B33" s="5">
        <v>75</v>
      </c>
    </row>
    <row r="34" spans="1:2" x14ac:dyDescent="0.3">
      <c r="A34" s="4" t="s">
        <v>10578</v>
      </c>
      <c r="B34" s="5">
        <v>112</v>
      </c>
    </row>
    <row r="35" spans="1:2" x14ac:dyDescent="0.3">
      <c r="A35" s="4" t="s">
        <v>10579</v>
      </c>
      <c r="B35" s="5">
        <v>65</v>
      </c>
    </row>
    <row r="36" spans="1:2" x14ac:dyDescent="0.3">
      <c r="A36" s="4" t="s">
        <v>10580</v>
      </c>
      <c r="B36" s="5">
        <v>89</v>
      </c>
    </row>
    <row r="37" spans="1:2" x14ac:dyDescent="0.3">
      <c r="A37" s="4" t="s">
        <v>10592</v>
      </c>
      <c r="B37" s="5">
        <v>107</v>
      </c>
    </row>
    <row r="38" spans="1:2" x14ac:dyDescent="0.3">
      <c r="A38" s="4" t="s">
        <v>10581</v>
      </c>
      <c r="B38" s="5">
        <v>74</v>
      </c>
    </row>
    <row r="39" spans="1:2" x14ac:dyDescent="0.3">
      <c r="A39" s="4" t="s">
        <v>10582</v>
      </c>
      <c r="B39" s="5">
        <v>100</v>
      </c>
    </row>
    <row r="40" spans="1:2" x14ac:dyDescent="0.3">
      <c r="A40" s="4" t="s">
        <v>10583</v>
      </c>
      <c r="B40" s="5">
        <v>89</v>
      </c>
    </row>
    <row r="41" spans="1:2" x14ac:dyDescent="0.3">
      <c r="A41" s="4" t="s">
        <v>10584</v>
      </c>
      <c r="B41" s="5">
        <v>111</v>
      </c>
    </row>
    <row r="42" spans="1:2" x14ac:dyDescent="0.3">
      <c r="A42" s="4" t="s">
        <v>10585</v>
      </c>
      <c r="B42" s="5">
        <v>160</v>
      </c>
    </row>
    <row r="43" spans="1:2" x14ac:dyDescent="0.3">
      <c r="A43" s="4" t="s">
        <v>7889</v>
      </c>
      <c r="B43" s="5">
        <v>1179</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EE965-9BDE-42F0-A839-9DEEBFE75E64}">
  <dimension ref="A1:V1180"/>
  <sheetViews>
    <sheetView topLeftCell="C1" workbookViewId="0"/>
  </sheetViews>
  <sheetFormatPr defaultRowHeight="14.4" x14ac:dyDescent="0.3"/>
  <cols>
    <col min="1" max="1" width="21.6640625" bestFit="1" customWidth="1"/>
    <col min="2" max="2" width="21.44140625" bestFit="1" customWidth="1"/>
    <col min="3" max="3" width="80.88671875" bestFit="1" customWidth="1"/>
    <col min="4" max="4" width="20.109375" bestFit="1" customWidth="1"/>
    <col min="5" max="5" width="23.77734375" bestFit="1" customWidth="1"/>
    <col min="6" max="7" width="15.33203125" bestFit="1" customWidth="1"/>
    <col min="8" max="8" width="14.21875" bestFit="1" customWidth="1"/>
    <col min="9" max="9" width="19.6640625" bestFit="1" customWidth="1"/>
    <col min="10" max="10" width="21.6640625" bestFit="1" customWidth="1"/>
    <col min="11" max="11" width="44.5546875" bestFit="1" customWidth="1"/>
    <col min="12" max="12" width="80.88671875" bestFit="1" customWidth="1"/>
    <col min="13" max="13" width="46.6640625" bestFit="1" customWidth="1"/>
    <col min="14" max="14" width="28.21875" bestFit="1" customWidth="1"/>
    <col min="15" max="15" width="46.33203125" bestFit="1" customWidth="1"/>
    <col min="16" max="16" width="29.21875" bestFit="1" customWidth="1"/>
    <col min="17" max="19" width="80.88671875" bestFit="1" customWidth="1"/>
    <col min="20" max="20" width="77.88671875" bestFit="1" customWidth="1"/>
    <col min="21" max="21" width="80.88671875" bestFit="1" customWidth="1"/>
    <col min="22" max="22" width="14.5546875" bestFit="1" customWidth="1"/>
    <col min="23" max="23" width="17.88671875" bestFit="1" customWidth="1"/>
    <col min="24" max="24" width="14.5546875" bestFit="1" customWidth="1"/>
  </cols>
  <sheetData>
    <row r="1" spans="1:22" x14ac:dyDescent="0.3">
      <c r="A1" t="s">
        <v>7904</v>
      </c>
      <c r="B1" t="s">
        <v>7905</v>
      </c>
      <c r="C1" t="s">
        <v>7906</v>
      </c>
      <c r="D1" t="s">
        <v>7907</v>
      </c>
      <c r="E1" t="s">
        <v>7908</v>
      </c>
      <c r="F1" t="s">
        <v>10599</v>
      </c>
      <c r="G1" t="s">
        <v>7909</v>
      </c>
      <c r="H1" t="s">
        <v>7910</v>
      </c>
      <c r="I1" t="s">
        <v>7911</v>
      </c>
      <c r="J1" t="s">
        <v>7912</v>
      </c>
      <c r="K1" t="s">
        <v>7923</v>
      </c>
      <c r="L1" t="s">
        <v>7913</v>
      </c>
      <c r="M1" t="s">
        <v>7914</v>
      </c>
      <c r="N1" t="s">
        <v>7915</v>
      </c>
      <c r="O1" t="s">
        <v>7916</v>
      </c>
      <c r="P1" t="s">
        <v>7917</v>
      </c>
      <c r="Q1" t="s">
        <v>7918</v>
      </c>
      <c r="R1" t="s">
        <v>7919</v>
      </c>
      <c r="S1" t="s">
        <v>7920</v>
      </c>
      <c r="T1" t="s">
        <v>7921</v>
      </c>
      <c r="U1" t="s">
        <v>7922</v>
      </c>
      <c r="V1" t="s">
        <v>7924</v>
      </c>
    </row>
    <row r="2" spans="1:22" x14ac:dyDescent="0.3">
      <c r="A2" t="s">
        <v>11</v>
      </c>
      <c r="B2" s="2">
        <v>46008.583252314813</v>
      </c>
      <c r="C2" t="s">
        <v>197</v>
      </c>
      <c r="D2" t="s">
        <v>16</v>
      </c>
      <c r="E2" t="s">
        <v>199</v>
      </c>
      <c r="F2">
        <f t="shared" ref="F2:F65" si="0">IFERROR(IF(ISNUMBER(SEARCH("M", E2)), MID(E2, SEARCH("T", E2) + 1, SEARCH("M", E2) - SEARCH("T", E2) - 1) * 60, 0), 0) + IFERROR(IF(ISNUMBER(SEARCH("M", E2)), MID(E2, SEARCH("M", E2) + 1, SEARCH("S", E2) - SEARCH("M", E2) - 1) * 1, MID(E2, SEARCH("T", E2) + 1, SEARCH("S", E2) - SEARCH("T", E2) - 1) * 1), 0)</f>
        <v>143</v>
      </c>
      <c r="G2">
        <v>350913</v>
      </c>
      <c r="H2">
        <v>20598</v>
      </c>
      <c r="I2">
        <v>549</v>
      </c>
      <c r="J2" t="s">
        <v>7885</v>
      </c>
      <c r="K2" t="s">
        <v>7925</v>
      </c>
      <c r="L2" t="s">
        <v>7926</v>
      </c>
      <c r="M2" t="s">
        <v>7927</v>
      </c>
      <c r="R2" t="s">
        <v>7928</v>
      </c>
      <c r="S2" t="s">
        <v>7929</v>
      </c>
      <c r="V2" t="s">
        <v>7930</v>
      </c>
    </row>
    <row r="3" spans="1:22" x14ac:dyDescent="0.3">
      <c r="A3" t="s">
        <v>11</v>
      </c>
      <c r="B3" s="2">
        <v>46308.750034722223</v>
      </c>
      <c r="C3" t="s">
        <v>14</v>
      </c>
      <c r="D3" t="s">
        <v>16</v>
      </c>
      <c r="E3" t="s">
        <v>17</v>
      </c>
      <c r="F3">
        <f t="shared" si="0"/>
        <v>205</v>
      </c>
      <c r="G3">
        <v>1084538</v>
      </c>
      <c r="H3">
        <v>11615</v>
      </c>
      <c r="I3">
        <v>2276</v>
      </c>
      <c r="J3" t="s">
        <v>7888</v>
      </c>
      <c r="K3" t="s">
        <v>7931</v>
      </c>
      <c r="L3" t="s">
        <v>7932</v>
      </c>
      <c r="M3" t="s">
        <v>7933</v>
      </c>
      <c r="N3" t="s">
        <v>7934</v>
      </c>
      <c r="Q3" t="s">
        <v>7935</v>
      </c>
      <c r="R3" t="s">
        <v>7936</v>
      </c>
      <c r="S3" t="s">
        <v>7937</v>
      </c>
      <c r="T3" t="s">
        <v>7938</v>
      </c>
      <c r="U3" t="s">
        <v>7939</v>
      </c>
      <c r="V3" t="s">
        <v>7930</v>
      </c>
    </row>
    <row r="4" spans="1:22" x14ac:dyDescent="0.3">
      <c r="A4" t="s">
        <v>11</v>
      </c>
      <c r="B4" s="2">
        <v>46278.750034722223</v>
      </c>
      <c r="C4" t="s">
        <v>23</v>
      </c>
      <c r="D4" t="s">
        <v>16</v>
      </c>
      <c r="E4" t="s">
        <v>25</v>
      </c>
      <c r="F4">
        <f t="shared" si="0"/>
        <v>196</v>
      </c>
      <c r="G4">
        <v>2077172</v>
      </c>
      <c r="H4">
        <v>24098</v>
      </c>
      <c r="I4">
        <v>2136</v>
      </c>
      <c r="J4" t="s">
        <v>7888</v>
      </c>
      <c r="K4" t="s">
        <v>7940</v>
      </c>
      <c r="L4" t="s">
        <v>7932</v>
      </c>
      <c r="M4" t="s">
        <v>7941</v>
      </c>
      <c r="N4" t="s">
        <v>7932</v>
      </c>
      <c r="P4" t="s">
        <v>7942</v>
      </c>
      <c r="Q4" t="s">
        <v>7943</v>
      </c>
      <c r="R4" t="s">
        <v>7944</v>
      </c>
      <c r="S4" t="s">
        <v>7945</v>
      </c>
      <c r="T4" t="s">
        <v>7946</v>
      </c>
      <c r="U4" t="s">
        <v>7947</v>
      </c>
      <c r="V4" t="s">
        <v>7930</v>
      </c>
    </row>
    <row r="5" spans="1:22" x14ac:dyDescent="0.3">
      <c r="A5" t="s">
        <v>11</v>
      </c>
      <c r="B5" s="2">
        <v>46247.749791666669</v>
      </c>
      <c r="C5" t="s">
        <v>31</v>
      </c>
      <c r="D5" t="s">
        <v>16</v>
      </c>
      <c r="E5" t="s">
        <v>33</v>
      </c>
      <c r="F5">
        <f t="shared" si="0"/>
        <v>200</v>
      </c>
      <c r="G5">
        <v>2683196</v>
      </c>
      <c r="H5">
        <v>27211</v>
      </c>
      <c r="I5">
        <v>2805</v>
      </c>
      <c r="J5" t="s">
        <v>7888</v>
      </c>
      <c r="K5" t="s">
        <v>7948</v>
      </c>
      <c r="L5" t="s">
        <v>7932</v>
      </c>
      <c r="M5" t="s">
        <v>7941</v>
      </c>
      <c r="N5" t="s">
        <v>7932</v>
      </c>
      <c r="P5" t="s">
        <v>7942</v>
      </c>
      <c r="Q5" t="s">
        <v>7949</v>
      </c>
      <c r="R5" t="s">
        <v>7950</v>
      </c>
      <c r="S5" t="s">
        <v>7951</v>
      </c>
      <c r="T5" t="s">
        <v>7952</v>
      </c>
      <c r="U5" t="s">
        <v>7953</v>
      </c>
      <c r="V5" t="s">
        <v>7930</v>
      </c>
    </row>
    <row r="6" spans="1:22" x14ac:dyDescent="0.3">
      <c r="A6" t="s">
        <v>11</v>
      </c>
      <c r="B6" s="2">
        <v>46219.750023148146</v>
      </c>
      <c r="C6" t="s">
        <v>39</v>
      </c>
      <c r="D6" t="s">
        <v>16</v>
      </c>
      <c r="E6" t="s">
        <v>41</v>
      </c>
      <c r="F6">
        <f t="shared" si="0"/>
        <v>177</v>
      </c>
      <c r="G6">
        <v>633522</v>
      </c>
      <c r="H6">
        <v>12082</v>
      </c>
      <c r="I6">
        <v>1221</v>
      </c>
      <c r="J6" t="s">
        <v>7888</v>
      </c>
      <c r="K6" t="s">
        <v>7954</v>
      </c>
      <c r="L6" t="s">
        <v>7932</v>
      </c>
      <c r="M6" t="s">
        <v>7941</v>
      </c>
      <c r="N6" t="s">
        <v>7932</v>
      </c>
      <c r="O6" t="s">
        <v>7955</v>
      </c>
      <c r="Q6" t="s">
        <v>7956</v>
      </c>
      <c r="R6" t="s">
        <v>7957</v>
      </c>
      <c r="S6" t="s">
        <v>7958</v>
      </c>
      <c r="T6" t="s">
        <v>7959</v>
      </c>
      <c r="U6" t="s">
        <v>7960</v>
      </c>
      <c r="V6" t="s">
        <v>7930</v>
      </c>
    </row>
    <row r="7" spans="1:22" x14ac:dyDescent="0.3">
      <c r="A7" t="s">
        <v>11</v>
      </c>
      <c r="B7" s="2">
        <v>46203.749965277777</v>
      </c>
      <c r="C7" t="s">
        <v>47</v>
      </c>
      <c r="D7" t="s">
        <v>16</v>
      </c>
      <c r="E7" t="s">
        <v>49</v>
      </c>
      <c r="F7">
        <f t="shared" si="0"/>
        <v>213</v>
      </c>
      <c r="G7">
        <v>1607875</v>
      </c>
      <c r="H7">
        <v>14846</v>
      </c>
      <c r="I7">
        <v>1228</v>
      </c>
      <c r="J7" t="s">
        <v>7888</v>
      </c>
      <c r="K7" t="s">
        <v>7961</v>
      </c>
      <c r="L7" t="s">
        <v>7962</v>
      </c>
      <c r="M7" t="s">
        <v>7963</v>
      </c>
      <c r="O7" t="s">
        <v>7964</v>
      </c>
      <c r="Q7" t="s">
        <v>7965</v>
      </c>
      <c r="R7" t="s">
        <v>7966</v>
      </c>
      <c r="S7" t="s">
        <v>7891</v>
      </c>
      <c r="T7" t="s">
        <v>7967</v>
      </c>
      <c r="U7" t="s">
        <v>7968</v>
      </c>
      <c r="V7" t="s">
        <v>7930</v>
      </c>
    </row>
    <row r="8" spans="1:22" x14ac:dyDescent="0.3">
      <c r="A8" t="s">
        <v>11</v>
      </c>
      <c r="B8" s="2">
        <v>46184.7502662037</v>
      </c>
      <c r="C8" t="s">
        <v>55</v>
      </c>
      <c r="D8" t="s">
        <v>16</v>
      </c>
      <c r="E8" t="s">
        <v>57</v>
      </c>
      <c r="F8">
        <f t="shared" si="0"/>
        <v>307</v>
      </c>
      <c r="G8">
        <v>553274</v>
      </c>
      <c r="H8">
        <v>5267</v>
      </c>
      <c r="I8">
        <v>1322</v>
      </c>
      <c r="J8" t="s">
        <v>7888</v>
      </c>
      <c r="K8" t="s">
        <v>7969</v>
      </c>
      <c r="L8" t="s">
        <v>7970</v>
      </c>
      <c r="M8" t="s">
        <v>7971</v>
      </c>
      <c r="N8" t="s">
        <v>7972</v>
      </c>
      <c r="Q8" t="s">
        <v>7973</v>
      </c>
      <c r="R8" t="s">
        <v>7974</v>
      </c>
      <c r="S8" t="s">
        <v>7975</v>
      </c>
      <c r="T8" t="s">
        <v>7976</v>
      </c>
      <c r="U8" t="s">
        <v>7977</v>
      </c>
      <c r="V8" t="s">
        <v>7930</v>
      </c>
    </row>
    <row r="9" spans="1:22" x14ac:dyDescent="0.3">
      <c r="A9" t="s">
        <v>11</v>
      </c>
      <c r="B9" s="2">
        <v>46182.750138888892</v>
      </c>
      <c r="C9" t="s">
        <v>63</v>
      </c>
      <c r="D9" t="s">
        <v>16</v>
      </c>
      <c r="E9" t="s">
        <v>65</v>
      </c>
      <c r="F9">
        <f t="shared" si="0"/>
        <v>190</v>
      </c>
      <c r="G9">
        <v>6222881</v>
      </c>
      <c r="H9">
        <v>42512</v>
      </c>
      <c r="I9">
        <v>1734</v>
      </c>
      <c r="J9" t="s">
        <v>7888</v>
      </c>
      <c r="K9" t="s">
        <v>7978</v>
      </c>
      <c r="L9" t="s">
        <v>7962</v>
      </c>
      <c r="M9" t="s">
        <v>7963</v>
      </c>
      <c r="N9" t="s">
        <v>7979</v>
      </c>
      <c r="O9" t="s">
        <v>7964</v>
      </c>
      <c r="Q9" t="s">
        <v>7980</v>
      </c>
      <c r="R9" t="s">
        <v>7981</v>
      </c>
      <c r="S9" t="s">
        <v>7982</v>
      </c>
      <c r="T9" t="s">
        <v>7983</v>
      </c>
      <c r="U9" t="s">
        <v>7984</v>
      </c>
      <c r="V9" t="s">
        <v>7930</v>
      </c>
    </row>
    <row r="10" spans="1:22" x14ac:dyDescent="0.3">
      <c r="A10" t="s">
        <v>11</v>
      </c>
      <c r="B10" s="2">
        <v>46178.464826388888</v>
      </c>
      <c r="C10" t="s">
        <v>71</v>
      </c>
      <c r="D10" t="s">
        <v>16</v>
      </c>
      <c r="E10" t="s">
        <v>73</v>
      </c>
      <c r="F10">
        <f t="shared" si="0"/>
        <v>21</v>
      </c>
      <c r="G10">
        <v>528217</v>
      </c>
      <c r="H10">
        <v>1036</v>
      </c>
      <c r="I10">
        <v>76</v>
      </c>
      <c r="J10" t="s">
        <v>7886</v>
      </c>
      <c r="K10" t="s">
        <v>7985</v>
      </c>
      <c r="L10" t="s">
        <v>7986</v>
      </c>
      <c r="M10" t="s">
        <v>7971</v>
      </c>
      <c r="N10" t="s">
        <v>7972</v>
      </c>
      <c r="V10" t="s">
        <v>7930</v>
      </c>
    </row>
    <row r="11" spans="1:22" x14ac:dyDescent="0.3">
      <c r="A11" t="s">
        <v>11</v>
      </c>
      <c r="B11" s="2">
        <v>46175.749861111108</v>
      </c>
      <c r="C11" t="s">
        <v>79</v>
      </c>
      <c r="D11" t="s">
        <v>16</v>
      </c>
      <c r="E11" t="s">
        <v>81</v>
      </c>
      <c r="F11">
        <f t="shared" si="0"/>
        <v>248</v>
      </c>
      <c r="G11">
        <v>7794565</v>
      </c>
      <c r="H11">
        <v>70365</v>
      </c>
      <c r="I11">
        <v>4066</v>
      </c>
      <c r="J11" t="s">
        <v>7888</v>
      </c>
      <c r="K11" t="s">
        <v>7987</v>
      </c>
      <c r="L11" t="s">
        <v>7988</v>
      </c>
      <c r="M11" t="s">
        <v>7989</v>
      </c>
      <c r="N11" t="s">
        <v>7972</v>
      </c>
      <c r="Q11" t="s">
        <v>7990</v>
      </c>
      <c r="R11" t="s">
        <v>7991</v>
      </c>
      <c r="S11" t="s">
        <v>7992</v>
      </c>
      <c r="T11" t="s">
        <v>7993</v>
      </c>
      <c r="U11" t="s">
        <v>7994</v>
      </c>
      <c r="V11" t="s">
        <v>7930</v>
      </c>
    </row>
    <row r="12" spans="1:22" x14ac:dyDescent="0.3">
      <c r="A12" t="s">
        <v>11</v>
      </c>
      <c r="B12" s="2">
        <v>46169.750034722223</v>
      </c>
      <c r="C12" t="s">
        <v>87</v>
      </c>
      <c r="D12" t="s">
        <v>16</v>
      </c>
      <c r="E12" t="s">
        <v>89</v>
      </c>
      <c r="F12">
        <f t="shared" si="0"/>
        <v>145</v>
      </c>
      <c r="G12">
        <v>2564897</v>
      </c>
      <c r="H12">
        <v>13484</v>
      </c>
      <c r="I12">
        <v>2112</v>
      </c>
      <c r="J12" t="s">
        <v>7888</v>
      </c>
      <c r="K12" t="s">
        <v>7995</v>
      </c>
      <c r="L12" t="s">
        <v>7996</v>
      </c>
      <c r="M12" t="s">
        <v>7997</v>
      </c>
      <c r="N12" t="s">
        <v>7998</v>
      </c>
      <c r="Q12" t="s">
        <v>7999</v>
      </c>
      <c r="R12" t="s">
        <v>8000</v>
      </c>
      <c r="S12" t="s">
        <v>8001</v>
      </c>
      <c r="T12" t="s">
        <v>8002</v>
      </c>
      <c r="U12" t="s">
        <v>8003</v>
      </c>
      <c r="V12" t="s">
        <v>7930</v>
      </c>
    </row>
    <row r="13" spans="1:22" x14ac:dyDescent="0.3">
      <c r="A13" t="s">
        <v>11</v>
      </c>
      <c r="B13" s="2">
        <v>46164.708356481482</v>
      </c>
      <c r="C13" t="s">
        <v>95</v>
      </c>
      <c r="D13" t="s">
        <v>16</v>
      </c>
      <c r="E13" t="s">
        <v>97</v>
      </c>
      <c r="F13">
        <f t="shared" si="0"/>
        <v>163</v>
      </c>
      <c r="G13">
        <v>7709753</v>
      </c>
      <c r="H13">
        <v>27854</v>
      </c>
      <c r="I13">
        <v>2503</v>
      </c>
      <c r="J13" t="s">
        <v>7886</v>
      </c>
      <c r="K13" t="s">
        <v>7985</v>
      </c>
      <c r="L13" t="s">
        <v>7986</v>
      </c>
      <c r="M13" t="s">
        <v>7971</v>
      </c>
      <c r="N13" t="s">
        <v>7972</v>
      </c>
      <c r="V13" t="s">
        <v>7930</v>
      </c>
    </row>
    <row r="14" spans="1:22" x14ac:dyDescent="0.3">
      <c r="A14" t="s">
        <v>11</v>
      </c>
      <c r="B14" s="2">
        <v>46155.787349537037</v>
      </c>
      <c r="C14" t="s">
        <v>103</v>
      </c>
      <c r="D14" t="s">
        <v>16</v>
      </c>
      <c r="E14" t="s">
        <v>105</v>
      </c>
      <c r="F14">
        <f t="shared" si="0"/>
        <v>227</v>
      </c>
      <c r="G14">
        <v>3520118</v>
      </c>
      <c r="H14">
        <v>26644</v>
      </c>
      <c r="I14">
        <v>2107</v>
      </c>
      <c r="J14" t="s">
        <v>7888</v>
      </c>
      <c r="K14" t="s">
        <v>8004</v>
      </c>
      <c r="L14" t="s">
        <v>7932</v>
      </c>
      <c r="M14" t="s">
        <v>7941</v>
      </c>
      <c r="N14" t="s">
        <v>7932</v>
      </c>
      <c r="P14" t="s">
        <v>7942</v>
      </c>
      <c r="Q14" t="s">
        <v>8005</v>
      </c>
      <c r="R14" t="s">
        <v>8006</v>
      </c>
      <c r="S14" t="s">
        <v>8007</v>
      </c>
      <c r="T14" t="s">
        <v>8008</v>
      </c>
      <c r="U14" t="s">
        <v>8009</v>
      </c>
      <c r="V14" t="s">
        <v>7930</v>
      </c>
    </row>
    <row r="15" spans="1:22" x14ac:dyDescent="0.3">
      <c r="A15" t="s">
        <v>11</v>
      </c>
      <c r="B15" s="2">
        <v>46151.774467592593</v>
      </c>
      <c r="C15" t="s">
        <v>111</v>
      </c>
      <c r="D15" t="s">
        <v>16</v>
      </c>
      <c r="E15" t="s">
        <v>113</v>
      </c>
      <c r="F15">
        <f t="shared" si="0"/>
        <v>153</v>
      </c>
      <c r="G15">
        <v>4447696</v>
      </c>
      <c r="H15">
        <v>26715</v>
      </c>
      <c r="I15">
        <v>3499</v>
      </c>
      <c r="J15" t="s">
        <v>7888</v>
      </c>
      <c r="K15" t="s">
        <v>8010</v>
      </c>
      <c r="L15" t="s">
        <v>8011</v>
      </c>
      <c r="M15" t="s">
        <v>7971</v>
      </c>
      <c r="N15" t="s">
        <v>8012</v>
      </c>
      <c r="O15" t="s">
        <v>8013</v>
      </c>
      <c r="P15" t="s">
        <v>8014</v>
      </c>
      <c r="Q15" t="s">
        <v>8015</v>
      </c>
      <c r="R15" t="s">
        <v>8016</v>
      </c>
      <c r="S15" t="s">
        <v>8017</v>
      </c>
      <c r="T15" t="s">
        <v>8018</v>
      </c>
      <c r="U15" t="s">
        <v>7891</v>
      </c>
      <c r="V15" t="s">
        <v>7930</v>
      </c>
    </row>
    <row r="16" spans="1:22" x14ac:dyDescent="0.3">
      <c r="A16" t="s">
        <v>11</v>
      </c>
      <c r="B16" s="2">
        <v>46134.708414351851</v>
      </c>
      <c r="C16" t="s">
        <v>119</v>
      </c>
      <c r="D16" t="s">
        <v>16</v>
      </c>
      <c r="E16" t="s">
        <v>121</v>
      </c>
      <c r="F16">
        <f t="shared" si="0"/>
        <v>85</v>
      </c>
      <c r="G16">
        <v>5444734</v>
      </c>
      <c r="H16">
        <v>19938</v>
      </c>
      <c r="I16">
        <v>1231</v>
      </c>
      <c r="J16" t="s">
        <v>7886</v>
      </c>
      <c r="K16" t="s">
        <v>7985</v>
      </c>
      <c r="L16" t="s">
        <v>7986</v>
      </c>
      <c r="M16" t="s">
        <v>7971</v>
      </c>
      <c r="N16" t="s">
        <v>7972</v>
      </c>
      <c r="V16" t="s">
        <v>7930</v>
      </c>
    </row>
    <row r="17" spans="1:22" x14ac:dyDescent="0.3">
      <c r="A17" t="s">
        <v>11</v>
      </c>
      <c r="B17" s="2">
        <v>46130.500081018516</v>
      </c>
      <c r="C17" t="s">
        <v>127</v>
      </c>
      <c r="D17" t="s">
        <v>16</v>
      </c>
      <c r="E17" t="s">
        <v>129</v>
      </c>
      <c r="F17">
        <f t="shared" si="0"/>
        <v>186</v>
      </c>
      <c r="G17">
        <v>2534994</v>
      </c>
      <c r="H17">
        <v>21761</v>
      </c>
      <c r="I17">
        <v>1283</v>
      </c>
      <c r="J17" t="s">
        <v>7888</v>
      </c>
      <c r="K17" t="s">
        <v>8019</v>
      </c>
      <c r="L17" t="s">
        <v>7962</v>
      </c>
      <c r="M17" t="s">
        <v>7963</v>
      </c>
      <c r="N17" t="s">
        <v>7979</v>
      </c>
      <c r="O17" t="s">
        <v>7964</v>
      </c>
      <c r="Q17" t="s">
        <v>7980</v>
      </c>
      <c r="R17" t="s">
        <v>8020</v>
      </c>
      <c r="S17" t="s">
        <v>7982</v>
      </c>
      <c r="T17" t="s">
        <v>7983</v>
      </c>
      <c r="U17" t="s">
        <v>7984</v>
      </c>
      <c r="V17" t="s">
        <v>7930</v>
      </c>
    </row>
    <row r="18" spans="1:22" x14ac:dyDescent="0.3">
      <c r="A18" t="s">
        <v>11</v>
      </c>
      <c r="B18" s="2">
        <v>46125.750034722223</v>
      </c>
      <c r="C18" t="s">
        <v>135</v>
      </c>
      <c r="D18" t="s">
        <v>16</v>
      </c>
      <c r="E18" t="s">
        <v>137</v>
      </c>
      <c r="F18">
        <f t="shared" si="0"/>
        <v>157</v>
      </c>
      <c r="G18">
        <v>1323761</v>
      </c>
      <c r="H18">
        <v>24309</v>
      </c>
      <c r="I18">
        <v>2293</v>
      </c>
      <c r="J18" t="s">
        <v>7888</v>
      </c>
      <c r="K18" t="s">
        <v>8021</v>
      </c>
      <c r="L18" t="s">
        <v>7932</v>
      </c>
      <c r="M18" t="s">
        <v>7941</v>
      </c>
      <c r="N18" t="s">
        <v>7932</v>
      </c>
      <c r="O18" t="s">
        <v>8022</v>
      </c>
      <c r="P18" t="s">
        <v>7942</v>
      </c>
      <c r="Q18" t="s">
        <v>8023</v>
      </c>
      <c r="R18" t="s">
        <v>8024</v>
      </c>
      <c r="S18" t="s">
        <v>8025</v>
      </c>
      <c r="T18" t="s">
        <v>8026</v>
      </c>
      <c r="U18" t="s">
        <v>8027</v>
      </c>
      <c r="V18" t="s">
        <v>7930</v>
      </c>
    </row>
    <row r="19" spans="1:22" x14ac:dyDescent="0.3">
      <c r="A19" t="s">
        <v>11</v>
      </c>
      <c r="B19" s="2">
        <v>46115.750057870369</v>
      </c>
      <c r="C19" t="s">
        <v>143</v>
      </c>
      <c r="D19" t="s">
        <v>16</v>
      </c>
      <c r="E19" t="s">
        <v>145</v>
      </c>
      <c r="F19">
        <f t="shared" si="0"/>
        <v>160</v>
      </c>
      <c r="G19">
        <v>1102738</v>
      </c>
      <c r="H19">
        <v>27644</v>
      </c>
      <c r="I19">
        <v>1277</v>
      </c>
      <c r="J19" t="s">
        <v>7888</v>
      </c>
      <c r="K19" t="s">
        <v>8028</v>
      </c>
      <c r="L19" t="s">
        <v>7932</v>
      </c>
      <c r="M19" t="s">
        <v>8029</v>
      </c>
      <c r="O19" t="s">
        <v>7955</v>
      </c>
      <c r="Q19" t="s">
        <v>8030</v>
      </c>
      <c r="R19" t="s">
        <v>8031</v>
      </c>
      <c r="S19" t="s">
        <v>8032</v>
      </c>
      <c r="T19" t="s">
        <v>8033</v>
      </c>
      <c r="U19" t="s">
        <v>8034</v>
      </c>
      <c r="V19" t="s">
        <v>7930</v>
      </c>
    </row>
    <row r="20" spans="1:22" x14ac:dyDescent="0.3">
      <c r="A20" t="s">
        <v>11</v>
      </c>
      <c r="B20" s="2">
        <v>46094.765231481484</v>
      </c>
      <c r="C20" t="s">
        <v>151</v>
      </c>
      <c r="D20" t="s">
        <v>16</v>
      </c>
      <c r="E20" t="s">
        <v>153</v>
      </c>
      <c r="F20">
        <f t="shared" si="0"/>
        <v>171</v>
      </c>
      <c r="G20">
        <v>3729577</v>
      </c>
      <c r="H20">
        <v>61746</v>
      </c>
      <c r="I20">
        <v>3418</v>
      </c>
      <c r="J20" t="s">
        <v>7888</v>
      </c>
      <c r="K20" t="s">
        <v>8035</v>
      </c>
      <c r="L20" t="s">
        <v>7932</v>
      </c>
      <c r="M20" t="s">
        <v>7941</v>
      </c>
      <c r="N20" t="s">
        <v>7932</v>
      </c>
      <c r="O20" t="s">
        <v>7955</v>
      </c>
      <c r="P20" t="s">
        <v>7942</v>
      </c>
      <c r="Q20" t="s">
        <v>8036</v>
      </c>
      <c r="R20" t="s">
        <v>8037</v>
      </c>
      <c r="S20" t="s">
        <v>8038</v>
      </c>
      <c r="T20" t="s">
        <v>8039</v>
      </c>
      <c r="U20" t="s">
        <v>8040</v>
      </c>
      <c r="V20" t="s">
        <v>7930</v>
      </c>
    </row>
    <row r="21" spans="1:22" x14ac:dyDescent="0.3">
      <c r="A21" t="s">
        <v>11</v>
      </c>
      <c r="B21" s="2">
        <v>46066.750034722223</v>
      </c>
      <c r="C21" t="s">
        <v>159</v>
      </c>
      <c r="D21" t="s">
        <v>16</v>
      </c>
      <c r="E21" t="s">
        <v>161</v>
      </c>
      <c r="F21">
        <f t="shared" si="0"/>
        <v>182</v>
      </c>
      <c r="G21">
        <v>617587</v>
      </c>
      <c r="H21">
        <v>21001</v>
      </c>
      <c r="I21">
        <v>1199</v>
      </c>
      <c r="J21" t="s">
        <v>7888</v>
      </c>
      <c r="K21" t="s">
        <v>8041</v>
      </c>
      <c r="L21" t="s">
        <v>8042</v>
      </c>
      <c r="M21" t="s">
        <v>8043</v>
      </c>
      <c r="N21" t="s">
        <v>8044</v>
      </c>
      <c r="O21" t="s">
        <v>8044</v>
      </c>
      <c r="Q21" t="s">
        <v>8045</v>
      </c>
      <c r="R21" t="s">
        <v>8046</v>
      </c>
      <c r="S21" t="s">
        <v>8047</v>
      </c>
      <c r="T21" t="s">
        <v>8048</v>
      </c>
      <c r="U21" t="s">
        <v>8049</v>
      </c>
      <c r="V21" t="s">
        <v>7930</v>
      </c>
    </row>
    <row r="22" spans="1:22" x14ac:dyDescent="0.3">
      <c r="A22" t="s">
        <v>11</v>
      </c>
      <c r="B22" s="2">
        <v>46035.750023148146</v>
      </c>
      <c r="C22" t="s">
        <v>167</v>
      </c>
      <c r="D22" t="s">
        <v>16</v>
      </c>
      <c r="E22" t="s">
        <v>161</v>
      </c>
      <c r="F22">
        <f t="shared" si="0"/>
        <v>182</v>
      </c>
      <c r="G22">
        <v>2227063</v>
      </c>
      <c r="H22">
        <v>56865</v>
      </c>
      <c r="I22">
        <v>2631</v>
      </c>
      <c r="J22" t="s">
        <v>7888</v>
      </c>
      <c r="K22" t="s">
        <v>8050</v>
      </c>
      <c r="L22" t="s">
        <v>7932</v>
      </c>
      <c r="M22" t="s">
        <v>8051</v>
      </c>
      <c r="N22" t="s">
        <v>8052</v>
      </c>
      <c r="R22" t="s">
        <v>8053</v>
      </c>
      <c r="V22" t="s">
        <v>7930</v>
      </c>
    </row>
    <row r="23" spans="1:22" x14ac:dyDescent="0.3">
      <c r="A23" t="s">
        <v>11</v>
      </c>
      <c r="B23" s="2">
        <v>46029.750057870369</v>
      </c>
      <c r="C23" t="s">
        <v>174</v>
      </c>
      <c r="D23" t="s">
        <v>16</v>
      </c>
      <c r="E23" t="s">
        <v>145</v>
      </c>
      <c r="F23">
        <f t="shared" si="0"/>
        <v>160</v>
      </c>
      <c r="G23">
        <v>3450181</v>
      </c>
      <c r="H23">
        <v>86288</v>
      </c>
      <c r="I23">
        <v>5472</v>
      </c>
      <c r="J23" t="s">
        <v>7888</v>
      </c>
      <c r="K23" t="s">
        <v>8054</v>
      </c>
      <c r="L23" t="s">
        <v>8044</v>
      </c>
      <c r="M23" t="s">
        <v>8055</v>
      </c>
      <c r="O23" t="s">
        <v>8044</v>
      </c>
      <c r="P23" t="s">
        <v>7942</v>
      </c>
      <c r="Q23" t="s">
        <v>8056</v>
      </c>
      <c r="R23" t="s">
        <v>8057</v>
      </c>
      <c r="S23" t="s">
        <v>8058</v>
      </c>
      <c r="T23" t="s">
        <v>8059</v>
      </c>
      <c r="U23" t="s">
        <v>8060</v>
      </c>
      <c r="V23" t="s">
        <v>7930</v>
      </c>
    </row>
    <row r="24" spans="1:22" x14ac:dyDescent="0.3">
      <c r="A24" t="s">
        <v>11</v>
      </c>
      <c r="B24" s="2">
        <v>46026.416689814818</v>
      </c>
      <c r="C24" t="s">
        <v>181</v>
      </c>
      <c r="D24" t="s">
        <v>16</v>
      </c>
      <c r="E24" t="s">
        <v>183</v>
      </c>
      <c r="F24">
        <f t="shared" si="0"/>
        <v>291</v>
      </c>
      <c r="G24">
        <v>6239819</v>
      </c>
      <c r="H24">
        <v>76573</v>
      </c>
      <c r="I24">
        <v>3591</v>
      </c>
      <c r="J24" t="s">
        <v>7885</v>
      </c>
      <c r="K24" t="s">
        <v>8061</v>
      </c>
      <c r="L24" t="s">
        <v>8062</v>
      </c>
      <c r="M24" t="s">
        <v>7927</v>
      </c>
      <c r="O24" t="s">
        <v>8063</v>
      </c>
      <c r="P24" t="s">
        <v>8064</v>
      </c>
      <c r="R24" t="s">
        <v>7928</v>
      </c>
      <c r="S24" t="s">
        <v>7929</v>
      </c>
      <c r="V24" t="s">
        <v>7930</v>
      </c>
    </row>
    <row r="25" spans="1:22" x14ac:dyDescent="0.3">
      <c r="A25" t="s">
        <v>11</v>
      </c>
      <c r="B25" s="2">
        <v>46008.750011574077</v>
      </c>
      <c r="C25" t="s">
        <v>189</v>
      </c>
      <c r="D25" t="s">
        <v>16</v>
      </c>
      <c r="E25" t="s">
        <v>191</v>
      </c>
      <c r="F25">
        <f t="shared" si="0"/>
        <v>223</v>
      </c>
      <c r="G25">
        <v>355981</v>
      </c>
      <c r="H25">
        <v>22364</v>
      </c>
      <c r="I25">
        <v>946</v>
      </c>
      <c r="J25" t="s">
        <v>7885</v>
      </c>
      <c r="K25" t="s">
        <v>8065</v>
      </c>
      <c r="L25" t="s">
        <v>7926</v>
      </c>
      <c r="M25" t="s">
        <v>7927</v>
      </c>
      <c r="O25" t="s">
        <v>8063</v>
      </c>
      <c r="R25" t="s">
        <v>7928</v>
      </c>
      <c r="S25" t="s">
        <v>7929</v>
      </c>
      <c r="V25" t="s">
        <v>7930</v>
      </c>
    </row>
    <row r="26" spans="1:22" x14ac:dyDescent="0.3">
      <c r="A26" t="s">
        <v>11</v>
      </c>
      <c r="B26" s="2">
        <v>46008.421122685184</v>
      </c>
      <c r="C26" t="s">
        <v>205</v>
      </c>
      <c r="D26" t="s">
        <v>16</v>
      </c>
      <c r="E26" t="s">
        <v>65</v>
      </c>
      <c r="F26">
        <f t="shared" si="0"/>
        <v>190</v>
      </c>
      <c r="G26">
        <v>306026</v>
      </c>
      <c r="H26">
        <v>20812</v>
      </c>
      <c r="I26">
        <v>811</v>
      </c>
      <c r="J26" t="s">
        <v>7885</v>
      </c>
      <c r="K26" t="s">
        <v>8066</v>
      </c>
      <c r="L26" t="s">
        <v>7926</v>
      </c>
      <c r="M26" t="s">
        <v>7927</v>
      </c>
      <c r="O26" t="s">
        <v>8063</v>
      </c>
      <c r="R26" t="s">
        <v>7928</v>
      </c>
      <c r="S26" t="s">
        <v>7929</v>
      </c>
      <c r="V26" t="s">
        <v>7930</v>
      </c>
    </row>
    <row r="27" spans="1:22" x14ac:dyDescent="0.3">
      <c r="A27" t="s">
        <v>11</v>
      </c>
      <c r="B27" s="2">
        <v>46007.791712962964</v>
      </c>
      <c r="C27" t="s">
        <v>212</v>
      </c>
      <c r="D27" t="s">
        <v>16</v>
      </c>
      <c r="E27" t="s">
        <v>214</v>
      </c>
      <c r="F27">
        <f t="shared" si="0"/>
        <v>212</v>
      </c>
      <c r="G27">
        <v>917300</v>
      </c>
      <c r="H27">
        <v>26250</v>
      </c>
      <c r="I27">
        <v>1063</v>
      </c>
      <c r="J27" t="s">
        <v>7885</v>
      </c>
      <c r="K27" t="s">
        <v>8067</v>
      </c>
      <c r="L27" t="s">
        <v>7926</v>
      </c>
      <c r="M27" t="s">
        <v>7927</v>
      </c>
      <c r="O27" t="s">
        <v>8063</v>
      </c>
      <c r="R27" t="s">
        <v>7928</v>
      </c>
      <c r="S27" t="s">
        <v>7929</v>
      </c>
      <c r="V27" t="s">
        <v>7930</v>
      </c>
    </row>
    <row r="28" spans="1:22" x14ac:dyDescent="0.3">
      <c r="A28" t="s">
        <v>11</v>
      </c>
      <c r="B28" s="2">
        <v>46007.594780092593</v>
      </c>
      <c r="C28" t="s">
        <v>220</v>
      </c>
      <c r="D28" t="s">
        <v>16</v>
      </c>
      <c r="E28" t="s">
        <v>222</v>
      </c>
      <c r="F28">
        <f t="shared" si="0"/>
        <v>255</v>
      </c>
      <c r="G28">
        <v>834558</v>
      </c>
      <c r="H28">
        <v>27947</v>
      </c>
      <c r="I28">
        <v>1165</v>
      </c>
      <c r="J28" t="s">
        <v>7885</v>
      </c>
      <c r="K28" t="s">
        <v>8068</v>
      </c>
      <c r="L28" t="s">
        <v>7926</v>
      </c>
      <c r="M28" t="s">
        <v>7927</v>
      </c>
      <c r="O28" t="s">
        <v>8063</v>
      </c>
      <c r="R28" t="s">
        <v>7928</v>
      </c>
      <c r="S28" t="s">
        <v>7929</v>
      </c>
      <c r="V28" t="s">
        <v>7930</v>
      </c>
    </row>
    <row r="29" spans="1:22" x14ac:dyDescent="0.3">
      <c r="A29" t="s">
        <v>11</v>
      </c>
      <c r="B29" s="2">
        <v>46007.41673611111</v>
      </c>
      <c r="C29" t="s">
        <v>228</v>
      </c>
      <c r="D29" t="s">
        <v>16</v>
      </c>
      <c r="E29" t="s">
        <v>230</v>
      </c>
      <c r="F29">
        <f t="shared" si="0"/>
        <v>247</v>
      </c>
      <c r="G29">
        <v>647391</v>
      </c>
      <c r="H29">
        <v>24501</v>
      </c>
      <c r="I29">
        <v>1054</v>
      </c>
      <c r="J29" t="s">
        <v>7885</v>
      </c>
      <c r="K29" t="s">
        <v>8061</v>
      </c>
      <c r="L29" t="s">
        <v>7926</v>
      </c>
      <c r="M29" t="s">
        <v>7927</v>
      </c>
      <c r="O29" t="s">
        <v>8063</v>
      </c>
      <c r="R29" t="s">
        <v>7928</v>
      </c>
      <c r="S29" t="s">
        <v>7929</v>
      </c>
      <c r="V29" t="s">
        <v>7930</v>
      </c>
    </row>
    <row r="30" spans="1:22" x14ac:dyDescent="0.3">
      <c r="A30" t="s">
        <v>11</v>
      </c>
      <c r="B30" s="2">
        <v>46004.750023148146</v>
      </c>
      <c r="C30" t="s">
        <v>236</v>
      </c>
      <c r="D30" t="s">
        <v>16</v>
      </c>
      <c r="E30" t="s">
        <v>238</v>
      </c>
      <c r="F30">
        <f t="shared" si="0"/>
        <v>282</v>
      </c>
      <c r="G30">
        <v>5496673</v>
      </c>
      <c r="H30">
        <v>89023</v>
      </c>
      <c r="I30">
        <v>4783</v>
      </c>
      <c r="J30" t="s">
        <v>7888</v>
      </c>
      <c r="K30" t="s">
        <v>8069</v>
      </c>
      <c r="L30" t="s">
        <v>8070</v>
      </c>
      <c r="M30" t="s">
        <v>8071</v>
      </c>
      <c r="O30" t="s">
        <v>8072</v>
      </c>
      <c r="P30" t="s">
        <v>8073</v>
      </c>
      <c r="Q30" t="s">
        <v>8074</v>
      </c>
      <c r="R30" t="s">
        <v>8075</v>
      </c>
      <c r="S30" t="s">
        <v>8076</v>
      </c>
      <c r="T30" t="s">
        <v>8077</v>
      </c>
      <c r="U30" t="s">
        <v>8078</v>
      </c>
      <c r="V30" t="s">
        <v>7930</v>
      </c>
    </row>
    <row r="31" spans="1:22" x14ac:dyDescent="0.3">
      <c r="A31" t="s">
        <v>11</v>
      </c>
      <c r="B31" s="2">
        <v>46000.750023148146</v>
      </c>
      <c r="C31" t="s">
        <v>244</v>
      </c>
      <c r="D31" t="s">
        <v>16</v>
      </c>
      <c r="E31" t="s">
        <v>246</v>
      </c>
      <c r="F31">
        <f t="shared" si="0"/>
        <v>192</v>
      </c>
      <c r="G31">
        <v>2242823</v>
      </c>
      <c r="H31">
        <v>35942</v>
      </c>
      <c r="I31">
        <v>1227</v>
      </c>
      <c r="J31" t="s">
        <v>7888</v>
      </c>
      <c r="K31" t="s">
        <v>8079</v>
      </c>
      <c r="L31" t="s">
        <v>8080</v>
      </c>
      <c r="M31" t="s">
        <v>8081</v>
      </c>
      <c r="O31" t="s">
        <v>8082</v>
      </c>
      <c r="P31" t="s">
        <v>8064</v>
      </c>
      <c r="Q31" t="s">
        <v>8083</v>
      </c>
      <c r="R31" t="s">
        <v>8084</v>
      </c>
      <c r="S31" t="s">
        <v>8085</v>
      </c>
      <c r="T31" t="s">
        <v>8086</v>
      </c>
      <c r="U31" t="s">
        <v>8087</v>
      </c>
      <c r="V31" t="s">
        <v>7930</v>
      </c>
    </row>
    <row r="32" spans="1:22" x14ac:dyDescent="0.3">
      <c r="A32" t="s">
        <v>11</v>
      </c>
      <c r="B32" s="2">
        <v>45997.834560185183</v>
      </c>
      <c r="C32" t="s">
        <v>252</v>
      </c>
      <c r="D32" t="s">
        <v>16</v>
      </c>
      <c r="E32" t="s">
        <v>254</v>
      </c>
      <c r="F32">
        <f t="shared" si="0"/>
        <v>260</v>
      </c>
      <c r="G32">
        <v>3370700</v>
      </c>
      <c r="H32">
        <v>70774</v>
      </c>
      <c r="I32">
        <v>2499</v>
      </c>
      <c r="J32" t="s">
        <v>7888</v>
      </c>
      <c r="K32" t="s">
        <v>8088</v>
      </c>
      <c r="L32" t="s">
        <v>8089</v>
      </c>
      <c r="M32" t="s">
        <v>8090</v>
      </c>
      <c r="O32" t="s">
        <v>8044</v>
      </c>
      <c r="P32" t="s">
        <v>7942</v>
      </c>
      <c r="R32" t="s">
        <v>8091</v>
      </c>
      <c r="S32" t="s">
        <v>8092</v>
      </c>
      <c r="U32" t="s">
        <v>8093</v>
      </c>
      <c r="V32" t="s">
        <v>7930</v>
      </c>
    </row>
    <row r="33" spans="1:22" x14ac:dyDescent="0.3">
      <c r="A33" t="s">
        <v>11</v>
      </c>
      <c r="B33" s="2">
        <v>45982.750057870369</v>
      </c>
      <c r="C33" t="s">
        <v>260</v>
      </c>
      <c r="D33" t="s">
        <v>16</v>
      </c>
      <c r="E33" t="s">
        <v>262</v>
      </c>
      <c r="F33">
        <f t="shared" si="0"/>
        <v>195</v>
      </c>
      <c r="G33">
        <v>665962</v>
      </c>
      <c r="H33">
        <v>24565</v>
      </c>
      <c r="I33">
        <v>1148</v>
      </c>
      <c r="J33" t="s">
        <v>7885</v>
      </c>
      <c r="K33" t="s">
        <v>8094</v>
      </c>
      <c r="L33" t="s">
        <v>8089</v>
      </c>
      <c r="M33" t="s">
        <v>8090</v>
      </c>
      <c r="O33" t="s">
        <v>8044</v>
      </c>
      <c r="R33" t="s">
        <v>8091</v>
      </c>
      <c r="S33" t="s">
        <v>8092</v>
      </c>
      <c r="V33" t="s">
        <v>7930</v>
      </c>
    </row>
    <row r="34" spans="1:22" x14ac:dyDescent="0.3">
      <c r="A34" t="s">
        <v>11</v>
      </c>
      <c r="B34" s="2">
        <v>45982.583368055559</v>
      </c>
      <c r="C34" t="s">
        <v>268</v>
      </c>
      <c r="D34" t="s">
        <v>16</v>
      </c>
      <c r="E34" t="s">
        <v>270</v>
      </c>
      <c r="F34">
        <f t="shared" si="0"/>
        <v>228</v>
      </c>
      <c r="G34">
        <v>452993</v>
      </c>
      <c r="H34">
        <v>22413</v>
      </c>
      <c r="I34">
        <v>979</v>
      </c>
      <c r="J34" t="s">
        <v>7885</v>
      </c>
      <c r="K34" t="s">
        <v>8095</v>
      </c>
      <c r="L34" t="s">
        <v>8089</v>
      </c>
      <c r="M34" t="s">
        <v>8090</v>
      </c>
      <c r="O34" t="s">
        <v>8044</v>
      </c>
      <c r="R34" t="s">
        <v>8091</v>
      </c>
      <c r="S34" t="s">
        <v>8092</v>
      </c>
      <c r="V34" t="s">
        <v>7930</v>
      </c>
    </row>
    <row r="35" spans="1:22" x14ac:dyDescent="0.3">
      <c r="A35" t="s">
        <v>11</v>
      </c>
      <c r="B35" s="2">
        <v>45982.416689814818</v>
      </c>
      <c r="C35" t="s">
        <v>276</v>
      </c>
      <c r="D35" t="s">
        <v>16</v>
      </c>
      <c r="E35" t="s">
        <v>17</v>
      </c>
      <c r="F35">
        <f t="shared" si="0"/>
        <v>205</v>
      </c>
      <c r="G35">
        <v>2845003</v>
      </c>
      <c r="H35">
        <v>39569</v>
      </c>
      <c r="I35">
        <v>1325</v>
      </c>
      <c r="J35" t="s">
        <v>7885</v>
      </c>
      <c r="K35" t="s">
        <v>8096</v>
      </c>
      <c r="L35" t="s">
        <v>8089</v>
      </c>
      <c r="M35" t="s">
        <v>8090</v>
      </c>
      <c r="O35" t="s">
        <v>8044</v>
      </c>
      <c r="R35" t="s">
        <v>8091</v>
      </c>
      <c r="S35" t="s">
        <v>8092</v>
      </c>
      <c r="V35" t="s">
        <v>7930</v>
      </c>
    </row>
    <row r="36" spans="1:22" x14ac:dyDescent="0.3">
      <c r="A36" t="s">
        <v>11</v>
      </c>
      <c r="B36" s="2">
        <v>45981.750034722223</v>
      </c>
      <c r="C36" t="s">
        <v>283</v>
      </c>
      <c r="D36" t="s">
        <v>16</v>
      </c>
      <c r="E36" t="s">
        <v>285</v>
      </c>
      <c r="F36">
        <f t="shared" si="0"/>
        <v>187</v>
      </c>
      <c r="G36">
        <v>430304</v>
      </c>
      <c r="H36">
        <v>22227</v>
      </c>
      <c r="I36">
        <v>1079</v>
      </c>
      <c r="J36" t="s">
        <v>7885</v>
      </c>
      <c r="K36" t="s">
        <v>8097</v>
      </c>
      <c r="L36" t="s">
        <v>8089</v>
      </c>
      <c r="M36" t="s">
        <v>8090</v>
      </c>
      <c r="O36" t="s">
        <v>8044</v>
      </c>
      <c r="R36" t="s">
        <v>8091</v>
      </c>
      <c r="S36" t="s">
        <v>8092</v>
      </c>
      <c r="V36" t="s">
        <v>7930</v>
      </c>
    </row>
    <row r="37" spans="1:22" x14ac:dyDescent="0.3">
      <c r="A37" t="s">
        <v>11</v>
      </c>
      <c r="B37" s="2">
        <v>45981.583368055559</v>
      </c>
      <c r="C37" t="s">
        <v>291</v>
      </c>
      <c r="D37" t="s">
        <v>16</v>
      </c>
      <c r="E37" t="s">
        <v>293</v>
      </c>
      <c r="F37">
        <f t="shared" si="0"/>
        <v>209</v>
      </c>
      <c r="G37">
        <v>2344053</v>
      </c>
      <c r="H37">
        <v>34941</v>
      </c>
      <c r="I37">
        <v>1233</v>
      </c>
      <c r="J37" t="s">
        <v>7885</v>
      </c>
      <c r="K37" t="s">
        <v>8098</v>
      </c>
      <c r="L37" t="s">
        <v>8089</v>
      </c>
      <c r="M37" t="s">
        <v>8090</v>
      </c>
      <c r="O37" t="s">
        <v>8044</v>
      </c>
      <c r="R37" t="s">
        <v>8091</v>
      </c>
      <c r="S37" t="s">
        <v>8092</v>
      </c>
      <c r="V37" t="s">
        <v>7930</v>
      </c>
    </row>
    <row r="38" spans="1:22" x14ac:dyDescent="0.3">
      <c r="A38" t="s">
        <v>11</v>
      </c>
      <c r="B38" s="2">
        <v>45981.416678240741</v>
      </c>
      <c r="C38" t="s">
        <v>291</v>
      </c>
      <c r="D38" t="s">
        <v>16</v>
      </c>
      <c r="E38" t="s">
        <v>270</v>
      </c>
      <c r="F38">
        <f t="shared" si="0"/>
        <v>228</v>
      </c>
      <c r="G38">
        <v>1390531</v>
      </c>
      <c r="H38">
        <v>29649</v>
      </c>
      <c r="I38">
        <v>1143</v>
      </c>
      <c r="J38" t="s">
        <v>7885</v>
      </c>
      <c r="K38" t="s">
        <v>8099</v>
      </c>
      <c r="L38" t="s">
        <v>8089</v>
      </c>
      <c r="M38" t="s">
        <v>8090</v>
      </c>
      <c r="O38" t="s">
        <v>8044</v>
      </c>
      <c r="R38" t="s">
        <v>8091</v>
      </c>
      <c r="S38" t="s">
        <v>8092</v>
      </c>
      <c r="V38" t="s">
        <v>7930</v>
      </c>
    </row>
    <row r="39" spans="1:22" x14ac:dyDescent="0.3">
      <c r="A39" t="s">
        <v>11</v>
      </c>
      <c r="B39" s="2">
        <v>45980.750023148146</v>
      </c>
      <c r="C39" t="s">
        <v>305</v>
      </c>
      <c r="D39" t="s">
        <v>16</v>
      </c>
      <c r="E39" t="s">
        <v>307</v>
      </c>
      <c r="F39">
        <f t="shared" si="0"/>
        <v>233</v>
      </c>
      <c r="G39">
        <v>517500</v>
      </c>
      <c r="H39">
        <v>25788</v>
      </c>
      <c r="I39">
        <v>1511</v>
      </c>
      <c r="J39" t="s">
        <v>7885</v>
      </c>
      <c r="K39" t="s">
        <v>8100</v>
      </c>
      <c r="L39" t="s">
        <v>8089</v>
      </c>
      <c r="M39" t="s">
        <v>8090</v>
      </c>
      <c r="O39" t="s">
        <v>8044</v>
      </c>
      <c r="R39" t="s">
        <v>8091</v>
      </c>
      <c r="S39" t="s">
        <v>8092</v>
      </c>
      <c r="V39" t="s">
        <v>7930</v>
      </c>
    </row>
    <row r="40" spans="1:22" x14ac:dyDescent="0.3">
      <c r="A40" t="s">
        <v>11</v>
      </c>
      <c r="B40" s="2">
        <v>45980.583391203705</v>
      </c>
      <c r="C40" t="s">
        <v>313</v>
      </c>
      <c r="D40" t="s">
        <v>16</v>
      </c>
      <c r="E40" t="s">
        <v>315</v>
      </c>
      <c r="F40">
        <f t="shared" si="0"/>
        <v>184</v>
      </c>
      <c r="G40">
        <v>4165064</v>
      </c>
      <c r="H40">
        <v>45844</v>
      </c>
      <c r="I40">
        <v>1474</v>
      </c>
      <c r="J40" t="s">
        <v>7885</v>
      </c>
      <c r="K40" t="s">
        <v>8101</v>
      </c>
      <c r="L40" t="s">
        <v>8089</v>
      </c>
      <c r="M40" t="s">
        <v>8090</v>
      </c>
      <c r="O40" t="s">
        <v>8044</v>
      </c>
      <c r="R40" t="s">
        <v>8091</v>
      </c>
      <c r="S40" t="s">
        <v>8092</v>
      </c>
      <c r="V40" t="s">
        <v>7930</v>
      </c>
    </row>
    <row r="41" spans="1:22" x14ac:dyDescent="0.3">
      <c r="A41" t="s">
        <v>11</v>
      </c>
      <c r="B41" s="2">
        <v>45980.416967592595</v>
      </c>
      <c r="C41" t="s">
        <v>321</v>
      </c>
      <c r="D41" t="s">
        <v>16</v>
      </c>
      <c r="E41" t="s">
        <v>25</v>
      </c>
      <c r="F41">
        <f t="shared" si="0"/>
        <v>196</v>
      </c>
      <c r="G41">
        <v>1048694</v>
      </c>
      <c r="H41">
        <v>30568</v>
      </c>
      <c r="I41">
        <v>1353</v>
      </c>
      <c r="J41" t="s">
        <v>7885</v>
      </c>
      <c r="K41" t="s">
        <v>8088</v>
      </c>
      <c r="L41" t="s">
        <v>8089</v>
      </c>
      <c r="M41" t="s">
        <v>8090</v>
      </c>
      <c r="O41" t="s">
        <v>8044</v>
      </c>
      <c r="R41" t="s">
        <v>8091</v>
      </c>
      <c r="S41" t="s">
        <v>8092</v>
      </c>
      <c r="V41" t="s">
        <v>7930</v>
      </c>
    </row>
    <row r="42" spans="1:22" x14ac:dyDescent="0.3">
      <c r="A42" t="s">
        <v>11</v>
      </c>
      <c r="B42" s="2">
        <v>45974.750034722223</v>
      </c>
      <c r="C42" t="s">
        <v>328</v>
      </c>
      <c r="D42" t="s">
        <v>16</v>
      </c>
      <c r="E42" t="s">
        <v>330</v>
      </c>
      <c r="F42">
        <f t="shared" si="0"/>
        <v>208</v>
      </c>
      <c r="G42">
        <v>3326527</v>
      </c>
      <c r="H42">
        <v>67105</v>
      </c>
      <c r="I42">
        <v>2618</v>
      </c>
      <c r="J42" t="s">
        <v>7888</v>
      </c>
      <c r="K42" t="s">
        <v>8102</v>
      </c>
      <c r="L42" t="s">
        <v>7932</v>
      </c>
      <c r="M42" t="s">
        <v>8103</v>
      </c>
      <c r="O42" t="s">
        <v>8104</v>
      </c>
      <c r="Q42" t="s">
        <v>8105</v>
      </c>
      <c r="R42" t="s">
        <v>8106</v>
      </c>
      <c r="S42" t="s">
        <v>8107</v>
      </c>
      <c r="T42" t="s">
        <v>8108</v>
      </c>
      <c r="U42" t="s">
        <v>8109</v>
      </c>
      <c r="V42" t="s">
        <v>7930</v>
      </c>
    </row>
    <row r="43" spans="1:22" x14ac:dyDescent="0.3">
      <c r="A43" t="s">
        <v>11</v>
      </c>
      <c r="B43" s="2">
        <v>45964.750023148146</v>
      </c>
      <c r="C43" t="s">
        <v>336</v>
      </c>
      <c r="D43" t="s">
        <v>16</v>
      </c>
      <c r="E43" t="s">
        <v>338</v>
      </c>
      <c r="F43">
        <f t="shared" si="0"/>
        <v>167</v>
      </c>
      <c r="G43">
        <v>3047812</v>
      </c>
      <c r="H43">
        <v>55122</v>
      </c>
      <c r="I43">
        <v>1454</v>
      </c>
      <c r="J43" t="s">
        <v>7888</v>
      </c>
      <c r="K43" t="s">
        <v>8110</v>
      </c>
      <c r="L43" t="s">
        <v>7962</v>
      </c>
      <c r="M43" t="s">
        <v>7963</v>
      </c>
      <c r="N43" t="s">
        <v>7979</v>
      </c>
      <c r="O43" t="s">
        <v>8111</v>
      </c>
      <c r="P43" t="s">
        <v>8112</v>
      </c>
      <c r="Q43" t="s">
        <v>8113</v>
      </c>
      <c r="R43" t="s">
        <v>8114</v>
      </c>
      <c r="S43" t="s">
        <v>8115</v>
      </c>
      <c r="T43" t="s">
        <v>8116</v>
      </c>
      <c r="U43" t="s">
        <v>8117</v>
      </c>
      <c r="V43" t="s">
        <v>7930</v>
      </c>
    </row>
    <row r="44" spans="1:22" x14ac:dyDescent="0.3">
      <c r="A44" t="s">
        <v>11</v>
      </c>
      <c r="B44" s="2">
        <v>45953.7500462963</v>
      </c>
      <c r="C44" t="s">
        <v>344</v>
      </c>
      <c r="D44" t="s">
        <v>16</v>
      </c>
      <c r="E44" t="s">
        <v>17</v>
      </c>
      <c r="F44">
        <f t="shared" si="0"/>
        <v>205</v>
      </c>
      <c r="G44">
        <v>3382819</v>
      </c>
      <c r="H44">
        <v>50537</v>
      </c>
      <c r="I44">
        <v>1896</v>
      </c>
      <c r="J44" t="s">
        <v>7888</v>
      </c>
      <c r="K44" t="s">
        <v>8118</v>
      </c>
      <c r="L44" t="s">
        <v>8080</v>
      </c>
      <c r="M44" t="s">
        <v>8119</v>
      </c>
      <c r="O44" t="s">
        <v>8120</v>
      </c>
      <c r="P44" t="s">
        <v>8064</v>
      </c>
      <c r="Q44" t="s">
        <v>8121</v>
      </c>
      <c r="R44" t="s">
        <v>8122</v>
      </c>
      <c r="S44" t="s">
        <v>8123</v>
      </c>
      <c r="T44" t="s">
        <v>8124</v>
      </c>
      <c r="U44" t="s">
        <v>8125</v>
      </c>
      <c r="V44" t="s">
        <v>7930</v>
      </c>
    </row>
    <row r="45" spans="1:22" x14ac:dyDescent="0.3">
      <c r="A45" t="s">
        <v>11</v>
      </c>
      <c r="B45" s="2">
        <v>45933.750081018516</v>
      </c>
      <c r="C45" t="s">
        <v>351</v>
      </c>
      <c r="D45" t="s">
        <v>16</v>
      </c>
      <c r="E45" t="s">
        <v>353</v>
      </c>
      <c r="F45">
        <f t="shared" si="0"/>
        <v>172</v>
      </c>
      <c r="G45">
        <v>805025</v>
      </c>
      <c r="H45">
        <v>24100</v>
      </c>
      <c r="I45">
        <v>1757</v>
      </c>
      <c r="J45" t="s">
        <v>7888</v>
      </c>
      <c r="K45" t="s">
        <v>8126</v>
      </c>
      <c r="L45" t="s">
        <v>8127</v>
      </c>
      <c r="M45" t="s">
        <v>8128</v>
      </c>
      <c r="N45" t="s">
        <v>8129</v>
      </c>
      <c r="O45" t="s">
        <v>7955</v>
      </c>
      <c r="Q45" t="s">
        <v>8130</v>
      </c>
      <c r="R45" t="s">
        <v>8131</v>
      </c>
      <c r="S45" t="s">
        <v>8132</v>
      </c>
      <c r="T45" t="s">
        <v>8133</v>
      </c>
      <c r="U45" t="s">
        <v>8134</v>
      </c>
      <c r="V45" t="s">
        <v>7930</v>
      </c>
    </row>
    <row r="46" spans="1:22" x14ac:dyDescent="0.3">
      <c r="A46" t="s">
        <v>11</v>
      </c>
      <c r="B46" s="2">
        <v>45923.750034722223</v>
      </c>
      <c r="C46" t="s">
        <v>359</v>
      </c>
      <c r="D46" t="s">
        <v>16</v>
      </c>
      <c r="E46" t="s">
        <v>361</v>
      </c>
      <c r="F46">
        <f t="shared" si="0"/>
        <v>180</v>
      </c>
      <c r="G46">
        <v>578369</v>
      </c>
      <c r="H46">
        <v>17025</v>
      </c>
      <c r="I46">
        <v>947</v>
      </c>
      <c r="J46" t="s">
        <v>7888</v>
      </c>
      <c r="K46" t="s">
        <v>8135</v>
      </c>
      <c r="L46" t="s">
        <v>8136</v>
      </c>
      <c r="M46" t="s">
        <v>8137</v>
      </c>
      <c r="N46" t="s">
        <v>8138</v>
      </c>
      <c r="O46" t="s">
        <v>8139</v>
      </c>
      <c r="Q46" t="s">
        <v>8140</v>
      </c>
      <c r="R46" t="s">
        <v>8141</v>
      </c>
      <c r="S46" t="s">
        <v>8142</v>
      </c>
      <c r="T46" t="s">
        <v>8143</v>
      </c>
      <c r="U46" t="s">
        <v>8144</v>
      </c>
      <c r="V46" t="s">
        <v>7930</v>
      </c>
    </row>
    <row r="47" spans="1:22" x14ac:dyDescent="0.3">
      <c r="A47" t="s">
        <v>11</v>
      </c>
      <c r="B47" s="2">
        <v>45919.750023148146</v>
      </c>
      <c r="C47" t="s">
        <v>367</v>
      </c>
      <c r="D47" t="s">
        <v>16</v>
      </c>
      <c r="E47" t="s">
        <v>369</v>
      </c>
      <c r="F47">
        <f t="shared" si="0"/>
        <v>183</v>
      </c>
      <c r="G47">
        <v>1704349</v>
      </c>
      <c r="H47">
        <v>51749</v>
      </c>
      <c r="I47">
        <v>1805</v>
      </c>
      <c r="J47" t="s">
        <v>7888</v>
      </c>
      <c r="K47" t="s">
        <v>8145</v>
      </c>
      <c r="L47" t="s">
        <v>8146</v>
      </c>
      <c r="M47" t="s">
        <v>8147</v>
      </c>
      <c r="O47" t="s">
        <v>8044</v>
      </c>
      <c r="P47" t="s">
        <v>8148</v>
      </c>
      <c r="Q47" t="s">
        <v>8149</v>
      </c>
      <c r="R47" t="s">
        <v>8150</v>
      </c>
      <c r="S47" t="s">
        <v>8151</v>
      </c>
      <c r="T47" t="s">
        <v>8152</v>
      </c>
      <c r="U47" t="s">
        <v>8153</v>
      </c>
      <c r="V47" t="s">
        <v>7930</v>
      </c>
    </row>
    <row r="48" spans="1:22" x14ac:dyDescent="0.3">
      <c r="A48" t="s">
        <v>11</v>
      </c>
      <c r="B48" s="2">
        <v>45895.7500462963</v>
      </c>
      <c r="C48" t="s">
        <v>375</v>
      </c>
      <c r="D48" t="s">
        <v>16</v>
      </c>
      <c r="E48" t="s">
        <v>377</v>
      </c>
      <c r="F48">
        <f t="shared" si="0"/>
        <v>204</v>
      </c>
      <c r="G48">
        <v>6099535</v>
      </c>
      <c r="H48">
        <v>108141</v>
      </c>
      <c r="I48">
        <v>3761</v>
      </c>
      <c r="J48" t="s">
        <v>7888</v>
      </c>
      <c r="K48" t="s">
        <v>8154</v>
      </c>
      <c r="L48" t="s">
        <v>8155</v>
      </c>
      <c r="M48" t="s">
        <v>8156</v>
      </c>
      <c r="Q48" t="s">
        <v>8157</v>
      </c>
      <c r="R48" t="s">
        <v>8158</v>
      </c>
      <c r="S48" t="s">
        <v>8159</v>
      </c>
      <c r="T48" t="s">
        <v>8160</v>
      </c>
      <c r="U48" t="s">
        <v>8161</v>
      </c>
      <c r="V48" t="s">
        <v>7930</v>
      </c>
    </row>
    <row r="49" spans="1:22" x14ac:dyDescent="0.3">
      <c r="A49" t="s">
        <v>11</v>
      </c>
      <c r="B49" s="2">
        <v>45888.750023148146</v>
      </c>
      <c r="C49" t="s">
        <v>383</v>
      </c>
      <c r="D49" t="s">
        <v>16</v>
      </c>
      <c r="E49" t="s">
        <v>385</v>
      </c>
      <c r="F49">
        <f t="shared" si="0"/>
        <v>206</v>
      </c>
      <c r="G49">
        <v>2090942</v>
      </c>
      <c r="H49">
        <v>45648</v>
      </c>
      <c r="I49">
        <v>1904</v>
      </c>
      <c r="J49" t="s">
        <v>7888</v>
      </c>
      <c r="K49" t="s">
        <v>8162</v>
      </c>
      <c r="L49" t="s">
        <v>8163</v>
      </c>
      <c r="M49" t="s">
        <v>8164</v>
      </c>
      <c r="O49" t="s">
        <v>8165</v>
      </c>
      <c r="P49" t="s">
        <v>8148</v>
      </c>
      <c r="Q49" t="s">
        <v>8166</v>
      </c>
      <c r="R49" t="s">
        <v>8167</v>
      </c>
      <c r="S49" t="s">
        <v>8168</v>
      </c>
      <c r="T49" t="s">
        <v>8169</v>
      </c>
      <c r="U49" t="s">
        <v>8170</v>
      </c>
      <c r="V49" t="s">
        <v>7930</v>
      </c>
    </row>
    <row r="50" spans="1:22" x14ac:dyDescent="0.3">
      <c r="A50" t="s">
        <v>11</v>
      </c>
      <c r="B50" s="2">
        <v>45882.750034722223</v>
      </c>
      <c r="C50" t="s">
        <v>391</v>
      </c>
      <c r="D50" t="s">
        <v>16</v>
      </c>
      <c r="E50" t="s">
        <v>41</v>
      </c>
      <c r="F50">
        <f t="shared" si="0"/>
        <v>177</v>
      </c>
      <c r="G50">
        <v>1097731</v>
      </c>
      <c r="H50">
        <v>32442</v>
      </c>
      <c r="I50">
        <v>1978</v>
      </c>
      <c r="J50" t="s">
        <v>7888</v>
      </c>
      <c r="K50" t="s">
        <v>8171</v>
      </c>
      <c r="L50" t="s">
        <v>8172</v>
      </c>
      <c r="M50" t="s">
        <v>8173</v>
      </c>
      <c r="N50" t="s">
        <v>7955</v>
      </c>
      <c r="O50" t="s">
        <v>7955</v>
      </c>
      <c r="P50" t="s">
        <v>8174</v>
      </c>
      <c r="Q50" t="s">
        <v>8175</v>
      </c>
      <c r="R50" t="s">
        <v>8176</v>
      </c>
      <c r="S50" t="s">
        <v>8177</v>
      </c>
      <c r="T50" t="s">
        <v>8178</v>
      </c>
      <c r="U50" t="s">
        <v>8179</v>
      </c>
      <c r="V50" t="s">
        <v>7930</v>
      </c>
    </row>
    <row r="51" spans="1:22" x14ac:dyDescent="0.3">
      <c r="A51" t="s">
        <v>11</v>
      </c>
      <c r="B51" s="2">
        <v>45847.750011574077</v>
      </c>
      <c r="C51" t="s">
        <v>398</v>
      </c>
      <c r="D51" t="s">
        <v>16</v>
      </c>
      <c r="E51" t="s">
        <v>246</v>
      </c>
      <c r="F51">
        <f t="shared" si="0"/>
        <v>192</v>
      </c>
      <c r="G51">
        <v>5256601</v>
      </c>
      <c r="H51">
        <v>101337</v>
      </c>
      <c r="I51">
        <v>4200</v>
      </c>
      <c r="J51" t="s">
        <v>7888</v>
      </c>
      <c r="K51" t="s">
        <v>8180</v>
      </c>
      <c r="L51" t="s">
        <v>8181</v>
      </c>
      <c r="M51" t="s">
        <v>8182</v>
      </c>
      <c r="N51" t="s">
        <v>8183</v>
      </c>
      <c r="O51" t="s">
        <v>8044</v>
      </c>
      <c r="Q51" t="s">
        <v>8184</v>
      </c>
      <c r="R51" t="s">
        <v>8185</v>
      </c>
      <c r="S51" t="s">
        <v>8186</v>
      </c>
      <c r="T51" t="s">
        <v>8187</v>
      </c>
      <c r="U51" t="s">
        <v>8188</v>
      </c>
      <c r="V51" t="s">
        <v>7930</v>
      </c>
    </row>
    <row r="52" spans="1:22" x14ac:dyDescent="0.3">
      <c r="A52" t="s">
        <v>11</v>
      </c>
      <c r="B52" s="2">
        <v>45841.458368055559</v>
      </c>
      <c r="C52" t="s">
        <v>405</v>
      </c>
      <c r="D52" t="s">
        <v>16</v>
      </c>
      <c r="E52" t="s">
        <v>407</v>
      </c>
      <c r="F52">
        <f t="shared" si="0"/>
        <v>46</v>
      </c>
      <c r="G52">
        <v>507990</v>
      </c>
      <c r="H52">
        <v>21577</v>
      </c>
      <c r="I52">
        <v>930</v>
      </c>
      <c r="J52" t="s">
        <v>7888</v>
      </c>
      <c r="K52" t="s">
        <v>8180</v>
      </c>
      <c r="L52" t="s">
        <v>8181</v>
      </c>
      <c r="M52" t="s">
        <v>8182</v>
      </c>
      <c r="N52" t="s">
        <v>8183</v>
      </c>
      <c r="O52" t="s">
        <v>8044</v>
      </c>
      <c r="V52" t="s">
        <v>7930</v>
      </c>
    </row>
    <row r="53" spans="1:22" x14ac:dyDescent="0.3">
      <c r="A53" t="s">
        <v>11</v>
      </c>
      <c r="B53" s="2">
        <v>45800.750231481485</v>
      </c>
      <c r="C53" t="s">
        <v>413</v>
      </c>
      <c r="D53" t="s">
        <v>16</v>
      </c>
      <c r="E53" t="s">
        <v>415</v>
      </c>
      <c r="F53">
        <f t="shared" si="0"/>
        <v>197</v>
      </c>
      <c r="G53">
        <v>1901698</v>
      </c>
      <c r="H53">
        <v>36870</v>
      </c>
      <c r="I53">
        <v>1847</v>
      </c>
      <c r="J53" t="s">
        <v>7888</v>
      </c>
      <c r="K53" t="s">
        <v>8189</v>
      </c>
      <c r="L53" t="s">
        <v>8190</v>
      </c>
      <c r="M53" t="s">
        <v>8191</v>
      </c>
      <c r="O53" t="s">
        <v>8044</v>
      </c>
      <c r="R53" t="s">
        <v>8192</v>
      </c>
      <c r="S53" t="s">
        <v>8193</v>
      </c>
      <c r="T53" t="s">
        <v>8194</v>
      </c>
      <c r="V53" t="s">
        <v>7930</v>
      </c>
    </row>
    <row r="54" spans="1:22" x14ac:dyDescent="0.3">
      <c r="A54" t="s">
        <v>11</v>
      </c>
      <c r="B54" s="2">
        <v>45775.750092592592</v>
      </c>
      <c r="C54" t="s">
        <v>421</v>
      </c>
      <c r="D54" t="s">
        <v>16</v>
      </c>
      <c r="E54" t="s">
        <v>423</v>
      </c>
      <c r="F54">
        <f t="shared" si="0"/>
        <v>148</v>
      </c>
      <c r="G54">
        <v>1434691</v>
      </c>
      <c r="H54">
        <v>13665</v>
      </c>
      <c r="I54">
        <v>937</v>
      </c>
      <c r="J54" t="s">
        <v>7888</v>
      </c>
      <c r="K54" t="s">
        <v>8195</v>
      </c>
      <c r="L54" t="s">
        <v>8196</v>
      </c>
      <c r="M54" t="s">
        <v>8197</v>
      </c>
      <c r="O54" t="s">
        <v>8044</v>
      </c>
      <c r="Q54" t="s">
        <v>8198</v>
      </c>
      <c r="R54" t="s">
        <v>8199</v>
      </c>
      <c r="S54" t="s">
        <v>8200</v>
      </c>
      <c r="T54" t="s">
        <v>8201</v>
      </c>
      <c r="U54" t="s">
        <v>8202</v>
      </c>
      <c r="V54" t="s">
        <v>7930</v>
      </c>
    </row>
    <row r="55" spans="1:22" x14ac:dyDescent="0.3">
      <c r="A55" t="s">
        <v>11</v>
      </c>
      <c r="B55" s="2">
        <v>45770.464606481481</v>
      </c>
      <c r="C55" t="s">
        <v>429</v>
      </c>
      <c r="D55" t="s">
        <v>16</v>
      </c>
      <c r="E55" t="s">
        <v>423</v>
      </c>
      <c r="F55">
        <f t="shared" si="0"/>
        <v>148</v>
      </c>
      <c r="G55">
        <v>1684797</v>
      </c>
      <c r="H55">
        <v>27469</v>
      </c>
      <c r="I55">
        <v>1991</v>
      </c>
      <c r="J55" t="s">
        <v>7888</v>
      </c>
      <c r="K55" t="s">
        <v>8203</v>
      </c>
      <c r="L55" t="s">
        <v>8204</v>
      </c>
      <c r="M55" t="s">
        <v>8071</v>
      </c>
      <c r="S55" t="s">
        <v>8205</v>
      </c>
      <c r="V55" t="s">
        <v>7930</v>
      </c>
    </row>
    <row r="56" spans="1:22" x14ac:dyDescent="0.3">
      <c r="A56" t="s">
        <v>11</v>
      </c>
      <c r="B56" s="2">
        <v>45769.458692129629</v>
      </c>
      <c r="C56" t="s">
        <v>436</v>
      </c>
      <c r="D56" t="s">
        <v>16</v>
      </c>
      <c r="E56" t="s">
        <v>423</v>
      </c>
      <c r="F56">
        <f t="shared" si="0"/>
        <v>148</v>
      </c>
      <c r="G56">
        <v>1950281</v>
      </c>
      <c r="H56">
        <v>23271</v>
      </c>
      <c r="I56">
        <v>1193</v>
      </c>
      <c r="J56" t="s">
        <v>7888</v>
      </c>
      <c r="K56" t="s">
        <v>8206</v>
      </c>
      <c r="L56" t="s">
        <v>8207</v>
      </c>
      <c r="M56" t="s">
        <v>8208</v>
      </c>
      <c r="O56" t="s">
        <v>8044</v>
      </c>
      <c r="S56" t="s">
        <v>8209</v>
      </c>
      <c r="V56" t="s">
        <v>7930</v>
      </c>
    </row>
    <row r="57" spans="1:22" x14ac:dyDescent="0.3">
      <c r="A57" t="s">
        <v>11</v>
      </c>
      <c r="B57" s="2">
        <v>45764.750023148146</v>
      </c>
      <c r="C57" t="s">
        <v>443</v>
      </c>
      <c r="D57" t="s">
        <v>16</v>
      </c>
      <c r="E57" t="s">
        <v>445</v>
      </c>
      <c r="F57">
        <f t="shared" si="0"/>
        <v>131</v>
      </c>
      <c r="G57">
        <v>10309861</v>
      </c>
      <c r="H57">
        <v>46334</v>
      </c>
      <c r="I57">
        <v>2229</v>
      </c>
      <c r="J57" t="s">
        <v>7888</v>
      </c>
      <c r="K57" t="s">
        <v>8210</v>
      </c>
      <c r="L57" t="s">
        <v>8211</v>
      </c>
      <c r="M57" t="s">
        <v>8071</v>
      </c>
      <c r="R57" t="s">
        <v>8212</v>
      </c>
      <c r="S57" t="s">
        <v>8213</v>
      </c>
      <c r="V57" t="s">
        <v>7930</v>
      </c>
    </row>
    <row r="58" spans="1:22" x14ac:dyDescent="0.3">
      <c r="A58" t="s">
        <v>11</v>
      </c>
      <c r="B58" s="2">
        <v>45762.750127314815</v>
      </c>
      <c r="C58" t="s">
        <v>451</v>
      </c>
      <c r="D58" t="s">
        <v>16</v>
      </c>
      <c r="E58" t="s">
        <v>453</v>
      </c>
      <c r="F58">
        <f t="shared" si="0"/>
        <v>151</v>
      </c>
      <c r="G58">
        <v>3616612</v>
      </c>
      <c r="H58">
        <v>42918</v>
      </c>
      <c r="I58">
        <v>2759</v>
      </c>
      <c r="J58" t="s">
        <v>7886</v>
      </c>
      <c r="K58" t="s">
        <v>8214</v>
      </c>
      <c r="M58" t="s">
        <v>8215</v>
      </c>
      <c r="V58" t="s">
        <v>7930</v>
      </c>
    </row>
    <row r="59" spans="1:22" x14ac:dyDescent="0.3">
      <c r="A59" t="s">
        <v>11</v>
      </c>
      <c r="B59" s="2">
        <v>45756.750011574077</v>
      </c>
      <c r="C59" t="s">
        <v>459</v>
      </c>
      <c r="D59" t="s">
        <v>16</v>
      </c>
      <c r="E59" t="s">
        <v>461</v>
      </c>
      <c r="F59">
        <f t="shared" si="0"/>
        <v>176</v>
      </c>
      <c r="G59">
        <v>1690906</v>
      </c>
      <c r="H59">
        <v>20065</v>
      </c>
      <c r="I59">
        <v>1974</v>
      </c>
      <c r="J59" t="s">
        <v>7888</v>
      </c>
      <c r="K59" t="s">
        <v>8216</v>
      </c>
      <c r="L59" t="s">
        <v>8217</v>
      </c>
      <c r="M59" t="s">
        <v>8043</v>
      </c>
      <c r="O59" t="s">
        <v>8218</v>
      </c>
      <c r="S59" t="s">
        <v>8219</v>
      </c>
      <c r="V59" t="s">
        <v>7930</v>
      </c>
    </row>
    <row r="60" spans="1:22" x14ac:dyDescent="0.3">
      <c r="A60" t="s">
        <v>11</v>
      </c>
      <c r="B60" s="2">
        <v>45748.708912037036</v>
      </c>
      <c r="C60" t="s">
        <v>467</v>
      </c>
      <c r="D60" t="s">
        <v>16</v>
      </c>
      <c r="E60" t="s">
        <v>469</v>
      </c>
      <c r="F60">
        <f t="shared" si="0"/>
        <v>65</v>
      </c>
      <c r="G60">
        <v>2308488</v>
      </c>
      <c r="H60">
        <v>23428</v>
      </c>
      <c r="I60">
        <v>2958</v>
      </c>
      <c r="J60" t="s">
        <v>7886</v>
      </c>
      <c r="K60" t="s">
        <v>8214</v>
      </c>
      <c r="M60" t="s">
        <v>8215</v>
      </c>
      <c r="V60" t="s">
        <v>7930</v>
      </c>
    </row>
    <row r="61" spans="1:22" x14ac:dyDescent="0.3">
      <c r="A61" t="s">
        <v>11</v>
      </c>
      <c r="B61" s="2">
        <v>45733.416689814818</v>
      </c>
      <c r="C61" t="s">
        <v>475</v>
      </c>
      <c r="D61" t="s">
        <v>16</v>
      </c>
      <c r="E61" t="s">
        <v>477</v>
      </c>
      <c r="F61">
        <f t="shared" si="0"/>
        <v>194</v>
      </c>
      <c r="G61">
        <v>1401997</v>
      </c>
      <c r="H61">
        <v>20061</v>
      </c>
      <c r="I61">
        <v>1839</v>
      </c>
      <c r="J61" t="s">
        <v>7888</v>
      </c>
      <c r="K61" t="s">
        <v>8220</v>
      </c>
      <c r="L61" t="s">
        <v>8221</v>
      </c>
      <c r="M61" t="s">
        <v>8222</v>
      </c>
      <c r="N61" t="s">
        <v>8223</v>
      </c>
      <c r="O61" t="s">
        <v>8224</v>
      </c>
      <c r="P61" t="s">
        <v>7942</v>
      </c>
      <c r="R61" t="s">
        <v>8225</v>
      </c>
      <c r="S61" t="s">
        <v>8226</v>
      </c>
      <c r="V61" t="s">
        <v>7930</v>
      </c>
    </row>
    <row r="62" spans="1:22" x14ac:dyDescent="0.3">
      <c r="A62" t="s">
        <v>11</v>
      </c>
      <c r="B62" s="2">
        <v>45725.7500462963</v>
      </c>
      <c r="C62" t="s">
        <v>483</v>
      </c>
      <c r="D62" t="s">
        <v>16</v>
      </c>
      <c r="E62" t="s">
        <v>485</v>
      </c>
      <c r="F62">
        <f t="shared" si="0"/>
        <v>189</v>
      </c>
      <c r="G62">
        <v>6830789</v>
      </c>
      <c r="H62">
        <v>60882</v>
      </c>
      <c r="I62">
        <v>2182</v>
      </c>
      <c r="J62" t="s">
        <v>7888</v>
      </c>
      <c r="K62" t="s">
        <v>8227</v>
      </c>
      <c r="L62" t="s">
        <v>8228</v>
      </c>
      <c r="M62" t="s">
        <v>8229</v>
      </c>
      <c r="N62" t="s">
        <v>8044</v>
      </c>
      <c r="R62" t="s">
        <v>8230</v>
      </c>
      <c r="S62" t="s">
        <v>8231</v>
      </c>
      <c r="V62" t="s">
        <v>7930</v>
      </c>
    </row>
    <row r="63" spans="1:22" x14ac:dyDescent="0.3">
      <c r="A63" t="s">
        <v>11</v>
      </c>
      <c r="B63" s="2">
        <v>45713.416701388887</v>
      </c>
      <c r="C63" t="s">
        <v>491</v>
      </c>
      <c r="D63" t="s">
        <v>16</v>
      </c>
      <c r="E63" t="s">
        <v>493</v>
      </c>
      <c r="F63">
        <f t="shared" si="0"/>
        <v>136</v>
      </c>
      <c r="G63">
        <v>319105</v>
      </c>
      <c r="H63">
        <v>7537</v>
      </c>
      <c r="I63">
        <v>925</v>
      </c>
      <c r="J63" t="s">
        <v>7888</v>
      </c>
      <c r="K63" t="s">
        <v>8232</v>
      </c>
      <c r="L63" t="s">
        <v>8233</v>
      </c>
      <c r="M63" t="s">
        <v>7971</v>
      </c>
      <c r="N63" t="s">
        <v>8234</v>
      </c>
      <c r="O63" t="s">
        <v>8013</v>
      </c>
      <c r="R63" t="s">
        <v>8235</v>
      </c>
      <c r="S63" t="s">
        <v>8236</v>
      </c>
      <c r="V63" t="s">
        <v>7930</v>
      </c>
    </row>
    <row r="64" spans="1:22" x14ac:dyDescent="0.3">
      <c r="A64" t="s">
        <v>11</v>
      </c>
      <c r="B64" s="2">
        <v>45701.7500462963</v>
      </c>
      <c r="C64" t="s">
        <v>499</v>
      </c>
      <c r="D64" t="s">
        <v>16</v>
      </c>
      <c r="E64" t="s">
        <v>501</v>
      </c>
      <c r="F64">
        <f t="shared" si="0"/>
        <v>132</v>
      </c>
      <c r="G64">
        <v>1267595</v>
      </c>
      <c r="H64">
        <v>16873</v>
      </c>
      <c r="I64">
        <v>472</v>
      </c>
      <c r="J64" t="s">
        <v>7888</v>
      </c>
      <c r="K64" t="s">
        <v>8237</v>
      </c>
      <c r="L64" t="s">
        <v>8238</v>
      </c>
      <c r="M64" t="s">
        <v>7971</v>
      </c>
      <c r="N64" t="s">
        <v>8234</v>
      </c>
      <c r="O64" t="s">
        <v>8013</v>
      </c>
      <c r="R64" t="s">
        <v>8239</v>
      </c>
      <c r="S64" t="s">
        <v>8240</v>
      </c>
      <c r="U64" t="s">
        <v>8241</v>
      </c>
      <c r="V64" t="s">
        <v>7930</v>
      </c>
    </row>
    <row r="65" spans="1:22" x14ac:dyDescent="0.3">
      <c r="A65" t="s">
        <v>11</v>
      </c>
      <c r="B65" s="2">
        <v>45700.711342592593</v>
      </c>
      <c r="C65" t="s">
        <v>507</v>
      </c>
      <c r="D65" t="s">
        <v>16</v>
      </c>
      <c r="E65" t="s">
        <v>509</v>
      </c>
      <c r="F65">
        <f t="shared" si="0"/>
        <v>16</v>
      </c>
      <c r="G65">
        <v>25039</v>
      </c>
      <c r="H65">
        <v>352</v>
      </c>
      <c r="I65">
        <v>19</v>
      </c>
      <c r="J65" t="s">
        <v>7886</v>
      </c>
      <c r="K65" t="s">
        <v>8242</v>
      </c>
      <c r="L65" t="s">
        <v>8243</v>
      </c>
      <c r="M65" t="s">
        <v>7971</v>
      </c>
      <c r="O65" t="s">
        <v>8013</v>
      </c>
      <c r="V65" t="s">
        <v>7930</v>
      </c>
    </row>
    <row r="66" spans="1:22" x14ac:dyDescent="0.3">
      <c r="A66" t="s">
        <v>11</v>
      </c>
      <c r="B66" s="2">
        <v>45700.630196759259</v>
      </c>
      <c r="C66" t="s">
        <v>507</v>
      </c>
      <c r="D66" t="s">
        <v>16</v>
      </c>
      <c r="E66" t="s">
        <v>509</v>
      </c>
      <c r="F66">
        <f t="shared" ref="F66:F129" si="1">IFERROR(IF(ISNUMBER(SEARCH("M", E66)), MID(E66, SEARCH("T", E66) + 1, SEARCH("M", E66) - SEARCH("T", E66) - 1) * 60, 0), 0) + IFERROR(IF(ISNUMBER(SEARCH("M", E66)), MID(E66, SEARCH("M", E66) + 1, SEARCH("S", E66) - SEARCH("M", E66) - 1) * 1, MID(E66, SEARCH("T", E66) + 1, SEARCH("S", E66) - SEARCH("T", E66) - 1) * 1), 0)</f>
        <v>16</v>
      </c>
      <c r="G66">
        <v>17343</v>
      </c>
      <c r="H66">
        <v>312</v>
      </c>
      <c r="I66">
        <v>30</v>
      </c>
      <c r="J66" t="s">
        <v>7886</v>
      </c>
      <c r="K66" t="s">
        <v>8244</v>
      </c>
      <c r="L66" t="s">
        <v>8243</v>
      </c>
      <c r="M66" t="s">
        <v>7971</v>
      </c>
      <c r="O66" t="s">
        <v>8013</v>
      </c>
      <c r="V66" t="s">
        <v>7930</v>
      </c>
    </row>
    <row r="67" spans="1:22" x14ac:dyDescent="0.3">
      <c r="A67" t="s">
        <v>11</v>
      </c>
      <c r="B67" s="2">
        <v>45694.750011574077</v>
      </c>
      <c r="C67" t="s">
        <v>521</v>
      </c>
      <c r="D67" t="s">
        <v>16</v>
      </c>
      <c r="E67" t="s">
        <v>97</v>
      </c>
      <c r="F67">
        <f t="shared" si="1"/>
        <v>163</v>
      </c>
      <c r="G67">
        <v>2006771</v>
      </c>
      <c r="H67">
        <v>29796</v>
      </c>
      <c r="I67">
        <v>2532</v>
      </c>
      <c r="J67" t="s">
        <v>7888</v>
      </c>
      <c r="K67" t="s">
        <v>8245</v>
      </c>
      <c r="L67" t="s">
        <v>8246</v>
      </c>
      <c r="M67" t="s">
        <v>7971</v>
      </c>
      <c r="N67" t="s">
        <v>8234</v>
      </c>
      <c r="O67" t="s">
        <v>8013</v>
      </c>
      <c r="R67" t="s">
        <v>8247</v>
      </c>
      <c r="S67" t="s">
        <v>8248</v>
      </c>
      <c r="V67" t="s">
        <v>7930</v>
      </c>
    </row>
    <row r="68" spans="1:22" x14ac:dyDescent="0.3">
      <c r="A68" t="s">
        <v>11</v>
      </c>
      <c r="B68" s="2">
        <v>45693.750011574077</v>
      </c>
      <c r="C68" t="s">
        <v>528</v>
      </c>
      <c r="D68" t="s">
        <v>16</v>
      </c>
      <c r="E68" t="s">
        <v>530</v>
      </c>
      <c r="F68">
        <f t="shared" si="1"/>
        <v>219</v>
      </c>
      <c r="G68">
        <v>3240554</v>
      </c>
      <c r="H68">
        <v>35574</v>
      </c>
      <c r="I68">
        <v>1521</v>
      </c>
      <c r="J68" t="s">
        <v>7888</v>
      </c>
      <c r="K68" t="s">
        <v>8249</v>
      </c>
      <c r="L68" t="s">
        <v>8250</v>
      </c>
      <c r="M68" t="s">
        <v>8071</v>
      </c>
      <c r="O68" t="s">
        <v>8251</v>
      </c>
      <c r="R68" t="s">
        <v>8252</v>
      </c>
      <c r="S68" t="s">
        <v>8253</v>
      </c>
      <c r="V68" t="s">
        <v>7930</v>
      </c>
    </row>
    <row r="69" spans="1:22" x14ac:dyDescent="0.3">
      <c r="A69" t="s">
        <v>11</v>
      </c>
      <c r="B69" s="2">
        <v>45689.666678240741</v>
      </c>
      <c r="C69" t="s">
        <v>536</v>
      </c>
      <c r="D69" t="s">
        <v>16</v>
      </c>
      <c r="E69" t="s">
        <v>538</v>
      </c>
      <c r="F69">
        <f t="shared" si="1"/>
        <v>130</v>
      </c>
      <c r="G69">
        <v>2129353</v>
      </c>
      <c r="H69">
        <v>29165</v>
      </c>
      <c r="I69">
        <v>2479</v>
      </c>
      <c r="J69" t="s">
        <v>7888</v>
      </c>
      <c r="K69" t="s">
        <v>8254</v>
      </c>
      <c r="L69" t="s">
        <v>8255</v>
      </c>
      <c r="M69" t="s">
        <v>7971</v>
      </c>
      <c r="N69" t="s">
        <v>8234</v>
      </c>
      <c r="O69" t="s">
        <v>8013</v>
      </c>
      <c r="R69" t="s">
        <v>8256</v>
      </c>
      <c r="S69" t="s">
        <v>8257</v>
      </c>
      <c r="V69" t="s">
        <v>7930</v>
      </c>
    </row>
    <row r="70" spans="1:22" x14ac:dyDescent="0.3">
      <c r="A70" t="s">
        <v>11</v>
      </c>
      <c r="B70" s="2">
        <v>45687.458356481482</v>
      </c>
      <c r="C70" t="s">
        <v>544</v>
      </c>
      <c r="D70" t="s">
        <v>16</v>
      </c>
      <c r="E70" t="s">
        <v>546</v>
      </c>
      <c r="F70">
        <f t="shared" si="1"/>
        <v>175</v>
      </c>
      <c r="G70">
        <v>4005870</v>
      </c>
      <c r="H70">
        <v>44368</v>
      </c>
      <c r="I70">
        <v>2417</v>
      </c>
      <c r="J70" t="s">
        <v>7888</v>
      </c>
      <c r="K70" t="s">
        <v>8258</v>
      </c>
      <c r="L70" t="s">
        <v>8259</v>
      </c>
      <c r="M70" t="s">
        <v>8071</v>
      </c>
      <c r="O70" t="s">
        <v>8251</v>
      </c>
      <c r="R70" t="s">
        <v>8260</v>
      </c>
      <c r="S70" t="s">
        <v>8261</v>
      </c>
      <c r="V70" t="s">
        <v>7930</v>
      </c>
    </row>
    <row r="71" spans="1:22" x14ac:dyDescent="0.3">
      <c r="A71" t="s">
        <v>11</v>
      </c>
      <c r="B71" s="2">
        <v>45683.666886574072</v>
      </c>
      <c r="C71" t="s">
        <v>552</v>
      </c>
      <c r="D71" t="s">
        <v>16</v>
      </c>
      <c r="E71" t="s">
        <v>554</v>
      </c>
      <c r="F71">
        <f t="shared" si="1"/>
        <v>166</v>
      </c>
      <c r="G71">
        <v>4901773</v>
      </c>
      <c r="H71">
        <v>50446</v>
      </c>
      <c r="I71">
        <v>4697</v>
      </c>
      <c r="J71" t="s">
        <v>7886</v>
      </c>
      <c r="K71" t="s">
        <v>8254</v>
      </c>
      <c r="L71" t="s">
        <v>8243</v>
      </c>
      <c r="M71" t="s">
        <v>7971</v>
      </c>
      <c r="O71" t="s">
        <v>8013</v>
      </c>
      <c r="V71" t="s">
        <v>7930</v>
      </c>
    </row>
    <row r="72" spans="1:22" x14ac:dyDescent="0.3">
      <c r="A72" t="s">
        <v>11</v>
      </c>
      <c r="B72" s="2">
        <v>45682.458344907405</v>
      </c>
      <c r="C72" t="s">
        <v>560</v>
      </c>
      <c r="D72" t="s">
        <v>16</v>
      </c>
      <c r="E72" t="s">
        <v>562</v>
      </c>
      <c r="F72">
        <f t="shared" si="1"/>
        <v>125</v>
      </c>
      <c r="G72">
        <v>2481126</v>
      </c>
      <c r="H72">
        <v>40040</v>
      </c>
      <c r="I72">
        <v>1234</v>
      </c>
      <c r="J72" t="s">
        <v>7888</v>
      </c>
      <c r="K72" t="s">
        <v>8262</v>
      </c>
      <c r="L72" t="s">
        <v>8263</v>
      </c>
      <c r="M72" t="s">
        <v>8071</v>
      </c>
      <c r="O72" t="s">
        <v>8251</v>
      </c>
      <c r="R72" t="s">
        <v>8264</v>
      </c>
      <c r="S72" t="s">
        <v>8265</v>
      </c>
      <c r="V72" t="s">
        <v>7930</v>
      </c>
    </row>
    <row r="73" spans="1:22" x14ac:dyDescent="0.3">
      <c r="A73" t="s">
        <v>11</v>
      </c>
      <c r="B73" s="2">
        <v>45681.750115740739</v>
      </c>
      <c r="C73" t="s">
        <v>568</v>
      </c>
      <c r="D73" t="s">
        <v>16</v>
      </c>
      <c r="E73" t="s">
        <v>570</v>
      </c>
      <c r="F73">
        <f t="shared" si="1"/>
        <v>26</v>
      </c>
      <c r="G73">
        <v>63335</v>
      </c>
      <c r="H73">
        <v>1028</v>
      </c>
      <c r="I73">
        <v>54</v>
      </c>
      <c r="J73" t="s">
        <v>7886</v>
      </c>
      <c r="K73" t="s">
        <v>8266</v>
      </c>
      <c r="M73" t="s">
        <v>8215</v>
      </c>
      <c r="V73" t="s">
        <v>7930</v>
      </c>
    </row>
    <row r="74" spans="1:22" x14ac:dyDescent="0.3">
      <c r="A74" t="s">
        <v>11</v>
      </c>
      <c r="B74" s="2">
        <v>45679.750011574077</v>
      </c>
      <c r="C74" t="s">
        <v>576</v>
      </c>
      <c r="D74" t="s">
        <v>16</v>
      </c>
      <c r="E74" t="s">
        <v>578</v>
      </c>
      <c r="F74">
        <f t="shared" si="1"/>
        <v>218</v>
      </c>
      <c r="G74">
        <v>47788856</v>
      </c>
      <c r="H74">
        <v>245722</v>
      </c>
      <c r="I74">
        <v>5431</v>
      </c>
      <c r="J74" t="s">
        <v>7888</v>
      </c>
      <c r="K74" t="s">
        <v>8267</v>
      </c>
      <c r="L74" t="s">
        <v>8259</v>
      </c>
      <c r="M74" t="s">
        <v>8268</v>
      </c>
      <c r="O74" t="s">
        <v>8044</v>
      </c>
      <c r="R74" t="s">
        <v>8269</v>
      </c>
      <c r="S74" t="s">
        <v>8270</v>
      </c>
      <c r="V74" t="s">
        <v>7930</v>
      </c>
    </row>
    <row r="75" spans="1:22" x14ac:dyDescent="0.3">
      <c r="A75" t="s">
        <v>11</v>
      </c>
      <c r="B75" s="2">
        <v>45676.750023148146</v>
      </c>
      <c r="C75" t="s">
        <v>584</v>
      </c>
      <c r="D75" t="s">
        <v>16</v>
      </c>
      <c r="E75" t="s">
        <v>338</v>
      </c>
      <c r="F75">
        <f t="shared" si="1"/>
        <v>167</v>
      </c>
      <c r="G75">
        <v>8886069</v>
      </c>
      <c r="H75">
        <v>73975</v>
      </c>
      <c r="I75">
        <v>2291</v>
      </c>
      <c r="J75" t="s">
        <v>7888</v>
      </c>
      <c r="K75" t="s">
        <v>8271</v>
      </c>
      <c r="L75" t="s">
        <v>8272</v>
      </c>
      <c r="M75" t="s">
        <v>8071</v>
      </c>
      <c r="O75" t="s">
        <v>8251</v>
      </c>
      <c r="R75" t="s">
        <v>8273</v>
      </c>
      <c r="S75" t="s">
        <v>8274</v>
      </c>
      <c r="V75" t="s">
        <v>7930</v>
      </c>
    </row>
    <row r="76" spans="1:22" x14ac:dyDescent="0.3">
      <c r="A76" t="s">
        <v>11</v>
      </c>
      <c r="B76" s="2">
        <v>45672.458356481482</v>
      </c>
      <c r="C76" t="s">
        <v>591</v>
      </c>
      <c r="D76" t="s">
        <v>16</v>
      </c>
      <c r="E76" t="s">
        <v>593</v>
      </c>
      <c r="F76">
        <f t="shared" si="1"/>
        <v>165</v>
      </c>
      <c r="G76">
        <v>5217114</v>
      </c>
      <c r="H76">
        <v>66909</v>
      </c>
      <c r="I76">
        <v>5093</v>
      </c>
      <c r="J76" t="s">
        <v>7886</v>
      </c>
      <c r="K76" t="s">
        <v>8275</v>
      </c>
      <c r="L76" t="s">
        <v>8276</v>
      </c>
      <c r="M76" t="s">
        <v>8277</v>
      </c>
      <c r="O76" t="s">
        <v>8278</v>
      </c>
      <c r="V76" t="s">
        <v>7930</v>
      </c>
    </row>
    <row r="77" spans="1:22" x14ac:dyDescent="0.3">
      <c r="A77" t="s">
        <v>11</v>
      </c>
      <c r="B77" s="2">
        <v>45666.750011574077</v>
      </c>
      <c r="C77" t="s">
        <v>599</v>
      </c>
      <c r="D77" t="s">
        <v>16</v>
      </c>
      <c r="E77" t="s">
        <v>601</v>
      </c>
      <c r="F77">
        <f t="shared" si="1"/>
        <v>119</v>
      </c>
      <c r="G77">
        <v>2978992</v>
      </c>
      <c r="H77">
        <v>42531</v>
      </c>
      <c r="I77">
        <v>1385</v>
      </c>
      <c r="J77" t="s">
        <v>7888</v>
      </c>
      <c r="K77" t="s">
        <v>8279</v>
      </c>
      <c r="L77" t="s">
        <v>8280</v>
      </c>
      <c r="M77" t="s">
        <v>8281</v>
      </c>
      <c r="O77" t="s">
        <v>8044</v>
      </c>
      <c r="Q77" t="s">
        <v>8282</v>
      </c>
      <c r="R77" t="s">
        <v>8283</v>
      </c>
      <c r="S77" t="s">
        <v>8284</v>
      </c>
      <c r="T77" t="s">
        <v>8285</v>
      </c>
      <c r="U77" t="s">
        <v>7968</v>
      </c>
      <c r="V77" t="s">
        <v>7930</v>
      </c>
    </row>
    <row r="78" spans="1:22" x14ac:dyDescent="0.3">
      <c r="A78" t="s">
        <v>11</v>
      </c>
      <c r="B78" s="2">
        <v>45663.500023148146</v>
      </c>
      <c r="C78" t="s">
        <v>607</v>
      </c>
      <c r="D78" t="s">
        <v>16</v>
      </c>
      <c r="E78" t="s">
        <v>609</v>
      </c>
      <c r="F78">
        <f t="shared" si="1"/>
        <v>156</v>
      </c>
      <c r="G78">
        <v>1543380</v>
      </c>
      <c r="H78">
        <v>25480</v>
      </c>
      <c r="I78">
        <v>1616</v>
      </c>
      <c r="J78" t="s">
        <v>7887</v>
      </c>
      <c r="K78" t="s">
        <v>8286</v>
      </c>
      <c r="L78" t="s">
        <v>8287</v>
      </c>
      <c r="M78" t="s">
        <v>8156</v>
      </c>
      <c r="N78" t="s">
        <v>8288</v>
      </c>
      <c r="O78" t="s">
        <v>8289</v>
      </c>
      <c r="P78" t="s">
        <v>8290</v>
      </c>
      <c r="R78" t="s">
        <v>8291</v>
      </c>
      <c r="S78" t="s">
        <v>8292</v>
      </c>
      <c r="V78" t="s">
        <v>7930</v>
      </c>
    </row>
    <row r="79" spans="1:22" x14ac:dyDescent="0.3">
      <c r="A79" t="s">
        <v>11</v>
      </c>
      <c r="B79" s="2">
        <v>45660.70853009259</v>
      </c>
      <c r="C79" t="s">
        <v>615</v>
      </c>
      <c r="D79" t="s">
        <v>16</v>
      </c>
      <c r="E79" t="s">
        <v>214</v>
      </c>
      <c r="F79">
        <f t="shared" si="1"/>
        <v>212</v>
      </c>
      <c r="G79">
        <v>113357874</v>
      </c>
      <c r="H79">
        <v>442937</v>
      </c>
      <c r="I79">
        <v>5162</v>
      </c>
      <c r="J79" t="s">
        <v>7887</v>
      </c>
      <c r="K79" t="s">
        <v>8293</v>
      </c>
      <c r="L79" t="s">
        <v>8294</v>
      </c>
      <c r="M79" t="s">
        <v>8229</v>
      </c>
      <c r="N79" t="s">
        <v>8228</v>
      </c>
      <c r="O79" t="s">
        <v>8295</v>
      </c>
      <c r="P79" t="s">
        <v>8148</v>
      </c>
      <c r="V79" t="s">
        <v>7930</v>
      </c>
    </row>
    <row r="80" spans="1:22" x14ac:dyDescent="0.3">
      <c r="A80" t="s">
        <v>11</v>
      </c>
      <c r="B80" s="2">
        <v>45645.788773148146</v>
      </c>
      <c r="C80" t="s">
        <v>622</v>
      </c>
      <c r="D80" t="s">
        <v>16</v>
      </c>
      <c r="E80" t="s">
        <v>593</v>
      </c>
      <c r="F80">
        <f t="shared" si="1"/>
        <v>165</v>
      </c>
      <c r="G80">
        <v>10530765</v>
      </c>
      <c r="H80">
        <v>92955</v>
      </c>
      <c r="I80">
        <v>3850</v>
      </c>
      <c r="J80" t="s">
        <v>7888</v>
      </c>
      <c r="K80" t="s">
        <v>8275</v>
      </c>
      <c r="L80" t="s">
        <v>8296</v>
      </c>
      <c r="M80" t="s">
        <v>8296</v>
      </c>
      <c r="Q80" t="s">
        <v>8297</v>
      </c>
      <c r="R80" t="s">
        <v>8298</v>
      </c>
      <c r="S80" t="s">
        <v>8299</v>
      </c>
      <c r="T80" t="s">
        <v>8300</v>
      </c>
      <c r="V80" t="s">
        <v>7930</v>
      </c>
    </row>
    <row r="81" spans="1:22" x14ac:dyDescent="0.3">
      <c r="A81" t="s">
        <v>11</v>
      </c>
      <c r="B81" s="2">
        <v>45639.750011574077</v>
      </c>
      <c r="C81" t="s">
        <v>629</v>
      </c>
      <c r="D81" t="s">
        <v>16</v>
      </c>
      <c r="E81" t="s">
        <v>145</v>
      </c>
      <c r="F81">
        <f t="shared" si="1"/>
        <v>160</v>
      </c>
      <c r="G81">
        <v>2416801</v>
      </c>
      <c r="H81">
        <v>42352</v>
      </c>
      <c r="I81">
        <v>1310</v>
      </c>
      <c r="J81" t="s">
        <v>7887</v>
      </c>
      <c r="K81" t="s">
        <v>8301</v>
      </c>
      <c r="L81" t="s">
        <v>8302</v>
      </c>
      <c r="M81" t="s">
        <v>8229</v>
      </c>
      <c r="N81" t="s">
        <v>8228</v>
      </c>
      <c r="O81" t="s">
        <v>8303</v>
      </c>
      <c r="P81" t="s">
        <v>8304</v>
      </c>
      <c r="Q81" t="s">
        <v>8305</v>
      </c>
      <c r="R81" t="s">
        <v>8306</v>
      </c>
      <c r="S81" t="s">
        <v>8307</v>
      </c>
      <c r="T81" t="s">
        <v>8308</v>
      </c>
      <c r="V81" t="s">
        <v>7930</v>
      </c>
    </row>
    <row r="82" spans="1:22" x14ac:dyDescent="0.3">
      <c r="A82" t="s">
        <v>11</v>
      </c>
      <c r="B82" s="2">
        <v>45638.750057870369</v>
      </c>
      <c r="C82" t="s">
        <v>636</v>
      </c>
      <c r="D82" t="s">
        <v>16</v>
      </c>
      <c r="E82" t="s">
        <v>214</v>
      </c>
      <c r="F82">
        <f t="shared" si="1"/>
        <v>212</v>
      </c>
      <c r="G82">
        <v>108994</v>
      </c>
      <c r="H82">
        <v>1586</v>
      </c>
      <c r="I82">
        <v>413</v>
      </c>
      <c r="J82" t="s">
        <v>7888</v>
      </c>
      <c r="K82" t="s">
        <v>8309</v>
      </c>
      <c r="L82" t="s">
        <v>8310</v>
      </c>
      <c r="M82" t="s">
        <v>8311</v>
      </c>
      <c r="O82" t="s">
        <v>8312</v>
      </c>
      <c r="Q82" t="s">
        <v>8313</v>
      </c>
      <c r="R82" t="s">
        <v>8314</v>
      </c>
      <c r="S82" t="s">
        <v>8315</v>
      </c>
      <c r="T82" t="s">
        <v>8316</v>
      </c>
      <c r="U82" t="s">
        <v>8317</v>
      </c>
      <c r="V82" t="s">
        <v>7930</v>
      </c>
    </row>
    <row r="83" spans="1:22" x14ac:dyDescent="0.3">
      <c r="A83" t="s">
        <v>11</v>
      </c>
      <c r="B83" s="2">
        <v>45631.750023148146</v>
      </c>
      <c r="C83" t="s">
        <v>643</v>
      </c>
      <c r="D83" t="s">
        <v>16</v>
      </c>
      <c r="E83" t="s">
        <v>645</v>
      </c>
      <c r="F83">
        <f t="shared" si="1"/>
        <v>81</v>
      </c>
      <c r="G83">
        <v>2211692</v>
      </c>
      <c r="H83">
        <v>39714</v>
      </c>
      <c r="I83">
        <v>999</v>
      </c>
      <c r="J83" t="s">
        <v>7886</v>
      </c>
      <c r="K83" t="s">
        <v>8318</v>
      </c>
      <c r="M83" t="s">
        <v>7971</v>
      </c>
      <c r="O83" t="s">
        <v>8013</v>
      </c>
      <c r="V83" t="s">
        <v>7930</v>
      </c>
    </row>
    <row r="84" spans="1:22" x14ac:dyDescent="0.3">
      <c r="A84" t="s">
        <v>11</v>
      </c>
      <c r="B84" s="2">
        <v>45628.458344907405</v>
      </c>
      <c r="C84" t="s">
        <v>651</v>
      </c>
      <c r="D84" t="s">
        <v>16</v>
      </c>
      <c r="E84" t="s">
        <v>653</v>
      </c>
      <c r="F84">
        <f t="shared" si="1"/>
        <v>82</v>
      </c>
      <c r="G84">
        <v>3156399</v>
      </c>
      <c r="H84">
        <v>39876</v>
      </c>
      <c r="I84">
        <v>1821</v>
      </c>
      <c r="J84" t="s">
        <v>7886</v>
      </c>
      <c r="K84" t="s">
        <v>8275</v>
      </c>
      <c r="M84" t="s">
        <v>8215</v>
      </c>
      <c r="V84" t="s">
        <v>7930</v>
      </c>
    </row>
    <row r="85" spans="1:22" x14ac:dyDescent="0.3">
      <c r="A85" t="s">
        <v>11</v>
      </c>
      <c r="B85" s="2">
        <v>45627.750127314815</v>
      </c>
      <c r="C85" t="s">
        <v>659</v>
      </c>
      <c r="D85" t="s">
        <v>16</v>
      </c>
      <c r="E85" t="s">
        <v>661</v>
      </c>
      <c r="F85">
        <f t="shared" si="1"/>
        <v>138</v>
      </c>
      <c r="G85">
        <v>159524</v>
      </c>
      <c r="H85">
        <v>5504</v>
      </c>
      <c r="I85">
        <v>21</v>
      </c>
      <c r="J85" t="s">
        <v>7887</v>
      </c>
      <c r="K85" t="s">
        <v>8319</v>
      </c>
      <c r="L85" t="s">
        <v>8320</v>
      </c>
      <c r="M85" t="s">
        <v>8229</v>
      </c>
      <c r="N85" t="s">
        <v>8228</v>
      </c>
      <c r="O85" t="s">
        <v>8295</v>
      </c>
      <c r="Q85" t="s">
        <v>8305</v>
      </c>
      <c r="R85" t="s">
        <v>8306</v>
      </c>
      <c r="S85" t="s">
        <v>8307</v>
      </c>
      <c r="T85" t="s">
        <v>8308</v>
      </c>
      <c r="V85" t="s">
        <v>7930</v>
      </c>
    </row>
    <row r="86" spans="1:22" x14ac:dyDescent="0.3">
      <c r="A86" t="s">
        <v>11</v>
      </c>
      <c r="B86" s="2">
        <v>45627.666944444441</v>
      </c>
      <c r="C86" t="s">
        <v>659</v>
      </c>
      <c r="D86" t="s">
        <v>16</v>
      </c>
      <c r="E86" t="s">
        <v>668</v>
      </c>
      <c r="F86">
        <f t="shared" si="1"/>
        <v>115</v>
      </c>
      <c r="G86">
        <v>128869</v>
      </c>
      <c r="H86">
        <v>4677</v>
      </c>
      <c r="I86">
        <v>20</v>
      </c>
      <c r="J86" t="s">
        <v>7887</v>
      </c>
      <c r="K86" t="s">
        <v>8321</v>
      </c>
      <c r="L86" t="s">
        <v>8320</v>
      </c>
      <c r="M86" t="s">
        <v>8229</v>
      </c>
      <c r="N86" t="s">
        <v>8228</v>
      </c>
      <c r="O86" t="s">
        <v>8295</v>
      </c>
      <c r="Q86" t="s">
        <v>8305</v>
      </c>
      <c r="R86" t="s">
        <v>8306</v>
      </c>
      <c r="S86" t="s">
        <v>8307</v>
      </c>
      <c r="T86" t="s">
        <v>8308</v>
      </c>
      <c r="V86" t="s">
        <v>7930</v>
      </c>
    </row>
    <row r="87" spans="1:22" x14ac:dyDescent="0.3">
      <c r="A87" t="s">
        <v>11</v>
      </c>
      <c r="B87" s="2">
        <v>45627.583449074074</v>
      </c>
      <c r="C87" t="s">
        <v>674</v>
      </c>
      <c r="D87" t="s">
        <v>16</v>
      </c>
      <c r="E87" t="s">
        <v>676</v>
      </c>
      <c r="F87">
        <f t="shared" si="1"/>
        <v>127</v>
      </c>
      <c r="G87">
        <v>170562</v>
      </c>
      <c r="H87">
        <v>5838</v>
      </c>
      <c r="I87">
        <v>326</v>
      </c>
      <c r="J87" t="s">
        <v>7887</v>
      </c>
      <c r="K87" t="s">
        <v>8322</v>
      </c>
      <c r="L87" t="s">
        <v>8320</v>
      </c>
      <c r="M87" t="s">
        <v>8229</v>
      </c>
      <c r="N87" t="s">
        <v>8044</v>
      </c>
      <c r="O87" t="s">
        <v>8295</v>
      </c>
      <c r="Q87" t="s">
        <v>8305</v>
      </c>
      <c r="R87" t="s">
        <v>8306</v>
      </c>
      <c r="S87" t="s">
        <v>8307</v>
      </c>
      <c r="T87" t="s">
        <v>8308</v>
      </c>
      <c r="V87" t="s">
        <v>7930</v>
      </c>
    </row>
    <row r="88" spans="1:22" x14ac:dyDescent="0.3">
      <c r="A88" t="s">
        <v>11</v>
      </c>
      <c r="B88" s="2">
        <v>45627.501099537039</v>
      </c>
      <c r="C88" t="s">
        <v>659</v>
      </c>
      <c r="D88" t="s">
        <v>16</v>
      </c>
      <c r="E88" t="s">
        <v>89</v>
      </c>
      <c r="F88">
        <f t="shared" si="1"/>
        <v>145</v>
      </c>
      <c r="G88">
        <v>201850</v>
      </c>
      <c r="H88">
        <v>6643</v>
      </c>
      <c r="I88">
        <v>41</v>
      </c>
      <c r="J88" t="s">
        <v>7885</v>
      </c>
      <c r="K88" t="s">
        <v>8323</v>
      </c>
      <c r="L88" t="s">
        <v>8320</v>
      </c>
      <c r="M88" t="s">
        <v>8229</v>
      </c>
      <c r="N88" t="s">
        <v>8228</v>
      </c>
      <c r="O88" t="s">
        <v>8295</v>
      </c>
      <c r="Q88" t="s">
        <v>8305</v>
      </c>
      <c r="R88" t="s">
        <v>8306</v>
      </c>
      <c r="S88" t="s">
        <v>8307</v>
      </c>
      <c r="T88" t="s">
        <v>8308</v>
      </c>
      <c r="V88" t="s">
        <v>7930</v>
      </c>
    </row>
    <row r="89" spans="1:22" x14ac:dyDescent="0.3">
      <c r="A89" t="s">
        <v>11</v>
      </c>
      <c r="B89" s="2">
        <v>45627.400694444441</v>
      </c>
      <c r="C89" t="s">
        <v>659</v>
      </c>
      <c r="D89" t="s">
        <v>16</v>
      </c>
      <c r="E89" t="s">
        <v>369</v>
      </c>
      <c r="F89">
        <f t="shared" si="1"/>
        <v>183</v>
      </c>
      <c r="G89">
        <v>2018130</v>
      </c>
      <c r="H89">
        <v>19466</v>
      </c>
      <c r="I89">
        <v>563</v>
      </c>
      <c r="J89" t="s">
        <v>7885</v>
      </c>
      <c r="K89" t="s">
        <v>8324</v>
      </c>
      <c r="L89" t="s">
        <v>8320</v>
      </c>
      <c r="M89" t="s">
        <v>8229</v>
      </c>
      <c r="N89" t="s">
        <v>8228</v>
      </c>
      <c r="O89" t="s">
        <v>8295</v>
      </c>
      <c r="Q89" t="s">
        <v>8305</v>
      </c>
      <c r="R89" t="s">
        <v>8306</v>
      </c>
      <c r="S89" t="s">
        <v>8307</v>
      </c>
      <c r="T89" t="s">
        <v>8308</v>
      </c>
      <c r="V89" t="s">
        <v>7930</v>
      </c>
    </row>
    <row r="90" spans="1:22" x14ac:dyDescent="0.3">
      <c r="A90" t="s">
        <v>11</v>
      </c>
      <c r="B90" s="2">
        <v>45626.458425925928</v>
      </c>
      <c r="C90" t="s">
        <v>659</v>
      </c>
      <c r="D90" t="s">
        <v>16</v>
      </c>
      <c r="E90" t="s">
        <v>695</v>
      </c>
      <c r="F90">
        <f t="shared" si="1"/>
        <v>864</v>
      </c>
      <c r="G90">
        <v>913863</v>
      </c>
      <c r="H90">
        <v>5214</v>
      </c>
      <c r="I90">
        <v>176</v>
      </c>
      <c r="J90" t="s">
        <v>7885</v>
      </c>
      <c r="K90" t="s">
        <v>8325</v>
      </c>
      <c r="L90" t="s">
        <v>8320</v>
      </c>
      <c r="M90" t="s">
        <v>8229</v>
      </c>
      <c r="N90" t="s">
        <v>8228</v>
      </c>
      <c r="O90" t="s">
        <v>8295</v>
      </c>
      <c r="Q90" t="s">
        <v>8305</v>
      </c>
      <c r="R90" t="s">
        <v>8306</v>
      </c>
      <c r="S90" t="s">
        <v>8307</v>
      </c>
      <c r="T90" t="s">
        <v>8308</v>
      </c>
      <c r="V90" t="s">
        <v>7930</v>
      </c>
    </row>
    <row r="91" spans="1:22" x14ac:dyDescent="0.3">
      <c r="A91" t="s">
        <v>11</v>
      </c>
      <c r="B91" s="2">
        <v>45625.5000462963</v>
      </c>
      <c r="C91" t="s">
        <v>701</v>
      </c>
      <c r="D91" t="s">
        <v>16</v>
      </c>
      <c r="E91" t="s">
        <v>477</v>
      </c>
      <c r="F91">
        <f t="shared" si="1"/>
        <v>194</v>
      </c>
      <c r="G91">
        <v>34349</v>
      </c>
      <c r="H91">
        <v>1374</v>
      </c>
      <c r="I91">
        <v>112</v>
      </c>
      <c r="J91" t="s">
        <v>7885</v>
      </c>
      <c r="K91" t="s">
        <v>8325</v>
      </c>
      <c r="L91" t="s">
        <v>8320</v>
      </c>
      <c r="M91" t="s">
        <v>8229</v>
      </c>
      <c r="N91" t="s">
        <v>8228</v>
      </c>
      <c r="O91" t="s">
        <v>8295</v>
      </c>
      <c r="V91" t="s">
        <v>7930</v>
      </c>
    </row>
    <row r="92" spans="1:22" x14ac:dyDescent="0.3">
      <c r="A92" t="s">
        <v>11</v>
      </c>
      <c r="B92" s="2">
        <v>45622.750023148146</v>
      </c>
      <c r="C92" t="s">
        <v>708</v>
      </c>
      <c r="D92" t="s">
        <v>16</v>
      </c>
      <c r="E92" t="s">
        <v>293</v>
      </c>
      <c r="F92">
        <f t="shared" si="1"/>
        <v>209</v>
      </c>
      <c r="G92">
        <v>61789090</v>
      </c>
      <c r="H92">
        <v>253386</v>
      </c>
      <c r="I92">
        <v>2627</v>
      </c>
      <c r="J92" t="s">
        <v>7888</v>
      </c>
      <c r="K92" t="s">
        <v>8326</v>
      </c>
      <c r="L92" t="s">
        <v>8327</v>
      </c>
      <c r="M92" t="s">
        <v>8229</v>
      </c>
      <c r="N92" t="s">
        <v>8228</v>
      </c>
      <c r="O92" t="s">
        <v>8328</v>
      </c>
      <c r="P92" t="s">
        <v>7942</v>
      </c>
      <c r="R92" t="s">
        <v>8329</v>
      </c>
      <c r="S92" t="s">
        <v>8330</v>
      </c>
      <c r="U92" t="s">
        <v>8331</v>
      </c>
      <c r="V92" t="s">
        <v>7930</v>
      </c>
    </row>
    <row r="93" spans="1:22" x14ac:dyDescent="0.3">
      <c r="A93" t="s">
        <v>11</v>
      </c>
      <c r="B93" s="2">
        <v>45615.750011574077</v>
      </c>
      <c r="C93" t="s">
        <v>715</v>
      </c>
      <c r="D93" t="s">
        <v>16</v>
      </c>
      <c r="E93" t="s">
        <v>161</v>
      </c>
      <c r="F93">
        <f t="shared" si="1"/>
        <v>182</v>
      </c>
      <c r="G93">
        <v>1558311</v>
      </c>
      <c r="H93">
        <v>18542</v>
      </c>
      <c r="I93">
        <v>1528</v>
      </c>
      <c r="J93" t="s">
        <v>7888</v>
      </c>
      <c r="K93" t="s">
        <v>8332</v>
      </c>
      <c r="L93" t="s">
        <v>8333</v>
      </c>
      <c r="M93" t="s">
        <v>8334</v>
      </c>
      <c r="N93" t="s">
        <v>8335</v>
      </c>
      <c r="O93" t="s">
        <v>8289</v>
      </c>
      <c r="P93" t="s">
        <v>8336</v>
      </c>
      <c r="R93" t="s">
        <v>8337</v>
      </c>
      <c r="S93" t="s">
        <v>8338</v>
      </c>
      <c r="V93" t="s">
        <v>7930</v>
      </c>
    </row>
    <row r="94" spans="1:22" x14ac:dyDescent="0.3">
      <c r="A94" t="s">
        <v>11</v>
      </c>
      <c r="B94" s="2">
        <v>45609.750011574077</v>
      </c>
      <c r="C94" t="s">
        <v>722</v>
      </c>
      <c r="D94" t="s">
        <v>16</v>
      </c>
      <c r="E94" t="s">
        <v>153</v>
      </c>
      <c r="F94">
        <f t="shared" si="1"/>
        <v>171</v>
      </c>
      <c r="G94">
        <v>3091912</v>
      </c>
      <c r="H94">
        <v>31068</v>
      </c>
      <c r="I94">
        <v>344</v>
      </c>
      <c r="J94" t="s">
        <v>7888</v>
      </c>
      <c r="K94" t="s">
        <v>8339</v>
      </c>
      <c r="L94" t="s">
        <v>8340</v>
      </c>
      <c r="M94" t="s">
        <v>8341</v>
      </c>
      <c r="O94" t="s">
        <v>8342</v>
      </c>
      <c r="P94" t="s">
        <v>8343</v>
      </c>
      <c r="R94" t="s">
        <v>8344</v>
      </c>
      <c r="S94" t="s">
        <v>8345</v>
      </c>
      <c r="V94" t="s">
        <v>7930</v>
      </c>
    </row>
    <row r="95" spans="1:22" x14ac:dyDescent="0.3">
      <c r="A95" t="s">
        <v>11</v>
      </c>
      <c r="B95" s="2">
        <v>45603.750011574077</v>
      </c>
      <c r="C95" t="s">
        <v>729</v>
      </c>
      <c r="D95" t="s">
        <v>16</v>
      </c>
      <c r="E95" t="s">
        <v>530</v>
      </c>
      <c r="F95">
        <f t="shared" si="1"/>
        <v>219</v>
      </c>
      <c r="G95">
        <v>3402112</v>
      </c>
      <c r="H95">
        <v>31471</v>
      </c>
      <c r="I95">
        <v>532</v>
      </c>
      <c r="J95" t="s">
        <v>7888</v>
      </c>
      <c r="K95" t="s">
        <v>8346</v>
      </c>
      <c r="L95" t="s">
        <v>8223</v>
      </c>
      <c r="M95" t="s">
        <v>8222</v>
      </c>
      <c r="N95" t="s">
        <v>8223</v>
      </c>
      <c r="O95" t="s">
        <v>8052</v>
      </c>
      <c r="P95" t="s">
        <v>7942</v>
      </c>
      <c r="R95" t="s">
        <v>8347</v>
      </c>
      <c r="S95" t="s">
        <v>8348</v>
      </c>
      <c r="V95" t="s">
        <v>7930</v>
      </c>
    </row>
    <row r="96" spans="1:22" x14ac:dyDescent="0.3">
      <c r="A96" t="s">
        <v>11</v>
      </c>
      <c r="B96" s="2">
        <v>45590.750034722223</v>
      </c>
      <c r="C96" t="s">
        <v>736</v>
      </c>
      <c r="D96" t="s">
        <v>16</v>
      </c>
      <c r="E96" t="s">
        <v>738</v>
      </c>
      <c r="F96">
        <f t="shared" si="1"/>
        <v>169</v>
      </c>
      <c r="G96">
        <v>230260</v>
      </c>
      <c r="H96">
        <v>4139</v>
      </c>
      <c r="I96">
        <v>73</v>
      </c>
      <c r="J96" t="s">
        <v>7885</v>
      </c>
      <c r="K96" t="s">
        <v>8349</v>
      </c>
      <c r="L96" t="s">
        <v>8287</v>
      </c>
      <c r="M96" t="s">
        <v>8287</v>
      </c>
      <c r="N96" t="s">
        <v>8288</v>
      </c>
      <c r="O96" t="s">
        <v>8044</v>
      </c>
      <c r="R96" t="s">
        <v>8291</v>
      </c>
      <c r="S96" t="s">
        <v>8292</v>
      </c>
      <c r="V96" t="s">
        <v>7930</v>
      </c>
    </row>
    <row r="97" spans="1:22" x14ac:dyDescent="0.3">
      <c r="A97" t="s">
        <v>11</v>
      </c>
      <c r="B97" s="2">
        <v>45590.585046296299</v>
      </c>
      <c r="C97" t="s">
        <v>736</v>
      </c>
      <c r="D97" t="s">
        <v>16</v>
      </c>
      <c r="E97" t="s">
        <v>745</v>
      </c>
      <c r="F97">
        <f t="shared" si="1"/>
        <v>193</v>
      </c>
      <c r="G97">
        <v>127262</v>
      </c>
      <c r="H97">
        <v>2605</v>
      </c>
      <c r="I97">
        <v>46</v>
      </c>
      <c r="J97" t="s">
        <v>7885</v>
      </c>
      <c r="K97" t="s">
        <v>8350</v>
      </c>
      <c r="L97" t="s">
        <v>8287</v>
      </c>
      <c r="M97" t="s">
        <v>8287</v>
      </c>
      <c r="N97" t="s">
        <v>8288</v>
      </c>
      <c r="O97" t="s">
        <v>8044</v>
      </c>
      <c r="R97" t="s">
        <v>8291</v>
      </c>
      <c r="S97" t="s">
        <v>8292</v>
      </c>
      <c r="V97" t="s">
        <v>7930</v>
      </c>
    </row>
    <row r="98" spans="1:22" x14ac:dyDescent="0.3">
      <c r="A98" t="s">
        <v>11</v>
      </c>
      <c r="B98" s="2">
        <v>45590.416701388887</v>
      </c>
      <c r="C98" t="s">
        <v>736</v>
      </c>
      <c r="D98" t="s">
        <v>16</v>
      </c>
      <c r="E98" t="s">
        <v>453</v>
      </c>
      <c r="F98">
        <f t="shared" si="1"/>
        <v>151</v>
      </c>
      <c r="G98">
        <v>218426</v>
      </c>
      <c r="H98">
        <v>3660</v>
      </c>
      <c r="I98">
        <v>45</v>
      </c>
      <c r="J98" t="s">
        <v>7885</v>
      </c>
      <c r="K98" t="s">
        <v>8286</v>
      </c>
      <c r="L98" t="s">
        <v>8287</v>
      </c>
      <c r="M98" t="s">
        <v>8287</v>
      </c>
      <c r="N98" t="s">
        <v>8288</v>
      </c>
      <c r="O98" t="s">
        <v>8044</v>
      </c>
      <c r="R98" t="s">
        <v>8291</v>
      </c>
      <c r="S98" t="s">
        <v>8292</v>
      </c>
      <c r="V98" t="s">
        <v>7930</v>
      </c>
    </row>
    <row r="99" spans="1:22" x14ac:dyDescent="0.3">
      <c r="A99" t="s">
        <v>11</v>
      </c>
      <c r="B99" s="2">
        <v>45589.750011574077</v>
      </c>
      <c r="C99" t="s">
        <v>736</v>
      </c>
      <c r="D99" t="s">
        <v>16</v>
      </c>
      <c r="E99" t="s">
        <v>758</v>
      </c>
      <c r="F99">
        <f t="shared" si="1"/>
        <v>252</v>
      </c>
      <c r="G99">
        <v>131696</v>
      </c>
      <c r="H99">
        <v>2562</v>
      </c>
      <c r="I99">
        <v>37</v>
      </c>
      <c r="J99" t="s">
        <v>7885</v>
      </c>
      <c r="K99" t="s">
        <v>8351</v>
      </c>
      <c r="L99" t="s">
        <v>8287</v>
      </c>
      <c r="M99" t="s">
        <v>8287</v>
      </c>
      <c r="N99" t="s">
        <v>8288</v>
      </c>
      <c r="O99" t="s">
        <v>8044</v>
      </c>
      <c r="R99" t="s">
        <v>8291</v>
      </c>
      <c r="S99" t="s">
        <v>8292</v>
      </c>
      <c r="V99" t="s">
        <v>7930</v>
      </c>
    </row>
    <row r="100" spans="1:22" x14ac:dyDescent="0.3">
      <c r="A100" t="s">
        <v>11</v>
      </c>
      <c r="B100" s="2">
        <v>45589.500011574077</v>
      </c>
      <c r="C100" t="s">
        <v>736</v>
      </c>
      <c r="D100" t="s">
        <v>16</v>
      </c>
      <c r="E100" t="s">
        <v>765</v>
      </c>
      <c r="F100">
        <f t="shared" si="1"/>
        <v>254</v>
      </c>
      <c r="G100">
        <v>130207</v>
      </c>
      <c r="H100">
        <v>2690</v>
      </c>
      <c r="I100">
        <v>47</v>
      </c>
      <c r="J100" t="s">
        <v>7885</v>
      </c>
      <c r="K100" t="s">
        <v>8352</v>
      </c>
      <c r="L100" t="s">
        <v>8287</v>
      </c>
      <c r="M100" t="s">
        <v>8287</v>
      </c>
      <c r="N100" t="s">
        <v>8288</v>
      </c>
      <c r="O100" t="s">
        <v>8044</v>
      </c>
      <c r="R100" t="s">
        <v>8291</v>
      </c>
      <c r="S100" t="s">
        <v>8292</v>
      </c>
      <c r="V100" t="s">
        <v>7930</v>
      </c>
    </row>
    <row r="101" spans="1:22" x14ac:dyDescent="0.3">
      <c r="A101" t="s">
        <v>11</v>
      </c>
      <c r="B101" s="2">
        <v>45588.750011574077</v>
      </c>
      <c r="C101" t="s">
        <v>736</v>
      </c>
      <c r="D101" t="s">
        <v>16</v>
      </c>
      <c r="E101" t="s">
        <v>772</v>
      </c>
      <c r="F101">
        <f t="shared" si="1"/>
        <v>1157</v>
      </c>
      <c r="G101">
        <v>71202</v>
      </c>
      <c r="H101">
        <v>1773</v>
      </c>
      <c r="I101">
        <v>216</v>
      </c>
      <c r="J101" t="s">
        <v>7885</v>
      </c>
      <c r="K101" t="s">
        <v>8353</v>
      </c>
      <c r="L101" t="s">
        <v>8287</v>
      </c>
      <c r="M101" t="s">
        <v>8287</v>
      </c>
      <c r="N101" t="s">
        <v>8288</v>
      </c>
      <c r="O101" t="s">
        <v>8044</v>
      </c>
      <c r="R101" t="s">
        <v>8291</v>
      </c>
      <c r="S101" t="s">
        <v>8292</v>
      </c>
      <c r="V101" t="s">
        <v>7930</v>
      </c>
    </row>
    <row r="102" spans="1:22" x14ac:dyDescent="0.3">
      <c r="A102" t="s">
        <v>11</v>
      </c>
      <c r="B102" s="2">
        <v>45584.750023148146</v>
      </c>
      <c r="C102" t="s">
        <v>778</v>
      </c>
      <c r="D102" t="s">
        <v>16</v>
      </c>
      <c r="E102" t="s">
        <v>780</v>
      </c>
      <c r="F102">
        <f t="shared" si="1"/>
        <v>188</v>
      </c>
      <c r="G102">
        <v>3182900</v>
      </c>
      <c r="H102">
        <v>42408</v>
      </c>
      <c r="I102">
        <v>600</v>
      </c>
      <c r="J102" t="s">
        <v>7885</v>
      </c>
      <c r="K102" t="s">
        <v>8354</v>
      </c>
      <c r="L102" t="s">
        <v>8355</v>
      </c>
      <c r="M102" t="s">
        <v>8287</v>
      </c>
      <c r="N102" t="s">
        <v>8044</v>
      </c>
      <c r="R102" t="s">
        <v>8356</v>
      </c>
      <c r="S102" t="s">
        <v>8357</v>
      </c>
      <c r="V102" t="s">
        <v>7930</v>
      </c>
    </row>
    <row r="103" spans="1:22" x14ac:dyDescent="0.3">
      <c r="A103" t="s">
        <v>11</v>
      </c>
      <c r="B103" s="2">
        <v>45584.375358796293</v>
      </c>
      <c r="C103" t="s">
        <v>786</v>
      </c>
      <c r="D103" t="s">
        <v>16</v>
      </c>
      <c r="E103" t="s">
        <v>377</v>
      </c>
      <c r="F103">
        <f t="shared" si="1"/>
        <v>204</v>
      </c>
      <c r="G103">
        <v>2908686</v>
      </c>
      <c r="H103">
        <v>72718</v>
      </c>
      <c r="I103">
        <v>2040</v>
      </c>
      <c r="J103" t="s">
        <v>7885</v>
      </c>
      <c r="K103" t="s">
        <v>8358</v>
      </c>
      <c r="L103" t="s">
        <v>8359</v>
      </c>
      <c r="M103" t="s">
        <v>8215</v>
      </c>
      <c r="N103" t="s">
        <v>8044</v>
      </c>
      <c r="R103" t="s">
        <v>8360</v>
      </c>
      <c r="S103" t="s">
        <v>8361</v>
      </c>
      <c r="T103" t="s">
        <v>8362</v>
      </c>
      <c r="V103" t="s">
        <v>7930</v>
      </c>
    </row>
    <row r="104" spans="1:22" x14ac:dyDescent="0.3">
      <c r="A104" t="s">
        <v>11</v>
      </c>
      <c r="B104" s="2">
        <v>45575.750069444446</v>
      </c>
      <c r="C104" t="s">
        <v>793</v>
      </c>
      <c r="D104" t="s">
        <v>16</v>
      </c>
      <c r="E104" t="s">
        <v>795</v>
      </c>
      <c r="F104">
        <f t="shared" si="1"/>
        <v>139</v>
      </c>
      <c r="G104">
        <v>215739</v>
      </c>
      <c r="H104">
        <v>2964</v>
      </c>
      <c r="I104">
        <v>53</v>
      </c>
      <c r="J104" t="s">
        <v>7885</v>
      </c>
      <c r="K104" t="s">
        <v>8363</v>
      </c>
      <c r="L104" t="s">
        <v>8364</v>
      </c>
      <c r="M104" t="s">
        <v>8365</v>
      </c>
      <c r="N104" t="s">
        <v>8366</v>
      </c>
      <c r="O104" t="s">
        <v>8367</v>
      </c>
      <c r="R104" t="s">
        <v>8368</v>
      </c>
      <c r="S104" t="s">
        <v>8369</v>
      </c>
      <c r="V104" t="s">
        <v>7930</v>
      </c>
    </row>
    <row r="105" spans="1:22" x14ac:dyDescent="0.3">
      <c r="A105" t="s">
        <v>11</v>
      </c>
      <c r="B105" s="2">
        <v>45574.750057870369</v>
      </c>
      <c r="C105" t="s">
        <v>801</v>
      </c>
      <c r="D105" t="s">
        <v>16</v>
      </c>
      <c r="E105" t="s">
        <v>803</v>
      </c>
      <c r="F105">
        <f t="shared" si="1"/>
        <v>231</v>
      </c>
      <c r="G105">
        <v>644939</v>
      </c>
      <c r="H105">
        <v>9557</v>
      </c>
      <c r="I105">
        <v>266</v>
      </c>
      <c r="J105" t="s">
        <v>7885</v>
      </c>
      <c r="K105" t="s">
        <v>8370</v>
      </c>
      <c r="L105" t="s">
        <v>8364</v>
      </c>
      <c r="M105" t="s">
        <v>8365</v>
      </c>
      <c r="N105" t="s">
        <v>8366</v>
      </c>
      <c r="O105" t="s">
        <v>8371</v>
      </c>
      <c r="R105" t="s">
        <v>8368</v>
      </c>
      <c r="S105" t="s">
        <v>8369</v>
      </c>
      <c r="V105" t="s">
        <v>7930</v>
      </c>
    </row>
    <row r="106" spans="1:22" x14ac:dyDescent="0.3">
      <c r="A106" t="s">
        <v>11</v>
      </c>
      <c r="B106" s="2">
        <v>45561.750011574077</v>
      </c>
      <c r="C106" t="s">
        <v>809</v>
      </c>
      <c r="D106" t="s">
        <v>16</v>
      </c>
      <c r="E106" t="s">
        <v>485</v>
      </c>
      <c r="F106">
        <f t="shared" si="1"/>
        <v>189</v>
      </c>
      <c r="G106">
        <v>3136693</v>
      </c>
      <c r="H106">
        <v>34618</v>
      </c>
      <c r="I106">
        <v>619</v>
      </c>
      <c r="J106" t="s">
        <v>7888</v>
      </c>
      <c r="K106" t="s">
        <v>8372</v>
      </c>
      <c r="L106" t="s">
        <v>8181</v>
      </c>
      <c r="M106" t="s">
        <v>8373</v>
      </c>
      <c r="O106" t="s">
        <v>8181</v>
      </c>
      <c r="R106" t="s">
        <v>8374</v>
      </c>
      <c r="S106" t="s">
        <v>8375</v>
      </c>
      <c r="V106" t="s">
        <v>7930</v>
      </c>
    </row>
    <row r="107" spans="1:22" x14ac:dyDescent="0.3">
      <c r="A107" t="s">
        <v>11</v>
      </c>
      <c r="B107" s="2">
        <v>45552.750011574077</v>
      </c>
      <c r="C107" t="s">
        <v>816</v>
      </c>
      <c r="D107" t="s">
        <v>16</v>
      </c>
      <c r="E107" t="s">
        <v>818</v>
      </c>
      <c r="F107">
        <f t="shared" si="1"/>
        <v>173</v>
      </c>
      <c r="G107">
        <v>1010324</v>
      </c>
      <c r="H107">
        <v>6531</v>
      </c>
      <c r="I107">
        <v>215</v>
      </c>
      <c r="J107" t="s">
        <v>7888</v>
      </c>
      <c r="K107" t="s">
        <v>8376</v>
      </c>
      <c r="L107" t="s">
        <v>8377</v>
      </c>
      <c r="M107" t="s">
        <v>8378</v>
      </c>
      <c r="N107" t="s">
        <v>8379</v>
      </c>
      <c r="P107" t="s">
        <v>8380</v>
      </c>
      <c r="Q107" t="s">
        <v>8381</v>
      </c>
      <c r="R107" t="s">
        <v>8382</v>
      </c>
      <c r="S107" t="s">
        <v>8383</v>
      </c>
      <c r="V107" t="s">
        <v>7930</v>
      </c>
    </row>
    <row r="108" spans="1:22" x14ac:dyDescent="0.3">
      <c r="A108" t="s">
        <v>11</v>
      </c>
      <c r="B108" s="2">
        <v>45545.750023148146</v>
      </c>
      <c r="C108" t="s">
        <v>824</v>
      </c>
      <c r="D108" t="s">
        <v>16</v>
      </c>
      <c r="E108" t="s">
        <v>97</v>
      </c>
      <c r="F108">
        <f t="shared" si="1"/>
        <v>163</v>
      </c>
      <c r="G108">
        <v>1171513</v>
      </c>
      <c r="H108">
        <v>15370</v>
      </c>
      <c r="I108">
        <v>108</v>
      </c>
      <c r="J108" t="s">
        <v>7888</v>
      </c>
      <c r="K108" t="s">
        <v>8384</v>
      </c>
      <c r="L108" t="s">
        <v>8385</v>
      </c>
      <c r="M108" t="s">
        <v>8386</v>
      </c>
      <c r="O108" t="s">
        <v>8044</v>
      </c>
      <c r="S108" t="s">
        <v>8387</v>
      </c>
      <c r="V108" t="s">
        <v>7930</v>
      </c>
    </row>
    <row r="109" spans="1:22" x14ac:dyDescent="0.3">
      <c r="A109" t="s">
        <v>11</v>
      </c>
      <c r="B109" s="2">
        <v>45540.750300925924</v>
      </c>
      <c r="C109" t="s">
        <v>831</v>
      </c>
      <c r="D109" t="s">
        <v>16</v>
      </c>
      <c r="E109" t="s">
        <v>191</v>
      </c>
      <c r="F109">
        <f t="shared" si="1"/>
        <v>223</v>
      </c>
      <c r="G109">
        <v>2410684</v>
      </c>
      <c r="H109">
        <v>33139</v>
      </c>
      <c r="I109">
        <v>1001</v>
      </c>
      <c r="J109" t="s">
        <v>7885</v>
      </c>
      <c r="K109" t="s">
        <v>8388</v>
      </c>
      <c r="M109" t="s">
        <v>8215</v>
      </c>
      <c r="V109" t="s">
        <v>7930</v>
      </c>
    </row>
    <row r="110" spans="1:22" x14ac:dyDescent="0.3">
      <c r="A110" t="s">
        <v>11</v>
      </c>
      <c r="B110" s="2">
        <v>45534.750023148146</v>
      </c>
      <c r="C110" t="s">
        <v>838</v>
      </c>
      <c r="D110" t="s">
        <v>16</v>
      </c>
      <c r="E110" t="s">
        <v>840</v>
      </c>
      <c r="F110">
        <f t="shared" si="1"/>
        <v>93</v>
      </c>
      <c r="G110">
        <v>850842</v>
      </c>
      <c r="H110">
        <v>8010</v>
      </c>
      <c r="I110">
        <v>158</v>
      </c>
      <c r="J110" t="s">
        <v>7887</v>
      </c>
      <c r="K110" t="s">
        <v>8389</v>
      </c>
      <c r="M110" t="s">
        <v>8215</v>
      </c>
      <c r="N110" t="s">
        <v>8390</v>
      </c>
      <c r="V110" t="s">
        <v>7930</v>
      </c>
    </row>
    <row r="111" spans="1:22" x14ac:dyDescent="0.3">
      <c r="A111" t="s">
        <v>11</v>
      </c>
      <c r="B111" s="2">
        <v>45527.759837962964</v>
      </c>
      <c r="C111" t="s">
        <v>846</v>
      </c>
      <c r="D111" t="s">
        <v>16</v>
      </c>
      <c r="E111" t="s">
        <v>848</v>
      </c>
      <c r="F111">
        <f t="shared" si="1"/>
        <v>149</v>
      </c>
      <c r="G111">
        <v>266354</v>
      </c>
      <c r="H111">
        <v>3655</v>
      </c>
      <c r="I111">
        <v>80</v>
      </c>
      <c r="J111" t="s">
        <v>7885</v>
      </c>
      <c r="K111" t="s">
        <v>8391</v>
      </c>
      <c r="L111" t="s">
        <v>8392</v>
      </c>
      <c r="M111" t="s">
        <v>8392</v>
      </c>
      <c r="N111" t="s">
        <v>8393</v>
      </c>
      <c r="O111" t="s">
        <v>8394</v>
      </c>
      <c r="R111" t="s">
        <v>8395</v>
      </c>
      <c r="S111" t="s">
        <v>8396</v>
      </c>
      <c r="V111" t="s">
        <v>7930</v>
      </c>
    </row>
    <row r="112" spans="1:22" x14ac:dyDescent="0.3">
      <c r="A112" t="s">
        <v>11</v>
      </c>
      <c r="B112" s="2">
        <v>45523.750011574077</v>
      </c>
      <c r="C112" t="s">
        <v>854</v>
      </c>
      <c r="D112" t="s">
        <v>16</v>
      </c>
      <c r="E112" t="s">
        <v>270</v>
      </c>
      <c r="F112">
        <f t="shared" si="1"/>
        <v>228</v>
      </c>
      <c r="G112">
        <v>2151869</v>
      </c>
      <c r="H112">
        <v>37369</v>
      </c>
      <c r="I112">
        <v>391</v>
      </c>
      <c r="J112" t="s">
        <v>7888</v>
      </c>
      <c r="K112" t="s">
        <v>8397</v>
      </c>
      <c r="L112" t="s">
        <v>8398</v>
      </c>
      <c r="M112" t="s">
        <v>8392</v>
      </c>
      <c r="N112" t="s">
        <v>8398</v>
      </c>
      <c r="O112" t="s">
        <v>8399</v>
      </c>
      <c r="R112" t="s">
        <v>8400</v>
      </c>
      <c r="S112" t="s">
        <v>8401</v>
      </c>
      <c r="V112" t="s">
        <v>7930</v>
      </c>
    </row>
    <row r="113" spans="1:22" x14ac:dyDescent="0.3">
      <c r="A113" t="s">
        <v>11</v>
      </c>
      <c r="B113" s="2">
        <v>45513.750023148146</v>
      </c>
      <c r="C113" t="s">
        <v>861</v>
      </c>
      <c r="D113" t="s">
        <v>16</v>
      </c>
      <c r="E113" t="s">
        <v>863</v>
      </c>
      <c r="F113">
        <f t="shared" si="1"/>
        <v>237</v>
      </c>
      <c r="G113">
        <v>4753690</v>
      </c>
      <c r="H113">
        <v>56368</v>
      </c>
      <c r="I113">
        <v>507</v>
      </c>
      <c r="J113" t="s">
        <v>7888</v>
      </c>
      <c r="K113" t="s">
        <v>8402</v>
      </c>
      <c r="L113" t="s">
        <v>8403</v>
      </c>
      <c r="M113" t="s">
        <v>8229</v>
      </c>
      <c r="N113" t="s">
        <v>8044</v>
      </c>
      <c r="R113" t="s">
        <v>8404</v>
      </c>
      <c r="S113" t="s">
        <v>8405</v>
      </c>
      <c r="V113" t="s">
        <v>7930</v>
      </c>
    </row>
    <row r="114" spans="1:22" x14ac:dyDescent="0.3">
      <c r="A114" t="s">
        <v>11</v>
      </c>
      <c r="B114" s="2">
        <v>45482.543506944443</v>
      </c>
      <c r="D114" t="s">
        <v>16</v>
      </c>
      <c r="E114" t="s">
        <v>870</v>
      </c>
      <c r="F114">
        <f t="shared" si="1"/>
        <v>19</v>
      </c>
      <c r="G114">
        <v>62002</v>
      </c>
      <c r="H114">
        <v>1955</v>
      </c>
      <c r="I114">
        <v>36</v>
      </c>
      <c r="J114" t="s">
        <v>7887</v>
      </c>
      <c r="K114" t="s">
        <v>8406</v>
      </c>
      <c r="M114" t="s">
        <v>8215</v>
      </c>
      <c r="V114" t="s">
        <v>7930</v>
      </c>
    </row>
    <row r="115" spans="1:22" x14ac:dyDescent="0.3">
      <c r="A115" t="s">
        <v>11</v>
      </c>
      <c r="B115" s="2">
        <v>45469.750138888892</v>
      </c>
      <c r="C115" t="s">
        <v>876</v>
      </c>
      <c r="D115" t="s">
        <v>16</v>
      </c>
      <c r="E115" t="s">
        <v>191</v>
      </c>
      <c r="F115">
        <f t="shared" si="1"/>
        <v>223</v>
      </c>
      <c r="G115">
        <v>6863915</v>
      </c>
      <c r="H115">
        <v>85671</v>
      </c>
      <c r="I115">
        <v>963</v>
      </c>
      <c r="J115" t="s">
        <v>7888</v>
      </c>
      <c r="K115" t="s">
        <v>8407</v>
      </c>
      <c r="L115" t="s">
        <v>8408</v>
      </c>
      <c r="M115" t="s">
        <v>8409</v>
      </c>
      <c r="O115" t="s">
        <v>8044</v>
      </c>
      <c r="R115" t="s">
        <v>8410</v>
      </c>
      <c r="S115" t="s">
        <v>8411</v>
      </c>
      <c r="T115" t="s">
        <v>8412</v>
      </c>
      <c r="V115" t="s">
        <v>7930</v>
      </c>
    </row>
    <row r="116" spans="1:22" x14ac:dyDescent="0.3">
      <c r="A116" t="s">
        <v>11</v>
      </c>
      <c r="B116" s="2">
        <v>45425.750023148146</v>
      </c>
      <c r="C116" t="s">
        <v>883</v>
      </c>
      <c r="D116" t="s">
        <v>16</v>
      </c>
      <c r="E116" t="s">
        <v>885</v>
      </c>
      <c r="F116">
        <f t="shared" si="1"/>
        <v>201</v>
      </c>
      <c r="G116">
        <v>4615851</v>
      </c>
      <c r="H116">
        <v>79951</v>
      </c>
      <c r="I116">
        <v>6677</v>
      </c>
      <c r="J116" t="s">
        <v>7888</v>
      </c>
      <c r="K116" t="s">
        <v>8413</v>
      </c>
      <c r="L116" t="s">
        <v>8414</v>
      </c>
      <c r="M116" t="s">
        <v>8415</v>
      </c>
      <c r="R116" t="s">
        <v>8416</v>
      </c>
      <c r="S116" t="s">
        <v>8417</v>
      </c>
      <c r="V116" t="s">
        <v>7930</v>
      </c>
    </row>
    <row r="117" spans="1:22" x14ac:dyDescent="0.3">
      <c r="A117" t="s">
        <v>11</v>
      </c>
      <c r="B117" s="2">
        <v>45418.750057870369</v>
      </c>
      <c r="C117" t="s">
        <v>891</v>
      </c>
      <c r="D117" t="s">
        <v>16</v>
      </c>
      <c r="E117" t="s">
        <v>262</v>
      </c>
      <c r="F117">
        <f t="shared" si="1"/>
        <v>195</v>
      </c>
      <c r="G117">
        <v>289061</v>
      </c>
      <c r="H117">
        <v>6888</v>
      </c>
      <c r="I117">
        <v>324</v>
      </c>
      <c r="J117" t="s">
        <v>7888</v>
      </c>
      <c r="K117" t="s">
        <v>8418</v>
      </c>
      <c r="L117" t="s">
        <v>8419</v>
      </c>
      <c r="M117" t="s">
        <v>8420</v>
      </c>
      <c r="O117" t="s">
        <v>8421</v>
      </c>
      <c r="R117" t="s">
        <v>8422</v>
      </c>
      <c r="S117" t="s">
        <v>8423</v>
      </c>
      <c r="V117" t="s">
        <v>7930</v>
      </c>
    </row>
    <row r="118" spans="1:22" x14ac:dyDescent="0.3">
      <c r="A118" t="s">
        <v>11</v>
      </c>
      <c r="B118" s="2">
        <v>45408.750335648147</v>
      </c>
      <c r="C118" t="s">
        <v>898</v>
      </c>
      <c r="D118" t="s">
        <v>16</v>
      </c>
      <c r="E118" t="s">
        <v>900</v>
      </c>
      <c r="F118">
        <f t="shared" si="1"/>
        <v>158</v>
      </c>
      <c r="G118">
        <v>18511252</v>
      </c>
      <c r="H118">
        <v>169408</v>
      </c>
      <c r="I118">
        <v>3888</v>
      </c>
      <c r="J118" t="s">
        <v>7888</v>
      </c>
      <c r="K118" t="s">
        <v>8424</v>
      </c>
      <c r="L118" t="s">
        <v>8425</v>
      </c>
      <c r="M118" t="s">
        <v>8426</v>
      </c>
      <c r="N118" t="s">
        <v>8427</v>
      </c>
      <c r="Q118" t="s">
        <v>8428</v>
      </c>
      <c r="R118" t="s">
        <v>8429</v>
      </c>
      <c r="S118" t="s">
        <v>8430</v>
      </c>
      <c r="T118" t="s">
        <v>8431</v>
      </c>
      <c r="V118" t="s">
        <v>7930</v>
      </c>
    </row>
    <row r="119" spans="1:22" x14ac:dyDescent="0.3">
      <c r="A119" t="s">
        <v>11</v>
      </c>
      <c r="B119" s="2">
        <v>45391.750023148146</v>
      </c>
      <c r="C119" t="s">
        <v>906</v>
      </c>
      <c r="D119" t="s">
        <v>16</v>
      </c>
      <c r="E119" t="s">
        <v>908</v>
      </c>
      <c r="F119">
        <f t="shared" si="1"/>
        <v>170</v>
      </c>
      <c r="G119">
        <v>1572955</v>
      </c>
      <c r="H119">
        <v>24824</v>
      </c>
      <c r="I119">
        <v>767</v>
      </c>
      <c r="J119" t="s">
        <v>7888</v>
      </c>
      <c r="K119" t="s">
        <v>8432</v>
      </c>
      <c r="L119" t="s">
        <v>8222</v>
      </c>
      <c r="M119" t="s">
        <v>8222</v>
      </c>
      <c r="N119" t="s">
        <v>8223</v>
      </c>
      <c r="R119" t="s">
        <v>8433</v>
      </c>
      <c r="S119" t="s">
        <v>8434</v>
      </c>
      <c r="V119" t="s">
        <v>7930</v>
      </c>
    </row>
    <row r="120" spans="1:22" x14ac:dyDescent="0.3">
      <c r="A120" t="s">
        <v>11</v>
      </c>
      <c r="B120" s="2">
        <v>45385.522256944445</v>
      </c>
      <c r="C120" t="s">
        <v>914</v>
      </c>
      <c r="D120" t="s">
        <v>16</v>
      </c>
      <c r="E120" t="s">
        <v>916</v>
      </c>
      <c r="F120">
        <f t="shared" si="1"/>
        <v>120</v>
      </c>
      <c r="G120">
        <v>520478</v>
      </c>
      <c r="H120">
        <v>5944</v>
      </c>
      <c r="I120">
        <v>78</v>
      </c>
      <c r="J120" t="s">
        <v>7888</v>
      </c>
      <c r="K120" t="s">
        <v>8435</v>
      </c>
      <c r="L120" t="s">
        <v>8403</v>
      </c>
      <c r="M120" t="s">
        <v>8229</v>
      </c>
      <c r="N120" t="s">
        <v>8044</v>
      </c>
      <c r="O120" t="s">
        <v>8181</v>
      </c>
      <c r="Q120" t="s">
        <v>8436</v>
      </c>
      <c r="R120" t="s">
        <v>8437</v>
      </c>
      <c r="S120" t="s">
        <v>8438</v>
      </c>
      <c r="T120" t="s">
        <v>8439</v>
      </c>
      <c r="V120" t="s">
        <v>7930</v>
      </c>
    </row>
    <row r="121" spans="1:22" x14ac:dyDescent="0.3">
      <c r="A121" t="s">
        <v>11</v>
      </c>
      <c r="B121" s="2">
        <v>45384.488900462966</v>
      </c>
      <c r="C121" t="s">
        <v>922</v>
      </c>
      <c r="D121" t="s">
        <v>16</v>
      </c>
      <c r="E121" t="s">
        <v>924</v>
      </c>
      <c r="F121">
        <f t="shared" si="1"/>
        <v>155</v>
      </c>
      <c r="G121">
        <v>361620</v>
      </c>
      <c r="H121">
        <v>4872</v>
      </c>
      <c r="I121">
        <v>125</v>
      </c>
      <c r="J121" t="s">
        <v>7888</v>
      </c>
      <c r="K121" t="s">
        <v>8440</v>
      </c>
      <c r="L121" t="s">
        <v>8441</v>
      </c>
      <c r="M121" t="s">
        <v>8182</v>
      </c>
      <c r="N121" t="s">
        <v>8044</v>
      </c>
      <c r="O121" t="s">
        <v>8181</v>
      </c>
      <c r="Q121" t="s">
        <v>8436</v>
      </c>
      <c r="R121" t="s">
        <v>8437</v>
      </c>
      <c r="S121" t="s">
        <v>8438</v>
      </c>
      <c r="T121" t="s">
        <v>8439</v>
      </c>
      <c r="V121" t="s">
        <v>7930</v>
      </c>
    </row>
    <row r="122" spans="1:22" x14ac:dyDescent="0.3">
      <c r="A122" t="s">
        <v>11</v>
      </c>
      <c r="B122" s="2">
        <v>45382.750231481485</v>
      </c>
      <c r="C122" t="s">
        <v>930</v>
      </c>
      <c r="D122" t="s">
        <v>16</v>
      </c>
      <c r="E122" t="s">
        <v>369</v>
      </c>
      <c r="F122">
        <f t="shared" si="1"/>
        <v>183</v>
      </c>
      <c r="G122">
        <v>925663</v>
      </c>
      <c r="H122">
        <v>11270</v>
      </c>
      <c r="I122">
        <v>159</v>
      </c>
      <c r="J122" t="s">
        <v>7888</v>
      </c>
      <c r="K122" t="s">
        <v>8442</v>
      </c>
      <c r="L122" t="s">
        <v>8443</v>
      </c>
      <c r="M122" t="s">
        <v>8182</v>
      </c>
      <c r="N122" t="s">
        <v>8044</v>
      </c>
      <c r="O122" t="s">
        <v>8181</v>
      </c>
      <c r="Q122" t="s">
        <v>8436</v>
      </c>
      <c r="R122" t="s">
        <v>8437</v>
      </c>
      <c r="S122" t="s">
        <v>8438</v>
      </c>
      <c r="T122" t="s">
        <v>8439</v>
      </c>
      <c r="V122" t="s">
        <v>7930</v>
      </c>
    </row>
    <row r="123" spans="1:22" x14ac:dyDescent="0.3">
      <c r="A123" t="s">
        <v>11</v>
      </c>
      <c r="B123" s="2">
        <v>45382.467743055553</v>
      </c>
      <c r="C123" t="s">
        <v>937</v>
      </c>
      <c r="D123" t="s">
        <v>16</v>
      </c>
      <c r="E123" t="s">
        <v>939</v>
      </c>
      <c r="F123">
        <f t="shared" si="1"/>
        <v>235</v>
      </c>
      <c r="G123">
        <v>714511</v>
      </c>
      <c r="H123">
        <v>7644</v>
      </c>
      <c r="I123">
        <v>250</v>
      </c>
      <c r="J123" t="s">
        <v>7888</v>
      </c>
      <c r="K123" t="s">
        <v>8444</v>
      </c>
      <c r="L123" t="s">
        <v>8445</v>
      </c>
      <c r="M123" t="s">
        <v>8446</v>
      </c>
      <c r="N123" t="s">
        <v>8044</v>
      </c>
      <c r="O123" t="s">
        <v>8181</v>
      </c>
      <c r="Q123" t="s">
        <v>8436</v>
      </c>
      <c r="R123" t="s">
        <v>8437</v>
      </c>
      <c r="S123" t="s">
        <v>8438</v>
      </c>
      <c r="T123" t="s">
        <v>8439</v>
      </c>
      <c r="V123" t="s">
        <v>7930</v>
      </c>
    </row>
    <row r="124" spans="1:22" x14ac:dyDescent="0.3">
      <c r="A124" t="s">
        <v>11</v>
      </c>
      <c r="B124" s="2">
        <v>45381.541631944441</v>
      </c>
      <c r="C124" t="s">
        <v>945</v>
      </c>
      <c r="D124" t="s">
        <v>16</v>
      </c>
      <c r="E124" t="s">
        <v>848</v>
      </c>
      <c r="F124">
        <f t="shared" si="1"/>
        <v>149</v>
      </c>
      <c r="G124">
        <v>1288783</v>
      </c>
      <c r="H124">
        <v>17901</v>
      </c>
      <c r="I124">
        <v>256</v>
      </c>
      <c r="J124" t="s">
        <v>7888</v>
      </c>
      <c r="K124" t="s">
        <v>8447</v>
      </c>
      <c r="L124" t="s">
        <v>8448</v>
      </c>
      <c r="M124" t="s">
        <v>8449</v>
      </c>
      <c r="N124" t="s">
        <v>8044</v>
      </c>
      <c r="O124" t="s">
        <v>8181</v>
      </c>
      <c r="Q124" t="s">
        <v>8436</v>
      </c>
      <c r="R124" t="s">
        <v>8437</v>
      </c>
      <c r="S124" t="s">
        <v>8438</v>
      </c>
      <c r="T124" t="s">
        <v>8439</v>
      </c>
      <c r="V124" t="s">
        <v>7930</v>
      </c>
    </row>
    <row r="125" spans="1:22" x14ac:dyDescent="0.3">
      <c r="A125" t="s">
        <v>11</v>
      </c>
      <c r="B125" s="2">
        <v>45380.6719212963</v>
      </c>
      <c r="C125" t="s">
        <v>952</v>
      </c>
      <c r="D125" t="s">
        <v>16</v>
      </c>
      <c r="E125" t="s">
        <v>129</v>
      </c>
      <c r="F125">
        <f t="shared" si="1"/>
        <v>186</v>
      </c>
      <c r="G125">
        <v>1018814</v>
      </c>
      <c r="H125">
        <v>16851</v>
      </c>
      <c r="I125">
        <v>384</v>
      </c>
      <c r="J125" t="s">
        <v>7888</v>
      </c>
      <c r="K125" t="s">
        <v>8450</v>
      </c>
      <c r="L125" t="s">
        <v>8451</v>
      </c>
      <c r="M125" t="s">
        <v>8281</v>
      </c>
      <c r="N125" t="s">
        <v>8044</v>
      </c>
      <c r="O125" t="s">
        <v>8181</v>
      </c>
      <c r="Q125" t="s">
        <v>8436</v>
      </c>
      <c r="R125" t="s">
        <v>8437</v>
      </c>
      <c r="S125" t="s">
        <v>8438</v>
      </c>
      <c r="T125" t="s">
        <v>8439</v>
      </c>
      <c r="V125" t="s">
        <v>7930</v>
      </c>
    </row>
    <row r="126" spans="1:22" x14ac:dyDescent="0.3">
      <c r="A126" t="s">
        <v>11</v>
      </c>
      <c r="B126" s="2">
        <v>45379.625011574077</v>
      </c>
      <c r="C126" t="s">
        <v>959</v>
      </c>
      <c r="D126" t="s">
        <v>16</v>
      </c>
      <c r="E126" t="s">
        <v>961</v>
      </c>
      <c r="F126">
        <f t="shared" si="1"/>
        <v>238</v>
      </c>
      <c r="G126">
        <v>4831238</v>
      </c>
      <c r="H126">
        <v>39284</v>
      </c>
      <c r="I126">
        <v>578</v>
      </c>
      <c r="J126" t="s">
        <v>7888</v>
      </c>
      <c r="K126" t="s">
        <v>8452</v>
      </c>
      <c r="L126" t="s">
        <v>8453</v>
      </c>
      <c r="M126" t="s">
        <v>8454</v>
      </c>
      <c r="N126" t="s">
        <v>8044</v>
      </c>
      <c r="O126" t="s">
        <v>8181</v>
      </c>
      <c r="Q126" t="s">
        <v>8436</v>
      </c>
      <c r="R126" t="s">
        <v>8437</v>
      </c>
      <c r="S126" t="s">
        <v>8438</v>
      </c>
      <c r="T126" t="s">
        <v>8439</v>
      </c>
      <c r="V126" t="s">
        <v>7930</v>
      </c>
    </row>
    <row r="127" spans="1:22" x14ac:dyDescent="0.3">
      <c r="A127" t="s">
        <v>11</v>
      </c>
      <c r="B127" s="2">
        <v>45379.46</v>
      </c>
      <c r="C127" t="s">
        <v>967</v>
      </c>
      <c r="D127" t="s">
        <v>16</v>
      </c>
      <c r="E127" t="s">
        <v>593</v>
      </c>
      <c r="F127">
        <f t="shared" si="1"/>
        <v>165</v>
      </c>
      <c r="G127">
        <v>202077</v>
      </c>
      <c r="H127">
        <v>3033</v>
      </c>
      <c r="I127">
        <v>62</v>
      </c>
      <c r="J127" t="s">
        <v>7888</v>
      </c>
      <c r="K127" t="s">
        <v>8455</v>
      </c>
      <c r="L127" t="s">
        <v>8453</v>
      </c>
      <c r="M127" t="s">
        <v>8454</v>
      </c>
      <c r="N127" t="s">
        <v>8044</v>
      </c>
      <c r="O127" t="s">
        <v>8181</v>
      </c>
      <c r="Q127" t="s">
        <v>8436</v>
      </c>
      <c r="R127" t="s">
        <v>8437</v>
      </c>
      <c r="S127" t="s">
        <v>8438</v>
      </c>
      <c r="T127" t="s">
        <v>8439</v>
      </c>
      <c r="V127" t="s">
        <v>7930</v>
      </c>
    </row>
    <row r="128" spans="1:22" x14ac:dyDescent="0.3">
      <c r="A128" t="s">
        <v>11</v>
      </c>
      <c r="B128" s="2">
        <v>45378.755439814813</v>
      </c>
      <c r="C128" t="s">
        <v>974</v>
      </c>
      <c r="D128" t="s">
        <v>16</v>
      </c>
      <c r="E128" t="s">
        <v>377</v>
      </c>
      <c r="F128">
        <f t="shared" si="1"/>
        <v>204</v>
      </c>
      <c r="G128">
        <v>699797</v>
      </c>
      <c r="H128">
        <v>9970</v>
      </c>
      <c r="I128">
        <v>293</v>
      </c>
      <c r="J128" t="s">
        <v>7888</v>
      </c>
      <c r="K128" t="s">
        <v>8456</v>
      </c>
      <c r="L128" t="s">
        <v>8457</v>
      </c>
      <c r="M128" t="s">
        <v>8147</v>
      </c>
      <c r="N128" t="s">
        <v>8044</v>
      </c>
      <c r="O128" t="s">
        <v>8181</v>
      </c>
      <c r="Q128" t="s">
        <v>8436</v>
      </c>
      <c r="R128" t="s">
        <v>8437</v>
      </c>
      <c r="S128" t="s">
        <v>8438</v>
      </c>
      <c r="T128" t="s">
        <v>8439</v>
      </c>
      <c r="V128" t="s">
        <v>7930</v>
      </c>
    </row>
    <row r="129" spans="1:22" x14ac:dyDescent="0.3">
      <c r="A129" t="s">
        <v>11</v>
      </c>
      <c r="B129" s="2">
        <v>45378.584456018521</v>
      </c>
      <c r="C129" t="s">
        <v>981</v>
      </c>
      <c r="D129" t="s">
        <v>16</v>
      </c>
      <c r="E129" t="s">
        <v>983</v>
      </c>
      <c r="F129">
        <f t="shared" si="1"/>
        <v>203</v>
      </c>
      <c r="G129">
        <v>498461</v>
      </c>
      <c r="H129">
        <v>7448</v>
      </c>
      <c r="I129">
        <v>193</v>
      </c>
      <c r="J129" t="s">
        <v>7888</v>
      </c>
      <c r="K129" t="s">
        <v>8458</v>
      </c>
      <c r="L129" t="s">
        <v>8459</v>
      </c>
      <c r="M129" t="s">
        <v>8454</v>
      </c>
      <c r="N129" t="s">
        <v>8044</v>
      </c>
      <c r="O129" t="s">
        <v>8181</v>
      </c>
      <c r="Q129" t="s">
        <v>8436</v>
      </c>
      <c r="R129" t="s">
        <v>8437</v>
      </c>
      <c r="S129" t="s">
        <v>8438</v>
      </c>
      <c r="T129" t="s">
        <v>8439</v>
      </c>
      <c r="V129" t="s">
        <v>7930</v>
      </c>
    </row>
    <row r="130" spans="1:22" x14ac:dyDescent="0.3">
      <c r="A130" t="s">
        <v>11</v>
      </c>
      <c r="B130" s="2">
        <v>45378.458437499998</v>
      </c>
      <c r="C130" t="s">
        <v>989</v>
      </c>
      <c r="D130" t="s">
        <v>16</v>
      </c>
      <c r="E130" t="s">
        <v>991</v>
      </c>
      <c r="F130">
        <f t="shared" ref="F130:F193" si="2">IFERROR(IF(ISNUMBER(SEARCH("M", E130)), MID(E130, SEARCH("T", E130) + 1, SEARCH("M", E130) - SEARCH("T", E130) - 1) * 60, 0), 0) + IFERROR(IF(ISNUMBER(SEARCH("M", E130)), MID(E130, SEARCH("M", E130) + 1, SEARCH("S", E130) - SEARCH("M", E130) - 1) * 1, MID(E130, SEARCH("T", E130) + 1, SEARCH("S", E130) - SEARCH("T", E130) - 1) * 1), 0)</f>
        <v>1916</v>
      </c>
      <c r="G130">
        <v>63162</v>
      </c>
      <c r="H130">
        <v>2231</v>
      </c>
      <c r="I130">
        <v>184</v>
      </c>
      <c r="J130" t="s">
        <v>7888</v>
      </c>
      <c r="K130" t="s">
        <v>8460</v>
      </c>
      <c r="L130" t="s">
        <v>8451</v>
      </c>
      <c r="M130" t="s">
        <v>8281</v>
      </c>
      <c r="N130" t="s">
        <v>8044</v>
      </c>
      <c r="O130" t="s">
        <v>8181</v>
      </c>
      <c r="Q130" t="s">
        <v>8436</v>
      </c>
      <c r="R130" t="s">
        <v>8437</v>
      </c>
      <c r="S130" t="s">
        <v>8438</v>
      </c>
      <c r="T130" t="s">
        <v>8439</v>
      </c>
      <c r="V130" t="s">
        <v>7930</v>
      </c>
    </row>
    <row r="131" spans="1:22" x14ac:dyDescent="0.3">
      <c r="A131" t="s">
        <v>11</v>
      </c>
      <c r="B131" s="2">
        <v>45377.750162037039</v>
      </c>
      <c r="C131" t="s">
        <v>997</v>
      </c>
      <c r="D131" t="s">
        <v>16</v>
      </c>
      <c r="E131" t="s">
        <v>49</v>
      </c>
      <c r="F131">
        <f t="shared" si="2"/>
        <v>213</v>
      </c>
      <c r="G131">
        <v>3961213</v>
      </c>
      <c r="H131">
        <v>66137</v>
      </c>
      <c r="I131">
        <v>813</v>
      </c>
      <c r="J131" t="s">
        <v>7888</v>
      </c>
      <c r="K131" t="s">
        <v>8461</v>
      </c>
      <c r="L131" t="s">
        <v>8462</v>
      </c>
      <c r="M131" t="s">
        <v>8043</v>
      </c>
      <c r="N131" t="s">
        <v>8044</v>
      </c>
      <c r="O131" t="s">
        <v>8181</v>
      </c>
      <c r="Q131" t="s">
        <v>8436</v>
      </c>
      <c r="R131" t="s">
        <v>8437</v>
      </c>
      <c r="S131" t="s">
        <v>8438</v>
      </c>
      <c r="T131" t="s">
        <v>8439</v>
      </c>
      <c r="V131" t="s">
        <v>7930</v>
      </c>
    </row>
    <row r="132" spans="1:22" x14ac:dyDescent="0.3">
      <c r="A132" t="s">
        <v>11</v>
      </c>
      <c r="B132" s="2">
        <v>45370.584097222221</v>
      </c>
      <c r="C132" t="s">
        <v>1004</v>
      </c>
      <c r="D132" t="s">
        <v>16</v>
      </c>
      <c r="E132" t="s">
        <v>1006</v>
      </c>
      <c r="F132">
        <f t="shared" si="2"/>
        <v>78</v>
      </c>
      <c r="G132">
        <v>210619</v>
      </c>
      <c r="H132">
        <v>5553</v>
      </c>
      <c r="I132">
        <v>124</v>
      </c>
      <c r="J132" t="s">
        <v>7888</v>
      </c>
      <c r="K132" t="s">
        <v>8463</v>
      </c>
      <c r="L132" t="s">
        <v>8451</v>
      </c>
      <c r="M132" t="s">
        <v>8281</v>
      </c>
      <c r="N132" t="s">
        <v>8044</v>
      </c>
      <c r="O132" t="s">
        <v>8181</v>
      </c>
      <c r="Q132" t="s">
        <v>8436</v>
      </c>
      <c r="R132" t="s">
        <v>8437</v>
      </c>
      <c r="S132" t="s">
        <v>8438</v>
      </c>
      <c r="T132" t="s">
        <v>8439</v>
      </c>
      <c r="V132" t="s">
        <v>7930</v>
      </c>
    </row>
    <row r="133" spans="1:22" x14ac:dyDescent="0.3">
      <c r="A133" t="s">
        <v>11</v>
      </c>
      <c r="B133" s="2">
        <v>45367.750034722223</v>
      </c>
      <c r="C133" t="s">
        <v>1012</v>
      </c>
      <c r="D133" t="s">
        <v>16</v>
      </c>
      <c r="E133" t="s">
        <v>601</v>
      </c>
      <c r="F133">
        <f t="shared" si="2"/>
        <v>119</v>
      </c>
      <c r="G133">
        <v>614299</v>
      </c>
      <c r="H133">
        <v>4608</v>
      </c>
      <c r="I133">
        <v>180</v>
      </c>
      <c r="J133" t="s">
        <v>7888</v>
      </c>
      <c r="K133" t="s">
        <v>8464</v>
      </c>
      <c r="L133" t="s">
        <v>8259</v>
      </c>
      <c r="M133" t="s">
        <v>8128</v>
      </c>
      <c r="N133" t="s">
        <v>8129</v>
      </c>
      <c r="Q133" t="s">
        <v>8428</v>
      </c>
      <c r="R133" t="s">
        <v>8429</v>
      </c>
      <c r="S133" t="s">
        <v>8430</v>
      </c>
      <c r="T133" t="s">
        <v>8431</v>
      </c>
      <c r="V133" t="s">
        <v>7930</v>
      </c>
    </row>
    <row r="134" spans="1:22" x14ac:dyDescent="0.3">
      <c r="A134" t="s">
        <v>11</v>
      </c>
      <c r="B134" s="2">
        <v>45367.583518518521</v>
      </c>
      <c r="C134" t="s">
        <v>1012</v>
      </c>
      <c r="D134" t="s">
        <v>16</v>
      </c>
      <c r="E134" t="s">
        <v>199</v>
      </c>
      <c r="F134">
        <f t="shared" si="2"/>
        <v>143</v>
      </c>
      <c r="G134">
        <v>602179</v>
      </c>
      <c r="H134">
        <v>5985</v>
      </c>
      <c r="I134">
        <v>269</v>
      </c>
      <c r="J134" t="s">
        <v>7888</v>
      </c>
      <c r="K134" t="s">
        <v>8465</v>
      </c>
      <c r="L134" t="s">
        <v>8259</v>
      </c>
      <c r="M134" t="s">
        <v>8128</v>
      </c>
      <c r="N134" t="s">
        <v>8129</v>
      </c>
      <c r="Q134" t="s">
        <v>8428</v>
      </c>
      <c r="R134" t="s">
        <v>8429</v>
      </c>
      <c r="S134" t="s">
        <v>8430</v>
      </c>
      <c r="T134" t="s">
        <v>8431</v>
      </c>
      <c r="V134" t="s">
        <v>7930</v>
      </c>
    </row>
    <row r="135" spans="1:22" x14ac:dyDescent="0.3">
      <c r="A135" t="s">
        <v>11</v>
      </c>
      <c r="B135" s="2">
        <v>45367.417372685188</v>
      </c>
      <c r="C135" t="s">
        <v>1012</v>
      </c>
      <c r="D135" t="s">
        <v>16</v>
      </c>
      <c r="E135" t="s">
        <v>593</v>
      </c>
      <c r="F135">
        <f t="shared" si="2"/>
        <v>165</v>
      </c>
      <c r="G135">
        <v>748634</v>
      </c>
      <c r="H135">
        <v>4724</v>
      </c>
      <c r="I135">
        <v>211</v>
      </c>
      <c r="J135" t="s">
        <v>7888</v>
      </c>
      <c r="K135" t="s">
        <v>8466</v>
      </c>
      <c r="L135" t="s">
        <v>8259</v>
      </c>
      <c r="M135" t="s">
        <v>8128</v>
      </c>
      <c r="N135" t="s">
        <v>8129</v>
      </c>
      <c r="Q135" t="s">
        <v>8428</v>
      </c>
      <c r="R135" t="s">
        <v>8429</v>
      </c>
      <c r="S135" t="s">
        <v>8430</v>
      </c>
      <c r="T135" t="s">
        <v>8431</v>
      </c>
      <c r="V135" t="s">
        <v>7930</v>
      </c>
    </row>
    <row r="136" spans="1:22" x14ac:dyDescent="0.3">
      <c r="A136" t="s">
        <v>11</v>
      </c>
      <c r="B136" s="2">
        <v>45366.750613425924</v>
      </c>
      <c r="C136" t="s">
        <v>1012</v>
      </c>
      <c r="D136" t="s">
        <v>16</v>
      </c>
      <c r="E136" t="s">
        <v>1032</v>
      </c>
      <c r="F136">
        <f t="shared" si="2"/>
        <v>164</v>
      </c>
      <c r="G136">
        <v>376137</v>
      </c>
      <c r="H136">
        <v>3892</v>
      </c>
      <c r="I136">
        <v>154</v>
      </c>
      <c r="J136" t="s">
        <v>7888</v>
      </c>
      <c r="K136" t="s">
        <v>8467</v>
      </c>
      <c r="L136" t="s">
        <v>8259</v>
      </c>
      <c r="M136" t="s">
        <v>8128</v>
      </c>
      <c r="N136" t="s">
        <v>8129</v>
      </c>
      <c r="Q136" t="s">
        <v>8428</v>
      </c>
      <c r="R136" t="s">
        <v>8429</v>
      </c>
      <c r="S136" t="s">
        <v>8430</v>
      </c>
      <c r="T136" t="s">
        <v>8431</v>
      </c>
      <c r="V136" t="s">
        <v>7930</v>
      </c>
    </row>
    <row r="137" spans="1:22" x14ac:dyDescent="0.3">
      <c r="A137" t="s">
        <v>11</v>
      </c>
      <c r="B137" s="2">
        <v>45366.588263888887</v>
      </c>
      <c r="C137" t="s">
        <v>1038</v>
      </c>
      <c r="D137" t="s">
        <v>16</v>
      </c>
      <c r="E137" t="s">
        <v>1040</v>
      </c>
      <c r="F137">
        <f t="shared" si="2"/>
        <v>161</v>
      </c>
      <c r="G137">
        <v>528675</v>
      </c>
      <c r="H137">
        <v>7510</v>
      </c>
      <c r="I137">
        <v>269</v>
      </c>
      <c r="J137" t="s">
        <v>7888</v>
      </c>
      <c r="K137" t="s">
        <v>8468</v>
      </c>
      <c r="L137" t="s">
        <v>8259</v>
      </c>
      <c r="M137" t="s">
        <v>8128</v>
      </c>
      <c r="N137" t="s">
        <v>8129</v>
      </c>
      <c r="Q137" t="s">
        <v>8428</v>
      </c>
      <c r="R137" t="s">
        <v>8429</v>
      </c>
      <c r="S137" t="s">
        <v>8430</v>
      </c>
      <c r="T137" t="s">
        <v>8431</v>
      </c>
      <c r="V137" t="s">
        <v>7930</v>
      </c>
    </row>
    <row r="138" spans="1:22" x14ac:dyDescent="0.3">
      <c r="A138" t="s">
        <v>11</v>
      </c>
      <c r="B138" s="2">
        <v>45366.416967592595</v>
      </c>
      <c r="C138" t="s">
        <v>1012</v>
      </c>
      <c r="D138" t="s">
        <v>16</v>
      </c>
      <c r="E138" t="s">
        <v>924</v>
      </c>
      <c r="F138">
        <f t="shared" si="2"/>
        <v>155</v>
      </c>
      <c r="G138">
        <v>1247058</v>
      </c>
      <c r="H138">
        <v>18609</v>
      </c>
      <c r="I138">
        <v>522</v>
      </c>
      <c r="J138" t="s">
        <v>7888</v>
      </c>
      <c r="K138" t="s">
        <v>8424</v>
      </c>
      <c r="L138" t="s">
        <v>8259</v>
      </c>
      <c r="M138" t="s">
        <v>8128</v>
      </c>
      <c r="N138" t="s">
        <v>8129</v>
      </c>
      <c r="Q138" t="s">
        <v>8428</v>
      </c>
      <c r="R138" t="s">
        <v>8429</v>
      </c>
      <c r="S138" t="s">
        <v>8430</v>
      </c>
      <c r="T138" t="s">
        <v>8431</v>
      </c>
      <c r="V138" t="s">
        <v>7930</v>
      </c>
    </row>
    <row r="139" spans="1:22" x14ac:dyDescent="0.3">
      <c r="A139" t="s">
        <v>11</v>
      </c>
      <c r="B139" s="2">
        <v>45365.750081018516</v>
      </c>
      <c r="C139" t="s">
        <v>1051</v>
      </c>
      <c r="D139" t="s">
        <v>16</v>
      </c>
      <c r="E139" t="s">
        <v>199</v>
      </c>
      <c r="F139">
        <f t="shared" si="2"/>
        <v>143</v>
      </c>
      <c r="G139">
        <v>613596</v>
      </c>
      <c r="H139">
        <v>4448</v>
      </c>
      <c r="I139">
        <v>197</v>
      </c>
      <c r="J139" t="s">
        <v>7888</v>
      </c>
      <c r="K139" t="s">
        <v>8469</v>
      </c>
      <c r="L139" t="s">
        <v>8259</v>
      </c>
      <c r="M139" t="s">
        <v>8128</v>
      </c>
      <c r="N139" t="s">
        <v>8129</v>
      </c>
      <c r="Q139" t="s">
        <v>8428</v>
      </c>
      <c r="R139" t="s">
        <v>8429</v>
      </c>
      <c r="S139" t="s">
        <v>8430</v>
      </c>
      <c r="T139" t="s">
        <v>8431</v>
      </c>
      <c r="V139" t="s">
        <v>7930</v>
      </c>
    </row>
    <row r="140" spans="1:22" x14ac:dyDescent="0.3">
      <c r="A140" t="s">
        <v>11</v>
      </c>
      <c r="B140" s="2">
        <v>45365.605706018519</v>
      </c>
      <c r="C140" t="s">
        <v>1012</v>
      </c>
      <c r="D140" t="s">
        <v>16</v>
      </c>
      <c r="E140" t="s">
        <v>485</v>
      </c>
      <c r="F140">
        <f t="shared" si="2"/>
        <v>189</v>
      </c>
      <c r="G140">
        <v>1309224</v>
      </c>
      <c r="H140">
        <v>13028</v>
      </c>
      <c r="I140">
        <v>413</v>
      </c>
      <c r="J140" t="s">
        <v>7888</v>
      </c>
      <c r="K140" t="s">
        <v>8470</v>
      </c>
      <c r="L140" t="s">
        <v>8259</v>
      </c>
      <c r="M140" t="s">
        <v>8128</v>
      </c>
      <c r="N140" t="s">
        <v>8129</v>
      </c>
      <c r="Q140" t="s">
        <v>8428</v>
      </c>
      <c r="R140" t="s">
        <v>8429</v>
      </c>
      <c r="S140" t="s">
        <v>8430</v>
      </c>
      <c r="T140" t="s">
        <v>8431</v>
      </c>
      <c r="V140" t="s">
        <v>7930</v>
      </c>
    </row>
    <row r="141" spans="1:22" x14ac:dyDescent="0.3">
      <c r="A141" t="s">
        <v>11</v>
      </c>
      <c r="B141" s="2">
        <v>45365.417048611111</v>
      </c>
      <c r="C141" t="s">
        <v>1012</v>
      </c>
      <c r="D141" t="s">
        <v>16</v>
      </c>
      <c r="E141" t="s">
        <v>1064</v>
      </c>
      <c r="F141">
        <f t="shared" si="2"/>
        <v>1393</v>
      </c>
      <c r="G141">
        <v>180323</v>
      </c>
      <c r="H141">
        <v>7278</v>
      </c>
      <c r="I141">
        <v>658</v>
      </c>
      <c r="J141" t="s">
        <v>7888</v>
      </c>
      <c r="K141" t="s">
        <v>8471</v>
      </c>
      <c r="L141" t="s">
        <v>8259</v>
      </c>
      <c r="M141" t="s">
        <v>8128</v>
      </c>
      <c r="N141" t="s">
        <v>8129</v>
      </c>
      <c r="Q141" t="s">
        <v>8428</v>
      </c>
      <c r="R141" t="s">
        <v>8429</v>
      </c>
      <c r="S141" t="s">
        <v>8430</v>
      </c>
      <c r="T141" t="s">
        <v>8431</v>
      </c>
      <c r="V141" t="s">
        <v>7930</v>
      </c>
    </row>
    <row r="142" spans="1:22" x14ac:dyDescent="0.3">
      <c r="A142" t="s">
        <v>11</v>
      </c>
      <c r="B142" s="2">
        <v>45364.750173611108</v>
      </c>
      <c r="C142" t="s">
        <v>1070</v>
      </c>
      <c r="D142" t="s">
        <v>16</v>
      </c>
      <c r="E142" t="s">
        <v>285</v>
      </c>
      <c r="F142">
        <f t="shared" si="2"/>
        <v>187</v>
      </c>
      <c r="G142">
        <v>5250151</v>
      </c>
      <c r="H142">
        <v>90438</v>
      </c>
      <c r="I142">
        <v>2499</v>
      </c>
      <c r="J142" t="s">
        <v>7888</v>
      </c>
      <c r="K142" t="s">
        <v>8472</v>
      </c>
      <c r="L142" t="s">
        <v>8259</v>
      </c>
      <c r="M142" t="s">
        <v>8128</v>
      </c>
      <c r="N142" t="s">
        <v>8129</v>
      </c>
      <c r="Q142" t="s">
        <v>8428</v>
      </c>
      <c r="R142" t="s">
        <v>8429</v>
      </c>
      <c r="S142" t="s">
        <v>8430</v>
      </c>
      <c r="T142" t="s">
        <v>8431</v>
      </c>
      <c r="V142" t="s">
        <v>7930</v>
      </c>
    </row>
    <row r="143" spans="1:22" x14ac:dyDescent="0.3">
      <c r="A143" t="s">
        <v>11</v>
      </c>
      <c r="B143" s="2">
        <v>45363.567442129628</v>
      </c>
      <c r="D143" t="s">
        <v>16</v>
      </c>
      <c r="E143" t="s">
        <v>1077</v>
      </c>
      <c r="F143">
        <f t="shared" si="2"/>
        <v>7</v>
      </c>
      <c r="G143">
        <v>98628</v>
      </c>
      <c r="H143">
        <v>4536</v>
      </c>
      <c r="I143">
        <v>90</v>
      </c>
      <c r="J143" t="s">
        <v>7887</v>
      </c>
      <c r="K143" t="s">
        <v>8473</v>
      </c>
      <c r="M143" t="s">
        <v>8215</v>
      </c>
      <c r="V143" t="s">
        <v>7930</v>
      </c>
    </row>
    <row r="144" spans="1:22" x14ac:dyDescent="0.3">
      <c r="A144" t="s">
        <v>11</v>
      </c>
      <c r="B144" s="2">
        <v>45361.508009259262</v>
      </c>
      <c r="D144" t="s">
        <v>16</v>
      </c>
      <c r="E144" t="s">
        <v>1084</v>
      </c>
      <c r="F144">
        <f t="shared" si="2"/>
        <v>36</v>
      </c>
      <c r="G144">
        <v>327318</v>
      </c>
      <c r="H144">
        <v>25023</v>
      </c>
      <c r="I144">
        <v>183</v>
      </c>
      <c r="J144" t="s">
        <v>7887</v>
      </c>
      <c r="K144" t="s">
        <v>8474</v>
      </c>
      <c r="M144" t="s">
        <v>8215</v>
      </c>
      <c r="V144" t="s">
        <v>7930</v>
      </c>
    </row>
    <row r="145" spans="1:22" x14ac:dyDescent="0.3">
      <c r="A145" t="s">
        <v>11</v>
      </c>
      <c r="B145" s="2">
        <v>45347.55159722222</v>
      </c>
      <c r="C145" t="s">
        <v>1090</v>
      </c>
      <c r="D145" t="s">
        <v>16</v>
      </c>
      <c r="E145" t="s">
        <v>1092</v>
      </c>
      <c r="F145">
        <f t="shared" si="2"/>
        <v>159</v>
      </c>
      <c r="G145">
        <v>527737</v>
      </c>
      <c r="H145">
        <v>15848</v>
      </c>
      <c r="I145">
        <v>1027</v>
      </c>
      <c r="J145" t="s">
        <v>7888</v>
      </c>
      <c r="K145" t="s">
        <v>8475</v>
      </c>
      <c r="L145" t="s">
        <v>8476</v>
      </c>
      <c r="M145" t="s">
        <v>7971</v>
      </c>
      <c r="N145" t="s">
        <v>8477</v>
      </c>
      <c r="O145" t="s">
        <v>8478</v>
      </c>
      <c r="R145" t="s">
        <v>8479</v>
      </c>
      <c r="S145" t="s">
        <v>8480</v>
      </c>
      <c r="T145" t="s">
        <v>8481</v>
      </c>
      <c r="V145" t="s">
        <v>7930</v>
      </c>
    </row>
    <row r="146" spans="1:22" x14ac:dyDescent="0.3">
      <c r="A146" t="s">
        <v>11</v>
      </c>
      <c r="B146" s="2">
        <v>45342.493900462963</v>
      </c>
      <c r="C146" t="s">
        <v>1098</v>
      </c>
      <c r="D146" t="s">
        <v>16</v>
      </c>
      <c r="E146" t="s">
        <v>1100</v>
      </c>
      <c r="F146">
        <f t="shared" si="2"/>
        <v>102</v>
      </c>
      <c r="G146">
        <v>2431267</v>
      </c>
      <c r="H146">
        <v>11911</v>
      </c>
      <c r="I146">
        <v>1448</v>
      </c>
      <c r="J146" t="s">
        <v>7888</v>
      </c>
      <c r="K146" t="s">
        <v>8482</v>
      </c>
      <c r="L146" t="s">
        <v>8476</v>
      </c>
      <c r="M146" t="s">
        <v>7971</v>
      </c>
      <c r="N146" t="s">
        <v>8483</v>
      </c>
      <c r="O146" t="s">
        <v>8478</v>
      </c>
      <c r="R146" t="s">
        <v>8484</v>
      </c>
      <c r="S146" t="s">
        <v>8485</v>
      </c>
      <c r="T146" t="s">
        <v>8486</v>
      </c>
      <c r="V146" t="s">
        <v>7930</v>
      </c>
    </row>
    <row r="147" spans="1:22" x14ac:dyDescent="0.3">
      <c r="A147" t="s">
        <v>11</v>
      </c>
      <c r="B147" s="2">
        <v>45336.750034722223</v>
      </c>
      <c r="C147" t="s">
        <v>1106</v>
      </c>
      <c r="D147" t="s">
        <v>16</v>
      </c>
      <c r="E147" t="s">
        <v>1108</v>
      </c>
      <c r="F147">
        <f t="shared" si="2"/>
        <v>126</v>
      </c>
      <c r="G147">
        <v>3188002</v>
      </c>
      <c r="H147">
        <v>25832</v>
      </c>
      <c r="I147">
        <v>663</v>
      </c>
      <c r="J147" t="s">
        <v>7888</v>
      </c>
      <c r="K147" t="s">
        <v>8487</v>
      </c>
      <c r="L147" t="s">
        <v>8488</v>
      </c>
      <c r="M147" t="s">
        <v>7989</v>
      </c>
      <c r="N147" t="s">
        <v>7989</v>
      </c>
      <c r="O147" t="s">
        <v>8489</v>
      </c>
      <c r="R147" t="s">
        <v>8490</v>
      </c>
      <c r="S147" t="s">
        <v>8491</v>
      </c>
      <c r="V147" t="s">
        <v>7930</v>
      </c>
    </row>
    <row r="148" spans="1:22" x14ac:dyDescent="0.3">
      <c r="A148" t="s">
        <v>11</v>
      </c>
      <c r="B148" s="2">
        <v>45336.458344907405</v>
      </c>
      <c r="C148" t="s">
        <v>1114</v>
      </c>
      <c r="D148" t="s">
        <v>16</v>
      </c>
      <c r="E148" t="s">
        <v>1116</v>
      </c>
      <c r="F148">
        <f t="shared" si="2"/>
        <v>220</v>
      </c>
      <c r="G148">
        <v>108425207</v>
      </c>
      <c r="H148">
        <v>388363</v>
      </c>
      <c r="I148">
        <v>4205</v>
      </c>
      <c r="J148" t="s">
        <v>7888</v>
      </c>
      <c r="K148" t="s">
        <v>8492</v>
      </c>
      <c r="L148" t="s">
        <v>8228</v>
      </c>
      <c r="M148" t="s">
        <v>8229</v>
      </c>
      <c r="N148" t="s">
        <v>8044</v>
      </c>
      <c r="V148" t="s">
        <v>7930</v>
      </c>
    </row>
    <row r="149" spans="1:22" x14ac:dyDescent="0.3">
      <c r="A149" t="s">
        <v>11</v>
      </c>
      <c r="B149" s="2">
        <v>45328.750115740739</v>
      </c>
      <c r="C149" t="s">
        <v>1122</v>
      </c>
      <c r="D149" t="s">
        <v>16</v>
      </c>
      <c r="E149" t="s">
        <v>41</v>
      </c>
      <c r="F149">
        <f t="shared" si="2"/>
        <v>177</v>
      </c>
      <c r="G149">
        <v>2542856</v>
      </c>
      <c r="H149">
        <v>29752</v>
      </c>
      <c r="I149">
        <v>1812</v>
      </c>
      <c r="J149" t="s">
        <v>7888</v>
      </c>
      <c r="K149" t="s">
        <v>8493</v>
      </c>
      <c r="L149" t="s">
        <v>7996</v>
      </c>
      <c r="M149" t="s">
        <v>7971</v>
      </c>
      <c r="N149" t="s">
        <v>8494</v>
      </c>
      <c r="O149" t="s">
        <v>8289</v>
      </c>
      <c r="V149" t="s">
        <v>7930</v>
      </c>
    </row>
    <row r="150" spans="1:22" x14ac:dyDescent="0.3">
      <c r="A150" t="s">
        <v>11</v>
      </c>
      <c r="B150" s="2">
        <v>45323.750451388885</v>
      </c>
      <c r="C150" t="s">
        <v>1129</v>
      </c>
      <c r="D150" t="s">
        <v>16</v>
      </c>
      <c r="E150" t="s">
        <v>145</v>
      </c>
      <c r="F150">
        <f t="shared" si="2"/>
        <v>160</v>
      </c>
      <c r="G150">
        <v>7681914</v>
      </c>
      <c r="H150">
        <v>90732</v>
      </c>
      <c r="I150">
        <v>3626</v>
      </c>
      <c r="J150" t="s">
        <v>7886</v>
      </c>
      <c r="K150" t="s">
        <v>8495</v>
      </c>
      <c r="L150" t="s">
        <v>8496</v>
      </c>
      <c r="M150" t="s">
        <v>7971</v>
      </c>
      <c r="O150" t="s">
        <v>8497</v>
      </c>
      <c r="V150" t="s">
        <v>7930</v>
      </c>
    </row>
    <row r="151" spans="1:22" x14ac:dyDescent="0.3">
      <c r="A151" t="s">
        <v>11</v>
      </c>
      <c r="B151" s="2">
        <v>45320.468564814815</v>
      </c>
      <c r="C151" t="s">
        <v>1136</v>
      </c>
      <c r="D151" t="s">
        <v>16</v>
      </c>
      <c r="E151" t="s">
        <v>1138</v>
      </c>
      <c r="F151">
        <f t="shared" si="2"/>
        <v>135</v>
      </c>
      <c r="G151">
        <v>1546495</v>
      </c>
      <c r="H151">
        <v>32601</v>
      </c>
      <c r="I151">
        <v>1072</v>
      </c>
      <c r="J151" t="s">
        <v>7888</v>
      </c>
      <c r="K151" t="s">
        <v>8495</v>
      </c>
      <c r="L151" t="s">
        <v>8238</v>
      </c>
      <c r="M151" t="s">
        <v>7971</v>
      </c>
      <c r="N151" t="s">
        <v>8478</v>
      </c>
      <c r="O151" t="s">
        <v>8497</v>
      </c>
      <c r="R151" t="s">
        <v>8498</v>
      </c>
      <c r="S151" t="s">
        <v>8499</v>
      </c>
      <c r="V151" t="s">
        <v>7930</v>
      </c>
    </row>
    <row r="152" spans="1:22" x14ac:dyDescent="0.3">
      <c r="A152" t="s">
        <v>11</v>
      </c>
      <c r="B152" s="2">
        <v>45317.750451388885</v>
      </c>
      <c r="C152" t="s">
        <v>1144</v>
      </c>
      <c r="D152" t="s">
        <v>16</v>
      </c>
      <c r="E152" t="s">
        <v>818</v>
      </c>
      <c r="F152">
        <f t="shared" si="2"/>
        <v>173</v>
      </c>
      <c r="G152">
        <v>2694365</v>
      </c>
      <c r="H152">
        <v>33631</v>
      </c>
      <c r="I152">
        <v>1397</v>
      </c>
      <c r="J152" t="s">
        <v>7888</v>
      </c>
      <c r="K152" t="s">
        <v>8500</v>
      </c>
      <c r="L152" t="s">
        <v>8392</v>
      </c>
      <c r="M152" t="s">
        <v>8392</v>
      </c>
      <c r="N152" t="s">
        <v>8398</v>
      </c>
      <c r="O152" t="s">
        <v>8501</v>
      </c>
      <c r="V152" t="s">
        <v>7930</v>
      </c>
    </row>
    <row r="153" spans="1:22" x14ac:dyDescent="0.3">
      <c r="A153" t="s">
        <v>11</v>
      </c>
      <c r="B153" s="2">
        <v>45310.777696759258</v>
      </c>
      <c r="C153" t="s">
        <v>1151</v>
      </c>
      <c r="D153" t="s">
        <v>16</v>
      </c>
      <c r="E153" t="s">
        <v>1153</v>
      </c>
      <c r="F153">
        <f t="shared" si="2"/>
        <v>152</v>
      </c>
      <c r="G153">
        <v>2442461</v>
      </c>
      <c r="H153">
        <v>38233</v>
      </c>
      <c r="I153">
        <v>2208</v>
      </c>
      <c r="J153" t="s">
        <v>7888</v>
      </c>
      <c r="K153" t="s">
        <v>8502</v>
      </c>
      <c r="L153" t="s">
        <v>8503</v>
      </c>
      <c r="M153" t="s">
        <v>7971</v>
      </c>
      <c r="N153" t="s">
        <v>8494</v>
      </c>
      <c r="O153" t="s">
        <v>8289</v>
      </c>
      <c r="R153" t="s">
        <v>8504</v>
      </c>
      <c r="V153" t="s">
        <v>7930</v>
      </c>
    </row>
    <row r="154" spans="1:22" x14ac:dyDescent="0.3">
      <c r="A154" t="s">
        <v>11</v>
      </c>
      <c r="B154" s="2">
        <v>45304.7500462963</v>
      </c>
      <c r="C154" t="s">
        <v>1159</v>
      </c>
      <c r="D154" t="s">
        <v>16</v>
      </c>
      <c r="E154" t="s">
        <v>554</v>
      </c>
      <c r="F154">
        <f t="shared" si="2"/>
        <v>166</v>
      </c>
      <c r="G154">
        <v>1748261</v>
      </c>
      <c r="H154">
        <v>28001</v>
      </c>
      <c r="I154">
        <v>580</v>
      </c>
      <c r="J154" t="s">
        <v>7888</v>
      </c>
      <c r="K154" t="s">
        <v>8505</v>
      </c>
      <c r="L154" t="s">
        <v>8364</v>
      </c>
      <c r="M154" t="s">
        <v>8506</v>
      </c>
      <c r="N154" t="s">
        <v>8507</v>
      </c>
      <c r="R154" t="s">
        <v>8508</v>
      </c>
      <c r="S154" t="s">
        <v>8509</v>
      </c>
      <c r="V154" t="s">
        <v>7930</v>
      </c>
    </row>
    <row r="155" spans="1:22" x14ac:dyDescent="0.3">
      <c r="A155" t="s">
        <v>11</v>
      </c>
      <c r="B155" s="2">
        <v>45300.510740740741</v>
      </c>
      <c r="C155" t="s">
        <v>1166</v>
      </c>
      <c r="D155" t="s">
        <v>16</v>
      </c>
      <c r="E155" t="s">
        <v>1168</v>
      </c>
      <c r="F155">
        <f t="shared" si="2"/>
        <v>222</v>
      </c>
      <c r="G155">
        <v>125257</v>
      </c>
      <c r="H155">
        <v>1603</v>
      </c>
      <c r="I155">
        <v>73</v>
      </c>
      <c r="J155" t="s">
        <v>7886</v>
      </c>
      <c r="K155" t="s">
        <v>8510</v>
      </c>
      <c r="L155" t="s">
        <v>8496</v>
      </c>
      <c r="M155" t="s">
        <v>7971</v>
      </c>
      <c r="O155" t="s">
        <v>8497</v>
      </c>
      <c r="V155" t="s">
        <v>7930</v>
      </c>
    </row>
    <row r="156" spans="1:22" x14ac:dyDescent="0.3">
      <c r="A156" t="s">
        <v>11</v>
      </c>
      <c r="B156" s="2">
        <v>45296.750034722223</v>
      </c>
      <c r="C156" t="s">
        <v>1173</v>
      </c>
      <c r="D156" t="s">
        <v>16</v>
      </c>
      <c r="E156" t="s">
        <v>89</v>
      </c>
      <c r="F156">
        <f t="shared" si="2"/>
        <v>145</v>
      </c>
      <c r="G156">
        <v>455920</v>
      </c>
      <c r="H156">
        <v>11052</v>
      </c>
      <c r="I156">
        <v>877</v>
      </c>
      <c r="J156" t="s">
        <v>7888</v>
      </c>
      <c r="K156" t="s">
        <v>8511</v>
      </c>
      <c r="L156" t="s">
        <v>8512</v>
      </c>
      <c r="M156" t="s">
        <v>8513</v>
      </c>
      <c r="O156" t="s">
        <v>8514</v>
      </c>
      <c r="P156" t="s">
        <v>8515</v>
      </c>
      <c r="R156" t="s">
        <v>8516</v>
      </c>
      <c r="S156" t="s">
        <v>8517</v>
      </c>
      <c r="V156" t="s">
        <v>7930</v>
      </c>
    </row>
    <row r="157" spans="1:22" x14ac:dyDescent="0.3">
      <c r="A157" t="s">
        <v>11</v>
      </c>
      <c r="B157" s="2">
        <v>45286.750196759262</v>
      </c>
      <c r="C157" t="s">
        <v>1180</v>
      </c>
      <c r="D157" t="s">
        <v>16</v>
      </c>
      <c r="E157" t="s">
        <v>415</v>
      </c>
      <c r="F157">
        <f t="shared" si="2"/>
        <v>197</v>
      </c>
      <c r="G157">
        <v>18994953</v>
      </c>
      <c r="H157">
        <v>164311</v>
      </c>
      <c r="I157">
        <v>2305</v>
      </c>
      <c r="J157" t="s">
        <v>7888</v>
      </c>
      <c r="K157" t="s">
        <v>8518</v>
      </c>
      <c r="L157" t="s">
        <v>8519</v>
      </c>
      <c r="M157" t="s">
        <v>8182</v>
      </c>
      <c r="N157" t="s">
        <v>8181</v>
      </c>
      <c r="V157" t="s">
        <v>7930</v>
      </c>
    </row>
    <row r="158" spans="1:22" x14ac:dyDescent="0.3">
      <c r="A158" t="s">
        <v>11</v>
      </c>
      <c r="B158" s="2">
        <v>45279.750023148146</v>
      </c>
      <c r="C158" t="s">
        <v>1187</v>
      </c>
      <c r="D158" t="s">
        <v>16</v>
      </c>
      <c r="E158" t="s">
        <v>1189</v>
      </c>
      <c r="F158">
        <f t="shared" si="2"/>
        <v>230</v>
      </c>
      <c r="G158">
        <v>1829911</v>
      </c>
      <c r="H158">
        <v>17419</v>
      </c>
      <c r="I158">
        <v>825</v>
      </c>
      <c r="J158" t="s">
        <v>7888</v>
      </c>
      <c r="K158" t="s">
        <v>8520</v>
      </c>
      <c r="L158" t="s">
        <v>8379</v>
      </c>
      <c r="M158" t="s">
        <v>8521</v>
      </c>
      <c r="N158" t="s">
        <v>8522</v>
      </c>
      <c r="O158" t="s">
        <v>8523</v>
      </c>
      <c r="R158" t="s">
        <v>8524</v>
      </c>
      <c r="S158" t="s">
        <v>8525</v>
      </c>
      <c r="V158" t="s">
        <v>7930</v>
      </c>
    </row>
    <row r="159" spans="1:22" x14ac:dyDescent="0.3">
      <c r="A159" t="s">
        <v>11</v>
      </c>
      <c r="B159" s="2">
        <v>45273.750081018516</v>
      </c>
      <c r="C159" t="s">
        <v>1195</v>
      </c>
      <c r="D159" t="s">
        <v>16</v>
      </c>
      <c r="E159" t="s">
        <v>153</v>
      </c>
      <c r="F159">
        <f t="shared" si="2"/>
        <v>171</v>
      </c>
      <c r="G159">
        <v>1340541</v>
      </c>
      <c r="H159">
        <v>26743</v>
      </c>
      <c r="I159">
        <v>1214</v>
      </c>
      <c r="J159" t="s">
        <v>7888</v>
      </c>
      <c r="K159" t="s">
        <v>8526</v>
      </c>
      <c r="L159" t="s">
        <v>8335</v>
      </c>
      <c r="M159" t="s">
        <v>8334</v>
      </c>
      <c r="N159" t="s">
        <v>8335</v>
      </c>
      <c r="O159" t="s">
        <v>8527</v>
      </c>
      <c r="V159" t="s">
        <v>7930</v>
      </c>
    </row>
    <row r="160" spans="1:22" x14ac:dyDescent="0.3">
      <c r="A160" t="s">
        <v>11</v>
      </c>
      <c r="B160" s="2">
        <v>45270.750972222224</v>
      </c>
      <c r="C160" t="s">
        <v>1202</v>
      </c>
      <c r="D160" t="s">
        <v>16</v>
      </c>
      <c r="E160" t="s">
        <v>1204</v>
      </c>
      <c r="F160">
        <f t="shared" si="2"/>
        <v>181</v>
      </c>
      <c r="G160">
        <v>1236232</v>
      </c>
      <c r="H160">
        <v>12966</v>
      </c>
      <c r="I160">
        <v>372</v>
      </c>
      <c r="J160" t="s">
        <v>7888</v>
      </c>
      <c r="K160" t="s">
        <v>8528</v>
      </c>
      <c r="L160" t="s">
        <v>8529</v>
      </c>
      <c r="M160" t="s">
        <v>8529</v>
      </c>
      <c r="O160" t="s">
        <v>8530</v>
      </c>
      <c r="V160" t="s">
        <v>7930</v>
      </c>
    </row>
    <row r="161" spans="1:22" x14ac:dyDescent="0.3">
      <c r="A161" t="s">
        <v>11</v>
      </c>
      <c r="B161" s="2">
        <v>45264.403726851851</v>
      </c>
      <c r="C161" t="s">
        <v>1210</v>
      </c>
      <c r="D161" t="s">
        <v>16</v>
      </c>
      <c r="E161" t="s">
        <v>1212</v>
      </c>
      <c r="F161">
        <f t="shared" si="2"/>
        <v>129</v>
      </c>
      <c r="G161">
        <v>105895</v>
      </c>
      <c r="H161">
        <v>1191</v>
      </c>
      <c r="I161">
        <v>35</v>
      </c>
      <c r="J161" t="s">
        <v>7888</v>
      </c>
      <c r="K161" t="s">
        <v>8531</v>
      </c>
      <c r="L161" t="s">
        <v>8392</v>
      </c>
      <c r="M161" t="s">
        <v>8392</v>
      </c>
      <c r="N161" t="s">
        <v>8398</v>
      </c>
      <c r="O161" t="s">
        <v>8532</v>
      </c>
      <c r="R161" t="s">
        <v>8533</v>
      </c>
      <c r="S161" t="s">
        <v>8534</v>
      </c>
      <c r="T161" t="s">
        <v>8535</v>
      </c>
      <c r="V161" t="s">
        <v>7930</v>
      </c>
    </row>
    <row r="162" spans="1:22" x14ac:dyDescent="0.3">
      <c r="A162" t="s">
        <v>11</v>
      </c>
      <c r="B162" s="2">
        <v>45263.793935185182</v>
      </c>
      <c r="C162" t="s">
        <v>1210</v>
      </c>
      <c r="D162" t="s">
        <v>16</v>
      </c>
      <c r="E162" t="s">
        <v>113</v>
      </c>
      <c r="F162">
        <f t="shared" si="2"/>
        <v>153</v>
      </c>
      <c r="G162">
        <v>355062</v>
      </c>
      <c r="H162">
        <v>1355</v>
      </c>
      <c r="I162">
        <v>78</v>
      </c>
      <c r="J162" t="s">
        <v>7888</v>
      </c>
      <c r="K162" t="s">
        <v>8536</v>
      </c>
      <c r="L162" t="s">
        <v>8392</v>
      </c>
      <c r="M162" t="s">
        <v>8392</v>
      </c>
      <c r="N162" t="s">
        <v>8398</v>
      </c>
      <c r="O162" t="s">
        <v>8532</v>
      </c>
      <c r="R162" t="s">
        <v>8533</v>
      </c>
      <c r="S162" t="s">
        <v>8534</v>
      </c>
      <c r="T162" t="s">
        <v>8535</v>
      </c>
      <c r="V162" t="s">
        <v>7930</v>
      </c>
    </row>
    <row r="163" spans="1:22" x14ac:dyDescent="0.3">
      <c r="A163" t="s">
        <v>11</v>
      </c>
      <c r="B163" s="2">
        <v>45263.693240740744</v>
      </c>
      <c r="C163" t="s">
        <v>1223</v>
      </c>
      <c r="D163" t="s">
        <v>16</v>
      </c>
      <c r="E163" t="s">
        <v>97</v>
      </c>
      <c r="F163">
        <f t="shared" si="2"/>
        <v>163</v>
      </c>
      <c r="G163">
        <v>139921</v>
      </c>
      <c r="H163">
        <v>1104</v>
      </c>
      <c r="I163">
        <v>76</v>
      </c>
      <c r="J163" t="s">
        <v>7888</v>
      </c>
      <c r="K163" t="s">
        <v>8537</v>
      </c>
      <c r="L163" t="s">
        <v>8392</v>
      </c>
      <c r="M163" t="s">
        <v>8392</v>
      </c>
      <c r="N163" t="s">
        <v>8398</v>
      </c>
      <c r="O163" t="s">
        <v>8532</v>
      </c>
      <c r="R163" t="s">
        <v>8533</v>
      </c>
      <c r="S163" t="s">
        <v>8534</v>
      </c>
      <c r="T163" t="s">
        <v>8535</v>
      </c>
      <c r="V163" t="s">
        <v>7930</v>
      </c>
    </row>
    <row r="164" spans="1:22" x14ac:dyDescent="0.3">
      <c r="A164" t="s">
        <v>11</v>
      </c>
      <c r="B164" s="2">
        <v>45263.557881944442</v>
      </c>
      <c r="C164" t="s">
        <v>1223</v>
      </c>
      <c r="D164" t="s">
        <v>16</v>
      </c>
      <c r="E164" t="s">
        <v>41</v>
      </c>
      <c r="F164">
        <f t="shared" si="2"/>
        <v>177</v>
      </c>
      <c r="G164">
        <v>166812</v>
      </c>
      <c r="H164">
        <v>1303</v>
      </c>
      <c r="I164">
        <v>70</v>
      </c>
      <c r="J164" t="s">
        <v>7888</v>
      </c>
      <c r="K164" t="s">
        <v>8538</v>
      </c>
      <c r="L164" t="s">
        <v>8392</v>
      </c>
      <c r="M164" t="s">
        <v>8392</v>
      </c>
      <c r="N164" t="s">
        <v>8398</v>
      </c>
      <c r="O164" t="s">
        <v>8532</v>
      </c>
      <c r="R164" t="s">
        <v>8533</v>
      </c>
      <c r="S164" t="s">
        <v>8534</v>
      </c>
      <c r="T164" t="s">
        <v>8535</v>
      </c>
      <c r="V164" t="s">
        <v>7930</v>
      </c>
    </row>
    <row r="165" spans="1:22" x14ac:dyDescent="0.3">
      <c r="A165" t="s">
        <v>11</v>
      </c>
      <c r="B165" s="2">
        <v>45262.790902777779</v>
      </c>
      <c r="C165" t="s">
        <v>1223</v>
      </c>
      <c r="D165" t="s">
        <v>16</v>
      </c>
      <c r="E165" t="s">
        <v>1032</v>
      </c>
      <c r="F165">
        <f t="shared" si="2"/>
        <v>164</v>
      </c>
      <c r="G165">
        <v>80230</v>
      </c>
      <c r="H165">
        <v>1255</v>
      </c>
      <c r="I165">
        <v>66</v>
      </c>
      <c r="J165" t="s">
        <v>7888</v>
      </c>
      <c r="K165" t="s">
        <v>8539</v>
      </c>
      <c r="L165" t="s">
        <v>8392</v>
      </c>
      <c r="M165" t="s">
        <v>8392</v>
      </c>
      <c r="N165" t="s">
        <v>8398</v>
      </c>
      <c r="O165" t="s">
        <v>8532</v>
      </c>
      <c r="R165" t="s">
        <v>8533</v>
      </c>
      <c r="S165" t="s">
        <v>8534</v>
      </c>
      <c r="T165" t="s">
        <v>8535</v>
      </c>
      <c r="V165" t="s">
        <v>7930</v>
      </c>
    </row>
    <row r="166" spans="1:22" x14ac:dyDescent="0.3">
      <c r="A166" t="s">
        <v>11</v>
      </c>
      <c r="B166" s="2">
        <v>45262.597569444442</v>
      </c>
      <c r="C166" t="s">
        <v>1210</v>
      </c>
      <c r="D166" t="s">
        <v>16</v>
      </c>
      <c r="E166" t="s">
        <v>900</v>
      </c>
      <c r="F166">
        <f t="shared" si="2"/>
        <v>158</v>
      </c>
      <c r="G166">
        <v>172961</v>
      </c>
      <c r="H166">
        <v>1189</v>
      </c>
      <c r="I166">
        <v>69</v>
      </c>
      <c r="J166" t="s">
        <v>7888</v>
      </c>
      <c r="K166" t="s">
        <v>8540</v>
      </c>
      <c r="L166" t="s">
        <v>8392</v>
      </c>
      <c r="M166" t="s">
        <v>8392</v>
      </c>
      <c r="N166" t="s">
        <v>8398</v>
      </c>
      <c r="O166" t="s">
        <v>8532</v>
      </c>
      <c r="R166" t="s">
        <v>8533</v>
      </c>
      <c r="S166" t="s">
        <v>8534</v>
      </c>
      <c r="T166" t="s">
        <v>8535</v>
      </c>
      <c r="V166" t="s">
        <v>7930</v>
      </c>
    </row>
    <row r="167" spans="1:22" x14ac:dyDescent="0.3">
      <c r="A167" t="s">
        <v>11</v>
      </c>
      <c r="B167" s="2">
        <v>45262.453888888886</v>
      </c>
      <c r="C167" t="s">
        <v>1223</v>
      </c>
      <c r="D167" t="s">
        <v>16</v>
      </c>
      <c r="E167" t="s">
        <v>153</v>
      </c>
      <c r="F167">
        <f t="shared" si="2"/>
        <v>171</v>
      </c>
      <c r="G167">
        <v>90285</v>
      </c>
      <c r="H167">
        <v>1062</v>
      </c>
      <c r="I167">
        <v>57</v>
      </c>
      <c r="J167" t="s">
        <v>7888</v>
      </c>
      <c r="K167" t="s">
        <v>8541</v>
      </c>
      <c r="L167" t="s">
        <v>8392</v>
      </c>
      <c r="M167" t="s">
        <v>8392</v>
      </c>
      <c r="N167" t="s">
        <v>8398</v>
      </c>
      <c r="O167" t="s">
        <v>8532</v>
      </c>
      <c r="R167" t="s">
        <v>8533</v>
      </c>
      <c r="S167" t="s">
        <v>8534</v>
      </c>
      <c r="T167" t="s">
        <v>8535</v>
      </c>
      <c r="V167" t="s">
        <v>7930</v>
      </c>
    </row>
    <row r="168" spans="1:22" x14ac:dyDescent="0.3">
      <c r="A168" t="s">
        <v>11</v>
      </c>
      <c r="B168" s="2">
        <v>45261.750208333331</v>
      </c>
      <c r="C168" t="s">
        <v>1253</v>
      </c>
      <c r="D168" t="s">
        <v>16</v>
      </c>
      <c r="E168" t="s">
        <v>1255</v>
      </c>
      <c r="F168">
        <f t="shared" si="2"/>
        <v>1238</v>
      </c>
      <c r="G168">
        <v>30131</v>
      </c>
      <c r="H168">
        <v>1679</v>
      </c>
      <c r="I168">
        <v>121</v>
      </c>
      <c r="J168" t="s">
        <v>7888</v>
      </c>
      <c r="K168" t="s">
        <v>8542</v>
      </c>
      <c r="L168" t="s">
        <v>8392</v>
      </c>
      <c r="M168" t="s">
        <v>8392</v>
      </c>
      <c r="N168" t="s">
        <v>8398</v>
      </c>
      <c r="O168" t="s">
        <v>8532</v>
      </c>
      <c r="R168" t="s">
        <v>8533</v>
      </c>
      <c r="S168" t="s">
        <v>8534</v>
      </c>
      <c r="T168" t="s">
        <v>8535</v>
      </c>
      <c r="V168" t="s">
        <v>7930</v>
      </c>
    </row>
    <row r="169" spans="1:22" x14ac:dyDescent="0.3">
      <c r="A169" t="s">
        <v>11</v>
      </c>
      <c r="B169" s="2">
        <v>45256.750150462962</v>
      </c>
      <c r="C169" t="s">
        <v>1261</v>
      </c>
      <c r="D169" t="s">
        <v>16</v>
      </c>
      <c r="E169" t="s">
        <v>262</v>
      </c>
      <c r="F169">
        <f t="shared" si="2"/>
        <v>195</v>
      </c>
      <c r="G169">
        <v>1625579</v>
      </c>
      <c r="H169">
        <v>37951</v>
      </c>
      <c r="I169">
        <v>1041</v>
      </c>
      <c r="J169" t="s">
        <v>7888</v>
      </c>
      <c r="K169" t="s">
        <v>8543</v>
      </c>
      <c r="L169" t="s">
        <v>8392</v>
      </c>
      <c r="M169" t="s">
        <v>8392</v>
      </c>
      <c r="N169" t="s">
        <v>8398</v>
      </c>
      <c r="O169" t="s">
        <v>8532</v>
      </c>
      <c r="R169" t="s">
        <v>8533</v>
      </c>
      <c r="S169" t="s">
        <v>8534</v>
      </c>
      <c r="T169" t="s">
        <v>8535</v>
      </c>
      <c r="V169" t="s">
        <v>7930</v>
      </c>
    </row>
    <row r="170" spans="1:22" x14ac:dyDescent="0.3">
      <c r="A170" t="s">
        <v>11</v>
      </c>
      <c r="B170" s="2">
        <v>45231.72550925926</v>
      </c>
      <c r="D170" t="s">
        <v>16</v>
      </c>
      <c r="E170" t="s">
        <v>1269</v>
      </c>
      <c r="F170">
        <f t="shared" si="2"/>
        <v>22</v>
      </c>
      <c r="G170">
        <v>81470</v>
      </c>
      <c r="H170">
        <v>6160</v>
      </c>
      <c r="I170">
        <v>76</v>
      </c>
      <c r="J170" t="s">
        <v>7887</v>
      </c>
      <c r="K170" t="s">
        <v>7893</v>
      </c>
      <c r="M170" t="s">
        <v>8215</v>
      </c>
      <c r="V170" t="s">
        <v>7930</v>
      </c>
    </row>
    <row r="171" spans="1:22" x14ac:dyDescent="0.3">
      <c r="A171" t="s">
        <v>11</v>
      </c>
      <c r="B171" s="2">
        <v>45225.750081018516</v>
      </c>
      <c r="C171" t="s">
        <v>1274</v>
      </c>
      <c r="D171" t="s">
        <v>16</v>
      </c>
      <c r="E171" t="s">
        <v>1092</v>
      </c>
      <c r="F171">
        <f t="shared" si="2"/>
        <v>159</v>
      </c>
      <c r="G171">
        <v>1143751</v>
      </c>
      <c r="H171">
        <v>28620</v>
      </c>
      <c r="I171">
        <v>1606</v>
      </c>
      <c r="J171" t="s">
        <v>7888</v>
      </c>
      <c r="K171" t="s">
        <v>8544</v>
      </c>
      <c r="L171" t="s">
        <v>8223</v>
      </c>
      <c r="M171" t="s">
        <v>8222</v>
      </c>
      <c r="N171" t="s">
        <v>8223</v>
      </c>
      <c r="O171" t="s">
        <v>8545</v>
      </c>
      <c r="Q171" t="s">
        <v>8546</v>
      </c>
      <c r="R171" t="s">
        <v>8547</v>
      </c>
      <c r="S171" t="s">
        <v>8548</v>
      </c>
      <c r="V171" t="s">
        <v>7930</v>
      </c>
    </row>
    <row r="172" spans="1:22" x14ac:dyDescent="0.3">
      <c r="A172" t="s">
        <v>11</v>
      </c>
      <c r="B172" s="2">
        <v>45218.750023148146</v>
      </c>
      <c r="C172" t="s">
        <v>1281</v>
      </c>
      <c r="D172" t="s">
        <v>16</v>
      </c>
      <c r="E172" t="s">
        <v>338</v>
      </c>
      <c r="F172">
        <f t="shared" si="2"/>
        <v>167</v>
      </c>
      <c r="G172">
        <v>3368823</v>
      </c>
      <c r="H172">
        <v>59579</v>
      </c>
      <c r="I172">
        <v>1960</v>
      </c>
      <c r="J172" t="s">
        <v>7888</v>
      </c>
      <c r="K172" t="s">
        <v>8549</v>
      </c>
      <c r="L172" t="s">
        <v>8550</v>
      </c>
      <c r="M172" t="s">
        <v>8551</v>
      </c>
      <c r="N172" t="s">
        <v>8288</v>
      </c>
      <c r="O172" t="s">
        <v>8342</v>
      </c>
      <c r="R172" t="s">
        <v>8552</v>
      </c>
      <c r="S172" t="s">
        <v>8553</v>
      </c>
      <c r="V172" t="s">
        <v>7930</v>
      </c>
    </row>
    <row r="173" spans="1:22" x14ac:dyDescent="0.3">
      <c r="A173" t="s">
        <v>11</v>
      </c>
      <c r="B173" s="2">
        <v>45212.752291666664</v>
      </c>
      <c r="C173" t="s">
        <v>1288</v>
      </c>
      <c r="D173" t="s">
        <v>16</v>
      </c>
      <c r="E173" t="s">
        <v>49</v>
      </c>
      <c r="F173">
        <f t="shared" si="2"/>
        <v>213</v>
      </c>
      <c r="G173">
        <v>6525807</v>
      </c>
      <c r="H173">
        <v>130073</v>
      </c>
      <c r="I173">
        <v>5725</v>
      </c>
      <c r="J173" t="s">
        <v>7888</v>
      </c>
      <c r="K173" t="s">
        <v>8554</v>
      </c>
      <c r="L173" t="s">
        <v>8555</v>
      </c>
      <c r="M173" t="s">
        <v>8215</v>
      </c>
      <c r="N173" t="s">
        <v>8259</v>
      </c>
      <c r="O173" t="s">
        <v>8556</v>
      </c>
      <c r="R173" t="s">
        <v>8557</v>
      </c>
      <c r="S173" t="s">
        <v>8558</v>
      </c>
      <c r="V173" t="s">
        <v>7930</v>
      </c>
    </row>
    <row r="174" spans="1:22" x14ac:dyDescent="0.3">
      <c r="A174" t="s">
        <v>11</v>
      </c>
      <c r="B174" s="2">
        <v>45208.750023148146</v>
      </c>
      <c r="C174" t="s">
        <v>1295</v>
      </c>
      <c r="D174" t="s">
        <v>16</v>
      </c>
      <c r="E174" t="s">
        <v>353</v>
      </c>
      <c r="F174">
        <f t="shared" si="2"/>
        <v>172</v>
      </c>
      <c r="G174">
        <v>1652250</v>
      </c>
      <c r="H174">
        <v>24312</v>
      </c>
      <c r="I174">
        <v>1223</v>
      </c>
      <c r="J174" t="s">
        <v>7888</v>
      </c>
      <c r="K174" t="s">
        <v>8559</v>
      </c>
      <c r="L174" t="s">
        <v>8335</v>
      </c>
      <c r="M174" t="s">
        <v>8334</v>
      </c>
      <c r="N174" t="s">
        <v>8335</v>
      </c>
      <c r="O174" t="s">
        <v>8560</v>
      </c>
      <c r="R174" t="s">
        <v>8561</v>
      </c>
      <c r="S174" t="s">
        <v>8562</v>
      </c>
      <c r="V174" t="s">
        <v>7930</v>
      </c>
    </row>
    <row r="175" spans="1:22" x14ac:dyDescent="0.3">
      <c r="A175" t="s">
        <v>11</v>
      </c>
      <c r="B175" s="2">
        <v>45201.416712962964</v>
      </c>
      <c r="C175" t="s">
        <v>1302</v>
      </c>
      <c r="D175" t="s">
        <v>16</v>
      </c>
      <c r="E175" t="s">
        <v>161</v>
      </c>
      <c r="F175">
        <f t="shared" si="2"/>
        <v>182</v>
      </c>
      <c r="G175">
        <v>146041</v>
      </c>
      <c r="H175">
        <v>1873</v>
      </c>
      <c r="I175">
        <v>70</v>
      </c>
      <c r="J175" t="s">
        <v>7888</v>
      </c>
      <c r="K175" t="s">
        <v>8563</v>
      </c>
      <c r="L175" t="s">
        <v>8564</v>
      </c>
      <c r="M175" t="s">
        <v>8551</v>
      </c>
      <c r="N175" t="s">
        <v>8288</v>
      </c>
      <c r="O175" t="s">
        <v>8342</v>
      </c>
      <c r="R175" t="s">
        <v>8565</v>
      </c>
      <c r="S175" t="s">
        <v>8566</v>
      </c>
      <c r="V175" t="s">
        <v>7930</v>
      </c>
    </row>
    <row r="176" spans="1:22" x14ac:dyDescent="0.3">
      <c r="A176" t="s">
        <v>11</v>
      </c>
      <c r="B176" s="2">
        <v>45200.750127314815</v>
      </c>
      <c r="C176" t="s">
        <v>1302</v>
      </c>
      <c r="D176" t="s">
        <v>16</v>
      </c>
      <c r="E176" t="s">
        <v>916</v>
      </c>
      <c r="F176">
        <f t="shared" si="2"/>
        <v>120</v>
      </c>
      <c r="G176">
        <v>121034</v>
      </c>
      <c r="H176">
        <v>1466</v>
      </c>
      <c r="I176">
        <v>56</v>
      </c>
      <c r="J176" t="s">
        <v>7888</v>
      </c>
      <c r="K176" t="s">
        <v>8567</v>
      </c>
      <c r="L176" t="s">
        <v>8564</v>
      </c>
      <c r="M176" t="s">
        <v>8551</v>
      </c>
      <c r="N176" t="s">
        <v>8288</v>
      </c>
      <c r="O176" t="s">
        <v>8342</v>
      </c>
      <c r="R176" t="s">
        <v>8565</v>
      </c>
      <c r="S176" t="s">
        <v>8566</v>
      </c>
      <c r="V176" t="s">
        <v>7930</v>
      </c>
    </row>
    <row r="177" spans="1:22" x14ac:dyDescent="0.3">
      <c r="A177" t="s">
        <v>11</v>
      </c>
      <c r="B177" s="2">
        <v>45200.583483796298</v>
      </c>
      <c r="C177" t="s">
        <v>1302</v>
      </c>
      <c r="D177" t="s">
        <v>16</v>
      </c>
      <c r="E177" t="s">
        <v>153</v>
      </c>
      <c r="F177">
        <f t="shared" si="2"/>
        <v>171</v>
      </c>
      <c r="G177">
        <v>142161</v>
      </c>
      <c r="H177">
        <v>1701</v>
      </c>
      <c r="I177">
        <v>94</v>
      </c>
      <c r="J177" t="s">
        <v>7888</v>
      </c>
      <c r="K177" t="s">
        <v>8568</v>
      </c>
      <c r="L177" t="s">
        <v>8564</v>
      </c>
      <c r="M177" t="s">
        <v>8551</v>
      </c>
      <c r="N177" t="s">
        <v>8288</v>
      </c>
      <c r="O177" t="s">
        <v>8342</v>
      </c>
      <c r="R177" t="s">
        <v>8565</v>
      </c>
      <c r="S177" t="s">
        <v>8566</v>
      </c>
      <c r="V177" t="s">
        <v>7930</v>
      </c>
    </row>
    <row r="178" spans="1:22" x14ac:dyDescent="0.3">
      <c r="A178" t="s">
        <v>11</v>
      </c>
      <c r="B178" s="2">
        <v>45200.416805555556</v>
      </c>
      <c r="C178" t="s">
        <v>1302</v>
      </c>
      <c r="D178" t="s">
        <v>16</v>
      </c>
      <c r="E178" t="s">
        <v>1321</v>
      </c>
      <c r="F178">
        <f t="shared" si="2"/>
        <v>146</v>
      </c>
      <c r="G178">
        <v>135462</v>
      </c>
      <c r="H178">
        <v>1302</v>
      </c>
      <c r="I178">
        <v>79</v>
      </c>
      <c r="J178" t="s">
        <v>7888</v>
      </c>
      <c r="K178" t="s">
        <v>8569</v>
      </c>
      <c r="L178" t="s">
        <v>8564</v>
      </c>
      <c r="M178" t="s">
        <v>8551</v>
      </c>
      <c r="N178" t="s">
        <v>8288</v>
      </c>
      <c r="O178" t="s">
        <v>8342</v>
      </c>
      <c r="R178" t="s">
        <v>8565</v>
      </c>
      <c r="S178" t="s">
        <v>8566</v>
      </c>
      <c r="V178" t="s">
        <v>7930</v>
      </c>
    </row>
    <row r="179" spans="1:22" x14ac:dyDescent="0.3">
      <c r="A179" t="s">
        <v>11</v>
      </c>
      <c r="B179" s="2">
        <v>45199.750219907408</v>
      </c>
      <c r="C179" t="s">
        <v>1327</v>
      </c>
      <c r="D179" t="s">
        <v>16</v>
      </c>
      <c r="E179" t="s">
        <v>848</v>
      </c>
      <c r="F179">
        <f t="shared" si="2"/>
        <v>149</v>
      </c>
      <c r="G179">
        <v>189768</v>
      </c>
      <c r="H179">
        <v>2418</v>
      </c>
      <c r="I179">
        <v>95</v>
      </c>
      <c r="J179" t="s">
        <v>7888</v>
      </c>
      <c r="K179" t="s">
        <v>8570</v>
      </c>
      <c r="L179" t="s">
        <v>8564</v>
      </c>
      <c r="M179" t="s">
        <v>8551</v>
      </c>
      <c r="N179" t="s">
        <v>8288</v>
      </c>
      <c r="O179" t="s">
        <v>8342</v>
      </c>
      <c r="R179" t="s">
        <v>8565</v>
      </c>
      <c r="S179" t="s">
        <v>8566</v>
      </c>
      <c r="V179" t="s">
        <v>7930</v>
      </c>
    </row>
    <row r="180" spans="1:22" x14ac:dyDescent="0.3">
      <c r="A180" t="s">
        <v>11</v>
      </c>
      <c r="B180" s="2">
        <v>45199.587719907409</v>
      </c>
      <c r="C180" t="s">
        <v>1327</v>
      </c>
      <c r="D180" t="s">
        <v>16</v>
      </c>
      <c r="E180" t="s">
        <v>445</v>
      </c>
      <c r="F180">
        <f t="shared" si="2"/>
        <v>131</v>
      </c>
      <c r="G180">
        <v>136029</v>
      </c>
      <c r="H180">
        <v>1422</v>
      </c>
      <c r="I180">
        <v>73</v>
      </c>
      <c r="J180" t="s">
        <v>7888</v>
      </c>
      <c r="K180" t="s">
        <v>8571</v>
      </c>
      <c r="L180" t="s">
        <v>8564</v>
      </c>
      <c r="M180" t="s">
        <v>8551</v>
      </c>
      <c r="N180" t="s">
        <v>8288</v>
      </c>
      <c r="O180" t="s">
        <v>8342</v>
      </c>
      <c r="R180" t="s">
        <v>8565</v>
      </c>
      <c r="S180" t="s">
        <v>8566</v>
      </c>
      <c r="V180" t="s">
        <v>7930</v>
      </c>
    </row>
    <row r="181" spans="1:22" x14ac:dyDescent="0.3">
      <c r="A181" t="s">
        <v>11</v>
      </c>
      <c r="B181" s="2">
        <v>45199.41679398148</v>
      </c>
      <c r="C181" t="s">
        <v>1339</v>
      </c>
      <c r="D181" t="s">
        <v>16</v>
      </c>
      <c r="E181" t="s">
        <v>423</v>
      </c>
      <c r="F181">
        <f t="shared" si="2"/>
        <v>148</v>
      </c>
      <c r="G181">
        <v>293181</v>
      </c>
      <c r="H181">
        <v>5135</v>
      </c>
      <c r="I181">
        <v>166</v>
      </c>
      <c r="J181" t="s">
        <v>7888</v>
      </c>
      <c r="K181" t="s">
        <v>8549</v>
      </c>
      <c r="L181" t="s">
        <v>8564</v>
      </c>
      <c r="M181" t="s">
        <v>8551</v>
      </c>
      <c r="N181" t="s">
        <v>8288</v>
      </c>
      <c r="O181" t="s">
        <v>8342</v>
      </c>
      <c r="R181" t="s">
        <v>8565</v>
      </c>
      <c r="S181" t="s">
        <v>8566</v>
      </c>
      <c r="V181" t="s">
        <v>7930</v>
      </c>
    </row>
    <row r="182" spans="1:22" x14ac:dyDescent="0.3">
      <c r="A182" t="s">
        <v>11</v>
      </c>
      <c r="B182" s="2">
        <v>45198.750034722223</v>
      </c>
      <c r="C182" t="s">
        <v>1339</v>
      </c>
      <c r="D182" t="s">
        <v>16</v>
      </c>
      <c r="E182" t="s">
        <v>1347</v>
      </c>
      <c r="F182">
        <f t="shared" si="2"/>
        <v>1221</v>
      </c>
      <c r="G182">
        <v>132093</v>
      </c>
      <c r="H182">
        <v>4837</v>
      </c>
      <c r="I182">
        <v>356</v>
      </c>
      <c r="J182" t="s">
        <v>7888</v>
      </c>
      <c r="K182" t="s">
        <v>8572</v>
      </c>
      <c r="L182" t="s">
        <v>8564</v>
      </c>
      <c r="M182" t="s">
        <v>8551</v>
      </c>
      <c r="N182" t="s">
        <v>8288</v>
      </c>
      <c r="O182" t="s">
        <v>8342</v>
      </c>
      <c r="R182" t="s">
        <v>8565</v>
      </c>
      <c r="S182" t="s">
        <v>8566</v>
      </c>
      <c r="V182" t="s">
        <v>7930</v>
      </c>
    </row>
    <row r="183" spans="1:22" x14ac:dyDescent="0.3">
      <c r="A183" t="s">
        <v>11</v>
      </c>
      <c r="B183" s="2">
        <v>45195.750104166669</v>
      </c>
      <c r="C183" t="s">
        <v>1353</v>
      </c>
      <c r="D183" t="s">
        <v>16</v>
      </c>
      <c r="E183" t="s">
        <v>49</v>
      </c>
      <c r="F183">
        <f t="shared" si="2"/>
        <v>213</v>
      </c>
      <c r="G183">
        <v>4697239</v>
      </c>
      <c r="H183">
        <v>91354</v>
      </c>
      <c r="I183">
        <v>3290</v>
      </c>
      <c r="J183" t="s">
        <v>7888</v>
      </c>
      <c r="K183" t="s">
        <v>8573</v>
      </c>
      <c r="L183" t="s">
        <v>8574</v>
      </c>
      <c r="M183" t="s">
        <v>8575</v>
      </c>
      <c r="N183" t="s">
        <v>8288</v>
      </c>
      <c r="O183" t="s">
        <v>8576</v>
      </c>
      <c r="R183" t="s">
        <v>8577</v>
      </c>
      <c r="S183" t="s">
        <v>8578</v>
      </c>
      <c r="V183" t="s">
        <v>7930</v>
      </c>
    </row>
    <row r="184" spans="1:22" x14ac:dyDescent="0.3">
      <c r="A184" t="s">
        <v>11</v>
      </c>
      <c r="B184" s="2">
        <v>45188.750011574077</v>
      </c>
      <c r="C184" t="s">
        <v>1360</v>
      </c>
      <c r="D184" t="s">
        <v>16</v>
      </c>
      <c r="E184" t="s">
        <v>1032</v>
      </c>
      <c r="F184">
        <f t="shared" si="2"/>
        <v>164</v>
      </c>
      <c r="G184">
        <v>669510</v>
      </c>
      <c r="H184">
        <v>6396</v>
      </c>
      <c r="I184">
        <v>262</v>
      </c>
      <c r="J184" t="s">
        <v>7888</v>
      </c>
      <c r="K184" t="s">
        <v>8579</v>
      </c>
      <c r="L184" t="s">
        <v>8398</v>
      </c>
      <c r="M184" t="s">
        <v>8392</v>
      </c>
      <c r="N184" t="s">
        <v>8398</v>
      </c>
      <c r="O184" t="s">
        <v>8532</v>
      </c>
      <c r="R184" t="s">
        <v>8580</v>
      </c>
      <c r="V184" t="s">
        <v>7930</v>
      </c>
    </row>
    <row r="185" spans="1:22" x14ac:dyDescent="0.3">
      <c r="A185" t="s">
        <v>11</v>
      </c>
      <c r="B185" s="2">
        <v>45182.750023148146</v>
      </c>
      <c r="C185" t="s">
        <v>1367</v>
      </c>
      <c r="D185" t="s">
        <v>1369</v>
      </c>
      <c r="E185" t="s">
        <v>1204</v>
      </c>
      <c r="F185">
        <f t="shared" si="2"/>
        <v>181</v>
      </c>
      <c r="G185">
        <v>2331451</v>
      </c>
      <c r="H185">
        <v>38397</v>
      </c>
      <c r="I185">
        <v>1838</v>
      </c>
      <c r="J185" t="s">
        <v>7888</v>
      </c>
      <c r="K185" t="s">
        <v>8581</v>
      </c>
      <c r="L185" t="s">
        <v>8334</v>
      </c>
      <c r="M185" t="s">
        <v>8197</v>
      </c>
      <c r="N185" t="s">
        <v>8335</v>
      </c>
      <c r="O185" t="s">
        <v>8582</v>
      </c>
      <c r="R185" t="s">
        <v>8583</v>
      </c>
      <c r="S185" t="s">
        <v>8584</v>
      </c>
      <c r="V185" t="s">
        <v>7930</v>
      </c>
    </row>
    <row r="186" spans="1:22" x14ac:dyDescent="0.3">
      <c r="A186" t="s">
        <v>11</v>
      </c>
      <c r="B186" s="2">
        <v>45136.735879629632</v>
      </c>
      <c r="C186" t="s">
        <v>1375</v>
      </c>
      <c r="D186" t="s">
        <v>16</v>
      </c>
      <c r="E186" t="s">
        <v>1377</v>
      </c>
      <c r="F186">
        <f t="shared" si="2"/>
        <v>142</v>
      </c>
      <c r="G186">
        <v>436732</v>
      </c>
      <c r="H186">
        <v>15573</v>
      </c>
      <c r="I186">
        <v>417</v>
      </c>
      <c r="J186" t="s">
        <v>7888</v>
      </c>
      <c r="K186" t="s">
        <v>8585</v>
      </c>
      <c r="L186" t="s">
        <v>8259</v>
      </c>
      <c r="M186" t="s">
        <v>8334</v>
      </c>
      <c r="N186" t="s">
        <v>8335</v>
      </c>
      <c r="O186" t="s">
        <v>8586</v>
      </c>
      <c r="R186" t="s">
        <v>8587</v>
      </c>
      <c r="S186" t="s">
        <v>8588</v>
      </c>
      <c r="V186" t="s">
        <v>7930</v>
      </c>
    </row>
    <row r="187" spans="1:22" x14ac:dyDescent="0.3">
      <c r="A187" t="s">
        <v>11</v>
      </c>
      <c r="B187" s="2">
        <v>45134.488275462965</v>
      </c>
      <c r="C187" t="s">
        <v>1383</v>
      </c>
      <c r="D187" t="s">
        <v>16</v>
      </c>
      <c r="E187" t="s">
        <v>1385</v>
      </c>
      <c r="F187">
        <f t="shared" si="2"/>
        <v>24</v>
      </c>
      <c r="G187">
        <v>94262</v>
      </c>
      <c r="H187">
        <v>2450</v>
      </c>
      <c r="I187">
        <v>80</v>
      </c>
      <c r="J187" t="s">
        <v>7888</v>
      </c>
      <c r="K187" t="s">
        <v>8589</v>
      </c>
      <c r="M187" t="s">
        <v>8215</v>
      </c>
      <c r="V187" t="s">
        <v>7930</v>
      </c>
    </row>
    <row r="188" spans="1:22" x14ac:dyDescent="0.3">
      <c r="A188" t="s">
        <v>11</v>
      </c>
      <c r="B188" s="2">
        <v>45133.752326388887</v>
      </c>
      <c r="C188" t="s">
        <v>1390</v>
      </c>
      <c r="D188" t="s">
        <v>16</v>
      </c>
      <c r="E188" t="s">
        <v>1392</v>
      </c>
      <c r="F188">
        <f t="shared" si="2"/>
        <v>150</v>
      </c>
      <c r="G188">
        <v>3522858</v>
      </c>
      <c r="H188">
        <v>49055</v>
      </c>
      <c r="I188">
        <v>1532</v>
      </c>
      <c r="J188" t="s">
        <v>7888</v>
      </c>
      <c r="K188" t="s">
        <v>8590</v>
      </c>
      <c r="L188" t="s">
        <v>8591</v>
      </c>
      <c r="M188" t="s">
        <v>8334</v>
      </c>
      <c r="N188" t="s">
        <v>8335</v>
      </c>
      <c r="O188" t="s">
        <v>8592</v>
      </c>
      <c r="R188" t="s">
        <v>8593</v>
      </c>
      <c r="S188" t="s">
        <v>8594</v>
      </c>
      <c r="V188" t="s">
        <v>7930</v>
      </c>
    </row>
    <row r="189" spans="1:22" x14ac:dyDescent="0.3">
      <c r="A189" t="s">
        <v>11</v>
      </c>
      <c r="B189" s="2">
        <v>45130.612430555557</v>
      </c>
      <c r="C189" t="s">
        <v>1398</v>
      </c>
      <c r="D189" t="s">
        <v>16</v>
      </c>
      <c r="E189" t="s">
        <v>1400</v>
      </c>
      <c r="F189">
        <f t="shared" si="2"/>
        <v>23</v>
      </c>
      <c r="G189">
        <v>53907</v>
      </c>
      <c r="H189">
        <v>1998</v>
      </c>
      <c r="I189">
        <v>77</v>
      </c>
      <c r="J189" t="s">
        <v>7888</v>
      </c>
      <c r="K189" t="s">
        <v>8595</v>
      </c>
      <c r="M189" t="s">
        <v>8215</v>
      </c>
      <c r="V189" t="s">
        <v>7930</v>
      </c>
    </row>
    <row r="190" spans="1:22" x14ac:dyDescent="0.3">
      <c r="A190" t="s">
        <v>11</v>
      </c>
      <c r="B190" s="2">
        <v>45130.584143518521</v>
      </c>
      <c r="C190" t="s">
        <v>1398</v>
      </c>
      <c r="D190" t="s">
        <v>16</v>
      </c>
      <c r="E190" t="s">
        <v>870</v>
      </c>
      <c r="F190">
        <f t="shared" si="2"/>
        <v>19</v>
      </c>
      <c r="G190">
        <v>50704</v>
      </c>
      <c r="H190">
        <v>2161</v>
      </c>
      <c r="I190">
        <v>92</v>
      </c>
      <c r="J190" t="s">
        <v>7888</v>
      </c>
      <c r="K190" t="s">
        <v>8596</v>
      </c>
      <c r="M190" t="s">
        <v>8215</v>
      </c>
      <c r="V190" t="s">
        <v>7930</v>
      </c>
    </row>
    <row r="191" spans="1:22" x14ac:dyDescent="0.3">
      <c r="A191" t="s">
        <v>11</v>
      </c>
      <c r="B191" s="2">
        <v>45127.774930555555</v>
      </c>
      <c r="C191" t="s">
        <v>1412</v>
      </c>
      <c r="D191" t="s">
        <v>16</v>
      </c>
      <c r="E191" t="s">
        <v>1414</v>
      </c>
      <c r="F191">
        <f t="shared" si="2"/>
        <v>154</v>
      </c>
      <c r="G191">
        <v>2179928</v>
      </c>
      <c r="H191">
        <v>24680</v>
      </c>
      <c r="I191">
        <v>1052</v>
      </c>
      <c r="J191" t="s">
        <v>7888</v>
      </c>
      <c r="K191" t="s">
        <v>8597</v>
      </c>
      <c r="L191" t="s">
        <v>8598</v>
      </c>
      <c r="M191" t="s">
        <v>8334</v>
      </c>
      <c r="N191" t="s">
        <v>8335</v>
      </c>
      <c r="O191" t="s">
        <v>8044</v>
      </c>
      <c r="R191" t="s">
        <v>8599</v>
      </c>
      <c r="S191" t="s">
        <v>8600</v>
      </c>
      <c r="V191" t="s">
        <v>7930</v>
      </c>
    </row>
    <row r="192" spans="1:22" x14ac:dyDescent="0.3">
      <c r="A192" t="s">
        <v>11</v>
      </c>
      <c r="B192" s="2">
        <v>45127.552175925928</v>
      </c>
      <c r="C192" t="s">
        <v>1420</v>
      </c>
      <c r="D192" t="s">
        <v>16</v>
      </c>
      <c r="E192" t="s">
        <v>1422</v>
      </c>
      <c r="F192">
        <f t="shared" si="2"/>
        <v>20</v>
      </c>
      <c r="G192">
        <v>38233</v>
      </c>
      <c r="H192">
        <v>1680</v>
      </c>
      <c r="I192">
        <v>66</v>
      </c>
      <c r="J192" t="s">
        <v>7888</v>
      </c>
      <c r="K192" t="s">
        <v>8601</v>
      </c>
      <c r="M192" t="s">
        <v>8215</v>
      </c>
      <c r="V192" t="s">
        <v>7930</v>
      </c>
    </row>
    <row r="193" spans="1:22" x14ac:dyDescent="0.3">
      <c r="A193" t="s">
        <v>11</v>
      </c>
      <c r="B193" s="2">
        <v>45127.448576388888</v>
      </c>
      <c r="D193" t="s">
        <v>16</v>
      </c>
      <c r="E193" t="s">
        <v>1427</v>
      </c>
      <c r="F193">
        <f t="shared" si="2"/>
        <v>37</v>
      </c>
      <c r="G193">
        <v>1969011</v>
      </c>
      <c r="H193">
        <v>140417</v>
      </c>
      <c r="I193">
        <v>296</v>
      </c>
      <c r="J193" t="s">
        <v>7887</v>
      </c>
      <c r="K193" t="s">
        <v>1424</v>
      </c>
      <c r="M193" t="s">
        <v>8215</v>
      </c>
      <c r="V193" t="s">
        <v>7930</v>
      </c>
    </row>
    <row r="194" spans="1:22" x14ac:dyDescent="0.3">
      <c r="A194" t="s">
        <v>11</v>
      </c>
      <c r="B194" s="2">
        <v>45125.792233796295</v>
      </c>
      <c r="C194" t="s">
        <v>1433</v>
      </c>
      <c r="D194" t="s">
        <v>16</v>
      </c>
      <c r="E194" t="s">
        <v>1435</v>
      </c>
      <c r="F194">
        <f t="shared" ref="F194:F257" si="3">IFERROR(IF(ISNUMBER(SEARCH("M", E194)), MID(E194, SEARCH("T", E194) + 1, SEARCH("M", E194) - SEARCH("T", E194) - 1) * 60, 0), 0) + IFERROR(IF(ISNUMBER(SEARCH("M", E194)), MID(E194, SEARCH("M", E194) + 1, SEARCH("S", E194) - SEARCH("M", E194) - 1) * 1, MID(E194, SEARCH("T", E194) + 1, SEARCH("S", E194) - SEARCH("T", E194) - 1) * 1), 0)</f>
        <v>1241</v>
      </c>
      <c r="G194">
        <v>217555</v>
      </c>
      <c r="H194">
        <v>3923</v>
      </c>
      <c r="I194">
        <v>166</v>
      </c>
      <c r="J194" t="s">
        <v>7888</v>
      </c>
      <c r="K194" t="s">
        <v>8602</v>
      </c>
      <c r="L194" t="s">
        <v>8425</v>
      </c>
      <c r="M194" t="s">
        <v>8334</v>
      </c>
      <c r="N194" t="s">
        <v>8603</v>
      </c>
      <c r="O194" t="s">
        <v>8586</v>
      </c>
      <c r="R194" t="s">
        <v>8604</v>
      </c>
      <c r="S194" t="s">
        <v>8605</v>
      </c>
      <c r="V194" t="s">
        <v>7930</v>
      </c>
    </row>
    <row r="195" spans="1:22" x14ac:dyDescent="0.3">
      <c r="A195" t="s">
        <v>11</v>
      </c>
      <c r="B195" s="2">
        <v>45125.724085648151</v>
      </c>
      <c r="C195" t="s">
        <v>1440</v>
      </c>
      <c r="D195" t="s">
        <v>16</v>
      </c>
      <c r="E195" t="s">
        <v>1442</v>
      </c>
      <c r="F195">
        <f t="shared" si="3"/>
        <v>1027</v>
      </c>
      <c r="G195">
        <v>38511</v>
      </c>
      <c r="H195">
        <v>1524</v>
      </c>
      <c r="I195">
        <v>91</v>
      </c>
      <c r="J195" t="s">
        <v>7888</v>
      </c>
      <c r="K195" t="s">
        <v>1438</v>
      </c>
      <c r="V195" t="s">
        <v>7930</v>
      </c>
    </row>
    <row r="196" spans="1:22" x14ac:dyDescent="0.3">
      <c r="A196" t="s">
        <v>11</v>
      </c>
      <c r="B196" s="2">
        <v>45125.70416666667</v>
      </c>
      <c r="C196" t="s">
        <v>1440</v>
      </c>
      <c r="D196" t="s">
        <v>16</v>
      </c>
      <c r="E196" t="s">
        <v>1448</v>
      </c>
      <c r="F196">
        <f t="shared" si="3"/>
        <v>0</v>
      </c>
      <c r="G196">
        <v>0</v>
      </c>
      <c r="H196">
        <v>64</v>
      </c>
      <c r="I196">
        <v>0</v>
      </c>
      <c r="J196" t="s">
        <v>7888</v>
      </c>
      <c r="K196" t="s">
        <v>1438</v>
      </c>
      <c r="V196" t="s">
        <v>7930</v>
      </c>
    </row>
    <row r="197" spans="1:22" x14ac:dyDescent="0.3">
      <c r="A197" t="s">
        <v>11</v>
      </c>
      <c r="B197" s="2">
        <v>45124.750057870369</v>
      </c>
      <c r="C197" t="s">
        <v>1453</v>
      </c>
      <c r="D197" t="s">
        <v>16</v>
      </c>
      <c r="E197" t="s">
        <v>89</v>
      </c>
      <c r="F197">
        <f t="shared" si="3"/>
        <v>145</v>
      </c>
      <c r="G197">
        <v>3051640</v>
      </c>
      <c r="H197">
        <v>46073</v>
      </c>
      <c r="I197">
        <v>1479</v>
      </c>
      <c r="J197" t="s">
        <v>7888</v>
      </c>
      <c r="K197" t="s">
        <v>8606</v>
      </c>
      <c r="L197" t="s">
        <v>8607</v>
      </c>
      <c r="M197" t="s">
        <v>8608</v>
      </c>
      <c r="N197" t="s">
        <v>8609</v>
      </c>
      <c r="O197" t="s">
        <v>8610</v>
      </c>
      <c r="R197" t="s">
        <v>8611</v>
      </c>
      <c r="S197" t="s">
        <v>8612</v>
      </c>
      <c r="V197" t="s">
        <v>7930</v>
      </c>
    </row>
    <row r="198" spans="1:22" x14ac:dyDescent="0.3">
      <c r="A198" t="s">
        <v>11</v>
      </c>
      <c r="B198" s="2">
        <v>45123.739363425928</v>
      </c>
      <c r="C198" t="s">
        <v>1420</v>
      </c>
      <c r="D198" t="s">
        <v>16</v>
      </c>
      <c r="E198" t="s">
        <v>1269</v>
      </c>
      <c r="F198">
        <f t="shared" si="3"/>
        <v>22</v>
      </c>
      <c r="G198">
        <v>74524</v>
      </c>
      <c r="H198">
        <v>2372</v>
      </c>
      <c r="I198">
        <v>77</v>
      </c>
      <c r="J198" t="s">
        <v>7888</v>
      </c>
      <c r="K198" t="s">
        <v>8613</v>
      </c>
      <c r="M198" t="s">
        <v>8215</v>
      </c>
      <c r="V198" t="s">
        <v>7930</v>
      </c>
    </row>
    <row r="199" spans="1:22" x14ac:dyDescent="0.3">
      <c r="A199" t="s">
        <v>11</v>
      </c>
      <c r="B199" s="2">
        <v>45122.497384259259</v>
      </c>
      <c r="C199" t="s">
        <v>1420</v>
      </c>
      <c r="D199" t="s">
        <v>16</v>
      </c>
      <c r="E199" t="s">
        <v>1466</v>
      </c>
      <c r="F199">
        <f t="shared" si="3"/>
        <v>72</v>
      </c>
      <c r="G199">
        <v>72340</v>
      </c>
      <c r="H199">
        <v>4084</v>
      </c>
      <c r="I199">
        <v>173</v>
      </c>
      <c r="J199" t="s">
        <v>7888</v>
      </c>
      <c r="K199" t="s">
        <v>1438</v>
      </c>
      <c r="M199" t="s">
        <v>8215</v>
      </c>
      <c r="V199" t="s">
        <v>7930</v>
      </c>
    </row>
    <row r="200" spans="1:22" x14ac:dyDescent="0.3">
      <c r="A200" t="s">
        <v>11</v>
      </c>
      <c r="B200" s="2">
        <v>45121.750208333331</v>
      </c>
      <c r="C200" t="s">
        <v>1420</v>
      </c>
      <c r="D200" t="s">
        <v>16</v>
      </c>
      <c r="E200" t="s">
        <v>1400</v>
      </c>
      <c r="F200">
        <f t="shared" si="3"/>
        <v>23</v>
      </c>
      <c r="G200">
        <v>70318</v>
      </c>
      <c r="H200">
        <v>3112</v>
      </c>
      <c r="I200">
        <v>92</v>
      </c>
      <c r="J200" t="s">
        <v>7888</v>
      </c>
      <c r="K200" t="s">
        <v>8614</v>
      </c>
      <c r="M200" t="s">
        <v>8215</v>
      </c>
      <c r="V200" t="s">
        <v>7930</v>
      </c>
    </row>
    <row r="201" spans="1:22" x14ac:dyDescent="0.3">
      <c r="A201" t="s">
        <v>11</v>
      </c>
      <c r="B201" s="2">
        <v>45121.458622685182</v>
      </c>
      <c r="C201" t="s">
        <v>1477</v>
      </c>
      <c r="D201" t="s">
        <v>16</v>
      </c>
      <c r="E201" t="s">
        <v>33</v>
      </c>
      <c r="F201">
        <f t="shared" si="3"/>
        <v>200</v>
      </c>
      <c r="G201">
        <v>5463608</v>
      </c>
      <c r="H201">
        <v>63274</v>
      </c>
      <c r="I201">
        <v>923</v>
      </c>
      <c r="J201" t="s">
        <v>7888</v>
      </c>
      <c r="K201" t="s">
        <v>8615</v>
      </c>
      <c r="L201" t="s">
        <v>8211</v>
      </c>
      <c r="M201" t="s">
        <v>8197</v>
      </c>
      <c r="O201" t="s">
        <v>8616</v>
      </c>
      <c r="R201" t="s">
        <v>8617</v>
      </c>
      <c r="S201" t="s">
        <v>8618</v>
      </c>
      <c r="V201" t="s">
        <v>7930</v>
      </c>
    </row>
    <row r="202" spans="1:22" x14ac:dyDescent="0.3">
      <c r="A202" t="s">
        <v>11</v>
      </c>
      <c r="B202" s="2">
        <v>45118.839641203704</v>
      </c>
      <c r="C202" t="s">
        <v>1420</v>
      </c>
      <c r="D202" t="s">
        <v>16</v>
      </c>
      <c r="E202" t="s">
        <v>1385</v>
      </c>
      <c r="F202">
        <f t="shared" si="3"/>
        <v>24</v>
      </c>
      <c r="G202">
        <v>76305</v>
      </c>
      <c r="H202">
        <v>3721</v>
      </c>
      <c r="I202">
        <v>159</v>
      </c>
      <c r="J202" t="s">
        <v>7888</v>
      </c>
      <c r="K202" t="s">
        <v>8619</v>
      </c>
      <c r="M202" t="s">
        <v>8215</v>
      </c>
      <c r="V202" t="s">
        <v>7930</v>
      </c>
    </row>
    <row r="203" spans="1:22" x14ac:dyDescent="0.3">
      <c r="A203" t="s">
        <v>11</v>
      </c>
      <c r="B203" s="2">
        <v>45117.750937500001</v>
      </c>
      <c r="C203" t="s">
        <v>1489</v>
      </c>
      <c r="D203" t="s">
        <v>16</v>
      </c>
      <c r="E203" t="s">
        <v>1491</v>
      </c>
      <c r="F203">
        <f t="shared" si="3"/>
        <v>144</v>
      </c>
      <c r="G203">
        <v>17428246</v>
      </c>
      <c r="H203">
        <v>132795</v>
      </c>
      <c r="I203">
        <v>1639</v>
      </c>
      <c r="J203" t="s">
        <v>7888</v>
      </c>
      <c r="K203" t="s">
        <v>8620</v>
      </c>
      <c r="L203" t="s">
        <v>8196</v>
      </c>
      <c r="M203" t="s">
        <v>8621</v>
      </c>
      <c r="O203" t="s">
        <v>8622</v>
      </c>
      <c r="R203" t="s">
        <v>8623</v>
      </c>
      <c r="S203" t="s">
        <v>8624</v>
      </c>
      <c r="V203" t="s">
        <v>7930</v>
      </c>
    </row>
    <row r="204" spans="1:22" x14ac:dyDescent="0.3">
      <c r="A204" t="s">
        <v>11</v>
      </c>
      <c r="B204" s="2">
        <v>45110.750115740739</v>
      </c>
      <c r="C204" t="s">
        <v>1497</v>
      </c>
      <c r="D204" t="s">
        <v>16</v>
      </c>
      <c r="E204" t="s">
        <v>745</v>
      </c>
      <c r="F204">
        <f t="shared" si="3"/>
        <v>193</v>
      </c>
      <c r="G204">
        <v>5902771</v>
      </c>
      <c r="H204">
        <v>88034</v>
      </c>
      <c r="I204">
        <v>4961</v>
      </c>
      <c r="J204" t="s">
        <v>7888</v>
      </c>
      <c r="K204" t="s">
        <v>8625</v>
      </c>
      <c r="L204" t="s">
        <v>8626</v>
      </c>
      <c r="M204" t="s">
        <v>8626</v>
      </c>
      <c r="N204" t="s">
        <v>8603</v>
      </c>
      <c r="O204" t="s">
        <v>8052</v>
      </c>
      <c r="R204" t="s">
        <v>8627</v>
      </c>
      <c r="S204" t="s">
        <v>8628</v>
      </c>
      <c r="V204" t="s">
        <v>7930</v>
      </c>
    </row>
    <row r="205" spans="1:22" x14ac:dyDescent="0.3">
      <c r="A205" t="s">
        <v>11</v>
      </c>
      <c r="B205" s="2">
        <v>45103.750219907408</v>
      </c>
      <c r="C205" t="s">
        <v>1504</v>
      </c>
      <c r="D205" t="s">
        <v>16</v>
      </c>
      <c r="E205" t="s">
        <v>145</v>
      </c>
      <c r="F205">
        <f t="shared" si="3"/>
        <v>160</v>
      </c>
      <c r="G205">
        <v>13114627</v>
      </c>
      <c r="H205">
        <v>121701</v>
      </c>
      <c r="I205">
        <v>4255</v>
      </c>
      <c r="J205" t="s">
        <v>7888</v>
      </c>
      <c r="K205" t="s">
        <v>8629</v>
      </c>
      <c r="M205" t="s">
        <v>8215</v>
      </c>
      <c r="V205" t="s">
        <v>7930</v>
      </c>
    </row>
    <row r="206" spans="1:22" x14ac:dyDescent="0.3">
      <c r="A206" t="s">
        <v>11</v>
      </c>
      <c r="B206" s="2">
        <v>45096.750011574077</v>
      </c>
      <c r="C206" t="s">
        <v>1511</v>
      </c>
      <c r="D206" t="s">
        <v>16</v>
      </c>
      <c r="E206" t="s">
        <v>939</v>
      </c>
      <c r="F206">
        <f t="shared" si="3"/>
        <v>235</v>
      </c>
      <c r="G206">
        <v>14842974</v>
      </c>
      <c r="H206">
        <v>130866</v>
      </c>
      <c r="I206">
        <v>2683</v>
      </c>
      <c r="J206" t="s">
        <v>7888</v>
      </c>
      <c r="K206" t="s">
        <v>8630</v>
      </c>
      <c r="L206" t="s">
        <v>8392</v>
      </c>
      <c r="M206" t="s">
        <v>8392</v>
      </c>
      <c r="N206" t="s">
        <v>8398</v>
      </c>
      <c r="O206" t="s">
        <v>8631</v>
      </c>
      <c r="R206" t="s">
        <v>8632</v>
      </c>
      <c r="S206" t="s">
        <v>8633</v>
      </c>
      <c r="V206" t="s">
        <v>7930</v>
      </c>
    </row>
    <row r="207" spans="1:22" x14ac:dyDescent="0.3">
      <c r="A207" t="s">
        <v>11</v>
      </c>
      <c r="B207" s="2">
        <v>45090.750393518516</v>
      </c>
      <c r="C207" t="s">
        <v>1518</v>
      </c>
      <c r="D207" t="s">
        <v>1369</v>
      </c>
      <c r="E207" t="s">
        <v>593</v>
      </c>
      <c r="F207">
        <f t="shared" si="3"/>
        <v>165</v>
      </c>
      <c r="G207">
        <v>30204064</v>
      </c>
      <c r="H207">
        <v>275879</v>
      </c>
      <c r="I207">
        <v>5765</v>
      </c>
      <c r="J207" t="s">
        <v>7888</v>
      </c>
      <c r="K207" t="s">
        <v>8585</v>
      </c>
      <c r="L207" t="s">
        <v>8259</v>
      </c>
      <c r="M207" t="s">
        <v>8334</v>
      </c>
      <c r="N207" t="s">
        <v>8335</v>
      </c>
      <c r="O207" t="s">
        <v>8586</v>
      </c>
      <c r="R207" t="s">
        <v>8587</v>
      </c>
      <c r="S207" t="s">
        <v>8588</v>
      </c>
      <c r="V207" t="s">
        <v>7930</v>
      </c>
    </row>
    <row r="208" spans="1:22" x14ac:dyDescent="0.3">
      <c r="A208" t="s">
        <v>11</v>
      </c>
      <c r="B208" s="2">
        <v>45086.72760416667</v>
      </c>
      <c r="C208" t="s">
        <v>1420</v>
      </c>
      <c r="D208" t="s">
        <v>16</v>
      </c>
      <c r="E208" t="s">
        <v>1526</v>
      </c>
      <c r="F208">
        <f t="shared" si="3"/>
        <v>63</v>
      </c>
      <c r="G208">
        <v>2031025</v>
      </c>
      <c r="H208">
        <v>46222</v>
      </c>
      <c r="I208">
        <v>1782</v>
      </c>
      <c r="J208" t="s">
        <v>7888</v>
      </c>
      <c r="K208" t="s">
        <v>8629</v>
      </c>
      <c r="M208" t="s">
        <v>8215</v>
      </c>
      <c r="V208" t="s">
        <v>7930</v>
      </c>
    </row>
    <row r="209" spans="1:22" x14ac:dyDescent="0.3">
      <c r="A209" t="s">
        <v>11</v>
      </c>
      <c r="B209" s="2">
        <v>45054.756747685184</v>
      </c>
      <c r="C209" t="s">
        <v>1532</v>
      </c>
      <c r="D209" t="s">
        <v>16</v>
      </c>
      <c r="E209" t="s">
        <v>1534</v>
      </c>
      <c r="F209">
        <f t="shared" si="3"/>
        <v>243</v>
      </c>
      <c r="G209">
        <v>542887</v>
      </c>
      <c r="H209">
        <v>14956</v>
      </c>
      <c r="I209">
        <v>598</v>
      </c>
      <c r="J209" t="s">
        <v>7888</v>
      </c>
      <c r="K209" t="s">
        <v>8634</v>
      </c>
      <c r="L209" t="s">
        <v>8635</v>
      </c>
      <c r="M209" t="s">
        <v>8626</v>
      </c>
      <c r="N209" t="s">
        <v>8603</v>
      </c>
      <c r="O209" t="s">
        <v>8052</v>
      </c>
      <c r="R209" t="s">
        <v>8636</v>
      </c>
      <c r="S209" t="s">
        <v>8637</v>
      </c>
      <c r="V209" t="s">
        <v>7930</v>
      </c>
    </row>
    <row r="210" spans="1:22" x14ac:dyDescent="0.3">
      <c r="A210" t="s">
        <v>11</v>
      </c>
      <c r="B210" s="2">
        <v>45050.750023148146</v>
      </c>
      <c r="C210" t="s">
        <v>1540</v>
      </c>
      <c r="D210" t="s">
        <v>16</v>
      </c>
      <c r="E210" t="s">
        <v>338</v>
      </c>
      <c r="F210">
        <f t="shared" si="3"/>
        <v>167</v>
      </c>
      <c r="G210">
        <v>2030315</v>
      </c>
      <c r="H210">
        <v>16859</v>
      </c>
      <c r="I210">
        <v>1189</v>
      </c>
      <c r="J210" t="s">
        <v>7888</v>
      </c>
      <c r="K210" t="s">
        <v>8638</v>
      </c>
      <c r="L210" t="s">
        <v>8639</v>
      </c>
      <c r="M210" t="s">
        <v>8639</v>
      </c>
      <c r="N210" t="s">
        <v>8640</v>
      </c>
      <c r="O210" t="s">
        <v>8082</v>
      </c>
      <c r="V210" t="s">
        <v>7930</v>
      </c>
    </row>
    <row r="211" spans="1:22" x14ac:dyDescent="0.3">
      <c r="A211" t="s">
        <v>11</v>
      </c>
      <c r="B211" s="2">
        <v>45042.750034722223</v>
      </c>
      <c r="C211" t="s">
        <v>1546</v>
      </c>
      <c r="D211" t="s">
        <v>16</v>
      </c>
      <c r="E211" t="s">
        <v>461</v>
      </c>
      <c r="F211">
        <f t="shared" si="3"/>
        <v>176</v>
      </c>
      <c r="G211">
        <v>705592</v>
      </c>
      <c r="H211">
        <v>11419</v>
      </c>
      <c r="I211">
        <v>324</v>
      </c>
      <c r="J211" t="s">
        <v>7888</v>
      </c>
      <c r="K211" t="s">
        <v>8641</v>
      </c>
      <c r="L211" t="s">
        <v>8398</v>
      </c>
      <c r="M211" t="s">
        <v>8392</v>
      </c>
      <c r="N211" t="s">
        <v>8398</v>
      </c>
      <c r="O211" t="s">
        <v>8052</v>
      </c>
      <c r="Q211" t="s">
        <v>8642</v>
      </c>
      <c r="R211" t="s">
        <v>8643</v>
      </c>
      <c r="S211" t="s">
        <v>8644</v>
      </c>
      <c r="T211" t="s">
        <v>8645</v>
      </c>
      <c r="V211" t="s">
        <v>7930</v>
      </c>
    </row>
    <row r="212" spans="1:22" x14ac:dyDescent="0.3">
      <c r="A212" t="s">
        <v>11</v>
      </c>
      <c r="B212" s="2">
        <v>45040.508831018517</v>
      </c>
      <c r="C212" t="s">
        <v>1552</v>
      </c>
      <c r="D212" t="s">
        <v>16</v>
      </c>
      <c r="E212" t="s">
        <v>1377</v>
      </c>
      <c r="F212">
        <f t="shared" si="3"/>
        <v>142</v>
      </c>
      <c r="G212">
        <v>418552</v>
      </c>
      <c r="H212">
        <v>15389</v>
      </c>
      <c r="I212">
        <v>780</v>
      </c>
      <c r="J212" t="s">
        <v>7888</v>
      </c>
      <c r="K212" t="s">
        <v>8646</v>
      </c>
      <c r="L212" t="s">
        <v>8635</v>
      </c>
      <c r="M212" t="s">
        <v>8626</v>
      </c>
      <c r="N212" t="s">
        <v>8635</v>
      </c>
      <c r="O212" t="s">
        <v>8647</v>
      </c>
      <c r="R212" t="s">
        <v>8648</v>
      </c>
      <c r="S212" t="s">
        <v>8649</v>
      </c>
      <c r="T212" t="s">
        <v>8650</v>
      </c>
      <c r="V212" t="s">
        <v>7930</v>
      </c>
    </row>
    <row r="213" spans="1:22" x14ac:dyDescent="0.3">
      <c r="A213" t="s">
        <v>11</v>
      </c>
      <c r="B213" s="2">
        <v>45038.612210648149</v>
      </c>
      <c r="C213" t="s">
        <v>1559</v>
      </c>
      <c r="D213" t="s">
        <v>16</v>
      </c>
      <c r="E213" t="s">
        <v>530</v>
      </c>
      <c r="F213">
        <f t="shared" si="3"/>
        <v>219</v>
      </c>
      <c r="G213">
        <v>186054</v>
      </c>
      <c r="H213">
        <v>5063</v>
      </c>
      <c r="I213">
        <v>323</v>
      </c>
      <c r="J213" t="s">
        <v>7888</v>
      </c>
      <c r="K213" t="s">
        <v>8651</v>
      </c>
      <c r="L213" t="s">
        <v>8635</v>
      </c>
      <c r="M213" t="s">
        <v>8626</v>
      </c>
      <c r="N213" t="s">
        <v>8603</v>
      </c>
      <c r="O213" t="s">
        <v>8052</v>
      </c>
      <c r="R213" t="s">
        <v>8652</v>
      </c>
      <c r="S213" t="s">
        <v>8653</v>
      </c>
      <c r="V213" t="s">
        <v>7930</v>
      </c>
    </row>
    <row r="214" spans="1:22" x14ac:dyDescent="0.3">
      <c r="A214" t="s">
        <v>11</v>
      </c>
      <c r="B214" s="2">
        <v>45035.750300925924</v>
      </c>
      <c r="C214" t="s">
        <v>1566</v>
      </c>
      <c r="D214" t="s">
        <v>16</v>
      </c>
      <c r="E214" t="s">
        <v>1568</v>
      </c>
      <c r="F214">
        <f t="shared" si="3"/>
        <v>174</v>
      </c>
      <c r="G214">
        <v>3707038</v>
      </c>
      <c r="H214">
        <v>44742</v>
      </c>
      <c r="I214">
        <v>733</v>
      </c>
      <c r="J214" t="s">
        <v>7888</v>
      </c>
      <c r="K214" t="s">
        <v>8654</v>
      </c>
      <c r="L214" t="s">
        <v>8364</v>
      </c>
      <c r="M214" t="s">
        <v>8655</v>
      </c>
      <c r="O214" t="s">
        <v>8371</v>
      </c>
      <c r="R214" t="s">
        <v>8656</v>
      </c>
      <c r="S214" t="s">
        <v>8657</v>
      </c>
      <c r="V214" t="s">
        <v>7930</v>
      </c>
    </row>
    <row r="215" spans="1:22" x14ac:dyDescent="0.3">
      <c r="A215" t="s">
        <v>11</v>
      </c>
      <c r="B215" s="2">
        <v>45029.750844907408</v>
      </c>
      <c r="C215" t="s">
        <v>1574</v>
      </c>
      <c r="D215" t="s">
        <v>16</v>
      </c>
      <c r="E215" t="s">
        <v>1576</v>
      </c>
      <c r="F215">
        <f t="shared" si="3"/>
        <v>58</v>
      </c>
      <c r="G215">
        <v>52153048</v>
      </c>
      <c r="H215">
        <v>793061</v>
      </c>
      <c r="I215">
        <v>12676</v>
      </c>
      <c r="J215" t="s">
        <v>7886</v>
      </c>
      <c r="K215" t="s">
        <v>8658</v>
      </c>
      <c r="M215" t="s">
        <v>8215</v>
      </c>
      <c r="R215" t="s">
        <v>8659</v>
      </c>
      <c r="T215" t="s">
        <v>8660</v>
      </c>
      <c r="V215" t="s">
        <v>7930</v>
      </c>
    </row>
    <row r="216" spans="1:22" x14ac:dyDescent="0.3">
      <c r="A216" t="s">
        <v>11</v>
      </c>
      <c r="B216" s="2">
        <v>45028.583553240744</v>
      </c>
      <c r="C216" t="s">
        <v>1582</v>
      </c>
      <c r="D216" t="s">
        <v>16</v>
      </c>
      <c r="E216" t="s">
        <v>1584</v>
      </c>
      <c r="F216">
        <f t="shared" si="3"/>
        <v>225</v>
      </c>
      <c r="G216">
        <v>760155</v>
      </c>
      <c r="H216">
        <v>12034</v>
      </c>
      <c r="I216">
        <v>309</v>
      </c>
      <c r="J216" t="s">
        <v>7888</v>
      </c>
      <c r="K216" t="s">
        <v>8661</v>
      </c>
      <c r="L216" t="s">
        <v>8259</v>
      </c>
      <c r="M216" t="s">
        <v>8662</v>
      </c>
      <c r="N216" t="s">
        <v>8259</v>
      </c>
      <c r="O216" t="s">
        <v>8342</v>
      </c>
      <c r="R216" t="s">
        <v>8663</v>
      </c>
      <c r="S216" t="s">
        <v>8664</v>
      </c>
      <c r="V216" t="s">
        <v>7930</v>
      </c>
    </row>
    <row r="217" spans="1:22" x14ac:dyDescent="0.3">
      <c r="A217" t="s">
        <v>11</v>
      </c>
      <c r="B217" s="2">
        <v>45026.750034722223</v>
      </c>
      <c r="C217" t="s">
        <v>1590</v>
      </c>
      <c r="D217" t="s">
        <v>16</v>
      </c>
      <c r="E217" t="s">
        <v>738</v>
      </c>
      <c r="F217">
        <f t="shared" si="3"/>
        <v>169</v>
      </c>
      <c r="G217">
        <v>1929340</v>
      </c>
      <c r="H217">
        <v>28705</v>
      </c>
      <c r="I217">
        <v>1815</v>
      </c>
      <c r="J217" t="s">
        <v>7888</v>
      </c>
      <c r="K217" t="s">
        <v>8665</v>
      </c>
      <c r="L217" t="s">
        <v>8488</v>
      </c>
      <c r="M217" t="s">
        <v>8215</v>
      </c>
      <c r="N217" t="s">
        <v>8488</v>
      </c>
      <c r="O217" t="s">
        <v>8592</v>
      </c>
      <c r="R217" t="s">
        <v>8666</v>
      </c>
      <c r="S217" t="s">
        <v>8667</v>
      </c>
      <c r="V217" t="s">
        <v>7930</v>
      </c>
    </row>
    <row r="218" spans="1:22" x14ac:dyDescent="0.3">
      <c r="A218" t="s">
        <v>11</v>
      </c>
      <c r="B218" s="2">
        <v>45023.751817129632</v>
      </c>
      <c r="C218" t="s">
        <v>1597</v>
      </c>
      <c r="D218" t="s">
        <v>16</v>
      </c>
      <c r="E218" t="s">
        <v>1040</v>
      </c>
      <c r="F218">
        <f t="shared" si="3"/>
        <v>161</v>
      </c>
      <c r="G218">
        <v>2223215</v>
      </c>
      <c r="H218">
        <v>33898</v>
      </c>
      <c r="I218">
        <v>1504</v>
      </c>
      <c r="J218" t="s">
        <v>7888</v>
      </c>
      <c r="K218" t="s">
        <v>8668</v>
      </c>
      <c r="L218" t="s">
        <v>8669</v>
      </c>
      <c r="M218" t="s">
        <v>8670</v>
      </c>
      <c r="N218" t="s">
        <v>8669</v>
      </c>
      <c r="O218" t="s">
        <v>8671</v>
      </c>
      <c r="R218" t="s">
        <v>8672</v>
      </c>
      <c r="S218" t="s">
        <v>8673</v>
      </c>
      <c r="V218" t="s">
        <v>7930</v>
      </c>
    </row>
    <row r="219" spans="1:22" x14ac:dyDescent="0.3">
      <c r="A219" t="s">
        <v>11</v>
      </c>
      <c r="B219" s="2">
        <v>45001.482673611114</v>
      </c>
      <c r="C219" t="s">
        <v>1604</v>
      </c>
      <c r="D219" t="s">
        <v>16</v>
      </c>
      <c r="E219" t="s">
        <v>1606</v>
      </c>
      <c r="F219">
        <f t="shared" si="3"/>
        <v>61</v>
      </c>
      <c r="G219">
        <v>222358</v>
      </c>
      <c r="H219">
        <v>13091</v>
      </c>
      <c r="I219">
        <v>187</v>
      </c>
      <c r="J219" t="s">
        <v>7887</v>
      </c>
      <c r="K219" t="s">
        <v>7898</v>
      </c>
      <c r="M219" t="s">
        <v>8215</v>
      </c>
      <c r="V219" t="s">
        <v>7930</v>
      </c>
    </row>
    <row r="220" spans="1:22" x14ac:dyDescent="0.3">
      <c r="A220" t="s">
        <v>11</v>
      </c>
      <c r="B220" s="2">
        <v>44998.750127314815</v>
      </c>
      <c r="C220" t="s">
        <v>1612</v>
      </c>
      <c r="D220" t="s">
        <v>16</v>
      </c>
      <c r="E220" t="s">
        <v>153</v>
      </c>
      <c r="F220">
        <f t="shared" si="3"/>
        <v>171</v>
      </c>
      <c r="G220">
        <v>806300</v>
      </c>
      <c r="H220">
        <v>18804</v>
      </c>
      <c r="I220">
        <v>1410</v>
      </c>
      <c r="J220" t="s">
        <v>7888</v>
      </c>
      <c r="K220" t="s">
        <v>8674</v>
      </c>
      <c r="L220" t="s">
        <v>8335</v>
      </c>
      <c r="M220" t="s">
        <v>8215</v>
      </c>
      <c r="N220" t="s">
        <v>8335</v>
      </c>
      <c r="O220" t="s">
        <v>8675</v>
      </c>
      <c r="V220" t="s">
        <v>7930</v>
      </c>
    </row>
    <row r="221" spans="1:22" x14ac:dyDescent="0.3">
      <c r="A221" t="s">
        <v>11</v>
      </c>
      <c r="B221" s="2">
        <v>44978.792037037034</v>
      </c>
      <c r="C221" t="s">
        <v>1619</v>
      </c>
      <c r="D221" t="s">
        <v>16</v>
      </c>
      <c r="E221" t="s">
        <v>1621</v>
      </c>
      <c r="F221">
        <f t="shared" si="3"/>
        <v>137</v>
      </c>
      <c r="G221">
        <v>190991</v>
      </c>
      <c r="H221">
        <v>6257</v>
      </c>
      <c r="I221">
        <v>173</v>
      </c>
      <c r="J221" t="s">
        <v>7888</v>
      </c>
      <c r="K221" t="s">
        <v>8676</v>
      </c>
      <c r="L221" t="s">
        <v>8259</v>
      </c>
      <c r="M221" t="s">
        <v>8334</v>
      </c>
      <c r="O221" t="s">
        <v>8677</v>
      </c>
      <c r="V221" t="s">
        <v>7930</v>
      </c>
    </row>
    <row r="222" spans="1:22" x14ac:dyDescent="0.3">
      <c r="A222" t="s">
        <v>11</v>
      </c>
      <c r="B222" s="2">
        <v>44978.708414351851</v>
      </c>
      <c r="C222" t="s">
        <v>1626</v>
      </c>
      <c r="D222" t="s">
        <v>16</v>
      </c>
      <c r="E222" t="s">
        <v>353</v>
      </c>
      <c r="F222">
        <f t="shared" si="3"/>
        <v>172</v>
      </c>
      <c r="G222">
        <v>227750</v>
      </c>
      <c r="H222">
        <v>8519</v>
      </c>
      <c r="I222">
        <v>293</v>
      </c>
      <c r="J222" t="s">
        <v>7888</v>
      </c>
      <c r="K222" t="s">
        <v>8678</v>
      </c>
      <c r="L222" t="s">
        <v>8259</v>
      </c>
      <c r="M222" t="s">
        <v>8334</v>
      </c>
      <c r="N222" t="s">
        <v>8675</v>
      </c>
      <c r="O222" t="s">
        <v>8677</v>
      </c>
      <c r="V222" t="s">
        <v>7930</v>
      </c>
    </row>
    <row r="223" spans="1:22" x14ac:dyDescent="0.3">
      <c r="A223" t="s">
        <v>11</v>
      </c>
      <c r="B223" s="2">
        <v>44978.583483796298</v>
      </c>
      <c r="C223" t="s">
        <v>1619</v>
      </c>
      <c r="D223" t="s">
        <v>16</v>
      </c>
      <c r="E223" t="s">
        <v>795</v>
      </c>
      <c r="F223">
        <f t="shared" si="3"/>
        <v>139</v>
      </c>
      <c r="G223">
        <v>275593</v>
      </c>
      <c r="H223">
        <v>8374</v>
      </c>
      <c r="I223">
        <v>310</v>
      </c>
      <c r="J223" t="s">
        <v>7888</v>
      </c>
      <c r="K223" t="s">
        <v>8679</v>
      </c>
      <c r="L223" t="s">
        <v>8259</v>
      </c>
      <c r="M223" t="s">
        <v>8334</v>
      </c>
      <c r="O223" t="s">
        <v>8677</v>
      </c>
      <c r="V223" t="s">
        <v>7930</v>
      </c>
    </row>
    <row r="224" spans="1:22" x14ac:dyDescent="0.3">
      <c r="A224" t="s">
        <v>11</v>
      </c>
      <c r="B224" s="2">
        <v>44978.475428240738</v>
      </c>
      <c r="C224" t="s">
        <v>1619</v>
      </c>
      <c r="D224" t="s">
        <v>16</v>
      </c>
      <c r="E224" t="s">
        <v>1392</v>
      </c>
      <c r="F224">
        <f t="shared" si="3"/>
        <v>150</v>
      </c>
      <c r="G224">
        <v>253748</v>
      </c>
      <c r="H224">
        <v>9233</v>
      </c>
      <c r="I224">
        <v>363</v>
      </c>
      <c r="J224" t="s">
        <v>7888</v>
      </c>
      <c r="K224" t="s">
        <v>8680</v>
      </c>
      <c r="L224" t="s">
        <v>8259</v>
      </c>
      <c r="M224" t="s">
        <v>8334</v>
      </c>
      <c r="O224" t="s">
        <v>8677</v>
      </c>
      <c r="V224" t="s">
        <v>7930</v>
      </c>
    </row>
    <row r="225" spans="1:22" x14ac:dyDescent="0.3">
      <c r="A225" t="s">
        <v>11</v>
      </c>
      <c r="B225" s="2">
        <v>44977.708449074074</v>
      </c>
      <c r="C225" t="s">
        <v>1619</v>
      </c>
      <c r="D225" t="s">
        <v>16</v>
      </c>
      <c r="E225" t="s">
        <v>1108</v>
      </c>
      <c r="F225">
        <f t="shared" si="3"/>
        <v>126</v>
      </c>
      <c r="G225">
        <v>283937</v>
      </c>
      <c r="H225">
        <v>8699</v>
      </c>
      <c r="I225">
        <v>233</v>
      </c>
      <c r="J225" t="s">
        <v>7888</v>
      </c>
      <c r="K225" t="s">
        <v>8681</v>
      </c>
      <c r="L225" t="s">
        <v>8259</v>
      </c>
      <c r="M225" t="s">
        <v>8334</v>
      </c>
      <c r="O225" t="s">
        <v>8677</v>
      </c>
      <c r="V225" t="s">
        <v>7930</v>
      </c>
    </row>
    <row r="226" spans="1:22" x14ac:dyDescent="0.3">
      <c r="A226" t="s">
        <v>11</v>
      </c>
      <c r="B226" s="2">
        <v>44977.579756944448</v>
      </c>
      <c r="C226" t="s">
        <v>1650</v>
      </c>
      <c r="D226" t="s">
        <v>16</v>
      </c>
      <c r="E226" t="s">
        <v>1138</v>
      </c>
      <c r="F226">
        <f t="shared" si="3"/>
        <v>135</v>
      </c>
      <c r="G226">
        <v>137906</v>
      </c>
      <c r="H226">
        <v>6427</v>
      </c>
      <c r="I226">
        <v>332</v>
      </c>
      <c r="J226" t="s">
        <v>7888</v>
      </c>
      <c r="K226" t="s">
        <v>8682</v>
      </c>
      <c r="L226" t="s">
        <v>8259</v>
      </c>
      <c r="M226" t="s">
        <v>8334</v>
      </c>
      <c r="N226" t="s">
        <v>8259</v>
      </c>
      <c r="O226" t="s">
        <v>8677</v>
      </c>
      <c r="V226" t="s">
        <v>7930</v>
      </c>
    </row>
    <row r="227" spans="1:22" x14ac:dyDescent="0.3">
      <c r="A227" t="s">
        <v>11</v>
      </c>
      <c r="B227" s="2">
        <v>44977.428726851853</v>
      </c>
      <c r="C227" t="s">
        <v>1619</v>
      </c>
      <c r="D227" t="s">
        <v>16</v>
      </c>
      <c r="E227" t="s">
        <v>423</v>
      </c>
      <c r="F227">
        <f t="shared" si="3"/>
        <v>148</v>
      </c>
      <c r="G227">
        <v>503823</v>
      </c>
      <c r="H227">
        <v>16316</v>
      </c>
      <c r="I227">
        <v>478</v>
      </c>
      <c r="J227" t="s">
        <v>7888</v>
      </c>
      <c r="K227" t="s">
        <v>8683</v>
      </c>
      <c r="L227" t="s">
        <v>8259</v>
      </c>
      <c r="M227" t="s">
        <v>8334</v>
      </c>
      <c r="O227" t="s">
        <v>8677</v>
      </c>
      <c r="V227" t="s">
        <v>7930</v>
      </c>
    </row>
    <row r="228" spans="1:22" x14ac:dyDescent="0.3">
      <c r="A228" t="s">
        <v>11</v>
      </c>
      <c r="B228" s="2">
        <v>44976.750011574077</v>
      </c>
      <c r="C228" t="s">
        <v>1619</v>
      </c>
      <c r="D228" t="s">
        <v>16</v>
      </c>
      <c r="E228" t="s">
        <v>1664</v>
      </c>
      <c r="F228">
        <f t="shared" si="3"/>
        <v>1192</v>
      </c>
      <c r="G228">
        <v>413704</v>
      </c>
      <c r="H228">
        <v>20000</v>
      </c>
      <c r="I228">
        <v>1450</v>
      </c>
      <c r="J228" t="s">
        <v>7888</v>
      </c>
      <c r="K228" t="s">
        <v>8680</v>
      </c>
      <c r="L228" t="s">
        <v>8259</v>
      </c>
      <c r="M228" t="s">
        <v>8334</v>
      </c>
      <c r="O228" t="s">
        <v>8677</v>
      </c>
      <c r="V228" t="s">
        <v>7930</v>
      </c>
    </row>
    <row r="229" spans="1:22" x14ac:dyDescent="0.3">
      <c r="A229" t="s">
        <v>11</v>
      </c>
      <c r="B229" s="2">
        <v>44966.750347222223</v>
      </c>
      <c r="C229" t="s">
        <v>1670</v>
      </c>
      <c r="D229" t="s">
        <v>16</v>
      </c>
      <c r="E229" t="s">
        <v>477</v>
      </c>
      <c r="F229">
        <f t="shared" si="3"/>
        <v>194</v>
      </c>
      <c r="G229">
        <v>11062978</v>
      </c>
      <c r="H229">
        <v>171977</v>
      </c>
      <c r="I229">
        <v>5648</v>
      </c>
      <c r="J229" t="s">
        <v>7888</v>
      </c>
      <c r="K229" t="s">
        <v>8684</v>
      </c>
      <c r="L229" t="s">
        <v>8259</v>
      </c>
      <c r="M229" t="s">
        <v>8334</v>
      </c>
      <c r="N229" t="s">
        <v>8335</v>
      </c>
      <c r="O229" t="s">
        <v>8675</v>
      </c>
      <c r="R229" t="s">
        <v>8685</v>
      </c>
      <c r="S229" t="s">
        <v>8686</v>
      </c>
      <c r="V229" t="s">
        <v>7930</v>
      </c>
    </row>
    <row r="230" spans="1:22" x14ac:dyDescent="0.3">
      <c r="A230" t="s">
        <v>11</v>
      </c>
      <c r="B230" s="2">
        <v>44958.750081018516</v>
      </c>
      <c r="C230" t="s">
        <v>1677</v>
      </c>
      <c r="D230" t="s">
        <v>16</v>
      </c>
      <c r="E230" t="s">
        <v>65</v>
      </c>
      <c r="F230">
        <f t="shared" si="3"/>
        <v>190</v>
      </c>
      <c r="G230">
        <v>7559494</v>
      </c>
      <c r="H230">
        <v>93389</v>
      </c>
      <c r="I230">
        <v>5042</v>
      </c>
      <c r="J230" t="s">
        <v>7888</v>
      </c>
      <c r="K230" t="s">
        <v>8687</v>
      </c>
      <c r="L230" t="s">
        <v>8392</v>
      </c>
      <c r="M230" t="s">
        <v>8392</v>
      </c>
      <c r="N230" t="s">
        <v>8393</v>
      </c>
      <c r="O230" t="s">
        <v>8688</v>
      </c>
      <c r="R230" t="s">
        <v>8689</v>
      </c>
      <c r="S230" t="s">
        <v>8690</v>
      </c>
      <c r="V230" t="s">
        <v>7930</v>
      </c>
    </row>
    <row r="231" spans="1:22" x14ac:dyDescent="0.3">
      <c r="A231" t="s">
        <v>11</v>
      </c>
      <c r="B231" s="2">
        <v>44954.583356481482</v>
      </c>
      <c r="C231" t="s">
        <v>1684</v>
      </c>
      <c r="D231" t="s">
        <v>16</v>
      </c>
      <c r="E231" t="s">
        <v>453</v>
      </c>
      <c r="F231">
        <f t="shared" si="3"/>
        <v>151</v>
      </c>
      <c r="G231">
        <v>104703</v>
      </c>
      <c r="H231">
        <v>3549</v>
      </c>
      <c r="I231">
        <v>111</v>
      </c>
      <c r="J231" t="s">
        <v>7888</v>
      </c>
      <c r="K231" t="s">
        <v>8691</v>
      </c>
      <c r="L231" t="s">
        <v>8392</v>
      </c>
      <c r="M231" t="s">
        <v>8392</v>
      </c>
      <c r="N231" t="s">
        <v>8393</v>
      </c>
      <c r="O231" t="s">
        <v>8692</v>
      </c>
      <c r="V231" t="s">
        <v>7930</v>
      </c>
    </row>
    <row r="232" spans="1:22" x14ac:dyDescent="0.3">
      <c r="A232" t="s">
        <v>11</v>
      </c>
      <c r="B232" s="2">
        <v>44954.41673611111</v>
      </c>
      <c r="C232" t="s">
        <v>1684</v>
      </c>
      <c r="D232" t="s">
        <v>16</v>
      </c>
      <c r="E232" t="s">
        <v>1692</v>
      </c>
      <c r="F232">
        <f t="shared" si="3"/>
        <v>179</v>
      </c>
      <c r="G232">
        <v>336021</v>
      </c>
      <c r="H232">
        <v>6492</v>
      </c>
      <c r="I232">
        <v>77</v>
      </c>
      <c r="J232" t="s">
        <v>7888</v>
      </c>
      <c r="K232" t="s">
        <v>8693</v>
      </c>
      <c r="L232" t="s">
        <v>8392</v>
      </c>
      <c r="M232" t="s">
        <v>8392</v>
      </c>
      <c r="N232" t="s">
        <v>8393</v>
      </c>
      <c r="O232" t="s">
        <v>8692</v>
      </c>
      <c r="V232" t="s">
        <v>7930</v>
      </c>
    </row>
    <row r="233" spans="1:22" x14ac:dyDescent="0.3">
      <c r="A233" t="s">
        <v>11</v>
      </c>
      <c r="B233" s="2">
        <v>44953.765046296299</v>
      </c>
      <c r="C233" t="s">
        <v>1697</v>
      </c>
      <c r="D233" t="s">
        <v>16</v>
      </c>
      <c r="E233" t="s">
        <v>983</v>
      </c>
      <c r="F233">
        <f t="shared" si="3"/>
        <v>203</v>
      </c>
      <c r="G233">
        <v>255204</v>
      </c>
      <c r="H233">
        <v>7081</v>
      </c>
      <c r="I233">
        <v>245</v>
      </c>
      <c r="J233" t="s">
        <v>7888</v>
      </c>
      <c r="K233" t="s">
        <v>8694</v>
      </c>
      <c r="L233" t="s">
        <v>8392</v>
      </c>
      <c r="M233" t="s">
        <v>8392</v>
      </c>
      <c r="N233" t="s">
        <v>8393</v>
      </c>
      <c r="O233" t="s">
        <v>8692</v>
      </c>
      <c r="V233" t="s">
        <v>7930</v>
      </c>
    </row>
    <row r="234" spans="1:22" x14ac:dyDescent="0.3">
      <c r="A234" t="s">
        <v>11</v>
      </c>
      <c r="B234" s="2">
        <v>44953.627800925926</v>
      </c>
      <c r="C234" t="s">
        <v>1684</v>
      </c>
      <c r="D234" t="s">
        <v>16</v>
      </c>
      <c r="E234" t="s">
        <v>1705</v>
      </c>
      <c r="F234">
        <f t="shared" si="3"/>
        <v>210</v>
      </c>
      <c r="G234">
        <v>515833</v>
      </c>
      <c r="H234">
        <v>10280</v>
      </c>
      <c r="I234">
        <v>186</v>
      </c>
      <c r="J234" t="s">
        <v>7888</v>
      </c>
      <c r="K234" t="s">
        <v>8695</v>
      </c>
      <c r="L234" t="s">
        <v>8392</v>
      </c>
      <c r="M234" t="s">
        <v>8392</v>
      </c>
      <c r="N234" t="s">
        <v>8393</v>
      </c>
      <c r="O234" t="s">
        <v>8692</v>
      </c>
      <c r="V234" t="s">
        <v>7930</v>
      </c>
    </row>
    <row r="235" spans="1:22" x14ac:dyDescent="0.3">
      <c r="A235" t="s">
        <v>11</v>
      </c>
      <c r="B235" s="2">
        <v>44953.503425925926</v>
      </c>
      <c r="C235" t="s">
        <v>1711</v>
      </c>
      <c r="D235" t="s">
        <v>16</v>
      </c>
      <c r="E235" t="s">
        <v>1713</v>
      </c>
      <c r="F235">
        <f t="shared" si="3"/>
        <v>178</v>
      </c>
      <c r="G235">
        <v>118272</v>
      </c>
      <c r="H235">
        <v>4479</v>
      </c>
      <c r="I235">
        <v>190</v>
      </c>
      <c r="J235" t="s">
        <v>7888</v>
      </c>
      <c r="K235" t="s">
        <v>8687</v>
      </c>
      <c r="L235" t="s">
        <v>8392</v>
      </c>
      <c r="M235" t="s">
        <v>8392</v>
      </c>
      <c r="N235" t="s">
        <v>8393</v>
      </c>
      <c r="O235" t="s">
        <v>8692</v>
      </c>
      <c r="V235" t="s">
        <v>7930</v>
      </c>
    </row>
    <row r="236" spans="1:22" x14ac:dyDescent="0.3">
      <c r="A236" t="s">
        <v>11</v>
      </c>
      <c r="B236" s="2">
        <v>44952.750011574077</v>
      </c>
      <c r="C236" t="s">
        <v>1719</v>
      </c>
      <c r="D236" t="s">
        <v>16</v>
      </c>
      <c r="E236" t="s">
        <v>1721</v>
      </c>
      <c r="F236">
        <f t="shared" si="3"/>
        <v>920</v>
      </c>
      <c r="G236">
        <v>1516189</v>
      </c>
      <c r="H236">
        <v>26621</v>
      </c>
      <c r="I236">
        <v>651</v>
      </c>
      <c r="J236" t="s">
        <v>7888</v>
      </c>
      <c r="K236" t="s">
        <v>8696</v>
      </c>
      <c r="L236" t="s">
        <v>8392</v>
      </c>
      <c r="M236" t="s">
        <v>8392</v>
      </c>
      <c r="N236" t="s">
        <v>8393</v>
      </c>
      <c r="O236" t="s">
        <v>8692</v>
      </c>
      <c r="V236" t="s">
        <v>7930</v>
      </c>
    </row>
    <row r="237" spans="1:22" x14ac:dyDescent="0.3">
      <c r="A237" t="s">
        <v>11</v>
      </c>
      <c r="B237" s="2">
        <v>44942.753576388888</v>
      </c>
      <c r="C237" t="s">
        <v>1727</v>
      </c>
      <c r="D237" t="s">
        <v>16</v>
      </c>
      <c r="E237" t="s">
        <v>530</v>
      </c>
      <c r="F237">
        <f t="shared" si="3"/>
        <v>219</v>
      </c>
      <c r="G237">
        <v>1832687</v>
      </c>
      <c r="H237">
        <v>27193</v>
      </c>
      <c r="I237">
        <v>2680</v>
      </c>
      <c r="J237" t="s">
        <v>7888</v>
      </c>
      <c r="K237" t="s">
        <v>8697</v>
      </c>
      <c r="L237" t="s">
        <v>8698</v>
      </c>
      <c r="M237" t="s">
        <v>8378</v>
      </c>
      <c r="N237" t="s">
        <v>8379</v>
      </c>
      <c r="O237" t="s">
        <v>8699</v>
      </c>
      <c r="P237" t="s">
        <v>8700</v>
      </c>
      <c r="V237" t="s">
        <v>7930</v>
      </c>
    </row>
    <row r="238" spans="1:22" x14ac:dyDescent="0.3">
      <c r="A238" t="s">
        <v>11</v>
      </c>
      <c r="B238" s="2">
        <v>44940.708344907405</v>
      </c>
      <c r="C238" t="s">
        <v>1734</v>
      </c>
      <c r="D238" t="s">
        <v>16</v>
      </c>
      <c r="E238" t="s">
        <v>1736</v>
      </c>
      <c r="F238">
        <f t="shared" si="3"/>
        <v>34</v>
      </c>
      <c r="G238">
        <v>61828</v>
      </c>
      <c r="H238">
        <v>2441</v>
      </c>
      <c r="I238">
        <v>106</v>
      </c>
      <c r="J238" t="s">
        <v>7888</v>
      </c>
      <c r="K238" t="s">
        <v>8697</v>
      </c>
      <c r="L238" t="s">
        <v>8698</v>
      </c>
      <c r="M238" t="s">
        <v>8378</v>
      </c>
      <c r="N238" t="s">
        <v>8379</v>
      </c>
      <c r="O238" t="s">
        <v>8699</v>
      </c>
      <c r="P238" t="s">
        <v>8700</v>
      </c>
      <c r="V238" t="s">
        <v>7930</v>
      </c>
    </row>
    <row r="239" spans="1:22" x14ac:dyDescent="0.3">
      <c r="A239" t="s">
        <v>11</v>
      </c>
      <c r="B239" s="2">
        <v>44914.750567129631</v>
      </c>
      <c r="C239" t="s">
        <v>1742</v>
      </c>
      <c r="D239" t="s">
        <v>16</v>
      </c>
      <c r="E239" t="s">
        <v>338</v>
      </c>
      <c r="F239">
        <f t="shared" si="3"/>
        <v>167</v>
      </c>
      <c r="G239">
        <v>1827381</v>
      </c>
      <c r="H239">
        <v>48267</v>
      </c>
      <c r="I239">
        <v>2058</v>
      </c>
      <c r="J239" t="s">
        <v>7888</v>
      </c>
      <c r="K239" t="s">
        <v>8701</v>
      </c>
      <c r="L239" t="s">
        <v>8259</v>
      </c>
      <c r="M239" t="s">
        <v>8128</v>
      </c>
      <c r="N239" t="s">
        <v>8129</v>
      </c>
      <c r="O239" t="s">
        <v>8688</v>
      </c>
      <c r="V239" t="s">
        <v>7930</v>
      </c>
    </row>
    <row r="240" spans="1:22" x14ac:dyDescent="0.3">
      <c r="A240" t="s">
        <v>11</v>
      </c>
      <c r="B240" s="2">
        <v>44908.756273148145</v>
      </c>
      <c r="C240" t="s">
        <v>1749</v>
      </c>
      <c r="D240" t="s">
        <v>16</v>
      </c>
      <c r="E240" t="s">
        <v>554</v>
      </c>
      <c r="F240">
        <f t="shared" si="3"/>
        <v>166</v>
      </c>
      <c r="G240">
        <v>795433</v>
      </c>
      <c r="H240">
        <v>26870</v>
      </c>
      <c r="I240">
        <v>519</v>
      </c>
      <c r="J240" t="s">
        <v>7888</v>
      </c>
      <c r="K240" t="s">
        <v>8702</v>
      </c>
      <c r="L240" t="s">
        <v>8393</v>
      </c>
      <c r="M240" t="s">
        <v>8392</v>
      </c>
      <c r="N240" t="s">
        <v>8398</v>
      </c>
      <c r="O240" t="s">
        <v>8631</v>
      </c>
      <c r="V240" t="s">
        <v>7930</v>
      </c>
    </row>
    <row r="241" spans="1:22" x14ac:dyDescent="0.3">
      <c r="A241" t="s">
        <v>11</v>
      </c>
      <c r="B241" s="2">
        <v>44904.750023148146</v>
      </c>
      <c r="C241" t="s">
        <v>1756</v>
      </c>
      <c r="D241" t="s">
        <v>16</v>
      </c>
      <c r="E241" t="s">
        <v>1040</v>
      </c>
      <c r="F241">
        <f t="shared" si="3"/>
        <v>161</v>
      </c>
      <c r="G241">
        <v>9606815</v>
      </c>
      <c r="H241">
        <v>132269</v>
      </c>
      <c r="I241">
        <v>3432</v>
      </c>
      <c r="J241" t="s">
        <v>7888</v>
      </c>
      <c r="K241" t="s">
        <v>8703</v>
      </c>
      <c r="L241" t="s">
        <v>8574</v>
      </c>
      <c r="M241" t="s">
        <v>8287</v>
      </c>
      <c r="N241" t="s">
        <v>8288</v>
      </c>
      <c r="O241" t="s">
        <v>8704</v>
      </c>
      <c r="R241" t="s">
        <v>8705</v>
      </c>
      <c r="S241" t="s">
        <v>8706</v>
      </c>
      <c r="V241" t="s">
        <v>7930</v>
      </c>
    </row>
    <row r="242" spans="1:22" x14ac:dyDescent="0.3">
      <c r="A242" t="s">
        <v>11</v>
      </c>
      <c r="B242" s="2">
        <v>44891.750243055554</v>
      </c>
      <c r="C242" t="s">
        <v>1763</v>
      </c>
      <c r="D242" t="s">
        <v>16</v>
      </c>
      <c r="E242" t="s">
        <v>1765</v>
      </c>
      <c r="F242">
        <f t="shared" si="3"/>
        <v>240</v>
      </c>
      <c r="G242">
        <v>10631891</v>
      </c>
      <c r="H242">
        <v>194437</v>
      </c>
      <c r="I242">
        <v>10324</v>
      </c>
      <c r="J242" t="s">
        <v>7888</v>
      </c>
      <c r="K242" t="s">
        <v>8707</v>
      </c>
      <c r="L242" t="s">
        <v>8708</v>
      </c>
      <c r="M242" t="s">
        <v>8709</v>
      </c>
      <c r="O242" t="s">
        <v>8710</v>
      </c>
      <c r="R242" t="s">
        <v>8711</v>
      </c>
      <c r="S242" t="s">
        <v>8712</v>
      </c>
      <c r="T242" t="s">
        <v>8713</v>
      </c>
      <c r="U242" t="s">
        <v>8714</v>
      </c>
      <c r="V242" t="s">
        <v>7930</v>
      </c>
    </row>
    <row r="243" spans="1:22" x14ac:dyDescent="0.3">
      <c r="A243" t="s">
        <v>11</v>
      </c>
      <c r="B243" s="2">
        <v>44887.494293981479</v>
      </c>
      <c r="C243" t="s">
        <v>1771</v>
      </c>
      <c r="D243" t="s">
        <v>16</v>
      </c>
      <c r="E243" t="s">
        <v>1713</v>
      </c>
      <c r="F243">
        <f t="shared" si="3"/>
        <v>178</v>
      </c>
      <c r="G243">
        <v>211474</v>
      </c>
      <c r="H243">
        <v>5499</v>
      </c>
      <c r="I243">
        <v>131</v>
      </c>
      <c r="J243" t="s">
        <v>7888</v>
      </c>
      <c r="K243" t="s">
        <v>8715</v>
      </c>
      <c r="L243" t="s">
        <v>8287</v>
      </c>
      <c r="M243" t="s">
        <v>8287</v>
      </c>
      <c r="N243" t="s">
        <v>8163</v>
      </c>
      <c r="O243" t="s">
        <v>8716</v>
      </c>
      <c r="R243" t="s">
        <v>8705</v>
      </c>
      <c r="S243" t="s">
        <v>8706</v>
      </c>
      <c r="V243" t="s">
        <v>7930</v>
      </c>
    </row>
    <row r="244" spans="1:22" x14ac:dyDescent="0.3">
      <c r="A244" t="s">
        <v>11</v>
      </c>
      <c r="B244" s="2">
        <v>44886.750219907408</v>
      </c>
      <c r="C244" t="s">
        <v>1771</v>
      </c>
      <c r="D244" t="s">
        <v>16</v>
      </c>
      <c r="E244" t="s">
        <v>445</v>
      </c>
      <c r="F244">
        <f t="shared" si="3"/>
        <v>131</v>
      </c>
      <c r="G244">
        <v>196613</v>
      </c>
      <c r="H244">
        <v>4659</v>
      </c>
      <c r="I244">
        <v>97</v>
      </c>
      <c r="J244" t="s">
        <v>7888</v>
      </c>
      <c r="K244" t="s">
        <v>8717</v>
      </c>
      <c r="L244" t="s">
        <v>8287</v>
      </c>
      <c r="M244" t="s">
        <v>8287</v>
      </c>
      <c r="N244" t="s">
        <v>8163</v>
      </c>
      <c r="O244" t="s">
        <v>8716</v>
      </c>
      <c r="R244" t="s">
        <v>8705</v>
      </c>
      <c r="S244" t="s">
        <v>8706</v>
      </c>
      <c r="V244" t="s">
        <v>7930</v>
      </c>
    </row>
    <row r="245" spans="1:22" x14ac:dyDescent="0.3">
      <c r="A245" t="s">
        <v>11</v>
      </c>
      <c r="B245" s="2">
        <v>44886.609293981484</v>
      </c>
      <c r="C245" t="s">
        <v>1784</v>
      </c>
      <c r="D245" t="s">
        <v>16</v>
      </c>
      <c r="E245" t="s">
        <v>415</v>
      </c>
      <c r="F245">
        <f t="shared" si="3"/>
        <v>197</v>
      </c>
      <c r="G245">
        <v>2597345</v>
      </c>
      <c r="H245">
        <v>32440</v>
      </c>
      <c r="I245">
        <v>271</v>
      </c>
      <c r="J245" t="s">
        <v>7888</v>
      </c>
      <c r="K245" t="s">
        <v>8718</v>
      </c>
      <c r="L245" t="s">
        <v>8287</v>
      </c>
      <c r="M245" t="s">
        <v>8287</v>
      </c>
      <c r="N245" t="s">
        <v>8163</v>
      </c>
      <c r="O245" t="s">
        <v>8716</v>
      </c>
      <c r="R245" t="s">
        <v>8705</v>
      </c>
      <c r="S245" t="s">
        <v>8706</v>
      </c>
      <c r="V245" t="s">
        <v>7930</v>
      </c>
    </row>
    <row r="246" spans="1:22" x14ac:dyDescent="0.3">
      <c r="A246" t="s">
        <v>11</v>
      </c>
      <c r="B246" s="2">
        <v>44886.426319444443</v>
      </c>
      <c r="C246" t="s">
        <v>1791</v>
      </c>
      <c r="D246" t="s">
        <v>16</v>
      </c>
      <c r="E246" t="s">
        <v>423</v>
      </c>
      <c r="F246">
        <f t="shared" si="3"/>
        <v>148</v>
      </c>
      <c r="G246">
        <v>98508</v>
      </c>
      <c r="H246">
        <v>3402</v>
      </c>
      <c r="I246">
        <v>135</v>
      </c>
      <c r="J246" t="s">
        <v>7888</v>
      </c>
      <c r="K246" t="s">
        <v>8719</v>
      </c>
      <c r="L246" t="s">
        <v>8287</v>
      </c>
      <c r="M246" t="s">
        <v>8287</v>
      </c>
      <c r="N246" t="s">
        <v>8163</v>
      </c>
      <c r="O246" t="s">
        <v>8716</v>
      </c>
      <c r="R246" t="s">
        <v>8705</v>
      </c>
      <c r="S246" t="s">
        <v>8706</v>
      </c>
      <c r="V246" t="s">
        <v>7930</v>
      </c>
    </row>
    <row r="247" spans="1:22" x14ac:dyDescent="0.3">
      <c r="A247" t="s">
        <v>11</v>
      </c>
      <c r="B247" s="2">
        <v>44885.741261574076</v>
      </c>
      <c r="C247" t="s">
        <v>1791</v>
      </c>
      <c r="D247" t="s">
        <v>16</v>
      </c>
      <c r="E247" t="s">
        <v>199</v>
      </c>
      <c r="F247">
        <f t="shared" si="3"/>
        <v>143</v>
      </c>
      <c r="G247">
        <v>228855</v>
      </c>
      <c r="H247">
        <v>6683</v>
      </c>
      <c r="I247">
        <v>141</v>
      </c>
      <c r="J247" t="s">
        <v>7888</v>
      </c>
      <c r="K247" t="s">
        <v>8703</v>
      </c>
      <c r="L247" t="s">
        <v>8287</v>
      </c>
      <c r="M247" t="s">
        <v>8287</v>
      </c>
      <c r="N247" t="s">
        <v>8163</v>
      </c>
      <c r="O247" t="s">
        <v>8716</v>
      </c>
      <c r="R247" t="s">
        <v>8705</v>
      </c>
      <c r="S247" t="s">
        <v>8706</v>
      </c>
      <c r="V247" t="s">
        <v>7930</v>
      </c>
    </row>
    <row r="248" spans="1:22" x14ac:dyDescent="0.3">
      <c r="A248" t="s">
        <v>11</v>
      </c>
      <c r="B248" s="2">
        <v>44885.631585648145</v>
      </c>
      <c r="C248" t="s">
        <v>1791</v>
      </c>
      <c r="D248" t="s">
        <v>16</v>
      </c>
      <c r="E248" t="s">
        <v>661</v>
      </c>
      <c r="F248">
        <f t="shared" si="3"/>
        <v>138</v>
      </c>
      <c r="G248">
        <v>1940287</v>
      </c>
      <c r="H248">
        <v>32521</v>
      </c>
      <c r="I248">
        <v>454</v>
      </c>
      <c r="J248" t="s">
        <v>7888</v>
      </c>
      <c r="K248" t="s">
        <v>8720</v>
      </c>
      <c r="L248" t="s">
        <v>8287</v>
      </c>
      <c r="M248" t="s">
        <v>8287</v>
      </c>
      <c r="N248" t="s">
        <v>8163</v>
      </c>
      <c r="O248" t="s">
        <v>8716</v>
      </c>
      <c r="R248" t="s">
        <v>8705</v>
      </c>
      <c r="S248" t="s">
        <v>8706</v>
      </c>
      <c r="V248" t="s">
        <v>7930</v>
      </c>
    </row>
    <row r="249" spans="1:22" x14ac:dyDescent="0.3">
      <c r="A249" t="s">
        <v>11</v>
      </c>
      <c r="B249" s="2">
        <v>44884.750902777778</v>
      </c>
      <c r="C249" t="s">
        <v>1791</v>
      </c>
      <c r="D249" t="s">
        <v>16</v>
      </c>
      <c r="E249" t="s">
        <v>1811</v>
      </c>
      <c r="F249">
        <f t="shared" si="3"/>
        <v>1087</v>
      </c>
      <c r="G249">
        <v>654927</v>
      </c>
      <c r="H249">
        <v>17134</v>
      </c>
      <c r="I249">
        <v>607</v>
      </c>
      <c r="J249" t="s">
        <v>7888</v>
      </c>
      <c r="K249" t="s">
        <v>8721</v>
      </c>
      <c r="L249" t="s">
        <v>8287</v>
      </c>
      <c r="M249" t="s">
        <v>8287</v>
      </c>
      <c r="N249" t="s">
        <v>8163</v>
      </c>
      <c r="O249" t="s">
        <v>8716</v>
      </c>
      <c r="R249" t="s">
        <v>8705</v>
      </c>
      <c r="S249" t="s">
        <v>8706</v>
      </c>
      <c r="V249" t="s">
        <v>7930</v>
      </c>
    </row>
    <row r="250" spans="1:22" x14ac:dyDescent="0.3">
      <c r="A250" t="s">
        <v>11</v>
      </c>
      <c r="B250" s="2">
        <v>44884.458425925928</v>
      </c>
      <c r="C250" t="s">
        <v>1817</v>
      </c>
      <c r="D250" t="s">
        <v>16</v>
      </c>
      <c r="E250" t="s">
        <v>415</v>
      </c>
      <c r="F250">
        <f t="shared" si="3"/>
        <v>197</v>
      </c>
      <c r="G250">
        <v>10668522</v>
      </c>
      <c r="H250">
        <v>134548</v>
      </c>
      <c r="I250">
        <v>4026</v>
      </c>
      <c r="J250" t="s">
        <v>7888</v>
      </c>
      <c r="K250" t="s">
        <v>8722</v>
      </c>
      <c r="L250" t="s">
        <v>8723</v>
      </c>
      <c r="M250" t="s">
        <v>8724</v>
      </c>
      <c r="N250" t="s">
        <v>8163</v>
      </c>
      <c r="O250" t="s">
        <v>8725</v>
      </c>
      <c r="R250" t="s">
        <v>8705</v>
      </c>
      <c r="S250" t="s">
        <v>8706</v>
      </c>
      <c r="V250" t="s">
        <v>7930</v>
      </c>
    </row>
    <row r="251" spans="1:22" x14ac:dyDescent="0.3">
      <c r="A251" t="s">
        <v>11</v>
      </c>
      <c r="B251" s="2">
        <v>44879.798888888887</v>
      </c>
      <c r="C251" t="s">
        <v>1824</v>
      </c>
      <c r="D251" t="s">
        <v>16</v>
      </c>
      <c r="E251" t="s">
        <v>1138</v>
      </c>
      <c r="F251">
        <f t="shared" si="3"/>
        <v>135</v>
      </c>
      <c r="G251">
        <v>2244386</v>
      </c>
      <c r="H251">
        <v>53406</v>
      </c>
      <c r="I251">
        <v>1206</v>
      </c>
      <c r="J251" t="s">
        <v>7888</v>
      </c>
      <c r="K251" t="s">
        <v>8726</v>
      </c>
      <c r="L251" t="s">
        <v>8259</v>
      </c>
      <c r="M251" t="s">
        <v>8128</v>
      </c>
      <c r="N251" t="s">
        <v>8129</v>
      </c>
      <c r="O251" t="s">
        <v>8342</v>
      </c>
      <c r="V251" t="s">
        <v>7930</v>
      </c>
    </row>
    <row r="252" spans="1:22" x14ac:dyDescent="0.3">
      <c r="A252" t="s">
        <v>11</v>
      </c>
      <c r="B252" s="2">
        <v>44874.750567129631</v>
      </c>
      <c r="C252" t="s">
        <v>1831</v>
      </c>
      <c r="D252" t="s">
        <v>16</v>
      </c>
      <c r="E252" t="s">
        <v>493</v>
      </c>
      <c r="F252">
        <f t="shared" si="3"/>
        <v>136</v>
      </c>
      <c r="G252">
        <v>7033048</v>
      </c>
      <c r="H252">
        <v>430620</v>
      </c>
      <c r="I252">
        <v>9980</v>
      </c>
      <c r="J252" t="s">
        <v>7888</v>
      </c>
      <c r="K252" t="s">
        <v>8727</v>
      </c>
      <c r="L252" t="s">
        <v>8728</v>
      </c>
      <c r="M252" t="s">
        <v>8128</v>
      </c>
      <c r="N252" t="s">
        <v>8729</v>
      </c>
      <c r="O252" t="s">
        <v>8675</v>
      </c>
      <c r="R252" t="s">
        <v>8730</v>
      </c>
      <c r="S252" t="s">
        <v>8731</v>
      </c>
      <c r="V252" t="s">
        <v>7930</v>
      </c>
    </row>
    <row r="253" spans="1:22" x14ac:dyDescent="0.3">
      <c r="A253" t="s">
        <v>11</v>
      </c>
      <c r="B253" s="2">
        <v>44871.500208333331</v>
      </c>
      <c r="C253" t="s">
        <v>1838</v>
      </c>
      <c r="D253" t="s">
        <v>16</v>
      </c>
      <c r="E253" t="s">
        <v>1032</v>
      </c>
      <c r="F253">
        <f t="shared" si="3"/>
        <v>164</v>
      </c>
      <c r="G253">
        <v>12853944</v>
      </c>
      <c r="H253">
        <v>143648</v>
      </c>
      <c r="I253">
        <v>4327</v>
      </c>
      <c r="J253" t="s">
        <v>7888</v>
      </c>
      <c r="K253" t="s">
        <v>8732</v>
      </c>
      <c r="L253" t="s">
        <v>8733</v>
      </c>
      <c r="M253" t="s">
        <v>8734</v>
      </c>
      <c r="N253" t="s">
        <v>8735</v>
      </c>
      <c r="O253" t="s">
        <v>8675</v>
      </c>
      <c r="R253" t="s">
        <v>8736</v>
      </c>
      <c r="S253" t="s">
        <v>8737</v>
      </c>
      <c r="V253" t="s">
        <v>7930</v>
      </c>
    </row>
    <row r="254" spans="1:22" x14ac:dyDescent="0.3">
      <c r="A254" t="s">
        <v>11</v>
      </c>
      <c r="B254" s="2">
        <v>44866.759502314817</v>
      </c>
      <c r="C254" t="s">
        <v>1845</v>
      </c>
      <c r="D254" t="s">
        <v>16</v>
      </c>
      <c r="E254" t="s">
        <v>593</v>
      </c>
      <c r="F254">
        <f t="shared" si="3"/>
        <v>165</v>
      </c>
      <c r="G254">
        <v>5812502</v>
      </c>
      <c r="H254">
        <v>101954</v>
      </c>
      <c r="I254">
        <v>6460</v>
      </c>
      <c r="J254" t="s">
        <v>7888</v>
      </c>
      <c r="K254" t="s">
        <v>8738</v>
      </c>
      <c r="M254" t="s">
        <v>8215</v>
      </c>
      <c r="V254" t="s">
        <v>7930</v>
      </c>
    </row>
    <row r="255" spans="1:22" x14ac:dyDescent="0.3">
      <c r="A255" t="s">
        <v>11</v>
      </c>
      <c r="B255" s="2">
        <v>44847.750474537039</v>
      </c>
      <c r="C255" t="s">
        <v>1852</v>
      </c>
      <c r="D255" t="s">
        <v>16</v>
      </c>
      <c r="E255" t="s">
        <v>113</v>
      </c>
      <c r="F255">
        <f t="shared" si="3"/>
        <v>153</v>
      </c>
      <c r="G255">
        <v>12335347</v>
      </c>
      <c r="H255">
        <v>187861</v>
      </c>
      <c r="I255">
        <v>11838</v>
      </c>
      <c r="J255" t="s">
        <v>7888</v>
      </c>
      <c r="K255" t="s">
        <v>8739</v>
      </c>
      <c r="L255" t="s">
        <v>8635</v>
      </c>
      <c r="M255" t="s">
        <v>8626</v>
      </c>
      <c r="N255" t="s">
        <v>8635</v>
      </c>
      <c r="O255" t="s">
        <v>8740</v>
      </c>
      <c r="Q255" t="s">
        <v>8741</v>
      </c>
      <c r="R255" t="s">
        <v>8742</v>
      </c>
      <c r="S255" t="s">
        <v>8743</v>
      </c>
      <c r="T255" t="s">
        <v>8744</v>
      </c>
      <c r="V255" t="s">
        <v>7930</v>
      </c>
    </row>
    <row r="256" spans="1:22" x14ac:dyDescent="0.3">
      <c r="A256" t="s">
        <v>11</v>
      </c>
      <c r="B256" s="2">
        <v>44843.752488425926</v>
      </c>
      <c r="C256" t="s">
        <v>1859</v>
      </c>
      <c r="D256" t="s">
        <v>16</v>
      </c>
      <c r="E256" t="s">
        <v>1861</v>
      </c>
      <c r="F256">
        <f t="shared" si="3"/>
        <v>198</v>
      </c>
      <c r="G256">
        <v>4514742</v>
      </c>
      <c r="H256">
        <v>98779</v>
      </c>
      <c r="I256">
        <v>5243</v>
      </c>
      <c r="J256" t="s">
        <v>7888</v>
      </c>
      <c r="K256" t="s">
        <v>8745</v>
      </c>
      <c r="L256" t="s">
        <v>8259</v>
      </c>
      <c r="M256" t="s">
        <v>8128</v>
      </c>
      <c r="O256" t="s">
        <v>8675</v>
      </c>
      <c r="R256" t="s">
        <v>8746</v>
      </c>
      <c r="S256" t="s">
        <v>8747</v>
      </c>
      <c r="T256" t="s">
        <v>8748</v>
      </c>
      <c r="V256" t="s">
        <v>7930</v>
      </c>
    </row>
    <row r="257" spans="1:22" x14ac:dyDescent="0.3">
      <c r="A257" t="s">
        <v>11</v>
      </c>
      <c r="B257" s="2">
        <v>44841.750104166669</v>
      </c>
      <c r="C257" t="s">
        <v>1867</v>
      </c>
      <c r="D257" t="s">
        <v>16</v>
      </c>
      <c r="E257" t="s">
        <v>1869</v>
      </c>
      <c r="F257">
        <f t="shared" si="3"/>
        <v>241</v>
      </c>
      <c r="G257">
        <v>68962</v>
      </c>
      <c r="H257">
        <v>3972</v>
      </c>
      <c r="I257">
        <v>212</v>
      </c>
      <c r="J257" t="s">
        <v>7888</v>
      </c>
      <c r="K257" t="s">
        <v>8749</v>
      </c>
      <c r="L257" t="s">
        <v>8750</v>
      </c>
      <c r="M257" t="s">
        <v>8751</v>
      </c>
      <c r="O257" t="s">
        <v>8752</v>
      </c>
      <c r="P257" t="s">
        <v>8753</v>
      </c>
      <c r="V257" t="s">
        <v>7930</v>
      </c>
    </row>
    <row r="258" spans="1:22" x14ac:dyDescent="0.3">
      <c r="A258" t="s">
        <v>11</v>
      </c>
      <c r="B258" s="2">
        <v>44840.771122685182</v>
      </c>
      <c r="C258" t="s">
        <v>1875</v>
      </c>
      <c r="D258" t="s">
        <v>16</v>
      </c>
      <c r="E258" t="s">
        <v>1877</v>
      </c>
      <c r="F258">
        <f t="shared" ref="F258:F321" si="4">IFERROR(IF(ISNUMBER(SEARCH("M", E258)), MID(E258, SEARCH("T", E258) + 1, SEARCH("M", E258) - SEARCH("T", E258) - 1) * 60, 0), 0) + IFERROR(IF(ISNUMBER(SEARCH("M", E258)), MID(E258, SEARCH("M", E258) + 1, SEARCH("S", E258) - SEARCH("M", E258) - 1) * 1, MID(E258, SEARCH("T", E258) + 1, SEARCH("S", E258) - SEARCH("T", E258) - 1) * 1), 0)</f>
        <v>1915</v>
      </c>
      <c r="G258">
        <v>175849</v>
      </c>
      <c r="H258">
        <v>11263</v>
      </c>
      <c r="I258">
        <v>383</v>
      </c>
      <c r="J258" t="s">
        <v>7888</v>
      </c>
      <c r="K258" t="s">
        <v>8754</v>
      </c>
      <c r="M258" t="s">
        <v>8215</v>
      </c>
      <c r="Q258" t="s">
        <v>8741</v>
      </c>
      <c r="R258" t="s">
        <v>8742</v>
      </c>
      <c r="S258" t="s">
        <v>8743</v>
      </c>
      <c r="T258" t="s">
        <v>8744</v>
      </c>
      <c r="V258" t="s">
        <v>7930</v>
      </c>
    </row>
    <row r="259" spans="1:22" x14ac:dyDescent="0.3">
      <c r="A259" t="s">
        <v>11</v>
      </c>
      <c r="B259" s="2">
        <v>44835.750856481478</v>
      </c>
      <c r="C259" t="s">
        <v>1883</v>
      </c>
      <c r="D259" t="s">
        <v>16</v>
      </c>
      <c r="E259" t="s">
        <v>121</v>
      </c>
      <c r="F259">
        <f t="shared" si="4"/>
        <v>85</v>
      </c>
      <c r="G259">
        <v>4475680</v>
      </c>
      <c r="H259">
        <v>86313</v>
      </c>
      <c r="I259">
        <v>4593</v>
      </c>
      <c r="J259" t="s">
        <v>7888</v>
      </c>
      <c r="K259" t="s">
        <v>8755</v>
      </c>
      <c r="M259" t="s">
        <v>8215</v>
      </c>
      <c r="V259" t="s">
        <v>7930</v>
      </c>
    </row>
    <row r="260" spans="1:22" x14ac:dyDescent="0.3">
      <c r="A260" t="s">
        <v>11</v>
      </c>
      <c r="B260" s="2">
        <v>44834.750358796293</v>
      </c>
      <c r="C260" t="s">
        <v>1890</v>
      </c>
      <c r="D260" t="s">
        <v>16</v>
      </c>
      <c r="E260" t="s">
        <v>377</v>
      </c>
      <c r="F260">
        <f t="shared" si="4"/>
        <v>204</v>
      </c>
      <c r="G260">
        <v>4459333</v>
      </c>
      <c r="H260">
        <v>74460</v>
      </c>
      <c r="I260">
        <v>3902</v>
      </c>
      <c r="J260" t="s">
        <v>7888</v>
      </c>
      <c r="K260" t="s">
        <v>8756</v>
      </c>
      <c r="L260" t="s">
        <v>8398</v>
      </c>
      <c r="M260" t="s">
        <v>8392</v>
      </c>
      <c r="N260" t="s">
        <v>8398</v>
      </c>
      <c r="O260" t="s">
        <v>8631</v>
      </c>
      <c r="R260" t="s">
        <v>8757</v>
      </c>
      <c r="S260" t="s">
        <v>8758</v>
      </c>
      <c r="V260" t="s">
        <v>7930</v>
      </c>
    </row>
    <row r="261" spans="1:22" x14ac:dyDescent="0.3">
      <c r="A261" t="s">
        <v>11</v>
      </c>
      <c r="B261" s="2">
        <v>44824.41679398148</v>
      </c>
      <c r="C261" t="s">
        <v>1897</v>
      </c>
      <c r="D261" t="s">
        <v>16</v>
      </c>
      <c r="E261" t="s">
        <v>1899</v>
      </c>
      <c r="F261">
        <f t="shared" si="4"/>
        <v>1565</v>
      </c>
      <c r="G261">
        <v>746688</v>
      </c>
      <c r="H261">
        <v>31170</v>
      </c>
      <c r="I261">
        <v>1531</v>
      </c>
      <c r="J261" t="s">
        <v>7888</v>
      </c>
      <c r="K261" t="s">
        <v>8759</v>
      </c>
      <c r="M261" t="s">
        <v>8215</v>
      </c>
      <c r="Q261" t="s">
        <v>8741</v>
      </c>
      <c r="R261" t="s">
        <v>8742</v>
      </c>
      <c r="S261" t="s">
        <v>8743</v>
      </c>
      <c r="T261" t="s">
        <v>8744</v>
      </c>
      <c r="V261" t="s">
        <v>7930</v>
      </c>
    </row>
    <row r="262" spans="1:22" x14ac:dyDescent="0.3">
      <c r="A262" t="s">
        <v>11</v>
      </c>
      <c r="B262" s="2">
        <v>44823.791817129626</v>
      </c>
      <c r="C262" t="s">
        <v>1905</v>
      </c>
      <c r="D262" t="s">
        <v>16</v>
      </c>
      <c r="E262" t="s">
        <v>246</v>
      </c>
      <c r="F262">
        <f t="shared" si="4"/>
        <v>192</v>
      </c>
      <c r="G262">
        <v>2269451</v>
      </c>
      <c r="H262">
        <v>69053</v>
      </c>
      <c r="I262">
        <v>2411</v>
      </c>
      <c r="J262" t="s">
        <v>7888</v>
      </c>
      <c r="K262" t="s">
        <v>8180</v>
      </c>
      <c r="L262" t="s">
        <v>8635</v>
      </c>
      <c r="M262" t="s">
        <v>8626</v>
      </c>
      <c r="N262" t="s">
        <v>8635</v>
      </c>
      <c r="O262" t="s">
        <v>8582</v>
      </c>
      <c r="Q262" t="s">
        <v>8741</v>
      </c>
      <c r="R262" t="s">
        <v>8742</v>
      </c>
      <c r="S262" t="s">
        <v>8743</v>
      </c>
      <c r="T262" t="s">
        <v>8744</v>
      </c>
      <c r="V262" t="s">
        <v>7930</v>
      </c>
    </row>
    <row r="263" spans="1:22" x14ac:dyDescent="0.3">
      <c r="A263" t="s">
        <v>11</v>
      </c>
      <c r="B263" s="2">
        <v>44823.781388888892</v>
      </c>
      <c r="C263" t="s">
        <v>1912</v>
      </c>
      <c r="D263" t="s">
        <v>16</v>
      </c>
      <c r="E263" t="s">
        <v>1914</v>
      </c>
      <c r="F263">
        <f t="shared" si="4"/>
        <v>199</v>
      </c>
      <c r="G263">
        <v>1645933</v>
      </c>
      <c r="H263">
        <v>46936</v>
      </c>
      <c r="I263">
        <v>1593</v>
      </c>
      <c r="J263" t="s">
        <v>7888</v>
      </c>
      <c r="K263" t="s">
        <v>8760</v>
      </c>
      <c r="L263" t="s">
        <v>8635</v>
      </c>
      <c r="M263" t="s">
        <v>8626</v>
      </c>
      <c r="N263" t="s">
        <v>8635</v>
      </c>
      <c r="O263" t="s">
        <v>8592</v>
      </c>
      <c r="Q263" t="s">
        <v>8741</v>
      </c>
      <c r="R263" t="s">
        <v>8742</v>
      </c>
      <c r="S263" t="s">
        <v>8743</v>
      </c>
      <c r="T263" t="s">
        <v>8744</v>
      </c>
      <c r="V263" t="s">
        <v>7930</v>
      </c>
    </row>
    <row r="264" spans="1:22" x14ac:dyDescent="0.3">
      <c r="A264" t="s">
        <v>11</v>
      </c>
      <c r="B264" s="2">
        <v>44823.770983796298</v>
      </c>
      <c r="C264" t="s">
        <v>1920</v>
      </c>
      <c r="D264" t="s">
        <v>16</v>
      </c>
      <c r="E264" t="s">
        <v>113</v>
      </c>
      <c r="F264">
        <f t="shared" si="4"/>
        <v>153</v>
      </c>
      <c r="G264">
        <v>1098748</v>
      </c>
      <c r="H264">
        <v>47380</v>
      </c>
      <c r="I264">
        <v>1610</v>
      </c>
      <c r="J264" t="s">
        <v>7888</v>
      </c>
      <c r="K264" t="s">
        <v>8761</v>
      </c>
      <c r="L264" t="s">
        <v>8635</v>
      </c>
      <c r="M264" t="s">
        <v>8626</v>
      </c>
      <c r="N264" t="s">
        <v>8635</v>
      </c>
      <c r="O264" t="s">
        <v>8052</v>
      </c>
      <c r="Q264" t="s">
        <v>8741</v>
      </c>
      <c r="R264" t="s">
        <v>8742</v>
      </c>
      <c r="S264" t="s">
        <v>8743</v>
      </c>
      <c r="T264" t="s">
        <v>8744</v>
      </c>
      <c r="V264" t="s">
        <v>7930</v>
      </c>
    </row>
    <row r="265" spans="1:22" x14ac:dyDescent="0.3">
      <c r="A265" t="s">
        <v>11</v>
      </c>
      <c r="B265" s="2">
        <v>44823.76054398148</v>
      </c>
      <c r="C265" t="s">
        <v>1927</v>
      </c>
      <c r="D265" t="s">
        <v>16</v>
      </c>
      <c r="E265" t="s">
        <v>818</v>
      </c>
      <c r="F265">
        <f t="shared" si="4"/>
        <v>173</v>
      </c>
      <c r="G265">
        <v>441488</v>
      </c>
      <c r="H265">
        <v>22811</v>
      </c>
      <c r="I265">
        <v>839</v>
      </c>
      <c r="J265" t="s">
        <v>7888</v>
      </c>
      <c r="K265" t="s">
        <v>8762</v>
      </c>
      <c r="L265" t="s">
        <v>8635</v>
      </c>
      <c r="M265" t="s">
        <v>8626</v>
      </c>
      <c r="N265" t="s">
        <v>8635</v>
      </c>
      <c r="O265" t="s">
        <v>8052</v>
      </c>
      <c r="Q265" t="s">
        <v>8741</v>
      </c>
      <c r="R265" t="s">
        <v>8742</v>
      </c>
      <c r="S265" t="s">
        <v>8743</v>
      </c>
      <c r="T265" t="s">
        <v>8744</v>
      </c>
      <c r="V265" t="s">
        <v>7930</v>
      </c>
    </row>
    <row r="266" spans="1:22" x14ac:dyDescent="0.3">
      <c r="A266" t="s">
        <v>11</v>
      </c>
      <c r="B266" s="2">
        <v>44823.750127314815</v>
      </c>
      <c r="C266" t="s">
        <v>1934</v>
      </c>
      <c r="D266" t="s">
        <v>16</v>
      </c>
      <c r="E266" t="s">
        <v>1040</v>
      </c>
      <c r="F266">
        <f t="shared" si="4"/>
        <v>161</v>
      </c>
      <c r="G266">
        <v>532494</v>
      </c>
      <c r="H266">
        <v>28020</v>
      </c>
      <c r="I266">
        <v>1049</v>
      </c>
      <c r="J266" t="s">
        <v>7888</v>
      </c>
      <c r="K266" t="s">
        <v>8763</v>
      </c>
      <c r="L266" t="s">
        <v>8635</v>
      </c>
      <c r="M266" t="s">
        <v>8626</v>
      </c>
      <c r="N266" t="s">
        <v>8635</v>
      </c>
      <c r="O266" t="s">
        <v>8052</v>
      </c>
      <c r="Q266" t="s">
        <v>8741</v>
      </c>
      <c r="R266" t="s">
        <v>8742</v>
      </c>
      <c r="S266" t="s">
        <v>8743</v>
      </c>
      <c r="T266" t="s">
        <v>8744</v>
      </c>
      <c r="V266" t="s">
        <v>7930</v>
      </c>
    </row>
    <row r="267" spans="1:22" x14ac:dyDescent="0.3">
      <c r="A267" t="s">
        <v>11</v>
      </c>
      <c r="B267" s="2">
        <v>44823.673356481479</v>
      </c>
      <c r="C267" t="s">
        <v>1941</v>
      </c>
      <c r="D267" t="s">
        <v>16</v>
      </c>
      <c r="E267" t="s">
        <v>477</v>
      </c>
      <c r="F267">
        <f t="shared" si="4"/>
        <v>194</v>
      </c>
      <c r="G267">
        <v>640774</v>
      </c>
      <c r="H267">
        <v>30733</v>
      </c>
      <c r="I267">
        <v>1413</v>
      </c>
      <c r="J267" t="s">
        <v>7888</v>
      </c>
      <c r="K267" t="s">
        <v>8764</v>
      </c>
      <c r="L267" t="s">
        <v>8635</v>
      </c>
      <c r="M267" t="s">
        <v>8626</v>
      </c>
      <c r="N267" t="s">
        <v>8635</v>
      </c>
      <c r="O267" t="s">
        <v>8052</v>
      </c>
      <c r="Q267" t="s">
        <v>8741</v>
      </c>
      <c r="R267" t="s">
        <v>8742</v>
      </c>
      <c r="S267" t="s">
        <v>8743</v>
      </c>
      <c r="T267" t="s">
        <v>8744</v>
      </c>
      <c r="V267" t="s">
        <v>7930</v>
      </c>
    </row>
    <row r="268" spans="1:22" x14ac:dyDescent="0.3">
      <c r="A268" t="s">
        <v>11</v>
      </c>
      <c r="B268" s="2">
        <v>44823.583437499998</v>
      </c>
      <c r="C268" t="s">
        <v>1948</v>
      </c>
      <c r="D268" t="s">
        <v>16</v>
      </c>
      <c r="E268" t="s">
        <v>818</v>
      </c>
      <c r="F268">
        <f t="shared" si="4"/>
        <v>173</v>
      </c>
      <c r="G268">
        <v>551056</v>
      </c>
      <c r="H268">
        <v>29582</v>
      </c>
      <c r="I268">
        <v>1409</v>
      </c>
      <c r="J268" t="s">
        <v>7888</v>
      </c>
      <c r="K268" t="s">
        <v>8765</v>
      </c>
      <c r="L268" t="s">
        <v>8635</v>
      </c>
      <c r="M268" t="s">
        <v>8626</v>
      </c>
      <c r="N268" t="s">
        <v>8635</v>
      </c>
      <c r="O268" t="s">
        <v>8766</v>
      </c>
      <c r="Q268" t="s">
        <v>8741</v>
      </c>
      <c r="R268" t="s">
        <v>8742</v>
      </c>
      <c r="S268" t="s">
        <v>8743</v>
      </c>
      <c r="T268" t="s">
        <v>8744</v>
      </c>
      <c r="V268" t="s">
        <v>7930</v>
      </c>
    </row>
    <row r="269" spans="1:22" x14ac:dyDescent="0.3">
      <c r="A269" t="s">
        <v>11</v>
      </c>
      <c r="B269" s="2">
        <v>44823.467569444445</v>
      </c>
      <c r="C269" t="s">
        <v>1955</v>
      </c>
      <c r="D269" t="s">
        <v>16</v>
      </c>
      <c r="E269" t="s">
        <v>461</v>
      </c>
      <c r="F269">
        <f t="shared" si="4"/>
        <v>176</v>
      </c>
      <c r="G269">
        <v>1059365</v>
      </c>
      <c r="H269">
        <v>51191</v>
      </c>
      <c r="I269">
        <v>2444</v>
      </c>
      <c r="J269" t="s">
        <v>7888</v>
      </c>
      <c r="K269" t="s">
        <v>8739</v>
      </c>
      <c r="L269" t="s">
        <v>8635</v>
      </c>
      <c r="M269" t="s">
        <v>8626</v>
      </c>
      <c r="N269" t="s">
        <v>8635</v>
      </c>
      <c r="O269" t="s">
        <v>8740</v>
      </c>
      <c r="Q269" t="s">
        <v>8741</v>
      </c>
      <c r="R269" t="s">
        <v>8742</v>
      </c>
      <c r="S269" t="s">
        <v>8743</v>
      </c>
      <c r="T269" t="s">
        <v>8744</v>
      </c>
      <c r="V269" t="s">
        <v>7930</v>
      </c>
    </row>
    <row r="270" spans="1:22" x14ac:dyDescent="0.3">
      <c r="A270" t="s">
        <v>11</v>
      </c>
      <c r="B270" s="2">
        <v>44819.782581018517</v>
      </c>
      <c r="C270" t="s">
        <v>1962</v>
      </c>
      <c r="D270" t="s">
        <v>16</v>
      </c>
      <c r="E270" t="s">
        <v>1964</v>
      </c>
      <c r="F270">
        <f t="shared" si="4"/>
        <v>54</v>
      </c>
      <c r="G270">
        <v>352274</v>
      </c>
      <c r="H270">
        <v>28447</v>
      </c>
      <c r="I270">
        <v>252</v>
      </c>
      <c r="J270" t="s">
        <v>7885</v>
      </c>
      <c r="K270" t="s">
        <v>8767</v>
      </c>
      <c r="M270" t="s">
        <v>8215</v>
      </c>
      <c r="Q270" t="s">
        <v>8741</v>
      </c>
      <c r="R270" t="s">
        <v>8742</v>
      </c>
      <c r="T270" t="s">
        <v>8744</v>
      </c>
      <c r="V270" t="s">
        <v>7930</v>
      </c>
    </row>
    <row r="271" spans="1:22" x14ac:dyDescent="0.3">
      <c r="A271" t="s">
        <v>11</v>
      </c>
      <c r="B271" s="2">
        <v>44818.479386574072</v>
      </c>
      <c r="C271" t="s">
        <v>1962</v>
      </c>
      <c r="D271" t="s">
        <v>16</v>
      </c>
      <c r="E271" t="s">
        <v>1427</v>
      </c>
      <c r="F271">
        <f t="shared" si="4"/>
        <v>37</v>
      </c>
      <c r="G271">
        <v>668612</v>
      </c>
      <c r="H271">
        <v>53200</v>
      </c>
      <c r="I271">
        <v>612</v>
      </c>
      <c r="J271" t="s">
        <v>7885</v>
      </c>
      <c r="K271" t="s">
        <v>8768</v>
      </c>
      <c r="M271" t="s">
        <v>8215</v>
      </c>
      <c r="Q271" t="s">
        <v>8741</v>
      </c>
      <c r="R271" t="s">
        <v>8742</v>
      </c>
      <c r="T271" t="s">
        <v>8744</v>
      </c>
      <c r="V271" t="s">
        <v>7930</v>
      </c>
    </row>
    <row r="272" spans="1:22" x14ac:dyDescent="0.3">
      <c r="A272" t="s">
        <v>11</v>
      </c>
      <c r="B272" s="2">
        <v>44817.750196759262</v>
      </c>
      <c r="C272" t="s">
        <v>1976</v>
      </c>
      <c r="D272" t="s">
        <v>16</v>
      </c>
      <c r="E272" t="s">
        <v>1978</v>
      </c>
      <c r="F272">
        <f t="shared" si="4"/>
        <v>229</v>
      </c>
      <c r="G272">
        <v>24518219</v>
      </c>
      <c r="H272">
        <v>483037</v>
      </c>
      <c r="I272">
        <v>24969</v>
      </c>
      <c r="J272" t="s">
        <v>7888</v>
      </c>
      <c r="K272" t="s">
        <v>8769</v>
      </c>
      <c r="L272" t="s">
        <v>8635</v>
      </c>
      <c r="M272" t="s">
        <v>8626</v>
      </c>
      <c r="N272" t="s">
        <v>8635</v>
      </c>
      <c r="O272" t="s">
        <v>8052</v>
      </c>
      <c r="Q272" t="s">
        <v>8741</v>
      </c>
      <c r="R272" t="s">
        <v>8742</v>
      </c>
      <c r="S272" t="s">
        <v>8743</v>
      </c>
      <c r="T272" t="s">
        <v>8744</v>
      </c>
      <c r="V272" t="s">
        <v>7930</v>
      </c>
    </row>
    <row r="273" spans="1:22" x14ac:dyDescent="0.3">
      <c r="A273" t="s">
        <v>11</v>
      </c>
      <c r="B273" s="2">
        <v>44813.750196759262</v>
      </c>
      <c r="C273" t="s">
        <v>1984</v>
      </c>
      <c r="D273" t="s">
        <v>16</v>
      </c>
      <c r="E273" t="s">
        <v>1204</v>
      </c>
      <c r="F273">
        <f t="shared" si="4"/>
        <v>181</v>
      </c>
      <c r="G273">
        <v>6163637</v>
      </c>
      <c r="H273">
        <v>145703</v>
      </c>
      <c r="I273">
        <v>10020</v>
      </c>
      <c r="J273" t="s">
        <v>7888</v>
      </c>
      <c r="K273" t="s">
        <v>8770</v>
      </c>
      <c r="L273" t="s">
        <v>8259</v>
      </c>
      <c r="M273" t="s">
        <v>8128</v>
      </c>
      <c r="O273" t="s">
        <v>8675</v>
      </c>
      <c r="R273" t="s">
        <v>8746</v>
      </c>
      <c r="S273" t="s">
        <v>8747</v>
      </c>
      <c r="T273" t="s">
        <v>8748</v>
      </c>
      <c r="V273" t="s">
        <v>7930</v>
      </c>
    </row>
    <row r="274" spans="1:22" x14ac:dyDescent="0.3">
      <c r="A274" t="s">
        <v>11</v>
      </c>
      <c r="B274" s="2">
        <v>44812.7500462963</v>
      </c>
      <c r="C274" t="s">
        <v>1991</v>
      </c>
      <c r="D274" t="s">
        <v>16</v>
      </c>
      <c r="E274" t="s">
        <v>493</v>
      </c>
      <c r="F274">
        <f t="shared" si="4"/>
        <v>136</v>
      </c>
      <c r="G274">
        <v>7033083</v>
      </c>
      <c r="H274">
        <v>112309</v>
      </c>
      <c r="I274">
        <v>6416</v>
      </c>
      <c r="J274" t="s">
        <v>7888</v>
      </c>
      <c r="K274" t="s">
        <v>8771</v>
      </c>
      <c r="M274" t="s">
        <v>8215</v>
      </c>
      <c r="V274" t="s">
        <v>7930</v>
      </c>
    </row>
    <row r="275" spans="1:22" x14ac:dyDescent="0.3">
      <c r="A275" t="s">
        <v>11</v>
      </c>
      <c r="B275" s="2">
        <v>44811.750057870369</v>
      </c>
      <c r="C275" t="s">
        <v>1998</v>
      </c>
      <c r="D275" t="s">
        <v>16</v>
      </c>
      <c r="E275" t="s">
        <v>2000</v>
      </c>
      <c r="F275">
        <f t="shared" si="4"/>
        <v>40</v>
      </c>
      <c r="G275">
        <v>310528</v>
      </c>
      <c r="H275">
        <v>27234</v>
      </c>
      <c r="I275">
        <v>1364</v>
      </c>
      <c r="J275" t="s">
        <v>7888</v>
      </c>
      <c r="K275" t="s">
        <v>8772</v>
      </c>
      <c r="L275" t="s">
        <v>8635</v>
      </c>
      <c r="M275" t="s">
        <v>8626</v>
      </c>
      <c r="N275" t="s">
        <v>8635</v>
      </c>
      <c r="O275" t="s">
        <v>8052</v>
      </c>
      <c r="Q275" t="s">
        <v>8741</v>
      </c>
      <c r="R275" t="s">
        <v>8742</v>
      </c>
      <c r="T275" t="s">
        <v>8744</v>
      </c>
      <c r="V275" t="s">
        <v>7930</v>
      </c>
    </row>
    <row r="276" spans="1:22" x14ac:dyDescent="0.3">
      <c r="A276" t="s">
        <v>11</v>
      </c>
      <c r="B276" s="2">
        <v>44803.750057870369</v>
      </c>
      <c r="C276" t="s">
        <v>2006</v>
      </c>
      <c r="D276" t="s">
        <v>16</v>
      </c>
      <c r="E276" t="s">
        <v>546</v>
      </c>
      <c r="F276">
        <f t="shared" si="4"/>
        <v>175</v>
      </c>
      <c r="G276">
        <v>8632560</v>
      </c>
      <c r="H276">
        <v>107572</v>
      </c>
      <c r="I276">
        <v>5996</v>
      </c>
      <c r="J276" t="s">
        <v>7888</v>
      </c>
      <c r="K276" t="s">
        <v>8773</v>
      </c>
      <c r="L276" t="s">
        <v>8398</v>
      </c>
      <c r="M276" t="s">
        <v>8392</v>
      </c>
      <c r="N276" t="s">
        <v>8398</v>
      </c>
      <c r="O276" t="s">
        <v>8631</v>
      </c>
      <c r="R276" t="s">
        <v>8757</v>
      </c>
      <c r="S276" t="s">
        <v>8758</v>
      </c>
      <c r="V276" t="s">
        <v>7930</v>
      </c>
    </row>
    <row r="277" spans="1:22" x14ac:dyDescent="0.3">
      <c r="A277" t="s">
        <v>11</v>
      </c>
      <c r="B277" s="2">
        <v>44799.750127314815</v>
      </c>
      <c r="C277" t="s">
        <v>2013</v>
      </c>
      <c r="D277" t="s">
        <v>16</v>
      </c>
      <c r="E277" t="s">
        <v>385</v>
      </c>
      <c r="F277">
        <f t="shared" si="4"/>
        <v>206</v>
      </c>
      <c r="G277">
        <v>16684295</v>
      </c>
      <c r="H277">
        <v>175828</v>
      </c>
      <c r="I277">
        <v>8187</v>
      </c>
      <c r="J277" t="s">
        <v>7888</v>
      </c>
      <c r="K277" t="s">
        <v>8774</v>
      </c>
      <c r="L277" t="s">
        <v>8259</v>
      </c>
      <c r="M277" t="s">
        <v>8128</v>
      </c>
      <c r="O277" t="s">
        <v>8342</v>
      </c>
      <c r="R277" t="s">
        <v>8746</v>
      </c>
      <c r="S277" t="s">
        <v>8747</v>
      </c>
      <c r="T277" t="s">
        <v>8748</v>
      </c>
      <c r="V277" t="s">
        <v>7930</v>
      </c>
    </row>
    <row r="278" spans="1:22" x14ac:dyDescent="0.3">
      <c r="A278" t="s">
        <v>11</v>
      </c>
      <c r="B278" s="2">
        <v>44794.750115740739</v>
      </c>
      <c r="C278" t="s">
        <v>2020</v>
      </c>
      <c r="D278" t="s">
        <v>16</v>
      </c>
      <c r="E278" t="s">
        <v>1414</v>
      </c>
      <c r="F278">
        <f t="shared" si="4"/>
        <v>154</v>
      </c>
      <c r="G278">
        <v>409550</v>
      </c>
      <c r="H278">
        <v>18739</v>
      </c>
      <c r="I278">
        <v>402</v>
      </c>
      <c r="J278" t="s">
        <v>7888</v>
      </c>
      <c r="K278" t="s">
        <v>8775</v>
      </c>
      <c r="L278" t="s">
        <v>8259</v>
      </c>
      <c r="M278" t="s">
        <v>8128</v>
      </c>
      <c r="O278" t="s">
        <v>8776</v>
      </c>
      <c r="R278" t="s">
        <v>8746</v>
      </c>
      <c r="S278" t="s">
        <v>8747</v>
      </c>
      <c r="T278" t="s">
        <v>8748</v>
      </c>
      <c r="V278" t="s">
        <v>7930</v>
      </c>
    </row>
    <row r="279" spans="1:22" x14ac:dyDescent="0.3">
      <c r="A279" t="s">
        <v>11</v>
      </c>
      <c r="B279" s="2">
        <v>44794.597708333335</v>
      </c>
      <c r="C279" t="s">
        <v>2027</v>
      </c>
      <c r="D279" t="s">
        <v>16</v>
      </c>
      <c r="E279" t="s">
        <v>2029</v>
      </c>
      <c r="F279">
        <f t="shared" si="4"/>
        <v>207</v>
      </c>
      <c r="G279">
        <v>617113</v>
      </c>
      <c r="H279">
        <v>22356</v>
      </c>
      <c r="I279">
        <v>1011</v>
      </c>
      <c r="J279" t="s">
        <v>7888</v>
      </c>
      <c r="K279" t="s">
        <v>8777</v>
      </c>
      <c r="L279" t="s">
        <v>8259</v>
      </c>
      <c r="M279" t="s">
        <v>8128</v>
      </c>
      <c r="N279" t="s">
        <v>8259</v>
      </c>
      <c r="O279" t="s">
        <v>8776</v>
      </c>
      <c r="R279" t="s">
        <v>8746</v>
      </c>
      <c r="S279" t="s">
        <v>8747</v>
      </c>
      <c r="T279" t="s">
        <v>8748</v>
      </c>
      <c r="V279" t="s">
        <v>7930</v>
      </c>
    </row>
    <row r="280" spans="1:22" x14ac:dyDescent="0.3">
      <c r="A280" t="s">
        <v>11</v>
      </c>
      <c r="B280" s="2">
        <v>44794.458344907405</v>
      </c>
      <c r="C280" t="s">
        <v>2035</v>
      </c>
      <c r="D280" t="s">
        <v>16</v>
      </c>
      <c r="E280" t="s">
        <v>780</v>
      </c>
      <c r="F280">
        <f t="shared" si="4"/>
        <v>188</v>
      </c>
      <c r="G280">
        <v>494229</v>
      </c>
      <c r="H280">
        <v>20721</v>
      </c>
      <c r="I280">
        <v>600</v>
      </c>
      <c r="J280" t="s">
        <v>7888</v>
      </c>
      <c r="K280" t="s">
        <v>8778</v>
      </c>
      <c r="L280" t="s">
        <v>8259</v>
      </c>
      <c r="M280" t="s">
        <v>8128</v>
      </c>
      <c r="N280" t="s">
        <v>8259</v>
      </c>
      <c r="O280" t="s">
        <v>8776</v>
      </c>
      <c r="R280" t="s">
        <v>8746</v>
      </c>
      <c r="S280" t="s">
        <v>8747</v>
      </c>
      <c r="T280" t="s">
        <v>8748</v>
      </c>
      <c r="V280" t="s">
        <v>7930</v>
      </c>
    </row>
    <row r="281" spans="1:22" x14ac:dyDescent="0.3">
      <c r="A281" t="s">
        <v>11</v>
      </c>
      <c r="B281" s="2">
        <v>44793.750138888892</v>
      </c>
      <c r="C281" t="s">
        <v>2020</v>
      </c>
      <c r="D281" t="s">
        <v>16</v>
      </c>
      <c r="E281" t="s">
        <v>593</v>
      </c>
      <c r="F281">
        <f t="shared" si="4"/>
        <v>165</v>
      </c>
      <c r="G281">
        <v>328890</v>
      </c>
      <c r="H281">
        <v>13544</v>
      </c>
      <c r="I281">
        <v>463</v>
      </c>
      <c r="J281" t="s">
        <v>7888</v>
      </c>
      <c r="K281" t="s">
        <v>8779</v>
      </c>
      <c r="L281" t="s">
        <v>8259</v>
      </c>
      <c r="M281" t="s">
        <v>8128</v>
      </c>
      <c r="O281" t="s">
        <v>8776</v>
      </c>
      <c r="R281" t="s">
        <v>8746</v>
      </c>
      <c r="S281" t="s">
        <v>8747</v>
      </c>
      <c r="T281" t="s">
        <v>8748</v>
      </c>
      <c r="V281" t="s">
        <v>7930</v>
      </c>
    </row>
    <row r="282" spans="1:22" x14ac:dyDescent="0.3">
      <c r="A282" t="s">
        <v>11</v>
      </c>
      <c r="B282" s="2">
        <v>44793.583414351851</v>
      </c>
      <c r="C282" t="s">
        <v>2047</v>
      </c>
      <c r="D282" t="s">
        <v>16</v>
      </c>
      <c r="E282" t="s">
        <v>795</v>
      </c>
      <c r="F282">
        <f t="shared" si="4"/>
        <v>139</v>
      </c>
      <c r="G282">
        <v>614666</v>
      </c>
      <c r="H282">
        <v>25257</v>
      </c>
      <c r="I282">
        <v>743</v>
      </c>
      <c r="J282" t="s">
        <v>7888</v>
      </c>
      <c r="K282" t="s">
        <v>8780</v>
      </c>
      <c r="L282" t="s">
        <v>8259</v>
      </c>
      <c r="M282" t="s">
        <v>8128</v>
      </c>
      <c r="N282" t="s">
        <v>8259</v>
      </c>
      <c r="O282" t="s">
        <v>8776</v>
      </c>
      <c r="R282" t="s">
        <v>8746</v>
      </c>
      <c r="S282" t="s">
        <v>8747</v>
      </c>
      <c r="T282" t="s">
        <v>8748</v>
      </c>
      <c r="V282" t="s">
        <v>7930</v>
      </c>
    </row>
    <row r="283" spans="1:22" x14ac:dyDescent="0.3">
      <c r="A283" t="s">
        <v>11</v>
      </c>
      <c r="B283" s="2">
        <v>44793.416898148149</v>
      </c>
      <c r="C283" t="s">
        <v>2054</v>
      </c>
      <c r="D283" t="s">
        <v>16</v>
      </c>
      <c r="E283" t="s">
        <v>1168</v>
      </c>
      <c r="F283">
        <f t="shared" si="4"/>
        <v>222</v>
      </c>
      <c r="G283">
        <v>506188</v>
      </c>
      <c r="H283">
        <v>23358</v>
      </c>
      <c r="I283">
        <v>888</v>
      </c>
      <c r="J283" t="s">
        <v>7888</v>
      </c>
      <c r="K283" t="s">
        <v>8774</v>
      </c>
      <c r="L283" t="s">
        <v>8259</v>
      </c>
      <c r="M283" t="s">
        <v>8128</v>
      </c>
      <c r="O283" t="s">
        <v>8776</v>
      </c>
      <c r="R283" t="s">
        <v>8746</v>
      </c>
      <c r="S283" t="s">
        <v>8747</v>
      </c>
      <c r="T283" t="s">
        <v>8748</v>
      </c>
      <c r="V283" t="s">
        <v>7930</v>
      </c>
    </row>
    <row r="284" spans="1:22" x14ac:dyDescent="0.3">
      <c r="A284" t="s">
        <v>11</v>
      </c>
      <c r="B284" s="2">
        <v>44792.750879629632</v>
      </c>
      <c r="C284" t="s">
        <v>2061</v>
      </c>
      <c r="D284" t="s">
        <v>16</v>
      </c>
      <c r="E284" t="s">
        <v>2063</v>
      </c>
      <c r="F284">
        <f t="shared" si="4"/>
        <v>1488</v>
      </c>
      <c r="G284">
        <v>649814</v>
      </c>
      <c r="H284">
        <v>51088</v>
      </c>
      <c r="I284">
        <v>11095</v>
      </c>
      <c r="J284" t="s">
        <v>7888</v>
      </c>
      <c r="K284" t="s">
        <v>8781</v>
      </c>
      <c r="L284" t="s">
        <v>8259</v>
      </c>
      <c r="M284" t="s">
        <v>8128</v>
      </c>
      <c r="O284" t="s">
        <v>8776</v>
      </c>
      <c r="R284" t="s">
        <v>8746</v>
      </c>
      <c r="S284" t="s">
        <v>8747</v>
      </c>
      <c r="T284" t="s">
        <v>8748</v>
      </c>
      <c r="V284" t="s">
        <v>7930</v>
      </c>
    </row>
    <row r="285" spans="1:22" x14ac:dyDescent="0.3">
      <c r="A285" t="s">
        <v>11</v>
      </c>
      <c r="B285" s="2">
        <v>44792.458414351851</v>
      </c>
      <c r="C285" t="s">
        <v>2054</v>
      </c>
      <c r="D285" t="s">
        <v>16</v>
      </c>
      <c r="E285" t="s">
        <v>780</v>
      </c>
      <c r="F285">
        <f t="shared" si="4"/>
        <v>188</v>
      </c>
      <c r="G285">
        <v>380724</v>
      </c>
      <c r="H285">
        <v>24590</v>
      </c>
      <c r="I285">
        <v>1053</v>
      </c>
      <c r="J285" t="s">
        <v>7888</v>
      </c>
      <c r="K285" t="s">
        <v>8745</v>
      </c>
      <c r="L285" t="s">
        <v>8259</v>
      </c>
      <c r="M285" t="s">
        <v>8128</v>
      </c>
      <c r="O285" t="s">
        <v>8776</v>
      </c>
      <c r="R285" t="s">
        <v>8746</v>
      </c>
      <c r="S285" t="s">
        <v>8747</v>
      </c>
      <c r="T285" t="s">
        <v>8748</v>
      </c>
      <c r="V285" t="s">
        <v>7930</v>
      </c>
    </row>
    <row r="286" spans="1:22" x14ac:dyDescent="0.3">
      <c r="A286" t="s">
        <v>11</v>
      </c>
      <c r="B286" s="2">
        <v>44791.750462962962</v>
      </c>
      <c r="C286" t="s">
        <v>2075</v>
      </c>
      <c r="D286" t="s">
        <v>16</v>
      </c>
      <c r="E286" t="s">
        <v>353</v>
      </c>
      <c r="F286">
        <f t="shared" si="4"/>
        <v>172</v>
      </c>
      <c r="G286">
        <v>652513</v>
      </c>
      <c r="H286">
        <v>36916</v>
      </c>
      <c r="I286">
        <v>1708</v>
      </c>
      <c r="J286" t="s">
        <v>7888</v>
      </c>
      <c r="K286" t="s">
        <v>8770</v>
      </c>
      <c r="L286" t="s">
        <v>8259</v>
      </c>
      <c r="M286" t="s">
        <v>8128</v>
      </c>
      <c r="O286" t="s">
        <v>8776</v>
      </c>
      <c r="R286" t="s">
        <v>8746</v>
      </c>
      <c r="S286" t="s">
        <v>8747</v>
      </c>
      <c r="T286" t="s">
        <v>8748</v>
      </c>
      <c r="V286" t="s">
        <v>7930</v>
      </c>
    </row>
    <row r="287" spans="1:22" x14ac:dyDescent="0.3">
      <c r="A287" t="s">
        <v>11</v>
      </c>
      <c r="B287" s="2">
        <v>44786.750254629631</v>
      </c>
      <c r="C287" t="s">
        <v>2082</v>
      </c>
      <c r="D287" t="s">
        <v>16</v>
      </c>
      <c r="E287" t="s">
        <v>593</v>
      </c>
      <c r="F287">
        <f t="shared" si="4"/>
        <v>165</v>
      </c>
      <c r="G287">
        <v>21897026</v>
      </c>
      <c r="H287">
        <v>379512</v>
      </c>
      <c r="I287">
        <v>15734</v>
      </c>
      <c r="J287" t="s">
        <v>7888</v>
      </c>
      <c r="K287" t="s">
        <v>8782</v>
      </c>
      <c r="L287" t="s">
        <v>8259</v>
      </c>
      <c r="M287" t="s">
        <v>8182</v>
      </c>
      <c r="N287" t="s">
        <v>8783</v>
      </c>
      <c r="O287" t="s">
        <v>8592</v>
      </c>
      <c r="R287" t="s">
        <v>8746</v>
      </c>
      <c r="S287" t="s">
        <v>8747</v>
      </c>
      <c r="T287" t="s">
        <v>8748</v>
      </c>
      <c r="V287" t="s">
        <v>7930</v>
      </c>
    </row>
    <row r="288" spans="1:22" x14ac:dyDescent="0.3">
      <c r="A288" t="s">
        <v>11</v>
      </c>
      <c r="B288" s="2">
        <v>44782.750787037039</v>
      </c>
      <c r="C288" t="s">
        <v>2089</v>
      </c>
      <c r="D288" t="s">
        <v>16</v>
      </c>
      <c r="E288" t="s">
        <v>17</v>
      </c>
      <c r="F288">
        <f t="shared" si="4"/>
        <v>205</v>
      </c>
      <c r="G288">
        <v>1394102</v>
      </c>
      <c r="H288">
        <v>33504</v>
      </c>
      <c r="I288">
        <v>3590</v>
      </c>
      <c r="J288" t="s">
        <v>7888</v>
      </c>
      <c r="K288" t="s">
        <v>8784</v>
      </c>
      <c r="L288" t="s">
        <v>8364</v>
      </c>
      <c r="M288" t="s">
        <v>8182</v>
      </c>
      <c r="O288" t="s">
        <v>8582</v>
      </c>
      <c r="R288" t="s">
        <v>8785</v>
      </c>
      <c r="S288" t="s">
        <v>8786</v>
      </c>
      <c r="V288" t="s">
        <v>7930</v>
      </c>
    </row>
    <row r="289" spans="1:22" x14ac:dyDescent="0.3">
      <c r="A289" t="s">
        <v>11</v>
      </c>
      <c r="B289" s="2">
        <v>44762.753032407411</v>
      </c>
      <c r="C289" t="s">
        <v>2096</v>
      </c>
      <c r="D289" t="s">
        <v>16</v>
      </c>
      <c r="E289" t="s">
        <v>578</v>
      </c>
      <c r="F289">
        <f t="shared" si="4"/>
        <v>218</v>
      </c>
      <c r="G289">
        <v>1620871</v>
      </c>
      <c r="H289">
        <v>31935</v>
      </c>
      <c r="I289">
        <v>3211</v>
      </c>
      <c r="J289" t="s">
        <v>7888</v>
      </c>
      <c r="K289" t="s">
        <v>8787</v>
      </c>
      <c r="L289" t="s">
        <v>8788</v>
      </c>
      <c r="M289" t="s">
        <v>8789</v>
      </c>
      <c r="O289" t="s">
        <v>8790</v>
      </c>
      <c r="V289" t="s">
        <v>7930</v>
      </c>
    </row>
    <row r="290" spans="1:22" x14ac:dyDescent="0.3">
      <c r="A290" t="s">
        <v>11</v>
      </c>
      <c r="B290" s="2">
        <v>44754.625</v>
      </c>
      <c r="C290" t="s">
        <v>2103</v>
      </c>
      <c r="D290" t="s">
        <v>16</v>
      </c>
      <c r="E290" t="s">
        <v>863</v>
      </c>
      <c r="F290">
        <f t="shared" si="4"/>
        <v>237</v>
      </c>
      <c r="G290">
        <v>913976</v>
      </c>
      <c r="H290">
        <v>22847</v>
      </c>
      <c r="I290">
        <v>372</v>
      </c>
      <c r="J290" t="s">
        <v>7888</v>
      </c>
      <c r="K290" t="s">
        <v>8791</v>
      </c>
      <c r="L290" t="s">
        <v>8392</v>
      </c>
      <c r="M290" t="s">
        <v>8392</v>
      </c>
      <c r="N290" t="s">
        <v>8393</v>
      </c>
      <c r="O290" t="s">
        <v>8631</v>
      </c>
      <c r="R290" t="s">
        <v>8757</v>
      </c>
      <c r="V290" t="s">
        <v>7930</v>
      </c>
    </row>
    <row r="291" spans="1:22" x14ac:dyDescent="0.3">
      <c r="A291" t="s">
        <v>11</v>
      </c>
      <c r="B291" s="2">
        <v>44754.458344907405</v>
      </c>
      <c r="C291" t="s">
        <v>2109</v>
      </c>
      <c r="D291" t="s">
        <v>16</v>
      </c>
      <c r="E291" t="s">
        <v>2111</v>
      </c>
      <c r="F291">
        <f t="shared" si="4"/>
        <v>162</v>
      </c>
      <c r="G291">
        <v>71057</v>
      </c>
      <c r="H291">
        <v>3062</v>
      </c>
      <c r="I291">
        <v>87</v>
      </c>
      <c r="J291" t="s">
        <v>7888</v>
      </c>
      <c r="K291" t="s">
        <v>8792</v>
      </c>
      <c r="L291" t="s">
        <v>8392</v>
      </c>
      <c r="M291" t="s">
        <v>8392</v>
      </c>
      <c r="N291" t="s">
        <v>8393</v>
      </c>
      <c r="O291" t="s">
        <v>8631</v>
      </c>
      <c r="R291" t="s">
        <v>8757</v>
      </c>
      <c r="V291" t="s">
        <v>7930</v>
      </c>
    </row>
    <row r="292" spans="1:22" x14ac:dyDescent="0.3">
      <c r="A292" t="s">
        <v>11</v>
      </c>
      <c r="B292" s="2">
        <v>44753.750034722223</v>
      </c>
      <c r="C292" t="s">
        <v>2117</v>
      </c>
      <c r="D292" t="s">
        <v>16</v>
      </c>
      <c r="E292" t="s">
        <v>2119</v>
      </c>
      <c r="F292">
        <f t="shared" si="4"/>
        <v>216</v>
      </c>
      <c r="G292">
        <v>176096</v>
      </c>
      <c r="H292">
        <v>6470</v>
      </c>
      <c r="I292">
        <v>137</v>
      </c>
      <c r="J292" t="s">
        <v>7888</v>
      </c>
      <c r="K292" t="s">
        <v>8793</v>
      </c>
      <c r="L292" t="s">
        <v>8392</v>
      </c>
      <c r="M292" t="s">
        <v>8392</v>
      </c>
      <c r="N292" t="s">
        <v>8393</v>
      </c>
      <c r="O292" t="s">
        <v>8631</v>
      </c>
      <c r="R292" t="s">
        <v>8757</v>
      </c>
      <c r="V292" t="s">
        <v>7930</v>
      </c>
    </row>
    <row r="293" spans="1:22" x14ac:dyDescent="0.3">
      <c r="A293" t="s">
        <v>11</v>
      </c>
      <c r="B293" s="2">
        <v>44753.625115740739</v>
      </c>
      <c r="C293" t="s">
        <v>2125</v>
      </c>
      <c r="D293" t="s">
        <v>16</v>
      </c>
      <c r="E293" t="s">
        <v>1204</v>
      </c>
      <c r="F293">
        <f t="shared" si="4"/>
        <v>181</v>
      </c>
      <c r="G293">
        <v>305966</v>
      </c>
      <c r="H293">
        <v>11626</v>
      </c>
      <c r="I293">
        <v>215</v>
      </c>
      <c r="J293" t="s">
        <v>7888</v>
      </c>
      <c r="K293" t="s">
        <v>8794</v>
      </c>
      <c r="L293" t="s">
        <v>8392</v>
      </c>
      <c r="M293" t="s">
        <v>8392</v>
      </c>
      <c r="N293" t="s">
        <v>8393</v>
      </c>
      <c r="O293" t="s">
        <v>8631</v>
      </c>
      <c r="R293" t="s">
        <v>8757</v>
      </c>
      <c r="V293" t="s">
        <v>7930</v>
      </c>
    </row>
    <row r="294" spans="1:22" x14ac:dyDescent="0.3">
      <c r="A294" t="s">
        <v>11</v>
      </c>
      <c r="B294" s="2">
        <v>44753.440416666665</v>
      </c>
      <c r="C294" t="s">
        <v>2131</v>
      </c>
      <c r="D294" t="s">
        <v>16</v>
      </c>
      <c r="E294" t="s">
        <v>113</v>
      </c>
      <c r="F294">
        <f t="shared" si="4"/>
        <v>153</v>
      </c>
      <c r="G294">
        <v>90776</v>
      </c>
      <c r="H294">
        <v>3720</v>
      </c>
      <c r="I294">
        <v>92</v>
      </c>
      <c r="J294" t="s">
        <v>7888</v>
      </c>
      <c r="K294" t="s">
        <v>8795</v>
      </c>
      <c r="L294" t="s">
        <v>8392</v>
      </c>
      <c r="M294" t="s">
        <v>8392</v>
      </c>
      <c r="N294" t="s">
        <v>8393</v>
      </c>
      <c r="O294" t="s">
        <v>8631</v>
      </c>
      <c r="R294" t="s">
        <v>8757</v>
      </c>
      <c r="V294" t="s">
        <v>7930</v>
      </c>
    </row>
    <row r="295" spans="1:22" x14ac:dyDescent="0.3">
      <c r="A295" t="s">
        <v>11</v>
      </c>
      <c r="B295" s="2">
        <v>44752.750081018516</v>
      </c>
      <c r="C295" t="s">
        <v>2137</v>
      </c>
      <c r="D295" t="s">
        <v>16</v>
      </c>
      <c r="E295" t="s">
        <v>1138</v>
      </c>
      <c r="F295">
        <f t="shared" si="4"/>
        <v>135</v>
      </c>
      <c r="G295">
        <v>149460</v>
      </c>
      <c r="H295">
        <v>6592</v>
      </c>
      <c r="I295">
        <v>158</v>
      </c>
      <c r="J295" t="s">
        <v>7888</v>
      </c>
      <c r="K295" t="s">
        <v>8796</v>
      </c>
      <c r="L295" t="s">
        <v>8392</v>
      </c>
      <c r="M295" t="s">
        <v>8392</v>
      </c>
      <c r="N295" t="s">
        <v>8393</v>
      </c>
      <c r="O295" t="s">
        <v>8631</v>
      </c>
      <c r="R295" t="s">
        <v>8757</v>
      </c>
      <c r="V295" t="s">
        <v>7930</v>
      </c>
    </row>
    <row r="296" spans="1:22" x14ac:dyDescent="0.3">
      <c r="A296" t="s">
        <v>11</v>
      </c>
      <c r="B296" s="2">
        <v>44752.625104166669</v>
      </c>
      <c r="C296" t="s">
        <v>2143</v>
      </c>
      <c r="D296" t="s">
        <v>16</v>
      </c>
      <c r="E296" t="s">
        <v>562</v>
      </c>
      <c r="F296">
        <f t="shared" si="4"/>
        <v>125</v>
      </c>
      <c r="G296">
        <v>942593</v>
      </c>
      <c r="H296">
        <v>19124</v>
      </c>
      <c r="I296">
        <v>267</v>
      </c>
      <c r="J296" t="s">
        <v>7888</v>
      </c>
      <c r="K296" t="s">
        <v>8773</v>
      </c>
      <c r="L296" t="s">
        <v>8392</v>
      </c>
      <c r="M296" t="s">
        <v>8392</v>
      </c>
      <c r="N296" t="s">
        <v>8393</v>
      </c>
      <c r="O296" t="s">
        <v>8631</v>
      </c>
      <c r="R296" t="s">
        <v>8757</v>
      </c>
      <c r="V296" t="s">
        <v>7930</v>
      </c>
    </row>
    <row r="297" spans="1:22" x14ac:dyDescent="0.3">
      <c r="A297" t="s">
        <v>11</v>
      </c>
      <c r="B297" s="2">
        <v>44752.471319444441</v>
      </c>
      <c r="C297" t="s">
        <v>2150</v>
      </c>
      <c r="D297" t="s">
        <v>16</v>
      </c>
      <c r="E297" t="s">
        <v>262</v>
      </c>
      <c r="F297">
        <f t="shared" si="4"/>
        <v>195</v>
      </c>
      <c r="G297">
        <v>388660</v>
      </c>
      <c r="H297">
        <v>15448</v>
      </c>
      <c r="I297">
        <v>400</v>
      </c>
      <c r="J297" t="s">
        <v>7888</v>
      </c>
      <c r="K297" t="s">
        <v>8756</v>
      </c>
      <c r="L297" t="s">
        <v>8392</v>
      </c>
      <c r="M297" t="s">
        <v>8392</v>
      </c>
      <c r="N297" t="s">
        <v>8393</v>
      </c>
      <c r="O297" t="s">
        <v>8631</v>
      </c>
      <c r="R297" t="s">
        <v>8757</v>
      </c>
      <c r="V297" t="s">
        <v>7930</v>
      </c>
    </row>
    <row r="298" spans="1:22" x14ac:dyDescent="0.3">
      <c r="A298" t="s">
        <v>11</v>
      </c>
      <c r="B298" s="2">
        <v>44751.753877314812</v>
      </c>
      <c r="C298" t="s">
        <v>2157</v>
      </c>
      <c r="D298" t="s">
        <v>16</v>
      </c>
      <c r="E298" t="s">
        <v>2159</v>
      </c>
      <c r="F298">
        <f t="shared" si="4"/>
        <v>1574</v>
      </c>
      <c r="G298">
        <v>639173</v>
      </c>
      <c r="H298">
        <v>18523</v>
      </c>
      <c r="I298">
        <v>810</v>
      </c>
      <c r="J298" t="s">
        <v>7888</v>
      </c>
      <c r="K298" t="s">
        <v>8797</v>
      </c>
      <c r="L298" t="s">
        <v>8392</v>
      </c>
      <c r="M298" t="s">
        <v>8392</v>
      </c>
      <c r="N298" t="s">
        <v>8393</v>
      </c>
      <c r="O298" t="s">
        <v>8631</v>
      </c>
      <c r="R298" t="s">
        <v>8757</v>
      </c>
      <c r="V298" t="s">
        <v>7930</v>
      </c>
    </row>
    <row r="299" spans="1:22" x14ac:dyDescent="0.3">
      <c r="A299" t="s">
        <v>11</v>
      </c>
      <c r="B299" s="2">
        <v>44751.429629629631</v>
      </c>
      <c r="C299" t="s">
        <v>2165</v>
      </c>
      <c r="D299" t="s">
        <v>16</v>
      </c>
      <c r="E299" t="s">
        <v>2167</v>
      </c>
      <c r="F299">
        <f t="shared" si="4"/>
        <v>214</v>
      </c>
      <c r="G299">
        <v>6060678</v>
      </c>
      <c r="H299">
        <v>84772</v>
      </c>
      <c r="I299">
        <v>3551</v>
      </c>
      <c r="J299" t="s">
        <v>7888</v>
      </c>
      <c r="K299" t="s">
        <v>8798</v>
      </c>
      <c r="L299" t="s">
        <v>8398</v>
      </c>
      <c r="M299" t="s">
        <v>8392</v>
      </c>
      <c r="N299" t="s">
        <v>8398</v>
      </c>
      <c r="O299" t="s">
        <v>8631</v>
      </c>
      <c r="R299" t="s">
        <v>8757</v>
      </c>
      <c r="S299" t="s">
        <v>8758</v>
      </c>
      <c r="V299" t="s">
        <v>7930</v>
      </c>
    </row>
    <row r="300" spans="1:22" x14ac:dyDescent="0.3">
      <c r="A300" t="s">
        <v>11</v>
      </c>
      <c r="B300" s="2">
        <v>44749.416805555556</v>
      </c>
      <c r="C300" t="s">
        <v>2173</v>
      </c>
      <c r="D300" t="s">
        <v>16</v>
      </c>
      <c r="E300" t="s">
        <v>2175</v>
      </c>
      <c r="F300">
        <f t="shared" si="4"/>
        <v>565</v>
      </c>
      <c r="G300">
        <v>59415</v>
      </c>
      <c r="H300">
        <v>4819</v>
      </c>
      <c r="I300">
        <v>111</v>
      </c>
      <c r="J300" t="s">
        <v>7888</v>
      </c>
      <c r="K300" t="s">
        <v>8799</v>
      </c>
      <c r="L300" t="s">
        <v>8800</v>
      </c>
      <c r="M300" t="s">
        <v>8801</v>
      </c>
      <c r="O300" t="s">
        <v>8802</v>
      </c>
      <c r="V300" t="s">
        <v>7930</v>
      </c>
    </row>
    <row r="301" spans="1:22" x14ac:dyDescent="0.3">
      <c r="A301" t="s">
        <v>11</v>
      </c>
      <c r="B301" s="2">
        <v>44746.751562500001</v>
      </c>
      <c r="C301" t="s">
        <v>2180</v>
      </c>
      <c r="D301" t="s">
        <v>16</v>
      </c>
      <c r="E301" t="s">
        <v>307</v>
      </c>
      <c r="F301">
        <f t="shared" si="4"/>
        <v>233</v>
      </c>
      <c r="G301">
        <v>12137680</v>
      </c>
      <c r="H301">
        <v>139654</v>
      </c>
      <c r="I301">
        <v>2917</v>
      </c>
      <c r="J301" t="s">
        <v>7888</v>
      </c>
      <c r="K301" t="s">
        <v>8803</v>
      </c>
      <c r="L301" t="s">
        <v>8804</v>
      </c>
      <c r="M301" t="s">
        <v>8709</v>
      </c>
      <c r="O301" t="s">
        <v>8802</v>
      </c>
      <c r="V301" t="s">
        <v>7930</v>
      </c>
    </row>
    <row r="302" spans="1:22" x14ac:dyDescent="0.3">
      <c r="A302" t="s">
        <v>11</v>
      </c>
      <c r="B302" s="2">
        <v>44744.633645833332</v>
      </c>
      <c r="C302" t="s">
        <v>2187</v>
      </c>
      <c r="D302" t="s">
        <v>16</v>
      </c>
      <c r="E302" t="s">
        <v>2189</v>
      </c>
      <c r="F302">
        <f t="shared" si="4"/>
        <v>80</v>
      </c>
      <c r="G302">
        <v>76256</v>
      </c>
      <c r="H302">
        <v>5421</v>
      </c>
      <c r="I302">
        <v>176</v>
      </c>
      <c r="J302" t="s">
        <v>7888</v>
      </c>
      <c r="L302" t="s">
        <v>8800</v>
      </c>
      <c r="M302" t="s">
        <v>8801</v>
      </c>
      <c r="O302" t="s">
        <v>8802</v>
      </c>
      <c r="V302" t="s">
        <v>7930</v>
      </c>
    </row>
    <row r="303" spans="1:22" x14ac:dyDescent="0.3">
      <c r="A303" t="s">
        <v>11</v>
      </c>
      <c r="B303" s="2">
        <v>44744.483067129629</v>
      </c>
      <c r="C303" t="s">
        <v>2194</v>
      </c>
      <c r="D303" t="s">
        <v>16</v>
      </c>
      <c r="E303" t="s">
        <v>593</v>
      </c>
      <c r="F303">
        <f t="shared" si="4"/>
        <v>165</v>
      </c>
      <c r="G303">
        <v>39337234</v>
      </c>
      <c r="H303">
        <v>398660</v>
      </c>
      <c r="I303">
        <v>7124</v>
      </c>
      <c r="J303" t="s">
        <v>7888</v>
      </c>
      <c r="K303" t="s">
        <v>8805</v>
      </c>
      <c r="L303" t="s">
        <v>8806</v>
      </c>
      <c r="M303" t="s">
        <v>8807</v>
      </c>
      <c r="O303" t="s">
        <v>8802</v>
      </c>
      <c r="R303" t="s">
        <v>8808</v>
      </c>
      <c r="V303" t="s">
        <v>7930</v>
      </c>
    </row>
    <row r="304" spans="1:22" x14ac:dyDescent="0.3">
      <c r="A304" t="s">
        <v>11</v>
      </c>
      <c r="B304" s="2">
        <v>44743.685381944444</v>
      </c>
      <c r="C304" t="s">
        <v>2187</v>
      </c>
      <c r="D304" t="s">
        <v>16</v>
      </c>
      <c r="E304" t="s">
        <v>2202</v>
      </c>
      <c r="F304">
        <f t="shared" si="4"/>
        <v>76</v>
      </c>
      <c r="G304">
        <v>48846</v>
      </c>
      <c r="H304">
        <v>3432</v>
      </c>
      <c r="I304">
        <v>155</v>
      </c>
      <c r="J304" t="s">
        <v>7888</v>
      </c>
      <c r="K304" t="s">
        <v>8809</v>
      </c>
      <c r="L304" t="s">
        <v>8800</v>
      </c>
      <c r="M304" t="s">
        <v>8801</v>
      </c>
      <c r="O304" t="s">
        <v>8802</v>
      </c>
      <c r="V304" t="s">
        <v>7930</v>
      </c>
    </row>
    <row r="305" spans="1:22" x14ac:dyDescent="0.3">
      <c r="A305" t="s">
        <v>11</v>
      </c>
      <c r="B305" s="2">
        <v>44743.591874999998</v>
      </c>
      <c r="C305" t="s">
        <v>2187</v>
      </c>
      <c r="D305" t="s">
        <v>16</v>
      </c>
      <c r="E305" t="s">
        <v>2208</v>
      </c>
      <c r="F305">
        <f t="shared" si="4"/>
        <v>1018</v>
      </c>
      <c r="G305">
        <v>51758</v>
      </c>
      <c r="H305">
        <v>3699</v>
      </c>
      <c r="I305">
        <v>178</v>
      </c>
      <c r="J305" t="s">
        <v>7888</v>
      </c>
      <c r="K305" t="s">
        <v>8810</v>
      </c>
      <c r="L305" t="s">
        <v>8800</v>
      </c>
      <c r="M305" t="s">
        <v>8801</v>
      </c>
      <c r="O305" t="s">
        <v>8802</v>
      </c>
      <c r="V305" t="s">
        <v>7930</v>
      </c>
    </row>
    <row r="306" spans="1:22" x14ac:dyDescent="0.3">
      <c r="A306" t="s">
        <v>11</v>
      </c>
      <c r="B306" s="2">
        <v>44742.750127314815</v>
      </c>
      <c r="C306" t="s">
        <v>2214</v>
      </c>
      <c r="D306" t="s">
        <v>16</v>
      </c>
      <c r="E306" t="s">
        <v>2029</v>
      </c>
      <c r="F306">
        <f t="shared" si="4"/>
        <v>207</v>
      </c>
      <c r="G306">
        <v>10286714</v>
      </c>
      <c r="H306">
        <v>121919</v>
      </c>
      <c r="I306">
        <v>1488</v>
      </c>
      <c r="J306" t="s">
        <v>7888</v>
      </c>
      <c r="K306" t="s">
        <v>8811</v>
      </c>
      <c r="L306" t="s">
        <v>8812</v>
      </c>
      <c r="M306" t="s">
        <v>8709</v>
      </c>
      <c r="O306" t="s">
        <v>8802</v>
      </c>
      <c r="V306" t="s">
        <v>7930</v>
      </c>
    </row>
    <row r="307" spans="1:22" x14ac:dyDescent="0.3">
      <c r="A307" t="s">
        <v>11</v>
      </c>
      <c r="B307" s="2">
        <v>44741.589097222219</v>
      </c>
      <c r="C307" t="s">
        <v>2221</v>
      </c>
      <c r="D307" t="s">
        <v>16</v>
      </c>
      <c r="E307" t="s">
        <v>2223</v>
      </c>
      <c r="F307">
        <f t="shared" si="4"/>
        <v>1417</v>
      </c>
      <c r="G307">
        <v>2571579</v>
      </c>
      <c r="H307">
        <v>36071</v>
      </c>
      <c r="I307">
        <v>848</v>
      </c>
      <c r="J307" t="s">
        <v>7888</v>
      </c>
      <c r="K307" t="s">
        <v>8813</v>
      </c>
      <c r="L307" t="s">
        <v>8635</v>
      </c>
      <c r="M307" t="s">
        <v>8709</v>
      </c>
      <c r="O307" t="s">
        <v>8814</v>
      </c>
      <c r="V307" t="s">
        <v>7930</v>
      </c>
    </row>
    <row r="308" spans="1:22" x14ac:dyDescent="0.3">
      <c r="A308" t="s">
        <v>11</v>
      </c>
      <c r="B308" s="2">
        <v>44740.750138888892</v>
      </c>
      <c r="C308" t="s">
        <v>2229</v>
      </c>
      <c r="D308" t="s">
        <v>16</v>
      </c>
      <c r="E308" t="s">
        <v>1189</v>
      </c>
      <c r="F308">
        <f t="shared" si="4"/>
        <v>230</v>
      </c>
      <c r="G308">
        <v>1360854</v>
      </c>
      <c r="H308">
        <v>33681</v>
      </c>
      <c r="I308">
        <v>686</v>
      </c>
      <c r="J308" t="s">
        <v>7888</v>
      </c>
      <c r="K308" t="s">
        <v>8803</v>
      </c>
      <c r="L308" t="s">
        <v>8804</v>
      </c>
      <c r="M308" t="s">
        <v>8709</v>
      </c>
      <c r="O308" t="s">
        <v>8802</v>
      </c>
      <c r="V308" t="s">
        <v>7930</v>
      </c>
    </row>
    <row r="309" spans="1:22" x14ac:dyDescent="0.3">
      <c r="A309" t="s">
        <v>11</v>
      </c>
      <c r="B309" s="2">
        <v>44740.650625000002</v>
      </c>
      <c r="C309" t="s">
        <v>2187</v>
      </c>
      <c r="D309" t="s">
        <v>16</v>
      </c>
      <c r="E309" t="s">
        <v>2237</v>
      </c>
      <c r="F309">
        <f t="shared" si="4"/>
        <v>378</v>
      </c>
      <c r="G309">
        <v>53720</v>
      </c>
      <c r="H309">
        <v>4297</v>
      </c>
      <c r="I309">
        <v>195</v>
      </c>
      <c r="J309" t="s">
        <v>7888</v>
      </c>
      <c r="K309" t="s">
        <v>8815</v>
      </c>
      <c r="L309" t="s">
        <v>8800</v>
      </c>
      <c r="M309" t="s">
        <v>8801</v>
      </c>
      <c r="O309" t="s">
        <v>8802</v>
      </c>
      <c r="V309" t="s">
        <v>7930</v>
      </c>
    </row>
    <row r="310" spans="1:22" x14ac:dyDescent="0.3">
      <c r="A310" t="s">
        <v>11</v>
      </c>
      <c r="B310" s="2">
        <v>44740.416805555556</v>
      </c>
      <c r="C310" t="s">
        <v>2173</v>
      </c>
      <c r="D310" t="s">
        <v>16</v>
      </c>
      <c r="E310" t="s">
        <v>2244</v>
      </c>
      <c r="F310">
        <f t="shared" si="4"/>
        <v>232</v>
      </c>
      <c r="G310">
        <v>63232</v>
      </c>
      <c r="H310">
        <v>5990</v>
      </c>
      <c r="I310">
        <v>179</v>
      </c>
      <c r="J310" t="s">
        <v>7888</v>
      </c>
      <c r="K310" t="s">
        <v>8816</v>
      </c>
      <c r="L310" t="s">
        <v>8800</v>
      </c>
      <c r="M310" t="s">
        <v>8801</v>
      </c>
      <c r="O310" t="s">
        <v>8802</v>
      </c>
      <c r="V310" t="s">
        <v>7930</v>
      </c>
    </row>
    <row r="311" spans="1:22" x14ac:dyDescent="0.3">
      <c r="A311" t="s">
        <v>11</v>
      </c>
      <c r="B311" s="2">
        <v>44739.751736111109</v>
      </c>
      <c r="C311" t="s">
        <v>2250</v>
      </c>
      <c r="D311" t="s">
        <v>16</v>
      </c>
      <c r="E311" t="s">
        <v>1568</v>
      </c>
      <c r="F311">
        <f t="shared" si="4"/>
        <v>174</v>
      </c>
      <c r="G311">
        <v>10356266</v>
      </c>
      <c r="H311">
        <v>176219</v>
      </c>
      <c r="I311">
        <v>3697</v>
      </c>
      <c r="J311" t="s">
        <v>7888</v>
      </c>
      <c r="K311" t="s">
        <v>8805</v>
      </c>
      <c r="L311" t="s">
        <v>8806</v>
      </c>
      <c r="M311" t="s">
        <v>8807</v>
      </c>
      <c r="O311" t="s">
        <v>8802</v>
      </c>
      <c r="R311" t="s">
        <v>8808</v>
      </c>
      <c r="V311" t="s">
        <v>7930</v>
      </c>
    </row>
    <row r="312" spans="1:22" x14ac:dyDescent="0.3">
      <c r="A312" t="s">
        <v>11</v>
      </c>
      <c r="B312" s="2">
        <v>44738.758287037039</v>
      </c>
      <c r="C312" t="s">
        <v>2257</v>
      </c>
      <c r="D312" t="s">
        <v>16</v>
      </c>
      <c r="E312" t="s">
        <v>2259</v>
      </c>
      <c r="F312">
        <f t="shared" si="4"/>
        <v>217</v>
      </c>
      <c r="G312">
        <v>2353452</v>
      </c>
      <c r="H312">
        <v>82020</v>
      </c>
      <c r="I312">
        <v>5423</v>
      </c>
      <c r="J312" t="s">
        <v>7888</v>
      </c>
      <c r="K312" t="s">
        <v>8811</v>
      </c>
      <c r="L312" t="s">
        <v>8812</v>
      </c>
      <c r="M312" t="s">
        <v>8709</v>
      </c>
      <c r="O312" t="s">
        <v>8802</v>
      </c>
      <c r="V312" t="s">
        <v>7930</v>
      </c>
    </row>
    <row r="313" spans="1:22" x14ac:dyDescent="0.3">
      <c r="A313" t="s">
        <v>11</v>
      </c>
      <c r="B313" s="2">
        <v>44738.478750000002</v>
      </c>
      <c r="C313" t="s">
        <v>2173</v>
      </c>
      <c r="D313" t="s">
        <v>16</v>
      </c>
      <c r="E313" t="s">
        <v>2266</v>
      </c>
      <c r="F313">
        <f t="shared" si="4"/>
        <v>47</v>
      </c>
      <c r="G313">
        <v>1283681</v>
      </c>
      <c r="H313">
        <v>84553</v>
      </c>
      <c r="I313">
        <v>515</v>
      </c>
      <c r="J313" t="s">
        <v>7888</v>
      </c>
      <c r="L313" t="s">
        <v>8800</v>
      </c>
      <c r="M313" t="s">
        <v>8801</v>
      </c>
      <c r="O313" t="s">
        <v>8802</v>
      </c>
      <c r="V313" t="s">
        <v>7930</v>
      </c>
    </row>
    <row r="314" spans="1:22" x14ac:dyDescent="0.3">
      <c r="A314" t="s">
        <v>11</v>
      </c>
      <c r="B314" s="2">
        <v>44736.7500462963</v>
      </c>
      <c r="C314" t="s">
        <v>2272</v>
      </c>
      <c r="D314" t="s">
        <v>16</v>
      </c>
      <c r="E314" t="s">
        <v>49</v>
      </c>
      <c r="F314">
        <f t="shared" si="4"/>
        <v>213</v>
      </c>
      <c r="G314">
        <v>43946558</v>
      </c>
      <c r="H314">
        <v>554668</v>
      </c>
      <c r="I314">
        <v>20389</v>
      </c>
      <c r="J314" t="s">
        <v>7888</v>
      </c>
      <c r="K314" t="s">
        <v>8817</v>
      </c>
      <c r="L314" t="s">
        <v>8818</v>
      </c>
      <c r="M314" t="s">
        <v>8709</v>
      </c>
      <c r="O314" t="s">
        <v>8802</v>
      </c>
      <c r="V314" t="s">
        <v>7930</v>
      </c>
    </row>
    <row r="315" spans="1:22" x14ac:dyDescent="0.3">
      <c r="A315" t="s">
        <v>11</v>
      </c>
      <c r="B315" s="2">
        <v>44735.678854166668</v>
      </c>
      <c r="C315" t="s">
        <v>2187</v>
      </c>
      <c r="D315" t="s">
        <v>16</v>
      </c>
      <c r="E315" t="s">
        <v>73</v>
      </c>
      <c r="F315">
        <f t="shared" si="4"/>
        <v>21</v>
      </c>
      <c r="G315">
        <v>117208</v>
      </c>
      <c r="H315">
        <v>8437</v>
      </c>
      <c r="I315">
        <v>281</v>
      </c>
      <c r="J315" t="s">
        <v>7888</v>
      </c>
      <c r="K315" t="s">
        <v>8819</v>
      </c>
      <c r="L315" t="s">
        <v>8800</v>
      </c>
      <c r="M315" t="s">
        <v>8801</v>
      </c>
      <c r="O315" t="s">
        <v>8802</v>
      </c>
      <c r="V315" t="s">
        <v>7930</v>
      </c>
    </row>
    <row r="316" spans="1:22" x14ac:dyDescent="0.3">
      <c r="A316" t="s">
        <v>11</v>
      </c>
      <c r="B316" s="2">
        <v>44735.458460648151</v>
      </c>
      <c r="C316" t="s">
        <v>2285</v>
      </c>
      <c r="D316" t="s">
        <v>16</v>
      </c>
      <c r="E316" t="s">
        <v>17</v>
      </c>
      <c r="F316">
        <f t="shared" si="4"/>
        <v>205</v>
      </c>
      <c r="G316">
        <v>15961218</v>
      </c>
      <c r="H316">
        <v>269196</v>
      </c>
      <c r="I316">
        <v>2808</v>
      </c>
      <c r="J316" t="s">
        <v>7888</v>
      </c>
      <c r="K316" t="s">
        <v>8820</v>
      </c>
      <c r="L316" t="s">
        <v>8635</v>
      </c>
      <c r="M316" t="s">
        <v>8626</v>
      </c>
      <c r="O316" t="s">
        <v>8052</v>
      </c>
      <c r="R316" t="s">
        <v>8821</v>
      </c>
      <c r="S316" t="s">
        <v>8822</v>
      </c>
      <c r="T316" t="s">
        <v>8823</v>
      </c>
      <c r="V316" t="s">
        <v>7930</v>
      </c>
    </row>
    <row r="317" spans="1:22" x14ac:dyDescent="0.3">
      <c r="A317" t="s">
        <v>11</v>
      </c>
      <c r="B317" s="2">
        <v>44732.7503125</v>
      </c>
      <c r="C317" t="s">
        <v>2292</v>
      </c>
      <c r="D317" t="s">
        <v>16</v>
      </c>
      <c r="E317" t="s">
        <v>818</v>
      </c>
      <c r="F317">
        <f t="shared" si="4"/>
        <v>173</v>
      </c>
      <c r="G317">
        <v>10648738</v>
      </c>
      <c r="H317">
        <v>261289</v>
      </c>
      <c r="I317">
        <v>10322</v>
      </c>
      <c r="J317" t="s">
        <v>7888</v>
      </c>
      <c r="K317" t="s">
        <v>8824</v>
      </c>
      <c r="L317" t="s">
        <v>8825</v>
      </c>
      <c r="M317" t="s">
        <v>8626</v>
      </c>
      <c r="N317" t="s">
        <v>8635</v>
      </c>
      <c r="O317" t="s">
        <v>8802</v>
      </c>
      <c r="R317" t="s">
        <v>8826</v>
      </c>
      <c r="S317" t="s">
        <v>8827</v>
      </c>
      <c r="V317" t="s">
        <v>7930</v>
      </c>
    </row>
    <row r="318" spans="1:22" x14ac:dyDescent="0.3">
      <c r="A318" t="s">
        <v>11</v>
      </c>
      <c r="B318" s="2">
        <v>44728.7503125</v>
      </c>
      <c r="C318" t="s">
        <v>2299</v>
      </c>
      <c r="D318" t="s">
        <v>16</v>
      </c>
      <c r="E318" t="s">
        <v>2301</v>
      </c>
      <c r="F318">
        <f t="shared" si="4"/>
        <v>266</v>
      </c>
      <c r="G318">
        <v>18315646</v>
      </c>
      <c r="H318">
        <v>313420</v>
      </c>
      <c r="I318">
        <v>15913</v>
      </c>
      <c r="J318" t="s">
        <v>7888</v>
      </c>
      <c r="K318" t="s">
        <v>8828</v>
      </c>
      <c r="L318" t="s">
        <v>8829</v>
      </c>
      <c r="M318" t="s">
        <v>8709</v>
      </c>
      <c r="O318" t="s">
        <v>8802</v>
      </c>
      <c r="R318" t="s">
        <v>8830</v>
      </c>
      <c r="S318" t="s">
        <v>8831</v>
      </c>
      <c r="V318" t="s">
        <v>7930</v>
      </c>
    </row>
    <row r="319" spans="1:22" x14ac:dyDescent="0.3">
      <c r="A319" t="s">
        <v>11</v>
      </c>
      <c r="B319" s="2">
        <v>44725.752997685187</v>
      </c>
      <c r="C319" t="s">
        <v>2307</v>
      </c>
      <c r="D319" t="s">
        <v>16</v>
      </c>
      <c r="E319" t="s">
        <v>477</v>
      </c>
      <c r="F319">
        <f t="shared" si="4"/>
        <v>194</v>
      </c>
      <c r="G319">
        <v>13558930</v>
      </c>
      <c r="H319">
        <v>297733</v>
      </c>
      <c r="I319">
        <v>10650</v>
      </c>
      <c r="J319" t="s">
        <v>7888</v>
      </c>
      <c r="K319" t="s">
        <v>8832</v>
      </c>
      <c r="L319" t="s">
        <v>8800</v>
      </c>
      <c r="M319" t="s">
        <v>8801</v>
      </c>
      <c r="O319" t="s">
        <v>8802</v>
      </c>
      <c r="V319" t="s">
        <v>7930</v>
      </c>
    </row>
    <row r="320" spans="1:22" x14ac:dyDescent="0.3">
      <c r="A320" t="s">
        <v>11</v>
      </c>
      <c r="B320" s="2">
        <v>44707.751226851855</v>
      </c>
      <c r="C320" t="s">
        <v>2314</v>
      </c>
      <c r="D320" t="s">
        <v>16</v>
      </c>
      <c r="E320" t="s">
        <v>1705</v>
      </c>
      <c r="F320">
        <f t="shared" si="4"/>
        <v>210</v>
      </c>
      <c r="G320">
        <v>42269976</v>
      </c>
      <c r="H320">
        <v>579588</v>
      </c>
      <c r="I320">
        <v>20594</v>
      </c>
      <c r="J320" t="s">
        <v>7888</v>
      </c>
      <c r="K320" t="s">
        <v>8833</v>
      </c>
      <c r="L320" t="s">
        <v>8603</v>
      </c>
      <c r="M320" t="s">
        <v>8709</v>
      </c>
      <c r="N320" t="s">
        <v>8834</v>
      </c>
      <c r="O320" t="s">
        <v>8052</v>
      </c>
      <c r="V320" t="s">
        <v>7930</v>
      </c>
    </row>
    <row r="321" spans="1:22" x14ac:dyDescent="0.3">
      <c r="A321" t="s">
        <v>11</v>
      </c>
      <c r="B321" s="2">
        <v>44701.708344907405</v>
      </c>
      <c r="C321" t="s">
        <v>2321</v>
      </c>
      <c r="D321" t="s">
        <v>16</v>
      </c>
      <c r="E321" t="s">
        <v>2323</v>
      </c>
      <c r="F321">
        <f t="shared" si="4"/>
        <v>49</v>
      </c>
      <c r="G321">
        <v>980005</v>
      </c>
      <c r="H321">
        <v>58549</v>
      </c>
      <c r="I321">
        <v>5868</v>
      </c>
      <c r="J321" t="s">
        <v>7888</v>
      </c>
      <c r="K321" t="s">
        <v>8835</v>
      </c>
      <c r="M321" t="s">
        <v>8215</v>
      </c>
      <c r="V321" t="s">
        <v>7930</v>
      </c>
    </row>
    <row r="322" spans="1:22" x14ac:dyDescent="0.3">
      <c r="A322" t="s">
        <v>11</v>
      </c>
      <c r="B322" s="2">
        <v>44694.750069444446</v>
      </c>
      <c r="C322" t="s">
        <v>2329</v>
      </c>
      <c r="D322" t="s">
        <v>16</v>
      </c>
      <c r="E322" t="s">
        <v>2331</v>
      </c>
      <c r="F322">
        <f t="shared" ref="F322:F385" si="5">IFERROR(IF(ISNUMBER(SEARCH("M", E322)), MID(E322, SEARCH("T", E322) + 1, SEARCH("M", E322) - SEARCH("T", E322) - 1) * 60, 0), 0) + IFERROR(IF(ISNUMBER(SEARCH("M", E322)), MID(E322, SEARCH("M", E322) + 1, SEARCH("S", E322) - SEARCH("M", E322) - 1) * 1, MID(E322, SEARCH("T", E322) + 1, SEARCH("S", E322) - SEARCH("T", E322) - 1) * 1), 0)</f>
        <v>53</v>
      </c>
      <c r="G322">
        <v>422637</v>
      </c>
      <c r="H322">
        <v>35022</v>
      </c>
      <c r="I322">
        <v>4028</v>
      </c>
      <c r="J322" t="s">
        <v>7888</v>
      </c>
      <c r="K322" t="s">
        <v>8836</v>
      </c>
      <c r="L322" t="s">
        <v>8800</v>
      </c>
      <c r="M322" t="s">
        <v>8837</v>
      </c>
      <c r="O322" t="s">
        <v>8802</v>
      </c>
      <c r="V322" t="s">
        <v>7930</v>
      </c>
    </row>
    <row r="323" spans="1:22" x14ac:dyDescent="0.3">
      <c r="A323" t="s">
        <v>11</v>
      </c>
      <c r="B323" s="2">
        <v>44691.750150462962</v>
      </c>
      <c r="C323" t="s">
        <v>2337</v>
      </c>
      <c r="D323" t="s">
        <v>16</v>
      </c>
      <c r="E323" t="s">
        <v>222</v>
      </c>
      <c r="F323">
        <f t="shared" si="5"/>
        <v>255</v>
      </c>
      <c r="G323">
        <v>2828205</v>
      </c>
      <c r="H323">
        <v>48248</v>
      </c>
      <c r="I323">
        <v>2690</v>
      </c>
      <c r="J323" t="s">
        <v>7888</v>
      </c>
      <c r="K323" t="s">
        <v>8838</v>
      </c>
      <c r="L323" t="s">
        <v>8698</v>
      </c>
      <c r="M323" t="s">
        <v>8378</v>
      </c>
      <c r="V323" t="s">
        <v>7930</v>
      </c>
    </row>
    <row r="324" spans="1:22" x14ac:dyDescent="0.3">
      <c r="A324" t="s">
        <v>11</v>
      </c>
      <c r="B324" s="2">
        <v>44691.416678240741</v>
      </c>
      <c r="C324" t="s">
        <v>2343</v>
      </c>
      <c r="D324" t="s">
        <v>16</v>
      </c>
      <c r="E324" t="s">
        <v>161</v>
      </c>
      <c r="F324">
        <f t="shared" si="5"/>
        <v>182</v>
      </c>
      <c r="G324">
        <v>52691</v>
      </c>
      <c r="H324">
        <v>2327</v>
      </c>
      <c r="I324">
        <v>102</v>
      </c>
      <c r="J324" t="s">
        <v>7888</v>
      </c>
      <c r="K324" t="s">
        <v>8839</v>
      </c>
      <c r="L324" t="s">
        <v>8840</v>
      </c>
      <c r="M324" t="s">
        <v>8608</v>
      </c>
      <c r="O324" t="s">
        <v>8841</v>
      </c>
      <c r="R324" t="s">
        <v>8842</v>
      </c>
      <c r="S324" t="s">
        <v>8843</v>
      </c>
      <c r="T324" t="s">
        <v>8844</v>
      </c>
      <c r="V324" t="s">
        <v>7930</v>
      </c>
    </row>
    <row r="325" spans="1:22" x14ac:dyDescent="0.3">
      <c r="A325" t="s">
        <v>11</v>
      </c>
      <c r="B325" s="2">
        <v>44690.7500462963</v>
      </c>
      <c r="C325" t="s">
        <v>2350</v>
      </c>
      <c r="D325" t="s">
        <v>16</v>
      </c>
      <c r="E325" t="s">
        <v>2111</v>
      </c>
      <c r="F325">
        <f t="shared" si="5"/>
        <v>162</v>
      </c>
      <c r="G325">
        <v>49313</v>
      </c>
      <c r="H325">
        <v>2440</v>
      </c>
      <c r="I325">
        <v>104</v>
      </c>
      <c r="J325" t="s">
        <v>7888</v>
      </c>
      <c r="K325" t="s">
        <v>8845</v>
      </c>
      <c r="L325" t="s">
        <v>8840</v>
      </c>
      <c r="M325" t="s">
        <v>8608</v>
      </c>
      <c r="O325" t="s">
        <v>8841</v>
      </c>
      <c r="R325" t="s">
        <v>8842</v>
      </c>
      <c r="S325" t="s">
        <v>8843</v>
      </c>
      <c r="T325" t="s">
        <v>8844</v>
      </c>
      <c r="V325" t="s">
        <v>7930</v>
      </c>
    </row>
    <row r="326" spans="1:22" x14ac:dyDescent="0.3">
      <c r="A326" t="s">
        <v>11</v>
      </c>
      <c r="B326" s="2">
        <v>44690.583414351851</v>
      </c>
      <c r="C326" t="s">
        <v>2343</v>
      </c>
      <c r="D326" t="s">
        <v>16</v>
      </c>
      <c r="E326" t="s">
        <v>293</v>
      </c>
      <c r="F326">
        <f t="shared" si="5"/>
        <v>209</v>
      </c>
      <c r="G326">
        <v>45058</v>
      </c>
      <c r="H326">
        <v>2290</v>
      </c>
      <c r="I326">
        <v>133</v>
      </c>
      <c r="J326" t="s">
        <v>7888</v>
      </c>
      <c r="K326" t="s">
        <v>8846</v>
      </c>
      <c r="L326" t="s">
        <v>8840</v>
      </c>
      <c r="M326" t="s">
        <v>8608</v>
      </c>
      <c r="O326" t="s">
        <v>8841</v>
      </c>
      <c r="R326" t="s">
        <v>8842</v>
      </c>
      <c r="S326" t="s">
        <v>8843</v>
      </c>
      <c r="T326" t="s">
        <v>8844</v>
      </c>
      <c r="V326" t="s">
        <v>7930</v>
      </c>
    </row>
    <row r="327" spans="1:22" x14ac:dyDescent="0.3">
      <c r="A327" t="s">
        <v>11</v>
      </c>
      <c r="B327" s="2">
        <v>44690.375057870369</v>
      </c>
      <c r="C327" t="s">
        <v>2343</v>
      </c>
      <c r="D327" t="s">
        <v>16</v>
      </c>
      <c r="E327" t="s">
        <v>285</v>
      </c>
      <c r="F327">
        <f t="shared" si="5"/>
        <v>187</v>
      </c>
      <c r="G327">
        <v>31067</v>
      </c>
      <c r="H327">
        <v>1329</v>
      </c>
      <c r="I327">
        <v>53</v>
      </c>
      <c r="J327" t="s">
        <v>7888</v>
      </c>
      <c r="K327" t="s">
        <v>8847</v>
      </c>
      <c r="L327" t="s">
        <v>8840</v>
      </c>
      <c r="M327" t="s">
        <v>8608</v>
      </c>
      <c r="O327" t="s">
        <v>8841</v>
      </c>
      <c r="R327" t="s">
        <v>8842</v>
      </c>
      <c r="S327" t="s">
        <v>8843</v>
      </c>
      <c r="T327" t="s">
        <v>8844</v>
      </c>
      <c r="V327" t="s">
        <v>7930</v>
      </c>
    </row>
    <row r="328" spans="1:22" x14ac:dyDescent="0.3">
      <c r="A328" t="s">
        <v>11</v>
      </c>
      <c r="B328" s="2">
        <v>44689.750115740739</v>
      </c>
      <c r="C328" t="s">
        <v>2343</v>
      </c>
      <c r="D328" t="s">
        <v>16</v>
      </c>
      <c r="E328" t="s">
        <v>2369</v>
      </c>
      <c r="F328">
        <f t="shared" si="5"/>
        <v>276</v>
      </c>
      <c r="G328">
        <v>46645</v>
      </c>
      <c r="H328">
        <v>2566</v>
      </c>
      <c r="I328">
        <v>121</v>
      </c>
      <c r="J328" t="s">
        <v>7888</v>
      </c>
      <c r="K328" t="s">
        <v>8848</v>
      </c>
      <c r="L328" t="s">
        <v>8840</v>
      </c>
      <c r="M328" t="s">
        <v>8608</v>
      </c>
      <c r="O328" t="s">
        <v>8841</v>
      </c>
      <c r="R328" t="s">
        <v>8842</v>
      </c>
      <c r="S328" t="s">
        <v>8843</v>
      </c>
      <c r="T328" t="s">
        <v>8844</v>
      </c>
      <c r="V328" t="s">
        <v>7930</v>
      </c>
    </row>
    <row r="329" spans="1:22" x14ac:dyDescent="0.3">
      <c r="A329" t="s">
        <v>11</v>
      </c>
      <c r="B329" s="2">
        <v>44689.58390046296</v>
      </c>
      <c r="C329" t="s">
        <v>2343</v>
      </c>
      <c r="D329" t="s">
        <v>16</v>
      </c>
      <c r="E329" t="s">
        <v>377</v>
      </c>
      <c r="F329">
        <f t="shared" si="5"/>
        <v>204</v>
      </c>
      <c r="G329">
        <v>62970</v>
      </c>
      <c r="H329">
        <v>3031</v>
      </c>
      <c r="I329">
        <v>137</v>
      </c>
      <c r="J329" t="s">
        <v>7888</v>
      </c>
      <c r="K329" t="s">
        <v>8849</v>
      </c>
      <c r="L329" t="s">
        <v>8840</v>
      </c>
      <c r="M329" t="s">
        <v>8608</v>
      </c>
      <c r="O329" t="s">
        <v>8841</v>
      </c>
      <c r="R329" t="s">
        <v>8842</v>
      </c>
      <c r="S329" t="s">
        <v>8843</v>
      </c>
      <c r="T329" t="s">
        <v>8844</v>
      </c>
      <c r="V329" t="s">
        <v>7930</v>
      </c>
    </row>
    <row r="330" spans="1:22" x14ac:dyDescent="0.3">
      <c r="A330" t="s">
        <v>11</v>
      </c>
      <c r="B330" s="2">
        <v>44689.466782407406</v>
      </c>
      <c r="C330" t="s">
        <v>2343</v>
      </c>
      <c r="D330" t="s">
        <v>16</v>
      </c>
      <c r="E330" t="s">
        <v>1032</v>
      </c>
      <c r="F330">
        <f t="shared" si="5"/>
        <v>164</v>
      </c>
      <c r="G330">
        <v>48387</v>
      </c>
      <c r="H330">
        <v>2896</v>
      </c>
      <c r="I330">
        <v>183</v>
      </c>
      <c r="J330" t="s">
        <v>7888</v>
      </c>
      <c r="K330" t="s">
        <v>8850</v>
      </c>
      <c r="L330" t="s">
        <v>8840</v>
      </c>
      <c r="M330" t="s">
        <v>8608</v>
      </c>
      <c r="O330" t="s">
        <v>8841</v>
      </c>
      <c r="R330" t="s">
        <v>8842</v>
      </c>
      <c r="S330" t="s">
        <v>8843</v>
      </c>
      <c r="T330" t="s">
        <v>8844</v>
      </c>
      <c r="V330" t="s">
        <v>7930</v>
      </c>
    </row>
    <row r="331" spans="1:22" x14ac:dyDescent="0.3">
      <c r="A331" t="s">
        <v>11</v>
      </c>
      <c r="B331" s="2">
        <v>44688.765625</v>
      </c>
      <c r="C331" t="s">
        <v>2384</v>
      </c>
      <c r="D331" t="s">
        <v>16</v>
      </c>
      <c r="E331" t="s">
        <v>2386</v>
      </c>
      <c r="F331">
        <f t="shared" si="5"/>
        <v>1563</v>
      </c>
      <c r="G331">
        <v>65878</v>
      </c>
      <c r="H331">
        <v>4327</v>
      </c>
      <c r="I331">
        <v>245</v>
      </c>
      <c r="J331" t="s">
        <v>7888</v>
      </c>
      <c r="K331" t="s">
        <v>8851</v>
      </c>
      <c r="L331" t="s">
        <v>8840</v>
      </c>
      <c r="M331" t="s">
        <v>8608</v>
      </c>
      <c r="O331" t="s">
        <v>8841</v>
      </c>
      <c r="R331" t="s">
        <v>8842</v>
      </c>
      <c r="S331" t="s">
        <v>8843</v>
      </c>
      <c r="T331" t="s">
        <v>8844</v>
      </c>
      <c r="V331" t="s">
        <v>7930</v>
      </c>
    </row>
    <row r="332" spans="1:22" x14ac:dyDescent="0.3">
      <c r="A332" t="s">
        <v>11</v>
      </c>
      <c r="B332" s="2">
        <v>44686.750717592593</v>
      </c>
      <c r="C332" t="s">
        <v>2390</v>
      </c>
      <c r="D332" t="s">
        <v>16</v>
      </c>
      <c r="E332" t="s">
        <v>330</v>
      </c>
      <c r="F332">
        <f t="shared" si="5"/>
        <v>208</v>
      </c>
      <c r="G332">
        <v>1275144</v>
      </c>
      <c r="H332">
        <v>34148</v>
      </c>
      <c r="I332">
        <v>5516</v>
      </c>
      <c r="J332" t="s">
        <v>7888</v>
      </c>
      <c r="K332" t="s">
        <v>8852</v>
      </c>
      <c r="L332" t="s">
        <v>8853</v>
      </c>
      <c r="M332" t="s">
        <v>8608</v>
      </c>
      <c r="O332" t="s">
        <v>8854</v>
      </c>
      <c r="R332" t="s">
        <v>8842</v>
      </c>
      <c r="S332" t="s">
        <v>8843</v>
      </c>
      <c r="T332" t="s">
        <v>8844</v>
      </c>
      <c r="V332" t="s">
        <v>7930</v>
      </c>
    </row>
    <row r="333" spans="1:22" x14ac:dyDescent="0.3">
      <c r="A333" t="s">
        <v>11</v>
      </c>
      <c r="B333" s="2">
        <v>44684.750011574077</v>
      </c>
      <c r="C333" t="s">
        <v>2397</v>
      </c>
      <c r="D333" t="s">
        <v>16</v>
      </c>
      <c r="E333" t="s">
        <v>645</v>
      </c>
      <c r="F333">
        <f t="shared" si="5"/>
        <v>81</v>
      </c>
      <c r="G333">
        <v>62214</v>
      </c>
      <c r="H333">
        <v>4092</v>
      </c>
      <c r="I333">
        <v>142</v>
      </c>
      <c r="J333" t="s">
        <v>7888</v>
      </c>
      <c r="K333" t="s">
        <v>8852</v>
      </c>
      <c r="L333" t="s">
        <v>8855</v>
      </c>
      <c r="M333" t="s">
        <v>8608</v>
      </c>
      <c r="O333" t="s">
        <v>8854</v>
      </c>
      <c r="V333" t="s">
        <v>7930</v>
      </c>
    </row>
    <row r="334" spans="1:22" x14ac:dyDescent="0.3">
      <c r="A334" t="s">
        <v>11</v>
      </c>
      <c r="B334" s="2">
        <v>44677.750115740739</v>
      </c>
      <c r="C334" t="s">
        <v>2404</v>
      </c>
      <c r="D334" t="s">
        <v>16</v>
      </c>
      <c r="E334" t="s">
        <v>17</v>
      </c>
      <c r="F334">
        <f t="shared" si="5"/>
        <v>205</v>
      </c>
      <c r="G334">
        <v>19029138</v>
      </c>
      <c r="H334">
        <v>284750</v>
      </c>
      <c r="I334">
        <v>26713</v>
      </c>
      <c r="J334" t="s">
        <v>7888</v>
      </c>
      <c r="K334" t="s">
        <v>8856</v>
      </c>
      <c r="L334" t="s">
        <v>8425</v>
      </c>
      <c r="M334" t="s">
        <v>8420</v>
      </c>
      <c r="O334" t="s">
        <v>8342</v>
      </c>
      <c r="V334" t="s">
        <v>7930</v>
      </c>
    </row>
    <row r="335" spans="1:22" x14ac:dyDescent="0.3">
      <c r="A335" t="s">
        <v>11</v>
      </c>
      <c r="B335" s="2">
        <v>44676.750127314815</v>
      </c>
      <c r="C335" t="s">
        <v>1604</v>
      </c>
      <c r="D335" t="s">
        <v>16</v>
      </c>
      <c r="E335" t="s">
        <v>2412</v>
      </c>
      <c r="F335">
        <f t="shared" si="5"/>
        <v>28</v>
      </c>
      <c r="G335">
        <v>191575</v>
      </c>
      <c r="H335">
        <v>16711</v>
      </c>
      <c r="I335">
        <v>526</v>
      </c>
      <c r="J335" t="s">
        <v>7887</v>
      </c>
      <c r="K335" t="s">
        <v>8857</v>
      </c>
      <c r="M335" t="s">
        <v>8215</v>
      </c>
      <c r="V335" t="s">
        <v>7930</v>
      </c>
    </row>
    <row r="336" spans="1:22" x14ac:dyDescent="0.3">
      <c r="A336" t="s">
        <v>11</v>
      </c>
      <c r="B336" s="2">
        <v>44675.500023148146</v>
      </c>
      <c r="C336" t="s">
        <v>2418</v>
      </c>
      <c r="D336" t="s">
        <v>16</v>
      </c>
      <c r="E336" t="s">
        <v>199</v>
      </c>
      <c r="F336">
        <f t="shared" si="5"/>
        <v>143</v>
      </c>
      <c r="G336">
        <v>475081</v>
      </c>
      <c r="H336">
        <v>26215</v>
      </c>
      <c r="I336">
        <v>1042</v>
      </c>
      <c r="J336" t="s">
        <v>7888</v>
      </c>
      <c r="K336" t="s">
        <v>8858</v>
      </c>
      <c r="M336" t="s">
        <v>8215</v>
      </c>
      <c r="N336" t="s">
        <v>8044</v>
      </c>
      <c r="R336" t="s">
        <v>8360</v>
      </c>
      <c r="T336" t="s">
        <v>8362</v>
      </c>
      <c r="V336" t="s">
        <v>7930</v>
      </c>
    </row>
    <row r="337" spans="1:22" x14ac:dyDescent="0.3">
      <c r="A337" t="s">
        <v>11</v>
      </c>
      <c r="B337" s="2">
        <v>44675.3750462963</v>
      </c>
      <c r="C337" t="s">
        <v>2418</v>
      </c>
      <c r="D337" t="s">
        <v>16</v>
      </c>
      <c r="E337" t="s">
        <v>2426</v>
      </c>
      <c r="F337">
        <f t="shared" si="5"/>
        <v>191</v>
      </c>
      <c r="G337">
        <v>1011508</v>
      </c>
      <c r="H337">
        <v>27808</v>
      </c>
      <c r="I337">
        <v>793</v>
      </c>
      <c r="J337" t="s">
        <v>7888</v>
      </c>
      <c r="K337" t="s">
        <v>8859</v>
      </c>
      <c r="M337" t="s">
        <v>8215</v>
      </c>
      <c r="N337" t="s">
        <v>8044</v>
      </c>
      <c r="R337" t="s">
        <v>8360</v>
      </c>
      <c r="T337" t="s">
        <v>8362</v>
      </c>
      <c r="V337" t="s">
        <v>7930</v>
      </c>
    </row>
    <row r="338" spans="1:22" x14ac:dyDescent="0.3">
      <c r="A338" t="s">
        <v>11</v>
      </c>
      <c r="B338" s="2">
        <v>44674.791724537034</v>
      </c>
      <c r="C338" t="s">
        <v>2418</v>
      </c>
      <c r="D338" t="s">
        <v>16</v>
      </c>
      <c r="E338" t="s">
        <v>262</v>
      </c>
      <c r="F338">
        <f t="shared" si="5"/>
        <v>195</v>
      </c>
      <c r="G338">
        <v>1020447</v>
      </c>
      <c r="H338">
        <v>9003</v>
      </c>
      <c r="I338">
        <v>500</v>
      </c>
      <c r="J338" t="s">
        <v>7888</v>
      </c>
      <c r="K338" t="s">
        <v>8860</v>
      </c>
      <c r="M338" t="s">
        <v>8215</v>
      </c>
      <c r="N338" t="s">
        <v>8044</v>
      </c>
      <c r="R338" t="s">
        <v>8360</v>
      </c>
      <c r="T338" t="s">
        <v>8362</v>
      </c>
      <c r="V338" t="s">
        <v>7930</v>
      </c>
    </row>
    <row r="339" spans="1:22" x14ac:dyDescent="0.3">
      <c r="A339" t="s">
        <v>11</v>
      </c>
      <c r="B339" s="2">
        <v>44674.708344907405</v>
      </c>
      <c r="C339" t="s">
        <v>2418</v>
      </c>
      <c r="D339" t="s">
        <v>16</v>
      </c>
      <c r="E339" t="s">
        <v>1092</v>
      </c>
      <c r="F339">
        <f t="shared" si="5"/>
        <v>159</v>
      </c>
      <c r="G339">
        <v>576775</v>
      </c>
      <c r="H339">
        <v>14033</v>
      </c>
      <c r="I339">
        <v>619</v>
      </c>
      <c r="J339" t="s">
        <v>7888</v>
      </c>
      <c r="K339" t="s">
        <v>8861</v>
      </c>
      <c r="M339" t="s">
        <v>8215</v>
      </c>
      <c r="N339" t="s">
        <v>8044</v>
      </c>
      <c r="R339" t="s">
        <v>8360</v>
      </c>
      <c r="T339" t="s">
        <v>8362</v>
      </c>
      <c r="V339" t="s">
        <v>7930</v>
      </c>
    </row>
    <row r="340" spans="1:22" x14ac:dyDescent="0.3">
      <c r="A340" t="s">
        <v>11</v>
      </c>
      <c r="B340" s="2">
        <v>44674.60423611111</v>
      </c>
      <c r="C340" t="s">
        <v>2443</v>
      </c>
      <c r="D340" t="s">
        <v>16</v>
      </c>
      <c r="E340" t="s">
        <v>25</v>
      </c>
      <c r="F340">
        <f t="shared" si="5"/>
        <v>196</v>
      </c>
      <c r="G340">
        <v>1026249</v>
      </c>
      <c r="H340">
        <v>25115</v>
      </c>
      <c r="I340">
        <v>837</v>
      </c>
      <c r="J340" t="s">
        <v>7888</v>
      </c>
      <c r="K340" t="s">
        <v>8358</v>
      </c>
      <c r="M340" t="s">
        <v>8215</v>
      </c>
      <c r="O340" t="s">
        <v>8044</v>
      </c>
      <c r="R340" t="s">
        <v>8360</v>
      </c>
      <c r="T340" t="s">
        <v>8362</v>
      </c>
      <c r="V340" t="s">
        <v>7930</v>
      </c>
    </row>
    <row r="341" spans="1:22" x14ac:dyDescent="0.3">
      <c r="A341" t="s">
        <v>11</v>
      </c>
      <c r="B341" s="2">
        <v>44674.544803240744</v>
      </c>
      <c r="C341" t="s">
        <v>2418</v>
      </c>
      <c r="D341" t="s">
        <v>16</v>
      </c>
      <c r="E341" t="s">
        <v>1204</v>
      </c>
      <c r="F341">
        <f t="shared" si="5"/>
        <v>181</v>
      </c>
      <c r="G341">
        <v>678652</v>
      </c>
      <c r="H341">
        <v>9408</v>
      </c>
      <c r="I341">
        <v>406</v>
      </c>
      <c r="J341" t="s">
        <v>7888</v>
      </c>
      <c r="K341" t="s">
        <v>8862</v>
      </c>
      <c r="M341" t="s">
        <v>8215</v>
      </c>
      <c r="N341" t="s">
        <v>8044</v>
      </c>
      <c r="R341" t="s">
        <v>8360</v>
      </c>
      <c r="T341" t="s">
        <v>8362</v>
      </c>
      <c r="V341" t="s">
        <v>7930</v>
      </c>
    </row>
    <row r="342" spans="1:22" x14ac:dyDescent="0.3">
      <c r="A342" t="s">
        <v>11</v>
      </c>
      <c r="B342" s="2">
        <v>44673.750821759262</v>
      </c>
      <c r="C342" t="s">
        <v>2443</v>
      </c>
      <c r="D342" t="s">
        <v>16</v>
      </c>
      <c r="E342" t="s">
        <v>818</v>
      </c>
      <c r="F342">
        <f t="shared" si="5"/>
        <v>173</v>
      </c>
      <c r="G342">
        <v>1469860</v>
      </c>
      <c r="H342">
        <v>18984</v>
      </c>
      <c r="I342">
        <v>619</v>
      </c>
      <c r="J342" t="s">
        <v>7888</v>
      </c>
      <c r="K342" t="s">
        <v>8863</v>
      </c>
      <c r="M342" t="s">
        <v>8215</v>
      </c>
      <c r="O342" t="s">
        <v>8044</v>
      </c>
      <c r="R342" t="s">
        <v>8360</v>
      </c>
      <c r="T342" t="s">
        <v>8362</v>
      </c>
      <c r="V342" t="s">
        <v>7930</v>
      </c>
    </row>
    <row r="343" spans="1:22" x14ac:dyDescent="0.3">
      <c r="A343" t="s">
        <v>11</v>
      </c>
      <c r="B343" s="2">
        <v>44673.681354166663</v>
      </c>
      <c r="C343" t="s">
        <v>2443</v>
      </c>
      <c r="D343" t="s">
        <v>16</v>
      </c>
      <c r="E343" t="s">
        <v>908</v>
      </c>
      <c r="F343">
        <f t="shared" si="5"/>
        <v>170</v>
      </c>
      <c r="G343">
        <v>426760</v>
      </c>
      <c r="H343">
        <v>5955</v>
      </c>
      <c r="I343">
        <v>303</v>
      </c>
      <c r="J343" t="s">
        <v>7888</v>
      </c>
      <c r="K343" t="s">
        <v>8864</v>
      </c>
      <c r="M343" t="s">
        <v>8215</v>
      </c>
      <c r="O343" t="s">
        <v>8044</v>
      </c>
      <c r="R343" t="s">
        <v>8360</v>
      </c>
      <c r="T343" t="s">
        <v>8362</v>
      </c>
      <c r="V343" t="s">
        <v>7930</v>
      </c>
    </row>
    <row r="344" spans="1:22" x14ac:dyDescent="0.3">
      <c r="A344" t="s">
        <v>11</v>
      </c>
      <c r="B344" s="2">
        <v>44673.500023148146</v>
      </c>
      <c r="C344" t="s">
        <v>2443</v>
      </c>
      <c r="D344" t="s">
        <v>16</v>
      </c>
      <c r="E344" t="s">
        <v>361</v>
      </c>
      <c r="F344">
        <f t="shared" si="5"/>
        <v>180</v>
      </c>
      <c r="G344">
        <v>822695</v>
      </c>
      <c r="H344">
        <v>7415</v>
      </c>
      <c r="I344">
        <v>292</v>
      </c>
      <c r="J344" t="s">
        <v>7888</v>
      </c>
      <c r="K344" t="s">
        <v>8865</v>
      </c>
      <c r="M344" t="s">
        <v>8215</v>
      </c>
      <c r="O344" t="s">
        <v>8044</v>
      </c>
      <c r="R344" t="s">
        <v>8360</v>
      </c>
      <c r="T344" t="s">
        <v>8362</v>
      </c>
      <c r="V344" t="s">
        <v>7930</v>
      </c>
    </row>
    <row r="345" spans="1:22" x14ac:dyDescent="0.3">
      <c r="A345" t="s">
        <v>11</v>
      </c>
      <c r="B345" s="2">
        <v>44673.375</v>
      </c>
      <c r="C345" t="s">
        <v>2443</v>
      </c>
      <c r="D345" t="s">
        <v>16</v>
      </c>
      <c r="E345" t="s">
        <v>415</v>
      </c>
      <c r="F345">
        <f t="shared" si="5"/>
        <v>197</v>
      </c>
      <c r="G345">
        <v>2176482</v>
      </c>
      <c r="H345">
        <v>55637</v>
      </c>
      <c r="I345">
        <v>2011</v>
      </c>
      <c r="J345" t="s">
        <v>7888</v>
      </c>
      <c r="K345" t="s">
        <v>8866</v>
      </c>
      <c r="M345" t="s">
        <v>8215</v>
      </c>
      <c r="O345" t="s">
        <v>8044</v>
      </c>
      <c r="R345" t="s">
        <v>8360</v>
      </c>
      <c r="T345" t="s">
        <v>8362</v>
      </c>
      <c r="V345" t="s">
        <v>7930</v>
      </c>
    </row>
    <row r="346" spans="1:22" x14ac:dyDescent="0.3">
      <c r="A346" t="s">
        <v>11</v>
      </c>
      <c r="B346" s="2">
        <v>44672.625138888892</v>
      </c>
      <c r="C346" t="s">
        <v>2479</v>
      </c>
      <c r="D346" t="s">
        <v>16</v>
      </c>
      <c r="E346" t="s">
        <v>353</v>
      </c>
      <c r="F346">
        <f t="shared" si="5"/>
        <v>172</v>
      </c>
      <c r="G346">
        <v>592251</v>
      </c>
      <c r="H346">
        <v>21855</v>
      </c>
      <c r="I346">
        <v>957</v>
      </c>
      <c r="J346" t="s">
        <v>7888</v>
      </c>
      <c r="K346" t="s">
        <v>8867</v>
      </c>
      <c r="M346" t="s">
        <v>8215</v>
      </c>
      <c r="O346" t="s">
        <v>8044</v>
      </c>
      <c r="R346" t="s">
        <v>8360</v>
      </c>
      <c r="T346" t="s">
        <v>8362</v>
      </c>
      <c r="V346" t="s">
        <v>7930</v>
      </c>
    </row>
    <row r="347" spans="1:22" x14ac:dyDescent="0.3">
      <c r="A347" t="s">
        <v>11</v>
      </c>
      <c r="B347" s="2">
        <v>44672.500081018516</v>
      </c>
      <c r="C347" t="s">
        <v>2443</v>
      </c>
      <c r="D347" t="s">
        <v>16</v>
      </c>
      <c r="E347" t="s">
        <v>262</v>
      </c>
      <c r="F347">
        <f t="shared" si="5"/>
        <v>195</v>
      </c>
      <c r="G347">
        <v>1062742</v>
      </c>
      <c r="H347">
        <v>23376</v>
      </c>
      <c r="I347">
        <v>1077</v>
      </c>
      <c r="J347" t="s">
        <v>7888</v>
      </c>
      <c r="K347" t="s">
        <v>8868</v>
      </c>
      <c r="M347" t="s">
        <v>8215</v>
      </c>
      <c r="O347" t="s">
        <v>8044</v>
      </c>
      <c r="R347" t="s">
        <v>8360</v>
      </c>
      <c r="T347" t="s">
        <v>8362</v>
      </c>
      <c r="V347" t="s">
        <v>7930</v>
      </c>
    </row>
    <row r="348" spans="1:22" x14ac:dyDescent="0.3">
      <c r="A348" t="s">
        <v>11</v>
      </c>
      <c r="B348" s="2">
        <v>44672.375023148146</v>
      </c>
      <c r="C348" t="s">
        <v>2443</v>
      </c>
      <c r="D348" t="s">
        <v>16</v>
      </c>
      <c r="E348" t="s">
        <v>485</v>
      </c>
      <c r="F348">
        <f t="shared" si="5"/>
        <v>189</v>
      </c>
      <c r="G348">
        <v>1265211</v>
      </c>
      <c r="H348">
        <v>31920</v>
      </c>
      <c r="I348">
        <v>2220</v>
      </c>
      <c r="J348" t="s">
        <v>7888</v>
      </c>
      <c r="K348" t="s">
        <v>8189</v>
      </c>
      <c r="M348" t="s">
        <v>8215</v>
      </c>
      <c r="O348" t="s">
        <v>8044</v>
      </c>
      <c r="R348" t="s">
        <v>8360</v>
      </c>
      <c r="T348" t="s">
        <v>8362</v>
      </c>
      <c r="V348" t="s">
        <v>7930</v>
      </c>
    </row>
    <row r="349" spans="1:22" x14ac:dyDescent="0.3">
      <c r="A349" t="s">
        <v>11</v>
      </c>
      <c r="B349" s="2">
        <v>44671.375057870369</v>
      </c>
      <c r="C349" t="s">
        <v>2443</v>
      </c>
      <c r="D349" t="s">
        <v>16</v>
      </c>
      <c r="E349" t="s">
        <v>2499</v>
      </c>
      <c r="F349">
        <f t="shared" si="5"/>
        <v>2542</v>
      </c>
      <c r="G349">
        <v>1447257</v>
      </c>
      <c r="H349">
        <v>52335</v>
      </c>
      <c r="I349">
        <v>9886</v>
      </c>
      <c r="J349" t="s">
        <v>7888</v>
      </c>
      <c r="K349" t="s">
        <v>8869</v>
      </c>
      <c r="M349" t="s">
        <v>8215</v>
      </c>
      <c r="O349" t="s">
        <v>8044</v>
      </c>
      <c r="R349" t="s">
        <v>8360</v>
      </c>
      <c r="T349" t="s">
        <v>8362</v>
      </c>
      <c r="V349" t="s">
        <v>7930</v>
      </c>
    </row>
    <row r="350" spans="1:22" x14ac:dyDescent="0.3">
      <c r="A350" t="s">
        <v>11</v>
      </c>
      <c r="B350" s="2">
        <v>44669.458645833336</v>
      </c>
      <c r="C350" t="s">
        <v>2505</v>
      </c>
      <c r="D350" t="s">
        <v>16</v>
      </c>
      <c r="E350" t="s">
        <v>2507</v>
      </c>
      <c r="F350">
        <f t="shared" si="5"/>
        <v>236</v>
      </c>
      <c r="G350">
        <v>13814694</v>
      </c>
      <c r="H350">
        <v>262412</v>
      </c>
      <c r="I350">
        <v>27040</v>
      </c>
      <c r="J350" t="s">
        <v>7888</v>
      </c>
      <c r="K350" t="s">
        <v>8870</v>
      </c>
      <c r="M350" t="s">
        <v>8871</v>
      </c>
      <c r="R350" t="s">
        <v>8360</v>
      </c>
      <c r="T350" t="s">
        <v>8362</v>
      </c>
      <c r="V350" t="s">
        <v>7930</v>
      </c>
    </row>
    <row r="351" spans="1:22" x14ac:dyDescent="0.3">
      <c r="A351" t="s">
        <v>11</v>
      </c>
      <c r="B351" s="2">
        <v>44646.756597222222</v>
      </c>
      <c r="C351" t="s">
        <v>2513</v>
      </c>
      <c r="D351" t="s">
        <v>16</v>
      </c>
      <c r="E351" t="s">
        <v>17</v>
      </c>
      <c r="F351">
        <f t="shared" si="5"/>
        <v>205</v>
      </c>
      <c r="G351">
        <v>9945033</v>
      </c>
      <c r="H351">
        <v>132971</v>
      </c>
      <c r="I351">
        <v>10878</v>
      </c>
      <c r="J351" t="s">
        <v>7888</v>
      </c>
      <c r="K351" t="s">
        <v>8872</v>
      </c>
      <c r="L351" t="s">
        <v>8403</v>
      </c>
      <c r="M351" t="s">
        <v>8229</v>
      </c>
      <c r="O351" t="s">
        <v>8873</v>
      </c>
      <c r="V351" t="s">
        <v>7930</v>
      </c>
    </row>
    <row r="352" spans="1:22" x14ac:dyDescent="0.3">
      <c r="A352" t="s">
        <v>11</v>
      </c>
      <c r="B352" s="2">
        <v>44633.750023148146</v>
      </c>
      <c r="C352" t="s">
        <v>2520</v>
      </c>
      <c r="D352" t="s">
        <v>16</v>
      </c>
      <c r="E352" t="s">
        <v>49</v>
      </c>
      <c r="F352">
        <f t="shared" si="5"/>
        <v>213</v>
      </c>
      <c r="G352">
        <v>73446688</v>
      </c>
      <c r="H352">
        <v>1000083</v>
      </c>
      <c r="I352">
        <v>40551</v>
      </c>
      <c r="J352" t="s">
        <v>7888</v>
      </c>
      <c r="K352" t="s">
        <v>8874</v>
      </c>
      <c r="L352" t="s">
        <v>8635</v>
      </c>
      <c r="M352" t="s">
        <v>8626</v>
      </c>
      <c r="O352" t="s">
        <v>8052</v>
      </c>
      <c r="V352" t="s">
        <v>7930</v>
      </c>
    </row>
    <row r="353" spans="1:22" x14ac:dyDescent="0.3">
      <c r="A353" t="s">
        <v>11</v>
      </c>
      <c r="B353" s="2">
        <v>44631.750092592592</v>
      </c>
      <c r="C353" t="s">
        <v>2527</v>
      </c>
      <c r="D353" t="s">
        <v>16</v>
      </c>
      <c r="E353" t="s">
        <v>1084</v>
      </c>
      <c r="F353">
        <f t="shared" si="5"/>
        <v>36</v>
      </c>
      <c r="G353">
        <v>372872</v>
      </c>
      <c r="H353">
        <v>34208</v>
      </c>
      <c r="I353">
        <v>1064</v>
      </c>
      <c r="J353" t="s">
        <v>7888</v>
      </c>
      <c r="K353" t="s">
        <v>8874</v>
      </c>
      <c r="L353" t="s">
        <v>8626</v>
      </c>
      <c r="M353" t="s">
        <v>8626</v>
      </c>
      <c r="O353" t="s">
        <v>8052</v>
      </c>
      <c r="V353" t="s">
        <v>7930</v>
      </c>
    </row>
    <row r="354" spans="1:22" x14ac:dyDescent="0.3">
      <c r="A354" t="s">
        <v>11</v>
      </c>
      <c r="B354" s="2">
        <v>44625.752291666664</v>
      </c>
      <c r="C354" t="s">
        <v>2534</v>
      </c>
      <c r="D354" t="s">
        <v>16</v>
      </c>
      <c r="E354" t="s">
        <v>2536</v>
      </c>
      <c r="F354">
        <f t="shared" si="5"/>
        <v>168</v>
      </c>
      <c r="G354">
        <v>843143</v>
      </c>
      <c r="H354">
        <v>32469</v>
      </c>
      <c r="I354">
        <v>796</v>
      </c>
      <c r="J354" t="s">
        <v>7888</v>
      </c>
      <c r="K354" t="s">
        <v>8875</v>
      </c>
      <c r="L354" t="s">
        <v>8876</v>
      </c>
      <c r="M354" t="s">
        <v>8877</v>
      </c>
      <c r="O354" t="s">
        <v>8766</v>
      </c>
      <c r="V354" t="s">
        <v>7930</v>
      </c>
    </row>
    <row r="355" spans="1:22" x14ac:dyDescent="0.3">
      <c r="A355" t="s">
        <v>11</v>
      </c>
      <c r="B355" s="2">
        <v>44623.750625000001</v>
      </c>
      <c r="C355" t="s">
        <v>2542</v>
      </c>
      <c r="D355" t="s">
        <v>16</v>
      </c>
      <c r="E355" t="s">
        <v>2544</v>
      </c>
      <c r="F355">
        <f t="shared" si="5"/>
        <v>106</v>
      </c>
      <c r="G355">
        <v>3751797</v>
      </c>
      <c r="H355">
        <v>120053</v>
      </c>
      <c r="I355">
        <v>17368</v>
      </c>
      <c r="J355" t="s">
        <v>7888</v>
      </c>
      <c r="K355" t="s">
        <v>8875</v>
      </c>
      <c r="L355" t="s">
        <v>8876</v>
      </c>
      <c r="M355" t="s">
        <v>8877</v>
      </c>
      <c r="O355" t="s">
        <v>8766</v>
      </c>
      <c r="V355" t="s">
        <v>7930</v>
      </c>
    </row>
    <row r="356" spans="1:22" x14ac:dyDescent="0.3">
      <c r="A356" t="s">
        <v>11</v>
      </c>
      <c r="B356" s="2">
        <v>44617.472337962965</v>
      </c>
      <c r="C356" t="s">
        <v>2550</v>
      </c>
      <c r="D356" t="s">
        <v>16</v>
      </c>
      <c r="E356" t="s">
        <v>73</v>
      </c>
      <c r="F356">
        <f t="shared" si="5"/>
        <v>21</v>
      </c>
      <c r="G356">
        <v>379218</v>
      </c>
      <c r="H356">
        <v>22437</v>
      </c>
      <c r="I356">
        <v>436</v>
      </c>
      <c r="J356" t="s">
        <v>7888</v>
      </c>
      <c r="K356" t="s">
        <v>8658</v>
      </c>
      <c r="M356" t="s">
        <v>8215</v>
      </c>
      <c r="V356" t="s">
        <v>7930</v>
      </c>
    </row>
    <row r="357" spans="1:22" x14ac:dyDescent="0.3">
      <c r="A357" t="s">
        <v>11</v>
      </c>
      <c r="B357" s="2">
        <v>44616.730567129627</v>
      </c>
      <c r="C357" t="s">
        <v>1604</v>
      </c>
      <c r="D357" t="s">
        <v>16</v>
      </c>
      <c r="E357" t="s">
        <v>315</v>
      </c>
      <c r="F357">
        <f t="shared" si="5"/>
        <v>184</v>
      </c>
      <c r="G357">
        <v>429007</v>
      </c>
      <c r="H357">
        <v>30708</v>
      </c>
      <c r="I357">
        <v>1029</v>
      </c>
      <c r="J357" t="s">
        <v>7887</v>
      </c>
      <c r="K357" t="s">
        <v>8878</v>
      </c>
      <c r="M357" t="s">
        <v>8215</v>
      </c>
      <c r="V357" t="s">
        <v>7930</v>
      </c>
    </row>
    <row r="358" spans="1:22" x14ac:dyDescent="0.3">
      <c r="A358" t="s">
        <v>11</v>
      </c>
      <c r="B358" s="2">
        <v>44615.540335648147</v>
      </c>
      <c r="C358" t="s">
        <v>2550</v>
      </c>
      <c r="D358" t="s">
        <v>16</v>
      </c>
      <c r="E358" t="s">
        <v>73</v>
      </c>
      <c r="F358">
        <f t="shared" si="5"/>
        <v>21</v>
      </c>
      <c r="G358">
        <v>227135</v>
      </c>
      <c r="H358">
        <v>15939</v>
      </c>
      <c r="I358">
        <v>311</v>
      </c>
      <c r="J358" t="s">
        <v>7888</v>
      </c>
      <c r="K358" t="s">
        <v>8658</v>
      </c>
      <c r="M358" t="s">
        <v>8215</v>
      </c>
      <c r="V358" t="s">
        <v>7930</v>
      </c>
    </row>
    <row r="359" spans="1:22" x14ac:dyDescent="0.3">
      <c r="A359" t="s">
        <v>11</v>
      </c>
      <c r="B359" s="2">
        <v>44614.750243055554</v>
      </c>
      <c r="C359" t="s">
        <v>2569</v>
      </c>
      <c r="D359" t="s">
        <v>16</v>
      </c>
      <c r="E359" t="s">
        <v>609</v>
      </c>
      <c r="F359">
        <f t="shared" si="5"/>
        <v>156</v>
      </c>
      <c r="G359">
        <v>14104311</v>
      </c>
      <c r="H359">
        <v>257899</v>
      </c>
      <c r="I359">
        <v>19844</v>
      </c>
      <c r="J359" t="s">
        <v>7888</v>
      </c>
      <c r="K359" t="s">
        <v>8879</v>
      </c>
      <c r="L359" t="s">
        <v>8880</v>
      </c>
      <c r="M359" t="s">
        <v>8881</v>
      </c>
      <c r="O359" t="s">
        <v>8766</v>
      </c>
      <c r="V359" t="s">
        <v>7930</v>
      </c>
    </row>
    <row r="360" spans="1:22" x14ac:dyDescent="0.3">
      <c r="A360" t="s">
        <v>11</v>
      </c>
      <c r="B360" s="2">
        <v>44614.511365740742</v>
      </c>
      <c r="C360" t="s">
        <v>2550</v>
      </c>
      <c r="D360" t="s">
        <v>16</v>
      </c>
      <c r="E360" t="s">
        <v>73</v>
      </c>
      <c r="F360">
        <f t="shared" si="5"/>
        <v>21</v>
      </c>
      <c r="G360">
        <v>254442</v>
      </c>
      <c r="H360">
        <v>18912</v>
      </c>
      <c r="I360">
        <v>391</v>
      </c>
      <c r="J360" t="s">
        <v>7888</v>
      </c>
      <c r="K360" t="s">
        <v>8658</v>
      </c>
      <c r="M360" t="s">
        <v>8215</v>
      </c>
      <c r="V360" t="s">
        <v>7930</v>
      </c>
    </row>
    <row r="361" spans="1:22" x14ac:dyDescent="0.3">
      <c r="A361" t="s">
        <v>11</v>
      </c>
      <c r="B361" s="2">
        <v>44613.498923611114</v>
      </c>
      <c r="C361" t="s">
        <v>2550</v>
      </c>
      <c r="D361" t="s">
        <v>16</v>
      </c>
      <c r="E361" t="s">
        <v>73</v>
      </c>
      <c r="F361">
        <f t="shared" si="5"/>
        <v>21</v>
      </c>
      <c r="G361">
        <v>294685</v>
      </c>
      <c r="H361">
        <v>18941</v>
      </c>
      <c r="I361">
        <v>443</v>
      </c>
      <c r="J361" t="s">
        <v>7888</v>
      </c>
      <c r="K361" t="s">
        <v>8658</v>
      </c>
      <c r="M361" t="s">
        <v>8215</v>
      </c>
      <c r="V361" t="s">
        <v>7930</v>
      </c>
    </row>
    <row r="362" spans="1:22" x14ac:dyDescent="0.3">
      <c r="A362" t="s">
        <v>11</v>
      </c>
      <c r="B362" s="2">
        <v>44611.750208333331</v>
      </c>
      <c r="C362" t="s">
        <v>2587</v>
      </c>
      <c r="D362" t="s">
        <v>16</v>
      </c>
      <c r="E362" t="s">
        <v>1414</v>
      </c>
      <c r="F362">
        <f t="shared" si="5"/>
        <v>154</v>
      </c>
      <c r="G362">
        <v>8463182</v>
      </c>
      <c r="H362">
        <v>218128</v>
      </c>
      <c r="I362">
        <v>18635</v>
      </c>
      <c r="J362" t="s">
        <v>7888</v>
      </c>
      <c r="K362" t="s">
        <v>8882</v>
      </c>
      <c r="L362" t="s">
        <v>8603</v>
      </c>
      <c r="M362" t="s">
        <v>8626</v>
      </c>
      <c r="O362" t="s">
        <v>8766</v>
      </c>
      <c r="V362" t="s">
        <v>7930</v>
      </c>
    </row>
    <row r="363" spans="1:22" x14ac:dyDescent="0.3">
      <c r="A363" t="s">
        <v>11</v>
      </c>
      <c r="B363" s="2">
        <v>44610.750439814816</v>
      </c>
      <c r="C363" t="s">
        <v>2550</v>
      </c>
      <c r="D363" t="s">
        <v>16</v>
      </c>
      <c r="E363" t="s">
        <v>73</v>
      </c>
      <c r="F363">
        <f t="shared" si="5"/>
        <v>21</v>
      </c>
      <c r="G363">
        <v>426626</v>
      </c>
      <c r="H363">
        <v>27393</v>
      </c>
      <c r="I363">
        <v>565</v>
      </c>
      <c r="J363" t="s">
        <v>7888</v>
      </c>
      <c r="K363" t="s">
        <v>8658</v>
      </c>
      <c r="M363" t="s">
        <v>8215</v>
      </c>
      <c r="V363" t="s">
        <v>7930</v>
      </c>
    </row>
    <row r="364" spans="1:22" x14ac:dyDescent="0.3">
      <c r="A364" t="s">
        <v>11</v>
      </c>
      <c r="B364" s="2">
        <v>44606.7500462963</v>
      </c>
      <c r="C364" t="s">
        <v>2600</v>
      </c>
      <c r="D364" t="s">
        <v>16</v>
      </c>
      <c r="E364" t="s">
        <v>1092</v>
      </c>
      <c r="F364">
        <f t="shared" si="5"/>
        <v>159</v>
      </c>
      <c r="G364">
        <v>7513212</v>
      </c>
      <c r="H364">
        <v>177741</v>
      </c>
      <c r="I364">
        <v>11494</v>
      </c>
      <c r="J364" t="s">
        <v>7888</v>
      </c>
      <c r="K364" t="s">
        <v>8883</v>
      </c>
      <c r="L364" t="s">
        <v>8708</v>
      </c>
      <c r="M364" t="s">
        <v>8877</v>
      </c>
      <c r="O364" t="s">
        <v>8766</v>
      </c>
      <c r="V364" t="s">
        <v>7930</v>
      </c>
    </row>
    <row r="365" spans="1:22" x14ac:dyDescent="0.3">
      <c r="A365" t="s">
        <v>11</v>
      </c>
      <c r="B365" s="2">
        <v>44604.750034722223</v>
      </c>
      <c r="C365" t="s">
        <v>2607</v>
      </c>
      <c r="D365" t="s">
        <v>16</v>
      </c>
      <c r="E365" t="s">
        <v>453</v>
      </c>
      <c r="F365">
        <f t="shared" si="5"/>
        <v>151</v>
      </c>
      <c r="G365">
        <v>360280</v>
      </c>
      <c r="H365">
        <v>16616</v>
      </c>
      <c r="I365">
        <v>233</v>
      </c>
      <c r="J365" t="s">
        <v>7888</v>
      </c>
      <c r="K365" t="s">
        <v>8884</v>
      </c>
      <c r="L365" t="s">
        <v>8885</v>
      </c>
      <c r="M365" t="s">
        <v>8886</v>
      </c>
      <c r="O365" t="s">
        <v>8887</v>
      </c>
      <c r="V365" t="s">
        <v>7930</v>
      </c>
    </row>
    <row r="366" spans="1:22" x14ac:dyDescent="0.3">
      <c r="A366" t="s">
        <v>11</v>
      </c>
      <c r="B366" s="2">
        <v>44602.750532407408</v>
      </c>
      <c r="C366" t="s">
        <v>2613</v>
      </c>
      <c r="D366" t="s">
        <v>16</v>
      </c>
      <c r="E366" t="s">
        <v>129</v>
      </c>
      <c r="F366">
        <f t="shared" si="5"/>
        <v>186</v>
      </c>
      <c r="G366">
        <v>6725814</v>
      </c>
      <c r="H366">
        <v>199649</v>
      </c>
      <c r="I366">
        <v>21020</v>
      </c>
      <c r="J366" t="s">
        <v>7888</v>
      </c>
      <c r="K366" t="s">
        <v>8878</v>
      </c>
      <c r="L366" t="s">
        <v>8603</v>
      </c>
      <c r="M366" t="s">
        <v>8626</v>
      </c>
      <c r="O366" t="s">
        <v>8888</v>
      </c>
      <c r="V366" t="s">
        <v>7930</v>
      </c>
    </row>
    <row r="367" spans="1:22" x14ac:dyDescent="0.3">
      <c r="A367" t="s">
        <v>11</v>
      </c>
      <c r="B367" s="2">
        <v>44600.750011574077</v>
      </c>
      <c r="C367" t="s">
        <v>2620</v>
      </c>
      <c r="D367" t="s">
        <v>16</v>
      </c>
      <c r="E367" t="s">
        <v>293</v>
      </c>
      <c r="F367">
        <f t="shared" si="5"/>
        <v>209</v>
      </c>
      <c r="G367">
        <v>1198095</v>
      </c>
      <c r="H367">
        <v>22951</v>
      </c>
      <c r="I367">
        <v>2506</v>
      </c>
      <c r="J367" t="s">
        <v>7888</v>
      </c>
      <c r="K367" t="s">
        <v>8883</v>
      </c>
      <c r="L367" t="s">
        <v>8889</v>
      </c>
      <c r="M367" t="s">
        <v>8890</v>
      </c>
      <c r="O367" t="s">
        <v>8891</v>
      </c>
      <c r="V367" t="s">
        <v>7930</v>
      </c>
    </row>
    <row r="368" spans="1:22" x14ac:dyDescent="0.3">
      <c r="A368" t="s">
        <v>11</v>
      </c>
      <c r="B368" s="2">
        <v>44598.750150462962</v>
      </c>
      <c r="C368" t="s">
        <v>2627</v>
      </c>
      <c r="D368" t="s">
        <v>16</v>
      </c>
      <c r="E368" t="s">
        <v>285</v>
      </c>
      <c r="F368">
        <f t="shared" si="5"/>
        <v>187</v>
      </c>
      <c r="G368">
        <v>1181693</v>
      </c>
      <c r="H368">
        <v>28342</v>
      </c>
      <c r="I368">
        <v>421</v>
      </c>
      <c r="J368" t="s">
        <v>7888</v>
      </c>
      <c r="K368" t="s">
        <v>8892</v>
      </c>
      <c r="L368" t="s">
        <v>8893</v>
      </c>
      <c r="M368" t="s">
        <v>8886</v>
      </c>
      <c r="O368" t="s">
        <v>8894</v>
      </c>
      <c r="V368" t="s">
        <v>7930</v>
      </c>
    </row>
    <row r="369" spans="1:22" x14ac:dyDescent="0.3">
      <c r="A369" t="s">
        <v>11</v>
      </c>
      <c r="B369" s="2">
        <v>44597.775856481479</v>
      </c>
      <c r="C369" t="s">
        <v>2634</v>
      </c>
      <c r="D369" t="s">
        <v>16</v>
      </c>
      <c r="E369" t="s">
        <v>2111</v>
      </c>
      <c r="F369">
        <f t="shared" si="5"/>
        <v>162</v>
      </c>
      <c r="G369">
        <v>13974535</v>
      </c>
      <c r="H369">
        <v>319723</v>
      </c>
      <c r="I369">
        <v>28562</v>
      </c>
      <c r="J369" t="s">
        <v>7888</v>
      </c>
      <c r="K369" t="s">
        <v>8849</v>
      </c>
      <c r="L369" t="s">
        <v>8895</v>
      </c>
      <c r="M369" t="s">
        <v>8896</v>
      </c>
      <c r="O369" t="s">
        <v>8766</v>
      </c>
      <c r="V369" t="s">
        <v>7930</v>
      </c>
    </row>
    <row r="370" spans="1:22" x14ac:dyDescent="0.3">
      <c r="A370" t="s">
        <v>11</v>
      </c>
      <c r="B370" s="2">
        <v>44596.750023148146</v>
      </c>
      <c r="C370" t="s">
        <v>2641</v>
      </c>
      <c r="D370" t="s">
        <v>16</v>
      </c>
      <c r="E370" t="s">
        <v>676</v>
      </c>
      <c r="F370">
        <f t="shared" si="5"/>
        <v>127</v>
      </c>
      <c r="G370">
        <v>893329</v>
      </c>
      <c r="H370">
        <v>24967</v>
      </c>
      <c r="I370">
        <v>416</v>
      </c>
      <c r="J370" t="s">
        <v>7888</v>
      </c>
      <c r="K370" t="s">
        <v>8897</v>
      </c>
      <c r="L370" t="s">
        <v>8898</v>
      </c>
      <c r="M370" t="s">
        <v>8886</v>
      </c>
      <c r="O370" t="s">
        <v>8899</v>
      </c>
      <c r="V370" t="s">
        <v>7930</v>
      </c>
    </row>
    <row r="371" spans="1:22" x14ac:dyDescent="0.3">
      <c r="A371" t="s">
        <v>11</v>
      </c>
      <c r="B371" s="2">
        <v>44594.750011574077</v>
      </c>
      <c r="C371" t="s">
        <v>2648</v>
      </c>
      <c r="D371" t="s">
        <v>16</v>
      </c>
      <c r="E371" t="s">
        <v>2650</v>
      </c>
      <c r="F371">
        <f t="shared" si="5"/>
        <v>211</v>
      </c>
      <c r="G371">
        <v>1628273</v>
      </c>
      <c r="H371">
        <v>33217</v>
      </c>
      <c r="I371">
        <v>3089</v>
      </c>
      <c r="J371" t="s">
        <v>7888</v>
      </c>
      <c r="K371" t="s">
        <v>8900</v>
      </c>
      <c r="L371" t="s">
        <v>8886</v>
      </c>
      <c r="M371" t="s">
        <v>8886</v>
      </c>
      <c r="O371" t="s">
        <v>8901</v>
      </c>
      <c r="V371" t="s">
        <v>7930</v>
      </c>
    </row>
    <row r="372" spans="1:22" x14ac:dyDescent="0.3">
      <c r="A372" t="s">
        <v>11</v>
      </c>
      <c r="B372" s="2">
        <v>44593.750011574077</v>
      </c>
      <c r="C372" t="s">
        <v>2656</v>
      </c>
      <c r="D372" t="s">
        <v>16</v>
      </c>
      <c r="E372" t="s">
        <v>1861</v>
      </c>
      <c r="F372">
        <f t="shared" si="5"/>
        <v>198</v>
      </c>
      <c r="G372">
        <v>10244713</v>
      </c>
      <c r="H372">
        <v>360760</v>
      </c>
      <c r="I372">
        <v>57396</v>
      </c>
      <c r="J372" t="s">
        <v>7888</v>
      </c>
      <c r="K372" t="s">
        <v>8658</v>
      </c>
      <c r="M372" t="s">
        <v>8215</v>
      </c>
      <c r="V372" t="s">
        <v>7930</v>
      </c>
    </row>
    <row r="373" spans="1:22" x14ac:dyDescent="0.3">
      <c r="A373" t="s">
        <v>11</v>
      </c>
      <c r="B373" s="2">
        <v>44580.750011574077</v>
      </c>
      <c r="C373" t="s">
        <v>2663</v>
      </c>
      <c r="D373" t="s">
        <v>16</v>
      </c>
      <c r="E373" t="s">
        <v>161</v>
      </c>
      <c r="F373">
        <f t="shared" si="5"/>
        <v>182</v>
      </c>
      <c r="G373">
        <v>4540255</v>
      </c>
      <c r="H373">
        <v>96021</v>
      </c>
      <c r="I373">
        <v>5842</v>
      </c>
      <c r="J373" t="s">
        <v>7888</v>
      </c>
      <c r="K373" t="s">
        <v>8902</v>
      </c>
      <c r="L373" t="s">
        <v>8393</v>
      </c>
      <c r="M373" t="s">
        <v>8392</v>
      </c>
      <c r="O373" t="s">
        <v>8631</v>
      </c>
      <c r="V373" t="s">
        <v>7930</v>
      </c>
    </row>
    <row r="374" spans="1:22" x14ac:dyDescent="0.3">
      <c r="A374" t="s">
        <v>11</v>
      </c>
      <c r="B374" s="2">
        <v>44573.750358796293</v>
      </c>
      <c r="C374" t="s">
        <v>2670</v>
      </c>
      <c r="D374" t="s">
        <v>16</v>
      </c>
      <c r="E374" t="s">
        <v>538</v>
      </c>
      <c r="F374">
        <f t="shared" si="5"/>
        <v>130</v>
      </c>
      <c r="G374">
        <v>24111447</v>
      </c>
      <c r="H374">
        <v>271752</v>
      </c>
      <c r="I374">
        <v>2381</v>
      </c>
      <c r="J374" t="s">
        <v>7888</v>
      </c>
      <c r="K374" t="s">
        <v>8096</v>
      </c>
      <c r="L374" t="s">
        <v>8855</v>
      </c>
      <c r="M374" t="s">
        <v>8608</v>
      </c>
      <c r="O374" t="s">
        <v>8903</v>
      </c>
      <c r="V374" t="s">
        <v>7930</v>
      </c>
    </row>
    <row r="375" spans="1:22" x14ac:dyDescent="0.3">
      <c r="A375" t="s">
        <v>11</v>
      </c>
      <c r="B375" s="2">
        <v>44571.750081018516</v>
      </c>
      <c r="C375" t="s">
        <v>2677</v>
      </c>
      <c r="D375" t="s">
        <v>16</v>
      </c>
      <c r="E375" t="s">
        <v>1914</v>
      </c>
      <c r="F375">
        <f t="shared" si="5"/>
        <v>199</v>
      </c>
      <c r="G375">
        <v>1322529</v>
      </c>
      <c r="H375">
        <v>25845</v>
      </c>
      <c r="I375">
        <v>4217</v>
      </c>
      <c r="J375" t="s">
        <v>7888</v>
      </c>
      <c r="K375" t="s">
        <v>8904</v>
      </c>
      <c r="L375" t="s">
        <v>8905</v>
      </c>
      <c r="M375" t="s">
        <v>8906</v>
      </c>
      <c r="O375" t="s">
        <v>8342</v>
      </c>
      <c r="V375" t="s">
        <v>7930</v>
      </c>
    </row>
    <row r="376" spans="1:22" x14ac:dyDescent="0.3">
      <c r="A376" t="s">
        <v>11</v>
      </c>
      <c r="B376" s="2">
        <v>44569.752418981479</v>
      </c>
      <c r="C376" t="s">
        <v>2684</v>
      </c>
      <c r="D376" t="s">
        <v>16</v>
      </c>
      <c r="E376" t="s">
        <v>2686</v>
      </c>
      <c r="F376">
        <f t="shared" si="5"/>
        <v>202</v>
      </c>
      <c r="G376">
        <v>38753959</v>
      </c>
      <c r="H376">
        <v>450336</v>
      </c>
      <c r="I376">
        <v>4557</v>
      </c>
      <c r="J376" t="s">
        <v>7888</v>
      </c>
      <c r="K376" t="s">
        <v>8907</v>
      </c>
      <c r="L376" t="s">
        <v>8855</v>
      </c>
      <c r="M376" t="s">
        <v>8608</v>
      </c>
      <c r="O376" t="s">
        <v>8903</v>
      </c>
      <c r="V376" t="s">
        <v>7930</v>
      </c>
    </row>
    <row r="377" spans="1:22" x14ac:dyDescent="0.3">
      <c r="A377" t="s">
        <v>11</v>
      </c>
      <c r="B377" s="2">
        <v>44565.750069444446</v>
      </c>
      <c r="C377" t="s">
        <v>2692</v>
      </c>
      <c r="D377" t="s">
        <v>16</v>
      </c>
      <c r="E377" t="s">
        <v>1040</v>
      </c>
      <c r="F377">
        <f t="shared" si="5"/>
        <v>161</v>
      </c>
      <c r="G377">
        <v>23765968</v>
      </c>
      <c r="H377">
        <v>357020</v>
      </c>
      <c r="I377">
        <v>11297</v>
      </c>
      <c r="J377" t="s">
        <v>7888</v>
      </c>
      <c r="K377" t="s">
        <v>8908</v>
      </c>
      <c r="L377" t="s">
        <v>8876</v>
      </c>
      <c r="M377" t="s">
        <v>7989</v>
      </c>
      <c r="V377" t="s">
        <v>7930</v>
      </c>
    </row>
    <row r="378" spans="1:22" x14ac:dyDescent="0.3">
      <c r="A378" t="s">
        <v>11</v>
      </c>
      <c r="B378" s="2">
        <v>44562.750011574077</v>
      </c>
      <c r="C378" t="s">
        <v>2699</v>
      </c>
      <c r="D378" t="s">
        <v>16</v>
      </c>
      <c r="E378" t="s">
        <v>2701</v>
      </c>
      <c r="F378">
        <f t="shared" si="5"/>
        <v>110</v>
      </c>
      <c r="G378">
        <v>6167023</v>
      </c>
      <c r="H378">
        <v>182451</v>
      </c>
      <c r="I378">
        <v>4843</v>
      </c>
      <c r="J378" t="s">
        <v>7888</v>
      </c>
      <c r="K378" t="s">
        <v>8908</v>
      </c>
      <c r="M378" t="s">
        <v>8215</v>
      </c>
      <c r="V378" t="s">
        <v>7930</v>
      </c>
    </row>
    <row r="379" spans="1:22" x14ac:dyDescent="0.3">
      <c r="A379" t="s">
        <v>11</v>
      </c>
      <c r="B379" s="2">
        <v>44560.750023148146</v>
      </c>
      <c r="C379" t="s">
        <v>2707</v>
      </c>
      <c r="D379" t="s">
        <v>16</v>
      </c>
      <c r="E379" t="s">
        <v>1978</v>
      </c>
      <c r="F379">
        <f t="shared" si="5"/>
        <v>229</v>
      </c>
      <c r="G379">
        <v>134694</v>
      </c>
      <c r="H379">
        <v>7260</v>
      </c>
      <c r="I379">
        <v>301</v>
      </c>
      <c r="J379" t="s">
        <v>7888</v>
      </c>
      <c r="K379" t="s">
        <v>8909</v>
      </c>
      <c r="L379" t="s">
        <v>8698</v>
      </c>
      <c r="M379" t="s">
        <v>8378</v>
      </c>
      <c r="O379" t="s">
        <v>8910</v>
      </c>
      <c r="V379" t="s">
        <v>7930</v>
      </c>
    </row>
    <row r="380" spans="1:22" x14ac:dyDescent="0.3">
      <c r="A380" t="s">
        <v>11</v>
      </c>
      <c r="B380" s="2">
        <v>44556.538171296299</v>
      </c>
      <c r="C380" t="s">
        <v>2714</v>
      </c>
      <c r="D380" t="s">
        <v>16</v>
      </c>
      <c r="E380" t="s">
        <v>983</v>
      </c>
      <c r="F380">
        <f t="shared" si="5"/>
        <v>203</v>
      </c>
      <c r="G380">
        <v>103757</v>
      </c>
      <c r="H380">
        <v>6800</v>
      </c>
      <c r="I380">
        <v>451</v>
      </c>
      <c r="J380" t="s">
        <v>7888</v>
      </c>
      <c r="K380" t="s">
        <v>8911</v>
      </c>
      <c r="L380" t="s">
        <v>8912</v>
      </c>
      <c r="M380" t="s">
        <v>8229</v>
      </c>
      <c r="O380" t="s">
        <v>8913</v>
      </c>
      <c r="V380" t="s">
        <v>7930</v>
      </c>
    </row>
    <row r="381" spans="1:22" x14ac:dyDescent="0.3">
      <c r="A381" t="s">
        <v>11</v>
      </c>
      <c r="B381" s="2">
        <v>44551.752372685187</v>
      </c>
      <c r="C381" t="s">
        <v>2721</v>
      </c>
      <c r="D381" t="s">
        <v>16</v>
      </c>
      <c r="E381" t="s">
        <v>1092</v>
      </c>
      <c r="F381">
        <f t="shared" si="5"/>
        <v>159</v>
      </c>
      <c r="G381">
        <v>1530549</v>
      </c>
      <c r="H381">
        <v>26828</v>
      </c>
      <c r="I381">
        <v>542</v>
      </c>
      <c r="J381" t="s">
        <v>7888</v>
      </c>
      <c r="K381" t="s">
        <v>8914</v>
      </c>
      <c r="L381" t="s">
        <v>8915</v>
      </c>
      <c r="M381" t="s">
        <v>8090</v>
      </c>
      <c r="O381" t="s">
        <v>8044</v>
      </c>
      <c r="V381" t="s">
        <v>7930</v>
      </c>
    </row>
    <row r="382" spans="1:22" x14ac:dyDescent="0.3">
      <c r="A382" t="s">
        <v>11</v>
      </c>
      <c r="B382" s="2">
        <v>44543.750069444446</v>
      </c>
      <c r="C382" t="s">
        <v>2728</v>
      </c>
      <c r="D382" t="s">
        <v>16</v>
      </c>
      <c r="E382" t="s">
        <v>353</v>
      </c>
      <c r="F382">
        <f t="shared" si="5"/>
        <v>172</v>
      </c>
      <c r="G382">
        <v>19819093</v>
      </c>
      <c r="H382">
        <v>350052</v>
      </c>
      <c r="I382">
        <v>24825</v>
      </c>
      <c r="J382" t="s">
        <v>7888</v>
      </c>
      <c r="K382" t="s">
        <v>8916</v>
      </c>
      <c r="L382" t="s">
        <v>8259</v>
      </c>
      <c r="M382" t="s">
        <v>8392</v>
      </c>
      <c r="N382" t="s">
        <v>8259</v>
      </c>
      <c r="O382" t="s">
        <v>8631</v>
      </c>
      <c r="V382" t="s">
        <v>7930</v>
      </c>
    </row>
    <row r="383" spans="1:22" x14ac:dyDescent="0.3">
      <c r="A383" t="s">
        <v>11</v>
      </c>
      <c r="B383" s="2">
        <v>44538.800428240742</v>
      </c>
      <c r="C383" t="s">
        <v>2735</v>
      </c>
      <c r="D383" t="s">
        <v>16</v>
      </c>
      <c r="E383" t="s">
        <v>908</v>
      </c>
      <c r="F383">
        <f t="shared" si="5"/>
        <v>170</v>
      </c>
      <c r="G383">
        <v>1417904</v>
      </c>
      <c r="H383">
        <v>34146</v>
      </c>
      <c r="I383">
        <v>721</v>
      </c>
      <c r="J383" t="s">
        <v>7888</v>
      </c>
      <c r="K383" t="s">
        <v>8917</v>
      </c>
      <c r="L383" t="s">
        <v>8855</v>
      </c>
      <c r="M383" t="s">
        <v>8608</v>
      </c>
      <c r="O383" t="s">
        <v>8918</v>
      </c>
      <c r="V383" t="s">
        <v>7930</v>
      </c>
    </row>
    <row r="384" spans="1:22" x14ac:dyDescent="0.3">
      <c r="A384" t="s">
        <v>11</v>
      </c>
      <c r="B384" s="2">
        <v>44536.750243055554</v>
      </c>
      <c r="C384" t="s">
        <v>2742</v>
      </c>
      <c r="D384" t="s">
        <v>16</v>
      </c>
      <c r="E384" t="s">
        <v>1092</v>
      </c>
      <c r="F384">
        <f t="shared" si="5"/>
        <v>159</v>
      </c>
      <c r="G384">
        <v>2549807</v>
      </c>
      <c r="H384">
        <v>78766</v>
      </c>
      <c r="I384">
        <v>1496</v>
      </c>
      <c r="J384" t="s">
        <v>7888</v>
      </c>
      <c r="K384" t="s">
        <v>8919</v>
      </c>
      <c r="L384" t="s">
        <v>8425</v>
      </c>
      <c r="M384" t="s">
        <v>8197</v>
      </c>
      <c r="N384" t="s">
        <v>8259</v>
      </c>
      <c r="O384" t="s">
        <v>8920</v>
      </c>
      <c r="V384" t="s">
        <v>7930</v>
      </c>
    </row>
    <row r="385" spans="1:22" x14ac:dyDescent="0.3">
      <c r="A385" t="s">
        <v>11</v>
      </c>
      <c r="B385" s="2">
        <v>44533.750092592592</v>
      </c>
      <c r="C385" t="s">
        <v>2749</v>
      </c>
      <c r="D385" t="s">
        <v>16</v>
      </c>
      <c r="E385" t="s">
        <v>885</v>
      </c>
      <c r="F385">
        <f t="shared" si="5"/>
        <v>201</v>
      </c>
      <c r="G385">
        <v>2428295</v>
      </c>
      <c r="H385">
        <v>80438</v>
      </c>
      <c r="I385">
        <v>4358</v>
      </c>
      <c r="J385" t="s">
        <v>7888</v>
      </c>
      <c r="K385" t="s">
        <v>8921</v>
      </c>
      <c r="L385" t="s">
        <v>8922</v>
      </c>
      <c r="M385" t="s">
        <v>8923</v>
      </c>
      <c r="O385" t="s">
        <v>8924</v>
      </c>
      <c r="V385" t="s">
        <v>7930</v>
      </c>
    </row>
    <row r="386" spans="1:22" x14ac:dyDescent="0.3">
      <c r="A386" t="s">
        <v>11</v>
      </c>
      <c r="B386" s="2">
        <v>44529.750023148146</v>
      </c>
      <c r="C386" t="s">
        <v>2756</v>
      </c>
      <c r="D386" t="s">
        <v>16</v>
      </c>
      <c r="E386" t="s">
        <v>445</v>
      </c>
      <c r="F386">
        <f t="shared" ref="F386:F449" si="6">IFERROR(IF(ISNUMBER(SEARCH("M", E386)), MID(E386, SEARCH("T", E386) + 1, SEARCH("M", E386) - SEARCH("T", E386) - 1) * 60, 0), 0) + IFERROR(IF(ISNUMBER(SEARCH("M", E386)), MID(E386, SEARCH("M", E386) + 1, SEARCH("S", E386) - SEARCH("M", E386) - 1) * 1, MID(E386, SEARCH("T", E386) + 1, SEARCH("S", E386) - SEARCH("T", E386) - 1) * 1), 0)</f>
        <v>131</v>
      </c>
      <c r="G386">
        <v>17281050</v>
      </c>
      <c r="H386">
        <v>291390</v>
      </c>
      <c r="I386">
        <v>11014</v>
      </c>
      <c r="J386" t="s">
        <v>7888</v>
      </c>
      <c r="K386" t="s">
        <v>8925</v>
      </c>
      <c r="L386" t="s">
        <v>8425</v>
      </c>
      <c r="M386" t="s">
        <v>8128</v>
      </c>
      <c r="O386" t="s">
        <v>8926</v>
      </c>
      <c r="V386" t="s">
        <v>7930</v>
      </c>
    </row>
    <row r="387" spans="1:22" x14ac:dyDescent="0.3">
      <c r="A387" t="s">
        <v>11</v>
      </c>
      <c r="B387" s="2">
        <v>44526.750023148146</v>
      </c>
      <c r="C387" t="s">
        <v>2763</v>
      </c>
      <c r="D387" t="s">
        <v>16</v>
      </c>
      <c r="E387" t="s">
        <v>1713</v>
      </c>
      <c r="F387">
        <f t="shared" si="6"/>
        <v>178</v>
      </c>
      <c r="G387">
        <v>7935309</v>
      </c>
      <c r="H387">
        <v>252613</v>
      </c>
      <c r="I387">
        <v>21786</v>
      </c>
      <c r="J387" t="s">
        <v>7888</v>
      </c>
      <c r="K387" t="s">
        <v>8927</v>
      </c>
      <c r="L387" t="s">
        <v>8708</v>
      </c>
      <c r="M387" t="s">
        <v>8128</v>
      </c>
      <c r="O387" t="s">
        <v>8052</v>
      </c>
      <c r="V387" t="s">
        <v>7930</v>
      </c>
    </row>
    <row r="388" spans="1:22" x14ac:dyDescent="0.3">
      <c r="A388" t="s">
        <v>11</v>
      </c>
      <c r="B388" s="2">
        <v>44524.750034722223</v>
      </c>
      <c r="C388" t="s">
        <v>2770</v>
      </c>
      <c r="D388" t="s">
        <v>16</v>
      </c>
      <c r="E388" t="s">
        <v>97</v>
      </c>
      <c r="F388">
        <f t="shared" si="6"/>
        <v>163</v>
      </c>
      <c r="G388">
        <v>3062623</v>
      </c>
      <c r="H388">
        <v>92213</v>
      </c>
      <c r="I388">
        <v>5005</v>
      </c>
      <c r="J388" t="s">
        <v>7888</v>
      </c>
      <c r="K388" t="s">
        <v>8928</v>
      </c>
      <c r="M388" t="s">
        <v>8215</v>
      </c>
      <c r="V388" t="s">
        <v>7930</v>
      </c>
    </row>
    <row r="389" spans="1:22" x14ac:dyDescent="0.3">
      <c r="A389" t="s">
        <v>11</v>
      </c>
      <c r="B389" s="2">
        <v>44521.750173611108</v>
      </c>
      <c r="C389" t="s">
        <v>2777</v>
      </c>
      <c r="D389" t="s">
        <v>16</v>
      </c>
      <c r="E389" t="s">
        <v>461</v>
      </c>
      <c r="F389">
        <f t="shared" si="6"/>
        <v>176</v>
      </c>
      <c r="G389">
        <v>14101963</v>
      </c>
      <c r="H389">
        <v>321224</v>
      </c>
      <c r="I389">
        <v>28897</v>
      </c>
      <c r="J389" t="s">
        <v>7888</v>
      </c>
      <c r="K389" t="s">
        <v>8929</v>
      </c>
      <c r="L389" t="s">
        <v>8930</v>
      </c>
      <c r="M389" t="s">
        <v>8931</v>
      </c>
      <c r="O389" t="s">
        <v>8181</v>
      </c>
      <c r="V389" t="s">
        <v>7930</v>
      </c>
    </row>
    <row r="390" spans="1:22" x14ac:dyDescent="0.3">
      <c r="A390" t="s">
        <v>11</v>
      </c>
      <c r="B390" s="2">
        <v>44518.750057870369</v>
      </c>
      <c r="C390" t="s">
        <v>2784</v>
      </c>
      <c r="D390" t="s">
        <v>16</v>
      </c>
      <c r="E390" t="s">
        <v>461</v>
      </c>
      <c r="F390">
        <f t="shared" si="6"/>
        <v>176</v>
      </c>
      <c r="G390">
        <v>11210991</v>
      </c>
      <c r="H390">
        <v>259203</v>
      </c>
      <c r="I390">
        <v>17811</v>
      </c>
      <c r="J390" t="s">
        <v>7888</v>
      </c>
      <c r="K390" t="s">
        <v>8932</v>
      </c>
      <c r="L390" t="s">
        <v>8933</v>
      </c>
      <c r="M390" t="s">
        <v>8934</v>
      </c>
      <c r="O390" t="s">
        <v>8933</v>
      </c>
      <c r="V390" t="s">
        <v>7930</v>
      </c>
    </row>
    <row r="391" spans="1:22" x14ac:dyDescent="0.3">
      <c r="A391" t="s">
        <v>11</v>
      </c>
      <c r="B391" s="2">
        <v>44513.750162037039</v>
      </c>
      <c r="C391" t="s">
        <v>2791</v>
      </c>
      <c r="D391" t="s">
        <v>16</v>
      </c>
      <c r="E391" t="s">
        <v>2793</v>
      </c>
      <c r="F391">
        <f t="shared" si="6"/>
        <v>242</v>
      </c>
      <c r="G391">
        <v>2802421</v>
      </c>
      <c r="H391">
        <v>56011</v>
      </c>
      <c r="I391">
        <v>3295</v>
      </c>
      <c r="J391" t="s">
        <v>7888</v>
      </c>
      <c r="K391" t="s">
        <v>8935</v>
      </c>
      <c r="L391" t="s">
        <v>8912</v>
      </c>
      <c r="M391" t="s">
        <v>8229</v>
      </c>
      <c r="N391" t="s">
        <v>8228</v>
      </c>
      <c r="O391" t="s">
        <v>8936</v>
      </c>
      <c r="V391" t="s">
        <v>7930</v>
      </c>
    </row>
    <row r="392" spans="1:22" x14ac:dyDescent="0.3">
      <c r="A392" t="s">
        <v>11</v>
      </c>
      <c r="B392" s="2">
        <v>44512.464930555558</v>
      </c>
      <c r="C392" t="s">
        <v>2799</v>
      </c>
      <c r="D392" t="s">
        <v>16</v>
      </c>
      <c r="E392" t="s">
        <v>2801</v>
      </c>
      <c r="F392">
        <f t="shared" si="6"/>
        <v>50</v>
      </c>
      <c r="G392">
        <v>131427</v>
      </c>
      <c r="H392">
        <v>7830</v>
      </c>
      <c r="I392">
        <v>360</v>
      </c>
      <c r="J392" t="s">
        <v>7888</v>
      </c>
      <c r="K392" t="s">
        <v>8935</v>
      </c>
      <c r="L392" t="s">
        <v>8912</v>
      </c>
      <c r="M392" t="s">
        <v>8229</v>
      </c>
      <c r="O392" t="s">
        <v>8936</v>
      </c>
      <c r="V392" t="s">
        <v>7930</v>
      </c>
    </row>
    <row r="393" spans="1:22" x14ac:dyDescent="0.3">
      <c r="A393" t="s">
        <v>11</v>
      </c>
      <c r="B393" s="2">
        <v>44511.750138888892</v>
      </c>
      <c r="C393" t="s">
        <v>2807</v>
      </c>
      <c r="D393" t="s">
        <v>16</v>
      </c>
      <c r="E393" t="s">
        <v>97</v>
      </c>
      <c r="F393">
        <f t="shared" si="6"/>
        <v>163</v>
      </c>
      <c r="G393">
        <v>4137017</v>
      </c>
      <c r="H393">
        <v>163615</v>
      </c>
      <c r="I393">
        <v>8514</v>
      </c>
      <c r="J393" t="s">
        <v>7888</v>
      </c>
      <c r="K393" t="s">
        <v>8937</v>
      </c>
      <c r="L393" t="s">
        <v>8626</v>
      </c>
      <c r="M393" t="s">
        <v>8626</v>
      </c>
      <c r="N393" t="s">
        <v>8635</v>
      </c>
      <c r="O393" t="s">
        <v>8766</v>
      </c>
      <c r="V393" t="s">
        <v>7930</v>
      </c>
    </row>
    <row r="394" spans="1:22" x14ac:dyDescent="0.3">
      <c r="A394" t="s">
        <v>11</v>
      </c>
      <c r="B394" s="2">
        <v>44495.749594907407</v>
      </c>
      <c r="C394" t="s">
        <v>2814</v>
      </c>
      <c r="D394" t="s">
        <v>16</v>
      </c>
      <c r="E394" t="s">
        <v>738</v>
      </c>
      <c r="F394">
        <f t="shared" si="6"/>
        <v>169</v>
      </c>
      <c r="G394">
        <v>25695333</v>
      </c>
      <c r="H394">
        <v>357111</v>
      </c>
      <c r="I394">
        <v>3931</v>
      </c>
      <c r="J394" t="s">
        <v>7888</v>
      </c>
      <c r="K394" t="s">
        <v>8938</v>
      </c>
      <c r="L394" t="s">
        <v>8398</v>
      </c>
      <c r="M394" t="s">
        <v>8392</v>
      </c>
      <c r="O394" t="s">
        <v>8631</v>
      </c>
      <c r="V394" t="s">
        <v>7930</v>
      </c>
    </row>
    <row r="395" spans="1:22" x14ac:dyDescent="0.3">
      <c r="A395" t="s">
        <v>11</v>
      </c>
      <c r="B395" s="2">
        <v>44482.750034722223</v>
      </c>
      <c r="C395" t="s">
        <v>2821</v>
      </c>
      <c r="D395" t="s">
        <v>16</v>
      </c>
      <c r="E395" t="s">
        <v>885</v>
      </c>
      <c r="F395">
        <f t="shared" si="6"/>
        <v>201</v>
      </c>
      <c r="G395">
        <v>98408417</v>
      </c>
      <c r="H395">
        <v>829616</v>
      </c>
      <c r="I395">
        <v>14323</v>
      </c>
      <c r="J395" t="s">
        <v>7888</v>
      </c>
      <c r="K395" t="s">
        <v>8939</v>
      </c>
      <c r="L395" t="s">
        <v>8940</v>
      </c>
      <c r="M395" t="s">
        <v>8128</v>
      </c>
      <c r="N395" t="s">
        <v>8941</v>
      </c>
      <c r="O395" t="s">
        <v>8342</v>
      </c>
      <c r="V395" t="s">
        <v>7930</v>
      </c>
    </row>
    <row r="396" spans="1:22" x14ac:dyDescent="0.3">
      <c r="A396" t="s">
        <v>11</v>
      </c>
      <c r="B396" s="2">
        <v>44458.751226851855</v>
      </c>
      <c r="C396" t="s">
        <v>2828</v>
      </c>
      <c r="D396" t="s">
        <v>16</v>
      </c>
      <c r="E396" t="s">
        <v>2830</v>
      </c>
      <c r="F396">
        <f t="shared" si="6"/>
        <v>268</v>
      </c>
      <c r="G396">
        <v>1168311</v>
      </c>
      <c r="H396">
        <v>44150</v>
      </c>
      <c r="I396">
        <v>1383</v>
      </c>
      <c r="J396" t="s">
        <v>7888</v>
      </c>
      <c r="K396" t="s">
        <v>8942</v>
      </c>
      <c r="L396" t="s">
        <v>7926</v>
      </c>
      <c r="M396" t="s">
        <v>8943</v>
      </c>
      <c r="V396" t="s">
        <v>7930</v>
      </c>
    </row>
    <row r="397" spans="1:22" x14ac:dyDescent="0.3">
      <c r="A397" t="s">
        <v>11</v>
      </c>
      <c r="B397" s="2">
        <v>44452.759571759256</v>
      </c>
      <c r="C397" t="s">
        <v>2836</v>
      </c>
      <c r="D397" t="s">
        <v>16</v>
      </c>
      <c r="E397" t="s">
        <v>1534</v>
      </c>
      <c r="F397">
        <f t="shared" si="6"/>
        <v>243</v>
      </c>
      <c r="G397">
        <v>213656858</v>
      </c>
      <c r="H397">
        <v>2130710</v>
      </c>
      <c r="I397">
        <v>62390</v>
      </c>
      <c r="J397" t="s">
        <v>7888</v>
      </c>
      <c r="K397" t="s">
        <v>8944</v>
      </c>
      <c r="L397" t="s">
        <v>8945</v>
      </c>
      <c r="M397" t="s">
        <v>8626</v>
      </c>
      <c r="O397" t="s">
        <v>8044</v>
      </c>
      <c r="V397" t="s">
        <v>7930</v>
      </c>
    </row>
    <row r="398" spans="1:22" x14ac:dyDescent="0.3">
      <c r="A398" t="s">
        <v>11</v>
      </c>
      <c r="B398" s="2">
        <v>44448.750856481478</v>
      </c>
      <c r="C398" t="s">
        <v>2843</v>
      </c>
      <c r="D398" t="s">
        <v>16</v>
      </c>
      <c r="E398" t="s">
        <v>1978</v>
      </c>
      <c r="F398">
        <f t="shared" si="6"/>
        <v>229</v>
      </c>
      <c r="G398">
        <v>16184583</v>
      </c>
      <c r="H398">
        <v>308384</v>
      </c>
      <c r="I398">
        <v>12576</v>
      </c>
      <c r="J398" t="s">
        <v>7888</v>
      </c>
      <c r="K398" t="s">
        <v>8946</v>
      </c>
      <c r="L398" t="s">
        <v>8947</v>
      </c>
      <c r="M398" t="s">
        <v>8626</v>
      </c>
      <c r="O398" t="s">
        <v>8052</v>
      </c>
      <c r="V398" t="s">
        <v>7930</v>
      </c>
    </row>
    <row r="399" spans="1:22" x14ac:dyDescent="0.3">
      <c r="A399" t="s">
        <v>11</v>
      </c>
      <c r="B399" s="2">
        <v>44447.750081018516</v>
      </c>
      <c r="C399" t="s">
        <v>2850</v>
      </c>
      <c r="D399" t="s">
        <v>16</v>
      </c>
      <c r="E399" t="s">
        <v>2852</v>
      </c>
      <c r="F399">
        <f t="shared" si="6"/>
        <v>262</v>
      </c>
      <c r="G399">
        <v>403140</v>
      </c>
      <c r="H399">
        <v>13900</v>
      </c>
      <c r="I399">
        <v>709</v>
      </c>
      <c r="J399" t="s">
        <v>7888</v>
      </c>
      <c r="K399" t="s">
        <v>8948</v>
      </c>
      <c r="L399" t="s">
        <v>8698</v>
      </c>
      <c r="M399" t="s">
        <v>8378</v>
      </c>
      <c r="O399" t="s">
        <v>8949</v>
      </c>
      <c r="V399" t="s">
        <v>7930</v>
      </c>
    </row>
    <row r="400" spans="1:22" x14ac:dyDescent="0.3">
      <c r="A400" t="s">
        <v>11</v>
      </c>
      <c r="B400" s="2">
        <v>44434.750185185185</v>
      </c>
      <c r="C400" t="s">
        <v>2858</v>
      </c>
      <c r="D400" t="s">
        <v>16</v>
      </c>
      <c r="E400" t="s">
        <v>113</v>
      </c>
      <c r="F400">
        <f t="shared" si="6"/>
        <v>153</v>
      </c>
      <c r="G400">
        <v>7942741</v>
      </c>
      <c r="H400">
        <v>174192</v>
      </c>
      <c r="I400">
        <v>24056</v>
      </c>
      <c r="J400" t="s">
        <v>7888</v>
      </c>
      <c r="K400" t="s">
        <v>8950</v>
      </c>
      <c r="L400" t="s">
        <v>8259</v>
      </c>
      <c r="M400" t="s">
        <v>8128</v>
      </c>
      <c r="N400" t="s">
        <v>8951</v>
      </c>
      <c r="O400" t="s">
        <v>8716</v>
      </c>
      <c r="V400" t="s">
        <v>7930</v>
      </c>
    </row>
    <row r="401" spans="1:22" x14ac:dyDescent="0.3">
      <c r="A401" t="s">
        <v>11</v>
      </c>
      <c r="B401" s="2">
        <v>44430.583703703705</v>
      </c>
      <c r="C401" t="s">
        <v>2865</v>
      </c>
      <c r="D401" t="s">
        <v>16</v>
      </c>
      <c r="E401" t="s">
        <v>353</v>
      </c>
      <c r="F401">
        <f t="shared" si="6"/>
        <v>172</v>
      </c>
      <c r="G401">
        <v>4998008</v>
      </c>
      <c r="H401">
        <v>144395</v>
      </c>
      <c r="I401">
        <v>4941</v>
      </c>
      <c r="J401" t="s">
        <v>7888</v>
      </c>
      <c r="K401" t="s">
        <v>8952</v>
      </c>
      <c r="L401" t="s">
        <v>8626</v>
      </c>
      <c r="M401" t="s">
        <v>8626</v>
      </c>
      <c r="V401" t="s">
        <v>7930</v>
      </c>
    </row>
    <row r="402" spans="1:22" x14ac:dyDescent="0.3">
      <c r="A402" t="s">
        <v>11</v>
      </c>
      <c r="B402" s="2">
        <v>44430.416689814818</v>
      </c>
      <c r="C402" t="s">
        <v>2872</v>
      </c>
      <c r="D402" t="s">
        <v>16</v>
      </c>
      <c r="E402" t="s">
        <v>285</v>
      </c>
      <c r="F402">
        <f t="shared" si="6"/>
        <v>187</v>
      </c>
      <c r="G402">
        <v>2011357</v>
      </c>
      <c r="H402">
        <v>71036</v>
      </c>
      <c r="I402">
        <v>1991</v>
      </c>
      <c r="J402" t="s">
        <v>7888</v>
      </c>
      <c r="K402" t="s">
        <v>8953</v>
      </c>
      <c r="L402" t="s">
        <v>8626</v>
      </c>
      <c r="M402" t="s">
        <v>8626</v>
      </c>
      <c r="V402" t="s">
        <v>7930</v>
      </c>
    </row>
    <row r="403" spans="1:22" x14ac:dyDescent="0.3">
      <c r="A403" t="s">
        <v>11</v>
      </c>
      <c r="B403" s="2">
        <v>44429.75099537037</v>
      </c>
      <c r="C403" t="s">
        <v>2872</v>
      </c>
      <c r="D403" t="s">
        <v>16</v>
      </c>
      <c r="E403" t="s">
        <v>2650</v>
      </c>
      <c r="F403">
        <f t="shared" si="6"/>
        <v>211</v>
      </c>
      <c r="G403">
        <v>2417179</v>
      </c>
      <c r="H403">
        <v>71083</v>
      </c>
      <c r="I403">
        <v>3178</v>
      </c>
      <c r="J403" t="s">
        <v>7888</v>
      </c>
      <c r="K403" t="s">
        <v>8954</v>
      </c>
      <c r="L403" t="s">
        <v>8626</v>
      </c>
      <c r="M403" t="s">
        <v>8626</v>
      </c>
      <c r="V403" t="s">
        <v>7930</v>
      </c>
    </row>
    <row r="404" spans="1:22" x14ac:dyDescent="0.3">
      <c r="A404" t="s">
        <v>11</v>
      </c>
      <c r="B404" s="2">
        <v>44429.58693287037</v>
      </c>
      <c r="C404" t="s">
        <v>2884</v>
      </c>
      <c r="D404" t="s">
        <v>16</v>
      </c>
      <c r="E404" t="s">
        <v>2686</v>
      </c>
      <c r="F404">
        <f t="shared" si="6"/>
        <v>202</v>
      </c>
      <c r="G404">
        <v>1200678</v>
      </c>
      <c r="H404">
        <v>48304</v>
      </c>
      <c r="I404">
        <v>2092</v>
      </c>
      <c r="J404" t="s">
        <v>7888</v>
      </c>
      <c r="K404" t="s">
        <v>8955</v>
      </c>
      <c r="L404" t="s">
        <v>8626</v>
      </c>
      <c r="M404" t="s">
        <v>8626</v>
      </c>
      <c r="V404" t="s">
        <v>7930</v>
      </c>
    </row>
    <row r="405" spans="1:22" x14ac:dyDescent="0.3">
      <c r="A405" t="s">
        <v>11</v>
      </c>
      <c r="B405" s="2">
        <v>44429.416678240741</v>
      </c>
      <c r="C405" t="s">
        <v>2891</v>
      </c>
      <c r="D405" t="s">
        <v>16</v>
      </c>
      <c r="E405" t="s">
        <v>485</v>
      </c>
      <c r="F405">
        <f t="shared" si="6"/>
        <v>189</v>
      </c>
      <c r="G405">
        <v>5339233</v>
      </c>
      <c r="H405">
        <v>131176</v>
      </c>
      <c r="I405">
        <v>3036</v>
      </c>
      <c r="J405" t="s">
        <v>7888</v>
      </c>
      <c r="K405" t="s">
        <v>8956</v>
      </c>
      <c r="L405" t="s">
        <v>8626</v>
      </c>
      <c r="M405" t="s">
        <v>8626</v>
      </c>
      <c r="V405" t="s">
        <v>7930</v>
      </c>
    </row>
    <row r="406" spans="1:22" x14ac:dyDescent="0.3">
      <c r="A406" t="s">
        <v>11</v>
      </c>
      <c r="B406" s="2">
        <v>44428.750208333331</v>
      </c>
      <c r="C406" t="s">
        <v>2898</v>
      </c>
      <c r="D406" t="s">
        <v>16</v>
      </c>
      <c r="E406" t="s">
        <v>2900</v>
      </c>
      <c r="F406">
        <f t="shared" si="6"/>
        <v>221</v>
      </c>
      <c r="G406">
        <v>1413789</v>
      </c>
      <c r="H406">
        <v>55818</v>
      </c>
      <c r="I406">
        <v>2659</v>
      </c>
      <c r="J406" t="s">
        <v>7888</v>
      </c>
      <c r="K406" t="s">
        <v>8957</v>
      </c>
      <c r="L406" t="s">
        <v>8626</v>
      </c>
      <c r="M406" t="s">
        <v>8626</v>
      </c>
      <c r="V406" t="s">
        <v>7930</v>
      </c>
    </row>
    <row r="407" spans="1:22" x14ac:dyDescent="0.3">
      <c r="A407" t="s">
        <v>11</v>
      </c>
      <c r="B407" s="2">
        <v>44428.608402777776</v>
      </c>
      <c r="C407" t="s">
        <v>2906</v>
      </c>
      <c r="D407" t="s">
        <v>16</v>
      </c>
      <c r="E407" t="s">
        <v>1869</v>
      </c>
      <c r="F407">
        <f t="shared" si="6"/>
        <v>241</v>
      </c>
      <c r="G407">
        <v>4959194</v>
      </c>
      <c r="H407">
        <v>146877</v>
      </c>
      <c r="I407">
        <v>6368</v>
      </c>
      <c r="J407" t="s">
        <v>7888</v>
      </c>
      <c r="K407" t="s">
        <v>8388</v>
      </c>
      <c r="L407" t="s">
        <v>8626</v>
      </c>
      <c r="M407" t="s">
        <v>8626</v>
      </c>
      <c r="V407" t="s">
        <v>7930</v>
      </c>
    </row>
    <row r="408" spans="1:22" x14ac:dyDescent="0.3">
      <c r="A408" t="s">
        <v>11</v>
      </c>
      <c r="B408" s="2">
        <v>44427.750081018516</v>
      </c>
      <c r="C408" t="s">
        <v>2913</v>
      </c>
      <c r="D408" t="s">
        <v>16</v>
      </c>
      <c r="E408" t="s">
        <v>2915</v>
      </c>
      <c r="F408">
        <f t="shared" si="6"/>
        <v>1671</v>
      </c>
      <c r="G408">
        <v>2135697</v>
      </c>
      <c r="H408">
        <v>99864</v>
      </c>
      <c r="I408">
        <v>36121</v>
      </c>
      <c r="J408" t="s">
        <v>7888</v>
      </c>
      <c r="K408" t="s">
        <v>8958</v>
      </c>
      <c r="L408" t="s">
        <v>8626</v>
      </c>
      <c r="M408" t="s">
        <v>8626</v>
      </c>
      <c r="V408" t="s">
        <v>7930</v>
      </c>
    </row>
    <row r="409" spans="1:22" x14ac:dyDescent="0.3">
      <c r="A409" t="s">
        <v>11</v>
      </c>
      <c r="B409" s="2">
        <v>44421.758472222224</v>
      </c>
      <c r="C409" t="s">
        <v>2921</v>
      </c>
      <c r="D409" t="s">
        <v>16</v>
      </c>
      <c r="E409" t="s">
        <v>818</v>
      </c>
      <c r="F409">
        <f t="shared" si="6"/>
        <v>173</v>
      </c>
      <c r="G409">
        <v>119299328</v>
      </c>
      <c r="H409">
        <v>2039201</v>
      </c>
      <c r="I409">
        <v>75076</v>
      </c>
      <c r="J409" t="s">
        <v>7888</v>
      </c>
      <c r="K409" t="s">
        <v>8959</v>
      </c>
      <c r="L409" t="s">
        <v>8603</v>
      </c>
      <c r="M409" t="s">
        <v>8626</v>
      </c>
      <c r="O409" t="s">
        <v>8181</v>
      </c>
      <c r="V409" t="s">
        <v>7930</v>
      </c>
    </row>
    <row r="410" spans="1:22" x14ac:dyDescent="0.3">
      <c r="A410" t="s">
        <v>11</v>
      </c>
      <c r="B410" s="2">
        <v>44417.750011574077</v>
      </c>
      <c r="C410" t="s">
        <v>2928</v>
      </c>
      <c r="D410" t="s">
        <v>16</v>
      </c>
      <c r="E410" t="s">
        <v>97</v>
      </c>
      <c r="F410">
        <f t="shared" si="6"/>
        <v>163</v>
      </c>
      <c r="G410">
        <v>31996450</v>
      </c>
      <c r="H410">
        <v>404413</v>
      </c>
      <c r="I410">
        <v>19988</v>
      </c>
      <c r="J410" t="s">
        <v>7888</v>
      </c>
      <c r="K410" t="s">
        <v>8960</v>
      </c>
      <c r="L410" t="s">
        <v>8259</v>
      </c>
      <c r="M410" t="s">
        <v>8128</v>
      </c>
      <c r="O410" t="s">
        <v>8716</v>
      </c>
      <c r="V410" t="s">
        <v>7930</v>
      </c>
    </row>
    <row r="411" spans="1:22" x14ac:dyDescent="0.3">
      <c r="A411" t="s">
        <v>11</v>
      </c>
      <c r="B411" s="2">
        <v>44411.750023148146</v>
      </c>
      <c r="C411" t="s">
        <v>2935</v>
      </c>
      <c r="D411" t="s">
        <v>16</v>
      </c>
      <c r="E411" t="s">
        <v>2167</v>
      </c>
      <c r="F411">
        <f t="shared" si="6"/>
        <v>214</v>
      </c>
      <c r="G411">
        <v>5626739</v>
      </c>
      <c r="H411">
        <v>160566</v>
      </c>
      <c r="I411">
        <v>3273</v>
      </c>
      <c r="J411" t="s">
        <v>7888</v>
      </c>
      <c r="K411" t="s">
        <v>8961</v>
      </c>
      <c r="L411" t="s">
        <v>8962</v>
      </c>
      <c r="M411" t="s">
        <v>8392</v>
      </c>
      <c r="O411" t="s">
        <v>8814</v>
      </c>
      <c r="V411" t="s">
        <v>7930</v>
      </c>
    </row>
    <row r="412" spans="1:22" x14ac:dyDescent="0.3">
      <c r="A412" t="s">
        <v>11</v>
      </c>
      <c r="B412" s="2">
        <v>44403.750173611108</v>
      </c>
      <c r="C412" t="s">
        <v>2942</v>
      </c>
      <c r="D412" t="s">
        <v>16</v>
      </c>
      <c r="E412" t="s">
        <v>41</v>
      </c>
      <c r="F412">
        <f t="shared" si="6"/>
        <v>177</v>
      </c>
      <c r="G412">
        <v>28468630</v>
      </c>
      <c r="H412">
        <v>524641</v>
      </c>
      <c r="I412">
        <v>26131</v>
      </c>
      <c r="J412" t="s">
        <v>7888</v>
      </c>
      <c r="K412" t="s">
        <v>8963</v>
      </c>
      <c r="L412" t="s">
        <v>8964</v>
      </c>
      <c r="M412" t="s">
        <v>8965</v>
      </c>
      <c r="N412" t="s">
        <v>8259</v>
      </c>
      <c r="O412" t="s">
        <v>8342</v>
      </c>
      <c r="P412" t="s">
        <v>8966</v>
      </c>
      <c r="R412" t="s">
        <v>8967</v>
      </c>
      <c r="S412" t="s">
        <v>8968</v>
      </c>
      <c r="T412" t="s">
        <v>8969</v>
      </c>
      <c r="V412" t="s">
        <v>7930</v>
      </c>
    </row>
    <row r="413" spans="1:22" x14ac:dyDescent="0.3">
      <c r="A413" t="s">
        <v>11</v>
      </c>
      <c r="B413" s="2">
        <v>44394.750034722223</v>
      </c>
      <c r="C413" t="s">
        <v>2949</v>
      </c>
      <c r="D413" t="s">
        <v>16</v>
      </c>
      <c r="E413" t="s">
        <v>41</v>
      </c>
      <c r="F413">
        <f t="shared" si="6"/>
        <v>177</v>
      </c>
      <c r="G413">
        <v>1292298</v>
      </c>
      <c r="H413">
        <v>46146</v>
      </c>
      <c r="I413">
        <v>1196</v>
      </c>
      <c r="J413" t="s">
        <v>7888</v>
      </c>
      <c r="K413" t="s">
        <v>8970</v>
      </c>
      <c r="L413" t="s">
        <v>8425</v>
      </c>
      <c r="M413" t="s">
        <v>8197</v>
      </c>
      <c r="N413" t="s">
        <v>8259</v>
      </c>
      <c r="O413" t="s">
        <v>8181</v>
      </c>
      <c r="V413" t="s">
        <v>7930</v>
      </c>
    </row>
    <row r="414" spans="1:22" x14ac:dyDescent="0.3">
      <c r="A414" t="s">
        <v>11</v>
      </c>
      <c r="B414" s="2">
        <v>44394.596770833334</v>
      </c>
      <c r="C414" t="s">
        <v>2956</v>
      </c>
      <c r="D414" t="s">
        <v>16</v>
      </c>
      <c r="E414" t="s">
        <v>246</v>
      </c>
      <c r="F414">
        <f t="shared" si="6"/>
        <v>192</v>
      </c>
      <c r="G414">
        <v>3829494</v>
      </c>
      <c r="H414">
        <v>87157</v>
      </c>
      <c r="I414">
        <v>2390</v>
      </c>
      <c r="J414" t="s">
        <v>7888</v>
      </c>
      <c r="K414" t="s">
        <v>8971</v>
      </c>
      <c r="L414" t="s">
        <v>8425</v>
      </c>
      <c r="M414" t="s">
        <v>8972</v>
      </c>
      <c r="O414" t="s">
        <v>8342</v>
      </c>
      <c r="V414" t="s">
        <v>7930</v>
      </c>
    </row>
    <row r="415" spans="1:22" x14ac:dyDescent="0.3">
      <c r="A415" t="s">
        <v>11</v>
      </c>
      <c r="B415" s="2">
        <v>44394.416712962964</v>
      </c>
      <c r="C415" t="s">
        <v>2963</v>
      </c>
      <c r="D415" t="s">
        <v>16</v>
      </c>
      <c r="E415" t="s">
        <v>137</v>
      </c>
      <c r="F415">
        <f t="shared" si="6"/>
        <v>157</v>
      </c>
      <c r="G415">
        <v>754096</v>
      </c>
      <c r="H415">
        <v>30391</v>
      </c>
      <c r="I415">
        <v>971</v>
      </c>
      <c r="J415" t="s">
        <v>7888</v>
      </c>
      <c r="K415" t="s">
        <v>8973</v>
      </c>
      <c r="L415" t="s">
        <v>8425</v>
      </c>
      <c r="M415" t="s">
        <v>8128</v>
      </c>
      <c r="O415" t="s">
        <v>8342</v>
      </c>
      <c r="V415" t="s">
        <v>7930</v>
      </c>
    </row>
    <row r="416" spans="1:22" x14ac:dyDescent="0.3">
      <c r="A416" t="s">
        <v>11</v>
      </c>
      <c r="B416" s="2">
        <v>44393.750208333331</v>
      </c>
      <c r="C416" t="s">
        <v>2970</v>
      </c>
      <c r="D416" t="s">
        <v>16</v>
      </c>
      <c r="E416" t="s">
        <v>848</v>
      </c>
      <c r="F416">
        <f t="shared" si="6"/>
        <v>149</v>
      </c>
      <c r="G416">
        <v>3196379</v>
      </c>
      <c r="H416">
        <v>67023</v>
      </c>
      <c r="I416">
        <v>1789</v>
      </c>
      <c r="J416" t="s">
        <v>7888</v>
      </c>
      <c r="K416" t="s">
        <v>8974</v>
      </c>
      <c r="L416" t="s">
        <v>8425</v>
      </c>
      <c r="M416" t="s">
        <v>8972</v>
      </c>
      <c r="O416" t="s">
        <v>8342</v>
      </c>
      <c r="V416" t="s">
        <v>7930</v>
      </c>
    </row>
    <row r="417" spans="1:22" x14ac:dyDescent="0.3">
      <c r="A417" t="s">
        <v>11</v>
      </c>
      <c r="B417" s="2">
        <v>44393.583379629628</v>
      </c>
      <c r="C417" t="s">
        <v>2977</v>
      </c>
      <c r="D417" t="s">
        <v>16</v>
      </c>
      <c r="E417" t="s">
        <v>33</v>
      </c>
      <c r="F417">
        <f t="shared" si="6"/>
        <v>200</v>
      </c>
      <c r="G417">
        <v>3531715</v>
      </c>
      <c r="H417">
        <v>84641</v>
      </c>
      <c r="I417">
        <v>2503</v>
      </c>
      <c r="J417" t="s">
        <v>7888</v>
      </c>
      <c r="K417" t="s">
        <v>8975</v>
      </c>
      <c r="L417" t="s">
        <v>8425</v>
      </c>
      <c r="M417" t="s">
        <v>8976</v>
      </c>
      <c r="O417" t="s">
        <v>8342</v>
      </c>
      <c r="V417" t="s">
        <v>7930</v>
      </c>
    </row>
    <row r="418" spans="1:22" x14ac:dyDescent="0.3">
      <c r="A418" t="s">
        <v>11</v>
      </c>
      <c r="B418" s="2">
        <v>44393.416527777779</v>
      </c>
      <c r="C418" t="s">
        <v>2983</v>
      </c>
      <c r="D418" t="s">
        <v>16</v>
      </c>
      <c r="E418" t="s">
        <v>1713</v>
      </c>
      <c r="F418">
        <f t="shared" si="6"/>
        <v>178</v>
      </c>
      <c r="G418">
        <v>1640652</v>
      </c>
      <c r="H418">
        <v>62765</v>
      </c>
      <c r="I418">
        <v>1945</v>
      </c>
      <c r="J418" t="s">
        <v>7888</v>
      </c>
      <c r="K418" t="s">
        <v>8963</v>
      </c>
      <c r="L418" t="s">
        <v>8964</v>
      </c>
      <c r="M418" t="s">
        <v>8965</v>
      </c>
      <c r="N418" t="s">
        <v>8259</v>
      </c>
      <c r="O418" t="s">
        <v>8342</v>
      </c>
      <c r="V418" t="s">
        <v>7930</v>
      </c>
    </row>
    <row r="419" spans="1:22" x14ac:dyDescent="0.3">
      <c r="A419" t="s">
        <v>11</v>
      </c>
      <c r="B419" s="2">
        <v>44392.750011574077</v>
      </c>
      <c r="C419" t="s">
        <v>2990</v>
      </c>
      <c r="D419" t="s">
        <v>16</v>
      </c>
      <c r="E419" t="s">
        <v>908</v>
      </c>
      <c r="F419">
        <f t="shared" si="6"/>
        <v>170</v>
      </c>
      <c r="G419">
        <v>2932135</v>
      </c>
      <c r="H419">
        <v>85492</v>
      </c>
      <c r="I419">
        <v>1798</v>
      </c>
      <c r="J419" t="s">
        <v>7888</v>
      </c>
      <c r="K419" t="s">
        <v>8960</v>
      </c>
      <c r="L419" t="s">
        <v>8259</v>
      </c>
      <c r="M419" t="s">
        <v>8128</v>
      </c>
      <c r="O419" t="s">
        <v>8716</v>
      </c>
      <c r="V419" t="s">
        <v>7930</v>
      </c>
    </row>
    <row r="420" spans="1:22" x14ac:dyDescent="0.3">
      <c r="A420" t="s">
        <v>11</v>
      </c>
      <c r="B420" s="2">
        <v>44392.583449074074</v>
      </c>
      <c r="C420" t="s">
        <v>2997</v>
      </c>
      <c r="D420" t="s">
        <v>16</v>
      </c>
      <c r="E420" t="s">
        <v>554</v>
      </c>
      <c r="F420">
        <f t="shared" si="6"/>
        <v>166</v>
      </c>
      <c r="G420">
        <v>724638</v>
      </c>
      <c r="H420">
        <v>34077</v>
      </c>
      <c r="I420">
        <v>865</v>
      </c>
      <c r="J420" t="s">
        <v>7888</v>
      </c>
      <c r="K420" t="s">
        <v>8977</v>
      </c>
      <c r="L420" t="s">
        <v>8259</v>
      </c>
      <c r="M420" t="s">
        <v>8128</v>
      </c>
      <c r="O420" t="s">
        <v>8716</v>
      </c>
      <c r="V420" t="s">
        <v>7930</v>
      </c>
    </row>
    <row r="421" spans="1:22" x14ac:dyDescent="0.3">
      <c r="A421" t="s">
        <v>11</v>
      </c>
      <c r="B421" s="2">
        <v>44392.416678240741</v>
      </c>
      <c r="C421" t="s">
        <v>3004</v>
      </c>
      <c r="D421" t="s">
        <v>16</v>
      </c>
      <c r="E421" t="s">
        <v>3006</v>
      </c>
      <c r="F421">
        <f t="shared" si="6"/>
        <v>141</v>
      </c>
      <c r="G421">
        <v>1165215</v>
      </c>
      <c r="H421">
        <v>43516</v>
      </c>
      <c r="I421">
        <v>1384</v>
      </c>
      <c r="J421" t="s">
        <v>7888</v>
      </c>
      <c r="K421" t="s">
        <v>8978</v>
      </c>
      <c r="L421" t="s">
        <v>8979</v>
      </c>
      <c r="M421" t="s">
        <v>8555</v>
      </c>
      <c r="O421" t="s">
        <v>8342</v>
      </c>
      <c r="V421" t="s">
        <v>7930</v>
      </c>
    </row>
    <row r="422" spans="1:22" x14ac:dyDescent="0.3">
      <c r="A422" t="s">
        <v>11</v>
      </c>
      <c r="B422" s="2">
        <v>44391.849189814813</v>
      </c>
      <c r="C422" t="s">
        <v>3012</v>
      </c>
      <c r="D422" t="s">
        <v>16</v>
      </c>
      <c r="E422" t="s">
        <v>818</v>
      </c>
      <c r="F422">
        <f t="shared" si="6"/>
        <v>173</v>
      </c>
      <c r="G422">
        <v>3715458</v>
      </c>
      <c r="H422">
        <v>92594</v>
      </c>
      <c r="I422">
        <v>2073</v>
      </c>
      <c r="J422" t="s">
        <v>7888</v>
      </c>
      <c r="K422" t="s">
        <v>8980</v>
      </c>
      <c r="L422" t="s">
        <v>8259</v>
      </c>
      <c r="M422" t="s">
        <v>8392</v>
      </c>
      <c r="N422" t="s">
        <v>8259</v>
      </c>
      <c r="O422" t="s">
        <v>8716</v>
      </c>
      <c r="R422" t="s">
        <v>8967</v>
      </c>
      <c r="S422" t="s">
        <v>8968</v>
      </c>
      <c r="V422" t="s">
        <v>7930</v>
      </c>
    </row>
    <row r="423" spans="1:22" x14ac:dyDescent="0.3">
      <c r="A423" t="s">
        <v>11</v>
      </c>
      <c r="B423" s="2">
        <v>44391.583391203705</v>
      </c>
      <c r="C423" t="s">
        <v>3019</v>
      </c>
      <c r="D423" t="s">
        <v>16</v>
      </c>
      <c r="E423" t="s">
        <v>3021</v>
      </c>
      <c r="F423">
        <f t="shared" si="6"/>
        <v>253</v>
      </c>
      <c r="G423">
        <v>7046155</v>
      </c>
      <c r="H423">
        <v>128790</v>
      </c>
      <c r="I423">
        <v>4226</v>
      </c>
      <c r="J423" t="s">
        <v>7888</v>
      </c>
      <c r="K423" t="s">
        <v>8981</v>
      </c>
      <c r="L423" t="s">
        <v>8982</v>
      </c>
      <c r="M423" t="s">
        <v>8983</v>
      </c>
      <c r="O423" t="s">
        <v>8984</v>
      </c>
      <c r="V423" t="s">
        <v>7930</v>
      </c>
    </row>
    <row r="424" spans="1:22" x14ac:dyDescent="0.3">
      <c r="A424" t="s">
        <v>11</v>
      </c>
      <c r="B424" s="2">
        <v>44390.750115740739</v>
      </c>
      <c r="C424" t="s">
        <v>3027</v>
      </c>
      <c r="D424" t="s">
        <v>16</v>
      </c>
      <c r="E424" t="s">
        <v>3029</v>
      </c>
      <c r="F424">
        <f t="shared" si="6"/>
        <v>2116</v>
      </c>
      <c r="G424">
        <v>2593754</v>
      </c>
      <c r="H424">
        <v>117275</v>
      </c>
      <c r="I424">
        <v>26541</v>
      </c>
      <c r="J424" t="s">
        <v>7888</v>
      </c>
      <c r="K424" t="s">
        <v>8950</v>
      </c>
      <c r="M424" t="s">
        <v>8215</v>
      </c>
      <c r="V424" t="s">
        <v>7930</v>
      </c>
    </row>
    <row r="425" spans="1:22" x14ac:dyDescent="0.3">
      <c r="A425" t="s">
        <v>11</v>
      </c>
      <c r="B425" s="2">
        <v>44386.750023148146</v>
      </c>
      <c r="C425" t="s">
        <v>3035</v>
      </c>
      <c r="D425" t="s">
        <v>16</v>
      </c>
      <c r="E425" t="s">
        <v>745</v>
      </c>
      <c r="F425">
        <f t="shared" si="6"/>
        <v>193</v>
      </c>
      <c r="G425">
        <v>17451668</v>
      </c>
      <c r="H425">
        <v>305457</v>
      </c>
      <c r="I425">
        <v>29009</v>
      </c>
      <c r="J425" t="s">
        <v>7888</v>
      </c>
      <c r="K425" t="s">
        <v>8773</v>
      </c>
      <c r="L425" t="s">
        <v>8425</v>
      </c>
      <c r="M425" t="s">
        <v>8420</v>
      </c>
      <c r="O425" t="s">
        <v>8985</v>
      </c>
      <c r="V425" t="s">
        <v>7930</v>
      </c>
    </row>
    <row r="426" spans="1:22" x14ac:dyDescent="0.3">
      <c r="A426" t="s">
        <v>11</v>
      </c>
      <c r="B426" s="2">
        <v>44377.749976851854</v>
      </c>
      <c r="C426" t="s">
        <v>3042</v>
      </c>
      <c r="D426" t="s">
        <v>16</v>
      </c>
      <c r="E426" t="s">
        <v>908</v>
      </c>
      <c r="F426">
        <f t="shared" si="6"/>
        <v>170</v>
      </c>
      <c r="G426">
        <v>252294</v>
      </c>
      <c r="H426">
        <v>14135</v>
      </c>
      <c r="I426">
        <v>620</v>
      </c>
      <c r="J426" t="s">
        <v>7888</v>
      </c>
      <c r="K426" t="s">
        <v>8986</v>
      </c>
      <c r="L426" t="s">
        <v>8987</v>
      </c>
      <c r="M426" t="s">
        <v>8709</v>
      </c>
      <c r="O426" t="s">
        <v>8988</v>
      </c>
      <c r="V426" t="s">
        <v>7930</v>
      </c>
    </row>
    <row r="427" spans="1:22" x14ac:dyDescent="0.3">
      <c r="A427" t="s">
        <v>11</v>
      </c>
      <c r="B427" s="2">
        <v>44373.750023148146</v>
      </c>
      <c r="C427" t="s">
        <v>3049</v>
      </c>
      <c r="D427" t="s">
        <v>16</v>
      </c>
      <c r="E427" t="s">
        <v>199</v>
      </c>
      <c r="F427">
        <f t="shared" si="6"/>
        <v>143</v>
      </c>
      <c r="G427">
        <v>2480428</v>
      </c>
      <c r="H427">
        <v>118311</v>
      </c>
      <c r="I427">
        <v>9548</v>
      </c>
      <c r="J427" t="s">
        <v>7888</v>
      </c>
      <c r="K427" t="s">
        <v>8989</v>
      </c>
      <c r="L427" t="s">
        <v>8708</v>
      </c>
      <c r="M427" t="s">
        <v>8128</v>
      </c>
      <c r="O427" t="s">
        <v>8814</v>
      </c>
      <c r="V427" t="s">
        <v>7930</v>
      </c>
    </row>
    <row r="428" spans="1:22" x14ac:dyDescent="0.3">
      <c r="A428" t="s">
        <v>11</v>
      </c>
      <c r="B428" s="2">
        <v>44366.752928240741</v>
      </c>
      <c r="C428" t="s">
        <v>3056</v>
      </c>
      <c r="D428" t="s">
        <v>16</v>
      </c>
      <c r="E428" t="s">
        <v>1392</v>
      </c>
      <c r="F428">
        <f t="shared" si="6"/>
        <v>150</v>
      </c>
      <c r="G428">
        <v>1307396</v>
      </c>
      <c r="H428">
        <v>53866</v>
      </c>
      <c r="I428">
        <v>1348</v>
      </c>
      <c r="J428" t="s">
        <v>7888</v>
      </c>
      <c r="K428" t="s">
        <v>8990</v>
      </c>
      <c r="L428" t="s">
        <v>8398</v>
      </c>
      <c r="M428" t="s">
        <v>8392</v>
      </c>
      <c r="O428" t="s">
        <v>8052</v>
      </c>
      <c r="V428" t="s">
        <v>7930</v>
      </c>
    </row>
    <row r="429" spans="1:22" x14ac:dyDescent="0.3">
      <c r="A429" t="s">
        <v>11</v>
      </c>
      <c r="B429" s="2">
        <v>44329.750092592592</v>
      </c>
      <c r="C429" t="s">
        <v>3063</v>
      </c>
      <c r="D429" t="s">
        <v>16</v>
      </c>
      <c r="E429" t="s">
        <v>3065</v>
      </c>
      <c r="F429">
        <f t="shared" si="6"/>
        <v>272</v>
      </c>
      <c r="G429">
        <v>17510503</v>
      </c>
      <c r="H429">
        <v>455219</v>
      </c>
      <c r="I429">
        <v>29788</v>
      </c>
      <c r="J429" t="s">
        <v>7888</v>
      </c>
      <c r="K429" t="s">
        <v>8991</v>
      </c>
      <c r="L429" t="s">
        <v>8603</v>
      </c>
      <c r="M429" t="s">
        <v>8626</v>
      </c>
      <c r="O429" t="s">
        <v>8052</v>
      </c>
      <c r="V429" t="s">
        <v>7930</v>
      </c>
    </row>
    <row r="430" spans="1:22" x14ac:dyDescent="0.3">
      <c r="A430" t="s">
        <v>11</v>
      </c>
      <c r="B430" s="2">
        <v>44329.470254629632</v>
      </c>
      <c r="C430" t="s">
        <v>3071</v>
      </c>
      <c r="D430" t="s">
        <v>16</v>
      </c>
      <c r="E430" t="s">
        <v>3073</v>
      </c>
      <c r="F430">
        <f t="shared" si="6"/>
        <v>1410</v>
      </c>
      <c r="G430">
        <v>129926</v>
      </c>
      <c r="H430">
        <v>4447</v>
      </c>
      <c r="I430">
        <v>390</v>
      </c>
      <c r="J430" t="s">
        <v>7888</v>
      </c>
      <c r="K430" t="s">
        <v>8992</v>
      </c>
      <c r="M430" t="s">
        <v>8215</v>
      </c>
      <c r="V430" t="s">
        <v>7930</v>
      </c>
    </row>
    <row r="431" spans="1:22" x14ac:dyDescent="0.3">
      <c r="A431" t="s">
        <v>11</v>
      </c>
      <c r="B431" s="2">
        <v>44322.797731481478</v>
      </c>
      <c r="C431" t="s">
        <v>3079</v>
      </c>
      <c r="D431" t="s">
        <v>16</v>
      </c>
      <c r="E431" t="s">
        <v>3081</v>
      </c>
      <c r="F431">
        <f t="shared" si="6"/>
        <v>1444</v>
      </c>
      <c r="G431">
        <v>105745</v>
      </c>
      <c r="H431">
        <v>3558</v>
      </c>
      <c r="I431">
        <v>323</v>
      </c>
      <c r="J431" t="s">
        <v>7888</v>
      </c>
      <c r="K431" t="s">
        <v>8992</v>
      </c>
      <c r="M431" t="s">
        <v>8215</v>
      </c>
      <c r="V431" t="s">
        <v>7930</v>
      </c>
    </row>
    <row r="432" spans="1:22" x14ac:dyDescent="0.3">
      <c r="A432" t="s">
        <v>11</v>
      </c>
      <c r="B432" s="2">
        <v>44320.750034722223</v>
      </c>
      <c r="C432" t="s">
        <v>3086</v>
      </c>
      <c r="D432" t="s">
        <v>16</v>
      </c>
      <c r="E432" t="s">
        <v>3088</v>
      </c>
      <c r="F432">
        <f t="shared" si="6"/>
        <v>117</v>
      </c>
      <c r="G432">
        <v>91691</v>
      </c>
      <c r="H432">
        <v>3419</v>
      </c>
      <c r="I432">
        <v>269</v>
      </c>
      <c r="J432" t="s">
        <v>7888</v>
      </c>
      <c r="K432" t="s">
        <v>8992</v>
      </c>
      <c r="L432" t="s">
        <v>8993</v>
      </c>
      <c r="M432" t="s">
        <v>8994</v>
      </c>
      <c r="O432" t="s">
        <v>8995</v>
      </c>
      <c r="V432" t="s">
        <v>7930</v>
      </c>
    </row>
    <row r="433" spans="1:22" x14ac:dyDescent="0.3">
      <c r="A433" t="s">
        <v>11</v>
      </c>
      <c r="B433" s="2">
        <v>44316.7503125</v>
      </c>
      <c r="C433" t="s">
        <v>3093</v>
      </c>
      <c r="D433" t="s">
        <v>16</v>
      </c>
      <c r="E433" t="s">
        <v>3095</v>
      </c>
      <c r="F433">
        <f t="shared" si="6"/>
        <v>259</v>
      </c>
      <c r="G433">
        <v>276979</v>
      </c>
      <c r="H433">
        <v>12088</v>
      </c>
      <c r="I433">
        <v>602</v>
      </c>
      <c r="J433" t="s">
        <v>7888</v>
      </c>
      <c r="K433" t="s">
        <v>8996</v>
      </c>
      <c r="L433" t="s">
        <v>8997</v>
      </c>
      <c r="M433" t="s">
        <v>8998</v>
      </c>
      <c r="O433" t="s">
        <v>8988</v>
      </c>
      <c r="V433" t="s">
        <v>7930</v>
      </c>
    </row>
    <row r="434" spans="1:22" x14ac:dyDescent="0.3">
      <c r="A434" t="s">
        <v>11</v>
      </c>
      <c r="B434" s="2">
        <v>44315.750011574077</v>
      </c>
      <c r="C434" t="s">
        <v>3101</v>
      </c>
      <c r="D434" t="s">
        <v>16</v>
      </c>
      <c r="E434" t="s">
        <v>3103</v>
      </c>
      <c r="F434">
        <f t="shared" si="6"/>
        <v>1252</v>
      </c>
      <c r="G434">
        <v>100079</v>
      </c>
      <c r="H434">
        <v>4029</v>
      </c>
      <c r="I434">
        <v>330</v>
      </c>
      <c r="J434" t="s">
        <v>7888</v>
      </c>
      <c r="K434" t="s">
        <v>8992</v>
      </c>
      <c r="M434" t="s">
        <v>8215</v>
      </c>
      <c r="V434" t="s">
        <v>7930</v>
      </c>
    </row>
    <row r="435" spans="1:22" x14ac:dyDescent="0.3">
      <c r="A435" t="s">
        <v>11</v>
      </c>
      <c r="B435" s="2">
        <v>44312.750011574077</v>
      </c>
      <c r="C435" t="s">
        <v>3109</v>
      </c>
      <c r="D435" t="s">
        <v>16</v>
      </c>
      <c r="E435" t="s">
        <v>262</v>
      </c>
      <c r="F435">
        <f t="shared" si="6"/>
        <v>195</v>
      </c>
      <c r="G435">
        <v>2074961</v>
      </c>
      <c r="H435">
        <v>50934</v>
      </c>
      <c r="I435">
        <v>5893</v>
      </c>
      <c r="J435" t="s">
        <v>7888</v>
      </c>
      <c r="K435" t="s">
        <v>8999</v>
      </c>
      <c r="L435" t="s">
        <v>8223</v>
      </c>
      <c r="M435" t="s">
        <v>9000</v>
      </c>
      <c r="O435" t="s">
        <v>8052</v>
      </c>
      <c r="V435" t="s">
        <v>7930</v>
      </c>
    </row>
    <row r="436" spans="1:22" x14ac:dyDescent="0.3">
      <c r="A436" t="s">
        <v>11</v>
      </c>
      <c r="B436" s="2">
        <v>44309.7500462963</v>
      </c>
      <c r="C436" t="s">
        <v>3116</v>
      </c>
      <c r="D436" t="s">
        <v>16</v>
      </c>
      <c r="E436" t="s">
        <v>377</v>
      </c>
      <c r="F436">
        <f t="shared" si="6"/>
        <v>204</v>
      </c>
      <c r="G436">
        <v>2770185</v>
      </c>
      <c r="H436">
        <v>12000</v>
      </c>
      <c r="I436">
        <v>4841</v>
      </c>
      <c r="J436" t="s">
        <v>7888</v>
      </c>
      <c r="K436" t="s">
        <v>9001</v>
      </c>
      <c r="L436" t="s">
        <v>9002</v>
      </c>
      <c r="M436" t="s">
        <v>8998</v>
      </c>
      <c r="O436" t="s">
        <v>8988</v>
      </c>
      <c r="V436" t="s">
        <v>7930</v>
      </c>
    </row>
    <row r="437" spans="1:22" x14ac:dyDescent="0.3">
      <c r="A437" t="s">
        <v>11</v>
      </c>
      <c r="B437" s="2">
        <v>44308.750462962962</v>
      </c>
      <c r="C437" t="s">
        <v>3123</v>
      </c>
      <c r="D437" t="s">
        <v>16</v>
      </c>
      <c r="E437" t="s">
        <v>3125</v>
      </c>
      <c r="F437">
        <f t="shared" si="6"/>
        <v>1695</v>
      </c>
      <c r="G437">
        <v>133816</v>
      </c>
      <c r="H437">
        <v>5943</v>
      </c>
      <c r="I437">
        <v>556</v>
      </c>
      <c r="J437" t="s">
        <v>7888</v>
      </c>
      <c r="K437" t="s">
        <v>8992</v>
      </c>
      <c r="M437" t="s">
        <v>8215</v>
      </c>
      <c r="V437" t="s">
        <v>7930</v>
      </c>
    </row>
    <row r="438" spans="1:22" x14ac:dyDescent="0.3">
      <c r="A438" t="s">
        <v>11</v>
      </c>
      <c r="B438" s="2">
        <v>44306.750196759262</v>
      </c>
      <c r="C438" t="s">
        <v>3131</v>
      </c>
      <c r="D438" t="s">
        <v>16</v>
      </c>
      <c r="E438" t="s">
        <v>601</v>
      </c>
      <c r="F438">
        <f t="shared" si="6"/>
        <v>119</v>
      </c>
      <c r="G438">
        <v>96718</v>
      </c>
      <c r="H438">
        <v>5185</v>
      </c>
      <c r="I438">
        <v>400</v>
      </c>
      <c r="J438" t="s">
        <v>7888</v>
      </c>
      <c r="K438" t="s">
        <v>9003</v>
      </c>
      <c r="L438" t="s">
        <v>9004</v>
      </c>
      <c r="M438" t="s">
        <v>9005</v>
      </c>
      <c r="O438" t="s">
        <v>9006</v>
      </c>
      <c r="V438" t="s">
        <v>7930</v>
      </c>
    </row>
    <row r="439" spans="1:22" x14ac:dyDescent="0.3">
      <c r="A439" t="s">
        <v>11</v>
      </c>
      <c r="B439" s="2">
        <v>44304.729189814818</v>
      </c>
      <c r="C439" t="s">
        <v>3137</v>
      </c>
      <c r="D439" t="s">
        <v>16</v>
      </c>
      <c r="E439" t="s">
        <v>493</v>
      </c>
      <c r="F439">
        <f t="shared" si="6"/>
        <v>136</v>
      </c>
      <c r="G439">
        <v>1463637</v>
      </c>
      <c r="H439">
        <v>19435</v>
      </c>
      <c r="I439">
        <v>5642</v>
      </c>
      <c r="J439" t="s">
        <v>7888</v>
      </c>
      <c r="K439" t="s">
        <v>8992</v>
      </c>
      <c r="M439" t="s">
        <v>8215</v>
      </c>
      <c r="V439" t="s">
        <v>7930</v>
      </c>
    </row>
    <row r="440" spans="1:22" x14ac:dyDescent="0.3">
      <c r="A440" t="s">
        <v>11</v>
      </c>
      <c r="B440" s="2">
        <v>44299.816458333335</v>
      </c>
      <c r="C440" t="s">
        <v>3144</v>
      </c>
      <c r="D440" t="s">
        <v>16</v>
      </c>
      <c r="E440" t="s">
        <v>780</v>
      </c>
      <c r="F440">
        <f t="shared" si="6"/>
        <v>188</v>
      </c>
      <c r="G440">
        <v>23535391</v>
      </c>
      <c r="H440">
        <v>457333</v>
      </c>
      <c r="I440">
        <v>29374</v>
      </c>
      <c r="J440" t="s">
        <v>7888</v>
      </c>
      <c r="K440" t="s">
        <v>9007</v>
      </c>
      <c r="L440" t="s">
        <v>8259</v>
      </c>
      <c r="M440" t="s">
        <v>8420</v>
      </c>
      <c r="O440" t="s">
        <v>8181</v>
      </c>
      <c r="V440" t="s">
        <v>7930</v>
      </c>
    </row>
    <row r="441" spans="1:22" x14ac:dyDescent="0.3">
      <c r="A441" t="s">
        <v>11</v>
      </c>
      <c r="B441" s="2">
        <v>44295.45857638889</v>
      </c>
      <c r="C441" t="s">
        <v>3151</v>
      </c>
      <c r="D441" t="s">
        <v>16</v>
      </c>
      <c r="E441" t="s">
        <v>3153</v>
      </c>
      <c r="F441">
        <f t="shared" si="6"/>
        <v>185</v>
      </c>
      <c r="G441">
        <v>22583218</v>
      </c>
      <c r="H441">
        <v>181202</v>
      </c>
      <c r="I441">
        <v>3161</v>
      </c>
      <c r="J441" t="s">
        <v>7888</v>
      </c>
      <c r="K441" t="s">
        <v>9008</v>
      </c>
      <c r="L441" t="s">
        <v>8398</v>
      </c>
      <c r="M441" t="s">
        <v>8392</v>
      </c>
      <c r="O441" t="s">
        <v>9009</v>
      </c>
      <c r="V441" t="s">
        <v>7930</v>
      </c>
    </row>
    <row r="442" spans="1:22" x14ac:dyDescent="0.3">
      <c r="A442" t="s">
        <v>11</v>
      </c>
      <c r="B442" s="2">
        <v>44289.750034722223</v>
      </c>
      <c r="C442" t="s">
        <v>3159</v>
      </c>
      <c r="D442" t="s">
        <v>16</v>
      </c>
      <c r="E442" t="s">
        <v>1032</v>
      </c>
      <c r="F442">
        <f t="shared" si="6"/>
        <v>164</v>
      </c>
      <c r="G442">
        <v>610557</v>
      </c>
      <c r="H442">
        <v>21445</v>
      </c>
      <c r="I442">
        <v>974</v>
      </c>
      <c r="J442" t="s">
        <v>7888</v>
      </c>
      <c r="K442" t="s">
        <v>9010</v>
      </c>
      <c r="L442" t="s">
        <v>8364</v>
      </c>
      <c r="M442" t="s">
        <v>9011</v>
      </c>
      <c r="O442" t="s">
        <v>9012</v>
      </c>
      <c r="V442" t="s">
        <v>7930</v>
      </c>
    </row>
    <row r="443" spans="1:22" x14ac:dyDescent="0.3">
      <c r="A443" t="s">
        <v>11</v>
      </c>
      <c r="B443" s="2">
        <v>44285.756076388891</v>
      </c>
      <c r="C443" t="s">
        <v>3166</v>
      </c>
      <c r="D443" t="s">
        <v>16</v>
      </c>
      <c r="E443" t="s">
        <v>3168</v>
      </c>
      <c r="F443">
        <f t="shared" si="6"/>
        <v>246</v>
      </c>
      <c r="G443">
        <v>5061420</v>
      </c>
      <c r="H443">
        <v>29971</v>
      </c>
      <c r="I443">
        <v>3877</v>
      </c>
      <c r="J443" t="s">
        <v>7888</v>
      </c>
      <c r="K443" t="s">
        <v>9013</v>
      </c>
      <c r="L443" t="s">
        <v>9014</v>
      </c>
      <c r="M443" t="s">
        <v>8378</v>
      </c>
      <c r="O443" t="s">
        <v>8052</v>
      </c>
      <c r="V443" t="s">
        <v>7930</v>
      </c>
    </row>
    <row r="444" spans="1:22" x14ac:dyDescent="0.3">
      <c r="A444" t="s">
        <v>11</v>
      </c>
      <c r="B444" s="2">
        <v>44281.750034722223</v>
      </c>
      <c r="C444" t="s">
        <v>3174</v>
      </c>
      <c r="D444" t="s">
        <v>16</v>
      </c>
      <c r="E444" t="s">
        <v>1584</v>
      </c>
      <c r="F444">
        <f t="shared" si="6"/>
        <v>225</v>
      </c>
      <c r="G444">
        <v>15658883</v>
      </c>
      <c r="H444">
        <v>165545</v>
      </c>
      <c r="I444">
        <v>2710</v>
      </c>
      <c r="J444" t="s">
        <v>7888</v>
      </c>
      <c r="K444" t="s">
        <v>9015</v>
      </c>
      <c r="L444" t="s">
        <v>8228</v>
      </c>
      <c r="M444" t="s">
        <v>8229</v>
      </c>
      <c r="O444" t="s">
        <v>9016</v>
      </c>
      <c r="V444" t="s">
        <v>7930</v>
      </c>
    </row>
    <row r="445" spans="1:22" x14ac:dyDescent="0.3">
      <c r="A445" t="s">
        <v>11</v>
      </c>
      <c r="B445" s="2">
        <v>44274.750011574077</v>
      </c>
      <c r="C445" t="s">
        <v>3181</v>
      </c>
      <c r="D445" t="s">
        <v>16</v>
      </c>
      <c r="E445" t="s">
        <v>3153</v>
      </c>
      <c r="F445">
        <f t="shared" si="6"/>
        <v>185</v>
      </c>
      <c r="G445">
        <v>2389418</v>
      </c>
      <c r="H445">
        <v>57566</v>
      </c>
      <c r="I445">
        <v>6752</v>
      </c>
      <c r="J445" t="s">
        <v>7888</v>
      </c>
      <c r="K445" t="s">
        <v>9017</v>
      </c>
      <c r="L445" t="s">
        <v>8840</v>
      </c>
      <c r="M445" t="s">
        <v>8608</v>
      </c>
      <c r="O445" t="s">
        <v>8920</v>
      </c>
      <c r="V445" t="s">
        <v>7930</v>
      </c>
    </row>
    <row r="446" spans="1:22" x14ac:dyDescent="0.3">
      <c r="A446" t="s">
        <v>11</v>
      </c>
      <c r="B446" s="2">
        <v>44268.749965277777</v>
      </c>
      <c r="C446" t="s">
        <v>3188</v>
      </c>
      <c r="D446" t="s">
        <v>16</v>
      </c>
      <c r="E446" t="s">
        <v>270</v>
      </c>
      <c r="F446">
        <f t="shared" si="6"/>
        <v>228</v>
      </c>
      <c r="G446">
        <v>8140590</v>
      </c>
      <c r="H446">
        <v>150610</v>
      </c>
      <c r="I446">
        <v>2480</v>
      </c>
      <c r="J446" t="s">
        <v>7888</v>
      </c>
      <c r="K446" t="s">
        <v>9018</v>
      </c>
      <c r="L446" t="s">
        <v>8288</v>
      </c>
      <c r="M446" t="s">
        <v>9019</v>
      </c>
      <c r="N446" t="s">
        <v>8163</v>
      </c>
      <c r="O446" t="s">
        <v>9020</v>
      </c>
      <c r="P446" t="s">
        <v>9021</v>
      </c>
      <c r="R446" t="s">
        <v>9022</v>
      </c>
      <c r="S446" t="s">
        <v>9023</v>
      </c>
      <c r="T446" t="s">
        <v>9024</v>
      </c>
      <c r="V446" t="s">
        <v>7930</v>
      </c>
    </row>
    <row r="447" spans="1:22" x14ac:dyDescent="0.3">
      <c r="A447" t="s">
        <v>11</v>
      </c>
      <c r="B447" s="2">
        <v>44261.75</v>
      </c>
      <c r="C447" t="s">
        <v>3195</v>
      </c>
      <c r="D447" t="s">
        <v>16</v>
      </c>
      <c r="E447" t="s">
        <v>153</v>
      </c>
      <c r="F447">
        <f t="shared" si="6"/>
        <v>171</v>
      </c>
      <c r="G447">
        <v>22537992</v>
      </c>
      <c r="H447">
        <v>59693</v>
      </c>
      <c r="I447">
        <v>13006</v>
      </c>
      <c r="J447" t="s">
        <v>7888</v>
      </c>
      <c r="K447" t="s">
        <v>8986</v>
      </c>
      <c r="L447" t="s">
        <v>9002</v>
      </c>
      <c r="M447" t="s">
        <v>8709</v>
      </c>
      <c r="O447" t="s">
        <v>8988</v>
      </c>
      <c r="V447" t="s">
        <v>7930</v>
      </c>
    </row>
    <row r="448" spans="1:22" x14ac:dyDescent="0.3">
      <c r="A448" t="s">
        <v>11</v>
      </c>
      <c r="B448" s="2">
        <v>44253.782025462962</v>
      </c>
      <c r="C448" t="s">
        <v>3202</v>
      </c>
      <c r="D448" t="s">
        <v>16</v>
      </c>
      <c r="E448" t="s">
        <v>1705</v>
      </c>
      <c r="F448">
        <f t="shared" si="6"/>
        <v>210</v>
      </c>
      <c r="G448">
        <v>22493600</v>
      </c>
      <c r="H448">
        <v>483060</v>
      </c>
      <c r="I448">
        <v>60013</v>
      </c>
      <c r="J448" t="s">
        <v>7888</v>
      </c>
      <c r="K448" t="s">
        <v>9025</v>
      </c>
      <c r="L448" t="s">
        <v>8708</v>
      </c>
      <c r="M448" t="s">
        <v>8877</v>
      </c>
      <c r="O448" t="s">
        <v>9026</v>
      </c>
      <c r="V448" t="s">
        <v>7930</v>
      </c>
    </row>
    <row r="449" spans="1:22" x14ac:dyDescent="0.3">
      <c r="A449" t="s">
        <v>11</v>
      </c>
      <c r="B449" s="2">
        <v>44249.49931712963</v>
      </c>
      <c r="C449" t="s">
        <v>3209</v>
      </c>
      <c r="D449" t="s">
        <v>16</v>
      </c>
      <c r="E449" t="s">
        <v>2650</v>
      </c>
      <c r="F449">
        <f t="shared" si="6"/>
        <v>211</v>
      </c>
      <c r="G449">
        <v>9921695</v>
      </c>
      <c r="H449">
        <v>206447</v>
      </c>
      <c r="I449">
        <v>6388</v>
      </c>
      <c r="J449" t="s">
        <v>7888</v>
      </c>
      <c r="K449" t="s">
        <v>9027</v>
      </c>
      <c r="L449" t="s">
        <v>9028</v>
      </c>
      <c r="M449" t="s">
        <v>8906</v>
      </c>
      <c r="O449" t="s">
        <v>8342</v>
      </c>
      <c r="V449" t="s">
        <v>7930</v>
      </c>
    </row>
    <row r="450" spans="1:22" x14ac:dyDescent="0.3">
      <c r="A450" t="s">
        <v>11</v>
      </c>
      <c r="B450" s="2">
        <v>44246.750023148146</v>
      </c>
      <c r="C450" t="s">
        <v>3216</v>
      </c>
      <c r="D450" t="s">
        <v>16</v>
      </c>
      <c r="E450" t="s">
        <v>3218</v>
      </c>
      <c r="F450">
        <f t="shared" ref="F450:F513" si="7">IFERROR(IF(ISNUMBER(SEARCH("M", E450)), MID(E450, SEARCH("T", E450) + 1, SEARCH("M", E450) - SEARCH("T", E450) - 1) * 60, 0), 0) + IFERROR(IF(ISNUMBER(SEARCH("M", E450)), MID(E450, SEARCH("M", E450) + 1, SEARCH("S", E450) - SEARCH("M", E450) - 1) * 1, MID(E450, SEARCH("T", E450) + 1, SEARCH("S", E450) - SEARCH("T", E450) - 1) * 1), 0)</f>
        <v>250</v>
      </c>
      <c r="G450">
        <v>7384819</v>
      </c>
      <c r="H450">
        <v>98322</v>
      </c>
      <c r="I450">
        <v>12162</v>
      </c>
      <c r="J450" t="s">
        <v>7888</v>
      </c>
      <c r="K450" t="s">
        <v>9029</v>
      </c>
      <c r="L450" t="s">
        <v>8228</v>
      </c>
      <c r="M450" t="s">
        <v>8229</v>
      </c>
      <c r="O450" t="s">
        <v>9016</v>
      </c>
      <c r="V450" t="s">
        <v>7930</v>
      </c>
    </row>
    <row r="451" spans="1:22" x14ac:dyDescent="0.3">
      <c r="A451" t="s">
        <v>11</v>
      </c>
      <c r="B451" s="2">
        <v>44244.460590277777</v>
      </c>
      <c r="C451" t="s">
        <v>3224</v>
      </c>
      <c r="D451" t="s">
        <v>16</v>
      </c>
      <c r="E451" t="s">
        <v>3226</v>
      </c>
      <c r="F451">
        <f t="shared" si="7"/>
        <v>56</v>
      </c>
      <c r="G451">
        <v>403103</v>
      </c>
      <c r="H451">
        <v>19481</v>
      </c>
      <c r="I451">
        <v>764</v>
      </c>
      <c r="J451" t="s">
        <v>7888</v>
      </c>
      <c r="K451" t="s">
        <v>9029</v>
      </c>
      <c r="L451" t="s">
        <v>8228</v>
      </c>
      <c r="M451" t="s">
        <v>8229</v>
      </c>
      <c r="O451" t="s">
        <v>9016</v>
      </c>
      <c r="V451" t="s">
        <v>7930</v>
      </c>
    </row>
    <row r="452" spans="1:22" x14ac:dyDescent="0.3">
      <c r="A452" t="s">
        <v>11</v>
      </c>
      <c r="B452" s="2">
        <v>44240.750011574077</v>
      </c>
      <c r="C452" t="s">
        <v>3232</v>
      </c>
      <c r="D452" t="s">
        <v>16</v>
      </c>
      <c r="E452" t="s">
        <v>129</v>
      </c>
      <c r="F452">
        <f t="shared" si="7"/>
        <v>186</v>
      </c>
      <c r="G452">
        <v>104339775</v>
      </c>
      <c r="H452">
        <v>1532290</v>
      </c>
      <c r="I452">
        <v>80310</v>
      </c>
      <c r="J452" t="s">
        <v>7888</v>
      </c>
      <c r="K452" t="s">
        <v>9030</v>
      </c>
      <c r="L452" t="s">
        <v>8603</v>
      </c>
      <c r="M452" t="s">
        <v>8626</v>
      </c>
      <c r="O452" t="s">
        <v>8052</v>
      </c>
      <c r="V452" t="s">
        <v>7930</v>
      </c>
    </row>
    <row r="453" spans="1:22" x14ac:dyDescent="0.3">
      <c r="A453" t="s">
        <v>11</v>
      </c>
      <c r="B453" s="2">
        <v>44236.750011574077</v>
      </c>
      <c r="C453" t="s">
        <v>3239</v>
      </c>
      <c r="D453" t="s">
        <v>16</v>
      </c>
      <c r="E453" t="s">
        <v>3241</v>
      </c>
      <c r="F453">
        <f t="shared" si="7"/>
        <v>215</v>
      </c>
      <c r="G453">
        <v>119329315</v>
      </c>
      <c r="H453">
        <v>1264488</v>
      </c>
      <c r="I453">
        <v>40615</v>
      </c>
      <c r="J453" t="s">
        <v>7888</v>
      </c>
      <c r="K453" t="s">
        <v>9031</v>
      </c>
      <c r="L453" t="s">
        <v>8259</v>
      </c>
      <c r="M453" t="s">
        <v>8555</v>
      </c>
      <c r="O453" t="s">
        <v>8342</v>
      </c>
      <c r="V453" t="s">
        <v>7930</v>
      </c>
    </row>
    <row r="454" spans="1:22" x14ac:dyDescent="0.3">
      <c r="A454" t="s">
        <v>11</v>
      </c>
      <c r="B454" s="2">
        <v>44232.750821759262</v>
      </c>
      <c r="C454" t="s">
        <v>1604</v>
      </c>
      <c r="D454" t="s">
        <v>16</v>
      </c>
      <c r="E454" t="s">
        <v>1584</v>
      </c>
      <c r="F454">
        <f t="shared" si="7"/>
        <v>225</v>
      </c>
      <c r="G454">
        <v>127627128</v>
      </c>
      <c r="H454">
        <v>1171315</v>
      </c>
      <c r="I454">
        <v>22797</v>
      </c>
      <c r="J454" t="s">
        <v>7887</v>
      </c>
      <c r="K454" t="s">
        <v>9032</v>
      </c>
      <c r="M454" t="s">
        <v>8215</v>
      </c>
      <c r="V454" t="s">
        <v>7930</v>
      </c>
    </row>
    <row r="455" spans="1:22" x14ac:dyDescent="0.3">
      <c r="A455" t="s">
        <v>11</v>
      </c>
      <c r="B455" s="2">
        <v>44222.621076388888</v>
      </c>
      <c r="C455" t="s">
        <v>3253</v>
      </c>
      <c r="D455" t="s">
        <v>16</v>
      </c>
      <c r="E455" t="s">
        <v>2244</v>
      </c>
      <c r="F455">
        <f t="shared" si="7"/>
        <v>232</v>
      </c>
      <c r="G455">
        <v>377017</v>
      </c>
      <c r="H455">
        <v>20538</v>
      </c>
      <c r="I455">
        <v>1323</v>
      </c>
      <c r="J455" t="s">
        <v>7888</v>
      </c>
      <c r="K455" t="s">
        <v>9033</v>
      </c>
      <c r="L455" t="s">
        <v>8364</v>
      </c>
      <c r="M455" t="s">
        <v>9034</v>
      </c>
      <c r="O455" t="s">
        <v>9009</v>
      </c>
      <c r="V455" t="s">
        <v>7930</v>
      </c>
    </row>
    <row r="456" spans="1:22" x14ac:dyDescent="0.3">
      <c r="A456" t="s">
        <v>11</v>
      </c>
      <c r="B456" s="2">
        <v>44222.450277777774</v>
      </c>
      <c r="C456" t="s">
        <v>3260</v>
      </c>
      <c r="D456" t="s">
        <v>16</v>
      </c>
      <c r="E456" t="s">
        <v>262</v>
      </c>
      <c r="F456">
        <f t="shared" si="7"/>
        <v>195</v>
      </c>
      <c r="G456">
        <v>410043</v>
      </c>
      <c r="H456">
        <v>24831</v>
      </c>
      <c r="I456">
        <v>1513</v>
      </c>
      <c r="J456" t="s">
        <v>7888</v>
      </c>
      <c r="K456" t="s">
        <v>9035</v>
      </c>
      <c r="L456" t="s">
        <v>8364</v>
      </c>
      <c r="M456" t="s">
        <v>9036</v>
      </c>
      <c r="O456" t="s">
        <v>9009</v>
      </c>
      <c r="V456" t="s">
        <v>7930</v>
      </c>
    </row>
    <row r="457" spans="1:22" x14ac:dyDescent="0.3">
      <c r="A457" t="s">
        <v>11</v>
      </c>
      <c r="B457" s="2">
        <v>44209.750057870369</v>
      </c>
      <c r="C457" t="s">
        <v>3267</v>
      </c>
      <c r="D457" t="s">
        <v>16</v>
      </c>
      <c r="E457" t="s">
        <v>41</v>
      </c>
      <c r="F457">
        <f t="shared" si="7"/>
        <v>177</v>
      </c>
      <c r="G457">
        <v>14490132</v>
      </c>
      <c r="H457">
        <v>357613</v>
      </c>
      <c r="I457">
        <v>13468</v>
      </c>
      <c r="J457" t="s">
        <v>7888</v>
      </c>
      <c r="K457" t="s">
        <v>9037</v>
      </c>
      <c r="L457" t="s">
        <v>8708</v>
      </c>
      <c r="M457" t="s">
        <v>8877</v>
      </c>
      <c r="O457" t="s">
        <v>8052</v>
      </c>
      <c r="V457" t="s">
        <v>7930</v>
      </c>
    </row>
    <row r="458" spans="1:22" x14ac:dyDescent="0.3">
      <c r="A458" t="s">
        <v>11</v>
      </c>
      <c r="B458" s="2">
        <v>44184.749976851854</v>
      </c>
      <c r="C458" t="s">
        <v>3274</v>
      </c>
      <c r="D458" t="s">
        <v>16</v>
      </c>
      <c r="E458" t="s">
        <v>2536</v>
      </c>
      <c r="F458">
        <f t="shared" si="7"/>
        <v>168</v>
      </c>
      <c r="G458">
        <v>3905121</v>
      </c>
      <c r="H458">
        <v>108604</v>
      </c>
      <c r="I458">
        <v>2936</v>
      </c>
      <c r="J458" t="s">
        <v>7888</v>
      </c>
      <c r="K458" t="s">
        <v>9038</v>
      </c>
      <c r="L458" t="s">
        <v>8398</v>
      </c>
      <c r="M458" t="s">
        <v>8392</v>
      </c>
      <c r="O458" t="s">
        <v>9009</v>
      </c>
      <c r="V458" t="s">
        <v>7930</v>
      </c>
    </row>
    <row r="459" spans="1:22" x14ac:dyDescent="0.3">
      <c r="A459" t="s">
        <v>11</v>
      </c>
      <c r="B459" s="2">
        <v>44161.750185185185</v>
      </c>
      <c r="C459" t="s">
        <v>3281</v>
      </c>
      <c r="D459" t="s">
        <v>16</v>
      </c>
      <c r="E459" t="s">
        <v>983</v>
      </c>
      <c r="F459">
        <f t="shared" si="7"/>
        <v>203</v>
      </c>
      <c r="G459">
        <v>107610435</v>
      </c>
      <c r="H459">
        <v>1358914</v>
      </c>
      <c r="I459">
        <v>58652</v>
      </c>
      <c r="J459" t="s">
        <v>7888</v>
      </c>
      <c r="K459" t="s">
        <v>9039</v>
      </c>
      <c r="L459" t="s">
        <v>8708</v>
      </c>
      <c r="M459" t="s">
        <v>8877</v>
      </c>
      <c r="O459" t="s">
        <v>9040</v>
      </c>
      <c r="V459" t="s">
        <v>7930</v>
      </c>
    </row>
    <row r="460" spans="1:22" x14ac:dyDescent="0.3">
      <c r="A460" t="s">
        <v>11</v>
      </c>
      <c r="B460" s="2">
        <v>44156.708460648151</v>
      </c>
      <c r="C460" t="s">
        <v>1604</v>
      </c>
      <c r="D460" t="s">
        <v>16</v>
      </c>
      <c r="E460" t="s">
        <v>293</v>
      </c>
      <c r="F460">
        <f t="shared" si="7"/>
        <v>209</v>
      </c>
      <c r="G460">
        <v>10091429</v>
      </c>
      <c r="H460">
        <v>185873</v>
      </c>
      <c r="I460">
        <v>5724</v>
      </c>
      <c r="J460" t="s">
        <v>7887</v>
      </c>
      <c r="K460" t="s">
        <v>8904</v>
      </c>
      <c r="M460" t="s">
        <v>8215</v>
      </c>
      <c r="V460" t="s">
        <v>7930</v>
      </c>
    </row>
    <row r="461" spans="1:22" x14ac:dyDescent="0.3">
      <c r="A461" t="s">
        <v>11</v>
      </c>
      <c r="B461" s="2">
        <v>44154.749942129631</v>
      </c>
      <c r="C461" t="s">
        <v>3294</v>
      </c>
      <c r="D461" t="s">
        <v>16</v>
      </c>
      <c r="E461" t="s">
        <v>3296</v>
      </c>
      <c r="F461">
        <f t="shared" si="7"/>
        <v>224</v>
      </c>
      <c r="G461">
        <v>10140778</v>
      </c>
      <c r="H461">
        <v>198348</v>
      </c>
      <c r="I461">
        <v>6348</v>
      </c>
      <c r="J461" t="s">
        <v>7888</v>
      </c>
      <c r="K461" t="s">
        <v>9032</v>
      </c>
      <c r="L461" t="s">
        <v>8398</v>
      </c>
      <c r="M461" t="s">
        <v>8392</v>
      </c>
      <c r="O461" t="s">
        <v>8052</v>
      </c>
      <c r="V461" t="s">
        <v>7930</v>
      </c>
    </row>
    <row r="462" spans="1:22" x14ac:dyDescent="0.3">
      <c r="A462" t="s">
        <v>11</v>
      </c>
      <c r="B462" s="2">
        <v>44153.757395833331</v>
      </c>
      <c r="C462" t="s">
        <v>3302</v>
      </c>
      <c r="D462" t="s">
        <v>16</v>
      </c>
      <c r="E462" t="s">
        <v>1914</v>
      </c>
      <c r="F462">
        <f t="shared" si="7"/>
        <v>199</v>
      </c>
      <c r="G462">
        <v>1557354</v>
      </c>
      <c r="H462">
        <v>45086</v>
      </c>
      <c r="I462">
        <v>1408</v>
      </c>
      <c r="J462" t="s">
        <v>7888</v>
      </c>
      <c r="K462" t="s">
        <v>8795</v>
      </c>
      <c r="L462" t="s">
        <v>9041</v>
      </c>
      <c r="M462" t="s">
        <v>9042</v>
      </c>
      <c r="O462" t="s">
        <v>9043</v>
      </c>
      <c r="V462" t="s">
        <v>7930</v>
      </c>
    </row>
    <row r="463" spans="1:22" x14ac:dyDescent="0.3">
      <c r="A463" t="s">
        <v>11</v>
      </c>
      <c r="B463" s="2">
        <v>44148.750023148146</v>
      </c>
      <c r="C463" t="s">
        <v>3309</v>
      </c>
      <c r="D463" t="s">
        <v>16</v>
      </c>
      <c r="E463" t="s">
        <v>477</v>
      </c>
      <c r="F463">
        <f t="shared" si="7"/>
        <v>194</v>
      </c>
      <c r="G463">
        <v>33796240</v>
      </c>
      <c r="H463">
        <v>791738</v>
      </c>
      <c r="I463">
        <v>19755</v>
      </c>
      <c r="J463" t="s">
        <v>7888</v>
      </c>
      <c r="K463" t="s">
        <v>9044</v>
      </c>
      <c r="L463" t="s">
        <v>8603</v>
      </c>
      <c r="M463" t="s">
        <v>8626</v>
      </c>
      <c r="O463" t="s">
        <v>8888</v>
      </c>
      <c r="V463" t="s">
        <v>7930</v>
      </c>
    </row>
    <row r="464" spans="1:22" x14ac:dyDescent="0.3">
      <c r="A464" t="s">
        <v>11</v>
      </c>
      <c r="B464" s="2">
        <v>44144.7502662037</v>
      </c>
      <c r="C464" t="s">
        <v>3316</v>
      </c>
      <c r="D464" t="s">
        <v>16</v>
      </c>
      <c r="E464" t="s">
        <v>17</v>
      </c>
      <c r="F464">
        <f t="shared" si="7"/>
        <v>205</v>
      </c>
      <c r="G464">
        <v>430758577</v>
      </c>
      <c r="H464">
        <v>3175478</v>
      </c>
      <c r="I464">
        <v>68936</v>
      </c>
      <c r="J464" t="s">
        <v>7888</v>
      </c>
      <c r="K464" t="s">
        <v>8661</v>
      </c>
      <c r="L464" t="s">
        <v>8259</v>
      </c>
      <c r="M464" t="s">
        <v>8662</v>
      </c>
      <c r="O464" t="s">
        <v>8342</v>
      </c>
      <c r="V464" t="s">
        <v>7930</v>
      </c>
    </row>
    <row r="465" spans="1:22" x14ac:dyDescent="0.3">
      <c r="A465" t="s">
        <v>11</v>
      </c>
      <c r="B465" s="2">
        <v>44142.75</v>
      </c>
      <c r="C465" t="s">
        <v>3323</v>
      </c>
      <c r="D465" t="s">
        <v>16</v>
      </c>
      <c r="E465" t="s">
        <v>3325</v>
      </c>
      <c r="F465">
        <f t="shared" si="7"/>
        <v>66</v>
      </c>
      <c r="G465">
        <v>1155057</v>
      </c>
      <c r="H465">
        <v>77011</v>
      </c>
      <c r="I465">
        <v>2323</v>
      </c>
      <c r="J465" t="s">
        <v>7887</v>
      </c>
      <c r="K465" t="s">
        <v>9045</v>
      </c>
      <c r="M465" t="s">
        <v>8215</v>
      </c>
      <c r="V465" t="s">
        <v>7930</v>
      </c>
    </row>
    <row r="466" spans="1:22" x14ac:dyDescent="0.3">
      <c r="A466" t="s">
        <v>11</v>
      </c>
      <c r="B466" s="2">
        <v>44138.755185185182</v>
      </c>
      <c r="C466" t="s">
        <v>3331</v>
      </c>
      <c r="D466" t="s">
        <v>16</v>
      </c>
      <c r="E466" t="s">
        <v>1765</v>
      </c>
      <c r="F466">
        <f t="shared" si="7"/>
        <v>240</v>
      </c>
      <c r="G466">
        <v>9372840</v>
      </c>
      <c r="H466">
        <v>444301</v>
      </c>
      <c r="I466">
        <v>18447</v>
      </c>
      <c r="J466" t="s">
        <v>7888</v>
      </c>
      <c r="K466" t="s">
        <v>9046</v>
      </c>
      <c r="L466" t="s">
        <v>8603</v>
      </c>
      <c r="M466" t="s">
        <v>8626</v>
      </c>
      <c r="N466" t="s">
        <v>8635</v>
      </c>
      <c r="O466" t="s">
        <v>9047</v>
      </c>
      <c r="R466" t="s">
        <v>9048</v>
      </c>
      <c r="S466" t="s">
        <v>9049</v>
      </c>
      <c r="T466" t="s">
        <v>9050</v>
      </c>
      <c r="V466" t="s">
        <v>7930</v>
      </c>
    </row>
    <row r="467" spans="1:22" x14ac:dyDescent="0.3">
      <c r="A467" t="s">
        <v>11</v>
      </c>
      <c r="B467" s="2">
        <v>44130.75099537037</v>
      </c>
      <c r="C467" t="s">
        <v>3338</v>
      </c>
      <c r="D467" t="s">
        <v>16</v>
      </c>
      <c r="E467" t="s">
        <v>25</v>
      </c>
      <c r="F467">
        <f t="shared" si="7"/>
        <v>196</v>
      </c>
      <c r="G467">
        <v>4456547</v>
      </c>
      <c r="H467">
        <v>110914</v>
      </c>
      <c r="I467">
        <v>1735</v>
      </c>
      <c r="J467" t="s">
        <v>7888</v>
      </c>
      <c r="K467" t="s">
        <v>9051</v>
      </c>
      <c r="L467" t="s">
        <v>8840</v>
      </c>
      <c r="M467" t="s">
        <v>8608</v>
      </c>
      <c r="O467" t="s">
        <v>8841</v>
      </c>
      <c r="V467" t="s">
        <v>7930</v>
      </c>
    </row>
    <row r="468" spans="1:22" x14ac:dyDescent="0.3">
      <c r="A468" t="s">
        <v>11</v>
      </c>
      <c r="B468" s="2">
        <v>44129.484097222223</v>
      </c>
      <c r="C468" t="s">
        <v>3345</v>
      </c>
      <c r="D468" t="s">
        <v>3347</v>
      </c>
      <c r="E468" t="s">
        <v>1189</v>
      </c>
      <c r="F468">
        <f t="shared" si="7"/>
        <v>230</v>
      </c>
      <c r="G468">
        <v>18629997</v>
      </c>
      <c r="H468">
        <v>229879</v>
      </c>
      <c r="I468">
        <v>18535</v>
      </c>
      <c r="J468" t="s">
        <v>7888</v>
      </c>
      <c r="K468" t="s">
        <v>9052</v>
      </c>
      <c r="L468" t="s">
        <v>9053</v>
      </c>
      <c r="M468" t="s">
        <v>8281</v>
      </c>
      <c r="O468" t="s">
        <v>9054</v>
      </c>
      <c r="V468" t="s">
        <v>7930</v>
      </c>
    </row>
    <row r="469" spans="1:22" x14ac:dyDescent="0.3">
      <c r="A469" t="s">
        <v>11</v>
      </c>
      <c r="B469" s="2">
        <v>44125.749513888892</v>
      </c>
      <c r="C469" t="s">
        <v>3353</v>
      </c>
      <c r="D469" t="s">
        <v>16</v>
      </c>
      <c r="E469" t="s">
        <v>3355</v>
      </c>
      <c r="F469">
        <f t="shared" si="7"/>
        <v>44</v>
      </c>
      <c r="G469">
        <v>464191</v>
      </c>
      <c r="H469">
        <v>25023</v>
      </c>
      <c r="I469">
        <v>1600</v>
      </c>
      <c r="J469" t="s">
        <v>7888</v>
      </c>
      <c r="K469" t="s">
        <v>9052</v>
      </c>
      <c r="L469" t="s">
        <v>9053</v>
      </c>
      <c r="M469" t="s">
        <v>8281</v>
      </c>
      <c r="O469" t="s">
        <v>9054</v>
      </c>
      <c r="V469" t="s">
        <v>7930</v>
      </c>
    </row>
    <row r="470" spans="1:22" x14ac:dyDescent="0.3">
      <c r="A470" t="s">
        <v>11</v>
      </c>
      <c r="B470" s="2">
        <v>44123.750057870369</v>
      </c>
      <c r="C470" t="s">
        <v>3360</v>
      </c>
      <c r="D470" t="s">
        <v>16</v>
      </c>
      <c r="E470" t="s">
        <v>863</v>
      </c>
      <c r="F470">
        <f t="shared" si="7"/>
        <v>237</v>
      </c>
      <c r="G470">
        <v>4995128</v>
      </c>
      <c r="H470">
        <v>135900</v>
      </c>
      <c r="I470">
        <v>3252</v>
      </c>
      <c r="J470" t="s">
        <v>7888</v>
      </c>
      <c r="K470" t="s">
        <v>9055</v>
      </c>
      <c r="L470" t="s">
        <v>8223</v>
      </c>
      <c r="M470" t="s">
        <v>9000</v>
      </c>
      <c r="O470" t="s">
        <v>8052</v>
      </c>
      <c r="V470" t="s">
        <v>7930</v>
      </c>
    </row>
    <row r="471" spans="1:22" x14ac:dyDescent="0.3">
      <c r="A471" t="s">
        <v>11</v>
      </c>
      <c r="B471" s="2">
        <v>44117.750254629631</v>
      </c>
      <c r="C471" t="s">
        <v>3367</v>
      </c>
      <c r="D471" t="s">
        <v>16</v>
      </c>
      <c r="E471" t="s">
        <v>191</v>
      </c>
      <c r="F471">
        <f t="shared" si="7"/>
        <v>223</v>
      </c>
      <c r="G471">
        <v>211313753</v>
      </c>
      <c r="H471">
        <v>2763534</v>
      </c>
      <c r="I471">
        <v>77880</v>
      </c>
      <c r="J471" t="s">
        <v>7888</v>
      </c>
      <c r="K471" t="s">
        <v>9056</v>
      </c>
      <c r="L471" t="s">
        <v>8603</v>
      </c>
      <c r="M471" t="s">
        <v>8626</v>
      </c>
      <c r="O471" t="s">
        <v>8603</v>
      </c>
      <c r="V471" t="s">
        <v>7930</v>
      </c>
    </row>
    <row r="472" spans="1:22" x14ac:dyDescent="0.3">
      <c r="A472" t="s">
        <v>11</v>
      </c>
      <c r="B472" s="2">
        <v>44100.845995370371</v>
      </c>
      <c r="C472" t="s">
        <v>3374</v>
      </c>
      <c r="D472" t="s">
        <v>16</v>
      </c>
      <c r="E472" t="s">
        <v>593</v>
      </c>
      <c r="F472">
        <f t="shared" si="7"/>
        <v>165</v>
      </c>
      <c r="G472">
        <v>2453498</v>
      </c>
      <c r="H472">
        <v>43918</v>
      </c>
      <c r="I472">
        <v>1686</v>
      </c>
      <c r="J472" t="s">
        <v>7888</v>
      </c>
      <c r="K472" t="s">
        <v>9057</v>
      </c>
      <c r="L472" t="s">
        <v>9058</v>
      </c>
      <c r="M472" t="s">
        <v>9059</v>
      </c>
      <c r="O472" t="s">
        <v>9060</v>
      </c>
      <c r="V472" t="s">
        <v>7930</v>
      </c>
    </row>
    <row r="473" spans="1:22" x14ac:dyDescent="0.3">
      <c r="A473" t="s">
        <v>11</v>
      </c>
      <c r="B473" s="2">
        <v>44099.500023148146</v>
      </c>
      <c r="C473" t="s">
        <v>3381</v>
      </c>
      <c r="D473" t="s">
        <v>16</v>
      </c>
      <c r="E473" t="s">
        <v>818</v>
      </c>
      <c r="F473">
        <f t="shared" si="7"/>
        <v>173</v>
      </c>
      <c r="G473">
        <v>282707</v>
      </c>
      <c r="H473">
        <v>12136</v>
      </c>
      <c r="I473">
        <v>889</v>
      </c>
      <c r="J473" t="s">
        <v>7888</v>
      </c>
      <c r="K473" t="s">
        <v>9061</v>
      </c>
      <c r="L473" t="s">
        <v>9058</v>
      </c>
      <c r="M473" t="s">
        <v>8071</v>
      </c>
      <c r="O473" t="s">
        <v>8181</v>
      </c>
      <c r="V473" t="s">
        <v>7930</v>
      </c>
    </row>
    <row r="474" spans="1:22" x14ac:dyDescent="0.3">
      <c r="A474" t="s">
        <v>11</v>
      </c>
      <c r="B474" s="2">
        <v>44099.375</v>
      </c>
      <c r="C474" t="s">
        <v>3388</v>
      </c>
      <c r="D474" t="s">
        <v>16</v>
      </c>
      <c r="E474" t="s">
        <v>33</v>
      </c>
      <c r="F474">
        <f t="shared" si="7"/>
        <v>200</v>
      </c>
      <c r="G474">
        <v>794732</v>
      </c>
      <c r="H474">
        <v>25382</v>
      </c>
      <c r="I474">
        <v>1099</v>
      </c>
      <c r="J474" t="s">
        <v>7888</v>
      </c>
      <c r="K474" t="s">
        <v>8904</v>
      </c>
      <c r="L474" t="s">
        <v>9053</v>
      </c>
      <c r="M474" t="s">
        <v>9059</v>
      </c>
      <c r="O474" t="s">
        <v>9062</v>
      </c>
      <c r="V474" t="s">
        <v>7930</v>
      </c>
    </row>
    <row r="475" spans="1:22" x14ac:dyDescent="0.3">
      <c r="A475" t="s">
        <v>11</v>
      </c>
      <c r="B475" s="2">
        <v>44098.750393518516</v>
      </c>
      <c r="C475" t="s">
        <v>3395</v>
      </c>
      <c r="D475" t="s">
        <v>16</v>
      </c>
      <c r="E475" t="s">
        <v>1869</v>
      </c>
      <c r="F475">
        <f t="shared" si="7"/>
        <v>241</v>
      </c>
      <c r="G475">
        <v>966750</v>
      </c>
      <c r="H475">
        <v>33316</v>
      </c>
      <c r="I475">
        <v>1873</v>
      </c>
      <c r="J475" t="s">
        <v>7888</v>
      </c>
      <c r="K475" t="s">
        <v>9063</v>
      </c>
      <c r="L475" t="s">
        <v>9064</v>
      </c>
      <c r="M475" t="s">
        <v>8281</v>
      </c>
      <c r="O475" t="s">
        <v>9065</v>
      </c>
      <c r="V475" t="s">
        <v>7930</v>
      </c>
    </row>
    <row r="476" spans="1:22" x14ac:dyDescent="0.3">
      <c r="A476" t="s">
        <v>11</v>
      </c>
      <c r="B476" s="2">
        <v>44098.676770833335</v>
      </c>
      <c r="C476" t="s">
        <v>3401</v>
      </c>
      <c r="D476" t="s">
        <v>16</v>
      </c>
      <c r="E476" t="s">
        <v>1204</v>
      </c>
      <c r="F476">
        <f t="shared" si="7"/>
        <v>181</v>
      </c>
      <c r="G476">
        <v>3862487</v>
      </c>
      <c r="H476">
        <v>143951</v>
      </c>
      <c r="I476">
        <v>4965</v>
      </c>
      <c r="J476" t="s">
        <v>7888</v>
      </c>
      <c r="K476" t="s">
        <v>9066</v>
      </c>
      <c r="M476" t="s">
        <v>8229</v>
      </c>
      <c r="N476" t="s">
        <v>8228</v>
      </c>
      <c r="O476" t="s">
        <v>9009</v>
      </c>
      <c r="V476" t="s">
        <v>7930</v>
      </c>
    </row>
    <row r="477" spans="1:22" x14ac:dyDescent="0.3">
      <c r="A477" t="s">
        <v>11</v>
      </c>
      <c r="B477" s="2">
        <v>44098.625069444446</v>
      </c>
      <c r="C477" t="s">
        <v>3408</v>
      </c>
      <c r="D477" t="s">
        <v>16</v>
      </c>
      <c r="E477" t="s">
        <v>530</v>
      </c>
      <c r="F477">
        <f t="shared" si="7"/>
        <v>219</v>
      </c>
      <c r="G477">
        <v>1171706</v>
      </c>
      <c r="H477">
        <v>30417</v>
      </c>
      <c r="I477">
        <v>1006</v>
      </c>
      <c r="J477" t="s">
        <v>7888</v>
      </c>
      <c r="K477" t="s">
        <v>9052</v>
      </c>
      <c r="L477" t="s">
        <v>9053</v>
      </c>
      <c r="M477" t="s">
        <v>8281</v>
      </c>
      <c r="O477" t="s">
        <v>9054</v>
      </c>
      <c r="V477" t="s">
        <v>7930</v>
      </c>
    </row>
    <row r="478" spans="1:22" x14ac:dyDescent="0.3">
      <c r="A478" t="s">
        <v>11</v>
      </c>
      <c r="B478" s="2">
        <v>44098.500011574077</v>
      </c>
      <c r="C478" t="s">
        <v>3415</v>
      </c>
      <c r="D478" t="s">
        <v>16</v>
      </c>
      <c r="E478" t="s">
        <v>2111</v>
      </c>
      <c r="F478">
        <f t="shared" si="7"/>
        <v>162</v>
      </c>
      <c r="G478">
        <v>691387</v>
      </c>
      <c r="H478">
        <v>34996</v>
      </c>
      <c r="I478">
        <v>3103</v>
      </c>
      <c r="J478" t="s">
        <v>7888</v>
      </c>
      <c r="K478" t="s">
        <v>9067</v>
      </c>
      <c r="L478" t="s">
        <v>9068</v>
      </c>
      <c r="M478" t="s">
        <v>8626</v>
      </c>
      <c r="O478" t="s">
        <v>9069</v>
      </c>
      <c r="V478" t="s">
        <v>7930</v>
      </c>
    </row>
    <row r="479" spans="1:22" x14ac:dyDescent="0.3">
      <c r="A479" t="s">
        <v>11</v>
      </c>
      <c r="B479" s="2">
        <v>44098.375023148146</v>
      </c>
      <c r="C479" t="s">
        <v>3422</v>
      </c>
      <c r="D479" t="s">
        <v>16</v>
      </c>
      <c r="E479" t="s">
        <v>49</v>
      </c>
      <c r="F479">
        <f t="shared" si="7"/>
        <v>213</v>
      </c>
      <c r="G479">
        <v>347344</v>
      </c>
      <c r="H479">
        <v>13523</v>
      </c>
      <c r="I479">
        <v>898</v>
      </c>
      <c r="J479" t="s">
        <v>7888</v>
      </c>
      <c r="K479" t="s">
        <v>9070</v>
      </c>
      <c r="L479" t="s">
        <v>9058</v>
      </c>
      <c r="M479" t="s">
        <v>9071</v>
      </c>
      <c r="O479" t="s">
        <v>9072</v>
      </c>
      <c r="V479" t="s">
        <v>7930</v>
      </c>
    </row>
    <row r="480" spans="1:22" x14ac:dyDescent="0.3">
      <c r="A480" t="s">
        <v>11</v>
      </c>
      <c r="B480" s="2">
        <v>44097.776909722219</v>
      </c>
      <c r="C480" t="s">
        <v>3429</v>
      </c>
      <c r="D480" t="s">
        <v>16</v>
      </c>
      <c r="E480" t="s">
        <v>1869</v>
      </c>
      <c r="F480">
        <f t="shared" si="7"/>
        <v>241</v>
      </c>
      <c r="G480">
        <v>826235</v>
      </c>
      <c r="H480">
        <v>29374</v>
      </c>
      <c r="I480">
        <v>1440</v>
      </c>
      <c r="J480" t="s">
        <v>7888</v>
      </c>
      <c r="K480" t="s">
        <v>9073</v>
      </c>
      <c r="L480" t="s">
        <v>9074</v>
      </c>
      <c r="M480" t="s">
        <v>9000</v>
      </c>
      <c r="O480" t="s">
        <v>9069</v>
      </c>
      <c r="V480" t="s">
        <v>7930</v>
      </c>
    </row>
    <row r="481" spans="1:22" x14ac:dyDescent="0.3">
      <c r="A481" t="s">
        <v>11</v>
      </c>
      <c r="B481" s="2">
        <v>44097.64565972222</v>
      </c>
      <c r="C481" t="s">
        <v>3435</v>
      </c>
      <c r="D481" t="s">
        <v>16</v>
      </c>
      <c r="E481" t="s">
        <v>361</v>
      </c>
      <c r="F481">
        <f t="shared" si="7"/>
        <v>180</v>
      </c>
      <c r="G481">
        <v>756828</v>
      </c>
      <c r="H481">
        <v>24643</v>
      </c>
      <c r="I481">
        <v>930</v>
      </c>
      <c r="J481" t="s">
        <v>7888</v>
      </c>
      <c r="K481" t="s">
        <v>9075</v>
      </c>
      <c r="L481" t="s">
        <v>9076</v>
      </c>
      <c r="M481" t="s">
        <v>8281</v>
      </c>
      <c r="O481" t="s">
        <v>9054</v>
      </c>
      <c r="V481" t="s">
        <v>7930</v>
      </c>
    </row>
    <row r="482" spans="1:22" x14ac:dyDescent="0.3">
      <c r="A482" t="s">
        <v>11</v>
      </c>
      <c r="B482" s="2">
        <v>44097.484861111108</v>
      </c>
      <c r="C482" t="s">
        <v>3441</v>
      </c>
      <c r="D482" t="s">
        <v>16</v>
      </c>
      <c r="E482" t="s">
        <v>1153</v>
      </c>
      <c r="F482">
        <f t="shared" si="7"/>
        <v>152</v>
      </c>
      <c r="G482">
        <v>395788</v>
      </c>
      <c r="H482">
        <v>19298</v>
      </c>
      <c r="I482">
        <v>1483</v>
      </c>
      <c r="J482" t="s">
        <v>7888</v>
      </c>
      <c r="K482" t="s">
        <v>9077</v>
      </c>
      <c r="L482" t="s">
        <v>9058</v>
      </c>
      <c r="M482" t="s">
        <v>7989</v>
      </c>
      <c r="O482" t="s">
        <v>9069</v>
      </c>
      <c r="V482" t="s">
        <v>7930</v>
      </c>
    </row>
    <row r="483" spans="1:22" x14ac:dyDescent="0.3">
      <c r="A483" t="s">
        <v>11</v>
      </c>
      <c r="B483" s="2">
        <v>44097.333368055559</v>
      </c>
      <c r="C483" t="s">
        <v>3448</v>
      </c>
      <c r="D483" t="s">
        <v>16</v>
      </c>
      <c r="E483" t="s">
        <v>33</v>
      </c>
      <c r="F483">
        <f t="shared" si="7"/>
        <v>200</v>
      </c>
      <c r="G483">
        <v>948799</v>
      </c>
      <c r="H483">
        <v>34740</v>
      </c>
      <c r="I483">
        <v>1815</v>
      </c>
      <c r="J483" t="s">
        <v>7888</v>
      </c>
      <c r="K483" t="s">
        <v>9078</v>
      </c>
      <c r="L483" t="s">
        <v>9079</v>
      </c>
      <c r="M483" t="s">
        <v>8071</v>
      </c>
      <c r="O483" t="s">
        <v>8044</v>
      </c>
      <c r="V483" t="s">
        <v>7930</v>
      </c>
    </row>
    <row r="484" spans="1:22" x14ac:dyDescent="0.3">
      <c r="A484" t="s">
        <v>11</v>
      </c>
      <c r="B484" s="2">
        <v>44096.750138888892</v>
      </c>
      <c r="C484" t="s">
        <v>3454</v>
      </c>
      <c r="D484" t="s">
        <v>16</v>
      </c>
      <c r="E484" t="s">
        <v>3456</v>
      </c>
      <c r="F484">
        <f t="shared" si="7"/>
        <v>2555</v>
      </c>
      <c r="G484">
        <v>1748881</v>
      </c>
      <c r="H484">
        <v>88062</v>
      </c>
      <c r="I484">
        <v>30097</v>
      </c>
      <c r="J484" t="s">
        <v>7888</v>
      </c>
      <c r="K484" t="s">
        <v>9080</v>
      </c>
      <c r="L484" t="s">
        <v>9079</v>
      </c>
      <c r="M484" t="s">
        <v>8071</v>
      </c>
      <c r="O484" t="s">
        <v>8044</v>
      </c>
      <c r="V484" t="s">
        <v>7930</v>
      </c>
    </row>
    <row r="485" spans="1:22" x14ac:dyDescent="0.3">
      <c r="A485" t="s">
        <v>11</v>
      </c>
      <c r="B485" s="2">
        <v>44094.731249999997</v>
      </c>
      <c r="C485" t="s">
        <v>3462</v>
      </c>
      <c r="D485" t="s">
        <v>16</v>
      </c>
      <c r="E485" t="s">
        <v>270</v>
      </c>
      <c r="F485">
        <f t="shared" si="7"/>
        <v>228</v>
      </c>
      <c r="G485">
        <v>33699296</v>
      </c>
      <c r="H485">
        <v>575716</v>
      </c>
      <c r="I485">
        <v>969608</v>
      </c>
      <c r="J485" t="s">
        <v>7888</v>
      </c>
      <c r="K485" t="s">
        <v>9081</v>
      </c>
      <c r="L485" t="s">
        <v>9082</v>
      </c>
      <c r="M485" t="s">
        <v>9083</v>
      </c>
      <c r="O485" t="s">
        <v>8854</v>
      </c>
      <c r="V485" t="s">
        <v>7930</v>
      </c>
    </row>
    <row r="486" spans="1:22" x14ac:dyDescent="0.3">
      <c r="A486" t="s">
        <v>11</v>
      </c>
      <c r="B486" s="2">
        <v>44093.707662037035</v>
      </c>
      <c r="C486" t="s">
        <v>3469</v>
      </c>
      <c r="D486" t="s">
        <v>16</v>
      </c>
      <c r="E486" t="s">
        <v>49</v>
      </c>
      <c r="F486">
        <f t="shared" si="7"/>
        <v>213</v>
      </c>
      <c r="G486">
        <v>3332544</v>
      </c>
      <c r="H486">
        <v>141889</v>
      </c>
      <c r="I486">
        <v>4592</v>
      </c>
      <c r="J486" t="s">
        <v>7888</v>
      </c>
      <c r="K486" t="s">
        <v>8938</v>
      </c>
      <c r="L486" t="s">
        <v>8806</v>
      </c>
      <c r="M486" t="s">
        <v>8626</v>
      </c>
      <c r="O486" t="s">
        <v>9084</v>
      </c>
      <c r="V486" t="s">
        <v>7930</v>
      </c>
    </row>
    <row r="487" spans="1:22" x14ac:dyDescent="0.3">
      <c r="A487" t="s">
        <v>11</v>
      </c>
      <c r="B487" s="2">
        <v>44092.750127314815</v>
      </c>
      <c r="C487" t="s">
        <v>3476</v>
      </c>
      <c r="D487" t="s">
        <v>16</v>
      </c>
      <c r="E487" t="s">
        <v>3478</v>
      </c>
      <c r="F487">
        <f t="shared" si="7"/>
        <v>32</v>
      </c>
      <c r="G487">
        <v>1318565</v>
      </c>
      <c r="H487">
        <v>111049</v>
      </c>
      <c r="I487">
        <v>142189</v>
      </c>
      <c r="J487" t="s">
        <v>7888</v>
      </c>
      <c r="K487" t="s">
        <v>9085</v>
      </c>
      <c r="L487" t="s">
        <v>9082</v>
      </c>
      <c r="M487" t="s">
        <v>9083</v>
      </c>
      <c r="O487" t="s">
        <v>8854</v>
      </c>
      <c r="V487" t="s">
        <v>7930</v>
      </c>
    </row>
    <row r="488" spans="1:22" x14ac:dyDescent="0.3">
      <c r="A488" t="s">
        <v>11</v>
      </c>
      <c r="B488" s="2">
        <v>44087.750011574077</v>
      </c>
      <c r="C488" t="s">
        <v>3484</v>
      </c>
      <c r="D488" t="s">
        <v>16</v>
      </c>
      <c r="E488" t="s">
        <v>1032</v>
      </c>
      <c r="F488">
        <f t="shared" si="7"/>
        <v>164</v>
      </c>
      <c r="G488">
        <v>297612341</v>
      </c>
      <c r="H488">
        <v>3190389</v>
      </c>
      <c r="I488">
        <v>100062</v>
      </c>
      <c r="J488" t="s">
        <v>7888</v>
      </c>
      <c r="K488" t="s">
        <v>8678</v>
      </c>
      <c r="L488" t="s">
        <v>8603</v>
      </c>
      <c r="M488" t="s">
        <v>8626</v>
      </c>
      <c r="O488" t="s">
        <v>8052</v>
      </c>
      <c r="V488" t="s">
        <v>7930</v>
      </c>
    </row>
    <row r="489" spans="1:22" x14ac:dyDescent="0.3">
      <c r="A489" t="s">
        <v>11</v>
      </c>
      <c r="B489" s="2">
        <v>44083.416759259257</v>
      </c>
      <c r="C489" t="s">
        <v>3491</v>
      </c>
      <c r="D489" t="s">
        <v>16</v>
      </c>
      <c r="E489" t="s">
        <v>2029</v>
      </c>
      <c r="F489">
        <f t="shared" si="7"/>
        <v>207</v>
      </c>
      <c r="G489">
        <v>25523370</v>
      </c>
      <c r="H489">
        <v>441796</v>
      </c>
      <c r="I489">
        <v>48604</v>
      </c>
      <c r="J489" t="s">
        <v>7888</v>
      </c>
      <c r="K489" t="s">
        <v>9086</v>
      </c>
      <c r="L489" t="s">
        <v>9087</v>
      </c>
      <c r="M489" t="s">
        <v>8281</v>
      </c>
      <c r="O489" t="s">
        <v>9088</v>
      </c>
      <c r="V489" t="s">
        <v>7930</v>
      </c>
    </row>
    <row r="490" spans="1:22" x14ac:dyDescent="0.3">
      <c r="A490" t="s">
        <v>11</v>
      </c>
      <c r="B490" s="2">
        <v>44079.375081018516</v>
      </c>
      <c r="C490" t="s">
        <v>3498</v>
      </c>
      <c r="D490" t="s">
        <v>16</v>
      </c>
      <c r="E490" t="s">
        <v>3500</v>
      </c>
      <c r="F490">
        <f t="shared" si="7"/>
        <v>57</v>
      </c>
      <c r="G490">
        <v>1273296</v>
      </c>
      <c r="H490">
        <v>91265</v>
      </c>
      <c r="I490">
        <v>14825</v>
      </c>
      <c r="J490" t="s">
        <v>7888</v>
      </c>
      <c r="K490" t="s">
        <v>9089</v>
      </c>
      <c r="L490" t="s">
        <v>9087</v>
      </c>
      <c r="M490" t="s">
        <v>8281</v>
      </c>
      <c r="O490" t="s">
        <v>9088</v>
      </c>
      <c r="V490" t="s">
        <v>7930</v>
      </c>
    </row>
    <row r="491" spans="1:22" x14ac:dyDescent="0.3">
      <c r="A491" t="s">
        <v>11</v>
      </c>
      <c r="B491" s="2">
        <v>44076.750810185185</v>
      </c>
      <c r="C491" t="s">
        <v>3506</v>
      </c>
      <c r="D491" t="s">
        <v>16</v>
      </c>
      <c r="E491" t="s">
        <v>161</v>
      </c>
      <c r="F491">
        <f t="shared" si="7"/>
        <v>182</v>
      </c>
      <c r="G491">
        <v>1453681</v>
      </c>
      <c r="H491">
        <v>19802</v>
      </c>
      <c r="I491">
        <v>1008</v>
      </c>
      <c r="J491" t="s">
        <v>7888</v>
      </c>
      <c r="K491" t="s">
        <v>9090</v>
      </c>
      <c r="L491" t="s">
        <v>9028</v>
      </c>
      <c r="M491" t="s">
        <v>9091</v>
      </c>
      <c r="O491" t="s">
        <v>9092</v>
      </c>
      <c r="V491" t="s">
        <v>7930</v>
      </c>
    </row>
    <row r="492" spans="1:22" x14ac:dyDescent="0.3">
      <c r="A492" t="s">
        <v>11</v>
      </c>
      <c r="B492" s="2">
        <v>44065.822638888887</v>
      </c>
      <c r="C492" t="s">
        <v>3513</v>
      </c>
      <c r="D492" t="s">
        <v>16</v>
      </c>
      <c r="E492" t="s">
        <v>738</v>
      </c>
      <c r="F492">
        <f t="shared" si="7"/>
        <v>169</v>
      </c>
      <c r="G492">
        <v>13881627</v>
      </c>
      <c r="H492">
        <v>277178</v>
      </c>
      <c r="I492">
        <v>7285</v>
      </c>
      <c r="J492" t="s">
        <v>7888</v>
      </c>
      <c r="K492" t="s">
        <v>8096</v>
      </c>
      <c r="L492" t="s">
        <v>9093</v>
      </c>
      <c r="M492" t="s">
        <v>8626</v>
      </c>
      <c r="O492" t="s">
        <v>8044</v>
      </c>
      <c r="V492" t="s">
        <v>7930</v>
      </c>
    </row>
    <row r="493" spans="1:22" x14ac:dyDescent="0.3">
      <c r="A493" t="s">
        <v>11</v>
      </c>
      <c r="B493" s="2">
        <v>44065.507627314815</v>
      </c>
      <c r="C493" t="s">
        <v>3520</v>
      </c>
      <c r="D493" t="s">
        <v>16</v>
      </c>
      <c r="E493" t="s">
        <v>330</v>
      </c>
      <c r="F493">
        <f t="shared" si="7"/>
        <v>208</v>
      </c>
      <c r="G493">
        <v>6930605</v>
      </c>
      <c r="H493">
        <v>157099</v>
      </c>
      <c r="I493">
        <v>5412</v>
      </c>
      <c r="J493" t="s">
        <v>7888</v>
      </c>
      <c r="K493" t="s">
        <v>9094</v>
      </c>
      <c r="L493" t="s">
        <v>8603</v>
      </c>
      <c r="M493" t="s">
        <v>8626</v>
      </c>
      <c r="O493" t="s">
        <v>9095</v>
      </c>
      <c r="V493" t="s">
        <v>7930</v>
      </c>
    </row>
    <row r="494" spans="1:22" x14ac:dyDescent="0.3">
      <c r="A494" t="s">
        <v>11</v>
      </c>
      <c r="B494" s="2">
        <v>44065.375</v>
      </c>
      <c r="C494" t="s">
        <v>3527</v>
      </c>
      <c r="D494" t="s">
        <v>16</v>
      </c>
      <c r="E494" t="s">
        <v>3529</v>
      </c>
      <c r="F494">
        <f t="shared" si="7"/>
        <v>269</v>
      </c>
      <c r="G494">
        <v>9246269</v>
      </c>
      <c r="H494">
        <v>207309</v>
      </c>
      <c r="I494">
        <v>6728</v>
      </c>
      <c r="J494" t="s">
        <v>7888</v>
      </c>
      <c r="K494" t="s">
        <v>9096</v>
      </c>
      <c r="L494" t="s">
        <v>9097</v>
      </c>
      <c r="M494" t="s">
        <v>8626</v>
      </c>
      <c r="O494" t="s">
        <v>9098</v>
      </c>
      <c r="V494" t="s">
        <v>7930</v>
      </c>
    </row>
    <row r="495" spans="1:22" x14ac:dyDescent="0.3">
      <c r="A495" t="s">
        <v>11</v>
      </c>
      <c r="B495" s="2">
        <v>44064.773298611108</v>
      </c>
      <c r="C495" t="s">
        <v>3535</v>
      </c>
      <c r="D495" t="s">
        <v>16</v>
      </c>
      <c r="E495" t="s">
        <v>270</v>
      </c>
      <c r="F495">
        <f t="shared" si="7"/>
        <v>228</v>
      </c>
      <c r="G495">
        <v>8093816</v>
      </c>
      <c r="H495">
        <v>214192</v>
      </c>
      <c r="I495">
        <v>5156</v>
      </c>
      <c r="J495" t="s">
        <v>7888</v>
      </c>
      <c r="K495" t="s">
        <v>9099</v>
      </c>
      <c r="L495" t="s">
        <v>8603</v>
      </c>
      <c r="M495" t="s">
        <v>8626</v>
      </c>
      <c r="O495" t="s">
        <v>9098</v>
      </c>
      <c r="V495" t="s">
        <v>7930</v>
      </c>
    </row>
    <row r="496" spans="1:22" x14ac:dyDescent="0.3">
      <c r="A496" t="s">
        <v>11</v>
      </c>
      <c r="B496" s="2">
        <v>44064.579560185186</v>
      </c>
      <c r="C496" t="s">
        <v>3542</v>
      </c>
      <c r="D496" t="s">
        <v>16</v>
      </c>
      <c r="E496" t="s">
        <v>2650</v>
      </c>
      <c r="F496">
        <f t="shared" si="7"/>
        <v>211</v>
      </c>
      <c r="G496">
        <v>7146826</v>
      </c>
      <c r="H496">
        <v>180030</v>
      </c>
      <c r="I496">
        <v>5709</v>
      </c>
      <c r="J496" t="s">
        <v>7888</v>
      </c>
      <c r="K496" t="s">
        <v>8938</v>
      </c>
      <c r="L496" t="s">
        <v>8806</v>
      </c>
      <c r="M496" t="s">
        <v>8626</v>
      </c>
      <c r="O496" t="s">
        <v>9084</v>
      </c>
      <c r="V496" t="s">
        <v>7930</v>
      </c>
    </row>
    <row r="497" spans="1:22" x14ac:dyDescent="0.3">
      <c r="A497" t="s">
        <v>11</v>
      </c>
      <c r="B497" s="2">
        <v>44064.375023148146</v>
      </c>
      <c r="C497" t="s">
        <v>3549</v>
      </c>
      <c r="D497" t="s">
        <v>16</v>
      </c>
      <c r="E497" t="s">
        <v>361</v>
      </c>
      <c r="F497">
        <f t="shared" si="7"/>
        <v>180</v>
      </c>
      <c r="G497">
        <v>4533860</v>
      </c>
      <c r="H497">
        <v>131486</v>
      </c>
      <c r="I497">
        <v>5075</v>
      </c>
      <c r="J497" t="s">
        <v>7888</v>
      </c>
      <c r="K497" t="s">
        <v>9100</v>
      </c>
      <c r="L497" t="s">
        <v>8603</v>
      </c>
      <c r="M497" t="s">
        <v>8626</v>
      </c>
      <c r="O497" t="s">
        <v>8814</v>
      </c>
      <c r="V497" t="s">
        <v>7930</v>
      </c>
    </row>
    <row r="498" spans="1:22" x14ac:dyDescent="0.3">
      <c r="A498" t="s">
        <v>11</v>
      </c>
      <c r="B498" s="2">
        <v>44063.709039351852</v>
      </c>
      <c r="C498" t="s">
        <v>3556</v>
      </c>
      <c r="D498" t="s">
        <v>16</v>
      </c>
      <c r="E498" t="s">
        <v>385</v>
      </c>
      <c r="F498">
        <f t="shared" si="7"/>
        <v>206</v>
      </c>
      <c r="G498">
        <v>3696606</v>
      </c>
      <c r="H498">
        <v>136956</v>
      </c>
      <c r="I498">
        <v>4767</v>
      </c>
      <c r="J498" t="s">
        <v>7888</v>
      </c>
      <c r="K498" t="s">
        <v>9044</v>
      </c>
      <c r="L498" t="s">
        <v>9101</v>
      </c>
      <c r="M498" t="s">
        <v>8626</v>
      </c>
      <c r="O498" t="s">
        <v>9095</v>
      </c>
      <c r="V498" t="s">
        <v>7930</v>
      </c>
    </row>
    <row r="499" spans="1:22" x14ac:dyDescent="0.3">
      <c r="A499" t="s">
        <v>11</v>
      </c>
      <c r="B499" s="2">
        <v>44063.412638888891</v>
      </c>
      <c r="C499" t="s">
        <v>3563</v>
      </c>
      <c r="D499" t="s">
        <v>16</v>
      </c>
      <c r="E499" t="s">
        <v>2259</v>
      </c>
      <c r="F499">
        <f t="shared" si="7"/>
        <v>217</v>
      </c>
      <c r="G499">
        <v>20337347</v>
      </c>
      <c r="H499">
        <v>510195</v>
      </c>
      <c r="I499">
        <v>14964</v>
      </c>
      <c r="J499" t="s">
        <v>7888</v>
      </c>
      <c r="K499" t="s">
        <v>9056</v>
      </c>
      <c r="L499" t="s">
        <v>9102</v>
      </c>
      <c r="M499" t="s">
        <v>8626</v>
      </c>
      <c r="O499" t="s">
        <v>8635</v>
      </c>
      <c r="V499" t="s">
        <v>7930</v>
      </c>
    </row>
    <row r="500" spans="1:22" x14ac:dyDescent="0.3">
      <c r="A500" t="s">
        <v>11</v>
      </c>
      <c r="B500" s="2">
        <v>44056.750011574077</v>
      </c>
      <c r="C500" t="s">
        <v>3570</v>
      </c>
      <c r="D500" t="s">
        <v>16</v>
      </c>
      <c r="E500" t="s">
        <v>293</v>
      </c>
      <c r="F500">
        <f t="shared" si="7"/>
        <v>209</v>
      </c>
      <c r="G500">
        <v>121223544</v>
      </c>
      <c r="H500">
        <v>1928249</v>
      </c>
      <c r="I500">
        <v>77981</v>
      </c>
      <c r="J500" t="s">
        <v>7888</v>
      </c>
      <c r="K500" t="s">
        <v>9103</v>
      </c>
      <c r="L500" t="s">
        <v>8603</v>
      </c>
      <c r="M500" t="s">
        <v>8626</v>
      </c>
      <c r="N500" t="s">
        <v>8635</v>
      </c>
      <c r="O500" t="s">
        <v>8052</v>
      </c>
      <c r="P500" t="s">
        <v>7942</v>
      </c>
      <c r="V500" t="s">
        <v>7930</v>
      </c>
    </row>
    <row r="501" spans="1:22" x14ac:dyDescent="0.3">
      <c r="A501" t="s">
        <v>11</v>
      </c>
      <c r="B501" s="2">
        <v>44045.75</v>
      </c>
      <c r="C501" t="s">
        <v>1604</v>
      </c>
      <c r="D501" t="s">
        <v>16</v>
      </c>
      <c r="E501" t="s">
        <v>1168</v>
      </c>
      <c r="F501">
        <f t="shared" si="7"/>
        <v>222</v>
      </c>
      <c r="G501">
        <v>4887874</v>
      </c>
      <c r="H501">
        <v>128742</v>
      </c>
      <c r="I501">
        <v>7826</v>
      </c>
      <c r="J501" t="s">
        <v>7887</v>
      </c>
      <c r="K501" t="s">
        <v>9104</v>
      </c>
      <c r="M501" t="s">
        <v>8215</v>
      </c>
      <c r="V501" t="s">
        <v>7930</v>
      </c>
    </row>
    <row r="502" spans="1:22" x14ac:dyDescent="0.3">
      <c r="A502" t="s">
        <v>11</v>
      </c>
      <c r="B502" s="2">
        <v>44042.708344907405</v>
      </c>
      <c r="C502" t="s">
        <v>3583</v>
      </c>
      <c r="D502" t="s">
        <v>16</v>
      </c>
      <c r="E502" t="s">
        <v>477</v>
      </c>
      <c r="F502">
        <f t="shared" si="7"/>
        <v>194</v>
      </c>
      <c r="G502">
        <v>4646914</v>
      </c>
      <c r="H502">
        <v>53589</v>
      </c>
      <c r="I502">
        <v>2019</v>
      </c>
      <c r="J502" t="s">
        <v>7888</v>
      </c>
      <c r="K502" t="s">
        <v>9105</v>
      </c>
      <c r="L502" t="s">
        <v>9106</v>
      </c>
      <c r="M502" t="s">
        <v>9107</v>
      </c>
      <c r="O502" t="s">
        <v>9108</v>
      </c>
      <c r="V502" t="s">
        <v>7930</v>
      </c>
    </row>
    <row r="503" spans="1:22" x14ac:dyDescent="0.3">
      <c r="A503" t="s">
        <v>11</v>
      </c>
      <c r="B503" s="2">
        <v>44038.749988425923</v>
      </c>
      <c r="C503" t="s">
        <v>3590</v>
      </c>
      <c r="D503" t="s">
        <v>16</v>
      </c>
      <c r="E503" t="s">
        <v>1713</v>
      </c>
      <c r="F503">
        <f t="shared" si="7"/>
        <v>178</v>
      </c>
      <c r="G503">
        <v>2061220</v>
      </c>
      <c r="H503">
        <v>107509</v>
      </c>
      <c r="I503">
        <v>2423</v>
      </c>
      <c r="J503" t="s">
        <v>7888</v>
      </c>
      <c r="K503" t="s">
        <v>9109</v>
      </c>
      <c r="L503" t="s">
        <v>9110</v>
      </c>
      <c r="M503" t="s">
        <v>8128</v>
      </c>
      <c r="O503" t="s">
        <v>9111</v>
      </c>
      <c r="V503" t="s">
        <v>7930</v>
      </c>
    </row>
    <row r="504" spans="1:22" x14ac:dyDescent="0.3">
      <c r="A504" t="s">
        <v>11</v>
      </c>
      <c r="B504" s="2">
        <v>44031.75</v>
      </c>
      <c r="C504" t="s">
        <v>3597</v>
      </c>
      <c r="D504" t="s">
        <v>16</v>
      </c>
      <c r="E504" t="s">
        <v>1168</v>
      </c>
      <c r="F504">
        <f t="shared" si="7"/>
        <v>222</v>
      </c>
      <c r="G504">
        <v>15237687</v>
      </c>
      <c r="H504">
        <v>212635</v>
      </c>
      <c r="I504">
        <v>24423</v>
      </c>
      <c r="J504" t="s">
        <v>7888</v>
      </c>
      <c r="K504" t="s">
        <v>9112</v>
      </c>
      <c r="L504" t="s">
        <v>9113</v>
      </c>
      <c r="M504" t="s">
        <v>8626</v>
      </c>
      <c r="O504" t="s">
        <v>8988</v>
      </c>
      <c r="V504" t="s">
        <v>7930</v>
      </c>
    </row>
    <row r="505" spans="1:22" x14ac:dyDescent="0.3">
      <c r="A505" t="s">
        <v>11</v>
      </c>
      <c r="B505" s="2">
        <v>44028.756678240738</v>
      </c>
      <c r="C505" t="s">
        <v>3604</v>
      </c>
      <c r="D505" t="s">
        <v>16</v>
      </c>
      <c r="E505" t="s">
        <v>1427</v>
      </c>
      <c r="F505">
        <f t="shared" si="7"/>
        <v>37</v>
      </c>
      <c r="G505">
        <v>711261</v>
      </c>
      <c r="H505">
        <v>42339</v>
      </c>
      <c r="I505">
        <v>2847</v>
      </c>
      <c r="J505" t="s">
        <v>7888</v>
      </c>
      <c r="K505" t="s">
        <v>9112</v>
      </c>
      <c r="L505" t="s">
        <v>9002</v>
      </c>
      <c r="M505" t="s">
        <v>8626</v>
      </c>
      <c r="O505" t="s">
        <v>8988</v>
      </c>
      <c r="V505" t="s">
        <v>7930</v>
      </c>
    </row>
    <row r="506" spans="1:22" x14ac:dyDescent="0.3">
      <c r="A506" t="s">
        <v>11</v>
      </c>
      <c r="B506" s="2">
        <v>44025.749895833331</v>
      </c>
      <c r="C506" t="s">
        <v>3611</v>
      </c>
      <c r="D506" t="s">
        <v>16</v>
      </c>
      <c r="E506" t="s">
        <v>2259</v>
      </c>
      <c r="F506">
        <f t="shared" si="7"/>
        <v>217</v>
      </c>
      <c r="G506">
        <v>174078698</v>
      </c>
      <c r="H506">
        <v>1660390</v>
      </c>
      <c r="I506">
        <v>49761</v>
      </c>
      <c r="J506" t="s">
        <v>7888</v>
      </c>
      <c r="K506" t="s">
        <v>9077</v>
      </c>
      <c r="L506" t="s">
        <v>9114</v>
      </c>
      <c r="M506" t="s">
        <v>8128</v>
      </c>
      <c r="O506" t="s">
        <v>8342</v>
      </c>
      <c r="V506" t="s">
        <v>7930</v>
      </c>
    </row>
    <row r="507" spans="1:22" x14ac:dyDescent="0.3">
      <c r="A507" t="s">
        <v>11</v>
      </c>
      <c r="B507" s="2">
        <v>44022.827025462961</v>
      </c>
      <c r="C507" t="s">
        <v>3618</v>
      </c>
      <c r="D507" t="s">
        <v>16</v>
      </c>
      <c r="E507" t="s">
        <v>1914</v>
      </c>
      <c r="F507">
        <f t="shared" si="7"/>
        <v>199</v>
      </c>
      <c r="G507">
        <v>704454</v>
      </c>
      <c r="H507">
        <v>28592</v>
      </c>
      <c r="I507">
        <v>1282</v>
      </c>
      <c r="J507" t="s">
        <v>7888</v>
      </c>
      <c r="K507" t="s">
        <v>9115</v>
      </c>
      <c r="L507" t="s">
        <v>9116</v>
      </c>
      <c r="M507" t="s">
        <v>9117</v>
      </c>
      <c r="O507" t="s">
        <v>9118</v>
      </c>
      <c r="V507" t="s">
        <v>7930</v>
      </c>
    </row>
    <row r="508" spans="1:22" x14ac:dyDescent="0.3">
      <c r="A508" t="s">
        <v>11</v>
      </c>
      <c r="B508" s="2">
        <v>44015.75037037037</v>
      </c>
      <c r="C508" t="s">
        <v>3625</v>
      </c>
      <c r="D508" t="s">
        <v>16</v>
      </c>
      <c r="E508" t="s">
        <v>2119</v>
      </c>
      <c r="F508">
        <f t="shared" si="7"/>
        <v>216</v>
      </c>
      <c r="G508">
        <v>18881006</v>
      </c>
      <c r="H508">
        <v>643561</v>
      </c>
      <c r="I508">
        <v>31025</v>
      </c>
      <c r="J508" t="s">
        <v>7888</v>
      </c>
      <c r="K508" t="s">
        <v>9119</v>
      </c>
      <c r="L508" t="s">
        <v>9120</v>
      </c>
      <c r="M508" t="s">
        <v>8229</v>
      </c>
      <c r="O508" t="s">
        <v>9121</v>
      </c>
      <c r="V508" t="s">
        <v>7930</v>
      </c>
    </row>
    <row r="509" spans="1:22" x14ac:dyDescent="0.3">
      <c r="A509" t="s">
        <v>11</v>
      </c>
      <c r="B509" s="2">
        <v>44008.750092592592</v>
      </c>
      <c r="C509" t="s">
        <v>3632</v>
      </c>
      <c r="D509" t="s">
        <v>16</v>
      </c>
      <c r="E509" t="s">
        <v>2266</v>
      </c>
      <c r="F509">
        <f t="shared" si="7"/>
        <v>47</v>
      </c>
      <c r="G509">
        <v>1632312</v>
      </c>
      <c r="H509">
        <v>85861</v>
      </c>
      <c r="I509">
        <v>1991</v>
      </c>
      <c r="J509" t="s">
        <v>7888</v>
      </c>
      <c r="K509" t="s">
        <v>9119</v>
      </c>
      <c r="L509" t="s">
        <v>9120</v>
      </c>
      <c r="M509" t="s">
        <v>8229</v>
      </c>
      <c r="O509" t="s">
        <v>9121</v>
      </c>
      <c r="V509" t="s">
        <v>7930</v>
      </c>
    </row>
    <row r="510" spans="1:22" x14ac:dyDescent="0.3">
      <c r="A510" t="s">
        <v>11</v>
      </c>
      <c r="B510" s="2">
        <v>44001.752013888887</v>
      </c>
      <c r="C510" t="s">
        <v>3638</v>
      </c>
      <c r="D510" t="s">
        <v>16</v>
      </c>
      <c r="E510" t="s">
        <v>97</v>
      </c>
      <c r="F510">
        <f t="shared" si="7"/>
        <v>163</v>
      </c>
      <c r="G510">
        <v>68797970</v>
      </c>
      <c r="H510">
        <v>724907</v>
      </c>
      <c r="I510">
        <v>8642</v>
      </c>
      <c r="J510" t="s">
        <v>7888</v>
      </c>
      <c r="K510" t="s">
        <v>9122</v>
      </c>
      <c r="L510" t="s">
        <v>8398</v>
      </c>
      <c r="M510" t="s">
        <v>8392</v>
      </c>
      <c r="O510" t="s">
        <v>8052</v>
      </c>
      <c r="V510" t="s">
        <v>7930</v>
      </c>
    </row>
    <row r="511" spans="1:22" x14ac:dyDescent="0.3">
      <c r="A511" t="s">
        <v>11</v>
      </c>
      <c r="B511" s="2">
        <v>44000.977175925924</v>
      </c>
      <c r="C511" t="s">
        <v>3645</v>
      </c>
      <c r="D511" t="s">
        <v>16</v>
      </c>
      <c r="E511" t="s">
        <v>3647</v>
      </c>
      <c r="F511">
        <f t="shared" si="7"/>
        <v>30</v>
      </c>
      <c r="G511">
        <v>290683</v>
      </c>
      <c r="H511">
        <v>12131</v>
      </c>
      <c r="I511">
        <v>478</v>
      </c>
      <c r="J511" t="s">
        <v>7888</v>
      </c>
      <c r="K511" t="s">
        <v>9123</v>
      </c>
      <c r="L511" t="s">
        <v>8398</v>
      </c>
      <c r="M511" t="s">
        <v>8392</v>
      </c>
      <c r="O511" t="s">
        <v>8052</v>
      </c>
      <c r="V511" t="s">
        <v>7930</v>
      </c>
    </row>
    <row r="512" spans="1:22" x14ac:dyDescent="0.3">
      <c r="A512" t="s">
        <v>11</v>
      </c>
      <c r="B512" s="2">
        <v>43998.750023148146</v>
      </c>
      <c r="C512" t="s">
        <v>3652</v>
      </c>
      <c r="D512" t="s">
        <v>16</v>
      </c>
      <c r="E512" t="s">
        <v>863</v>
      </c>
      <c r="F512">
        <f t="shared" si="7"/>
        <v>237</v>
      </c>
      <c r="G512">
        <v>8658653</v>
      </c>
      <c r="H512">
        <v>163149</v>
      </c>
      <c r="I512">
        <v>12785</v>
      </c>
      <c r="J512" t="s">
        <v>7888</v>
      </c>
      <c r="K512" t="s">
        <v>9124</v>
      </c>
      <c r="L512" t="s">
        <v>9125</v>
      </c>
      <c r="M512" t="s">
        <v>9126</v>
      </c>
      <c r="V512" t="s">
        <v>7930</v>
      </c>
    </row>
    <row r="513" spans="1:22" x14ac:dyDescent="0.3">
      <c r="A513" t="s">
        <v>11</v>
      </c>
      <c r="B513" s="2">
        <v>43998.508391203701</v>
      </c>
      <c r="C513" t="s">
        <v>3659</v>
      </c>
      <c r="D513" t="s">
        <v>16</v>
      </c>
      <c r="E513" t="s">
        <v>3647</v>
      </c>
      <c r="F513">
        <f t="shared" si="7"/>
        <v>30</v>
      </c>
      <c r="G513">
        <v>175736</v>
      </c>
      <c r="H513">
        <v>7338</v>
      </c>
      <c r="I513">
        <v>411</v>
      </c>
      <c r="J513" t="s">
        <v>7888</v>
      </c>
      <c r="K513" t="s">
        <v>9124</v>
      </c>
      <c r="L513" t="s">
        <v>9125</v>
      </c>
      <c r="M513" t="s">
        <v>9126</v>
      </c>
      <c r="V513" t="s">
        <v>7930</v>
      </c>
    </row>
    <row r="514" spans="1:22" x14ac:dyDescent="0.3">
      <c r="A514" t="s">
        <v>11</v>
      </c>
      <c r="B514" s="2">
        <v>43993.711944444447</v>
      </c>
      <c r="C514" t="s">
        <v>3666</v>
      </c>
      <c r="D514" t="s">
        <v>16</v>
      </c>
      <c r="E514" t="s">
        <v>3668</v>
      </c>
      <c r="F514">
        <f t="shared" ref="F514:F577" si="8">IFERROR(IF(ISNUMBER(SEARCH("M", E514)), MID(E514, SEARCH("T", E514) + 1, SEARCH("M", E514) - SEARCH("T", E514) - 1) * 60, 0), 0) + IFERROR(IF(ISNUMBER(SEARCH("M", E514)), MID(E514, SEARCH("M", E514) + 1, SEARCH("S", E514) - SEARCH("M", E514) - 1) * 1, MID(E514, SEARCH("T", E514) + 1, SEARCH("S", E514) - SEARCH("T", E514) - 1) * 1), 0)</f>
        <v>1109</v>
      </c>
      <c r="G514">
        <v>1295277</v>
      </c>
      <c r="H514">
        <v>46109</v>
      </c>
      <c r="I514">
        <v>736</v>
      </c>
      <c r="J514" t="s">
        <v>7887</v>
      </c>
      <c r="K514" t="s">
        <v>9127</v>
      </c>
      <c r="M514" t="s">
        <v>8215</v>
      </c>
      <c r="V514" t="s">
        <v>7930</v>
      </c>
    </row>
    <row r="515" spans="1:22" x14ac:dyDescent="0.3">
      <c r="A515" t="s">
        <v>11</v>
      </c>
      <c r="B515" s="2">
        <v>43989.75</v>
      </c>
      <c r="C515" t="s">
        <v>3674</v>
      </c>
      <c r="D515" t="s">
        <v>16</v>
      </c>
      <c r="E515" t="s">
        <v>3676</v>
      </c>
      <c r="F515">
        <f t="shared" si="8"/>
        <v>113</v>
      </c>
      <c r="G515">
        <v>163696</v>
      </c>
      <c r="H515">
        <v>8693</v>
      </c>
      <c r="I515">
        <v>391</v>
      </c>
      <c r="J515" t="s">
        <v>7888</v>
      </c>
      <c r="K515" t="s">
        <v>9128</v>
      </c>
      <c r="L515" t="s">
        <v>9129</v>
      </c>
      <c r="M515" t="s">
        <v>9130</v>
      </c>
      <c r="O515" t="s">
        <v>9012</v>
      </c>
      <c r="V515" t="s">
        <v>7930</v>
      </c>
    </row>
    <row r="516" spans="1:22" x14ac:dyDescent="0.3">
      <c r="A516" t="s">
        <v>11</v>
      </c>
      <c r="B516" s="2">
        <v>43983.753541666665</v>
      </c>
      <c r="C516" t="s">
        <v>3681</v>
      </c>
      <c r="D516" t="s">
        <v>16</v>
      </c>
      <c r="E516" t="s">
        <v>3241</v>
      </c>
      <c r="F516">
        <f t="shared" si="8"/>
        <v>215</v>
      </c>
      <c r="G516">
        <v>590043</v>
      </c>
      <c r="H516">
        <v>32067</v>
      </c>
      <c r="I516">
        <v>1607</v>
      </c>
      <c r="J516" t="s">
        <v>7888</v>
      </c>
      <c r="K516" t="s">
        <v>9131</v>
      </c>
      <c r="L516" t="s">
        <v>9132</v>
      </c>
      <c r="M516" t="s">
        <v>8626</v>
      </c>
      <c r="O516" t="s">
        <v>8814</v>
      </c>
      <c r="V516" t="s">
        <v>7930</v>
      </c>
    </row>
    <row r="517" spans="1:22" x14ac:dyDescent="0.3">
      <c r="A517" t="s">
        <v>11</v>
      </c>
      <c r="B517" s="2">
        <v>43980.750104166669</v>
      </c>
      <c r="C517" t="s">
        <v>3688</v>
      </c>
      <c r="D517" t="s">
        <v>16</v>
      </c>
      <c r="E517" t="s">
        <v>330</v>
      </c>
      <c r="F517">
        <f t="shared" si="8"/>
        <v>208</v>
      </c>
      <c r="G517">
        <v>250755</v>
      </c>
      <c r="H517">
        <v>12024</v>
      </c>
      <c r="I517">
        <v>411</v>
      </c>
      <c r="J517" t="s">
        <v>7888</v>
      </c>
      <c r="K517" t="s">
        <v>9133</v>
      </c>
      <c r="L517" t="s">
        <v>9134</v>
      </c>
      <c r="M517" t="s">
        <v>8998</v>
      </c>
      <c r="O517" t="s">
        <v>8988</v>
      </c>
      <c r="V517" t="s">
        <v>7930</v>
      </c>
    </row>
    <row r="518" spans="1:22" x14ac:dyDescent="0.3">
      <c r="A518" t="s">
        <v>11</v>
      </c>
      <c r="B518" s="2">
        <v>43977.8049537037</v>
      </c>
      <c r="C518" t="s">
        <v>3694</v>
      </c>
      <c r="D518" t="s">
        <v>16</v>
      </c>
      <c r="E518" t="s">
        <v>41</v>
      </c>
      <c r="F518">
        <f t="shared" si="8"/>
        <v>177</v>
      </c>
      <c r="G518">
        <v>43183778</v>
      </c>
      <c r="H518">
        <v>767374</v>
      </c>
      <c r="I518">
        <v>18121</v>
      </c>
      <c r="J518" t="s">
        <v>7888</v>
      </c>
      <c r="K518" t="s">
        <v>9135</v>
      </c>
      <c r="L518" t="s">
        <v>8708</v>
      </c>
      <c r="M518" t="s">
        <v>8877</v>
      </c>
      <c r="N518" t="s">
        <v>8708</v>
      </c>
      <c r="O518" t="s">
        <v>8888</v>
      </c>
      <c r="R518" t="s">
        <v>9136</v>
      </c>
      <c r="S518" t="s">
        <v>9137</v>
      </c>
      <c r="T518" t="s">
        <v>9138</v>
      </c>
      <c r="V518" t="s">
        <v>7930</v>
      </c>
    </row>
    <row r="519" spans="1:22" x14ac:dyDescent="0.3">
      <c r="A519" t="s">
        <v>11</v>
      </c>
      <c r="B519" s="2">
        <v>43975.667546296296</v>
      </c>
      <c r="C519" t="s">
        <v>3701</v>
      </c>
      <c r="D519" t="s">
        <v>16</v>
      </c>
      <c r="E519" t="s">
        <v>1084</v>
      </c>
      <c r="F519">
        <f t="shared" si="8"/>
        <v>36</v>
      </c>
      <c r="G519">
        <v>1411009</v>
      </c>
      <c r="H519">
        <v>77175</v>
      </c>
      <c r="I519">
        <v>2522</v>
      </c>
      <c r="J519" t="s">
        <v>7888</v>
      </c>
      <c r="K519" t="s">
        <v>9135</v>
      </c>
      <c r="L519" t="s">
        <v>8708</v>
      </c>
      <c r="M519" t="s">
        <v>8877</v>
      </c>
      <c r="O519" t="s">
        <v>8888</v>
      </c>
      <c r="V519" t="s">
        <v>7930</v>
      </c>
    </row>
    <row r="520" spans="1:22" x14ac:dyDescent="0.3">
      <c r="A520" t="s">
        <v>11</v>
      </c>
      <c r="B520" s="2">
        <v>43970.752870370372</v>
      </c>
      <c r="C520" t="s">
        <v>3708</v>
      </c>
      <c r="D520" t="s">
        <v>16</v>
      </c>
      <c r="E520" t="s">
        <v>609</v>
      </c>
      <c r="F520">
        <f t="shared" si="8"/>
        <v>156</v>
      </c>
      <c r="G520">
        <v>3747987</v>
      </c>
      <c r="H520">
        <v>110664</v>
      </c>
      <c r="I520">
        <v>2639</v>
      </c>
      <c r="J520" t="s">
        <v>7888</v>
      </c>
      <c r="K520" t="s">
        <v>9123</v>
      </c>
      <c r="L520" t="s">
        <v>8398</v>
      </c>
      <c r="M520" t="s">
        <v>8392</v>
      </c>
      <c r="O520" t="s">
        <v>8052</v>
      </c>
      <c r="V520" t="s">
        <v>7930</v>
      </c>
    </row>
    <row r="521" spans="1:22" x14ac:dyDescent="0.3">
      <c r="A521" t="s">
        <v>11</v>
      </c>
      <c r="B521" s="2">
        <v>43967.750034722223</v>
      </c>
      <c r="C521" t="s">
        <v>3715</v>
      </c>
      <c r="D521" t="s">
        <v>16</v>
      </c>
      <c r="E521" t="s">
        <v>1189</v>
      </c>
      <c r="F521">
        <f t="shared" si="8"/>
        <v>230</v>
      </c>
      <c r="G521">
        <v>208587</v>
      </c>
      <c r="H521">
        <v>11101</v>
      </c>
      <c r="I521">
        <v>603</v>
      </c>
      <c r="J521" t="s">
        <v>7888</v>
      </c>
      <c r="K521" t="s">
        <v>9139</v>
      </c>
      <c r="L521" t="s">
        <v>9014</v>
      </c>
      <c r="M521" t="s">
        <v>8378</v>
      </c>
      <c r="O521" t="s">
        <v>8052</v>
      </c>
      <c r="V521" t="s">
        <v>7930</v>
      </c>
    </row>
    <row r="522" spans="1:22" x14ac:dyDescent="0.3">
      <c r="A522" t="s">
        <v>11</v>
      </c>
      <c r="B522" s="2">
        <v>43964.7500462963</v>
      </c>
      <c r="C522" t="s">
        <v>3722</v>
      </c>
      <c r="D522" t="s">
        <v>16</v>
      </c>
      <c r="E522" t="s">
        <v>1108</v>
      </c>
      <c r="F522">
        <f t="shared" si="8"/>
        <v>126</v>
      </c>
      <c r="G522">
        <v>196290</v>
      </c>
      <c r="H522">
        <v>10112</v>
      </c>
      <c r="I522">
        <v>525</v>
      </c>
      <c r="J522" t="s">
        <v>7888</v>
      </c>
      <c r="K522" t="s">
        <v>9140</v>
      </c>
      <c r="L522" t="s">
        <v>9028</v>
      </c>
      <c r="M522" t="s">
        <v>9141</v>
      </c>
      <c r="O522" t="s">
        <v>9142</v>
      </c>
      <c r="V522" t="s">
        <v>7930</v>
      </c>
    </row>
    <row r="523" spans="1:22" x14ac:dyDescent="0.3">
      <c r="A523" t="s">
        <v>11</v>
      </c>
      <c r="B523" s="2">
        <v>43960.749652777777</v>
      </c>
      <c r="C523" t="s">
        <v>3729</v>
      </c>
      <c r="D523" t="s">
        <v>3731</v>
      </c>
      <c r="E523" t="s">
        <v>1040</v>
      </c>
      <c r="F523">
        <f t="shared" si="8"/>
        <v>161</v>
      </c>
      <c r="G523">
        <v>56632920</v>
      </c>
      <c r="H523">
        <v>926952</v>
      </c>
      <c r="I523">
        <v>25093</v>
      </c>
      <c r="J523" t="s">
        <v>7888</v>
      </c>
      <c r="K523" t="s">
        <v>9143</v>
      </c>
      <c r="L523" t="s">
        <v>9144</v>
      </c>
      <c r="M523" t="s">
        <v>9145</v>
      </c>
      <c r="O523" t="s">
        <v>9146</v>
      </c>
      <c r="V523" t="s">
        <v>7930</v>
      </c>
    </row>
    <row r="524" spans="1:22" x14ac:dyDescent="0.3">
      <c r="A524" t="s">
        <v>11</v>
      </c>
      <c r="B524" s="2">
        <v>43956.751099537039</v>
      </c>
      <c r="C524" t="s">
        <v>3737</v>
      </c>
      <c r="D524" t="s">
        <v>16</v>
      </c>
      <c r="E524" t="s">
        <v>3739</v>
      </c>
      <c r="F524">
        <f t="shared" si="8"/>
        <v>271</v>
      </c>
      <c r="G524">
        <v>2287803</v>
      </c>
      <c r="H524">
        <v>89471</v>
      </c>
      <c r="I524">
        <v>3628</v>
      </c>
      <c r="J524" t="s">
        <v>7888</v>
      </c>
      <c r="K524" t="s">
        <v>9147</v>
      </c>
      <c r="L524" t="s">
        <v>8259</v>
      </c>
      <c r="M524" t="s">
        <v>9148</v>
      </c>
      <c r="O524" t="s">
        <v>9149</v>
      </c>
      <c r="V524" t="s">
        <v>7930</v>
      </c>
    </row>
    <row r="525" spans="1:22" x14ac:dyDescent="0.3">
      <c r="A525" t="s">
        <v>11</v>
      </c>
      <c r="B525" s="2">
        <v>43955.749988425923</v>
      </c>
      <c r="C525" t="s">
        <v>3745</v>
      </c>
      <c r="D525" t="s">
        <v>16</v>
      </c>
      <c r="E525" t="s">
        <v>908</v>
      </c>
      <c r="F525">
        <f t="shared" si="8"/>
        <v>170</v>
      </c>
      <c r="G525">
        <v>9282018</v>
      </c>
      <c r="H525">
        <v>185482</v>
      </c>
      <c r="I525">
        <v>2370</v>
      </c>
      <c r="J525" t="s">
        <v>7888</v>
      </c>
      <c r="K525" t="s">
        <v>9150</v>
      </c>
      <c r="L525" t="s">
        <v>9151</v>
      </c>
      <c r="M525" t="s">
        <v>9152</v>
      </c>
      <c r="V525" t="s">
        <v>7930</v>
      </c>
    </row>
    <row r="526" spans="1:22" x14ac:dyDescent="0.3">
      <c r="A526" t="s">
        <v>11</v>
      </c>
      <c r="B526" s="2">
        <v>43951.559363425928</v>
      </c>
      <c r="C526" t="s">
        <v>3752</v>
      </c>
      <c r="D526" t="s">
        <v>16</v>
      </c>
      <c r="E526" t="s">
        <v>3754</v>
      </c>
      <c r="F526">
        <f t="shared" si="8"/>
        <v>147</v>
      </c>
      <c r="G526">
        <v>134245</v>
      </c>
      <c r="H526">
        <v>4785</v>
      </c>
      <c r="I526">
        <v>280</v>
      </c>
      <c r="J526" t="s">
        <v>7888</v>
      </c>
      <c r="K526" t="s">
        <v>9153</v>
      </c>
      <c r="L526" t="s">
        <v>9154</v>
      </c>
      <c r="M526" t="s">
        <v>9155</v>
      </c>
      <c r="O526" t="s">
        <v>9156</v>
      </c>
      <c r="V526" t="s">
        <v>7930</v>
      </c>
    </row>
    <row r="527" spans="1:22" x14ac:dyDescent="0.3">
      <c r="A527" t="s">
        <v>11</v>
      </c>
      <c r="B527" s="2">
        <v>43950.500254629631</v>
      </c>
      <c r="C527" t="s">
        <v>3760</v>
      </c>
      <c r="D527" t="s">
        <v>16</v>
      </c>
      <c r="E527" t="s">
        <v>1861</v>
      </c>
      <c r="F527">
        <f t="shared" si="8"/>
        <v>198</v>
      </c>
      <c r="G527">
        <v>107482</v>
      </c>
      <c r="H527">
        <v>4045</v>
      </c>
      <c r="I527">
        <v>264</v>
      </c>
      <c r="J527" t="s">
        <v>7888</v>
      </c>
      <c r="K527" t="s">
        <v>9157</v>
      </c>
      <c r="L527" t="s">
        <v>9154</v>
      </c>
      <c r="M527" t="s">
        <v>9155</v>
      </c>
      <c r="O527" t="s">
        <v>9156</v>
      </c>
      <c r="V527" t="s">
        <v>7930</v>
      </c>
    </row>
    <row r="528" spans="1:22" x14ac:dyDescent="0.3">
      <c r="A528" t="s">
        <v>11</v>
      </c>
      <c r="B528" s="2">
        <v>43948.708518518521</v>
      </c>
      <c r="C528" t="s">
        <v>3767</v>
      </c>
      <c r="D528" t="s">
        <v>16</v>
      </c>
      <c r="E528" t="s">
        <v>270</v>
      </c>
      <c r="F528">
        <f t="shared" si="8"/>
        <v>228</v>
      </c>
      <c r="G528">
        <v>840447</v>
      </c>
      <c r="H528">
        <v>29611</v>
      </c>
      <c r="I528">
        <v>890</v>
      </c>
      <c r="J528" t="s">
        <v>7888</v>
      </c>
      <c r="K528" t="s">
        <v>9158</v>
      </c>
      <c r="L528" t="s">
        <v>8052</v>
      </c>
      <c r="M528" t="s">
        <v>9159</v>
      </c>
      <c r="O528" t="s">
        <v>8052</v>
      </c>
      <c r="V528" t="s">
        <v>7930</v>
      </c>
    </row>
    <row r="529" spans="1:22" x14ac:dyDescent="0.3">
      <c r="A529" t="s">
        <v>11</v>
      </c>
      <c r="B529" s="2">
        <v>43946.7503125</v>
      </c>
      <c r="C529" t="s">
        <v>3774</v>
      </c>
      <c r="D529" t="s">
        <v>16</v>
      </c>
      <c r="E529" t="s">
        <v>222</v>
      </c>
      <c r="F529">
        <f t="shared" si="8"/>
        <v>255</v>
      </c>
      <c r="G529">
        <v>5261128</v>
      </c>
      <c r="H529">
        <v>36345</v>
      </c>
      <c r="I529">
        <v>5132</v>
      </c>
      <c r="J529" t="s">
        <v>7888</v>
      </c>
      <c r="K529" t="s">
        <v>9160</v>
      </c>
      <c r="L529" t="s">
        <v>9002</v>
      </c>
      <c r="M529" t="s">
        <v>8998</v>
      </c>
      <c r="O529" t="s">
        <v>8988</v>
      </c>
      <c r="V529" t="s">
        <v>7930</v>
      </c>
    </row>
    <row r="530" spans="1:22" x14ac:dyDescent="0.3">
      <c r="A530" t="s">
        <v>11</v>
      </c>
      <c r="B530" s="2">
        <v>43946.499618055554</v>
      </c>
      <c r="C530" t="s">
        <v>3781</v>
      </c>
      <c r="D530" t="s">
        <v>16</v>
      </c>
      <c r="E530" t="s">
        <v>1204</v>
      </c>
      <c r="F530">
        <f t="shared" si="8"/>
        <v>181</v>
      </c>
      <c r="G530">
        <v>102690</v>
      </c>
      <c r="H530">
        <v>4806</v>
      </c>
      <c r="I530">
        <v>279</v>
      </c>
      <c r="J530" t="s">
        <v>7888</v>
      </c>
      <c r="K530" t="s">
        <v>9161</v>
      </c>
      <c r="L530" t="s">
        <v>9154</v>
      </c>
      <c r="M530" t="s">
        <v>9155</v>
      </c>
      <c r="O530" t="s">
        <v>9156</v>
      </c>
      <c r="V530" t="s">
        <v>7930</v>
      </c>
    </row>
    <row r="531" spans="1:22" x14ac:dyDescent="0.3">
      <c r="A531" t="s">
        <v>11</v>
      </c>
      <c r="B531" s="2">
        <v>43945.543425925927</v>
      </c>
      <c r="C531" t="s">
        <v>3788</v>
      </c>
      <c r="D531" t="s">
        <v>16</v>
      </c>
      <c r="E531" t="s">
        <v>1392</v>
      </c>
      <c r="F531">
        <f t="shared" si="8"/>
        <v>150</v>
      </c>
      <c r="G531">
        <v>102282</v>
      </c>
      <c r="H531">
        <v>4444</v>
      </c>
      <c r="I531">
        <v>223</v>
      </c>
      <c r="J531" t="s">
        <v>7888</v>
      </c>
      <c r="K531" t="s">
        <v>9162</v>
      </c>
      <c r="L531" t="s">
        <v>9154</v>
      </c>
      <c r="M531" t="s">
        <v>9155</v>
      </c>
      <c r="O531" t="s">
        <v>9156</v>
      </c>
      <c r="V531" t="s">
        <v>7930</v>
      </c>
    </row>
    <row r="532" spans="1:22" x14ac:dyDescent="0.3">
      <c r="A532" t="s">
        <v>11</v>
      </c>
      <c r="B532" s="2">
        <v>43945.375289351854</v>
      </c>
      <c r="C532" t="s">
        <v>3795</v>
      </c>
      <c r="D532" t="s">
        <v>16</v>
      </c>
      <c r="E532" t="s">
        <v>153</v>
      </c>
      <c r="F532">
        <f t="shared" si="8"/>
        <v>171</v>
      </c>
      <c r="G532">
        <v>97106</v>
      </c>
      <c r="H532">
        <v>4602</v>
      </c>
      <c r="I532">
        <v>206</v>
      </c>
      <c r="J532" t="s">
        <v>7888</v>
      </c>
      <c r="K532" t="s">
        <v>9163</v>
      </c>
      <c r="L532" t="s">
        <v>9154</v>
      </c>
      <c r="M532" t="s">
        <v>9155</v>
      </c>
      <c r="O532" t="s">
        <v>9156</v>
      </c>
      <c r="V532" t="s">
        <v>7930</v>
      </c>
    </row>
    <row r="533" spans="1:22" x14ac:dyDescent="0.3">
      <c r="A533" t="s">
        <v>11</v>
      </c>
      <c r="B533" s="2">
        <v>43944.718275462961</v>
      </c>
      <c r="C533" t="s">
        <v>3802</v>
      </c>
      <c r="D533" t="s">
        <v>16</v>
      </c>
      <c r="E533" t="s">
        <v>3804</v>
      </c>
      <c r="F533">
        <f t="shared" si="8"/>
        <v>288</v>
      </c>
      <c r="G533">
        <v>148381</v>
      </c>
      <c r="H533">
        <v>6628</v>
      </c>
      <c r="I533">
        <v>330</v>
      </c>
      <c r="J533" t="s">
        <v>7888</v>
      </c>
      <c r="K533" t="s">
        <v>9164</v>
      </c>
      <c r="L533" t="s">
        <v>9154</v>
      </c>
      <c r="M533" t="s">
        <v>9155</v>
      </c>
      <c r="O533" t="s">
        <v>9156</v>
      </c>
      <c r="V533" t="s">
        <v>7930</v>
      </c>
    </row>
    <row r="534" spans="1:22" x14ac:dyDescent="0.3">
      <c r="A534" t="s">
        <v>11</v>
      </c>
      <c r="B534" s="2">
        <v>43944.466805555552</v>
      </c>
      <c r="C534" t="s">
        <v>3809</v>
      </c>
      <c r="D534" t="s">
        <v>16</v>
      </c>
      <c r="E534" t="s">
        <v>1392</v>
      </c>
      <c r="F534">
        <f t="shared" si="8"/>
        <v>150</v>
      </c>
      <c r="G534">
        <v>110327</v>
      </c>
      <c r="H534">
        <v>5434</v>
      </c>
      <c r="I534">
        <v>321</v>
      </c>
      <c r="J534" t="s">
        <v>7888</v>
      </c>
      <c r="K534" t="s">
        <v>9165</v>
      </c>
      <c r="L534" t="s">
        <v>9154</v>
      </c>
      <c r="M534" t="s">
        <v>9155</v>
      </c>
      <c r="O534" t="s">
        <v>9156</v>
      </c>
      <c r="V534" t="s">
        <v>7930</v>
      </c>
    </row>
    <row r="535" spans="1:22" x14ac:dyDescent="0.3">
      <c r="A535" t="s">
        <v>11</v>
      </c>
      <c r="B535" s="2">
        <v>43943.708506944444</v>
      </c>
      <c r="C535" t="s">
        <v>3816</v>
      </c>
      <c r="D535" t="s">
        <v>16</v>
      </c>
      <c r="E535" t="s">
        <v>415</v>
      </c>
      <c r="F535">
        <f t="shared" si="8"/>
        <v>197</v>
      </c>
      <c r="G535">
        <v>165709</v>
      </c>
      <c r="H535">
        <v>9251</v>
      </c>
      <c r="I535">
        <v>379</v>
      </c>
      <c r="J535" t="s">
        <v>7888</v>
      </c>
      <c r="K535" t="s">
        <v>9166</v>
      </c>
      <c r="L535" t="s">
        <v>9154</v>
      </c>
      <c r="M535" t="s">
        <v>9155</v>
      </c>
      <c r="O535" t="s">
        <v>9156</v>
      </c>
      <c r="V535" t="s">
        <v>7930</v>
      </c>
    </row>
    <row r="536" spans="1:22" x14ac:dyDescent="0.3">
      <c r="A536" t="s">
        <v>11</v>
      </c>
      <c r="B536" s="2">
        <v>43942.750034722223</v>
      </c>
      <c r="C536" t="s">
        <v>3823</v>
      </c>
      <c r="D536" t="s">
        <v>16</v>
      </c>
      <c r="E536" t="s">
        <v>939</v>
      </c>
      <c r="F536">
        <f t="shared" si="8"/>
        <v>235</v>
      </c>
      <c r="G536">
        <v>102781679</v>
      </c>
      <c r="H536">
        <v>1702152</v>
      </c>
      <c r="I536">
        <v>48519</v>
      </c>
      <c r="J536" t="s">
        <v>7888</v>
      </c>
      <c r="K536" t="s">
        <v>8946</v>
      </c>
      <c r="L536" t="s">
        <v>8603</v>
      </c>
      <c r="M536" t="s">
        <v>8626</v>
      </c>
      <c r="O536" t="s">
        <v>8052</v>
      </c>
      <c r="V536" t="s">
        <v>7930</v>
      </c>
    </row>
    <row r="537" spans="1:22" x14ac:dyDescent="0.3">
      <c r="A537" t="s">
        <v>11</v>
      </c>
      <c r="B537" s="2">
        <v>43941.416678240741</v>
      </c>
      <c r="C537" t="s">
        <v>3830</v>
      </c>
      <c r="D537" t="s">
        <v>3832</v>
      </c>
      <c r="E537" t="s">
        <v>3833</v>
      </c>
      <c r="F537">
        <f t="shared" si="8"/>
        <v>1602</v>
      </c>
      <c r="G537">
        <v>187391</v>
      </c>
      <c r="H537">
        <v>9715</v>
      </c>
      <c r="I537">
        <v>463</v>
      </c>
      <c r="J537" t="s">
        <v>7888</v>
      </c>
      <c r="K537" t="s">
        <v>9161</v>
      </c>
      <c r="L537" t="s">
        <v>9154</v>
      </c>
      <c r="M537" t="s">
        <v>9155</v>
      </c>
      <c r="O537" t="s">
        <v>9156</v>
      </c>
      <c r="V537" t="s">
        <v>7930</v>
      </c>
    </row>
    <row r="538" spans="1:22" x14ac:dyDescent="0.3">
      <c r="A538" t="s">
        <v>11</v>
      </c>
      <c r="B538" s="2">
        <v>43939.75</v>
      </c>
      <c r="C538" t="s">
        <v>3838</v>
      </c>
      <c r="D538" t="s">
        <v>16</v>
      </c>
      <c r="E538" t="s">
        <v>41</v>
      </c>
      <c r="F538">
        <f t="shared" si="8"/>
        <v>177</v>
      </c>
      <c r="G538">
        <v>426999</v>
      </c>
      <c r="H538">
        <v>21166</v>
      </c>
      <c r="I538">
        <v>651</v>
      </c>
      <c r="J538" t="s">
        <v>7888</v>
      </c>
      <c r="K538" t="s">
        <v>9167</v>
      </c>
      <c r="L538" t="s">
        <v>9154</v>
      </c>
      <c r="M538" t="s">
        <v>9155</v>
      </c>
      <c r="O538" t="s">
        <v>9168</v>
      </c>
      <c r="V538" t="s">
        <v>7930</v>
      </c>
    </row>
    <row r="539" spans="1:22" x14ac:dyDescent="0.3">
      <c r="A539" t="s">
        <v>11</v>
      </c>
      <c r="B539" s="2">
        <v>43936.750324074077</v>
      </c>
      <c r="C539" t="s">
        <v>3844</v>
      </c>
      <c r="D539" t="s">
        <v>16</v>
      </c>
      <c r="E539" t="s">
        <v>1713</v>
      </c>
      <c r="F539">
        <f t="shared" si="8"/>
        <v>178</v>
      </c>
      <c r="G539">
        <v>1782252</v>
      </c>
      <c r="H539">
        <v>78921</v>
      </c>
      <c r="I539">
        <v>2558</v>
      </c>
      <c r="J539" t="s">
        <v>7888</v>
      </c>
      <c r="K539" t="s">
        <v>9169</v>
      </c>
      <c r="L539" t="s">
        <v>8223</v>
      </c>
      <c r="M539" t="s">
        <v>8128</v>
      </c>
      <c r="O539" t="s">
        <v>8052</v>
      </c>
      <c r="V539" t="s">
        <v>7930</v>
      </c>
    </row>
    <row r="540" spans="1:22" x14ac:dyDescent="0.3">
      <c r="A540" t="s">
        <v>11</v>
      </c>
      <c r="B540" s="2">
        <v>43931.75</v>
      </c>
      <c r="C540" t="s">
        <v>3851</v>
      </c>
      <c r="D540" t="s">
        <v>16</v>
      </c>
      <c r="E540" t="s">
        <v>1914</v>
      </c>
      <c r="F540">
        <f t="shared" si="8"/>
        <v>199</v>
      </c>
      <c r="G540">
        <v>17851653</v>
      </c>
      <c r="H540">
        <v>464173</v>
      </c>
      <c r="I540">
        <v>12494</v>
      </c>
      <c r="J540" t="s">
        <v>7888</v>
      </c>
      <c r="K540" t="s">
        <v>9170</v>
      </c>
      <c r="L540" t="s">
        <v>8708</v>
      </c>
      <c r="M540" t="s">
        <v>9171</v>
      </c>
      <c r="O540" t="s">
        <v>8044</v>
      </c>
      <c r="V540" t="s">
        <v>7930</v>
      </c>
    </row>
    <row r="541" spans="1:22" x14ac:dyDescent="0.3">
      <c r="A541" t="s">
        <v>11</v>
      </c>
      <c r="B541" s="2">
        <v>43903.750127314815</v>
      </c>
      <c r="C541" t="s">
        <v>1604</v>
      </c>
      <c r="D541" t="s">
        <v>16</v>
      </c>
      <c r="E541" t="s">
        <v>3153</v>
      </c>
      <c r="F541">
        <f t="shared" si="8"/>
        <v>185</v>
      </c>
      <c r="G541">
        <v>24503182</v>
      </c>
      <c r="H541">
        <v>440471</v>
      </c>
      <c r="I541">
        <v>8485</v>
      </c>
      <c r="J541" t="s">
        <v>7887</v>
      </c>
      <c r="K541" t="s">
        <v>9172</v>
      </c>
      <c r="M541" t="s">
        <v>8215</v>
      </c>
      <c r="V541" t="s">
        <v>7930</v>
      </c>
    </row>
    <row r="542" spans="1:22" x14ac:dyDescent="0.3">
      <c r="A542" t="s">
        <v>11</v>
      </c>
      <c r="B542" s="2">
        <v>43896.750555555554</v>
      </c>
      <c r="C542" t="s">
        <v>3864</v>
      </c>
      <c r="D542" t="s">
        <v>16</v>
      </c>
      <c r="E542" t="s">
        <v>3866</v>
      </c>
      <c r="F542">
        <f t="shared" si="8"/>
        <v>2</v>
      </c>
      <c r="G542">
        <v>422659</v>
      </c>
      <c r="H542">
        <v>13827</v>
      </c>
      <c r="I542">
        <v>724</v>
      </c>
      <c r="J542" t="s">
        <v>7888</v>
      </c>
      <c r="K542" t="s">
        <v>9173</v>
      </c>
      <c r="M542" t="s">
        <v>8215</v>
      </c>
      <c r="V542" t="s">
        <v>7930</v>
      </c>
    </row>
    <row r="543" spans="1:22" x14ac:dyDescent="0.3">
      <c r="A543" t="s">
        <v>11</v>
      </c>
      <c r="B543" s="2">
        <v>43891.749965277777</v>
      </c>
      <c r="C543" t="s">
        <v>3872</v>
      </c>
      <c r="D543" t="s">
        <v>16</v>
      </c>
      <c r="E543" t="s">
        <v>3874</v>
      </c>
      <c r="F543">
        <f t="shared" si="8"/>
        <v>1143</v>
      </c>
      <c r="G543">
        <v>695202</v>
      </c>
      <c r="H543">
        <v>16299</v>
      </c>
      <c r="I543">
        <v>498</v>
      </c>
      <c r="J543" t="s">
        <v>7888</v>
      </c>
      <c r="K543" t="s">
        <v>9174</v>
      </c>
      <c r="M543" t="s">
        <v>8215</v>
      </c>
      <c r="V543" t="s">
        <v>7930</v>
      </c>
    </row>
    <row r="544" spans="1:22" x14ac:dyDescent="0.3">
      <c r="A544" t="s">
        <v>11</v>
      </c>
      <c r="B544" s="2">
        <v>43888.752488425926</v>
      </c>
      <c r="C544" t="s">
        <v>3880</v>
      </c>
      <c r="D544" t="s">
        <v>16</v>
      </c>
      <c r="E544" t="s">
        <v>554</v>
      </c>
      <c r="F544">
        <f t="shared" si="8"/>
        <v>166</v>
      </c>
      <c r="G544">
        <v>291625</v>
      </c>
      <c r="H544">
        <v>9983</v>
      </c>
      <c r="I544">
        <v>455</v>
      </c>
      <c r="J544" t="s">
        <v>7888</v>
      </c>
      <c r="K544" t="s">
        <v>9175</v>
      </c>
      <c r="L544" t="s">
        <v>9176</v>
      </c>
      <c r="M544" t="s">
        <v>9177</v>
      </c>
      <c r="O544" t="s">
        <v>9178</v>
      </c>
      <c r="V544" t="s">
        <v>7930</v>
      </c>
    </row>
    <row r="545" spans="1:22" x14ac:dyDescent="0.3">
      <c r="A545" t="s">
        <v>11</v>
      </c>
      <c r="B545" s="2">
        <v>43888.749618055554</v>
      </c>
      <c r="C545" t="s">
        <v>3887</v>
      </c>
      <c r="D545" t="s">
        <v>16</v>
      </c>
      <c r="E545" t="s">
        <v>3889</v>
      </c>
      <c r="F545">
        <f t="shared" si="8"/>
        <v>0</v>
      </c>
      <c r="G545">
        <v>3955348</v>
      </c>
      <c r="H545">
        <v>60034</v>
      </c>
      <c r="I545">
        <v>2359</v>
      </c>
      <c r="J545" t="s">
        <v>7888</v>
      </c>
      <c r="K545" t="s">
        <v>8772</v>
      </c>
      <c r="L545" t="s">
        <v>8603</v>
      </c>
      <c r="M545" t="s">
        <v>8626</v>
      </c>
      <c r="V545" t="s">
        <v>7930</v>
      </c>
    </row>
    <row r="546" spans="1:22" x14ac:dyDescent="0.3">
      <c r="A546" t="s">
        <v>11</v>
      </c>
      <c r="B546" s="2">
        <v>43874.750023148146</v>
      </c>
      <c r="C546" t="s">
        <v>3895</v>
      </c>
      <c r="D546" t="s">
        <v>16</v>
      </c>
      <c r="E546" t="s">
        <v>3296</v>
      </c>
      <c r="F546">
        <f t="shared" si="8"/>
        <v>224</v>
      </c>
      <c r="G546">
        <v>119768389</v>
      </c>
      <c r="H546">
        <v>1579657</v>
      </c>
      <c r="I546">
        <v>35309</v>
      </c>
      <c r="J546" t="s">
        <v>7888</v>
      </c>
      <c r="K546" t="s">
        <v>9179</v>
      </c>
      <c r="L546" t="s">
        <v>8635</v>
      </c>
      <c r="M546" t="s">
        <v>8626</v>
      </c>
      <c r="O546" t="s">
        <v>8888</v>
      </c>
      <c r="V546" t="s">
        <v>7930</v>
      </c>
    </row>
    <row r="547" spans="1:22" x14ac:dyDescent="0.3">
      <c r="A547" t="s">
        <v>11</v>
      </c>
      <c r="B547" s="2">
        <v>43871.773564814815</v>
      </c>
      <c r="C547" t="s">
        <v>3902</v>
      </c>
      <c r="D547" t="s">
        <v>16</v>
      </c>
      <c r="E547" t="s">
        <v>1861</v>
      </c>
      <c r="F547">
        <f t="shared" si="8"/>
        <v>198</v>
      </c>
      <c r="G547">
        <v>3412475</v>
      </c>
      <c r="H547">
        <v>67649</v>
      </c>
      <c r="I547">
        <v>1151</v>
      </c>
      <c r="J547" t="s">
        <v>7888</v>
      </c>
      <c r="K547" t="s">
        <v>9180</v>
      </c>
      <c r="L547" t="s">
        <v>9181</v>
      </c>
      <c r="M547" t="s">
        <v>9182</v>
      </c>
      <c r="O547" t="s">
        <v>8899</v>
      </c>
      <c r="V547" t="s">
        <v>7930</v>
      </c>
    </row>
    <row r="548" spans="1:22" x14ac:dyDescent="0.3">
      <c r="A548" t="s">
        <v>11</v>
      </c>
      <c r="B548" s="2">
        <v>43869.750127314815</v>
      </c>
      <c r="C548" t="s">
        <v>3909</v>
      </c>
      <c r="D548" t="s">
        <v>16</v>
      </c>
      <c r="E548" t="s">
        <v>1168</v>
      </c>
      <c r="F548">
        <f t="shared" si="8"/>
        <v>222</v>
      </c>
      <c r="G548">
        <v>105174370</v>
      </c>
      <c r="H548">
        <v>1208658</v>
      </c>
      <c r="I548">
        <v>16773</v>
      </c>
      <c r="J548" t="s">
        <v>7888</v>
      </c>
      <c r="K548" t="s">
        <v>9183</v>
      </c>
      <c r="L548" t="s">
        <v>8708</v>
      </c>
      <c r="M548" t="s">
        <v>9184</v>
      </c>
      <c r="O548" t="s">
        <v>8044</v>
      </c>
      <c r="V548" t="s">
        <v>7930</v>
      </c>
    </row>
    <row r="549" spans="1:22" x14ac:dyDescent="0.3">
      <c r="A549" t="s">
        <v>11</v>
      </c>
      <c r="B549" s="2">
        <v>43866.750474537039</v>
      </c>
      <c r="C549" t="s">
        <v>3916</v>
      </c>
      <c r="D549" t="s">
        <v>16</v>
      </c>
      <c r="E549" t="s">
        <v>129</v>
      </c>
      <c r="F549">
        <f t="shared" si="8"/>
        <v>186</v>
      </c>
      <c r="G549">
        <v>102055382</v>
      </c>
      <c r="H549">
        <v>1335521</v>
      </c>
      <c r="I549">
        <v>16350</v>
      </c>
      <c r="J549" t="s">
        <v>7888</v>
      </c>
      <c r="K549" t="s">
        <v>9185</v>
      </c>
      <c r="L549" t="s">
        <v>8603</v>
      </c>
      <c r="M549" t="s">
        <v>8626</v>
      </c>
      <c r="O549" t="s">
        <v>8766</v>
      </c>
      <c r="V549" t="s">
        <v>7930</v>
      </c>
    </row>
    <row r="550" spans="1:22" x14ac:dyDescent="0.3">
      <c r="A550" t="s">
        <v>11</v>
      </c>
      <c r="B550" s="2">
        <v>43864.7500462963</v>
      </c>
      <c r="C550" t="s">
        <v>3923</v>
      </c>
      <c r="D550" t="s">
        <v>16</v>
      </c>
      <c r="E550" t="s">
        <v>3925</v>
      </c>
      <c r="F550">
        <f t="shared" si="8"/>
        <v>257</v>
      </c>
      <c r="G550">
        <v>9265370</v>
      </c>
      <c r="H550">
        <v>165514</v>
      </c>
      <c r="I550">
        <v>2038</v>
      </c>
      <c r="J550" t="s">
        <v>7888</v>
      </c>
      <c r="K550" t="s">
        <v>9186</v>
      </c>
      <c r="L550" t="s">
        <v>9187</v>
      </c>
      <c r="M550" t="s">
        <v>8229</v>
      </c>
      <c r="O550" t="s">
        <v>9188</v>
      </c>
      <c r="V550" t="s">
        <v>7930</v>
      </c>
    </row>
    <row r="551" spans="1:22" x14ac:dyDescent="0.3">
      <c r="A551" t="s">
        <v>11</v>
      </c>
      <c r="B551" s="2">
        <v>43861.787789351853</v>
      </c>
      <c r="C551" t="s">
        <v>3931</v>
      </c>
      <c r="D551" t="s">
        <v>16</v>
      </c>
      <c r="E551" t="s">
        <v>3241</v>
      </c>
      <c r="F551">
        <f t="shared" si="8"/>
        <v>215</v>
      </c>
      <c r="G551">
        <v>8568077</v>
      </c>
      <c r="H551">
        <v>305091</v>
      </c>
      <c r="I551">
        <v>13471</v>
      </c>
      <c r="J551" t="s">
        <v>7888</v>
      </c>
      <c r="K551" t="s">
        <v>9179</v>
      </c>
      <c r="L551" t="s">
        <v>8635</v>
      </c>
      <c r="M551" t="s">
        <v>8626</v>
      </c>
      <c r="O551" t="s">
        <v>8888</v>
      </c>
      <c r="V551" t="s">
        <v>7930</v>
      </c>
    </row>
    <row r="552" spans="1:22" x14ac:dyDescent="0.3">
      <c r="A552" t="s">
        <v>11</v>
      </c>
      <c r="B552" s="2">
        <v>43860.416666666664</v>
      </c>
      <c r="C552" t="s">
        <v>3938</v>
      </c>
      <c r="D552" t="s">
        <v>16</v>
      </c>
      <c r="E552" t="s">
        <v>3153</v>
      </c>
      <c r="F552">
        <f t="shared" si="8"/>
        <v>185</v>
      </c>
      <c r="G552">
        <v>10689695</v>
      </c>
      <c r="H552">
        <v>175773</v>
      </c>
      <c r="I552">
        <v>4047</v>
      </c>
      <c r="J552" t="s">
        <v>7888</v>
      </c>
      <c r="K552" t="s">
        <v>9189</v>
      </c>
      <c r="L552" t="s">
        <v>8488</v>
      </c>
      <c r="M552" t="s">
        <v>7989</v>
      </c>
      <c r="O552" t="s">
        <v>8181</v>
      </c>
      <c r="V552" t="s">
        <v>7930</v>
      </c>
    </row>
    <row r="553" spans="1:22" x14ac:dyDescent="0.3">
      <c r="A553" t="s">
        <v>11</v>
      </c>
      <c r="B553" s="2">
        <v>43858.812743055554</v>
      </c>
      <c r="C553" t="s">
        <v>3944</v>
      </c>
      <c r="D553" t="s">
        <v>16</v>
      </c>
      <c r="E553" t="s">
        <v>2701</v>
      </c>
      <c r="F553">
        <f t="shared" si="8"/>
        <v>110</v>
      </c>
      <c r="G553">
        <v>8521205</v>
      </c>
      <c r="H553">
        <v>205355</v>
      </c>
      <c r="I553">
        <v>3356</v>
      </c>
      <c r="J553" t="s">
        <v>7888</v>
      </c>
      <c r="K553" t="s">
        <v>9189</v>
      </c>
      <c r="L553" t="s">
        <v>8488</v>
      </c>
      <c r="M553" t="s">
        <v>7989</v>
      </c>
      <c r="O553" t="s">
        <v>8181</v>
      </c>
      <c r="V553" t="s">
        <v>7930</v>
      </c>
    </row>
    <row r="554" spans="1:22" x14ac:dyDescent="0.3">
      <c r="A554" t="s">
        <v>11</v>
      </c>
      <c r="B554" s="2">
        <v>43857.76222222222</v>
      </c>
      <c r="C554" t="s">
        <v>3951</v>
      </c>
      <c r="D554" t="s">
        <v>16</v>
      </c>
      <c r="E554" t="s">
        <v>3953</v>
      </c>
      <c r="F554">
        <f t="shared" si="8"/>
        <v>35</v>
      </c>
      <c r="G554">
        <v>383490</v>
      </c>
      <c r="H554">
        <v>15823</v>
      </c>
      <c r="I554">
        <v>317</v>
      </c>
      <c r="J554" t="s">
        <v>7888</v>
      </c>
      <c r="K554" t="s">
        <v>9186</v>
      </c>
      <c r="L554" t="s">
        <v>9187</v>
      </c>
      <c r="M554" t="s">
        <v>8229</v>
      </c>
      <c r="O554" t="s">
        <v>9188</v>
      </c>
      <c r="V554" t="s">
        <v>7930</v>
      </c>
    </row>
    <row r="555" spans="1:22" x14ac:dyDescent="0.3">
      <c r="A555" t="s">
        <v>11</v>
      </c>
      <c r="B555" s="2">
        <v>43856.779224537036</v>
      </c>
      <c r="C555" t="s">
        <v>3959</v>
      </c>
      <c r="D555" t="s">
        <v>16</v>
      </c>
      <c r="E555" t="s">
        <v>3168</v>
      </c>
      <c r="F555">
        <f t="shared" si="8"/>
        <v>246</v>
      </c>
      <c r="G555">
        <v>3407892</v>
      </c>
      <c r="H555">
        <v>97472</v>
      </c>
      <c r="I555">
        <v>1923</v>
      </c>
      <c r="J555" t="s">
        <v>7888</v>
      </c>
      <c r="K555" t="s">
        <v>9190</v>
      </c>
      <c r="L555" t="s">
        <v>8398</v>
      </c>
      <c r="M555" t="s">
        <v>8392</v>
      </c>
      <c r="O555" t="s">
        <v>9009</v>
      </c>
      <c r="V555" t="s">
        <v>7930</v>
      </c>
    </row>
    <row r="556" spans="1:22" x14ac:dyDescent="0.3">
      <c r="A556" t="s">
        <v>11</v>
      </c>
      <c r="B556" s="2">
        <v>43854.75</v>
      </c>
      <c r="C556" t="s">
        <v>3966</v>
      </c>
      <c r="D556" t="s">
        <v>16</v>
      </c>
      <c r="E556" t="s">
        <v>3968</v>
      </c>
      <c r="F556">
        <f t="shared" si="8"/>
        <v>374</v>
      </c>
      <c r="G556">
        <v>75796154</v>
      </c>
      <c r="H556">
        <v>482251</v>
      </c>
      <c r="I556">
        <v>9081</v>
      </c>
      <c r="J556" t="s">
        <v>7888</v>
      </c>
      <c r="K556" t="s">
        <v>9191</v>
      </c>
      <c r="L556" t="s">
        <v>9192</v>
      </c>
      <c r="M556" t="s">
        <v>9193</v>
      </c>
      <c r="O556" t="s">
        <v>9194</v>
      </c>
      <c r="V556" t="s">
        <v>7930</v>
      </c>
    </row>
    <row r="557" spans="1:22" x14ac:dyDescent="0.3">
      <c r="A557" t="s">
        <v>11</v>
      </c>
      <c r="B557" s="2">
        <v>43851.770902777775</v>
      </c>
      <c r="C557" t="s">
        <v>3974</v>
      </c>
      <c r="D557" t="s">
        <v>16</v>
      </c>
      <c r="E557" t="s">
        <v>17</v>
      </c>
      <c r="F557">
        <f t="shared" si="8"/>
        <v>205</v>
      </c>
      <c r="G557">
        <v>191266954</v>
      </c>
      <c r="H557">
        <v>2147333</v>
      </c>
      <c r="I557">
        <v>31867</v>
      </c>
      <c r="J557" t="s">
        <v>7888</v>
      </c>
      <c r="K557" t="s">
        <v>9195</v>
      </c>
      <c r="L557" t="s">
        <v>9196</v>
      </c>
      <c r="M557" t="s">
        <v>9197</v>
      </c>
      <c r="O557" t="s">
        <v>8181</v>
      </c>
      <c r="V557" t="s">
        <v>7930</v>
      </c>
    </row>
    <row r="558" spans="1:22" x14ac:dyDescent="0.3">
      <c r="A558" t="s">
        <v>11</v>
      </c>
      <c r="B558" s="2">
        <v>43848.750127314815</v>
      </c>
      <c r="C558" t="s">
        <v>1604</v>
      </c>
      <c r="D558" t="s">
        <v>16</v>
      </c>
      <c r="E558" t="s">
        <v>1568</v>
      </c>
      <c r="F558">
        <f t="shared" si="8"/>
        <v>174</v>
      </c>
      <c r="G558">
        <v>31321534</v>
      </c>
      <c r="H558">
        <v>602080</v>
      </c>
      <c r="I558">
        <v>11672</v>
      </c>
      <c r="J558" t="s">
        <v>7887</v>
      </c>
      <c r="K558" t="s">
        <v>9198</v>
      </c>
      <c r="M558" t="s">
        <v>8215</v>
      </c>
      <c r="V558" t="s">
        <v>7930</v>
      </c>
    </row>
    <row r="559" spans="1:22" x14ac:dyDescent="0.3">
      <c r="A559" t="s">
        <v>11</v>
      </c>
      <c r="B559" s="2">
        <v>43840.666712962964</v>
      </c>
      <c r="C559" t="s">
        <v>3987</v>
      </c>
      <c r="D559" t="s">
        <v>3731</v>
      </c>
      <c r="E559" t="s">
        <v>2830</v>
      </c>
      <c r="F559">
        <f t="shared" si="8"/>
        <v>268</v>
      </c>
      <c r="G559">
        <v>22301870</v>
      </c>
      <c r="H559">
        <v>165927</v>
      </c>
      <c r="I559">
        <v>5836</v>
      </c>
      <c r="J559" t="s">
        <v>7888</v>
      </c>
      <c r="K559" t="s">
        <v>9199</v>
      </c>
      <c r="L559" t="s">
        <v>9200</v>
      </c>
      <c r="M559" t="s">
        <v>8998</v>
      </c>
      <c r="O559" t="s">
        <v>8988</v>
      </c>
      <c r="V559" t="s">
        <v>7930</v>
      </c>
    </row>
    <row r="560" spans="1:22" x14ac:dyDescent="0.3">
      <c r="A560" t="s">
        <v>11</v>
      </c>
      <c r="B560" s="2">
        <v>43836.750439814816</v>
      </c>
      <c r="C560" t="s">
        <v>3994</v>
      </c>
      <c r="D560" t="s">
        <v>16</v>
      </c>
      <c r="E560" t="s">
        <v>1914</v>
      </c>
      <c r="F560">
        <f t="shared" si="8"/>
        <v>199</v>
      </c>
      <c r="G560">
        <v>1002297</v>
      </c>
      <c r="H560">
        <v>13820</v>
      </c>
      <c r="I560">
        <v>368</v>
      </c>
      <c r="J560" t="s">
        <v>7888</v>
      </c>
      <c r="K560" t="s">
        <v>9201</v>
      </c>
      <c r="L560" t="s">
        <v>9202</v>
      </c>
      <c r="M560" t="s">
        <v>9203</v>
      </c>
      <c r="O560" t="s">
        <v>9204</v>
      </c>
      <c r="V560" t="s">
        <v>7930</v>
      </c>
    </row>
    <row r="561" spans="1:22" x14ac:dyDescent="0.3">
      <c r="A561" t="s">
        <v>11</v>
      </c>
      <c r="B561" s="2">
        <v>43825.750011574077</v>
      </c>
      <c r="C561" t="s">
        <v>4001</v>
      </c>
      <c r="D561" t="s">
        <v>16</v>
      </c>
      <c r="E561" t="s">
        <v>1978</v>
      </c>
      <c r="F561">
        <f t="shared" si="8"/>
        <v>229</v>
      </c>
      <c r="G561">
        <v>61751259</v>
      </c>
      <c r="H561">
        <v>894992</v>
      </c>
      <c r="I561">
        <v>22431</v>
      </c>
      <c r="J561" t="s">
        <v>7888</v>
      </c>
      <c r="K561" t="s">
        <v>9173</v>
      </c>
      <c r="L561" t="s">
        <v>8708</v>
      </c>
      <c r="M561" t="s">
        <v>8877</v>
      </c>
      <c r="O561" t="s">
        <v>8888</v>
      </c>
      <c r="V561" t="s">
        <v>7930</v>
      </c>
    </row>
    <row r="562" spans="1:22" x14ac:dyDescent="0.3">
      <c r="A562" t="s">
        <v>11</v>
      </c>
      <c r="B562" s="2">
        <v>43820.540196759262</v>
      </c>
      <c r="C562" t="s">
        <v>4008</v>
      </c>
      <c r="D562" t="s">
        <v>16</v>
      </c>
      <c r="E562" t="s">
        <v>129</v>
      </c>
      <c r="F562">
        <f t="shared" si="8"/>
        <v>186</v>
      </c>
      <c r="G562">
        <v>9756397</v>
      </c>
      <c r="H562">
        <v>115766</v>
      </c>
      <c r="I562">
        <v>1521</v>
      </c>
      <c r="J562" t="s">
        <v>7888</v>
      </c>
      <c r="K562" t="s">
        <v>9205</v>
      </c>
      <c r="L562" t="s">
        <v>7926</v>
      </c>
      <c r="M562" t="s">
        <v>7989</v>
      </c>
      <c r="O562" t="s">
        <v>8888</v>
      </c>
      <c r="V562" t="s">
        <v>7930</v>
      </c>
    </row>
    <row r="563" spans="1:22" x14ac:dyDescent="0.3">
      <c r="A563" t="s">
        <v>11</v>
      </c>
      <c r="B563" s="2">
        <v>43818.708356481482</v>
      </c>
      <c r="C563" t="s">
        <v>4014</v>
      </c>
      <c r="D563" t="s">
        <v>16</v>
      </c>
      <c r="E563" t="s">
        <v>758</v>
      </c>
      <c r="F563">
        <f t="shared" si="8"/>
        <v>252</v>
      </c>
      <c r="G563">
        <v>334007019</v>
      </c>
      <c r="H563">
        <v>3606910</v>
      </c>
      <c r="I563">
        <v>46519</v>
      </c>
      <c r="J563" t="s">
        <v>7888</v>
      </c>
      <c r="K563" t="s">
        <v>9206</v>
      </c>
      <c r="L563" t="s">
        <v>9207</v>
      </c>
      <c r="M563" t="s">
        <v>9083</v>
      </c>
      <c r="O563" t="s">
        <v>8044</v>
      </c>
      <c r="V563" t="s">
        <v>7930</v>
      </c>
    </row>
    <row r="564" spans="1:22" x14ac:dyDescent="0.3">
      <c r="A564" t="s">
        <v>11</v>
      </c>
      <c r="B564" s="2">
        <v>43817.625069444446</v>
      </c>
      <c r="C564" t="s">
        <v>4021</v>
      </c>
      <c r="D564" t="s">
        <v>16</v>
      </c>
      <c r="E564" t="s">
        <v>3925</v>
      </c>
      <c r="F564">
        <f t="shared" si="8"/>
        <v>257</v>
      </c>
      <c r="G564">
        <v>5287228</v>
      </c>
      <c r="H564">
        <v>86943</v>
      </c>
      <c r="I564">
        <v>1925</v>
      </c>
      <c r="J564" t="s">
        <v>7888</v>
      </c>
      <c r="K564" t="s">
        <v>9208</v>
      </c>
      <c r="L564" t="s">
        <v>9209</v>
      </c>
      <c r="M564" t="s">
        <v>8454</v>
      </c>
      <c r="O564" t="s">
        <v>8181</v>
      </c>
      <c r="V564" t="s">
        <v>7930</v>
      </c>
    </row>
    <row r="565" spans="1:22" x14ac:dyDescent="0.3">
      <c r="A565" t="s">
        <v>11</v>
      </c>
      <c r="B565" s="2">
        <v>43817.416666666664</v>
      </c>
      <c r="C565" t="s">
        <v>4028</v>
      </c>
      <c r="D565" t="s">
        <v>16</v>
      </c>
      <c r="E565" t="s">
        <v>4030</v>
      </c>
      <c r="F565">
        <f t="shared" si="8"/>
        <v>43</v>
      </c>
      <c r="G565">
        <v>247037</v>
      </c>
      <c r="H565">
        <v>9712</v>
      </c>
      <c r="I565">
        <v>352</v>
      </c>
      <c r="J565" t="s">
        <v>7888</v>
      </c>
      <c r="K565" t="s">
        <v>9206</v>
      </c>
      <c r="L565" t="s">
        <v>9207</v>
      </c>
      <c r="M565" t="s">
        <v>9083</v>
      </c>
      <c r="O565" t="s">
        <v>8044</v>
      </c>
      <c r="V565" t="s">
        <v>7930</v>
      </c>
    </row>
    <row r="566" spans="1:22" x14ac:dyDescent="0.3">
      <c r="A566" t="s">
        <v>11</v>
      </c>
      <c r="B566" s="2">
        <v>43817.291666666664</v>
      </c>
      <c r="C566" t="s">
        <v>4035</v>
      </c>
      <c r="D566" t="s">
        <v>16</v>
      </c>
      <c r="E566" t="s">
        <v>4037</v>
      </c>
      <c r="F566">
        <f t="shared" si="8"/>
        <v>258</v>
      </c>
      <c r="G566">
        <v>9967452</v>
      </c>
      <c r="H566">
        <v>123265</v>
      </c>
      <c r="I566">
        <v>1709</v>
      </c>
      <c r="J566" t="s">
        <v>7888</v>
      </c>
      <c r="K566" t="s">
        <v>9210</v>
      </c>
      <c r="L566" t="s">
        <v>9211</v>
      </c>
      <c r="M566" t="s">
        <v>9083</v>
      </c>
      <c r="O566" t="s">
        <v>8181</v>
      </c>
      <c r="V566" t="s">
        <v>7930</v>
      </c>
    </row>
    <row r="567" spans="1:22" x14ac:dyDescent="0.3">
      <c r="A567" t="s">
        <v>11</v>
      </c>
      <c r="B567" s="2">
        <v>43816.708356481482</v>
      </c>
      <c r="C567" t="s">
        <v>4043</v>
      </c>
      <c r="D567" t="s">
        <v>16</v>
      </c>
      <c r="E567" t="s">
        <v>3006</v>
      </c>
      <c r="F567">
        <f t="shared" si="8"/>
        <v>141</v>
      </c>
      <c r="G567">
        <v>1122241</v>
      </c>
      <c r="H567">
        <v>16659</v>
      </c>
      <c r="I567">
        <v>414</v>
      </c>
      <c r="J567" t="s">
        <v>7888</v>
      </c>
      <c r="K567" t="s">
        <v>9212</v>
      </c>
      <c r="L567" t="s">
        <v>9213</v>
      </c>
      <c r="M567" t="s">
        <v>9214</v>
      </c>
      <c r="O567" t="s">
        <v>9215</v>
      </c>
      <c r="V567" t="s">
        <v>7930</v>
      </c>
    </row>
    <row r="568" spans="1:22" x14ac:dyDescent="0.3">
      <c r="A568" t="s">
        <v>11</v>
      </c>
      <c r="B568" s="2">
        <v>43816.594328703701</v>
      </c>
      <c r="C568" t="s">
        <v>4050</v>
      </c>
      <c r="D568" t="s">
        <v>16</v>
      </c>
      <c r="E568" t="s">
        <v>4052</v>
      </c>
      <c r="F568">
        <f t="shared" si="8"/>
        <v>267</v>
      </c>
      <c r="G568">
        <v>1471510</v>
      </c>
      <c r="H568">
        <v>34463</v>
      </c>
      <c r="I568">
        <v>1072</v>
      </c>
      <c r="J568" t="s">
        <v>7888</v>
      </c>
      <c r="K568" t="s">
        <v>9216</v>
      </c>
      <c r="L568" t="s">
        <v>9217</v>
      </c>
      <c r="M568" t="s">
        <v>8454</v>
      </c>
      <c r="O568" t="s">
        <v>8181</v>
      </c>
      <c r="V568" t="s">
        <v>7930</v>
      </c>
    </row>
    <row r="569" spans="1:22" x14ac:dyDescent="0.3">
      <c r="A569" t="s">
        <v>11</v>
      </c>
      <c r="B569" s="2">
        <v>43816.393587962964</v>
      </c>
      <c r="C569" t="s">
        <v>4057</v>
      </c>
      <c r="D569" t="s">
        <v>16</v>
      </c>
      <c r="E569" t="s">
        <v>863</v>
      </c>
      <c r="F569">
        <f t="shared" si="8"/>
        <v>237</v>
      </c>
      <c r="G569">
        <v>497051</v>
      </c>
      <c r="H569">
        <v>11562</v>
      </c>
      <c r="I569">
        <v>284</v>
      </c>
      <c r="J569" t="s">
        <v>7888</v>
      </c>
      <c r="K569" t="s">
        <v>9218</v>
      </c>
      <c r="L569" t="s">
        <v>9219</v>
      </c>
      <c r="M569" t="s">
        <v>8454</v>
      </c>
      <c r="O569" t="s">
        <v>8181</v>
      </c>
      <c r="V569" t="s">
        <v>7930</v>
      </c>
    </row>
    <row r="570" spans="1:22" x14ac:dyDescent="0.3">
      <c r="A570" t="s">
        <v>11</v>
      </c>
      <c r="B570" s="2">
        <v>43815.708391203705</v>
      </c>
      <c r="C570" t="s">
        <v>4064</v>
      </c>
      <c r="D570" t="s">
        <v>16</v>
      </c>
      <c r="E570" t="s">
        <v>885</v>
      </c>
      <c r="F570">
        <f t="shared" si="8"/>
        <v>201</v>
      </c>
      <c r="G570">
        <v>12544340</v>
      </c>
      <c r="H570">
        <v>222391</v>
      </c>
      <c r="I570">
        <v>6224</v>
      </c>
      <c r="J570" t="s">
        <v>7888</v>
      </c>
      <c r="K570" t="s">
        <v>9220</v>
      </c>
      <c r="L570" t="s">
        <v>9221</v>
      </c>
      <c r="M570" t="s">
        <v>9222</v>
      </c>
      <c r="O570" t="s">
        <v>9223</v>
      </c>
      <c r="V570" t="s">
        <v>7930</v>
      </c>
    </row>
    <row r="571" spans="1:22" x14ac:dyDescent="0.3">
      <c r="A571" t="s">
        <v>11</v>
      </c>
      <c r="B571" s="2">
        <v>43815.416134259256</v>
      </c>
      <c r="C571" t="s">
        <v>4071</v>
      </c>
      <c r="D571" t="s">
        <v>16</v>
      </c>
      <c r="E571" t="s">
        <v>214</v>
      </c>
      <c r="F571">
        <f t="shared" si="8"/>
        <v>212</v>
      </c>
      <c r="G571">
        <v>2560187</v>
      </c>
      <c r="H571">
        <v>51681</v>
      </c>
      <c r="I571">
        <v>1763</v>
      </c>
      <c r="J571" t="s">
        <v>7888</v>
      </c>
      <c r="K571" t="s">
        <v>9224</v>
      </c>
      <c r="L571" t="s">
        <v>9225</v>
      </c>
      <c r="M571" t="s">
        <v>8454</v>
      </c>
      <c r="O571" t="s">
        <v>8181</v>
      </c>
      <c r="V571" t="s">
        <v>7930</v>
      </c>
    </row>
    <row r="572" spans="1:22" x14ac:dyDescent="0.3">
      <c r="A572" t="s">
        <v>11</v>
      </c>
      <c r="B572" s="2">
        <v>43814.708344907405</v>
      </c>
      <c r="C572" t="s">
        <v>4078</v>
      </c>
      <c r="D572" t="s">
        <v>16</v>
      </c>
      <c r="E572" t="s">
        <v>2507</v>
      </c>
      <c r="F572">
        <f t="shared" si="8"/>
        <v>236</v>
      </c>
      <c r="G572">
        <v>2440755</v>
      </c>
      <c r="H572">
        <v>66534</v>
      </c>
      <c r="I572">
        <v>1044</v>
      </c>
      <c r="J572" t="s">
        <v>7888</v>
      </c>
      <c r="K572" t="s">
        <v>9226</v>
      </c>
      <c r="L572" t="s">
        <v>8855</v>
      </c>
      <c r="M572" t="s">
        <v>8608</v>
      </c>
      <c r="O572" t="s">
        <v>9227</v>
      </c>
      <c r="V572" t="s">
        <v>7930</v>
      </c>
    </row>
    <row r="573" spans="1:22" x14ac:dyDescent="0.3">
      <c r="A573" t="s">
        <v>11</v>
      </c>
      <c r="B573" s="2">
        <v>43814.591469907406</v>
      </c>
      <c r="C573" t="s">
        <v>4085</v>
      </c>
      <c r="D573" t="s">
        <v>16</v>
      </c>
      <c r="E573" t="s">
        <v>307</v>
      </c>
      <c r="F573">
        <f t="shared" si="8"/>
        <v>233</v>
      </c>
      <c r="G573">
        <v>1458533</v>
      </c>
      <c r="H573">
        <v>31285</v>
      </c>
      <c r="I573">
        <v>794</v>
      </c>
      <c r="J573" t="s">
        <v>7888</v>
      </c>
      <c r="K573" t="s">
        <v>9228</v>
      </c>
      <c r="L573" t="s">
        <v>9229</v>
      </c>
      <c r="M573" t="s">
        <v>8626</v>
      </c>
      <c r="N573" t="s">
        <v>8044</v>
      </c>
      <c r="O573" t="s">
        <v>8181</v>
      </c>
      <c r="V573" t="s">
        <v>7930</v>
      </c>
    </row>
    <row r="574" spans="1:22" x14ac:dyDescent="0.3">
      <c r="A574" t="s">
        <v>11</v>
      </c>
      <c r="B574" s="2">
        <v>43814.360694444447</v>
      </c>
      <c r="C574" t="s">
        <v>4092</v>
      </c>
      <c r="D574" t="s">
        <v>16</v>
      </c>
      <c r="E574" t="s">
        <v>1116</v>
      </c>
      <c r="F574">
        <f t="shared" si="8"/>
        <v>220</v>
      </c>
      <c r="G574">
        <v>421532</v>
      </c>
      <c r="H574">
        <v>8896</v>
      </c>
      <c r="I574">
        <v>193</v>
      </c>
      <c r="J574" t="s">
        <v>7888</v>
      </c>
      <c r="K574" t="s">
        <v>9230</v>
      </c>
      <c r="L574" t="s">
        <v>9231</v>
      </c>
      <c r="M574" t="s">
        <v>8454</v>
      </c>
      <c r="O574" t="s">
        <v>8044</v>
      </c>
      <c r="V574" t="s">
        <v>7930</v>
      </c>
    </row>
    <row r="575" spans="1:22" x14ac:dyDescent="0.3">
      <c r="A575" t="s">
        <v>11</v>
      </c>
      <c r="B575" s="2">
        <v>43814.291689814818</v>
      </c>
      <c r="C575" t="s">
        <v>4098</v>
      </c>
      <c r="D575" t="s">
        <v>16</v>
      </c>
      <c r="E575" t="s">
        <v>4100</v>
      </c>
      <c r="F575">
        <f t="shared" si="8"/>
        <v>45</v>
      </c>
      <c r="G575">
        <v>163285</v>
      </c>
      <c r="H575">
        <v>4540</v>
      </c>
      <c r="I575">
        <v>114</v>
      </c>
      <c r="J575" t="s">
        <v>7888</v>
      </c>
      <c r="K575" t="s">
        <v>9212</v>
      </c>
      <c r="L575" t="s">
        <v>9232</v>
      </c>
      <c r="M575" t="s">
        <v>9214</v>
      </c>
      <c r="O575" t="s">
        <v>9215</v>
      </c>
      <c r="V575" t="s">
        <v>7930</v>
      </c>
    </row>
    <row r="576" spans="1:22" x14ac:dyDescent="0.3">
      <c r="A576" t="s">
        <v>11</v>
      </c>
      <c r="B576" s="2">
        <v>43813.719768518517</v>
      </c>
      <c r="C576" t="s">
        <v>4106</v>
      </c>
      <c r="D576" t="s">
        <v>16</v>
      </c>
      <c r="E576" t="s">
        <v>254</v>
      </c>
      <c r="F576">
        <f t="shared" si="8"/>
        <v>260</v>
      </c>
      <c r="G576">
        <v>4573702</v>
      </c>
      <c r="H576">
        <v>64283</v>
      </c>
      <c r="I576">
        <v>1104</v>
      </c>
      <c r="J576" t="s">
        <v>7888</v>
      </c>
      <c r="K576" t="s">
        <v>9206</v>
      </c>
      <c r="L576" t="s">
        <v>9207</v>
      </c>
      <c r="M576" t="s">
        <v>9083</v>
      </c>
      <c r="O576" t="s">
        <v>8044</v>
      </c>
      <c r="V576" t="s">
        <v>7930</v>
      </c>
    </row>
    <row r="577" spans="1:22" x14ac:dyDescent="0.3">
      <c r="A577" t="s">
        <v>11</v>
      </c>
      <c r="B577" s="2">
        <v>43813.454293981478</v>
      </c>
      <c r="C577" t="s">
        <v>4112</v>
      </c>
      <c r="D577" t="s">
        <v>16</v>
      </c>
      <c r="E577" t="s">
        <v>183</v>
      </c>
      <c r="F577">
        <f t="shared" si="8"/>
        <v>291</v>
      </c>
      <c r="G577">
        <v>4341387</v>
      </c>
      <c r="H577">
        <v>63390</v>
      </c>
      <c r="I577">
        <v>1067</v>
      </c>
      <c r="J577" t="s">
        <v>7888</v>
      </c>
      <c r="K577" t="s">
        <v>9233</v>
      </c>
      <c r="L577" t="s">
        <v>8042</v>
      </c>
      <c r="M577" t="s">
        <v>8454</v>
      </c>
      <c r="O577" t="s">
        <v>8044</v>
      </c>
      <c r="V577" t="s">
        <v>7930</v>
      </c>
    </row>
    <row r="578" spans="1:22" x14ac:dyDescent="0.3">
      <c r="A578" t="s">
        <v>11</v>
      </c>
      <c r="B578" s="2">
        <v>43812.45857638889</v>
      </c>
      <c r="C578" t="s">
        <v>4119</v>
      </c>
      <c r="D578" t="s">
        <v>16</v>
      </c>
      <c r="E578" t="s">
        <v>4121</v>
      </c>
      <c r="F578">
        <f t="shared" ref="F578:F641" si="9">IFERROR(IF(ISNUMBER(SEARCH("M", E578)), MID(E578, SEARCH("T", E578) + 1, SEARCH("M", E578) - SEARCH("T", E578) - 1) * 60, 0), 0) + IFERROR(IF(ISNUMBER(SEARCH("M", E578)), MID(E578, SEARCH("M", E578) + 1, SEARCH("S", E578) - SEARCH("M", E578) - 1) * 1, MID(E578, SEARCH("T", E578) + 1, SEARCH("S", E578) - SEARCH("T", E578) - 1) * 1), 0)</f>
        <v>2106</v>
      </c>
      <c r="G578">
        <v>6866154</v>
      </c>
      <c r="H578">
        <v>145203</v>
      </c>
      <c r="I578">
        <v>6274</v>
      </c>
      <c r="J578" t="s">
        <v>7888</v>
      </c>
      <c r="K578" t="s">
        <v>9234</v>
      </c>
      <c r="L578" t="s">
        <v>8042</v>
      </c>
      <c r="M578" t="s">
        <v>9235</v>
      </c>
      <c r="O578" t="s">
        <v>8044</v>
      </c>
      <c r="V578" t="s">
        <v>7930</v>
      </c>
    </row>
    <row r="579" spans="1:22" x14ac:dyDescent="0.3">
      <c r="A579" t="s">
        <v>11</v>
      </c>
      <c r="B579" s="2">
        <v>43811.433599537035</v>
      </c>
      <c r="C579" t="s">
        <v>4127</v>
      </c>
      <c r="D579" t="s">
        <v>16</v>
      </c>
      <c r="E579" t="s">
        <v>4129</v>
      </c>
      <c r="F579">
        <f t="shared" si="9"/>
        <v>41</v>
      </c>
      <c r="G579">
        <v>483189</v>
      </c>
      <c r="H579">
        <v>23020</v>
      </c>
      <c r="I579">
        <v>535</v>
      </c>
      <c r="J579" t="s">
        <v>7888</v>
      </c>
      <c r="K579" t="s">
        <v>9220</v>
      </c>
      <c r="L579" t="s">
        <v>9221</v>
      </c>
      <c r="M579" t="s">
        <v>9222</v>
      </c>
      <c r="O579" t="s">
        <v>9223</v>
      </c>
      <c r="V579" t="s">
        <v>7930</v>
      </c>
    </row>
    <row r="580" spans="1:22" x14ac:dyDescent="0.3">
      <c r="A580" t="s">
        <v>11</v>
      </c>
      <c r="B580" s="2">
        <v>43810.750706018516</v>
      </c>
      <c r="C580" t="s">
        <v>4135</v>
      </c>
      <c r="D580" t="s">
        <v>16</v>
      </c>
      <c r="E580" t="s">
        <v>4137</v>
      </c>
      <c r="F580">
        <f t="shared" si="9"/>
        <v>104</v>
      </c>
      <c r="G580">
        <v>117582</v>
      </c>
      <c r="H580">
        <v>5193</v>
      </c>
      <c r="I580">
        <v>278</v>
      </c>
      <c r="J580" t="s">
        <v>7888</v>
      </c>
      <c r="K580" t="s">
        <v>9236</v>
      </c>
      <c r="L580" t="s">
        <v>9237</v>
      </c>
      <c r="M580" t="s">
        <v>9238</v>
      </c>
      <c r="O580" t="s">
        <v>8790</v>
      </c>
      <c r="V580" t="s">
        <v>7930</v>
      </c>
    </row>
    <row r="581" spans="1:22" x14ac:dyDescent="0.3">
      <c r="A581" t="s">
        <v>11</v>
      </c>
      <c r="B581" s="2">
        <v>43809.750057870369</v>
      </c>
      <c r="C581" t="s">
        <v>4143</v>
      </c>
      <c r="D581" t="s">
        <v>16</v>
      </c>
      <c r="E581" t="s">
        <v>924</v>
      </c>
      <c r="F581">
        <f t="shared" si="9"/>
        <v>155</v>
      </c>
      <c r="G581">
        <v>42294316</v>
      </c>
      <c r="H581">
        <v>571617</v>
      </c>
      <c r="I581">
        <v>6920</v>
      </c>
      <c r="J581" t="s">
        <v>7888</v>
      </c>
      <c r="K581" t="s">
        <v>9239</v>
      </c>
      <c r="L581" t="s">
        <v>9240</v>
      </c>
      <c r="M581" t="s">
        <v>9241</v>
      </c>
      <c r="O581" t="s">
        <v>9242</v>
      </c>
      <c r="V581" t="s">
        <v>7930</v>
      </c>
    </row>
    <row r="582" spans="1:22" x14ac:dyDescent="0.3">
      <c r="A582" t="s">
        <v>11</v>
      </c>
      <c r="B582" s="2">
        <v>43808.762546296297</v>
      </c>
      <c r="C582" t="s">
        <v>4150</v>
      </c>
      <c r="D582" t="s">
        <v>16</v>
      </c>
      <c r="E582" t="s">
        <v>485</v>
      </c>
      <c r="F582">
        <f t="shared" si="9"/>
        <v>189</v>
      </c>
      <c r="G582">
        <v>41492114</v>
      </c>
      <c r="H582">
        <v>333689</v>
      </c>
      <c r="I582">
        <v>5685</v>
      </c>
      <c r="J582" t="s">
        <v>7888</v>
      </c>
      <c r="K582" t="s">
        <v>9243</v>
      </c>
      <c r="L582" t="s">
        <v>9244</v>
      </c>
      <c r="M582" t="s">
        <v>7989</v>
      </c>
      <c r="O582" t="s">
        <v>8888</v>
      </c>
      <c r="V582" t="s">
        <v>7930</v>
      </c>
    </row>
    <row r="583" spans="1:22" x14ac:dyDescent="0.3">
      <c r="A583" t="s">
        <v>11</v>
      </c>
      <c r="B583" s="2">
        <v>43807.602881944447</v>
      </c>
      <c r="C583" t="s">
        <v>4157</v>
      </c>
      <c r="D583" t="s">
        <v>16</v>
      </c>
      <c r="E583" t="s">
        <v>4159</v>
      </c>
      <c r="F583">
        <f t="shared" si="9"/>
        <v>124</v>
      </c>
      <c r="G583">
        <v>632945</v>
      </c>
      <c r="H583">
        <v>26741</v>
      </c>
      <c r="I583">
        <v>741</v>
      </c>
      <c r="J583" t="s">
        <v>7888</v>
      </c>
      <c r="K583" t="s">
        <v>9234</v>
      </c>
      <c r="L583" t="s">
        <v>8042</v>
      </c>
      <c r="M583" t="s">
        <v>8454</v>
      </c>
      <c r="O583" t="s">
        <v>8044</v>
      </c>
      <c r="V583" t="s">
        <v>7930</v>
      </c>
    </row>
    <row r="584" spans="1:22" x14ac:dyDescent="0.3">
      <c r="A584" t="s">
        <v>11</v>
      </c>
      <c r="B584" s="2">
        <v>43806.750011574077</v>
      </c>
      <c r="C584" t="s">
        <v>4165</v>
      </c>
      <c r="D584" t="s">
        <v>16</v>
      </c>
      <c r="E584" t="s">
        <v>1189</v>
      </c>
      <c r="F584">
        <f t="shared" si="9"/>
        <v>230</v>
      </c>
      <c r="G584">
        <v>866553</v>
      </c>
      <c r="H584">
        <v>20356</v>
      </c>
      <c r="I584">
        <v>762</v>
      </c>
      <c r="J584" t="s">
        <v>7888</v>
      </c>
      <c r="K584" t="s">
        <v>9245</v>
      </c>
      <c r="L584" t="s">
        <v>9246</v>
      </c>
      <c r="M584" t="s">
        <v>8197</v>
      </c>
      <c r="O584" t="s">
        <v>8044</v>
      </c>
      <c r="V584" t="s">
        <v>7930</v>
      </c>
    </row>
    <row r="585" spans="1:22" x14ac:dyDescent="0.3">
      <c r="A585" t="s">
        <v>11</v>
      </c>
      <c r="B585" s="2">
        <v>43803.520243055558</v>
      </c>
      <c r="C585" t="s">
        <v>4172</v>
      </c>
      <c r="D585" t="s">
        <v>4174</v>
      </c>
      <c r="E585" t="s">
        <v>4175</v>
      </c>
      <c r="F585">
        <f t="shared" si="9"/>
        <v>25</v>
      </c>
      <c r="G585">
        <v>141288</v>
      </c>
      <c r="H585">
        <v>5586</v>
      </c>
      <c r="I585">
        <v>206</v>
      </c>
      <c r="J585" t="s">
        <v>7888</v>
      </c>
      <c r="K585" t="s">
        <v>9245</v>
      </c>
      <c r="L585" t="s">
        <v>9246</v>
      </c>
      <c r="M585" t="s">
        <v>8197</v>
      </c>
      <c r="O585" t="s">
        <v>8044</v>
      </c>
      <c r="V585" t="s">
        <v>7930</v>
      </c>
    </row>
    <row r="586" spans="1:22" x14ac:dyDescent="0.3">
      <c r="A586" t="s">
        <v>11</v>
      </c>
      <c r="B586" s="2">
        <v>43802.583344907405</v>
      </c>
      <c r="C586" t="s">
        <v>4180</v>
      </c>
      <c r="D586" t="s">
        <v>16</v>
      </c>
      <c r="E586" t="s">
        <v>49</v>
      </c>
      <c r="F586">
        <f t="shared" si="9"/>
        <v>213</v>
      </c>
      <c r="G586">
        <v>43538221</v>
      </c>
      <c r="H586">
        <v>591199</v>
      </c>
      <c r="I586">
        <v>29306</v>
      </c>
      <c r="J586" t="s">
        <v>7888</v>
      </c>
      <c r="K586" t="s">
        <v>9247</v>
      </c>
      <c r="L586" t="s">
        <v>9248</v>
      </c>
      <c r="M586" t="s">
        <v>9249</v>
      </c>
      <c r="O586" t="s">
        <v>8903</v>
      </c>
      <c r="V586" t="s">
        <v>7930</v>
      </c>
    </row>
    <row r="587" spans="1:22" x14ac:dyDescent="0.3">
      <c r="A587" t="s">
        <v>11</v>
      </c>
      <c r="B587" s="2">
        <v>43799.658194444448</v>
      </c>
      <c r="C587" t="s">
        <v>4187</v>
      </c>
      <c r="D587" t="s">
        <v>16</v>
      </c>
      <c r="E587" t="s">
        <v>25</v>
      </c>
      <c r="F587">
        <f t="shared" si="9"/>
        <v>196</v>
      </c>
      <c r="G587">
        <v>372155926</v>
      </c>
      <c r="H587">
        <v>2759710</v>
      </c>
      <c r="I587">
        <v>33197</v>
      </c>
      <c r="J587" t="s">
        <v>7887</v>
      </c>
      <c r="K587" t="s">
        <v>9250</v>
      </c>
      <c r="M587" t="s">
        <v>8215</v>
      </c>
      <c r="V587" t="s">
        <v>7930</v>
      </c>
    </row>
    <row r="588" spans="1:22" x14ac:dyDescent="0.3">
      <c r="A588" t="s">
        <v>11</v>
      </c>
      <c r="B588" s="2">
        <v>43798.760578703703</v>
      </c>
      <c r="C588" t="s">
        <v>4194</v>
      </c>
      <c r="D588" t="s">
        <v>16</v>
      </c>
      <c r="E588" t="s">
        <v>1168</v>
      </c>
      <c r="F588">
        <f t="shared" si="9"/>
        <v>222</v>
      </c>
      <c r="G588">
        <v>115311622</v>
      </c>
      <c r="H588">
        <v>791528</v>
      </c>
      <c r="I588">
        <v>9121</v>
      </c>
      <c r="J588" t="s">
        <v>7888</v>
      </c>
      <c r="K588" t="s">
        <v>9251</v>
      </c>
      <c r="L588" t="s">
        <v>8640</v>
      </c>
      <c r="M588" t="s">
        <v>8639</v>
      </c>
      <c r="N588" t="s">
        <v>8640</v>
      </c>
      <c r="O588" t="s">
        <v>8854</v>
      </c>
      <c r="V588" t="s">
        <v>7930</v>
      </c>
    </row>
    <row r="589" spans="1:22" x14ac:dyDescent="0.3">
      <c r="A589" t="s">
        <v>11</v>
      </c>
      <c r="B589" s="2">
        <v>43797.667604166665</v>
      </c>
      <c r="C589" t="s">
        <v>4201</v>
      </c>
      <c r="D589" t="s">
        <v>16</v>
      </c>
      <c r="E589" t="s">
        <v>4203</v>
      </c>
      <c r="F589">
        <f t="shared" si="9"/>
        <v>33</v>
      </c>
      <c r="G589">
        <v>1246007</v>
      </c>
      <c r="H589">
        <v>57470</v>
      </c>
      <c r="I589">
        <v>1063</v>
      </c>
      <c r="J589" t="s">
        <v>7888</v>
      </c>
      <c r="K589" t="s">
        <v>9247</v>
      </c>
      <c r="L589" t="s">
        <v>9248</v>
      </c>
      <c r="M589" t="s">
        <v>9252</v>
      </c>
      <c r="O589" t="s">
        <v>8903</v>
      </c>
      <c r="V589" t="s">
        <v>7930</v>
      </c>
    </row>
    <row r="590" spans="1:22" x14ac:dyDescent="0.3">
      <c r="A590" t="s">
        <v>11</v>
      </c>
      <c r="B590" s="2">
        <v>43793.764930555553</v>
      </c>
      <c r="C590" t="s">
        <v>4208</v>
      </c>
      <c r="D590" t="s">
        <v>16</v>
      </c>
      <c r="E590" t="s">
        <v>25</v>
      </c>
      <c r="F590">
        <f t="shared" si="9"/>
        <v>196</v>
      </c>
      <c r="G590">
        <v>37947161</v>
      </c>
      <c r="H590">
        <v>683515</v>
      </c>
      <c r="I590">
        <v>15084</v>
      </c>
      <c r="J590" t="s">
        <v>7888</v>
      </c>
      <c r="K590" t="s">
        <v>9250</v>
      </c>
      <c r="L590" t="s">
        <v>8635</v>
      </c>
      <c r="M590" t="s">
        <v>8626</v>
      </c>
      <c r="V590" t="s">
        <v>7930</v>
      </c>
    </row>
    <row r="591" spans="1:22" x14ac:dyDescent="0.3">
      <c r="A591" t="s">
        <v>11</v>
      </c>
      <c r="B591" s="2">
        <v>43792.741516203707</v>
      </c>
      <c r="C591" t="s">
        <v>4215</v>
      </c>
      <c r="D591" t="s">
        <v>16</v>
      </c>
      <c r="E591" t="s">
        <v>1084</v>
      </c>
      <c r="F591">
        <f t="shared" si="9"/>
        <v>36</v>
      </c>
      <c r="G591">
        <v>558949</v>
      </c>
      <c r="H591">
        <v>24673</v>
      </c>
      <c r="I591">
        <v>464</v>
      </c>
      <c r="J591" t="s">
        <v>7888</v>
      </c>
      <c r="K591" t="s">
        <v>9251</v>
      </c>
      <c r="L591" t="s">
        <v>8640</v>
      </c>
      <c r="M591" t="s">
        <v>8215</v>
      </c>
      <c r="O591" t="s">
        <v>8854</v>
      </c>
      <c r="V591" t="s">
        <v>7930</v>
      </c>
    </row>
    <row r="592" spans="1:22" x14ac:dyDescent="0.3">
      <c r="A592" t="s">
        <v>11</v>
      </c>
      <c r="B592" s="2">
        <v>43788.750057870369</v>
      </c>
      <c r="C592" t="s">
        <v>4222</v>
      </c>
      <c r="D592" t="s">
        <v>16</v>
      </c>
      <c r="E592" t="s">
        <v>546</v>
      </c>
      <c r="F592">
        <f t="shared" si="9"/>
        <v>175</v>
      </c>
      <c r="G592">
        <v>2983939</v>
      </c>
      <c r="H592">
        <v>81016</v>
      </c>
      <c r="I592">
        <v>1189</v>
      </c>
      <c r="J592" t="s">
        <v>7888</v>
      </c>
      <c r="K592" t="s">
        <v>9253</v>
      </c>
      <c r="L592" t="s">
        <v>8398</v>
      </c>
      <c r="M592" t="s">
        <v>8392</v>
      </c>
      <c r="O592" t="s">
        <v>8888</v>
      </c>
      <c r="V592" t="s">
        <v>7930</v>
      </c>
    </row>
    <row r="593" spans="1:22" x14ac:dyDescent="0.3">
      <c r="A593" t="s">
        <v>11</v>
      </c>
      <c r="B593" s="2">
        <v>43785.759629629632</v>
      </c>
      <c r="C593" t="s">
        <v>4228</v>
      </c>
      <c r="D593" t="s">
        <v>16</v>
      </c>
      <c r="E593" t="s">
        <v>4230</v>
      </c>
      <c r="F593">
        <f t="shared" si="9"/>
        <v>226</v>
      </c>
      <c r="G593">
        <v>1576464</v>
      </c>
      <c r="H593">
        <v>55966</v>
      </c>
      <c r="I593">
        <v>1371</v>
      </c>
      <c r="J593" t="s">
        <v>7888</v>
      </c>
      <c r="K593" t="s">
        <v>9254</v>
      </c>
      <c r="L593" t="s">
        <v>9255</v>
      </c>
      <c r="M593" t="s">
        <v>9141</v>
      </c>
      <c r="O593" t="s">
        <v>9256</v>
      </c>
      <c r="V593" t="s">
        <v>7930</v>
      </c>
    </row>
    <row r="594" spans="1:22" x14ac:dyDescent="0.3">
      <c r="A594" t="s">
        <v>11</v>
      </c>
      <c r="B594" s="2">
        <v>43782.753310185188</v>
      </c>
      <c r="C594" t="s">
        <v>4236</v>
      </c>
      <c r="D594" t="s">
        <v>16</v>
      </c>
      <c r="E594" t="s">
        <v>3241</v>
      </c>
      <c r="F594">
        <f t="shared" si="9"/>
        <v>215</v>
      </c>
      <c r="G594">
        <v>27947351</v>
      </c>
      <c r="H594">
        <v>525286</v>
      </c>
      <c r="I594">
        <v>9960</v>
      </c>
      <c r="J594" t="s">
        <v>7888</v>
      </c>
      <c r="K594" t="s">
        <v>9257</v>
      </c>
      <c r="L594" t="s">
        <v>8259</v>
      </c>
      <c r="M594" t="s">
        <v>8128</v>
      </c>
      <c r="O594" t="s">
        <v>8766</v>
      </c>
      <c r="V594" t="s">
        <v>7930</v>
      </c>
    </row>
    <row r="595" spans="1:22" x14ac:dyDescent="0.3">
      <c r="A595" t="s">
        <v>11</v>
      </c>
      <c r="B595" s="2">
        <v>43780.770451388889</v>
      </c>
      <c r="C595" t="s">
        <v>4243</v>
      </c>
      <c r="D595" t="s">
        <v>16</v>
      </c>
      <c r="E595" t="s">
        <v>4230</v>
      </c>
      <c r="F595">
        <f t="shared" si="9"/>
        <v>226</v>
      </c>
      <c r="G595">
        <v>335174</v>
      </c>
      <c r="H595">
        <v>10188</v>
      </c>
      <c r="I595">
        <v>352</v>
      </c>
      <c r="J595" t="s">
        <v>7888</v>
      </c>
      <c r="K595" t="s">
        <v>9258</v>
      </c>
      <c r="L595" t="s">
        <v>9259</v>
      </c>
      <c r="M595" t="s">
        <v>9260</v>
      </c>
      <c r="O595" t="s">
        <v>8647</v>
      </c>
      <c r="V595" t="s">
        <v>7930</v>
      </c>
    </row>
    <row r="596" spans="1:22" x14ac:dyDescent="0.3">
      <c r="A596" t="s">
        <v>11</v>
      </c>
      <c r="B596" s="2">
        <v>43776.750011574077</v>
      </c>
      <c r="C596" t="s">
        <v>4249</v>
      </c>
      <c r="D596" t="s">
        <v>16</v>
      </c>
      <c r="E596" t="s">
        <v>908</v>
      </c>
      <c r="F596">
        <f t="shared" si="9"/>
        <v>170</v>
      </c>
      <c r="G596">
        <v>2114181</v>
      </c>
      <c r="H596">
        <v>81458</v>
      </c>
      <c r="I596">
        <v>4032</v>
      </c>
      <c r="J596" t="s">
        <v>7888</v>
      </c>
      <c r="K596" t="s">
        <v>9261</v>
      </c>
      <c r="L596" t="s">
        <v>8708</v>
      </c>
      <c r="M596" t="s">
        <v>9262</v>
      </c>
      <c r="O596" t="s">
        <v>8888</v>
      </c>
      <c r="V596" t="s">
        <v>7930</v>
      </c>
    </row>
    <row r="597" spans="1:22" x14ac:dyDescent="0.3">
      <c r="A597" t="s">
        <v>11</v>
      </c>
      <c r="B597" s="2">
        <v>43772.75</v>
      </c>
      <c r="C597" t="s">
        <v>4256</v>
      </c>
      <c r="D597" t="s">
        <v>16</v>
      </c>
      <c r="E597" t="s">
        <v>2119</v>
      </c>
      <c r="F597">
        <f t="shared" si="9"/>
        <v>216</v>
      </c>
      <c r="G597">
        <v>1647826</v>
      </c>
      <c r="H597">
        <v>61351</v>
      </c>
      <c r="I597">
        <v>1597</v>
      </c>
      <c r="J597" t="s">
        <v>7888</v>
      </c>
      <c r="K597" t="s">
        <v>9263</v>
      </c>
      <c r="L597" t="s">
        <v>8223</v>
      </c>
      <c r="M597" t="s">
        <v>8222</v>
      </c>
      <c r="O597" t="s">
        <v>8888</v>
      </c>
      <c r="V597" t="s">
        <v>7930</v>
      </c>
    </row>
    <row r="598" spans="1:22" x14ac:dyDescent="0.3">
      <c r="A598" t="s">
        <v>11</v>
      </c>
      <c r="B598" s="2">
        <v>43769.750925925924</v>
      </c>
      <c r="C598" t="s">
        <v>4263</v>
      </c>
      <c r="D598" t="s">
        <v>16</v>
      </c>
      <c r="E598" t="s">
        <v>97</v>
      </c>
      <c r="F598">
        <f t="shared" si="9"/>
        <v>163</v>
      </c>
      <c r="G598">
        <v>580660</v>
      </c>
      <c r="H598">
        <v>26610</v>
      </c>
      <c r="I598">
        <v>942</v>
      </c>
      <c r="J598" t="s">
        <v>7888</v>
      </c>
      <c r="K598" t="s">
        <v>9264</v>
      </c>
      <c r="L598" t="s">
        <v>9265</v>
      </c>
      <c r="M598" t="s">
        <v>9266</v>
      </c>
      <c r="O598" t="s">
        <v>9156</v>
      </c>
      <c r="V598" t="s">
        <v>7930</v>
      </c>
    </row>
    <row r="599" spans="1:22" x14ac:dyDescent="0.3">
      <c r="A599" t="s">
        <v>11</v>
      </c>
      <c r="B599" s="2">
        <v>43769.432627314818</v>
      </c>
      <c r="C599" t="s">
        <v>4270</v>
      </c>
      <c r="D599" t="s">
        <v>16</v>
      </c>
      <c r="E599" t="s">
        <v>285</v>
      </c>
      <c r="F599">
        <f t="shared" si="9"/>
        <v>187</v>
      </c>
      <c r="G599">
        <v>402856</v>
      </c>
      <c r="H599">
        <v>12457</v>
      </c>
      <c r="I599">
        <v>287</v>
      </c>
      <c r="J599" t="s">
        <v>7888</v>
      </c>
      <c r="K599" t="s">
        <v>9267</v>
      </c>
      <c r="L599" t="s">
        <v>9268</v>
      </c>
      <c r="M599" t="s">
        <v>8626</v>
      </c>
      <c r="O599" t="s">
        <v>8903</v>
      </c>
      <c r="V599" t="s">
        <v>7930</v>
      </c>
    </row>
    <row r="600" spans="1:22" x14ac:dyDescent="0.3">
      <c r="A600" t="s">
        <v>11</v>
      </c>
      <c r="B600" s="2">
        <v>43764.708368055559</v>
      </c>
      <c r="C600" t="s">
        <v>4277</v>
      </c>
      <c r="D600" t="s">
        <v>16</v>
      </c>
      <c r="E600" t="s">
        <v>1584</v>
      </c>
      <c r="F600">
        <f t="shared" si="9"/>
        <v>225</v>
      </c>
      <c r="G600">
        <v>19377816</v>
      </c>
      <c r="H600">
        <v>215473</v>
      </c>
      <c r="I600">
        <v>3846</v>
      </c>
      <c r="J600" t="s">
        <v>7888</v>
      </c>
      <c r="K600" t="s">
        <v>9269</v>
      </c>
      <c r="L600" t="s">
        <v>8228</v>
      </c>
      <c r="M600" t="s">
        <v>8229</v>
      </c>
      <c r="O600" t="s">
        <v>8888</v>
      </c>
      <c r="V600" t="s">
        <v>7930</v>
      </c>
    </row>
    <row r="601" spans="1:22" x14ac:dyDescent="0.3">
      <c r="A601" t="s">
        <v>11</v>
      </c>
      <c r="B601" s="2">
        <v>43760.45921296296</v>
      </c>
      <c r="C601" t="s">
        <v>4284</v>
      </c>
      <c r="D601" t="s">
        <v>16</v>
      </c>
      <c r="E601" t="s">
        <v>4286</v>
      </c>
      <c r="F601">
        <f t="shared" si="9"/>
        <v>274</v>
      </c>
      <c r="G601">
        <v>2182374</v>
      </c>
      <c r="H601">
        <v>36125</v>
      </c>
      <c r="I601">
        <v>728</v>
      </c>
      <c r="J601" t="s">
        <v>7888</v>
      </c>
      <c r="K601" t="s">
        <v>9270</v>
      </c>
      <c r="L601" t="s">
        <v>9271</v>
      </c>
      <c r="M601" t="s">
        <v>9272</v>
      </c>
      <c r="O601" t="s">
        <v>9273</v>
      </c>
      <c r="V601" t="s">
        <v>7930</v>
      </c>
    </row>
    <row r="602" spans="1:22" x14ac:dyDescent="0.3">
      <c r="A602" t="s">
        <v>11</v>
      </c>
      <c r="B602" s="2">
        <v>43759.752083333333</v>
      </c>
      <c r="C602" t="s">
        <v>4292</v>
      </c>
      <c r="D602" t="s">
        <v>16</v>
      </c>
      <c r="E602" t="s">
        <v>377</v>
      </c>
      <c r="F602">
        <f t="shared" si="9"/>
        <v>204</v>
      </c>
      <c r="G602">
        <v>1343147</v>
      </c>
      <c r="H602">
        <v>48552</v>
      </c>
      <c r="I602">
        <v>1020</v>
      </c>
      <c r="J602" t="s">
        <v>7888</v>
      </c>
      <c r="K602" t="s">
        <v>9274</v>
      </c>
      <c r="L602" t="s">
        <v>8607</v>
      </c>
      <c r="M602" t="s">
        <v>9275</v>
      </c>
      <c r="O602" t="s">
        <v>9276</v>
      </c>
      <c r="V602" t="s">
        <v>7930</v>
      </c>
    </row>
    <row r="603" spans="1:22" x14ac:dyDescent="0.3">
      <c r="A603" t="s">
        <v>11</v>
      </c>
      <c r="B603" s="2">
        <v>43759.548611111109</v>
      </c>
      <c r="C603" t="s">
        <v>4299</v>
      </c>
      <c r="D603" t="s">
        <v>16</v>
      </c>
      <c r="E603" t="s">
        <v>3478</v>
      </c>
      <c r="F603">
        <f t="shared" si="9"/>
        <v>32</v>
      </c>
      <c r="G603">
        <v>147229</v>
      </c>
      <c r="H603">
        <v>4233</v>
      </c>
      <c r="I603">
        <v>175</v>
      </c>
      <c r="J603" t="s">
        <v>7888</v>
      </c>
      <c r="K603" t="s">
        <v>9270</v>
      </c>
      <c r="L603" t="s">
        <v>9277</v>
      </c>
      <c r="M603" t="s">
        <v>9272</v>
      </c>
      <c r="O603" t="s">
        <v>9273</v>
      </c>
      <c r="V603" t="s">
        <v>7930</v>
      </c>
    </row>
    <row r="604" spans="1:22" x14ac:dyDescent="0.3">
      <c r="A604" t="s">
        <v>11</v>
      </c>
      <c r="B604" s="2">
        <v>43757.708425925928</v>
      </c>
      <c r="C604" t="s">
        <v>4306</v>
      </c>
      <c r="D604" t="s">
        <v>16</v>
      </c>
      <c r="E604" t="s">
        <v>1861</v>
      </c>
      <c r="F604">
        <f t="shared" si="9"/>
        <v>198</v>
      </c>
      <c r="G604">
        <v>43937539</v>
      </c>
      <c r="H604">
        <v>712692</v>
      </c>
      <c r="I604">
        <v>11292</v>
      </c>
      <c r="J604" t="s">
        <v>7888</v>
      </c>
      <c r="K604" t="s">
        <v>9250</v>
      </c>
      <c r="L604" t="s">
        <v>9278</v>
      </c>
      <c r="M604" t="s">
        <v>8626</v>
      </c>
      <c r="O604" t="s">
        <v>9095</v>
      </c>
      <c r="V604" t="s">
        <v>7930</v>
      </c>
    </row>
    <row r="605" spans="1:22" x14ac:dyDescent="0.3">
      <c r="A605" t="s">
        <v>11</v>
      </c>
      <c r="B605" s="2">
        <v>43751.750023148146</v>
      </c>
      <c r="C605" t="s">
        <v>4313</v>
      </c>
      <c r="D605" t="s">
        <v>16</v>
      </c>
      <c r="E605" t="s">
        <v>4315</v>
      </c>
      <c r="F605">
        <f t="shared" si="9"/>
        <v>298</v>
      </c>
      <c r="G605">
        <v>11389966</v>
      </c>
      <c r="H605">
        <v>148159</v>
      </c>
      <c r="I605">
        <v>1742</v>
      </c>
      <c r="J605" t="s">
        <v>7888</v>
      </c>
      <c r="K605" t="s">
        <v>9279</v>
      </c>
      <c r="L605" t="s">
        <v>9280</v>
      </c>
      <c r="M605" t="s">
        <v>8608</v>
      </c>
      <c r="O605" t="s">
        <v>8903</v>
      </c>
      <c r="V605" t="s">
        <v>7930</v>
      </c>
    </row>
    <row r="606" spans="1:22" x14ac:dyDescent="0.3">
      <c r="A606" t="s">
        <v>11</v>
      </c>
      <c r="B606" s="2">
        <v>43750.749479166669</v>
      </c>
      <c r="C606" t="s">
        <v>4321</v>
      </c>
      <c r="D606" t="s">
        <v>16</v>
      </c>
      <c r="E606" t="s">
        <v>983</v>
      </c>
      <c r="F606">
        <f t="shared" si="9"/>
        <v>203</v>
      </c>
      <c r="G606">
        <v>824197</v>
      </c>
      <c r="H606">
        <v>20839</v>
      </c>
      <c r="I606">
        <v>545</v>
      </c>
      <c r="J606" t="s">
        <v>7888</v>
      </c>
      <c r="K606" t="s">
        <v>9281</v>
      </c>
      <c r="L606" t="s">
        <v>9282</v>
      </c>
      <c r="M606" t="s">
        <v>9283</v>
      </c>
      <c r="O606" t="s">
        <v>9276</v>
      </c>
      <c r="V606" t="s">
        <v>7930</v>
      </c>
    </row>
    <row r="607" spans="1:22" x14ac:dyDescent="0.3">
      <c r="A607" t="s">
        <v>11</v>
      </c>
      <c r="B607" s="2">
        <v>43749.416666666664</v>
      </c>
      <c r="C607" t="s">
        <v>4328</v>
      </c>
      <c r="D607" t="s">
        <v>16</v>
      </c>
      <c r="E607" t="s">
        <v>4330</v>
      </c>
      <c r="F607">
        <f t="shared" si="9"/>
        <v>111</v>
      </c>
      <c r="G607">
        <v>140874</v>
      </c>
      <c r="H607">
        <v>4781</v>
      </c>
      <c r="I607">
        <v>122</v>
      </c>
      <c r="J607" t="s">
        <v>7888</v>
      </c>
      <c r="K607" t="s">
        <v>9281</v>
      </c>
      <c r="L607" t="s">
        <v>9282</v>
      </c>
      <c r="M607" t="s">
        <v>9283</v>
      </c>
      <c r="O607" t="s">
        <v>9276</v>
      </c>
      <c r="V607" t="s">
        <v>7930</v>
      </c>
    </row>
    <row r="608" spans="1:22" x14ac:dyDescent="0.3">
      <c r="A608" t="s">
        <v>11</v>
      </c>
      <c r="B608" s="2">
        <v>43748.416666666664</v>
      </c>
      <c r="C608" t="s">
        <v>4336</v>
      </c>
      <c r="D608" t="s">
        <v>16</v>
      </c>
      <c r="E608" t="s">
        <v>423</v>
      </c>
      <c r="F608">
        <f t="shared" si="9"/>
        <v>148</v>
      </c>
      <c r="G608">
        <v>614203</v>
      </c>
      <c r="H608">
        <v>13378</v>
      </c>
      <c r="I608">
        <v>218</v>
      </c>
      <c r="J608" t="s">
        <v>7888</v>
      </c>
      <c r="K608" t="s">
        <v>9284</v>
      </c>
      <c r="L608" t="s">
        <v>9285</v>
      </c>
      <c r="M608" t="s">
        <v>9286</v>
      </c>
      <c r="O608" t="s">
        <v>9276</v>
      </c>
      <c r="V608" t="s">
        <v>7930</v>
      </c>
    </row>
    <row r="609" spans="1:22" x14ac:dyDescent="0.3">
      <c r="A609" t="s">
        <v>11</v>
      </c>
      <c r="B609" s="2">
        <v>43747.750023148146</v>
      </c>
      <c r="C609" t="s">
        <v>4343</v>
      </c>
      <c r="D609" t="s">
        <v>16</v>
      </c>
      <c r="E609" t="s">
        <v>369</v>
      </c>
      <c r="F609">
        <f t="shared" si="9"/>
        <v>183</v>
      </c>
      <c r="G609">
        <v>3992502</v>
      </c>
      <c r="H609">
        <v>120560</v>
      </c>
      <c r="I609">
        <v>2972</v>
      </c>
      <c r="J609" t="s">
        <v>7888</v>
      </c>
      <c r="K609" t="s">
        <v>9250</v>
      </c>
      <c r="L609" t="s">
        <v>9287</v>
      </c>
      <c r="M609" t="s">
        <v>8626</v>
      </c>
      <c r="O609" t="s">
        <v>9095</v>
      </c>
      <c r="V609" t="s">
        <v>7930</v>
      </c>
    </row>
    <row r="610" spans="1:22" x14ac:dyDescent="0.3">
      <c r="A610" t="s">
        <v>11</v>
      </c>
      <c r="B610" s="2">
        <v>43747.500011574077</v>
      </c>
      <c r="C610" t="s">
        <v>4350</v>
      </c>
      <c r="D610" t="s">
        <v>16</v>
      </c>
      <c r="E610" t="s">
        <v>1692</v>
      </c>
      <c r="F610">
        <f t="shared" si="9"/>
        <v>179</v>
      </c>
      <c r="G610">
        <v>2675496</v>
      </c>
      <c r="H610">
        <v>65878</v>
      </c>
      <c r="I610">
        <v>1013</v>
      </c>
      <c r="J610" t="s">
        <v>7888</v>
      </c>
      <c r="K610" t="s">
        <v>9274</v>
      </c>
      <c r="L610" t="s">
        <v>8607</v>
      </c>
      <c r="M610" t="s">
        <v>9275</v>
      </c>
      <c r="O610" t="s">
        <v>9276</v>
      </c>
      <c r="V610" t="s">
        <v>7930</v>
      </c>
    </row>
    <row r="611" spans="1:22" x14ac:dyDescent="0.3">
      <c r="A611" t="s">
        <v>11</v>
      </c>
      <c r="B611" s="2">
        <v>43745.751400462963</v>
      </c>
      <c r="C611" t="s">
        <v>4356</v>
      </c>
      <c r="D611" t="s">
        <v>16</v>
      </c>
      <c r="E611" t="s">
        <v>983</v>
      </c>
      <c r="F611">
        <f t="shared" si="9"/>
        <v>203</v>
      </c>
      <c r="G611">
        <v>2147819</v>
      </c>
      <c r="H611">
        <v>70943</v>
      </c>
      <c r="I611">
        <v>1369</v>
      </c>
      <c r="J611" t="s">
        <v>7888</v>
      </c>
      <c r="K611" t="s">
        <v>9288</v>
      </c>
      <c r="L611" t="s">
        <v>9268</v>
      </c>
      <c r="M611" t="s">
        <v>8626</v>
      </c>
      <c r="O611" t="s">
        <v>8903</v>
      </c>
      <c r="V611" t="s">
        <v>7930</v>
      </c>
    </row>
    <row r="612" spans="1:22" x14ac:dyDescent="0.3">
      <c r="A612" t="s">
        <v>11</v>
      </c>
      <c r="B612" s="2">
        <v>43745.714548611111</v>
      </c>
      <c r="C612" t="s">
        <v>4363</v>
      </c>
      <c r="D612" t="s">
        <v>16</v>
      </c>
      <c r="E612" t="s">
        <v>509</v>
      </c>
      <c r="F612">
        <f t="shared" si="9"/>
        <v>16</v>
      </c>
      <c r="G612">
        <v>72018</v>
      </c>
      <c r="H612">
        <v>1587</v>
      </c>
      <c r="I612">
        <v>63</v>
      </c>
      <c r="J612" t="s">
        <v>7888</v>
      </c>
      <c r="K612" t="s">
        <v>9289</v>
      </c>
      <c r="L612" t="s">
        <v>9290</v>
      </c>
      <c r="M612" t="s">
        <v>9291</v>
      </c>
      <c r="V612" t="s">
        <v>7930</v>
      </c>
    </row>
    <row r="613" spans="1:22" x14ac:dyDescent="0.3">
      <c r="A613" t="s">
        <v>11</v>
      </c>
      <c r="B613" s="2">
        <v>43744.760462962964</v>
      </c>
      <c r="C613" t="s">
        <v>4370</v>
      </c>
      <c r="D613" t="s">
        <v>16</v>
      </c>
      <c r="E613" t="s">
        <v>4037</v>
      </c>
      <c r="F613">
        <f t="shared" si="9"/>
        <v>258</v>
      </c>
      <c r="G613">
        <v>744174</v>
      </c>
      <c r="H613">
        <v>16580</v>
      </c>
      <c r="I613">
        <v>510</v>
      </c>
      <c r="J613" t="s">
        <v>7888</v>
      </c>
      <c r="K613" t="s">
        <v>9292</v>
      </c>
      <c r="L613" t="s">
        <v>9293</v>
      </c>
      <c r="M613" t="s">
        <v>9126</v>
      </c>
      <c r="O613" t="s">
        <v>9294</v>
      </c>
      <c r="V613" t="s">
        <v>7930</v>
      </c>
    </row>
    <row r="614" spans="1:22" x14ac:dyDescent="0.3">
      <c r="A614" t="s">
        <v>11</v>
      </c>
      <c r="B614" s="2">
        <v>43742.757037037038</v>
      </c>
      <c r="C614" t="s">
        <v>4377</v>
      </c>
      <c r="D614" t="s">
        <v>16</v>
      </c>
      <c r="E614" t="s">
        <v>4379</v>
      </c>
      <c r="F614">
        <f t="shared" si="9"/>
        <v>123</v>
      </c>
      <c r="G614">
        <v>254611</v>
      </c>
      <c r="H614">
        <v>3017</v>
      </c>
      <c r="I614">
        <v>161</v>
      </c>
      <c r="J614" t="s">
        <v>7888</v>
      </c>
      <c r="K614" t="s">
        <v>9295</v>
      </c>
      <c r="L614" t="s">
        <v>9296</v>
      </c>
      <c r="M614" t="s">
        <v>9275</v>
      </c>
      <c r="O614" t="s">
        <v>9276</v>
      </c>
      <c r="V614" t="s">
        <v>7930</v>
      </c>
    </row>
    <row r="615" spans="1:22" x14ac:dyDescent="0.3">
      <c r="A615" t="s">
        <v>11</v>
      </c>
      <c r="B615" s="2">
        <v>43742.619976851849</v>
      </c>
      <c r="C615" t="s">
        <v>4385</v>
      </c>
      <c r="D615" t="s">
        <v>16</v>
      </c>
      <c r="E615" t="s">
        <v>509</v>
      </c>
      <c r="F615">
        <f t="shared" si="9"/>
        <v>16</v>
      </c>
      <c r="G615">
        <v>87170</v>
      </c>
      <c r="H615">
        <v>1568</v>
      </c>
      <c r="I615">
        <v>93</v>
      </c>
      <c r="J615" t="s">
        <v>7888</v>
      </c>
      <c r="K615" t="s">
        <v>9289</v>
      </c>
      <c r="L615" t="s">
        <v>9297</v>
      </c>
      <c r="M615" t="s">
        <v>9291</v>
      </c>
      <c r="V615" t="s">
        <v>7930</v>
      </c>
    </row>
    <row r="616" spans="1:22" x14ac:dyDescent="0.3">
      <c r="A616" t="s">
        <v>11</v>
      </c>
      <c r="B616" s="2">
        <v>43742.416678240741</v>
      </c>
      <c r="C616" t="s">
        <v>4392</v>
      </c>
      <c r="D616" t="s">
        <v>16</v>
      </c>
      <c r="E616" t="s">
        <v>293</v>
      </c>
      <c r="F616">
        <f t="shared" si="9"/>
        <v>209</v>
      </c>
      <c r="G616">
        <v>181935</v>
      </c>
      <c r="H616">
        <v>6543</v>
      </c>
      <c r="I616">
        <v>216</v>
      </c>
      <c r="J616" t="s">
        <v>7888</v>
      </c>
      <c r="K616" t="s">
        <v>9298</v>
      </c>
      <c r="L616" t="s">
        <v>9299</v>
      </c>
      <c r="M616" t="s">
        <v>9275</v>
      </c>
      <c r="O616" t="s">
        <v>9276</v>
      </c>
      <c r="V616" t="s">
        <v>7930</v>
      </c>
    </row>
    <row r="617" spans="1:22" x14ac:dyDescent="0.3">
      <c r="A617" t="s">
        <v>11</v>
      </c>
      <c r="B617" s="2">
        <v>43740.630937499998</v>
      </c>
      <c r="C617" t="s">
        <v>4398</v>
      </c>
      <c r="D617" t="s">
        <v>16</v>
      </c>
      <c r="E617" t="s">
        <v>509</v>
      </c>
      <c r="F617">
        <f t="shared" si="9"/>
        <v>16</v>
      </c>
      <c r="G617">
        <v>92446</v>
      </c>
      <c r="H617">
        <v>1930</v>
      </c>
      <c r="I617">
        <v>106</v>
      </c>
      <c r="J617" t="s">
        <v>7888</v>
      </c>
      <c r="K617" t="s">
        <v>9289</v>
      </c>
      <c r="L617" t="s">
        <v>9297</v>
      </c>
      <c r="M617" t="s">
        <v>9291</v>
      </c>
      <c r="V617" t="s">
        <v>7930</v>
      </c>
    </row>
    <row r="618" spans="1:22" x14ac:dyDescent="0.3">
      <c r="A618" t="s">
        <v>11</v>
      </c>
      <c r="B618" s="2">
        <v>43737.718009259261</v>
      </c>
      <c r="C618" t="s">
        <v>4404</v>
      </c>
      <c r="D618" t="s">
        <v>16</v>
      </c>
      <c r="E618" t="s">
        <v>562</v>
      </c>
      <c r="F618">
        <f t="shared" si="9"/>
        <v>125</v>
      </c>
      <c r="G618">
        <v>3175322</v>
      </c>
      <c r="H618">
        <v>50393</v>
      </c>
      <c r="I618">
        <v>742</v>
      </c>
      <c r="J618" t="s">
        <v>7888</v>
      </c>
      <c r="K618" t="s">
        <v>9300</v>
      </c>
      <c r="L618" t="s">
        <v>9285</v>
      </c>
      <c r="M618" t="s">
        <v>9286</v>
      </c>
      <c r="O618" t="s">
        <v>9276</v>
      </c>
      <c r="V618" t="s">
        <v>7930</v>
      </c>
    </row>
    <row r="619" spans="1:22" x14ac:dyDescent="0.3">
      <c r="A619" t="s">
        <v>11</v>
      </c>
      <c r="B619" s="2">
        <v>43737.65047453704</v>
      </c>
      <c r="C619" t="s">
        <v>4411</v>
      </c>
      <c r="D619" t="s">
        <v>16</v>
      </c>
      <c r="E619" t="s">
        <v>509</v>
      </c>
      <c r="F619">
        <f t="shared" si="9"/>
        <v>16</v>
      </c>
      <c r="G619">
        <v>83302</v>
      </c>
      <c r="H619">
        <v>2036</v>
      </c>
      <c r="I619">
        <v>80</v>
      </c>
      <c r="J619" t="s">
        <v>7888</v>
      </c>
      <c r="K619" t="s">
        <v>9289</v>
      </c>
      <c r="L619" t="s">
        <v>9297</v>
      </c>
      <c r="M619" t="s">
        <v>9291</v>
      </c>
      <c r="V619" t="s">
        <v>7930</v>
      </c>
    </row>
    <row r="620" spans="1:22" x14ac:dyDescent="0.3">
      <c r="A620" t="s">
        <v>11</v>
      </c>
      <c r="B620" s="2">
        <v>43735.4924537037</v>
      </c>
      <c r="C620" t="s">
        <v>4417</v>
      </c>
      <c r="D620" t="s">
        <v>16</v>
      </c>
      <c r="E620" t="s">
        <v>509</v>
      </c>
      <c r="F620">
        <f t="shared" si="9"/>
        <v>16</v>
      </c>
      <c r="G620">
        <v>207219</v>
      </c>
      <c r="H620">
        <v>3479</v>
      </c>
      <c r="I620">
        <v>88</v>
      </c>
      <c r="J620" t="s">
        <v>7888</v>
      </c>
      <c r="K620" t="s">
        <v>9289</v>
      </c>
      <c r="L620" t="s">
        <v>9297</v>
      </c>
      <c r="M620" t="s">
        <v>9291</v>
      </c>
      <c r="V620" t="s">
        <v>7930</v>
      </c>
    </row>
    <row r="621" spans="1:22" x14ac:dyDescent="0.3">
      <c r="A621" t="s">
        <v>11</v>
      </c>
      <c r="B621" s="2">
        <v>43734.752824074072</v>
      </c>
      <c r="C621" t="s">
        <v>4424</v>
      </c>
      <c r="D621" t="s">
        <v>16</v>
      </c>
      <c r="E621" t="s">
        <v>2507</v>
      </c>
      <c r="F621">
        <f t="shared" si="9"/>
        <v>236</v>
      </c>
      <c r="G621">
        <v>6682603</v>
      </c>
      <c r="H621">
        <v>116703</v>
      </c>
      <c r="I621">
        <v>1979</v>
      </c>
      <c r="J621" t="s">
        <v>7888</v>
      </c>
      <c r="K621" t="s">
        <v>9301</v>
      </c>
      <c r="L621" t="s">
        <v>8228</v>
      </c>
      <c r="M621" t="s">
        <v>8229</v>
      </c>
      <c r="O621" t="s">
        <v>9054</v>
      </c>
      <c r="V621" t="s">
        <v>7930</v>
      </c>
    </row>
    <row r="622" spans="1:22" x14ac:dyDescent="0.3">
      <c r="A622" t="s">
        <v>11</v>
      </c>
      <c r="B622" s="2">
        <v>43733.754525462966</v>
      </c>
      <c r="C622" t="s">
        <v>4392</v>
      </c>
      <c r="D622" t="s">
        <v>16</v>
      </c>
      <c r="E622" t="s">
        <v>293</v>
      </c>
      <c r="F622">
        <f t="shared" si="9"/>
        <v>209</v>
      </c>
      <c r="G622">
        <v>3740568</v>
      </c>
      <c r="H622">
        <v>64291</v>
      </c>
      <c r="I622">
        <v>1050</v>
      </c>
      <c r="J622" t="s">
        <v>7888</v>
      </c>
      <c r="K622" t="s">
        <v>9298</v>
      </c>
      <c r="L622" t="s">
        <v>9299</v>
      </c>
      <c r="M622" t="s">
        <v>9275</v>
      </c>
      <c r="O622" t="s">
        <v>9276</v>
      </c>
      <c r="V622" t="s">
        <v>7930</v>
      </c>
    </row>
    <row r="623" spans="1:22" x14ac:dyDescent="0.3">
      <c r="A623" t="s">
        <v>11</v>
      </c>
      <c r="B623" s="2">
        <v>43732.749108796299</v>
      </c>
      <c r="C623" t="s">
        <v>4437</v>
      </c>
      <c r="D623" t="s">
        <v>16</v>
      </c>
      <c r="E623" t="s">
        <v>509</v>
      </c>
      <c r="F623">
        <f t="shared" si="9"/>
        <v>16</v>
      </c>
      <c r="G623">
        <v>129693</v>
      </c>
      <c r="H623">
        <v>3449</v>
      </c>
      <c r="I623">
        <v>116</v>
      </c>
      <c r="J623" t="s">
        <v>7888</v>
      </c>
      <c r="K623" t="s">
        <v>9289</v>
      </c>
      <c r="L623" t="s">
        <v>9297</v>
      </c>
      <c r="M623" t="s">
        <v>9291</v>
      </c>
      <c r="V623" t="s">
        <v>7930</v>
      </c>
    </row>
    <row r="624" spans="1:22" x14ac:dyDescent="0.3">
      <c r="A624" t="s">
        <v>11</v>
      </c>
      <c r="B624" s="2">
        <v>43730.500162037039</v>
      </c>
      <c r="C624" t="s">
        <v>4444</v>
      </c>
      <c r="D624" t="s">
        <v>16</v>
      </c>
      <c r="E624" t="s">
        <v>485</v>
      </c>
      <c r="F624">
        <f t="shared" si="9"/>
        <v>189</v>
      </c>
      <c r="G624">
        <v>3217135</v>
      </c>
      <c r="H624">
        <v>46132</v>
      </c>
      <c r="I624">
        <v>678</v>
      </c>
      <c r="J624" t="s">
        <v>7888</v>
      </c>
      <c r="K624" t="s">
        <v>9289</v>
      </c>
      <c r="L624" t="s">
        <v>9297</v>
      </c>
      <c r="M624" t="s">
        <v>9291</v>
      </c>
      <c r="V624" t="s">
        <v>7930</v>
      </c>
    </row>
    <row r="625" spans="1:22" x14ac:dyDescent="0.3">
      <c r="A625" t="s">
        <v>11</v>
      </c>
      <c r="B625" s="2">
        <v>43729.643391203703</v>
      </c>
      <c r="C625" t="s">
        <v>4451</v>
      </c>
      <c r="D625" t="s">
        <v>16</v>
      </c>
      <c r="E625" t="s">
        <v>4453</v>
      </c>
      <c r="F625">
        <f t="shared" si="9"/>
        <v>95</v>
      </c>
      <c r="G625">
        <v>847873</v>
      </c>
      <c r="H625">
        <v>30593</v>
      </c>
      <c r="I625">
        <v>555</v>
      </c>
      <c r="J625" t="s">
        <v>7888</v>
      </c>
      <c r="K625" t="s">
        <v>9301</v>
      </c>
      <c r="L625" t="s">
        <v>8228</v>
      </c>
      <c r="M625" t="s">
        <v>8229</v>
      </c>
      <c r="O625" t="s">
        <v>9054</v>
      </c>
      <c r="V625" t="s">
        <v>7930</v>
      </c>
    </row>
    <row r="626" spans="1:22" x14ac:dyDescent="0.3">
      <c r="A626" t="s">
        <v>11</v>
      </c>
      <c r="B626" s="2">
        <v>43728.712060185186</v>
      </c>
      <c r="C626" t="s">
        <v>4459</v>
      </c>
      <c r="D626" t="s">
        <v>16</v>
      </c>
      <c r="E626" t="s">
        <v>4129</v>
      </c>
      <c r="F626">
        <f t="shared" si="9"/>
        <v>41</v>
      </c>
      <c r="G626">
        <v>122900</v>
      </c>
      <c r="H626">
        <v>4550</v>
      </c>
      <c r="I626">
        <v>142</v>
      </c>
      <c r="J626" t="s">
        <v>7888</v>
      </c>
      <c r="K626" t="s">
        <v>9281</v>
      </c>
      <c r="L626" t="s">
        <v>9302</v>
      </c>
      <c r="M626" t="s">
        <v>9303</v>
      </c>
      <c r="O626" t="s">
        <v>9296</v>
      </c>
      <c r="V626" t="s">
        <v>7930</v>
      </c>
    </row>
    <row r="627" spans="1:22" x14ac:dyDescent="0.3">
      <c r="A627" t="s">
        <v>11</v>
      </c>
      <c r="B627" s="2">
        <v>43727.750092592592</v>
      </c>
      <c r="C627" t="s">
        <v>4465</v>
      </c>
      <c r="D627" t="s">
        <v>16</v>
      </c>
      <c r="E627" t="s">
        <v>4286</v>
      </c>
      <c r="F627">
        <f t="shared" si="9"/>
        <v>274</v>
      </c>
      <c r="G627">
        <v>30090569</v>
      </c>
      <c r="H627">
        <v>570681</v>
      </c>
      <c r="I627">
        <v>13003</v>
      </c>
      <c r="J627" t="s">
        <v>7888</v>
      </c>
      <c r="K627" t="s">
        <v>9304</v>
      </c>
      <c r="L627" t="s">
        <v>8398</v>
      </c>
      <c r="M627" t="s">
        <v>8392</v>
      </c>
      <c r="O627" t="s">
        <v>9009</v>
      </c>
      <c r="V627" t="s">
        <v>7930</v>
      </c>
    </row>
    <row r="628" spans="1:22" x14ac:dyDescent="0.3">
      <c r="A628" t="s">
        <v>11</v>
      </c>
      <c r="B628" s="2">
        <v>43725.625057870369</v>
      </c>
      <c r="C628" t="s">
        <v>4472</v>
      </c>
      <c r="D628" t="s">
        <v>16</v>
      </c>
      <c r="E628" t="s">
        <v>1736</v>
      </c>
      <c r="F628">
        <f t="shared" si="9"/>
        <v>34</v>
      </c>
      <c r="G628">
        <v>433800</v>
      </c>
      <c r="H628">
        <v>14047</v>
      </c>
      <c r="I628">
        <v>411</v>
      </c>
      <c r="J628" t="s">
        <v>7888</v>
      </c>
      <c r="K628" t="s">
        <v>9305</v>
      </c>
      <c r="L628" t="s">
        <v>8398</v>
      </c>
      <c r="M628" t="s">
        <v>8392</v>
      </c>
      <c r="O628" t="s">
        <v>9009</v>
      </c>
      <c r="V628" t="s">
        <v>7930</v>
      </c>
    </row>
    <row r="629" spans="1:22" x14ac:dyDescent="0.3">
      <c r="A629" t="s">
        <v>11</v>
      </c>
      <c r="B629" s="2">
        <v>43724.720555555556</v>
      </c>
      <c r="C629" t="s">
        <v>4478</v>
      </c>
      <c r="D629" t="s">
        <v>16</v>
      </c>
      <c r="E629" t="s">
        <v>2167</v>
      </c>
      <c r="F629">
        <f t="shared" si="9"/>
        <v>214</v>
      </c>
      <c r="G629">
        <v>432761</v>
      </c>
      <c r="H629">
        <v>13189</v>
      </c>
      <c r="I629">
        <v>588</v>
      </c>
      <c r="J629" t="s">
        <v>7888</v>
      </c>
      <c r="K629" t="s">
        <v>9306</v>
      </c>
      <c r="L629" t="s">
        <v>9307</v>
      </c>
      <c r="M629" t="s">
        <v>9308</v>
      </c>
      <c r="O629" t="s">
        <v>9309</v>
      </c>
      <c r="V629" t="s">
        <v>7930</v>
      </c>
    </row>
    <row r="630" spans="1:22" x14ac:dyDescent="0.3">
      <c r="A630" t="s">
        <v>11</v>
      </c>
      <c r="B630" s="2">
        <v>43721.75105324074</v>
      </c>
      <c r="C630" t="s">
        <v>4485</v>
      </c>
      <c r="D630" t="s">
        <v>16</v>
      </c>
      <c r="E630" t="s">
        <v>2900</v>
      </c>
      <c r="F630">
        <f t="shared" si="9"/>
        <v>221</v>
      </c>
      <c r="G630">
        <v>828547</v>
      </c>
      <c r="H630">
        <v>32173</v>
      </c>
      <c r="I630">
        <v>1152</v>
      </c>
      <c r="J630" t="s">
        <v>7888</v>
      </c>
      <c r="K630" t="s">
        <v>9310</v>
      </c>
      <c r="L630" t="s">
        <v>8052</v>
      </c>
      <c r="M630" t="s">
        <v>9159</v>
      </c>
      <c r="O630" t="s">
        <v>8052</v>
      </c>
      <c r="V630" t="s">
        <v>7930</v>
      </c>
    </row>
    <row r="631" spans="1:22" x14ac:dyDescent="0.3">
      <c r="A631" t="s">
        <v>11</v>
      </c>
      <c r="B631" s="2">
        <v>43715.723715277774</v>
      </c>
      <c r="C631" t="s">
        <v>4492</v>
      </c>
      <c r="D631" t="s">
        <v>16</v>
      </c>
      <c r="E631" t="s">
        <v>2426</v>
      </c>
      <c r="F631">
        <f t="shared" si="9"/>
        <v>191</v>
      </c>
      <c r="G631">
        <v>3745990</v>
      </c>
      <c r="H631">
        <v>49686</v>
      </c>
      <c r="I631">
        <v>963</v>
      </c>
      <c r="J631" t="s">
        <v>7888</v>
      </c>
      <c r="K631" t="s">
        <v>9311</v>
      </c>
      <c r="L631" t="s">
        <v>9312</v>
      </c>
      <c r="M631" t="s">
        <v>9083</v>
      </c>
      <c r="O631" t="s">
        <v>9313</v>
      </c>
      <c r="V631" t="s">
        <v>7930</v>
      </c>
    </row>
    <row r="632" spans="1:22" x14ac:dyDescent="0.3">
      <c r="A632" t="s">
        <v>11</v>
      </c>
      <c r="B632" s="2">
        <v>43709.782847222225</v>
      </c>
      <c r="C632" t="s">
        <v>4498</v>
      </c>
      <c r="D632" t="s">
        <v>16</v>
      </c>
      <c r="E632" t="s">
        <v>2426</v>
      </c>
      <c r="F632">
        <f t="shared" si="9"/>
        <v>191</v>
      </c>
      <c r="G632">
        <v>4301535</v>
      </c>
      <c r="H632">
        <v>114343</v>
      </c>
      <c r="I632">
        <v>2424</v>
      </c>
      <c r="J632" t="s">
        <v>7888</v>
      </c>
      <c r="K632" t="s">
        <v>9314</v>
      </c>
      <c r="L632" t="s">
        <v>9315</v>
      </c>
      <c r="M632" t="s">
        <v>9316</v>
      </c>
      <c r="O632" t="s">
        <v>9317</v>
      </c>
      <c r="V632" t="s">
        <v>7930</v>
      </c>
    </row>
    <row r="633" spans="1:22" x14ac:dyDescent="0.3">
      <c r="A633" t="s">
        <v>11</v>
      </c>
      <c r="B633" s="2">
        <v>43706.416666666664</v>
      </c>
      <c r="C633" t="s">
        <v>4505</v>
      </c>
      <c r="D633" t="s">
        <v>16</v>
      </c>
      <c r="E633" t="s">
        <v>3355</v>
      </c>
      <c r="F633">
        <f t="shared" si="9"/>
        <v>44</v>
      </c>
      <c r="G633">
        <v>278651</v>
      </c>
      <c r="H633">
        <v>10251</v>
      </c>
      <c r="I633">
        <v>207</v>
      </c>
      <c r="J633" t="s">
        <v>7888</v>
      </c>
      <c r="K633" t="s">
        <v>9314</v>
      </c>
      <c r="L633" t="s">
        <v>9315</v>
      </c>
      <c r="M633" t="s">
        <v>9316</v>
      </c>
      <c r="O633" t="s">
        <v>9317</v>
      </c>
      <c r="V633" t="s">
        <v>7930</v>
      </c>
    </row>
    <row r="634" spans="1:22" x14ac:dyDescent="0.3">
      <c r="A634" t="s">
        <v>11</v>
      </c>
      <c r="B634" s="2">
        <v>43703.750023148146</v>
      </c>
      <c r="C634" t="s">
        <v>4512</v>
      </c>
      <c r="D634" t="s">
        <v>16</v>
      </c>
      <c r="E634" t="s">
        <v>1168</v>
      </c>
      <c r="F634">
        <f t="shared" si="9"/>
        <v>222</v>
      </c>
      <c r="G634">
        <v>35700838</v>
      </c>
      <c r="H634">
        <v>806710</v>
      </c>
      <c r="I634">
        <v>21975</v>
      </c>
      <c r="J634" t="s">
        <v>7888</v>
      </c>
      <c r="K634" t="s">
        <v>9051</v>
      </c>
      <c r="L634" t="s">
        <v>8708</v>
      </c>
      <c r="M634" t="s">
        <v>8877</v>
      </c>
      <c r="O634" t="s">
        <v>9318</v>
      </c>
      <c r="V634" t="s">
        <v>7930</v>
      </c>
    </row>
    <row r="635" spans="1:22" x14ac:dyDescent="0.3">
      <c r="A635" t="s">
        <v>11</v>
      </c>
      <c r="B635" s="2">
        <v>43697.750011574077</v>
      </c>
      <c r="C635" t="s">
        <v>4519</v>
      </c>
      <c r="D635" t="s">
        <v>16</v>
      </c>
      <c r="E635" t="s">
        <v>153</v>
      </c>
      <c r="F635">
        <f t="shared" si="9"/>
        <v>171</v>
      </c>
      <c r="G635">
        <v>1311377</v>
      </c>
      <c r="H635">
        <v>40919</v>
      </c>
      <c r="I635">
        <v>1029</v>
      </c>
      <c r="J635" t="s">
        <v>7888</v>
      </c>
      <c r="K635" t="s">
        <v>9319</v>
      </c>
      <c r="L635" t="s">
        <v>9320</v>
      </c>
      <c r="M635" t="s">
        <v>8197</v>
      </c>
      <c r="O635" t="s">
        <v>9321</v>
      </c>
      <c r="V635" t="s">
        <v>7930</v>
      </c>
    </row>
    <row r="636" spans="1:22" x14ac:dyDescent="0.3">
      <c r="A636" t="s">
        <v>11</v>
      </c>
      <c r="B636" s="2">
        <v>43690.750011574077</v>
      </c>
      <c r="C636" t="s">
        <v>4525</v>
      </c>
      <c r="D636" t="s">
        <v>16</v>
      </c>
      <c r="E636" t="s">
        <v>4230</v>
      </c>
      <c r="F636">
        <f t="shared" si="9"/>
        <v>226</v>
      </c>
      <c r="G636">
        <v>1880653918</v>
      </c>
      <c r="H636">
        <v>12524778</v>
      </c>
      <c r="I636">
        <v>306677</v>
      </c>
      <c r="J636" t="s">
        <v>7888</v>
      </c>
      <c r="K636" t="s">
        <v>7899</v>
      </c>
      <c r="L636" t="s">
        <v>8635</v>
      </c>
      <c r="M636" t="s">
        <v>8626</v>
      </c>
      <c r="N636" t="s">
        <v>8603</v>
      </c>
      <c r="O636" t="s">
        <v>8052</v>
      </c>
      <c r="R636" t="s">
        <v>9322</v>
      </c>
      <c r="S636" t="s">
        <v>9323</v>
      </c>
      <c r="V636" t="s">
        <v>7930</v>
      </c>
    </row>
    <row r="637" spans="1:22" x14ac:dyDescent="0.3">
      <c r="A637" t="s">
        <v>11</v>
      </c>
      <c r="B637" s="2">
        <v>43687.752847222226</v>
      </c>
      <c r="C637" t="s">
        <v>4532</v>
      </c>
      <c r="D637" t="s">
        <v>16</v>
      </c>
      <c r="E637" t="s">
        <v>1321</v>
      </c>
      <c r="F637">
        <f t="shared" si="9"/>
        <v>146</v>
      </c>
      <c r="G637">
        <v>2995718</v>
      </c>
      <c r="H637">
        <v>32268</v>
      </c>
      <c r="I637">
        <v>664</v>
      </c>
      <c r="J637" t="s">
        <v>7888</v>
      </c>
      <c r="K637" t="s">
        <v>9324</v>
      </c>
      <c r="M637" t="s">
        <v>8215</v>
      </c>
      <c r="V637" t="s">
        <v>7930</v>
      </c>
    </row>
    <row r="638" spans="1:22" x14ac:dyDescent="0.3">
      <c r="A638" t="s">
        <v>11</v>
      </c>
      <c r="B638" s="2">
        <v>43686.76290509259</v>
      </c>
      <c r="C638" t="s">
        <v>4539</v>
      </c>
      <c r="D638" t="s">
        <v>16</v>
      </c>
      <c r="E638" t="s">
        <v>738</v>
      </c>
      <c r="F638">
        <f t="shared" si="9"/>
        <v>169</v>
      </c>
      <c r="G638">
        <v>6333382</v>
      </c>
      <c r="H638">
        <v>133879</v>
      </c>
      <c r="I638">
        <v>2968</v>
      </c>
      <c r="J638" t="s">
        <v>7888</v>
      </c>
      <c r="K638" t="s">
        <v>9325</v>
      </c>
      <c r="L638" t="s">
        <v>8223</v>
      </c>
      <c r="M638" t="s">
        <v>8222</v>
      </c>
      <c r="O638" t="s">
        <v>9318</v>
      </c>
      <c r="V638" t="s">
        <v>7930</v>
      </c>
    </row>
    <row r="639" spans="1:22" x14ac:dyDescent="0.3">
      <c r="A639" t="s">
        <v>11</v>
      </c>
      <c r="B639" s="2">
        <v>43682.752962962964</v>
      </c>
      <c r="C639" t="s">
        <v>4546</v>
      </c>
      <c r="D639" t="s">
        <v>16</v>
      </c>
      <c r="E639" t="s">
        <v>3296</v>
      </c>
      <c r="F639">
        <f t="shared" si="9"/>
        <v>224</v>
      </c>
      <c r="G639">
        <v>15174913</v>
      </c>
      <c r="H639">
        <v>269522</v>
      </c>
      <c r="I639">
        <v>4598</v>
      </c>
      <c r="J639" t="s">
        <v>7888</v>
      </c>
      <c r="K639" t="s">
        <v>8195</v>
      </c>
      <c r="L639" t="s">
        <v>8840</v>
      </c>
      <c r="M639" t="s">
        <v>8608</v>
      </c>
      <c r="O639" t="s">
        <v>8903</v>
      </c>
      <c r="V639" t="s">
        <v>7930</v>
      </c>
    </row>
    <row r="640" spans="1:22" x14ac:dyDescent="0.3">
      <c r="A640" t="s">
        <v>11</v>
      </c>
      <c r="B640" s="2">
        <v>43678.756921296299</v>
      </c>
      <c r="C640" t="s">
        <v>4553</v>
      </c>
      <c r="D640" t="s">
        <v>16</v>
      </c>
      <c r="E640" t="s">
        <v>1736</v>
      </c>
      <c r="F640">
        <f t="shared" si="9"/>
        <v>34</v>
      </c>
      <c r="G640">
        <v>460368</v>
      </c>
      <c r="H640">
        <v>15236</v>
      </c>
      <c r="I640">
        <v>288</v>
      </c>
      <c r="J640" t="s">
        <v>7888</v>
      </c>
      <c r="K640" t="s">
        <v>8195</v>
      </c>
      <c r="L640" t="s">
        <v>8840</v>
      </c>
      <c r="M640" t="s">
        <v>8608</v>
      </c>
      <c r="O640" t="s">
        <v>8903</v>
      </c>
      <c r="V640" t="s">
        <v>7930</v>
      </c>
    </row>
    <row r="641" spans="1:22" x14ac:dyDescent="0.3">
      <c r="A641" t="s">
        <v>11</v>
      </c>
      <c r="B641" s="2">
        <v>43677.802442129629</v>
      </c>
      <c r="C641" t="s">
        <v>4560</v>
      </c>
      <c r="D641" t="s">
        <v>16</v>
      </c>
      <c r="E641" t="s">
        <v>4562</v>
      </c>
      <c r="F641">
        <f t="shared" si="9"/>
        <v>70</v>
      </c>
      <c r="G641">
        <v>299652</v>
      </c>
      <c r="H641">
        <v>12159</v>
      </c>
      <c r="I641">
        <v>292</v>
      </c>
      <c r="J641" t="s">
        <v>7887</v>
      </c>
      <c r="K641" t="s">
        <v>9326</v>
      </c>
      <c r="L641" t="s">
        <v>9327</v>
      </c>
      <c r="M641" t="s">
        <v>9328</v>
      </c>
      <c r="V641" t="s">
        <v>7930</v>
      </c>
    </row>
    <row r="642" spans="1:22" x14ac:dyDescent="0.3">
      <c r="A642" t="s">
        <v>11</v>
      </c>
      <c r="B642" s="2">
        <v>43677.551863425928</v>
      </c>
      <c r="C642" t="s">
        <v>4567</v>
      </c>
      <c r="D642" t="s">
        <v>16</v>
      </c>
      <c r="E642" t="s">
        <v>1713</v>
      </c>
      <c r="F642">
        <f t="shared" ref="F642:F705" si="10">IFERROR(IF(ISNUMBER(SEARCH("M", E642)), MID(E642, SEARCH("T", E642) + 1, SEARCH("M", E642) - SEARCH("T", E642) - 1) * 60, 0), 0) + IFERROR(IF(ISNUMBER(SEARCH("M", E642)), MID(E642, SEARCH("M", E642) + 1, SEARCH("S", E642) - SEARCH("M", E642) - 1) * 1, MID(E642, SEARCH("T", E642) + 1, SEARCH("S", E642) - SEARCH("T", E642) - 1) * 1), 0)</f>
        <v>178</v>
      </c>
      <c r="G642">
        <v>60284458</v>
      </c>
      <c r="H642">
        <v>556290</v>
      </c>
      <c r="I642">
        <v>12528</v>
      </c>
      <c r="J642" t="s">
        <v>7888</v>
      </c>
      <c r="K642" t="s">
        <v>9311</v>
      </c>
      <c r="L642" t="s">
        <v>9312</v>
      </c>
      <c r="M642" t="s">
        <v>9083</v>
      </c>
      <c r="O642" t="s">
        <v>9313</v>
      </c>
      <c r="V642" t="s">
        <v>7930</v>
      </c>
    </row>
    <row r="643" spans="1:22" x14ac:dyDescent="0.3">
      <c r="A643" t="s">
        <v>11</v>
      </c>
      <c r="B643" s="2">
        <v>43677.474421296298</v>
      </c>
      <c r="C643" t="s">
        <v>4560</v>
      </c>
      <c r="D643" t="s">
        <v>16</v>
      </c>
      <c r="E643" t="s">
        <v>538</v>
      </c>
      <c r="F643">
        <f t="shared" si="10"/>
        <v>130</v>
      </c>
      <c r="G643">
        <v>456847</v>
      </c>
      <c r="H643">
        <v>18021</v>
      </c>
      <c r="I643">
        <v>438</v>
      </c>
      <c r="J643" t="s">
        <v>7887</v>
      </c>
      <c r="K643" t="s">
        <v>9329</v>
      </c>
      <c r="L643" t="s">
        <v>9327</v>
      </c>
      <c r="M643" t="s">
        <v>9328</v>
      </c>
      <c r="V643" t="s">
        <v>7930</v>
      </c>
    </row>
    <row r="644" spans="1:22" x14ac:dyDescent="0.3">
      <c r="A644" t="s">
        <v>11</v>
      </c>
      <c r="B644" s="2">
        <v>43675.677754629629</v>
      </c>
      <c r="C644" t="s">
        <v>4580</v>
      </c>
      <c r="D644" t="s">
        <v>16</v>
      </c>
      <c r="E644" t="s">
        <v>1964</v>
      </c>
      <c r="F644">
        <f t="shared" si="10"/>
        <v>54</v>
      </c>
      <c r="G644">
        <v>254847</v>
      </c>
      <c r="H644">
        <v>10827</v>
      </c>
      <c r="I644">
        <v>218</v>
      </c>
      <c r="J644" t="s">
        <v>7887</v>
      </c>
      <c r="K644" t="s">
        <v>9329</v>
      </c>
      <c r="L644" t="s">
        <v>9327</v>
      </c>
      <c r="M644" t="s">
        <v>9328</v>
      </c>
      <c r="V644" t="s">
        <v>7930</v>
      </c>
    </row>
    <row r="645" spans="1:22" x14ac:dyDescent="0.3">
      <c r="A645" t="s">
        <v>11</v>
      </c>
      <c r="B645" s="2">
        <v>43675.416666666664</v>
      </c>
      <c r="C645" t="s">
        <v>4580</v>
      </c>
      <c r="D645" t="s">
        <v>16</v>
      </c>
      <c r="E645" t="s">
        <v>4587</v>
      </c>
      <c r="F645">
        <f t="shared" si="10"/>
        <v>94</v>
      </c>
      <c r="G645">
        <v>224851</v>
      </c>
      <c r="H645">
        <v>10216</v>
      </c>
      <c r="I645">
        <v>259</v>
      </c>
      <c r="J645" t="s">
        <v>7887</v>
      </c>
      <c r="K645" t="s">
        <v>9329</v>
      </c>
      <c r="L645" t="s">
        <v>9327</v>
      </c>
      <c r="M645" t="s">
        <v>9328</v>
      </c>
      <c r="V645" t="s">
        <v>7930</v>
      </c>
    </row>
    <row r="646" spans="1:22" x14ac:dyDescent="0.3">
      <c r="A646" t="s">
        <v>11</v>
      </c>
      <c r="B646" s="2">
        <v>43674.744756944441</v>
      </c>
      <c r="C646" t="s">
        <v>4593</v>
      </c>
      <c r="D646" t="s">
        <v>16</v>
      </c>
      <c r="E646" t="s">
        <v>2167</v>
      </c>
      <c r="F646">
        <f t="shared" si="10"/>
        <v>214</v>
      </c>
      <c r="G646">
        <v>3863530</v>
      </c>
      <c r="H646">
        <v>135902</v>
      </c>
      <c r="I646">
        <v>3535</v>
      </c>
      <c r="J646" t="s">
        <v>7888</v>
      </c>
      <c r="K646" t="s">
        <v>9330</v>
      </c>
      <c r="L646" t="s">
        <v>9331</v>
      </c>
      <c r="M646" t="s">
        <v>9171</v>
      </c>
      <c r="O646" t="s">
        <v>9332</v>
      </c>
      <c r="V646" t="s">
        <v>7930</v>
      </c>
    </row>
    <row r="647" spans="1:22" x14ac:dyDescent="0.3">
      <c r="A647" t="s">
        <v>11</v>
      </c>
      <c r="B647" s="2">
        <v>43674.536608796298</v>
      </c>
      <c r="C647" t="s">
        <v>4600</v>
      </c>
      <c r="D647" t="s">
        <v>16</v>
      </c>
      <c r="E647" t="s">
        <v>1914</v>
      </c>
      <c r="F647">
        <f t="shared" si="10"/>
        <v>199</v>
      </c>
      <c r="G647">
        <v>425542</v>
      </c>
      <c r="H647">
        <v>16388</v>
      </c>
      <c r="I647">
        <v>619</v>
      </c>
      <c r="J647" t="s">
        <v>7887</v>
      </c>
      <c r="K647" t="s">
        <v>9333</v>
      </c>
      <c r="L647" t="s">
        <v>9327</v>
      </c>
      <c r="M647" t="s">
        <v>9328</v>
      </c>
      <c r="V647" t="s">
        <v>7930</v>
      </c>
    </row>
    <row r="648" spans="1:22" x14ac:dyDescent="0.3">
      <c r="A648" t="s">
        <v>11</v>
      </c>
      <c r="B648" s="2">
        <v>43673.749293981484</v>
      </c>
      <c r="C648" t="s">
        <v>4606</v>
      </c>
      <c r="D648" t="s">
        <v>16</v>
      </c>
      <c r="E648" t="s">
        <v>661</v>
      </c>
      <c r="F648">
        <f t="shared" si="10"/>
        <v>138</v>
      </c>
      <c r="G648">
        <v>7465528</v>
      </c>
      <c r="H648">
        <v>103678</v>
      </c>
      <c r="I648">
        <v>1343</v>
      </c>
      <c r="J648" t="s">
        <v>7888</v>
      </c>
      <c r="K648" t="s">
        <v>9334</v>
      </c>
      <c r="L648" t="s">
        <v>9282</v>
      </c>
      <c r="M648" t="s">
        <v>9335</v>
      </c>
      <c r="O648" t="s">
        <v>9336</v>
      </c>
      <c r="V648" t="s">
        <v>7930</v>
      </c>
    </row>
    <row r="649" spans="1:22" x14ac:dyDescent="0.3">
      <c r="A649" t="s">
        <v>11</v>
      </c>
      <c r="B649" s="2">
        <v>43671.442187499997</v>
      </c>
      <c r="C649" t="s">
        <v>4613</v>
      </c>
      <c r="D649" t="s">
        <v>16</v>
      </c>
      <c r="E649" t="s">
        <v>330</v>
      </c>
      <c r="F649">
        <f t="shared" si="10"/>
        <v>208</v>
      </c>
      <c r="G649">
        <v>10690962</v>
      </c>
      <c r="H649">
        <v>287450</v>
      </c>
      <c r="I649">
        <v>5310</v>
      </c>
      <c r="J649" t="s">
        <v>7888</v>
      </c>
      <c r="K649" t="s">
        <v>9337</v>
      </c>
      <c r="L649" t="s">
        <v>9338</v>
      </c>
      <c r="M649" t="s">
        <v>8877</v>
      </c>
      <c r="O649" t="s">
        <v>8052</v>
      </c>
      <c r="V649" t="s">
        <v>7930</v>
      </c>
    </row>
    <row r="650" spans="1:22" x14ac:dyDescent="0.3">
      <c r="A650" t="s">
        <v>11</v>
      </c>
      <c r="B650" s="2">
        <v>43668.776770833334</v>
      </c>
      <c r="C650" t="s">
        <v>1604</v>
      </c>
      <c r="D650" t="s">
        <v>16</v>
      </c>
      <c r="E650" t="s">
        <v>3095</v>
      </c>
      <c r="F650">
        <f t="shared" si="10"/>
        <v>259</v>
      </c>
      <c r="G650">
        <v>46189927</v>
      </c>
      <c r="H650">
        <v>963181</v>
      </c>
      <c r="I650">
        <v>44066</v>
      </c>
      <c r="J650" t="s">
        <v>7887</v>
      </c>
      <c r="K650" t="s">
        <v>7899</v>
      </c>
      <c r="M650" t="s">
        <v>8215</v>
      </c>
      <c r="V650" t="s">
        <v>7930</v>
      </c>
    </row>
    <row r="651" spans="1:22" x14ac:dyDescent="0.3">
      <c r="A651" t="s">
        <v>11</v>
      </c>
      <c r="B651" s="2">
        <v>43668.545092592591</v>
      </c>
      <c r="C651" t="s">
        <v>4626</v>
      </c>
      <c r="D651" t="s">
        <v>16</v>
      </c>
      <c r="E651" t="s">
        <v>1736</v>
      </c>
      <c r="F651">
        <f t="shared" si="10"/>
        <v>34</v>
      </c>
      <c r="G651">
        <v>509095</v>
      </c>
      <c r="H651">
        <v>16241</v>
      </c>
      <c r="I651">
        <v>369</v>
      </c>
      <c r="J651" t="s">
        <v>7887</v>
      </c>
      <c r="K651" t="s">
        <v>9339</v>
      </c>
      <c r="M651" t="s">
        <v>8215</v>
      </c>
      <c r="V651" t="s">
        <v>7930</v>
      </c>
    </row>
    <row r="652" spans="1:22" x14ac:dyDescent="0.3">
      <c r="A652" t="s">
        <v>11</v>
      </c>
      <c r="B652" s="2">
        <v>43667.5624537037</v>
      </c>
      <c r="C652" t="s">
        <v>4633</v>
      </c>
      <c r="D652" t="s">
        <v>16</v>
      </c>
      <c r="E652" t="s">
        <v>870</v>
      </c>
      <c r="F652">
        <f t="shared" si="10"/>
        <v>19</v>
      </c>
      <c r="G652">
        <v>192495</v>
      </c>
      <c r="H652">
        <v>7210</v>
      </c>
      <c r="I652">
        <v>284</v>
      </c>
      <c r="J652" t="s">
        <v>7887</v>
      </c>
      <c r="K652" t="s">
        <v>9340</v>
      </c>
      <c r="M652" t="s">
        <v>8215</v>
      </c>
      <c r="V652" t="s">
        <v>7930</v>
      </c>
    </row>
    <row r="653" spans="1:22" x14ac:dyDescent="0.3">
      <c r="A653" t="s">
        <v>11</v>
      </c>
      <c r="B653" s="2">
        <v>43667.532418981478</v>
      </c>
      <c r="C653" t="s">
        <v>4639</v>
      </c>
      <c r="D653" t="s">
        <v>16</v>
      </c>
      <c r="E653" t="s">
        <v>377</v>
      </c>
      <c r="F653">
        <f t="shared" si="10"/>
        <v>204</v>
      </c>
      <c r="G653">
        <v>144677349</v>
      </c>
      <c r="H653">
        <v>1670189</v>
      </c>
      <c r="I653">
        <v>27292</v>
      </c>
      <c r="J653" t="s">
        <v>7888</v>
      </c>
      <c r="K653" t="s">
        <v>9341</v>
      </c>
      <c r="L653" t="s">
        <v>8603</v>
      </c>
      <c r="M653" t="s">
        <v>8626</v>
      </c>
      <c r="N653" t="s">
        <v>8603</v>
      </c>
      <c r="O653" t="s">
        <v>8052</v>
      </c>
      <c r="R653" t="s">
        <v>9342</v>
      </c>
      <c r="S653" t="s">
        <v>9343</v>
      </c>
      <c r="V653" t="s">
        <v>7930</v>
      </c>
    </row>
    <row r="654" spans="1:22" x14ac:dyDescent="0.3">
      <c r="A654" t="s">
        <v>11</v>
      </c>
      <c r="B654" s="2">
        <v>43663.75</v>
      </c>
      <c r="C654" t="s">
        <v>4646</v>
      </c>
      <c r="D654" t="s">
        <v>16</v>
      </c>
      <c r="E654" t="s">
        <v>89</v>
      </c>
      <c r="F654">
        <f t="shared" si="10"/>
        <v>145</v>
      </c>
      <c r="G654">
        <v>57077065</v>
      </c>
      <c r="H654">
        <v>751102</v>
      </c>
      <c r="I654">
        <v>11482</v>
      </c>
      <c r="J654" t="s">
        <v>7888</v>
      </c>
      <c r="K654" t="s">
        <v>9341</v>
      </c>
      <c r="L654" t="s">
        <v>8603</v>
      </c>
      <c r="M654" t="s">
        <v>8626</v>
      </c>
      <c r="N654" t="s">
        <v>8603</v>
      </c>
      <c r="O654" t="s">
        <v>8052</v>
      </c>
      <c r="R654" t="s">
        <v>9342</v>
      </c>
      <c r="S654" t="s">
        <v>9343</v>
      </c>
      <c r="V654" t="s">
        <v>7930</v>
      </c>
    </row>
    <row r="655" spans="1:22" x14ac:dyDescent="0.3">
      <c r="A655" t="s">
        <v>11</v>
      </c>
      <c r="B655" s="2">
        <v>43659.775034722225</v>
      </c>
      <c r="C655" t="s">
        <v>4653</v>
      </c>
      <c r="D655" t="s">
        <v>16</v>
      </c>
      <c r="E655" t="s">
        <v>230</v>
      </c>
      <c r="F655">
        <f t="shared" si="10"/>
        <v>247</v>
      </c>
      <c r="G655">
        <v>57521623</v>
      </c>
      <c r="H655">
        <v>960072</v>
      </c>
      <c r="I655">
        <v>17210</v>
      </c>
      <c r="J655" t="s">
        <v>7888</v>
      </c>
      <c r="K655" t="s">
        <v>9344</v>
      </c>
      <c r="L655" t="s">
        <v>8259</v>
      </c>
      <c r="M655" t="s">
        <v>8197</v>
      </c>
      <c r="O655" t="s">
        <v>9345</v>
      </c>
      <c r="V655" t="s">
        <v>7930</v>
      </c>
    </row>
    <row r="656" spans="1:22" x14ac:dyDescent="0.3">
      <c r="A656" t="s">
        <v>11</v>
      </c>
      <c r="B656" s="2">
        <v>43657.870011574072</v>
      </c>
      <c r="C656" t="s">
        <v>4660</v>
      </c>
      <c r="D656" t="s">
        <v>16</v>
      </c>
      <c r="E656" t="s">
        <v>780</v>
      </c>
      <c r="F656">
        <f t="shared" si="10"/>
        <v>188</v>
      </c>
      <c r="G656">
        <v>144749209</v>
      </c>
      <c r="H656">
        <v>1281160</v>
      </c>
      <c r="I656">
        <v>22510</v>
      </c>
      <c r="J656" t="s">
        <v>7888</v>
      </c>
      <c r="K656" t="s">
        <v>8606</v>
      </c>
      <c r="L656" t="s">
        <v>9346</v>
      </c>
      <c r="M656" t="s">
        <v>9347</v>
      </c>
      <c r="O656" t="s">
        <v>8903</v>
      </c>
      <c r="V656" t="s">
        <v>7930</v>
      </c>
    </row>
    <row r="657" spans="1:22" x14ac:dyDescent="0.3">
      <c r="A657" t="s">
        <v>11</v>
      </c>
      <c r="B657" s="2">
        <v>43656.560856481483</v>
      </c>
      <c r="C657" t="s">
        <v>4667</v>
      </c>
      <c r="D657" t="s">
        <v>16</v>
      </c>
      <c r="E657" t="s">
        <v>315</v>
      </c>
      <c r="F657">
        <f t="shared" si="10"/>
        <v>184</v>
      </c>
      <c r="G657">
        <v>2535159</v>
      </c>
      <c r="H657">
        <v>33270</v>
      </c>
      <c r="I657">
        <v>744</v>
      </c>
      <c r="J657" t="s">
        <v>7888</v>
      </c>
      <c r="K657" t="s">
        <v>9348</v>
      </c>
      <c r="L657" t="s">
        <v>8708</v>
      </c>
      <c r="M657" t="s">
        <v>8877</v>
      </c>
      <c r="O657" t="s">
        <v>8052</v>
      </c>
      <c r="V657" t="s">
        <v>7930</v>
      </c>
    </row>
    <row r="658" spans="1:22" x14ac:dyDescent="0.3">
      <c r="A658" t="s">
        <v>11</v>
      </c>
      <c r="B658" s="2">
        <v>43652.750590277778</v>
      </c>
      <c r="C658" t="s">
        <v>4600</v>
      </c>
      <c r="D658" t="s">
        <v>16</v>
      </c>
      <c r="E658" t="s">
        <v>41</v>
      </c>
      <c r="F658">
        <f t="shared" si="10"/>
        <v>177</v>
      </c>
      <c r="G658">
        <v>6896621</v>
      </c>
      <c r="H658">
        <v>134901</v>
      </c>
      <c r="I658">
        <v>4235</v>
      </c>
      <c r="J658" t="s">
        <v>7887</v>
      </c>
      <c r="K658" t="s">
        <v>9349</v>
      </c>
      <c r="L658" t="s">
        <v>9327</v>
      </c>
      <c r="M658" t="s">
        <v>9328</v>
      </c>
      <c r="V658" t="s">
        <v>7930</v>
      </c>
    </row>
    <row r="659" spans="1:22" x14ac:dyDescent="0.3">
      <c r="A659" t="s">
        <v>11</v>
      </c>
      <c r="B659" s="2">
        <v>43650.463379629633</v>
      </c>
      <c r="C659" t="s">
        <v>4680</v>
      </c>
      <c r="D659" t="s">
        <v>3832</v>
      </c>
      <c r="E659" t="s">
        <v>161</v>
      </c>
      <c r="F659">
        <f t="shared" si="10"/>
        <v>182</v>
      </c>
      <c r="G659">
        <v>1209207</v>
      </c>
      <c r="H659">
        <v>30724</v>
      </c>
      <c r="I659">
        <v>569</v>
      </c>
      <c r="J659" t="s">
        <v>7888</v>
      </c>
      <c r="K659" t="s">
        <v>9100</v>
      </c>
      <c r="L659" t="s">
        <v>9350</v>
      </c>
      <c r="M659" t="s">
        <v>8392</v>
      </c>
      <c r="O659" t="s">
        <v>9351</v>
      </c>
      <c r="V659" t="s">
        <v>7930</v>
      </c>
    </row>
    <row r="660" spans="1:22" x14ac:dyDescent="0.3">
      <c r="A660" t="s">
        <v>11</v>
      </c>
      <c r="B660" s="2">
        <v>43649.46638888889</v>
      </c>
      <c r="C660" t="s">
        <v>4687</v>
      </c>
      <c r="D660" t="s">
        <v>3832</v>
      </c>
      <c r="E660" t="s">
        <v>3153</v>
      </c>
      <c r="F660">
        <f t="shared" si="10"/>
        <v>185</v>
      </c>
      <c r="G660">
        <v>977123</v>
      </c>
      <c r="H660">
        <v>25923</v>
      </c>
      <c r="I660">
        <v>464</v>
      </c>
      <c r="J660" t="s">
        <v>7888</v>
      </c>
      <c r="K660" t="s">
        <v>9352</v>
      </c>
      <c r="L660" t="s">
        <v>8398</v>
      </c>
      <c r="M660" t="s">
        <v>8392</v>
      </c>
      <c r="O660" t="s">
        <v>8052</v>
      </c>
      <c r="V660" t="s">
        <v>7930</v>
      </c>
    </row>
    <row r="661" spans="1:22" x14ac:dyDescent="0.3">
      <c r="A661" t="s">
        <v>11</v>
      </c>
      <c r="B661" s="2">
        <v>43648.491238425922</v>
      </c>
      <c r="C661" t="s">
        <v>4693</v>
      </c>
      <c r="D661" t="s">
        <v>16</v>
      </c>
      <c r="E661" t="s">
        <v>3296</v>
      </c>
      <c r="F661">
        <f t="shared" si="10"/>
        <v>224</v>
      </c>
      <c r="G661">
        <v>342438</v>
      </c>
      <c r="H661">
        <v>8448</v>
      </c>
      <c r="I661">
        <v>296</v>
      </c>
      <c r="J661" t="s">
        <v>7888</v>
      </c>
      <c r="K661" t="s">
        <v>9353</v>
      </c>
      <c r="L661" t="s">
        <v>8398</v>
      </c>
      <c r="M661" t="s">
        <v>8392</v>
      </c>
      <c r="O661" t="s">
        <v>9345</v>
      </c>
      <c r="V661" t="s">
        <v>7930</v>
      </c>
    </row>
    <row r="662" spans="1:22" x14ac:dyDescent="0.3">
      <c r="A662" t="s">
        <v>11</v>
      </c>
      <c r="B662" s="2">
        <v>43647.750104166669</v>
      </c>
      <c r="C662" t="s">
        <v>4699</v>
      </c>
      <c r="D662" t="s">
        <v>16</v>
      </c>
      <c r="E662" t="s">
        <v>1692</v>
      </c>
      <c r="F662">
        <f t="shared" si="10"/>
        <v>179</v>
      </c>
      <c r="G662">
        <v>1312463</v>
      </c>
      <c r="H662">
        <v>39084</v>
      </c>
      <c r="I662">
        <v>627</v>
      </c>
      <c r="J662" t="s">
        <v>7888</v>
      </c>
      <c r="K662" t="s">
        <v>9354</v>
      </c>
      <c r="L662" t="s">
        <v>8398</v>
      </c>
      <c r="M662" t="s">
        <v>8392</v>
      </c>
      <c r="O662" t="s">
        <v>8052</v>
      </c>
      <c r="V662" t="s">
        <v>7930</v>
      </c>
    </row>
    <row r="663" spans="1:22" x14ac:dyDescent="0.3">
      <c r="A663" t="s">
        <v>11</v>
      </c>
      <c r="B663" s="2">
        <v>43647.487060185187</v>
      </c>
      <c r="C663" t="s">
        <v>4706</v>
      </c>
      <c r="D663" t="s">
        <v>16</v>
      </c>
      <c r="E663" t="s">
        <v>4708</v>
      </c>
      <c r="F663">
        <f t="shared" si="10"/>
        <v>261</v>
      </c>
      <c r="G663">
        <v>31781151</v>
      </c>
      <c r="H663">
        <v>365324</v>
      </c>
      <c r="I663">
        <v>7390</v>
      </c>
      <c r="J663" t="s">
        <v>7888</v>
      </c>
      <c r="K663" t="s">
        <v>9304</v>
      </c>
      <c r="L663" t="s">
        <v>8398</v>
      </c>
      <c r="M663" t="s">
        <v>8392</v>
      </c>
      <c r="O663" t="s">
        <v>9009</v>
      </c>
      <c r="V663" t="s">
        <v>7930</v>
      </c>
    </row>
    <row r="664" spans="1:22" x14ac:dyDescent="0.3">
      <c r="A664" t="s">
        <v>11</v>
      </c>
      <c r="B664" s="2">
        <v>43646.785590277781</v>
      </c>
      <c r="C664" t="s">
        <v>4714</v>
      </c>
      <c r="D664" t="s">
        <v>16</v>
      </c>
      <c r="E664" t="s">
        <v>330</v>
      </c>
      <c r="F664">
        <f t="shared" si="10"/>
        <v>208</v>
      </c>
      <c r="G664">
        <v>600638</v>
      </c>
      <c r="H664">
        <v>17640</v>
      </c>
      <c r="I664">
        <v>374</v>
      </c>
      <c r="J664" t="s">
        <v>7888</v>
      </c>
      <c r="K664" t="s">
        <v>9355</v>
      </c>
      <c r="L664" t="s">
        <v>9356</v>
      </c>
      <c r="M664" t="s">
        <v>8392</v>
      </c>
      <c r="O664" t="s">
        <v>8052</v>
      </c>
      <c r="V664" t="s">
        <v>7930</v>
      </c>
    </row>
    <row r="665" spans="1:22" x14ac:dyDescent="0.3">
      <c r="A665" t="s">
        <v>11</v>
      </c>
      <c r="B665" s="2">
        <v>43646.641643518517</v>
      </c>
      <c r="C665" t="s">
        <v>4721</v>
      </c>
      <c r="D665" t="s">
        <v>16</v>
      </c>
      <c r="E665" t="s">
        <v>191</v>
      </c>
      <c r="F665">
        <f t="shared" si="10"/>
        <v>223</v>
      </c>
      <c r="G665">
        <v>153287</v>
      </c>
      <c r="H665">
        <v>5193</v>
      </c>
      <c r="I665">
        <v>314</v>
      </c>
      <c r="J665" t="s">
        <v>7888</v>
      </c>
      <c r="K665" t="s">
        <v>8773</v>
      </c>
      <c r="L665" t="s">
        <v>9357</v>
      </c>
      <c r="M665" t="s">
        <v>9358</v>
      </c>
      <c r="V665" t="s">
        <v>7930</v>
      </c>
    </row>
    <row r="666" spans="1:22" x14ac:dyDescent="0.3">
      <c r="A666" t="s">
        <v>11</v>
      </c>
      <c r="B666" s="2">
        <v>43645.782060185185</v>
      </c>
      <c r="C666" t="s">
        <v>4727</v>
      </c>
      <c r="D666" t="s">
        <v>16</v>
      </c>
      <c r="E666" t="s">
        <v>780</v>
      </c>
      <c r="F666">
        <f t="shared" si="10"/>
        <v>188</v>
      </c>
      <c r="G666">
        <v>4944070</v>
      </c>
      <c r="H666">
        <v>116016</v>
      </c>
      <c r="I666">
        <v>2391</v>
      </c>
      <c r="J666" t="s">
        <v>7888</v>
      </c>
      <c r="K666" t="s">
        <v>9359</v>
      </c>
      <c r="L666" t="s">
        <v>9360</v>
      </c>
      <c r="M666" t="s">
        <v>8392</v>
      </c>
      <c r="O666" t="s">
        <v>9361</v>
      </c>
      <c r="V666" t="s">
        <v>7930</v>
      </c>
    </row>
    <row r="667" spans="1:22" x14ac:dyDescent="0.3">
      <c r="A667" t="s">
        <v>11</v>
      </c>
      <c r="B667" s="2">
        <v>43645.563518518517</v>
      </c>
      <c r="C667" t="s">
        <v>4734</v>
      </c>
      <c r="D667" t="s">
        <v>16</v>
      </c>
      <c r="E667" t="s">
        <v>3739</v>
      </c>
      <c r="F667">
        <f t="shared" si="10"/>
        <v>271</v>
      </c>
      <c r="G667">
        <v>66455</v>
      </c>
      <c r="H667">
        <v>2643</v>
      </c>
      <c r="I667">
        <v>180</v>
      </c>
      <c r="J667" t="s">
        <v>7888</v>
      </c>
      <c r="K667" t="s">
        <v>9362</v>
      </c>
      <c r="L667" t="s">
        <v>9363</v>
      </c>
      <c r="M667" t="s">
        <v>8215</v>
      </c>
      <c r="V667" t="s">
        <v>7930</v>
      </c>
    </row>
    <row r="668" spans="1:22" x14ac:dyDescent="0.3">
      <c r="A668" t="s">
        <v>11</v>
      </c>
      <c r="B668" s="2">
        <v>43644.748611111114</v>
      </c>
      <c r="C668" t="s">
        <v>4740</v>
      </c>
      <c r="D668" t="s">
        <v>16</v>
      </c>
      <c r="E668" t="s">
        <v>105</v>
      </c>
      <c r="F668">
        <f t="shared" si="10"/>
        <v>227</v>
      </c>
      <c r="G668">
        <v>4890305</v>
      </c>
      <c r="H668">
        <v>35810</v>
      </c>
      <c r="I668">
        <v>1214</v>
      </c>
      <c r="J668" t="s">
        <v>7888</v>
      </c>
      <c r="K668" t="s">
        <v>9364</v>
      </c>
      <c r="L668" t="s">
        <v>9365</v>
      </c>
      <c r="M668" t="s">
        <v>9366</v>
      </c>
      <c r="O668" t="s">
        <v>9361</v>
      </c>
      <c r="V668" t="s">
        <v>7930</v>
      </c>
    </row>
    <row r="669" spans="1:22" x14ac:dyDescent="0.3">
      <c r="A669" t="s">
        <v>11</v>
      </c>
      <c r="B669" s="2">
        <v>43644.523333333331</v>
      </c>
      <c r="C669" t="s">
        <v>4746</v>
      </c>
      <c r="D669" t="s">
        <v>16</v>
      </c>
      <c r="E669" t="s">
        <v>2686</v>
      </c>
      <c r="F669">
        <f t="shared" si="10"/>
        <v>202</v>
      </c>
      <c r="G669">
        <v>3170413</v>
      </c>
      <c r="H669">
        <v>65435</v>
      </c>
      <c r="I669">
        <v>1298</v>
      </c>
      <c r="J669" t="s">
        <v>7888</v>
      </c>
      <c r="K669" t="s">
        <v>9367</v>
      </c>
      <c r="L669" t="s">
        <v>8398</v>
      </c>
      <c r="M669" t="s">
        <v>8392</v>
      </c>
      <c r="O669" t="s">
        <v>9368</v>
      </c>
      <c r="V669" t="s">
        <v>7930</v>
      </c>
    </row>
    <row r="670" spans="1:22" x14ac:dyDescent="0.3">
      <c r="A670" t="s">
        <v>11</v>
      </c>
      <c r="B670" s="2">
        <v>43643.775949074072</v>
      </c>
      <c r="C670" t="s">
        <v>4753</v>
      </c>
      <c r="D670" t="s">
        <v>16</v>
      </c>
      <c r="E670" t="s">
        <v>41</v>
      </c>
      <c r="F670">
        <f t="shared" si="10"/>
        <v>177</v>
      </c>
      <c r="G670">
        <v>261364</v>
      </c>
      <c r="H670">
        <v>8561</v>
      </c>
      <c r="I670">
        <v>395</v>
      </c>
      <c r="J670" t="s">
        <v>7888</v>
      </c>
      <c r="K670" t="s">
        <v>9369</v>
      </c>
      <c r="L670" t="s">
        <v>9370</v>
      </c>
      <c r="M670" t="s">
        <v>9371</v>
      </c>
      <c r="V670" t="s">
        <v>7930</v>
      </c>
    </row>
    <row r="671" spans="1:22" x14ac:dyDescent="0.3">
      <c r="A671" t="s">
        <v>11</v>
      </c>
      <c r="B671" s="2">
        <v>43643.579513888886</v>
      </c>
      <c r="C671" t="s">
        <v>4760</v>
      </c>
      <c r="D671" t="s">
        <v>16</v>
      </c>
      <c r="E671" t="s">
        <v>1861</v>
      </c>
      <c r="F671">
        <f t="shared" si="10"/>
        <v>198</v>
      </c>
      <c r="G671">
        <v>682147</v>
      </c>
      <c r="H671">
        <v>18011</v>
      </c>
      <c r="I671">
        <v>654</v>
      </c>
      <c r="J671" t="s">
        <v>7888</v>
      </c>
      <c r="K671" t="s">
        <v>9372</v>
      </c>
      <c r="L671" t="s">
        <v>8398</v>
      </c>
      <c r="M671" t="s">
        <v>8392</v>
      </c>
      <c r="O671" t="s">
        <v>8044</v>
      </c>
      <c r="V671" t="s">
        <v>7930</v>
      </c>
    </row>
    <row r="672" spans="1:22" x14ac:dyDescent="0.3">
      <c r="A672" t="s">
        <v>11</v>
      </c>
      <c r="B672" s="2">
        <v>43642.751099537039</v>
      </c>
      <c r="C672" t="s">
        <v>4767</v>
      </c>
      <c r="D672" t="s">
        <v>16</v>
      </c>
      <c r="E672" t="s">
        <v>4769</v>
      </c>
      <c r="F672">
        <f t="shared" si="10"/>
        <v>1705</v>
      </c>
      <c r="G672">
        <v>2121413</v>
      </c>
      <c r="H672">
        <v>30366</v>
      </c>
      <c r="I672">
        <v>1307</v>
      </c>
      <c r="J672" t="s">
        <v>7888</v>
      </c>
      <c r="K672" t="s">
        <v>9372</v>
      </c>
      <c r="L672" t="s">
        <v>8398</v>
      </c>
      <c r="M672" t="s">
        <v>8392</v>
      </c>
      <c r="O672" t="s">
        <v>8044</v>
      </c>
      <c r="V672" t="s">
        <v>7930</v>
      </c>
    </row>
    <row r="673" spans="1:22" x14ac:dyDescent="0.3">
      <c r="A673" t="s">
        <v>11</v>
      </c>
      <c r="B673" s="2">
        <v>43641.560023148151</v>
      </c>
      <c r="C673" t="s">
        <v>4775</v>
      </c>
      <c r="D673" t="s">
        <v>16</v>
      </c>
      <c r="E673" t="s">
        <v>908</v>
      </c>
      <c r="F673">
        <f t="shared" si="10"/>
        <v>170</v>
      </c>
      <c r="G673">
        <v>428342</v>
      </c>
      <c r="H673">
        <v>14491</v>
      </c>
      <c r="I673">
        <v>637</v>
      </c>
      <c r="J673" t="s">
        <v>7888</v>
      </c>
      <c r="K673" t="s">
        <v>9373</v>
      </c>
      <c r="L673" t="s">
        <v>8708</v>
      </c>
      <c r="M673" t="s">
        <v>8521</v>
      </c>
      <c r="V673" t="s">
        <v>7930</v>
      </c>
    </row>
    <row r="674" spans="1:22" x14ac:dyDescent="0.3">
      <c r="A674" t="s">
        <v>11</v>
      </c>
      <c r="B674" s="2">
        <v>43639.750023148146</v>
      </c>
      <c r="C674" t="s">
        <v>4782</v>
      </c>
      <c r="D674" t="s">
        <v>16</v>
      </c>
      <c r="E674" t="s">
        <v>214</v>
      </c>
      <c r="F674">
        <f t="shared" si="10"/>
        <v>212</v>
      </c>
      <c r="G674">
        <v>36530069</v>
      </c>
      <c r="H674">
        <v>382128</v>
      </c>
      <c r="I674">
        <v>7749</v>
      </c>
      <c r="J674" t="s">
        <v>7888</v>
      </c>
      <c r="K674" t="s">
        <v>9374</v>
      </c>
      <c r="L674" t="s">
        <v>9375</v>
      </c>
      <c r="M674" t="s">
        <v>8639</v>
      </c>
      <c r="O674" t="s">
        <v>8854</v>
      </c>
      <c r="V674" t="s">
        <v>7930</v>
      </c>
    </row>
    <row r="675" spans="1:22" x14ac:dyDescent="0.3">
      <c r="A675" t="s">
        <v>11</v>
      </c>
      <c r="B675" s="2">
        <v>43638.747835648152</v>
      </c>
      <c r="C675" t="s">
        <v>4789</v>
      </c>
      <c r="D675" t="s">
        <v>16</v>
      </c>
      <c r="E675" t="s">
        <v>246</v>
      </c>
      <c r="F675">
        <f t="shared" si="10"/>
        <v>192</v>
      </c>
      <c r="G675">
        <v>3127038</v>
      </c>
      <c r="H675">
        <v>61485</v>
      </c>
      <c r="I675">
        <v>1516</v>
      </c>
      <c r="J675" t="s">
        <v>7888</v>
      </c>
      <c r="K675" t="s">
        <v>9376</v>
      </c>
      <c r="L675" t="s">
        <v>8603</v>
      </c>
      <c r="M675" t="s">
        <v>8626</v>
      </c>
      <c r="O675" t="s">
        <v>9368</v>
      </c>
      <c r="V675" t="s">
        <v>7930</v>
      </c>
    </row>
    <row r="676" spans="1:22" x14ac:dyDescent="0.3">
      <c r="A676" t="s">
        <v>11</v>
      </c>
      <c r="B676" s="2">
        <v>43637.757569444446</v>
      </c>
      <c r="C676" t="s">
        <v>4796</v>
      </c>
      <c r="D676" t="s">
        <v>16</v>
      </c>
      <c r="E676" t="s">
        <v>214</v>
      </c>
      <c r="F676">
        <f t="shared" si="10"/>
        <v>212</v>
      </c>
      <c r="G676">
        <v>123316</v>
      </c>
      <c r="H676">
        <v>4457</v>
      </c>
      <c r="I676">
        <v>263</v>
      </c>
      <c r="J676" t="s">
        <v>7888</v>
      </c>
      <c r="K676" t="s">
        <v>9377</v>
      </c>
      <c r="L676" t="s">
        <v>9378</v>
      </c>
      <c r="M676" t="s">
        <v>9379</v>
      </c>
      <c r="O676" t="s">
        <v>9380</v>
      </c>
      <c r="V676" t="s">
        <v>7930</v>
      </c>
    </row>
    <row r="677" spans="1:22" x14ac:dyDescent="0.3">
      <c r="A677" t="s">
        <v>11</v>
      </c>
      <c r="B677" s="2">
        <v>43635.750462962962</v>
      </c>
      <c r="C677" t="s">
        <v>4803</v>
      </c>
      <c r="D677" t="s">
        <v>16</v>
      </c>
      <c r="E677" t="s">
        <v>3925</v>
      </c>
      <c r="F677">
        <f t="shared" si="10"/>
        <v>257</v>
      </c>
      <c r="G677">
        <v>33596317</v>
      </c>
      <c r="H677">
        <v>517317</v>
      </c>
      <c r="I677">
        <v>9156</v>
      </c>
      <c r="J677" t="s">
        <v>7888</v>
      </c>
      <c r="K677" t="s">
        <v>9353</v>
      </c>
      <c r="L677" t="s">
        <v>8398</v>
      </c>
      <c r="M677" t="s">
        <v>8392</v>
      </c>
      <c r="O677" t="s">
        <v>9345</v>
      </c>
      <c r="V677" t="s">
        <v>7930</v>
      </c>
    </row>
    <row r="678" spans="1:22" x14ac:dyDescent="0.3">
      <c r="A678" t="s">
        <v>11</v>
      </c>
      <c r="B678" s="2">
        <v>43633.668993055559</v>
      </c>
      <c r="C678" t="s">
        <v>4810</v>
      </c>
      <c r="D678" t="s">
        <v>16</v>
      </c>
      <c r="E678" t="s">
        <v>4812</v>
      </c>
      <c r="F678">
        <f t="shared" si="10"/>
        <v>31</v>
      </c>
      <c r="G678">
        <v>393441</v>
      </c>
      <c r="H678">
        <v>13275</v>
      </c>
      <c r="I678">
        <v>326</v>
      </c>
      <c r="J678" t="s">
        <v>7888</v>
      </c>
      <c r="K678" t="s">
        <v>9374</v>
      </c>
      <c r="L678" t="s">
        <v>9375</v>
      </c>
      <c r="M678" t="s">
        <v>8639</v>
      </c>
      <c r="O678" t="s">
        <v>8854</v>
      </c>
      <c r="V678" t="s">
        <v>7930</v>
      </c>
    </row>
    <row r="679" spans="1:22" x14ac:dyDescent="0.3">
      <c r="A679" t="s">
        <v>11</v>
      </c>
      <c r="B679" s="2">
        <v>43632.753032407411</v>
      </c>
      <c r="C679" t="s">
        <v>4817</v>
      </c>
      <c r="D679" t="s">
        <v>16</v>
      </c>
      <c r="E679" t="s">
        <v>818</v>
      </c>
      <c r="F679">
        <f t="shared" si="10"/>
        <v>173</v>
      </c>
      <c r="G679">
        <v>3120963</v>
      </c>
      <c r="H679">
        <v>84804</v>
      </c>
      <c r="I679">
        <v>1544</v>
      </c>
      <c r="J679" t="s">
        <v>7888</v>
      </c>
      <c r="K679" t="s">
        <v>9381</v>
      </c>
      <c r="L679" t="s">
        <v>9382</v>
      </c>
      <c r="M679" t="s">
        <v>9155</v>
      </c>
      <c r="O679" t="s">
        <v>9142</v>
      </c>
      <c r="V679" t="s">
        <v>7930</v>
      </c>
    </row>
    <row r="680" spans="1:22" x14ac:dyDescent="0.3">
      <c r="A680" t="s">
        <v>11</v>
      </c>
      <c r="B680" s="2">
        <v>43629.750023148146</v>
      </c>
      <c r="C680" t="s">
        <v>4824</v>
      </c>
      <c r="D680" t="s">
        <v>16</v>
      </c>
      <c r="E680" t="s">
        <v>41</v>
      </c>
      <c r="F680">
        <f t="shared" si="10"/>
        <v>177</v>
      </c>
      <c r="G680">
        <v>36000219</v>
      </c>
      <c r="H680">
        <v>596672</v>
      </c>
      <c r="I680">
        <v>17417</v>
      </c>
      <c r="J680" t="s">
        <v>7888</v>
      </c>
      <c r="K680" t="s">
        <v>8646</v>
      </c>
      <c r="L680" t="s">
        <v>8635</v>
      </c>
      <c r="M680" t="s">
        <v>8626</v>
      </c>
      <c r="N680" t="s">
        <v>8635</v>
      </c>
      <c r="O680" t="s">
        <v>8647</v>
      </c>
      <c r="V680" t="s">
        <v>7930</v>
      </c>
    </row>
    <row r="681" spans="1:22" x14ac:dyDescent="0.3">
      <c r="A681" t="s">
        <v>11</v>
      </c>
      <c r="B681" s="2">
        <v>43625.750405092593</v>
      </c>
      <c r="C681" t="s">
        <v>4831</v>
      </c>
      <c r="D681" t="s">
        <v>16</v>
      </c>
      <c r="E681" t="s">
        <v>1168</v>
      </c>
      <c r="F681">
        <f t="shared" si="10"/>
        <v>222</v>
      </c>
      <c r="G681">
        <v>8422119</v>
      </c>
      <c r="H681">
        <v>175022</v>
      </c>
      <c r="I681">
        <v>2873</v>
      </c>
      <c r="J681" t="s">
        <v>7888</v>
      </c>
      <c r="K681" t="s">
        <v>9383</v>
      </c>
      <c r="L681" t="s">
        <v>9384</v>
      </c>
      <c r="M681" t="s">
        <v>9385</v>
      </c>
      <c r="O681" t="s">
        <v>9386</v>
      </c>
      <c r="V681" t="s">
        <v>7930</v>
      </c>
    </row>
    <row r="682" spans="1:22" x14ac:dyDescent="0.3">
      <c r="A682" t="s">
        <v>11</v>
      </c>
      <c r="B682" s="2">
        <v>43623.708819444444</v>
      </c>
      <c r="C682" t="s">
        <v>4838</v>
      </c>
      <c r="D682" t="s">
        <v>16</v>
      </c>
      <c r="E682" t="s">
        <v>230</v>
      </c>
      <c r="F682">
        <f t="shared" si="10"/>
        <v>247</v>
      </c>
      <c r="G682">
        <v>489056</v>
      </c>
      <c r="H682">
        <v>15939</v>
      </c>
      <c r="I682">
        <v>710</v>
      </c>
      <c r="J682" t="s">
        <v>7888</v>
      </c>
      <c r="K682" t="s">
        <v>9387</v>
      </c>
      <c r="L682" t="s">
        <v>9388</v>
      </c>
      <c r="M682" t="s">
        <v>9272</v>
      </c>
      <c r="O682" t="s">
        <v>9389</v>
      </c>
      <c r="V682" t="s">
        <v>7930</v>
      </c>
    </row>
    <row r="683" spans="1:22" x14ac:dyDescent="0.3">
      <c r="A683" t="s">
        <v>11</v>
      </c>
      <c r="B683" s="2">
        <v>43621.753634259258</v>
      </c>
      <c r="C683" t="s">
        <v>4844</v>
      </c>
      <c r="D683" t="s">
        <v>16</v>
      </c>
      <c r="E683" t="s">
        <v>1092</v>
      </c>
      <c r="F683">
        <f t="shared" si="10"/>
        <v>159</v>
      </c>
      <c r="G683">
        <v>224972</v>
      </c>
      <c r="H683">
        <v>7493</v>
      </c>
      <c r="I683">
        <v>208</v>
      </c>
      <c r="J683" t="s">
        <v>7888</v>
      </c>
      <c r="K683" t="s">
        <v>9390</v>
      </c>
      <c r="L683" t="s">
        <v>9391</v>
      </c>
      <c r="M683" t="s">
        <v>8287</v>
      </c>
      <c r="O683" t="s">
        <v>8647</v>
      </c>
      <c r="V683" t="s">
        <v>7930</v>
      </c>
    </row>
    <row r="684" spans="1:22" x14ac:dyDescent="0.3">
      <c r="A684" t="s">
        <v>11</v>
      </c>
      <c r="B684" s="2">
        <v>43621.625405092593</v>
      </c>
      <c r="C684" t="s">
        <v>4851</v>
      </c>
      <c r="D684" t="s">
        <v>16</v>
      </c>
      <c r="E684" t="s">
        <v>4453</v>
      </c>
      <c r="F684">
        <f t="shared" si="10"/>
        <v>95</v>
      </c>
      <c r="G684">
        <v>217034</v>
      </c>
      <c r="H684">
        <v>6347</v>
      </c>
      <c r="I684">
        <v>222</v>
      </c>
      <c r="J684" t="s">
        <v>7888</v>
      </c>
      <c r="K684" t="s">
        <v>9383</v>
      </c>
      <c r="L684" t="s">
        <v>9384</v>
      </c>
      <c r="M684" t="s">
        <v>8215</v>
      </c>
      <c r="O684" t="s">
        <v>9392</v>
      </c>
      <c r="V684" t="s">
        <v>7930</v>
      </c>
    </row>
    <row r="685" spans="1:22" x14ac:dyDescent="0.3">
      <c r="A685" t="s">
        <v>11</v>
      </c>
      <c r="B685" s="2">
        <v>43618.750914351855</v>
      </c>
      <c r="C685" t="s">
        <v>4858</v>
      </c>
      <c r="D685" t="s">
        <v>16</v>
      </c>
      <c r="E685" t="s">
        <v>4587</v>
      </c>
      <c r="F685">
        <f t="shared" si="10"/>
        <v>94</v>
      </c>
      <c r="G685">
        <v>1233908</v>
      </c>
      <c r="H685">
        <v>35825</v>
      </c>
      <c r="I685">
        <v>1509</v>
      </c>
      <c r="J685" t="s">
        <v>7887</v>
      </c>
      <c r="K685" t="s">
        <v>9349</v>
      </c>
      <c r="M685" t="s">
        <v>8215</v>
      </c>
      <c r="V685" t="s">
        <v>7930</v>
      </c>
    </row>
    <row r="686" spans="1:22" x14ac:dyDescent="0.3">
      <c r="A686" t="s">
        <v>11</v>
      </c>
      <c r="B686" s="2">
        <v>43617.766909722224</v>
      </c>
      <c r="C686" t="s">
        <v>4865</v>
      </c>
      <c r="D686" t="s">
        <v>16</v>
      </c>
      <c r="E686" t="s">
        <v>738</v>
      </c>
      <c r="F686">
        <f t="shared" si="10"/>
        <v>169</v>
      </c>
      <c r="G686">
        <v>828031</v>
      </c>
      <c r="H686">
        <v>13498</v>
      </c>
      <c r="I686">
        <v>495</v>
      </c>
      <c r="J686" t="s">
        <v>7888</v>
      </c>
      <c r="K686" t="s">
        <v>8674</v>
      </c>
      <c r="L686" t="s">
        <v>9393</v>
      </c>
      <c r="M686" t="s">
        <v>9394</v>
      </c>
      <c r="O686" t="s">
        <v>9318</v>
      </c>
      <c r="V686" t="s">
        <v>7930</v>
      </c>
    </row>
    <row r="687" spans="1:22" x14ac:dyDescent="0.3">
      <c r="A687" t="s">
        <v>11</v>
      </c>
      <c r="B687" s="2">
        <v>43616.824386574073</v>
      </c>
      <c r="C687" t="s">
        <v>4872</v>
      </c>
      <c r="D687" t="s">
        <v>16</v>
      </c>
      <c r="E687" t="s">
        <v>377</v>
      </c>
      <c r="F687">
        <f t="shared" si="10"/>
        <v>204</v>
      </c>
      <c r="G687">
        <v>134984</v>
      </c>
      <c r="H687">
        <v>5829</v>
      </c>
      <c r="I687">
        <v>311</v>
      </c>
      <c r="J687" t="s">
        <v>7888</v>
      </c>
      <c r="K687" t="s">
        <v>9395</v>
      </c>
      <c r="L687" t="s">
        <v>8840</v>
      </c>
      <c r="M687" t="s">
        <v>8608</v>
      </c>
      <c r="O687" t="s">
        <v>8988</v>
      </c>
      <c r="V687" t="s">
        <v>7930</v>
      </c>
    </row>
    <row r="688" spans="1:22" x14ac:dyDescent="0.3">
      <c r="A688" t="s">
        <v>11</v>
      </c>
      <c r="B688" s="2">
        <v>43611.750023148146</v>
      </c>
      <c r="C688" t="s">
        <v>4878</v>
      </c>
      <c r="D688" t="s">
        <v>16</v>
      </c>
      <c r="E688" t="s">
        <v>4880</v>
      </c>
      <c r="F688">
        <f t="shared" si="10"/>
        <v>239</v>
      </c>
      <c r="G688">
        <v>20955554</v>
      </c>
      <c r="H688">
        <v>364239</v>
      </c>
      <c r="I688">
        <v>8307</v>
      </c>
      <c r="J688" t="s">
        <v>7888</v>
      </c>
      <c r="K688" t="s">
        <v>9396</v>
      </c>
      <c r="L688" t="s">
        <v>9397</v>
      </c>
      <c r="M688" t="s">
        <v>8229</v>
      </c>
      <c r="O688" t="s">
        <v>8044</v>
      </c>
      <c r="V688" t="s">
        <v>7930</v>
      </c>
    </row>
    <row r="689" spans="1:22" x14ac:dyDescent="0.3">
      <c r="A689" t="s">
        <v>11</v>
      </c>
      <c r="B689" s="2">
        <v>43610.472731481481</v>
      </c>
      <c r="C689" t="s">
        <v>4886</v>
      </c>
      <c r="D689" t="s">
        <v>16</v>
      </c>
      <c r="E689" t="s">
        <v>4888</v>
      </c>
      <c r="F689">
        <f t="shared" si="10"/>
        <v>108</v>
      </c>
      <c r="G689">
        <v>2653607</v>
      </c>
      <c r="H689">
        <v>128500</v>
      </c>
      <c r="I689">
        <v>3310</v>
      </c>
      <c r="J689" t="s">
        <v>7888</v>
      </c>
      <c r="K689" t="s">
        <v>9398</v>
      </c>
      <c r="M689" t="s">
        <v>8215</v>
      </c>
      <c r="V689" t="s">
        <v>7930</v>
      </c>
    </row>
    <row r="690" spans="1:22" x14ac:dyDescent="0.3">
      <c r="A690" t="s">
        <v>11</v>
      </c>
      <c r="B690" s="2">
        <v>43609.501886574071</v>
      </c>
      <c r="C690" t="s">
        <v>4894</v>
      </c>
      <c r="D690" t="s">
        <v>16</v>
      </c>
      <c r="E690" t="s">
        <v>1713</v>
      </c>
      <c r="F690">
        <f t="shared" si="10"/>
        <v>178</v>
      </c>
      <c r="G690">
        <v>306974</v>
      </c>
      <c r="H690">
        <v>11606</v>
      </c>
      <c r="I690">
        <v>589</v>
      </c>
      <c r="J690" t="s">
        <v>7888</v>
      </c>
      <c r="K690" t="s">
        <v>9399</v>
      </c>
      <c r="L690" t="s">
        <v>9400</v>
      </c>
      <c r="M690" t="s">
        <v>9401</v>
      </c>
      <c r="O690" t="s">
        <v>9402</v>
      </c>
      <c r="V690" t="s">
        <v>7930</v>
      </c>
    </row>
    <row r="691" spans="1:22" x14ac:dyDescent="0.3">
      <c r="A691" t="s">
        <v>11</v>
      </c>
      <c r="B691" s="2">
        <v>43607.619085648148</v>
      </c>
      <c r="C691" t="s">
        <v>4886</v>
      </c>
      <c r="D691" t="s">
        <v>16</v>
      </c>
      <c r="E691" t="s">
        <v>4902</v>
      </c>
      <c r="F691">
        <f t="shared" si="10"/>
        <v>98</v>
      </c>
      <c r="G691">
        <v>356651</v>
      </c>
      <c r="H691">
        <v>21030</v>
      </c>
      <c r="I691">
        <v>770</v>
      </c>
      <c r="J691" t="s">
        <v>7888</v>
      </c>
      <c r="K691" t="s">
        <v>9403</v>
      </c>
      <c r="M691" t="s">
        <v>8215</v>
      </c>
      <c r="V691" t="s">
        <v>7930</v>
      </c>
    </row>
    <row r="692" spans="1:22" x14ac:dyDescent="0.3">
      <c r="A692" t="s">
        <v>11</v>
      </c>
      <c r="B692" s="2">
        <v>43606.749178240738</v>
      </c>
      <c r="C692" t="s">
        <v>4908</v>
      </c>
      <c r="D692" t="s">
        <v>16</v>
      </c>
      <c r="E692" t="s">
        <v>191</v>
      </c>
      <c r="F692">
        <f t="shared" si="10"/>
        <v>223</v>
      </c>
      <c r="G692">
        <v>991188</v>
      </c>
      <c r="H692">
        <v>37048</v>
      </c>
      <c r="I692">
        <v>1186</v>
      </c>
      <c r="J692" t="s">
        <v>7888</v>
      </c>
      <c r="K692" t="s">
        <v>9404</v>
      </c>
      <c r="L692" t="s">
        <v>9405</v>
      </c>
      <c r="M692" t="s">
        <v>9406</v>
      </c>
      <c r="O692" t="s">
        <v>9407</v>
      </c>
      <c r="V692" t="s">
        <v>7930</v>
      </c>
    </row>
    <row r="693" spans="1:22" x14ac:dyDescent="0.3">
      <c r="A693" t="s">
        <v>11</v>
      </c>
      <c r="B693" s="2">
        <v>43605.708854166667</v>
      </c>
      <c r="C693" t="s">
        <v>4915</v>
      </c>
      <c r="D693" t="s">
        <v>16</v>
      </c>
      <c r="E693" t="s">
        <v>4917</v>
      </c>
      <c r="F693">
        <f t="shared" si="10"/>
        <v>48</v>
      </c>
      <c r="G693">
        <v>921253</v>
      </c>
      <c r="H693">
        <v>28222</v>
      </c>
      <c r="I693">
        <v>611</v>
      </c>
      <c r="J693" t="s">
        <v>7888</v>
      </c>
      <c r="K693" t="s">
        <v>9396</v>
      </c>
      <c r="L693" t="s">
        <v>9397</v>
      </c>
      <c r="M693" t="s">
        <v>8229</v>
      </c>
      <c r="O693" t="s">
        <v>8044</v>
      </c>
      <c r="V693" t="s">
        <v>7930</v>
      </c>
    </row>
    <row r="694" spans="1:22" x14ac:dyDescent="0.3">
      <c r="A694" t="s">
        <v>11</v>
      </c>
      <c r="B694" s="2">
        <v>43599.458935185183</v>
      </c>
      <c r="C694" t="s">
        <v>4923</v>
      </c>
      <c r="D694" t="s">
        <v>16</v>
      </c>
      <c r="E694" t="s">
        <v>246</v>
      </c>
      <c r="F694">
        <f t="shared" si="10"/>
        <v>192</v>
      </c>
      <c r="G694">
        <v>1339113</v>
      </c>
      <c r="H694">
        <v>20663</v>
      </c>
      <c r="I694">
        <v>715</v>
      </c>
      <c r="J694" t="s">
        <v>7888</v>
      </c>
      <c r="K694" t="s">
        <v>9408</v>
      </c>
      <c r="L694" t="s">
        <v>9002</v>
      </c>
      <c r="M694" t="s">
        <v>8998</v>
      </c>
      <c r="O694" t="s">
        <v>9409</v>
      </c>
      <c r="V694" t="s">
        <v>7930</v>
      </c>
    </row>
    <row r="695" spans="1:22" x14ac:dyDescent="0.3">
      <c r="A695" t="s">
        <v>11</v>
      </c>
      <c r="B695" s="2">
        <v>43592.750555555554</v>
      </c>
      <c r="C695" t="s">
        <v>4930</v>
      </c>
      <c r="D695" t="s">
        <v>16</v>
      </c>
      <c r="E695" t="s">
        <v>3241</v>
      </c>
      <c r="F695">
        <f t="shared" si="10"/>
        <v>215</v>
      </c>
      <c r="G695">
        <v>264068</v>
      </c>
      <c r="H695">
        <v>14659</v>
      </c>
      <c r="I695">
        <v>643</v>
      </c>
      <c r="J695" t="s">
        <v>7888</v>
      </c>
      <c r="K695" t="s">
        <v>9410</v>
      </c>
      <c r="L695" t="s">
        <v>8223</v>
      </c>
      <c r="M695" t="s">
        <v>8222</v>
      </c>
      <c r="O695" t="s">
        <v>9411</v>
      </c>
      <c r="V695" t="s">
        <v>7930</v>
      </c>
    </row>
    <row r="696" spans="1:22" x14ac:dyDescent="0.3">
      <c r="A696" t="s">
        <v>11</v>
      </c>
      <c r="B696" s="2">
        <v>43590.644884259258</v>
      </c>
      <c r="C696" t="s">
        <v>4937</v>
      </c>
      <c r="D696" t="s">
        <v>3731</v>
      </c>
      <c r="E696" t="s">
        <v>780</v>
      </c>
      <c r="F696">
        <f t="shared" si="10"/>
        <v>188</v>
      </c>
      <c r="G696">
        <v>702497</v>
      </c>
      <c r="H696">
        <v>25491</v>
      </c>
      <c r="I696">
        <v>1057</v>
      </c>
      <c r="J696" t="s">
        <v>7888</v>
      </c>
      <c r="K696" t="s">
        <v>9412</v>
      </c>
      <c r="L696" t="s">
        <v>8603</v>
      </c>
      <c r="M696" t="s">
        <v>8626</v>
      </c>
      <c r="O696" t="s">
        <v>9040</v>
      </c>
      <c r="V696" t="s">
        <v>7930</v>
      </c>
    </row>
    <row r="697" spans="1:22" x14ac:dyDescent="0.3">
      <c r="A697" t="s">
        <v>11</v>
      </c>
      <c r="B697" s="2">
        <v>43584.415150462963</v>
      </c>
      <c r="C697" t="s">
        <v>4944</v>
      </c>
      <c r="D697" t="s">
        <v>16</v>
      </c>
      <c r="E697" t="s">
        <v>2029</v>
      </c>
      <c r="F697">
        <f t="shared" si="10"/>
        <v>207</v>
      </c>
      <c r="G697">
        <v>611409</v>
      </c>
      <c r="H697">
        <v>26122</v>
      </c>
      <c r="I697">
        <v>988</v>
      </c>
      <c r="J697" t="s">
        <v>7888</v>
      </c>
      <c r="K697" t="s">
        <v>9413</v>
      </c>
      <c r="L697" t="s">
        <v>7926</v>
      </c>
      <c r="M697" t="s">
        <v>9414</v>
      </c>
      <c r="O697" t="s">
        <v>9415</v>
      </c>
      <c r="V697" t="s">
        <v>7930</v>
      </c>
    </row>
    <row r="698" spans="1:22" x14ac:dyDescent="0.3">
      <c r="A698" t="s">
        <v>11</v>
      </c>
      <c r="B698" s="2">
        <v>43581.750104166669</v>
      </c>
      <c r="C698" t="s">
        <v>4951</v>
      </c>
      <c r="D698" t="s">
        <v>16</v>
      </c>
      <c r="E698" t="s">
        <v>293</v>
      </c>
      <c r="F698">
        <f t="shared" si="10"/>
        <v>209</v>
      </c>
      <c r="G698">
        <v>15964623</v>
      </c>
      <c r="H698">
        <v>369751</v>
      </c>
      <c r="I698">
        <v>20161</v>
      </c>
      <c r="J698" t="s">
        <v>7888</v>
      </c>
      <c r="K698" t="s">
        <v>9416</v>
      </c>
      <c r="L698" t="s">
        <v>8708</v>
      </c>
      <c r="M698" t="s">
        <v>9417</v>
      </c>
      <c r="O698" t="s">
        <v>9418</v>
      </c>
      <c r="V698" t="s">
        <v>7930</v>
      </c>
    </row>
    <row r="699" spans="1:22" x14ac:dyDescent="0.3">
      <c r="A699" t="s">
        <v>11</v>
      </c>
      <c r="B699" s="2">
        <v>43574.75</v>
      </c>
      <c r="C699" t="s">
        <v>4958</v>
      </c>
      <c r="D699" t="s">
        <v>16</v>
      </c>
      <c r="E699" t="s">
        <v>461</v>
      </c>
      <c r="F699">
        <f t="shared" si="10"/>
        <v>176</v>
      </c>
      <c r="G699">
        <v>12137127</v>
      </c>
      <c r="H699">
        <v>202693</v>
      </c>
      <c r="I699">
        <v>4018</v>
      </c>
      <c r="J699" t="s">
        <v>7888</v>
      </c>
      <c r="K699" t="s">
        <v>9419</v>
      </c>
      <c r="L699" t="s">
        <v>8398</v>
      </c>
      <c r="M699" t="s">
        <v>8392</v>
      </c>
      <c r="O699" t="s">
        <v>8052</v>
      </c>
      <c r="V699" t="s">
        <v>7930</v>
      </c>
    </row>
    <row r="700" spans="1:22" x14ac:dyDescent="0.3">
      <c r="A700" t="s">
        <v>11</v>
      </c>
      <c r="B700" s="2">
        <v>43573.579733796294</v>
      </c>
      <c r="C700" t="s">
        <v>4886</v>
      </c>
      <c r="D700" t="s">
        <v>16</v>
      </c>
      <c r="E700" t="s">
        <v>214</v>
      </c>
      <c r="F700">
        <f t="shared" si="10"/>
        <v>212</v>
      </c>
      <c r="G700">
        <v>253946</v>
      </c>
      <c r="H700">
        <v>9806</v>
      </c>
      <c r="I700">
        <v>640</v>
      </c>
      <c r="J700" t="s">
        <v>7888</v>
      </c>
      <c r="K700" t="s">
        <v>9420</v>
      </c>
      <c r="M700" t="s">
        <v>8215</v>
      </c>
      <c r="V700" t="s">
        <v>7930</v>
      </c>
    </row>
    <row r="701" spans="1:22" x14ac:dyDescent="0.3">
      <c r="A701" t="s">
        <v>11</v>
      </c>
      <c r="B701" s="2">
        <v>43568.750289351854</v>
      </c>
      <c r="C701" t="s">
        <v>4971</v>
      </c>
      <c r="D701" t="s">
        <v>16</v>
      </c>
      <c r="E701" t="s">
        <v>65</v>
      </c>
      <c r="F701">
        <f t="shared" si="10"/>
        <v>190</v>
      </c>
      <c r="G701">
        <v>261331362</v>
      </c>
      <c r="H701">
        <v>2825753</v>
      </c>
      <c r="I701">
        <v>62833</v>
      </c>
      <c r="J701" t="s">
        <v>7888</v>
      </c>
      <c r="K701" t="s">
        <v>9421</v>
      </c>
      <c r="L701" t="s">
        <v>8603</v>
      </c>
      <c r="M701" t="s">
        <v>8626</v>
      </c>
      <c r="O701" t="s">
        <v>9318</v>
      </c>
      <c r="V701" t="s">
        <v>7930</v>
      </c>
    </row>
    <row r="702" spans="1:22" x14ac:dyDescent="0.3">
      <c r="A702" t="s">
        <v>11</v>
      </c>
      <c r="B702" s="2">
        <v>43563.756712962961</v>
      </c>
      <c r="C702" t="s">
        <v>4978</v>
      </c>
      <c r="D702" t="s">
        <v>16</v>
      </c>
      <c r="E702" t="s">
        <v>3925</v>
      </c>
      <c r="F702">
        <f t="shared" si="10"/>
        <v>257</v>
      </c>
      <c r="G702">
        <v>12875083</v>
      </c>
      <c r="H702">
        <v>282225</v>
      </c>
      <c r="I702">
        <v>4436</v>
      </c>
      <c r="J702" t="s">
        <v>7888</v>
      </c>
      <c r="K702" t="s">
        <v>9422</v>
      </c>
      <c r="L702" t="s">
        <v>8840</v>
      </c>
      <c r="M702" t="s">
        <v>8608</v>
      </c>
      <c r="O702" t="s">
        <v>8903</v>
      </c>
      <c r="V702" t="s">
        <v>7930</v>
      </c>
    </row>
    <row r="703" spans="1:22" x14ac:dyDescent="0.3">
      <c r="A703" t="s">
        <v>11</v>
      </c>
      <c r="B703" s="2">
        <v>43561.839166666665</v>
      </c>
      <c r="C703" t="s">
        <v>4985</v>
      </c>
      <c r="D703" t="s">
        <v>16</v>
      </c>
      <c r="E703" t="s">
        <v>2507</v>
      </c>
      <c r="F703">
        <f t="shared" si="10"/>
        <v>236</v>
      </c>
      <c r="G703">
        <v>571280</v>
      </c>
      <c r="H703">
        <v>19898</v>
      </c>
      <c r="I703">
        <v>777</v>
      </c>
      <c r="J703" t="s">
        <v>7888</v>
      </c>
      <c r="K703" t="s">
        <v>9423</v>
      </c>
      <c r="L703" t="s">
        <v>9424</v>
      </c>
      <c r="M703" t="s">
        <v>8998</v>
      </c>
      <c r="O703" t="s">
        <v>8988</v>
      </c>
      <c r="V703" t="s">
        <v>7930</v>
      </c>
    </row>
    <row r="704" spans="1:22" x14ac:dyDescent="0.3">
      <c r="A704" t="s">
        <v>11</v>
      </c>
      <c r="B704" s="2">
        <v>43558.750034722223</v>
      </c>
      <c r="C704" t="s">
        <v>4992</v>
      </c>
      <c r="D704" t="s">
        <v>16</v>
      </c>
      <c r="E704" t="s">
        <v>745</v>
      </c>
      <c r="F704">
        <f t="shared" si="10"/>
        <v>193</v>
      </c>
      <c r="G704">
        <v>13809079</v>
      </c>
      <c r="H704">
        <v>286926</v>
      </c>
      <c r="I704">
        <v>5934</v>
      </c>
      <c r="J704" t="s">
        <v>7888</v>
      </c>
      <c r="K704" t="s">
        <v>9425</v>
      </c>
      <c r="L704" t="s">
        <v>9426</v>
      </c>
      <c r="M704" t="s">
        <v>9059</v>
      </c>
      <c r="O704" t="s">
        <v>9427</v>
      </c>
      <c r="V704" t="s">
        <v>7930</v>
      </c>
    </row>
    <row r="705" spans="1:22" x14ac:dyDescent="0.3">
      <c r="A705" t="s">
        <v>11</v>
      </c>
      <c r="B705" s="2">
        <v>43550.750011574077</v>
      </c>
      <c r="C705" t="s">
        <v>4999</v>
      </c>
      <c r="D705" t="s">
        <v>16</v>
      </c>
      <c r="E705" t="s">
        <v>578</v>
      </c>
      <c r="F705">
        <f t="shared" si="10"/>
        <v>218</v>
      </c>
      <c r="G705">
        <v>457782236</v>
      </c>
      <c r="H705">
        <v>2117838</v>
      </c>
      <c r="I705">
        <v>38357</v>
      </c>
      <c r="J705" t="s">
        <v>7888</v>
      </c>
      <c r="K705" t="s">
        <v>9428</v>
      </c>
      <c r="L705" t="s">
        <v>9397</v>
      </c>
      <c r="M705" t="s">
        <v>8229</v>
      </c>
      <c r="O705" t="s">
        <v>8873</v>
      </c>
      <c r="V705" t="s">
        <v>7930</v>
      </c>
    </row>
    <row r="706" spans="1:22" x14ac:dyDescent="0.3">
      <c r="A706" t="s">
        <v>11</v>
      </c>
      <c r="B706" s="2">
        <v>43548.750011574077</v>
      </c>
      <c r="C706" t="s">
        <v>5006</v>
      </c>
      <c r="D706" t="s">
        <v>16</v>
      </c>
      <c r="E706" t="s">
        <v>738</v>
      </c>
      <c r="F706">
        <f t="shared" ref="F706:F769" si="11">IFERROR(IF(ISNUMBER(SEARCH("M", E706)), MID(E706, SEARCH("T", E706) + 1, SEARCH("M", E706) - SEARCH("T", E706) - 1) * 60, 0), 0) + IFERROR(IF(ISNUMBER(SEARCH("M", E706)), MID(E706, SEARCH("M", E706) + 1, SEARCH("S", E706) - SEARCH("M", E706) - 1) * 1, MID(E706, SEARCH("T", E706) + 1, SEARCH("S", E706) - SEARCH("T", E706) - 1) * 1), 0)</f>
        <v>169</v>
      </c>
      <c r="G706">
        <v>531556</v>
      </c>
      <c r="H706">
        <v>16366</v>
      </c>
      <c r="I706">
        <v>882</v>
      </c>
      <c r="J706" t="s">
        <v>7888</v>
      </c>
      <c r="K706" t="s">
        <v>9429</v>
      </c>
      <c r="L706" t="s">
        <v>9430</v>
      </c>
      <c r="M706" t="s">
        <v>8998</v>
      </c>
      <c r="O706" t="s">
        <v>8988</v>
      </c>
      <c r="V706" t="s">
        <v>7930</v>
      </c>
    </row>
    <row r="707" spans="1:22" x14ac:dyDescent="0.3">
      <c r="A707" t="s">
        <v>11</v>
      </c>
      <c r="B707" s="2">
        <v>43537.75037037037</v>
      </c>
      <c r="C707" t="s">
        <v>5013</v>
      </c>
      <c r="D707" t="s">
        <v>16</v>
      </c>
      <c r="E707" t="s">
        <v>477</v>
      </c>
      <c r="F707">
        <f t="shared" si="11"/>
        <v>194</v>
      </c>
      <c r="G707">
        <v>113601755</v>
      </c>
      <c r="H707">
        <v>1205549</v>
      </c>
      <c r="I707">
        <v>19960</v>
      </c>
      <c r="J707" t="s">
        <v>7888</v>
      </c>
      <c r="K707" t="s">
        <v>9403</v>
      </c>
      <c r="L707" t="s">
        <v>8259</v>
      </c>
      <c r="M707" t="s">
        <v>9431</v>
      </c>
      <c r="O707" t="s">
        <v>8052</v>
      </c>
      <c r="V707" t="s">
        <v>7930</v>
      </c>
    </row>
    <row r="708" spans="1:22" x14ac:dyDescent="0.3">
      <c r="A708" t="s">
        <v>11</v>
      </c>
      <c r="B708" s="2">
        <v>43526.75980324074</v>
      </c>
      <c r="C708" t="s">
        <v>5020</v>
      </c>
      <c r="D708" t="s">
        <v>3731</v>
      </c>
      <c r="E708" t="s">
        <v>1168</v>
      </c>
      <c r="F708">
        <f t="shared" si="11"/>
        <v>222</v>
      </c>
      <c r="G708">
        <v>881226</v>
      </c>
      <c r="H708">
        <v>26636</v>
      </c>
      <c r="I708">
        <v>850</v>
      </c>
      <c r="J708" t="s">
        <v>7888</v>
      </c>
      <c r="K708" t="s">
        <v>9432</v>
      </c>
      <c r="L708" t="s">
        <v>8223</v>
      </c>
      <c r="M708" t="s">
        <v>8222</v>
      </c>
      <c r="O708" t="s">
        <v>9411</v>
      </c>
      <c r="V708" t="s">
        <v>7930</v>
      </c>
    </row>
    <row r="709" spans="1:22" x14ac:dyDescent="0.3">
      <c r="A709" t="s">
        <v>11</v>
      </c>
      <c r="B709" s="2">
        <v>43522.766921296294</v>
      </c>
      <c r="C709" t="s">
        <v>5027</v>
      </c>
      <c r="D709" t="s">
        <v>3731</v>
      </c>
      <c r="E709" t="s">
        <v>153</v>
      </c>
      <c r="F709">
        <f t="shared" si="11"/>
        <v>171</v>
      </c>
      <c r="G709">
        <v>727708</v>
      </c>
      <c r="H709">
        <v>10573</v>
      </c>
      <c r="I709">
        <v>618</v>
      </c>
      <c r="J709" t="s">
        <v>7888</v>
      </c>
      <c r="K709" t="s">
        <v>9433</v>
      </c>
      <c r="L709" t="s">
        <v>9434</v>
      </c>
      <c r="M709" t="s">
        <v>9435</v>
      </c>
      <c r="V709" t="s">
        <v>7930</v>
      </c>
    </row>
    <row r="710" spans="1:22" x14ac:dyDescent="0.3">
      <c r="A710" t="s">
        <v>11</v>
      </c>
      <c r="B710" s="2">
        <v>43521.53460648148</v>
      </c>
      <c r="C710" t="s">
        <v>5034</v>
      </c>
      <c r="D710" t="s">
        <v>3731</v>
      </c>
      <c r="E710" t="s">
        <v>885</v>
      </c>
      <c r="F710">
        <f t="shared" si="11"/>
        <v>201</v>
      </c>
      <c r="G710">
        <v>29718711</v>
      </c>
      <c r="H710">
        <v>353329</v>
      </c>
      <c r="I710">
        <v>6850</v>
      </c>
      <c r="J710" t="s">
        <v>7888</v>
      </c>
      <c r="K710" t="s">
        <v>9436</v>
      </c>
      <c r="L710" t="s">
        <v>8603</v>
      </c>
      <c r="M710" t="s">
        <v>8626</v>
      </c>
      <c r="O710" t="s">
        <v>9040</v>
      </c>
      <c r="V710" t="s">
        <v>7930</v>
      </c>
    </row>
    <row r="711" spans="1:22" x14ac:dyDescent="0.3">
      <c r="A711" t="s">
        <v>11</v>
      </c>
      <c r="B711" s="2">
        <v>43520.833090277774</v>
      </c>
      <c r="C711" t="s">
        <v>5041</v>
      </c>
      <c r="D711" t="s">
        <v>3731</v>
      </c>
      <c r="E711" t="s">
        <v>270</v>
      </c>
      <c r="F711">
        <f t="shared" si="11"/>
        <v>228</v>
      </c>
      <c r="G711">
        <v>19933582</v>
      </c>
      <c r="H711">
        <v>310533</v>
      </c>
      <c r="I711">
        <v>6791</v>
      </c>
      <c r="J711" t="s">
        <v>7888</v>
      </c>
      <c r="K711" t="s">
        <v>9437</v>
      </c>
      <c r="L711" t="s">
        <v>8603</v>
      </c>
      <c r="M711" t="s">
        <v>8626</v>
      </c>
      <c r="O711" t="s">
        <v>9040</v>
      </c>
      <c r="V711" t="s">
        <v>7930</v>
      </c>
    </row>
    <row r="712" spans="1:22" x14ac:dyDescent="0.3">
      <c r="A712" t="s">
        <v>11</v>
      </c>
      <c r="B712" s="2">
        <v>43520.405092592591</v>
      </c>
      <c r="C712" t="s">
        <v>4937</v>
      </c>
      <c r="D712" t="s">
        <v>3731</v>
      </c>
      <c r="E712" t="s">
        <v>41</v>
      </c>
      <c r="F712">
        <f t="shared" si="11"/>
        <v>177</v>
      </c>
      <c r="G712">
        <v>11973303</v>
      </c>
      <c r="H712">
        <v>183489</v>
      </c>
      <c r="I712">
        <v>5470</v>
      </c>
      <c r="J712" t="s">
        <v>7888</v>
      </c>
      <c r="K712" t="s">
        <v>9438</v>
      </c>
      <c r="L712" t="s">
        <v>8603</v>
      </c>
      <c r="M712" t="s">
        <v>8626</v>
      </c>
      <c r="O712" t="s">
        <v>9040</v>
      </c>
      <c r="V712" t="s">
        <v>7930</v>
      </c>
    </row>
    <row r="713" spans="1:22" x14ac:dyDescent="0.3">
      <c r="A713" t="s">
        <v>11</v>
      </c>
      <c r="B713" s="2">
        <v>43519.728194444448</v>
      </c>
      <c r="C713" t="s">
        <v>1604</v>
      </c>
      <c r="D713" t="s">
        <v>3731</v>
      </c>
      <c r="E713" t="s">
        <v>554</v>
      </c>
      <c r="F713">
        <f t="shared" si="11"/>
        <v>166</v>
      </c>
      <c r="G713">
        <v>41392499</v>
      </c>
      <c r="H713">
        <v>507423</v>
      </c>
      <c r="I713">
        <v>12884</v>
      </c>
      <c r="J713" t="s">
        <v>7887</v>
      </c>
      <c r="K713" t="s">
        <v>9398</v>
      </c>
      <c r="M713" t="s">
        <v>8215</v>
      </c>
      <c r="V713" t="s">
        <v>7930</v>
      </c>
    </row>
    <row r="714" spans="1:22" x14ac:dyDescent="0.3">
      <c r="A714" t="s">
        <v>11</v>
      </c>
      <c r="B714" s="2">
        <v>43519.460312499999</v>
      </c>
      <c r="C714" t="s">
        <v>5060</v>
      </c>
      <c r="D714" t="s">
        <v>3731</v>
      </c>
      <c r="E714" t="s">
        <v>353</v>
      </c>
      <c r="F714">
        <f t="shared" si="11"/>
        <v>172</v>
      </c>
      <c r="G714">
        <v>25197777</v>
      </c>
      <c r="H714">
        <v>345382</v>
      </c>
      <c r="I714">
        <v>11888</v>
      </c>
      <c r="J714" t="s">
        <v>7888</v>
      </c>
      <c r="K714" t="s">
        <v>9439</v>
      </c>
      <c r="L714" t="s">
        <v>8603</v>
      </c>
      <c r="M714" t="s">
        <v>8626</v>
      </c>
      <c r="O714" t="s">
        <v>9040</v>
      </c>
      <c r="V714" t="s">
        <v>7930</v>
      </c>
    </row>
    <row r="715" spans="1:22" x14ac:dyDescent="0.3">
      <c r="A715" t="s">
        <v>11</v>
      </c>
      <c r="B715" s="2">
        <v>43518.714305555557</v>
      </c>
      <c r="C715" t="s">
        <v>5067</v>
      </c>
      <c r="D715" t="s">
        <v>3731</v>
      </c>
      <c r="E715" t="s">
        <v>1914</v>
      </c>
      <c r="F715">
        <f t="shared" si="11"/>
        <v>199</v>
      </c>
      <c r="G715">
        <v>37766000</v>
      </c>
      <c r="H715">
        <v>496697</v>
      </c>
      <c r="I715">
        <v>12784</v>
      </c>
      <c r="J715" t="s">
        <v>7888</v>
      </c>
      <c r="K715" t="s">
        <v>9440</v>
      </c>
      <c r="L715" t="s">
        <v>8603</v>
      </c>
      <c r="M715" t="s">
        <v>8626</v>
      </c>
      <c r="O715" t="s">
        <v>9040</v>
      </c>
      <c r="V715" t="s">
        <v>7930</v>
      </c>
    </row>
    <row r="716" spans="1:22" x14ac:dyDescent="0.3">
      <c r="A716" t="s">
        <v>11</v>
      </c>
      <c r="B716" s="2">
        <v>43518.407592592594</v>
      </c>
      <c r="C716" t="s">
        <v>5034</v>
      </c>
      <c r="D716" t="s">
        <v>3731</v>
      </c>
      <c r="E716" t="s">
        <v>17</v>
      </c>
      <c r="F716">
        <f t="shared" si="11"/>
        <v>205</v>
      </c>
      <c r="G716">
        <v>45485623</v>
      </c>
      <c r="H716">
        <v>532615</v>
      </c>
      <c r="I716">
        <v>10860</v>
      </c>
      <c r="J716" t="s">
        <v>7888</v>
      </c>
      <c r="K716" t="s">
        <v>9441</v>
      </c>
      <c r="L716" t="s">
        <v>8603</v>
      </c>
      <c r="M716" t="s">
        <v>8626</v>
      </c>
      <c r="O716" t="s">
        <v>9040</v>
      </c>
      <c r="V716" t="s">
        <v>7930</v>
      </c>
    </row>
    <row r="717" spans="1:22" x14ac:dyDescent="0.3">
      <c r="A717" t="s">
        <v>11</v>
      </c>
      <c r="B717" s="2">
        <v>43517.79</v>
      </c>
      <c r="C717" t="s">
        <v>5080</v>
      </c>
      <c r="D717" t="s">
        <v>3731</v>
      </c>
      <c r="E717" t="s">
        <v>97</v>
      </c>
      <c r="F717">
        <f t="shared" si="11"/>
        <v>163</v>
      </c>
      <c r="G717">
        <v>28810459</v>
      </c>
      <c r="H717">
        <v>377481</v>
      </c>
      <c r="I717">
        <v>11634</v>
      </c>
      <c r="J717" t="s">
        <v>7888</v>
      </c>
      <c r="K717" t="s">
        <v>9442</v>
      </c>
      <c r="L717" t="s">
        <v>8603</v>
      </c>
      <c r="M717" t="s">
        <v>8626</v>
      </c>
      <c r="O717" t="s">
        <v>9040</v>
      </c>
      <c r="V717" t="s">
        <v>7930</v>
      </c>
    </row>
    <row r="718" spans="1:22" x14ac:dyDescent="0.3">
      <c r="A718" t="s">
        <v>11</v>
      </c>
      <c r="B718" s="2">
        <v>43516.417002314818</v>
      </c>
      <c r="C718" t="s">
        <v>5034</v>
      </c>
      <c r="D718" t="s">
        <v>16</v>
      </c>
      <c r="E718" t="s">
        <v>5088</v>
      </c>
      <c r="F718">
        <f t="shared" si="11"/>
        <v>1636</v>
      </c>
      <c r="G718">
        <v>23775719</v>
      </c>
      <c r="H718">
        <v>379716</v>
      </c>
      <c r="I718">
        <v>16420</v>
      </c>
      <c r="J718" t="s">
        <v>7888</v>
      </c>
      <c r="K718" t="s">
        <v>9440</v>
      </c>
      <c r="L718" t="s">
        <v>8603</v>
      </c>
      <c r="M718" t="s">
        <v>8626</v>
      </c>
      <c r="O718" t="s">
        <v>9040</v>
      </c>
      <c r="V718" t="s">
        <v>7930</v>
      </c>
    </row>
    <row r="719" spans="1:22" x14ac:dyDescent="0.3">
      <c r="A719" t="s">
        <v>11</v>
      </c>
      <c r="B719" s="2">
        <v>43509.750011574077</v>
      </c>
      <c r="C719" t="s">
        <v>5094</v>
      </c>
      <c r="D719" t="s">
        <v>3731</v>
      </c>
      <c r="E719" t="s">
        <v>578</v>
      </c>
      <c r="F719">
        <f t="shared" si="11"/>
        <v>218</v>
      </c>
      <c r="G719">
        <v>281600079</v>
      </c>
      <c r="H719">
        <v>3193085</v>
      </c>
      <c r="I719">
        <v>74956</v>
      </c>
      <c r="J719" t="s">
        <v>7888</v>
      </c>
      <c r="K719" t="s">
        <v>9412</v>
      </c>
      <c r="L719" t="s">
        <v>8603</v>
      </c>
      <c r="M719" t="s">
        <v>8626</v>
      </c>
      <c r="O719" t="s">
        <v>9318</v>
      </c>
      <c r="V719" t="s">
        <v>7930</v>
      </c>
    </row>
    <row r="720" spans="1:22" x14ac:dyDescent="0.3">
      <c r="A720" t="s">
        <v>11</v>
      </c>
      <c r="B720" s="2">
        <v>43506.750011574077</v>
      </c>
      <c r="C720" t="s">
        <v>5101</v>
      </c>
      <c r="D720" t="s">
        <v>3731</v>
      </c>
      <c r="E720" t="s">
        <v>745</v>
      </c>
      <c r="F720">
        <f t="shared" si="11"/>
        <v>193</v>
      </c>
      <c r="G720">
        <v>1856477</v>
      </c>
      <c r="H720">
        <v>28584</v>
      </c>
      <c r="I720">
        <v>1306</v>
      </c>
      <c r="J720" t="s">
        <v>7888</v>
      </c>
      <c r="K720" t="s">
        <v>9443</v>
      </c>
      <c r="L720" t="s">
        <v>9444</v>
      </c>
      <c r="M720" t="s">
        <v>9445</v>
      </c>
      <c r="O720" t="s">
        <v>9446</v>
      </c>
      <c r="V720" t="s">
        <v>7930</v>
      </c>
    </row>
    <row r="721" spans="1:22" x14ac:dyDescent="0.3">
      <c r="A721" t="s">
        <v>11</v>
      </c>
      <c r="B721" s="2">
        <v>43504.458749999998</v>
      </c>
      <c r="C721" t="s">
        <v>5108</v>
      </c>
      <c r="D721" t="s">
        <v>3731</v>
      </c>
      <c r="E721" t="s">
        <v>385</v>
      </c>
      <c r="F721">
        <f t="shared" si="11"/>
        <v>206</v>
      </c>
      <c r="G721">
        <v>3443031</v>
      </c>
      <c r="H721">
        <v>60629</v>
      </c>
      <c r="I721">
        <v>1127</v>
      </c>
      <c r="J721" t="s">
        <v>7888</v>
      </c>
      <c r="K721" t="s">
        <v>8674</v>
      </c>
      <c r="L721" t="s">
        <v>8840</v>
      </c>
      <c r="M721" t="s">
        <v>8608</v>
      </c>
      <c r="O721" t="s">
        <v>9072</v>
      </c>
      <c r="V721" t="s">
        <v>7930</v>
      </c>
    </row>
    <row r="722" spans="1:22" x14ac:dyDescent="0.3">
      <c r="A722" t="s">
        <v>11</v>
      </c>
      <c r="B722" s="2">
        <v>43501.789351851854</v>
      </c>
      <c r="C722" t="s">
        <v>5115</v>
      </c>
      <c r="D722" t="s">
        <v>3731</v>
      </c>
      <c r="E722" t="s">
        <v>5117</v>
      </c>
      <c r="F722">
        <f t="shared" si="11"/>
        <v>1958</v>
      </c>
      <c r="G722">
        <v>3925217</v>
      </c>
      <c r="H722">
        <v>128070</v>
      </c>
      <c r="I722">
        <v>11340</v>
      </c>
      <c r="J722" t="s">
        <v>7888</v>
      </c>
      <c r="K722" t="s">
        <v>9447</v>
      </c>
      <c r="L722" t="s">
        <v>9448</v>
      </c>
      <c r="M722" t="s">
        <v>8215</v>
      </c>
      <c r="O722" t="s">
        <v>9449</v>
      </c>
      <c r="V722" t="s">
        <v>7930</v>
      </c>
    </row>
    <row r="723" spans="1:22" x14ac:dyDescent="0.3">
      <c r="A723" t="s">
        <v>11</v>
      </c>
      <c r="B723" s="2">
        <v>43497.7500462963</v>
      </c>
      <c r="C723" t="s">
        <v>5123</v>
      </c>
      <c r="D723" t="s">
        <v>3731</v>
      </c>
      <c r="E723" t="s">
        <v>3241</v>
      </c>
      <c r="F723">
        <f t="shared" si="11"/>
        <v>215</v>
      </c>
      <c r="G723">
        <v>11754684</v>
      </c>
      <c r="H723">
        <v>211263</v>
      </c>
      <c r="I723">
        <v>7369</v>
      </c>
      <c r="J723" t="s">
        <v>7888</v>
      </c>
      <c r="K723" t="s">
        <v>9432</v>
      </c>
      <c r="L723" t="s">
        <v>8222</v>
      </c>
      <c r="M723" t="s">
        <v>8222</v>
      </c>
      <c r="O723" t="s">
        <v>9411</v>
      </c>
      <c r="V723" t="s">
        <v>7930</v>
      </c>
    </row>
    <row r="724" spans="1:22" x14ac:dyDescent="0.3">
      <c r="A724" t="s">
        <v>11</v>
      </c>
      <c r="B724" s="2">
        <v>43494.672060185185</v>
      </c>
      <c r="C724" t="s">
        <v>5130</v>
      </c>
      <c r="D724" t="s">
        <v>3731</v>
      </c>
      <c r="E724" t="s">
        <v>415</v>
      </c>
      <c r="F724">
        <f t="shared" si="11"/>
        <v>197</v>
      </c>
      <c r="G724">
        <v>214776</v>
      </c>
      <c r="H724">
        <v>7845</v>
      </c>
      <c r="I724">
        <v>524</v>
      </c>
      <c r="J724" t="s">
        <v>7888</v>
      </c>
      <c r="K724" t="s">
        <v>9450</v>
      </c>
      <c r="L724" t="s">
        <v>9451</v>
      </c>
      <c r="M724" t="s">
        <v>9452</v>
      </c>
      <c r="V724" t="s">
        <v>7930</v>
      </c>
    </row>
    <row r="725" spans="1:22" x14ac:dyDescent="0.3">
      <c r="A725" t="s">
        <v>11</v>
      </c>
      <c r="B725" s="2">
        <v>43491.761180555557</v>
      </c>
      <c r="C725" t="s">
        <v>5137</v>
      </c>
      <c r="D725" t="s">
        <v>3731</v>
      </c>
      <c r="E725" t="s">
        <v>1584</v>
      </c>
      <c r="F725">
        <f t="shared" si="11"/>
        <v>225</v>
      </c>
      <c r="G725">
        <v>130269437</v>
      </c>
      <c r="H725">
        <v>1477429</v>
      </c>
      <c r="I725">
        <v>27026</v>
      </c>
      <c r="J725" t="s">
        <v>7888</v>
      </c>
      <c r="K725" t="s">
        <v>9453</v>
      </c>
      <c r="L725" t="s">
        <v>8398</v>
      </c>
      <c r="M725" t="s">
        <v>8392</v>
      </c>
      <c r="O725" t="s">
        <v>9009</v>
      </c>
      <c r="V725" t="s">
        <v>7930</v>
      </c>
    </row>
    <row r="726" spans="1:22" x14ac:dyDescent="0.3">
      <c r="A726" t="s">
        <v>11</v>
      </c>
      <c r="B726" s="2">
        <v>43488.752928240741</v>
      </c>
      <c r="C726" t="s">
        <v>5144</v>
      </c>
      <c r="D726" t="s">
        <v>3731</v>
      </c>
      <c r="E726" t="s">
        <v>5146</v>
      </c>
      <c r="F726">
        <f t="shared" si="11"/>
        <v>2061</v>
      </c>
      <c r="G726">
        <v>3571437</v>
      </c>
      <c r="H726">
        <v>101469</v>
      </c>
      <c r="I726">
        <v>9192</v>
      </c>
      <c r="J726" t="s">
        <v>7888</v>
      </c>
      <c r="K726" t="s">
        <v>9447</v>
      </c>
      <c r="L726" t="s">
        <v>9448</v>
      </c>
      <c r="M726" t="s">
        <v>8215</v>
      </c>
      <c r="O726" t="s">
        <v>9449</v>
      </c>
      <c r="V726" t="s">
        <v>7930</v>
      </c>
    </row>
    <row r="727" spans="1:22" x14ac:dyDescent="0.3">
      <c r="A727" t="s">
        <v>11</v>
      </c>
      <c r="B727" s="2">
        <v>43486.752754629626</v>
      </c>
      <c r="C727" t="s">
        <v>5152</v>
      </c>
      <c r="D727" t="s">
        <v>3731</v>
      </c>
      <c r="E727" t="s">
        <v>2029</v>
      </c>
      <c r="F727">
        <f t="shared" si="11"/>
        <v>207</v>
      </c>
      <c r="G727">
        <v>384183</v>
      </c>
      <c r="H727">
        <v>11243</v>
      </c>
      <c r="I727">
        <v>567</v>
      </c>
      <c r="J727" t="s">
        <v>7888</v>
      </c>
      <c r="K727" t="s">
        <v>9454</v>
      </c>
      <c r="L727" t="s">
        <v>9455</v>
      </c>
      <c r="M727" t="s">
        <v>9456</v>
      </c>
      <c r="O727" t="s">
        <v>9457</v>
      </c>
      <c r="V727" t="s">
        <v>7930</v>
      </c>
    </row>
    <row r="728" spans="1:22" x14ac:dyDescent="0.3">
      <c r="A728" t="s">
        <v>11</v>
      </c>
      <c r="B728" s="2">
        <v>43480.7503125</v>
      </c>
      <c r="C728" t="s">
        <v>5159</v>
      </c>
      <c r="D728" t="s">
        <v>3731</v>
      </c>
      <c r="E728" t="s">
        <v>2686</v>
      </c>
      <c r="F728">
        <f t="shared" si="11"/>
        <v>202</v>
      </c>
      <c r="G728">
        <v>25986506</v>
      </c>
      <c r="H728">
        <v>287632</v>
      </c>
      <c r="I728">
        <v>6099</v>
      </c>
      <c r="J728" t="s">
        <v>7888</v>
      </c>
      <c r="K728" t="s">
        <v>9458</v>
      </c>
      <c r="L728" t="s">
        <v>9459</v>
      </c>
      <c r="M728" t="s">
        <v>8626</v>
      </c>
      <c r="O728" t="s">
        <v>9460</v>
      </c>
      <c r="V728" t="s">
        <v>7930</v>
      </c>
    </row>
    <row r="729" spans="1:22" x14ac:dyDescent="0.3">
      <c r="A729" t="s">
        <v>11</v>
      </c>
      <c r="B729" s="2">
        <v>43478.780775462961</v>
      </c>
      <c r="C729" t="s">
        <v>5166</v>
      </c>
      <c r="D729" t="s">
        <v>3731</v>
      </c>
      <c r="E729" t="s">
        <v>5168</v>
      </c>
      <c r="F729">
        <f t="shared" si="11"/>
        <v>1857</v>
      </c>
      <c r="G729">
        <v>3867561</v>
      </c>
      <c r="H729">
        <v>124469</v>
      </c>
      <c r="I729">
        <v>10077</v>
      </c>
      <c r="J729" t="s">
        <v>7888</v>
      </c>
      <c r="K729" t="s">
        <v>9461</v>
      </c>
      <c r="L729" t="s">
        <v>8635</v>
      </c>
      <c r="M729" t="s">
        <v>9347</v>
      </c>
      <c r="O729" t="s">
        <v>8052</v>
      </c>
      <c r="V729" t="s">
        <v>7930</v>
      </c>
    </row>
    <row r="730" spans="1:22" x14ac:dyDescent="0.3">
      <c r="A730" t="s">
        <v>11</v>
      </c>
      <c r="B730" s="2">
        <v>43468.749930555554</v>
      </c>
      <c r="C730" t="s">
        <v>5174</v>
      </c>
      <c r="D730" t="s">
        <v>16</v>
      </c>
      <c r="E730" t="s">
        <v>5176</v>
      </c>
      <c r="F730">
        <f t="shared" si="11"/>
        <v>1669</v>
      </c>
      <c r="G730">
        <v>4506755</v>
      </c>
      <c r="H730">
        <v>125268</v>
      </c>
      <c r="I730">
        <v>9504</v>
      </c>
      <c r="J730" t="s">
        <v>7888</v>
      </c>
      <c r="K730" t="s">
        <v>9462</v>
      </c>
      <c r="L730" t="s">
        <v>9448</v>
      </c>
      <c r="M730" t="s">
        <v>8215</v>
      </c>
      <c r="O730" t="s">
        <v>9449</v>
      </c>
      <c r="V730" t="s">
        <v>7930</v>
      </c>
    </row>
    <row r="731" spans="1:22" x14ac:dyDescent="0.3">
      <c r="A731" t="s">
        <v>11</v>
      </c>
      <c r="B731" s="2">
        <v>43462.776759259257</v>
      </c>
      <c r="C731" t="s">
        <v>5182</v>
      </c>
      <c r="D731" t="s">
        <v>3731</v>
      </c>
      <c r="E731" t="s">
        <v>293</v>
      </c>
      <c r="F731">
        <f t="shared" si="11"/>
        <v>209</v>
      </c>
      <c r="G731">
        <v>258612</v>
      </c>
      <c r="H731">
        <v>4928</v>
      </c>
      <c r="I731">
        <v>321</v>
      </c>
      <c r="J731" t="s">
        <v>7888</v>
      </c>
      <c r="K731" t="s">
        <v>9463</v>
      </c>
      <c r="L731" t="s">
        <v>9464</v>
      </c>
      <c r="M731" t="s">
        <v>9465</v>
      </c>
      <c r="O731" t="s">
        <v>9466</v>
      </c>
      <c r="V731" t="s">
        <v>7930</v>
      </c>
    </row>
    <row r="732" spans="1:22" x14ac:dyDescent="0.3">
      <c r="A732" t="s">
        <v>11</v>
      </c>
      <c r="B732" s="2">
        <v>43460.750011574077</v>
      </c>
      <c r="C732" t="s">
        <v>5188</v>
      </c>
      <c r="D732" t="s">
        <v>3731</v>
      </c>
      <c r="E732" t="s">
        <v>262</v>
      </c>
      <c r="F732">
        <f t="shared" si="11"/>
        <v>195</v>
      </c>
      <c r="G732">
        <v>627485921</v>
      </c>
      <c r="H732">
        <v>4511297</v>
      </c>
      <c r="I732">
        <v>102628</v>
      </c>
      <c r="J732" t="s">
        <v>7888</v>
      </c>
      <c r="K732" t="s">
        <v>9348</v>
      </c>
      <c r="L732" t="s">
        <v>8708</v>
      </c>
      <c r="M732" t="s">
        <v>8877</v>
      </c>
      <c r="N732" t="s">
        <v>8708</v>
      </c>
      <c r="O732" t="s">
        <v>8052</v>
      </c>
      <c r="R732" t="s">
        <v>9467</v>
      </c>
      <c r="S732" t="s">
        <v>9468</v>
      </c>
      <c r="V732" t="s">
        <v>7930</v>
      </c>
    </row>
    <row r="733" spans="1:22" x14ac:dyDescent="0.3">
      <c r="A733" t="s">
        <v>11</v>
      </c>
      <c r="B733" s="2">
        <v>43455.458402777775</v>
      </c>
      <c r="C733" t="s">
        <v>5195</v>
      </c>
      <c r="D733" t="s">
        <v>3731</v>
      </c>
      <c r="E733" t="s">
        <v>4286</v>
      </c>
      <c r="F733">
        <f t="shared" si="11"/>
        <v>274</v>
      </c>
      <c r="G733">
        <v>334059</v>
      </c>
      <c r="H733">
        <v>10392</v>
      </c>
      <c r="I733">
        <v>873</v>
      </c>
      <c r="J733" t="s">
        <v>7888</v>
      </c>
      <c r="K733" t="s">
        <v>9469</v>
      </c>
      <c r="L733" t="s">
        <v>9470</v>
      </c>
      <c r="M733" t="s">
        <v>8608</v>
      </c>
      <c r="V733" t="s">
        <v>7930</v>
      </c>
    </row>
    <row r="734" spans="1:22" x14ac:dyDescent="0.3">
      <c r="A734" t="s">
        <v>11</v>
      </c>
      <c r="B734" s="2">
        <v>43453.770902777775</v>
      </c>
      <c r="C734" t="s">
        <v>5202</v>
      </c>
      <c r="D734" t="s">
        <v>3731</v>
      </c>
      <c r="E734" t="s">
        <v>5204</v>
      </c>
      <c r="F734">
        <f t="shared" si="11"/>
        <v>1619</v>
      </c>
      <c r="G734">
        <v>6998973</v>
      </c>
      <c r="H734">
        <v>152052</v>
      </c>
      <c r="I734">
        <v>7649</v>
      </c>
      <c r="J734" t="s">
        <v>7888</v>
      </c>
      <c r="K734" t="s">
        <v>9471</v>
      </c>
      <c r="L734" t="s">
        <v>9448</v>
      </c>
      <c r="M734" t="s">
        <v>8215</v>
      </c>
      <c r="O734" t="s">
        <v>9449</v>
      </c>
      <c r="V734" t="s">
        <v>7930</v>
      </c>
    </row>
    <row r="735" spans="1:22" x14ac:dyDescent="0.3">
      <c r="A735" t="s">
        <v>11</v>
      </c>
      <c r="B735" s="2">
        <v>43452.7890625</v>
      </c>
      <c r="C735" t="s">
        <v>5210</v>
      </c>
      <c r="D735" t="s">
        <v>3731</v>
      </c>
      <c r="E735" t="s">
        <v>1168</v>
      </c>
      <c r="F735">
        <f t="shared" si="11"/>
        <v>222</v>
      </c>
      <c r="G735">
        <v>927364</v>
      </c>
      <c r="H735">
        <v>17061</v>
      </c>
      <c r="I735">
        <v>848</v>
      </c>
      <c r="J735" t="s">
        <v>7888</v>
      </c>
      <c r="K735" t="s">
        <v>9472</v>
      </c>
      <c r="L735" t="s">
        <v>9473</v>
      </c>
      <c r="M735" t="s">
        <v>9474</v>
      </c>
      <c r="O735" t="s">
        <v>9475</v>
      </c>
      <c r="V735" t="s">
        <v>7930</v>
      </c>
    </row>
    <row r="736" spans="1:22" x14ac:dyDescent="0.3">
      <c r="A736" t="s">
        <v>11</v>
      </c>
      <c r="B736" s="2">
        <v>43450.759120370371</v>
      </c>
      <c r="C736" t="s">
        <v>5216</v>
      </c>
      <c r="D736" t="s">
        <v>3731</v>
      </c>
      <c r="E736" t="s">
        <v>2426</v>
      </c>
      <c r="F736">
        <f t="shared" si="11"/>
        <v>191</v>
      </c>
      <c r="G736">
        <v>23882114</v>
      </c>
      <c r="H736">
        <v>371905</v>
      </c>
      <c r="I736">
        <v>10299</v>
      </c>
      <c r="J736" t="s">
        <v>7888</v>
      </c>
      <c r="K736" t="s">
        <v>9476</v>
      </c>
      <c r="L736" t="s">
        <v>9477</v>
      </c>
      <c r="M736" t="s">
        <v>9478</v>
      </c>
      <c r="O736" t="s">
        <v>9095</v>
      </c>
      <c r="V736" t="s">
        <v>7930</v>
      </c>
    </row>
    <row r="737" spans="1:22" x14ac:dyDescent="0.3">
      <c r="A737" t="s">
        <v>11</v>
      </c>
      <c r="B737" s="2">
        <v>43448.750011574077</v>
      </c>
      <c r="C737" t="s">
        <v>5223</v>
      </c>
      <c r="D737" t="s">
        <v>3731</v>
      </c>
      <c r="E737" t="s">
        <v>5225</v>
      </c>
      <c r="F737">
        <f t="shared" si="11"/>
        <v>277</v>
      </c>
      <c r="G737">
        <v>1409141</v>
      </c>
      <c r="H737">
        <v>30366</v>
      </c>
      <c r="I737">
        <v>2094</v>
      </c>
      <c r="J737" t="s">
        <v>7888</v>
      </c>
      <c r="K737" t="s">
        <v>9479</v>
      </c>
      <c r="L737" t="s">
        <v>9480</v>
      </c>
      <c r="M737" t="s">
        <v>9481</v>
      </c>
      <c r="O737" t="s">
        <v>9482</v>
      </c>
      <c r="V737" t="s">
        <v>7930</v>
      </c>
    </row>
    <row r="738" spans="1:22" x14ac:dyDescent="0.3">
      <c r="A738" t="s">
        <v>11</v>
      </c>
      <c r="B738" s="2">
        <v>43447.750219907408</v>
      </c>
      <c r="C738" t="s">
        <v>5230</v>
      </c>
      <c r="D738" t="s">
        <v>3731</v>
      </c>
      <c r="E738" t="s">
        <v>1491</v>
      </c>
      <c r="F738">
        <f t="shared" si="11"/>
        <v>144</v>
      </c>
      <c r="G738">
        <v>2429661</v>
      </c>
      <c r="H738">
        <v>59295</v>
      </c>
      <c r="I738">
        <v>2246</v>
      </c>
      <c r="J738" t="s">
        <v>7888</v>
      </c>
      <c r="K738" t="s">
        <v>9483</v>
      </c>
      <c r="L738" t="s">
        <v>9448</v>
      </c>
      <c r="M738" t="s">
        <v>8215</v>
      </c>
      <c r="O738" t="s">
        <v>9449</v>
      </c>
      <c r="V738" t="s">
        <v>7930</v>
      </c>
    </row>
    <row r="739" spans="1:22" x14ac:dyDescent="0.3">
      <c r="A739" t="s">
        <v>11</v>
      </c>
      <c r="B739" s="2">
        <v>43443.7500462963</v>
      </c>
      <c r="C739" t="s">
        <v>5237</v>
      </c>
      <c r="D739" t="s">
        <v>3731</v>
      </c>
      <c r="E739" t="s">
        <v>2029</v>
      </c>
      <c r="F739">
        <f t="shared" si="11"/>
        <v>207</v>
      </c>
      <c r="G739">
        <v>56655706</v>
      </c>
      <c r="H739">
        <v>787404</v>
      </c>
      <c r="I739">
        <v>22784</v>
      </c>
      <c r="J739" t="s">
        <v>7888</v>
      </c>
      <c r="K739" t="s">
        <v>9484</v>
      </c>
      <c r="L739" t="s">
        <v>8259</v>
      </c>
      <c r="M739" t="s">
        <v>8626</v>
      </c>
      <c r="O739" t="s">
        <v>8647</v>
      </c>
      <c r="V739" t="s">
        <v>7930</v>
      </c>
    </row>
    <row r="740" spans="1:22" x14ac:dyDescent="0.3">
      <c r="A740" t="s">
        <v>11</v>
      </c>
      <c r="B740" s="2">
        <v>43438.772199074076</v>
      </c>
      <c r="C740" t="s">
        <v>5244</v>
      </c>
      <c r="D740" t="s">
        <v>3731</v>
      </c>
      <c r="E740" t="s">
        <v>41</v>
      </c>
      <c r="F740">
        <f t="shared" si="11"/>
        <v>177</v>
      </c>
      <c r="G740">
        <v>88915389</v>
      </c>
      <c r="H740">
        <v>960262</v>
      </c>
      <c r="I740">
        <v>31654</v>
      </c>
      <c r="J740" t="s">
        <v>7888</v>
      </c>
      <c r="K740" t="s">
        <v>9485</v>
      </c>
      <c r="L740" t="s">
        <v>9486</v>
      </c>
      <c r="M740" t="s">
        <v>8626</v>
      </c>
      <c r="N740" t="s">
        <v>8181</v>
      </c>
      <c r="O740" t="s">
        <v>9487</v>
      </c>
      <c r="V740" t="s">
        <v>7930</v>
      </c>
    </row>
    <row r="741" spans="1:22" x14ac:dyDescent="0.3">
      <c r="A741" t="s">
        <v>11</v>
      </c>
      <c r="B741" s="2">
        <v>43435.749305555553</v>
      </c>
      <c r="C741" t="s">
        <v>5251</v>
      </c>
      <c r="D741" t="s">
        <v>3731</v>
      </c>
      <c r="E741" t="s">
        <v>939</v>
      </c>
      <c r="F741">
        <f t="shared" si="11"/>
        <v>235</v>
      </c>
      <c r="G741">
        <v>442397</v>
      </c>
      <c r="H741">
        <v>12211</v>
      </c>
      <c r="I741">
        <v>661</v>
      </c>
      <c r="J741" t="s">
        <v>7888</v>
      </c>
      <c r="K741" t="s">
        <v>9488</v>
      </c>
      <c r="L741" t="s">
        <v>9489</v>
      </c>
      <c r="M741" t="s">
        <v>9489</v>
      </c>
      <c r="O741" t="s">
        <v>9490</v>
      </c>
      <c r="V741" t="s">
        <v>7930</v>
      </c>
    </row>
    <row r="742" spans="1:22" x14ac:dyDescent="0.3">
      <c r="A742" t="s">
        <v>11</v>
      </c>
      <c r="B742" s="2">
        <v>43435.416678240741</v>
      </c>
      <c r="C742" t="s">
        <v>5258</v>
      </c>
      <c r="D742" t="s">
        <v>3731</v>
      </c>
      <c r="E742" t="s">
        <v>129</v>
      </c>
      <c r="F742">
        <f t="shared" si="11"/>
        <v>186</v>
      </c>
      <c r="G742">
        <v>457008</v>
      </c>
      <c r="H742">
        <v>10359</v>
      </c>
      <c r="I742">
        <v>489</v>
      </c>
      <c r="J742" t="s">
        <v>7888</v>
      </c>
      <c r="K742" t="s">
        <v>9007</v>
      </c>
      <c r="L742" t="s">
        <v>8840</v>
      </c>
      <c r="M742" t="s">
        <v>8608</v>
      </c>
      <c r="O742" t="s">
        <v>9491</v>
      </c>
      <c r="V742" t="s">
        <v>7930</v>
      </c>
    </row>
    <row r="743" spans="1:22" x14ac:dyDescent="0.3">
      <c r="A743" t="s">
        <v>11</v>
      </c>
      <c r="B743" s="2">
        <v>43430.750335648147</v>
      </c>
      <c r="C743" t="s">
        <v>5265</v>
      </c>
      <c r="D743" t="s">
        <v>3731</v>
      </c>
      <c r="E743" t="s">
        <v>137</v>
      </c>
      <c r="F743">
        <f t="shared" si="11"/>
        <v>157</v>
      </c>
      <c r="G743">
        <v>17546301</v>
      </c>
      <c r="H743">
        <v>314117</v>
      </c>
      <c r="I743">
        <v>12296</v>
      </c>
      <c r="J743" t="s">
        <v>7888</v>
      </c>
      <c r="K743" t="s">
        <v>9165</v>
      </c>
      <c r="L743" t="s">
        <v>8876</v>
      </c>
      <c r="M743" t="s">
        <v>9492</v>
      </c>
      <c r="O743" t="s">
        <v>8044</v>
      </c>
      <c r="V743" t="s">
        <v>7930</v>
      </c>
    </row>
    <row r="744" spans="1:22" x14ac:dyDescent="0.3">
      <c r="A744" t="s">
        <v>11</v>
      </c>
      <c r="B744" s="2">
        <v>43428.570196759261</v>
      </c>
      <c r="C744" t="s">
        <v>5272</v>
      </c>
      <c r="D744" t="s">
        <v>3731</v>
      </c>
      <c r="E744" t="s">
        <v>2686</v>
      </c>
      <c r="F744">
        <f t="shared" si="11"/>
        <v>202</v>
      </c>
      <c r="G744">
        <v>31617740</v>
      </c>
      <c r="H744">
        <v>517963</v>
      </c>
      <c r="I744">
        <v>23913</v>
      </c>
      <c r="J744" t="s">
        <v>7888</v>
      </c>
      <c r="K744" t="s">
        <v>9493</v>
      </c>
      <c r="L744" t="s">
        <v>8603</v>
      </c>
      <c r="M744" t="s">
        <v>8626</v>
      </c>
      <c r="O744" t="s">
        <v>9460</v>
      </c>
      <c r="V744" t="s">
        <v>7930</v>
      </c>
    </row>
    <row r="745" spans="1:22" x14ac:dyDescent="0.3">
      <c r="A745" t="s">
        <v>11</v>
      </c>
      <c r="B745" s="2">
        <v>43423.750023148146</v>
      </c>
      <c r="C745" t="s">
        <v>5279</v>
      </c>
      <c r="D745" t="s">
        <v>3731</v>
      </c>
      <c r="E745" t="s">
        <v>214</v>
      </c>
      <c r="F745">
        <f t="shared" si="11"/>
        <v>212</v>
      </c>
      <c r="G745">
        <v>12025670</v>
      </c>
      <c r="H745">
        <v>173273</v>
      </c>
      <c r="I745">
        <v>5223</v>
      </c>
      <c r="J745" t="s">
        <v>7888</v>
      </c>
      <c r="K745" t="s">
        <v>9494</v>
      </c>
      <c r="L745" t="s">
        <v>9495</v>
      </c>
      <c r="M745" t="s">
        <v>9495</v>
      </c>
      <c r="O745" t="s">
        <v>9460</v>
      </c>
      <c r="V745" t="s">
        <v>7930</v>
      </c>
    </row>
    <row r="746" spans="1:22" x14ac:dyDescent="0.3">
      <c r="A746" t="s">
        <v>11</v>
      </c>
      <c r="B746" s="2">
        <v>43422.578692129631</v>
      </c>
      <c r="C746" t="s">
        <v>5286</v>
      </c>
      <c r="D746" t="s">
        <v>3731</v>
      </c>
      <c r="E746" t="s">
        <v>1736</v>
      </c>
      <c r="F746">
        <f t="shared" si="11"/>
        <v>34</v>
      </c>
      <c r="G746">
        <v>204179</v>
      </c>
      <c r="H746">
        <v>6119</v>
      </c>
      <c r="I746">
        <v>333</v>
      </c>
      <c r="J746" t="s">
        <v>7888</v>
      </c>
      <c r="K746" t="s">
        <v>9496</v>
      </c>
      <c r="L746" t="s">
        <v>9497</v>
      </c>
      <c r="M746" t="s">
        <v>9497</v>
      </c>
      <c r="O746" t="s">
        <v>9460</v>
      </c>
      <c r="V746" t="s">
        <v>7930</v>
      </c>
    </row>
    <row r="747" spans="1:22" x14ac:dyDescent="0.3">
      <c r="A747" t="s">
        <v>11</v>
      </c>
      <c r="B747" s="2">
        <v>43421.75</v>
      </c>
      <c r="C747" t="s">
        <v>5293</v>
      </c>
      <c r="D747" t="s">
        <v>3731</v>
      </c>
      <c r="E747" t="s">
        <v>1584</v>
      </c>
      <c r="F747">
        <f t="shared" si="11"/>
        <v>225</v>
      </c>
      <c r="G747">
        <v>145691</v>
      </c>
      <c r="H747">
        <v>5392</v>
      </c>
      <c r="I747">
        <v>556</v>
      </c>
      <c r="J747" t="s">
        <v>7888</v>
      </c>
      <c r="K747" t="s">
        <v>9498</v>
      </c>
      <c r="L747" t="s">
        <v>9134</v>
      </c>
      <c r="M747" t="s">
        <v>8998</v>
      </c>
      <c r="O747" t="s">
        <v>9409</v>
      </c>
      <c r="V747" t="s">
        <v>7930</v>
      </c>
    </row>
    <row r="748" spans="1:22" x14ac:dyDescent="0.3">
      <c r="A748" t="s">
        <v>11</v>
      </c>
      <c r="B748" s="2">
        <v>43417.750451388885</v>
      </c>
      <c r="C748" t="s">
        <v>1604</v>
      </c>
      <c r="D748" t="s">
        <v>3731</v>
      </c>
      <c r="E748" t="s">
        <v>908</v>
      </c>
      <c r="F748">
        <f t="shared" si="11"/>
        <v>170</v>
      </c>
      <c r="G748">
        <v>114681838</v>
      </c>
      <c r="H748">
        <v>1315782</v>
      </c>
      <c r="I748">
        <v>58697</v>
      </c>
      <c r="J748" t="s">
        <v>7887</v>
      </c>
      <c r="K748" t="s">
        <v>9499</v>
      </c>
      <c r="M748" t="s">
        <v>8215</v>
      </c>
      <c r="V748" t="s">
        <v>7930</v>
      </c>
    </row>
    <row r="749" spans="1:22" x14ac:dyDescent="0.3">
      <c r="A749" t="s">
        <v>11</v>
      </c>
      <c r="B749" s="2">
        <v>43415.751250000001</v>
      </c>
      <c r="C749" t="s">
        <v>5305</v>
      </c>
      <c r="D749" t="s">
        <v>3731</v>
      </c>
      <c r="E749" t="s">
        <v>493</v>
      </c>
      <c r="F749">
        <f t="shared" si="11"/>
        <v>136</v>
      </c>
      <c r="G749">
        <v>688868</v>
      </c>
      <c r="H749">
        <v>19944</v>
      </c>
      <c r="I749">
        <v>1023</v>
      </c>
      <c r="J749" t="s">
        <v>7888</v>
      </c>
      <c r="K749" t="s">
        <v>9500</v>
      </c>
      <c r="M749" t="s">
        <v>8215</v>
      </c>
      <c r="V749" t="s">
        <v>7930</v>
      </c>
    </row>
    <row r="750" spans="1:22" x14ac:dyDescent="0.3">
      <c r="A750" t="s">
        <v>11</v>
      </c>
      <c r="B750" s="2">
        <v>43413.750023148146</v>
      </c>
      <c r="C750" t="s">
        <v>5312</v>
      </c>
      <c r="D750" t="s">
        <v>3731</v>
      </c>
      <c r="E750" t="s">
        <v>17</v>
      </c>
      <c r="F750">
        <f t="shared" si="11"/>
        <v>205</v>
      </c>
      <c r="G750">
        <v>1477528</v>
      </c>
      <c r="H750">
        <v>12288</v>
      </c>
      <c r="I750">
        <v>716</v>
      </c>
      <c r="J750" t="s">
        <v>7888</v>
      </c>
      <c r="K750" t="s">
        <v>9501</v>
      </c>
      <c r="L750" t="s">
        <v>9502</v>
      </c>
      <c r="M750" t="s">
        <v>8071</v>
      </c>
      <c r="O750" t="s">
        <v>9503</v>
      </c>
      <c r="V750" t="s">
        <v>7930</v>
      </c>
    </row>
    <row r="751" spans="1:22" x14ac:dyDescent="0.3">
      <c r="A751" t="s">
        <v>11</v>
      </c>
      <c r="B751" s="2">
        <v>43412.667372685188</v>
      </c>
      <c r="C751" t="s">
        <v>5319</v>
      </c>
      <c r="D751" t="s">
        <v>3731</v>
      </c>
      <c r="E751" t="s">
        <v>2167</v>
      </c>
      <c r="F751">
        <f t="shared" si="11"/>
        <v>214</v>
      </c>
      <c r="G751">
        <v>1168224</v>
      </c>
      <c r="H751">
        <v>11719</v>
      </c>
      <c r="I751">
        <v>700</v>
      </c>
      <c r="J751" t="s">
        <v>7888</v>
      </c>
      <c r="K751" t="s">
        <v>9504</v>
      </c>
      <c r="L751" t="s">
        <v>8840</v>
      </c>
      <c r="M751" t="s">
        <v>8608</v>
      </c>
      <c r="O751" t="s">
        <v>9491</v>
      </c>
      <c r="V751" t="s">
        <v>7930</v>
      </c>
    </row>
    <row r="752" spans="1:22" x14ac:dyDescent="0.3">
      <c r="A752" t="s">
        <v>11</v>
      </c>
      <c r="B752" s="2">
        <v>43411.395497685182</v>
      </c>
      <c r="C752" t="s">
        <v>5326</v>
      </c>
      <c r="D752" t="s">
        <v>3731</v>
      </c>
      <c r="E752" t="s">
        <v>1736</v>
      </c>
      <c r="F752">
        <f t="shared" si="11"/>
        <v>34</v>
      </c>
      <c r="G752">
        <v>123495</v>
      </c>
      <c r="H752">
        <v>3370</v>
      </c>
      <c r="I752">
        <v>239</v>
      </c>
      <c r="J752" t="s">
        <v>7888</v>
      </c>
      <c r="K752" t="s">
        <v>9501</v>
      </c>
      <c r="L752" t="s">
        <v>9502</v>
      </c>
      <c r="M752" t="s">
        <v>9505</v>
      </c>
      <c r="O752" t="s">
        <v>9503</v>
      </c>
      <c r="V752" t="s">
        <v>7930</v>
      </c>
    </row>
    <row r="753" spans="1:22" x14ac:dyDescent="0.3">
      <c r="A753" t="s">
        <v>11</v>
      </c>
      <c r="B753" s="2">
        <v>43410.464675925927</v>
      </c>
      <c r="C753" t="s">
        <v>5333</v>
      </c>
      <c r="D753" t="s">
        <v>3731</v>
      </c>
      <c r="E753" t="s">
        <v>2331</v>
      </c>
      <c r="F753">
        <f t="shared" si="11"/>
        <v>53</v>
      </c>
      <c r="G753">
        <v>148558</v>
      </c>
      <c r="H753">
        <v>4180</v>
      </c>
      <c r="I753">
        <v>356</v>
      </c>
      <c r="J753" t="s">
        <v>7888</v>
      </c>
      <c r="K753" t="s">
        <v>9504</v>
      </c>
      <c r="L753" t="s">
        <v>8840</v>
      </c>
      <c r="M753" t="s">
        <v>8608</v>
      </c>
      <c r="O753" t="s">
        <v>9491</v>
      </c>
      <c r="V753" t="s">
        <v>7930</v>
      </c>
    </row>
    <row r="754" spans="1:22" x14ac:dyDescent="0.3">
      <c r="A754" t="s">
        <v>11</v>
      </c>
      <c r="B754" s="2">
        <v>43405.750023148146</v>
      </c>
      <c r="C754" t="s">
        <v>5339</v>
      </c>
      <c r="D754" t="s">
        <v>3731</v>
      </c>
      <c r="E754" t="s">
        <v>3478</v>
      </c>
      <c r="F754">
        <f t="shared" si="11"/>
        <v>32</v>
      </c>
      <c r="G754">
        <v>624230</v>
      </c>
      <c r="H754">
        <v>18245</v>
      </c>
      <c r="I754">
        <v>1525</v>
      </c>
      <c r="J754" t="s">
        <v>7888</v>
      </c>
      <c r="K754" t="s">
        <v>9506</v>
      </c>
      <c r="L754" t="s">
        <v>9507</v>
      </c>
      <c r="M754" t="s">
        <v>9222</v>
      </c>
      <c r="O754" t="s">
        <v>9508</v>
      </c>
      <c r="V754" t="s">
        <v>7930</v>
      </c>
    </row>
    <row r="755" spans="1:22" x14ac:dyDescent="0.3">
      <c r="A755" t="s">
        <v>11</v>
      </c>
      <c r="B755" s="2">
        <v>43405.333333333336</v>
      </c>
      <c r="C755" t="s">
        <v>5346</v>
      </c>
      <c r="D755" t="s">
        <v>3731</v>
      </c>
      <c r="E755" t="s">
        <v>3296</v>
      </c>
      <c r="F755">
        <f t="shared" si="11"/>
        <v>224</v>
      </c>
      <c r="G755">
        <v>171665</v>
      </c>
      <c r="H755">
        <v>3838</v>
      </c>
      <c r="I755">
        <v>323</v>
      </c>
      <c r="J755" t="s">
        <v>7888</v>
      </c>
      <c r="K755" t="s">
        <v>9509</v>
      </c>
      <c r="L755" t="s">
        <v>9510</v>
      </c>
      <c r="M755" t="s">
        <v>9435</v>
      </c>
      <c r="O755" t="s">
        <v>9511</v>
      </c>
      <c r="V755" t="s">
        <v>7930</v>
      </c>
    </row>
    <row r="756" spans="1:22" x14ac:dyDescent="0.3">
      <c r="A756" t="s">
        <v>11</v>
      </c>
      <c r="B756" s="2">
        <v>43403.75</v>
      </c>
      <c r="C756" t="s">
        <v>5352</v>
      </c>
      <c r="D756" t="s">
        <v>3731</v>
      </c>
      <c r="E756" t="s">
        <v>113</v>
      </c>
      <c r="F756">
        <f t="shared" si="11"/>
        <v>153</v>
      </c>
      <c r="G756">
        <v>835264</v>
      </c>
      <c r="H756">
        <v>23226</v>
      </c>
      <c r="I756">
        <v>989</v>
      </c>
      <c r="J756" t="s">
        <v>7888</v>
      </c>
      <c r="K756" t="s">
        <v>9512</v>
      </c>
      <c r="L756" t="s">
        <v>9513</v>
      </c>
      <c r="M756" t="s">
        <v>8287</v>
      </c>
      <c r="O756" t="s">
        <v>8647</v>
      </c>
      <c r="V756" t="s">
        <v>7930</v>
      </c>
    </row>
    <row r="757" spans="1:22" x14ac:dyDescent="0.3">
      <c r="A757" t="s">
        <v>11</v>
      </c>
      <c r="B757" s="2">
        <v>43396.750879629632</v>
      </c>
      <c r="C757" t="s">
        <v>5359</v>
      </c>
      <c r="D757" t="s">
        <v>16</v>
      </c>
      <c r="E757" t="s">
        <v>5225</v>
      </c>
      <c r="F757">
        <f t="shared" si="11"/>
        <v>277</v>
      </c>
      <c r="G757">
        <v>2016801</v>
      </c>
      <c r="H757">
        <v>13608</v>
      </c>
      <c r="I757">
        <v>1025</v>
      </c>
      <c r="J757" t="s">
        <v>7888</v>
      </c>
      <c r="K757" t="s">
        <v>8996</v>
      </c>
      <c r="L757" t="s">
        <v>9002</v>
      </c>
      <c r="M757" t="s">
        <v>8998</v>
      </c>
      <c r="O757" t="s">
        <v>9409</v>
      </c>
      <c r="V757" t="s">
        <v>7930</v>
      </c>
    </row>
    <row r="758" spans="1:22" x14ac:dyDescent="0.3">
      <c r="A758" t="s">
        <v>11</v>
      </c>
      <c r="B758" s="2">
        <v>43389.75</v>
      </c>
      <c r="C758" t="s">
        <v>5366</v>
      </c>
      <c r="D758" t="s">
        <v>3731</v>
      </c>
      <c r="E758" t="s">
        <v>1427</v>
      </c>
      <c r="F758">
        <f t="shared" si="11"/>
        <v>37</v>
      </c>
      <c r="G758">
        <v>114174</v>
      </c>
      <c r="H758">
        <v>2842</v>
      </c>
      <c r="I758">
        <v>264</v>
      </c>
      <c r="J758" t="s">
        <v>7888</v>
      </c>
      <c r="K758" t="s">
        <v>8996</v>
      </c>
      <c r="L758" t="s">
        <v>9002</v>
      </c>
      <c r="M758" t="s">
        <v>8998</v>
      </c>
      <c r="O758" t="s">
        <v>9409</v>
      </c>
      <c r="V758" t="s">
        <v>7930</v>
      </c>
    </row>
    <row r="759" spans="1:22" x14ac:dyDescent="0.3">
      <c r="A759" t="s">
        <v>11</v>
      </c>
      <c r="B759" s="2">
        <v>43386.666666666664</v>
      </c>
      <c r="C759" t="s">
        <v>5372</v>
      </c>
      <c r="D759" t="s">
        <v>3731</v>
      </c>
      <c r="E759" t="s">
        <v>2426</v>
      </c>
      <c r="F759">
        <f t="shared" si="11"/>
        <v>191</v>
      </c>
      <c r="G759">
        <v>616349</v>
      </c>
      <c r="H759">
        <v>13173</v>
      </c>
      <c r="I759">
        <v>878</v>
      </c>
      <c r="J759" t="s">
        <v>7888</v>
      </c>
      <c r="K759" t="s">
        <v>9504</v>
      </c>
      <c r="L759" t="s">
        <v>8840</v>
      </c>
      <c r="M759" t="s">
        <v>8608</v>
      </c>
      <c r="O759" t="s">
        <v>9491</v>
      </c>
      <c r="V759" t="s">
        <v>7930</v>
      </c>
    </row>
    <row r="760" spans="1:22" x14ac:dyDescent="0.3">
      <c r="A760" t="s">
        <v>11</v>
      </c>
      <c r="B760" s="2">
        <v>43382.750138888892</v>
      </c>
      <c r="C760" t="s">
        <v>5379</v>
      </c>
      <c r="D760" t="s">
        <v>3731</v>
      </c>
      <c r="E760" t="s">
        <v>745</v>
      </c>
      <c r="F760">
        <f t="shared" si="11"/>
        <v>193</v>
      </c>
      <c r="G760">
        <v>9924044</v>
      </c>
      <c r="H760">
        <v>121091</v>
      </c>
      <c r="I760">
        <v>3654</v>
      </c>
      <c r="J760" t="s">
        <v>7888</v>
      </c>
      <c r="K760" t="s">
        <v>9514</v>
      </c>
      <c r="L760" t="s">
        <v>7926</v>
      </c>
      <c r="M760" t="s">
        <v>9515</v>
      </c>
      <c r="O760" t="s">
        <v>8181</v>
      </c>
      <c r="V760" t="s">
        <v>7930</v>
      </c>
    </row>
    <row r="761" spans="1:22" x14ac:dyDescent="0.3">
      <c r="A761" t="s">
        <v>11</v>
      </c>
      <c r="B761" s="2">
        <v>43378.772662037038</v>
      </c>
      <c r="C761" t="s">
        <v>5386</v>
      </c>
      <c r="D761" t="s">
        <v>3731</v>
      </c>
      <c r="E761" t="s">
        <v>2266</v>
      </c>
      <c r="F761">
        <f t="shared" si="11"/>
        <v>47</v>
      </c>
      <c r="G761">
        <v>1417796</v>
      </c>
      <c r="H761">
        <v>25686</v>
      </c>
      <c r="I761">
        <v>1209</v>
      </c>
      <c r="J761" t="s">
        <v>7888</v>
      </c>
      <c r="K761" t="s">
        <v>9514</v>
      </c>
      <c r="L761" t="s">
        <v>7926</v>
      </c>
      <c r="M761" t="s">
        <v>9515</v>
      </c>
      <c r="O761" t="s">
        <v>8181</v>
      </c>
      <c r="V761" t="s">
        <v>7930</v>
      </c>
    </row>
    <row r="762" spans="1:22" x14ac:dyDescent="0.3">
      <c r="A762" t="s">
        <v>11</v>
      </c>
      <c r="B762" s="2">
        <v>43367.751087962963</v>
      </c>
      <c r="C762" t="s">
        <v>5393</v>
      </c>
      <c r="D762" t="s">
        <v>3731</v>
      </c>
      <c r="E762" t="s">
        <v>1705</v>
      </c>
      <c r="F762">
        <f t="shared" si="11"/>
        <v>210</v>
      </c>
      <c r="G762">
        <v>1738360</v>
      </c>
      <c r="H762">
        <v>13768</v>
      </c>
      <c r="I762">
        <v>833</v>
      </c>
      <c r="J762" t="s">
        <v>7888</v>
      </c>
      <c r="K762" t="s">
        <v>9516</v>
      </c>
      <c r="L762" t="s">
        <v>9517</v>
      </c>
      <c r="M762" t="s">
        <v>9518</v>
      </c>
      <c r="O762" t="s">
        <v>9519</v>
      </c>
      <c r="V762" t="s">
        <v>7930</v>
      </c>
    </row>
    <row r="763" spans="1:22" x14ac:dyDescent="0.3">
      <c r="A763" t="s">
        <v>11</v>
      </c>
      <c r="B763" s="2">
        <v>43366.70988425926</v>
      </c>
      <c r="C763" t="s">
        <v>5400</v>
      </c>
      <c r="D763" t="s">
        <v>3731</v>
      </c>
      <c r="E763" t="s">
        <v>338</v>
      </c>
      <c r="F763">
        <f t="shared" si="11"/>
        <v>167</v>
      </c>
      <c r="G763">
        <v>221888</v>
      </c>
      <c r="H763">
        <v>5839</v>
      </c>
      <c r="I763">
        <v>482</v>
      </c>
      <c r="J763" t="s">
        <v>7888</v>
      </c>
      <c r="K763" t="s">
        <v>9520</v>
      </c>
      <c r="L763" t="s">
        <v>9521</v>
      </c>
      <c r="M763" t="s">
        <v>9522</v>
      </c>
      <c r="O763" t="s">
        <v>9523</v>
      </c>
      <c r="V763" t="s">
        <v>7930</v>
      </c>
    </row>
    <row r="764" spans="1:22" x14ac:dyDescent="0.3">
      <c r="A764" t="s">
        <v>11</v>
      </c>
      <c r="B764" s="2">
        <v>43365.763877314814</v>
      </c>
      <c r="C764" t="s">
        <v>5407</v>
      </c>
      <c r="D764" t="s">
        <v>3731</v>
      </c>
      <c r="E764" t="s">
        <v>4037</v>
      </c>
      <c r="F764">
        <f t="shared" si="11"/>
        <v>258</v>
      </c>
      <c r="G764">
        <v>4792854</v>
      </c>
      <c r="H764">
        <v>61428</v>
      </c>
      <c r="I764">
        <v>1761</v>
      </c>
      <c r="J764" t="s">
        <v>7888</v>
      </c>
      <c r="K764" t="s">
        <v>9524</v>
      </c>
      <c r="L764" t="s">
        <v>9525</v>
      </c>
      <c r="M764" t="s">
        <v>9526</v>
      </c>
      <c r="V764" t="s">
        <v>7930</v>
      </c>
    </row>
    <row r="765" spans="1:22" x14ac:dyDescent="0.3">
      <c r="A765" t="s">
        <v>11</v>
      </c>
      <c r="B765" s="2">
        <v>43363.709305555552</v>
      </c>
      <c r="C765" t="s">
        <v>5414</v>
      </c>
      <c r="D765" t="s">
        <v>3731</v>
      </c>
      <c r="E765" t="s">
        <v>49</v>
      </c>
      <c r="F765">
        <f t="shared" si="11"/>
        <v>213</v>
      </c>
      <c r="G765">
        <v>1339479</v>
      </c>
      <c r="H765">
        <v>30395</v>
      </c>
      <c r="I765">
        <v>1455</v>
      </c>
      <c r="J765" t="s">
        <v>7888</v>
      </c>
      <c r="K765" t="s">
        <v>9180</v>
      </c>
      <c r="L765" t="s">
        <v>9527</v>
      </c>
      <c r="M765" t="s">
        <v>9528</v>
      </c>
      <c r="O765" t="s">
        <v>9427</v>
      </c>
      <c r="V765" t="s">
        <v>7930</v>
      </c>
    </row>
    <row r="766" spans="1:22" x14ac:dyDescent="0.3">
      <c r="A766" t="s">
        <v>11</v>
      </c>
      <c r="B766" s="2">
        <v>43363.483263888891</v>
      </c>
      <c r="C766" t="s">
        <v>5421</v>
      </c>
      <c r="D766" t="s">
        <v>3731</v>
      </c>
      <c r="E766" t="s">
        <v>4203</v>
      </c>
      <c r="F766">
        <f t="shared" si="11"/>
        <v>33</v>
      </c>
      <c r="G766">
        <v>243921</v>
      </c>
      <c r="H766">
        <v>6609</v>
      </c>
      <c r="I766">
        <v>490</v>
      </c>
      <c r="J766" t="s">
        <v>7888</v>
      </c>
      <c r="K766" t="s">
        <v>9524</v>
      </c>
      <c r="L766" t="s">
        <v>9529</v>
      </c>
      <c r="M766" t="s">
        <v>9526</v>
      </c>
      <c r="V766" t="s">
        <v>7930</v>
      </c>
    </row>
    <row r="767" spans="1:22" x14ac:dyDescent="0.3">
      <c r="A767" t="s">
        <v>11</v>
      </c>
      <c r="B767" s="2">
        <v>43356.750162037039</v>
      </c>
      <c r="C767" t="s">
        <v>5428</v>
      </c>
      <c r="D767" t="s">
        <v>16</v>
      </c>
      <c r="E767" t="s">
        <v>578</v>
      </c>
      <c r="F767">
        <f t="shared" si="11"/>
        <v>218</v>
      </c>
      <c r="G767">
        <v>331996669</v>
      </c>
      <c r="H767">
        <v>2352753</v>
      </c>
      <c r="I767">
        <v>90698</v>
      </c>
      <c r="J767" t="s">
        <v>7888</v>
      </c>
      <c r="K767" t="s">
        <v>9530</v>
      </c>
      <c r="L767" t="s">
        <v>8635</v>
      </c>
      <c r="M767" t="s">
        <v>8626</v>
      </c>
      <c r="O767" t="s">
        <v>9332</v>
      </c>
      <c r="V767" t="s">
        <v>7930</v>
      </c>
    </row>
    <row r="768" spans="1:22" x14ac:dyDescent="0.3">
      <c r="A768" t="s">
        <v>11</v>
      </c>
      <c r="B768" s="2">
        <v>43352.75</v>
      </c>
      <c r="C768" t="s">
        <v>5435</v>
      </c>
      <c r="D768" t="s">
        <v>3731</v>
      </c>
      <c r="E768" t="s">
        <v>1040</v>
      </c>
      <c r="F768">
        <f t="shared" si="11"/>
        <v>161</v>
      </c>
      <c r="G768">
        <v>1029559</v>
      </c>
      <c r="H768">
        <v>27508</v>
      </c>
      <c r="I768">
        <v>2531</v>
      </c>
      <c r="J768" t="s">
        <v>7888</v>
      </c>
      <c r="K768" t="s">
        <v>9376</v>
      </c>
      <c r="L768" t="s">
        <v>8603</v>
      </c>
      <c r="M768" t="s">
        <v>8626</v>
      </c>
      <c r="O768" t="s">
        <v>9368</v>
      </c>
      <c r="V768" t="s">
        <v>7930</v>
      </c>
    </row>
    <row r="769" spans="1:22" x14ac:dyDescent="0.3">
      <c r="A769" t="s">
        <v>11</v>
      </c>
      <c r="B769" s="2">
        <v>43351.750023148146</v>
      </c>
      <c r="C769" t="s">
        <v>5442</v>
      </c>
      <c r="D769" t="s">
        <v>3731</v>
      </c>
      <c r="E769" t="s">
        <v>3218</v>
      </c>
      <c r="F769">
        <f t="shared" si="11"/>
        <v>250</v>
      </c>
      <c r="G769">
        <v>1149094</v>
      </c>
      <c r="H769">
        <v>11832</v>
      </c>
      <c r="I769">
        <v>891</v>
      </c>
      <c r="J769" t="s">
        <v>7888</v>
      </c>
      <c r="K769" t="s">
        <v>9531</v>
      </c>
      <c r="L769" t="s">
        <v>8840</v>
      </c>
      <c r="M769" t="s">
        <v>8608</v>
      </c>
      <c r="O769" t="s">
        <v>9491</v>
      </c>
      <c r="V769" t="s">
        <v>7930</v>
      </c>
    </row>
    <row r="770" spans="1:22" x14ac:dyDescent="0.3">
      <c r="A770" t="s">
        <v>11</v>
      </c>
      <c r="B770" s="2">
        <v>43349.490914351853</v>
      </c>
      <c r="C770" t="s">
        <v>5449</v>
      </c>
      <c r="D770" t="s">
        <v>3731</v>
      </c>
      <c r="E770" t="s">
        <v>546</v>
      </c>
      <c r="F770">
        <f t="shared" ref="F770:F833" si="12">IFERROR(IF(ISNUMBER(SEARCH("M", E770)), MID(E770, SEARCH("T", E770) + 1, SEARCH("M", E770) - SEARCH("T", E770) - 1) * 60, 0), 0) + IFERROR(IF(ISNUMBER(SEARCH("M", E770)), MID(E770, SEARCH("M", E770) + 1, SEARCH("S", E770) - SEARCH("M", E770) - 1) * 1, MID(E770, SEARCH("T", E770) + 1, SEARCH("S", E770) - SEARCH("T", E770) - 1) * 1), 0)</f>
        <v>175</v>
      </c>
      <c r="G770">
        <v>202945</v>
      </c>
      <c r="H770">
        <v>5039</v>
      </c>
      <c r="I770">
        <v>294</v>
      </c>
      <c r="J770" t="s">
        <v>7888</v>
      </c>
      <c r="K770" t="s">
        <v>9532</v>
      </c>
      <c r="L770" t="s">
        <v>9533</v>
      </c>
      <c r="M770" t="s">
        <v>9534</v>
      </c>
      <c r="O770" t="s">
        <v>9535</v>
      </c>
      <c r="V770" t="s">
        <v>7930</v>
      </c>
    </row>
    <row r="771" spans="1:22" x14ac:dyDescent="0.3">
      <c r="A771" t="s">
        <v>11</v>
      </c>
      <c r="B771" s="2">
        <v>43348.418703703705</v>
      </c>
      <c r="C771" t="s">
        <v>5456</v>
      </c>
      <c r="D771" t="s">
        <v>3731</v>
      </c>
      <c r="E771" t="s">
        <v>4880</v>
      </c>
      <c r="F771">
        <f t="shared" si="12"/>
        <v>239</v>
      </c>
      <c r="G771">
        <v>4603135</v>
      </c>
      <c r="H771">
        <v>83082</v>
      </c>
      <c r="I771">
        <v>1194</v>
      </c>
      <c r="J771" t="s">
        <v>7888</v>
      </c>
      <c r="K771" t="s">
        <v>9536</v>
      </c>
      <c r="L771" t="s">
        <v>9537</v>
      </c>
      <c r="M771" t="s">
        <v>9538</v>
      </c>
      <c r="O771" t="s">
        <v>9539</v>
      </c>
      <c r="V771" t="s">
        <v>7930</v>
      </c>
    </row>
    <row r="772" spans="1:22" x14ac:dyDescent="0.3">
      <c r="A772" t="s">
        <v>11</v>
      </c>
      <c r="B772" s="2">
        <v>43346.538923611108</v>
      </c>
      <c r="C772" t="s">
        <v>5463</v>
      </c>
      <c r="D772" t="s">
        <v>3731</v>
      </c>
      <c r="E772" t="s">
        <v>293</v>
      </c>
      <c r="F772">
        <f t="shared" si="12"/>
        <v>209</v>
      </c>
      <c r="G772">
        <v>176085</v>
      </c>
      <c r="H772">
        <v>4688</v>
      </c>
      <c r="I772">
        <v>496</v>
      </c>
      <c r="J772" t="s">
        <v>7888</v>
      </c>
      <c r="K772" t="s">
        <v>9531</v>
      </c>
      <c r="L772" t="s">
        <v>9540</v>
      </c>
      <c r="M772" t="s">
        <v>8608</v>
      </c>
      <c r="O772" t="s">
        <v>9491</v>
      </c>
      <c r="V772" t="s">
        <v>7930</v>
      </c>
    </row>
    <row r="773" spans="1:22" x14ac:dyDescent="0.3">
      <c r="A773" t="s">
        <v>11</v>
      </c>
      <c r="B773" s="2">
        <v>43338.750289351854</v>
      </c>
      <c r="C773" t="s">
        <v>5470</v>
      </c>
      <c r="D773" t="s">
        <v>3731</v>
      </c>
      <c r="E773" t="s">
        <v>1861</v>
      </c>
      <c r="F773">
        <f t="shared" si="12"/>
        <v>198</v>
      </c>
      <c r="G773">
        <v>414444595</v>
      </c>
      <c r="H773">
        <v>2424435</v>
      </c>
      <c r="I773">
        <v>92670</v>
      </c>
      <c r="J773" t="s">
        <v>7888</v>
      </c>
      <c r="K773" t="s">
        <v>9541</v>
      </c>
      <c r="L773" t="s">
        <v>8708</v>
      </c>
      <c r="M773" t="s">
        <v>9542</v>
      </c>
      <c r="N773" t="s">
        <v>8708</v>
      </c>
      <c r="O773" t="s">
        <v>9460</v>
      </c>
      <c r="R773" t="s">
        <v>9543</v>
      </c>
      <c r="S773" t="s">
        <v>9544</v>
      </c>
      <c r="V773" t="s">
        <v>7930</v>
      </c>
    </row>
    <row r="774" spans="1:22" x14ac:dyDescent="0.3">
      <c r="A774" t="s">
        <v>11</v>
      </c>
      <c r="B774" s="2">
        <v>43314.500011574077</v>
      </c>
      <c r="C774" t="s">
        <v>5477</v>
      </c>
      <c r="D774" t="s">
        <v>3731</v>
      </c>
      <c r="E774" t="s">
        <v>2119</v>
      </c>
      <c r="F774">
        <f t="shared" si="12"/>
        <v>216</v>
      </c>
      <c r="G774">
        <v>377215</v>
      </c>
      <c r="H774">
        <v>6498</v>
      </c>
      <c r="I774">
        <v>549</v>
      </c>
      <c r="J774" t="s">
        <v>7888</v>
      </c>
      <c r="K774" t="s">
        <v>9545</v>
      </c>
      <c r="L774" t="s">
        <v>9546</v>
      </c>
      <c r="M774" t="s">
        <v>9547</v>
      </c>
      <c r="V774" t="s">
        <v>7930</v>
      </c>
    </row>
    <row r="775" spans="1:22" x14ac:dyDescent="0.3">
      <c r="A775" t="s">
        <v>11</v>
      </c>
      <c r="B775" s="2">
        <v>43313.750023148146</v>
      </c>
      <c r="C775" t="s">
        <v>5483</v>
      </c>
      <c r="D775" t="s">
        <v>3731</v>
      </c>
      <c r="E775" t="s">
        <v>668</v>
      </c>
      <c r="F775">
        <f t="shared" si="12"/>
        <v>115</v>
      </c>
      <c r="G775">
        <v>30345006</v>
      </c>
      <c r="H775">
        <v>279081</v>
      </c>
      <c r="I775">
        <v>15948</v>
      </c>
      <c r="J775" t="s">
        <v>7888</v>
      </c>
      <c r="K775" t="s">
        <v>9500</v>
      </c>
      <c r="L775" t="s">
        <v>9548</v>
      </c>
      <c r="M775" t="s">
        <v>9549</v>
      </c>
      <c r="V775" t="s">
        <v>7930</v>
      </c>
    </row>
    <row r="776" spans="1:22" x14ac:dyDescent="0.3">
      <c r="A776" t="s">
        <v>11</v>
      </c>
      <c r="B776" s="2">
        <v>43309.768321759257</v>
      </c>
      <c r="C776" t="s">
        <v>5490</v>
      </c>
      <c r="D776" t="s">
        <v>3731</v>
      </c>
      <c r="E776" t="s">
        <v>1692</v>
      </c>
      <c r="F776">
        <f t="shared" si="12"/>
        <v>179</v>
      </c>
      <c r="G776">
        <v>487058</v>
      </c>
      <c r="H776">
        <v>11297</v>
      </c>
      <c r="I776">
        <v>1166</v>
      </c>
      <c r="J776" t="s">
        <v>7888</v>
      </c>
      <c r="K776" t="s">
        <v>9550</v>
      </c>
      <c r="L776" t="s">
        <v>9548</v>
      </c>
      <c r="M776" t="s">
        <v>9549</v>
      </c>
      <c r="V776" t="s">
        <v>7930</v>
      </c>
    </row>
    <row r="777" spans="1:22" x14ac:dyDescent="0.3">
      <c r="A777" t="s">
        <v>11</v>
      </c>
      <c r="B777" s="2">
        <v>43307.749942129631</v>
      </c>
      <c r="C777" t="s">
        <v>5496</v>
      </c>
      <c r="D777" t="s">
        <v>3731</v>
      </c>
      <c r="E777" t="s">
        <v>5498</v>
      </c>
      <c r="F777">
        <f t="shared" si="12"/>
        <v>256</v>
      </c>
      <c r="G777">
        <v>10326983</v>
      </c>
      <c r="H777">
        <v>121447</v>
      </c>
      <c r="I777">
        <v>3915</v>
      </c>
      <c r="J777" t="s">
        <v>7888</v>
      </c>
      <c r="K777" t="s">
        <v>9551</v>
      </c>
      <c r="L777" t="s">
        <v>9552</v>
      </c>
      <c r="M777" t="s">
        <v>9553</v>
      </c>
      <c r="V777" t="s">
        <v>7930</v>
      </c>
    </row>
    <row r="778" spans="1:22" x14ac:dyDescent="0.3">
      <c r="A778" t="s">
        <v>11</v>
      </c>
      <c r="B778" s="2">
        <v>43306.51457175926</v>
      </c>
      <c r="C778" t="s">
        <v>5504</v>
      </c>
      <c r="D778" t="s">
        <v>3731</v>
      </c>
      <c r="E778" t="s">
        <v>570</v>
      </c>
      <c r="F778">
        <f t="shared" si="12"/>
        <v>26</v>
      </c>
      <c r="G778">
        <v>986398</v>
      </c>
      <c r="H778">
        <v>12119</v>
      </c>
      <c r="I778">
        <v>1325</v>
      </c>
      <c r="J778" t="s">
        <v>7888</v>
      </c>
      <c r="K778" t="s">
        <v>9554</v>
      </c>
      <c r="M778" t="s">
        <v>8215</v>
      </c>
      <c r="V778" t="s">
        <v>7930</v>
      </c>
    </row>
    <row r="779" spans="1:22" x14ac:dyDescent="0.3">
      <c r="A779" t="s">
        <v>11</v>
      </c>
      <c r="B779" s="2">
        <v>43305.791539351849</v>
      </c>
      <c r="C779" t="s">
        <v>5510</v>
      </c>
      <c r="D779" t="s">
        <v>3731</v>
      </c>
      <c r="E779" t="s">
        <v>795</v>
      </c>
      <c r="F779">
        <f t="shared" si="12"/>
        <v>139</v>
      </c>
      <c r="G779">
        <v>524391</v>
      </c>
      <c r="H779">
        <v>14690</v>
      </c>
      <c r="I779">
        <v>1677</v>
      </c>
      <c r="J779" t="s">
        <v>7888</v>
      </c>
      <c r="K779" t="s">
        <v>9555</v>
      </c>
      <c r="M779" t="s">
        <v>8215</v>
      </c>
      <c r="V779" t="s">
        <v>7930</v>
      </c>
    </row>
    <row r="780" spans="1:22" x14ac:dyDescent="0.3">
      <c r="A780" t="s">
        <v>11</v>
      </c>
      <c r="B780" s="2">
        <v>43304.75</v>
      </c>
      <c r="C780" t="s">
        <v>5517</v>
      </c>
      <c r="D780" t="s">
        <v>3731</v>
      </c>
      <c r="E780" t="s">
        <v>3953</v>
      </c>
      <c r="F780">
        <f t="shared" si="12"/>
        <v>35</v>
      </c>
      <c r="G780">
        <v>237235</v>
      </c>
      <c r="H780">
        <v>6048</v>
      </c>
      <c r="I780">
        <v>426</v>
      </c>
      <c r="J780" t="s">
        <v>7888</v>
      </c>
      <c r="K780" t="s">
        <v>9551</v>
      </c>
      <c r="L780" t="s">
        <v>9552</v>
      </c>
      <c r="M780" t="s">
        <v>9553</v>
      </c>
      <c r="V780" t="s">
        <v>7930</v>
      </c>
    </row>
    <row r="781" spans="1:22" x14ac:dyDescent="0.3">
      <c r="A781" t="s">
        <v>11</v>
      </c>
      <c r="B781" s="2">
        <v>43302.759062500001</v>
      </c>
      <c r="C781" t="s">
        <v>5524</v>
      </c>
      <c r="D781" t="s">
        <v>3731</v>
      </c>
      <c r="E781" t="s">
        <v>49</v>
      </c>
      <c r="F781">
        <f t="shared" si="12"/>
        <v>213</v>
      </c>
      <c r="G781">
        <v>25950633</v>
      </c>
      <c r="H781">
        <v>273904</v>
      </c>
      <c r="I781">
        <v>9708</v>
      </c>
      <c r="J781" t="s">
        <v>7888</v>
      </c>
      <c r="K781" t="s">
        <v>9555</v>
      </c>
      <c r="L781" t="s">
        <v>9120</v>
      </c>
      <c r="M781" t="s">
        <v>8229</v>
      </c>
      <c r="O781" t="s">
        <v>9556</v>
      </c>
      <c r="V781" t="s">
        <v>7930</v>
      </c>
    </row>
    <row r="782" spans="1:22" x14ac:dyDescent="0.3">
      <c r="A782" t="s">
        <v>11</v>
      </c>
      <c r="B782" s="2">
        <v>43298.750347222223</v>
      </c>
      <c r="C782" t="s">
        <v>5531</v>
      </c>
      <c r="D782" t="s">
        <v>3731</v>
      </c>
      <c r="E782" t="s">
        <v>230</v>
      </c>
      <c r="F782">
        <f t="shared" si="12"/>
        <v>247</v>
      </c>
      <c r="G782">
        <v>40410888</v>
      </c>
      <c r="H782">
        <v>285334</v>
      </c>
      <c r="I782">
        <v>21835</v>
      </c>
      <c r="J782" t="s">
        <v>7888</v>
      </c>
      <c r="K782" t="s">
        <v>9557</v>
      </c>
      <c r="L782" t="s">
        <v>9533</v>
      </c>
      <c r="M782" t="s">
        <v>9534</v>
      </c>
      <c r="O782" t="s">
        <v>9535</v>
      </c>
      <c r="V782" t="s">
        <v>7930</v>
      </c>
    </row>
    <row r="783" spans="1:22" x14ac:dyDescent="0.3">
      <c r="A783" t="s">
        <v>11</v>
      </c>
      <c r="B783" s="2">
        <v>43295.750057870369</v>
      </c>
      <c r="C783" t="s">
        <v>5538</v>
      </c>
      <c r="D783" t="s">
        <v>3731</v>
      </c>
      <c r="E783" t="s">
        <v>4917</v>
      </c>
      <c r="F783">
        <f t="shared" si="12"/>
        <v>48</v>
      </c>
      <c r="G783">
        <v>1396789</v>
      </c>
      <c r="H783">
        <v>31025</v>
      </c>
      <c r="I783">
        <v>1735</v>
      </c>
      <c r="J783" t="s">
        <v>7888</v>
      </c>
      <c r="K783" t="s">
        <v>9555</v>
      </c>
      <c r="L783" t="s">
        <v>9120</v>
      </c>
      <c r="M783" t="s">
        <v>8229</v>
      </c>
      <c r="O783" t="s">
        <v>9556</v>
      </c>
      <c r="V783" t="s">
        <v>7930</v>
      </c>
    </row>
    <row r="784" spans="1:22" x14ac:dyDescent="0.3">
      <c r="A784" t="s">
        <v>11</v>
      </c>
      <c r="B784" s="2">
        <v>43293.499768518515</v>
      </c>
      <c r="C784" t="s">
        <v>5543</v>
      </c>
      <c r="D784" t="s">
        <v>3731</v>
      </c>
      <c r="E784" t="s">
        <v>469</v>
      </c>
      <c r="F784">
        <f t="shared" si="12"/>
        <v>65</v>
      </c>
      <c r="G784">
        <v>817978</v>
      </c>
      <c r="H784">
        <v>17901</v>
      </c>
      <c r="I784">
        <v>1206</v>
      </c>
      <c r="J784" t="s">
        <v>7888</v>
      </c>
      <c r="K784" t="s">
        <v>9557</v>
      </c>
      <c r="L784" t="s">
        <v>9558</v>
      </c>
      <c r="M784" t="s">
        <v>7968</v>
      </c>
      <c r="V784" t="s">
        <v>7930</v>
      </c>
    </row>
    <row r="785" spans="1:22" x14ac:dyDescent="0.3">
      <c r="A785" t="s">
        <v>11</v>
      </c>
      <c r="B785" s="2">
        <v>43290.750289351854</v>
      </c>
      <c r="C785" t="s">
        <v>5548</v>
      </c>
      <c r="D785" t="s">
        <v>3731</v>
      </c>
      <c r="E785" t="s">
        <v>661</v>
      </c>
      <c r="F785">
        <f t="shared" si="12"/>
        <v>138</v>
      </c>
      <c r="G785">
        <v>7834534</v>
      </c>
      <c r="H785">
        <v>145361</v>
      </c>
      <c r="I785">
        <v>9652</v>
      </c>
      <c r="J785" t="s">
        <v>7888</v>
      </c>
      <c r="K785" t="s">
        <v>9051</v>
      </c>
      <c r="L785" t="s">
        <v>8876</v>
      </c>
      <c r="M785" t="s">
        <v>8215</v>
      </c>
      <c r="V785" t="s">
        <v>7930</v>
      </c>
    </row>
    <row r="786" spans="1:22" x14ac:dyDescent="0.3">
      <c r="A786" t="s">
        <v>11</v>
      </c>
      <c r="B786" s="2">
        <v>43287.608668981484</v>
      </c>
      <c r="C786" t="s">
        <v>5555</v>
      </c>
      <c r="D786" t="s">
        <v>3731</v>
      </c>
      <c r="E786" t="s">
        <v>129</v>
      </c>
      <c r="F786">
        <f t="shared" si="12"/>
        <v>186</v>
      </c>
      <c r="G786">
        <v>282378</v>
      </c>
      <c r="H786">
        <v>7046</v>
      </c>
      <c r="I786">
        <v>542</v>
      </c>
      <c r="J786" t="s">
        <v>7888</v>
      </c>
      <c r="K786" t="s">
        <v>9520</v>
      </c>
      <c r="M786" t="s">
        <v>8215</v>
      </c>
      <c r="V786" t="s">
        <v>7930</v>
      </c>
    </row>
    <row r="787" spans="1:22" x14ac:dyDescent="0.3">
      <c r="A787" t="s">
        <v>11</v>
      </c>
      <c r="B787" s="2">
        <v>43284.750011574077</v>
      </c>
      <c r="C787" t="s">
        <v>5561</v>
      </c>
      <c r="D787" t="s">
        <v>3731</v>
      </c>
      <c r="E787" t="s">
        <v>3241</v>
      </c>
      <c r="F787">
        <f t="shared" si="12"/>
        <v>215</v>
      </c>
      <c r="G787">
        <v>295194</v>
      </c>
      <c r="H787">
        <v>15754</v>
      </c>
      <c r="I787">
        <v>1078</v>
      </c>
      <c r="J787" t="s">
        <v>7888</v>
      </c>
      <c r="K787" t="s">
        <v>9559</v>
      </c>
      <c r="L787" t="s">
        <v>9560</v>
      </c>
      <c r="M787" t="s">
        <v>9561</v>
      </c>
      <c r="V787" t="s">
        <v>7930</v>
      </c>
    </row>
    <row r="788" spans="1:22" x14ac:dyDescent="0.3">
      <c r="A788" t="s">
        <v>11</v>
      </c>
      <c r="B788" s="2">
        <v>43277.750069444446</v>
      </c>
      <c r="C788" t="s">
        <v>5568</v>
      </c>
      <c r="D788" t="s">
        <v>3731</v>
      </c>
      <c r="E788" t="s">
        <v>5570</v>
      </c>
      <c r="F788">
        <f t="shared" si="12"/>
        <v>1333</v>
      </c>
      <c r="G788">
        <v>844891</v>
      </c>
      <c r="H788">
        <v>17302</v>
      </c>
      <c r="I788">
        <v>2003</v>
      </c>
      <c r="J788" t="s">
        <v>7888</v>
      </c>
      <c r="K788" t="s">
        <v>9173</v>
      </c>
      <c r="M788" t="s">
        <v>8215</v>
      </c>
      <c r="V788" t="s">
        <v>7930</v>
      </c>
    </row>
    <row r="789" spans="1:22" x14ac:dyDescent="0.3">
      <c r="A789" t="s">
        <v>11</v>
      </c>
      <c r="B789" s="2">
        <v>43264.750011574077</v>
      </c>
      <c r="C789" t="s">
        <v>5576</v>
      </c>
      <c r="D789" t="s">
        <v>3731</v>
      </c>
      <c r="E789" t="s">
        <v>246</v>
      </c>
      <c r="F789">
        <f t="shared" si="12"/>
        <v>192</v>
      </c>
      <c r="G789">
        <v>963281603</v>
      </c>
      <c r="H789">
        <v>6839840</v>
      </c>
      <c r="I789">
        <v>279030</v>
      </c>
      <c r="J789" t="s">
        <v>7888</v>
      </c>
      <c r="K789" t="s">
        <v>9376</v>
      </c>
      <c r="L789" t="s">
        <v>8603</v>
      </c>
      <c r="M789" t="s">
        <v>8626</v>
      </c>
      <c r="N789" t="s">
        <v>8603</v>
      </c>
      <c r="O789" t="s">
        <v>9368</v>
      </c>
      <c r="R789" t="s">
        <v>9562</v>
      </c>
      <c r="S789" t="s">
        <v>9563</v>
      </c>
      <c r="V789" t="s">
        <v>7930</v>
      </c>
    </row>
    <row r="790" spans="1:22" x14ac:dyDescent="0.3">
      <c r="A790" t="s">
        <v>11</v>
      </c>
      <c r="B790" s="2">
        <v>43261.750011574077</v>
      </c>
      <c r="C790" t="s">
        <v>5583</v>
      </c>
      <c r="D790" t="s">
        <v>3731</v>
      </c>
      <c r="E790" t="s">
        <v>554</v>
      </c>
      <c r="F790">
        <f t="shared" si="12"/>
        <v>166</v>
      </c>
      <c r="G790">
        <v>562246</v>
      </c>
      <c r="H790">
        <v>13098</v>
      </c>
      <c r="I790">
        <v>686</v>
      </c>
      <c r="J790" t="s">
        <v>7888</v>
      </c>
      <c r="K790" t="s">
        <v>9564</v>
      </c>
      <c r="L790" t="s">
        <v>9565</v>
      </c>
      <c r="M790" t="s">
        <v>9566</v>
      </c>
      <c r="V790" t="s">
        <v>7930</v>
      </c>
    </row>
    <row r="791" spans="1:22" x14ac:dyDescent="0.3">
      <c r="A791" t="s">
        <v>11</v>
      </c>
      <c r="B791" s="2">
        <v>43260.751064814816</v>
      </c>
      <c r="C791" t="s">
        <v>5589</v>
      </c>
      <c r="D791" t="s">
        <v>3731</v>
      </c>
      <c r="E791" t="s">
        <v>353</v>
      </c>
      <c r="F791">
        <f t="shared" si="12"/>
        <v>172</v>
      </c>
      <c r="G791">
        <v>12413135</v>
      </c>
      <c r="H791">
        <v>206325</v>
      </c>
      <c r="I791">
        <v>8361</v>
      </c>
      <c r="J791" t="s">
        <v>7888</v>
      </c>
      <c r="K791" t="s">
        <v>9567</v>
      </c>
      <c r="L791" t="s">
        <v>9568</v>
      </c>
      <c r="M791" t="s">
        <v>9569</v>
      </c>
      <c r="V791" t="s">
        <v>7930</v>
      </c>
    </row>
    <row r="792" spans="1:22" x14ac:dyDescent="0.3">
      <c r="A792" t="s">
        <v>11</v>
      </c>
      <c r="B792" s="2">
        <v>43260.751018518517</v>
      </c>
      <c r="C792" t="s">
        <v>5596</v>
      </c>
      <c r="D792" t="s">
        <v>3731</v>
      </c>
      <c r="E792" t="s">
        <v>41</v>
      </c>
      <c r="F792">
        <f t="shared" si="12"/>
        <v>177</v>
      </c>
      <c r="G792">
        <v>4021496</v>
      </c>
      <c r="H792">
        <v>87204</v>
      </c>
      <c r="I792">
        <v>4795</v>
      </c>
      <c r="J792" t="s">
        <v>7888</v>
      </c>
      <c r="K792" t="s">
        <v>9570</v>
      </c>
      <c r="L792" t="s">
        <v>9568</v>
      </c>
      <c r="M792" t="s">
        <v>9571</v>
      </c>
      <c r="V792" t="s">
        <v>7930</v>
      </c>
    </row>
    <row r="793" spans="1:22" x14ac:dyDescent="0.3">
      <c r="A793" t="s">
        <v>11</v>
      </c>
      <c r="B793" s="2">
        <v>43260.75099537037</v>
      </c>
      <c r="C793" t="s">
        <v>5603</v>
      </c>
      <c r="D793" t="s">
        <v>3731</v>
      </c>
      <c r="E793" t="s">
        <v>1491</v>
      </c>
      <c r="F793">
        <f t="shared" si="12"/>
        <v>144</v>
      </c>
      <c r="G793">
        <v>2988820</v>
      </c>
      <c r="H793">
        <v>66774</v>
      </c>
      <c r="I793">
        <v>4176</v>
      </c>
      <c r="J793" t="s">
        <v>7888</v>
      </c>
      <c r="K793" t="s">
        <v>9572</v>
      </c>
      <c r="L793" t="s">
        <v>9568</v>
      </c>
      <c r="M793" t="s">
        <v>9573</v>
      </c>
      <c r="V793" t="s">
        <v>7930</v>
      </c>
    </row>
    <row r="794" spans="1:22" x14ac:dyDescent="0.3">
      <c r="A794" t="s">
        <v>11</v>
      </c>
      <c r="B794" s="2">
        <v>43258.750243055554</v>
      </c>
      <c r="C794" t="s">
        <v>5610</v>
      </c>
      <c r="D794" t="s">
        <v>3731</v>
      </c>
      <c r="E794" t="s">
        <v>2852</v>
      </c>
      <c r="F794">
        <f t="shared" si="12"/>
        <v>262</v>
      </c>
      <c r="G794">
        <v>11106425</v>
      </c>
      <c r="H794">
        <v>48114</v>
      </c>
      <c r="I794">
        <v>1331</v>
      </c>
      <c r="J794" t="s">
        <v>7888</v>
      </c>
      <c r="K794" t="s">
        <v>9520</v>
      </c>
      <c r="L794" t="s">
        <v>9521</v>
      </c>
      <c r="M794" t="s">
        <v>9522</v>
      </c>
      <c r="O794" t="s">
        <v>9523</v>
      </c>
      <c r="V794" t="s">
        <v>7930</v>
      </c>
    </row>
    <row r="795" spans="1:22" x14ac:dyDescent="0.3">
      <c r="A795" t="s">
        <v>11</v>
      </c>
      <c r="B795" s="2">
        <v>43256.70925925926</v>
      </c>
      <c r="C795" t="s">
        <v>5617</v>
      </c>
      <c r="D795" t="s">
        <v>3731</v>
      </c>
      <c r="E795" t="s">
        <v>3325</v>
      </c>
      <c r="F795">
        <f t="shared" si="12"/>
        <v>66</v>
      </c>
      <c r="G795">
        <v>9929209</v>
      </c>
      <c r="H795">
        <v>138211</v>
      </c>
      <c r="I795">
        <v>7057</v>
      </c>
      <c r="J795" t="s">
        <v>7888</v>
      </c>
      <c r="K795" t="s">
        <v>9574</v>
      </c>
      <c r="L795" t="s">
        <v>9030</v>
      </c>
      <c r="M795" t="s">
        <v>9575</v>
      </c>
      <c r="V795" t="s">
        <v>7930</v>
      </c>
    </row>
    <row r="796" spans="1:22" x14ac:dyDescent="0.3">
      <c r="A796" t="s">
        <v>11</v>
      </c>
      <c r="B796" s="2">
        <v>43254.668958333335</v>
      </c>
      <c r="C796" t="s">
        <v>5624</v>
      </c>
      <c r="D796" t="s">
        <v>3731</v>
      </c>
      <c r="E796" t="s">
        <v>1713</v>
      </c>
      <c r="F796">
        <f t="shared" si="12"/>
        <v>178</v>
      </c>
      <c r="G796">
        <v>3000418</v>
      </c>
      <c r="H796">
        <v>61141</v>
      </c>
      <c r="I796">
        <v>1835</v>
      </c>
      <c r="J796" t="s">
        <v>7888</v>
      </c>
      <c r="K796" t="s">
        <v>9030</v>
      </c>
      <c r="L796" t="s">
        <v>9548</v>
      </c>
      <c r="M796" t="s">
        <v>9576</v>
      </c>
      <c r="V796" t="s">
        <v>7930</v>
      </c>
    </row>
    <row r="797" spans="1:22" x14ac:dyDescent="0.3">
      <c r="A797" t="s">
        <v>11</v>
      </c>
      <c r="B797" s="2">
        <v>43246.7502662037</v>
      </c>
      <c r="C797" t="s">
        <v>5631</v>
      </c>
      <c r="D797" t="s">
        <v>16</v>
      </c>
      <c r="E797" t="s">
        <v>25</v>
      </c>
      <c r="F797">
        <f t="shared" si="12"/>
        <v>196</v>
      </c>
      <c r="G797">
        <v>99941041</v>
      </c>
      <c r="H797">
        <v>853389</v>
      </c>
      <c r="I797">
        <v>36984</v>
      </c>
      <c r="J797" t="s">
        <v>7888</v>
      </c>
      <c r="K797" t="s">
        <v>9577</v>
      </c>
      <c r="L797" t="s">
        <v>8708</v>
      </c>
      <c r="M797" t="s">
        <v>9260</v>
      </c>
      <c r="O797" t="s">
        <v>9578</v>
      </c>
      <c r="V797" t="s">
        <v>7930</v>
      </c>
    </row>
    <row r="798" spans="1:22" x14ac:dyDescent="0.3">
      <c r="A798" t="s">
        <v>11</v>
      </c>
      <c r="B798" s="2">
        <v>43237.500335648147</v>
      </c>
      <c r="C798" t="s">
        <v>5638</v>
      </c>
      <c r="D798" t="s">
        <v>3731</v>
      </c>
      <c r="E798" t="s">
        <v>538</v>
      </c>
      <c r="F798">
        <f t="shared" si="12"/>
        <v>130</v>
      </c>
      <c r="G798">
        <v>28118803</v>
      </c>
      <c r="H798">
        <v>322432</v>
      </c>
      <c r="I798">
        <v>19901</v>
      </c>
      <c r="J798" t="s">
        <v>7888</v>
      </c>
      <c r="K798" t="s">
        <v>9550</v>
      </c>
      <c r="L798" t="s">
        <v>9548</v>
      </c>
      <c r="M798" t="s">
        <v>9549</v>
      </c>
      <c r="V798" t="s">
        <v>7930</v>
      </c>
    </row>
    <row r="799" spans="1:22" x14ac:dyDescent="0.3">
      <c r="A799" t="s">
        <v>11</v>
      </c>
      <c r="B799" s="2">
        <v>43232.750011574077</v>
      </c>
      <c r="C799" t="s">
        <v>5645</v>
      </c>
      <c r="D799" t="s">
        <v>3731</v>
      </c>
      <c r="E799" t="s">
        <v>3241</v>
      </c>
      <c r="F799">
        <f t="shared" si="12"/>
        <v>215</v>
      </c>
      <c r="G799">
        <v>1709555</v>
      </c>
      <c r="H799">
        <v>20518</v>
      </c>
      <c r="I799">
        <v>677</v>
      </c>
      <c r="J799" t="s">
        <v>7888</v>
      </c>
      <c r="K799" t="s">
        <v>9579</v>
      </c>
      <c r="L799" t="s">
        <v>9580</v>
      </c>
      <c r="M799" t="s">
        <v>9571</v>
      </c>
      <c r="V799" t="s">
        <v>7930</v>
      </c>
    </row>
    <row r="800" spans="1:22" x14ac:dyDescent="0.3">
      <c r="A800" t="s">
        <v>11</v>
      </c>
      <c r="B800" s="2">
        <v>43227.416678240741</v>
      </c>
      <c r="C800" t="s">
        <v>5652</v>
      </c>
      <c r="D800" t="s">
        <v>3731</v>
      </c>
      <c r="E800" t="s">
        <v>908</v>
      </c>
      <c r="F800">
        <f t="shared" si="12"/>
        <v>170</v>
      </c>
      <c r="G800">
        <v>2820592</v>
      </c>
      <c r="H800">
        <v>21406</v>
      </c>
      <c r="I800">
        <v>946</v>
      </c>
      <c r="J800" t="s">
        <v>7888</v>
      </c>
      <c r="K800" t="s">
        <v>9581</v>
      </c>
      <c r="L800" t="s">
        <v>9568</v>
      </c>
      <c r="M800" t="s">
        <v>9582</v>
      </c>
      <c r="V800" t="s">
        <v>7930</v>
      </c>
    </row>
    <row r="801" spans="1:22" x14ac:dyDescent="0.3">
      <c r="A801" t="s">
        <v>11</v>
      </c>
      <c r="B801" s="2">
        <v>43221.75</v>
      </c>
      <c r="C801" t="s">
        <v>5658</v>
      </c>
      <c r="D801" t="s">
        <v>3731</v>
      </c>
      <c r="E801" t="s">
        <v>222</v>
      </c>
      <c r="F801">
        <f t="shared" si="12"/>
        <v>255</v>
      </c>
      <c r="G801">
        <v>816899</v>
      </c>
      <c r="H801">
        <v>17425</v>
      </c>
      <c r="I801">
        <v>909</v>
      </c>
      <c r="J801" t="s">
        <v>7888</v>
      </c>
      <c r="K801" t="s">
        <v>9583</v>
      </c>
      <c r="L801" t="s">
        <v>9584</v>
      </c>
      <c r="M801" t="s">
        <v>7968</v>
      </c>
      <c r="V801" t="s">
        <v>7930</v>
      </c>
    </row>
    <row r="802" spans="1:22" x14ac:dyDescent="0.3">
      <c r="A802" t="s">
        <v>11</v>
      </c>
      <c r="B802" s="2">
        <v>43216.750011574077</v>
      </c>
      <c r="C802" t="s">
        <v>5665</v>
      </c>
      <c r="D802" t="s">
        <v>5667</v>
      </c>
      <c r="E802" t="s">
        <v>1116</v>
      </c>
      <c r="F802">
        <f t="shared" si="12"/>
        <v>220</v>
      </c>
      <c r="G802">
        <v>21255807</v>
      </c>
      <c r="H802">
        <v>271554</v>
      </c>
      <c r="I802">
        <v>16246</v>
      </c>
      <c r="J802" t="s">
        <v>7888</v>
      </c>
      <c r="K802" t="s">
        <v>9585</v>
      </c>
      <c r="L802" t="s">
        <v>9568</v>
      </c>
      <c r="M802" t="s">
        <v>9586</v>
      </c>
      <c r="V802" t="s">
        <v>7930</v>
      </c>
    </row>
    <row r="803" spans="1:22" x14ac:dyDescent="0.3">
      <c r="A803" t="s">
        <v>11</v>
      </c>
      <c r="B803" s="2">
        <v>43203.750393518516</v>
      </c>
      <c r="C803" t="s">
        <v>5673</v>
      </c>
      <c r="D803" t="s">
        <v>3731</v>
      </c>
      <c r="E803" t="s">
        <v>2259</v>
      </c>
      <c r="F803">
        <f t="shared" si="12"/>
        <v>217</v>
      </c>
      <c r="G803">
        <v>122423790</v>
      </c>
      <c r="H803">
        <v>1460924</v>
      </c>
      <c r="I803">
        <v>58766</v>
      </c>
      <c r="J803" t="s">
        <v>7888</v>
      </c>
      <c r="K803" t="s">
        <v>9587</v>
      </c>
      <c r="L803" t="s">
        <v>8603</v>
      </c>
      <c r="M803" t="s">
        <v>8626</v>
      </c>
      <c r="O803" t="s">
        <v>8647</v>
      </c>
      <c r="V803" t="s">
        <v>7930</v>
      </c>
    </row>
    <row r="804" spans="1:22" x14ac:dyDescent="0.3">
      <c r="A804" t="s">
        <v>11</v>
      </c>
      <c r="B804" s="2">
        <v>43195.750011574077</v>
      </c>
      <c r="C804" t="s">
        <v>5680</v>
      </c>
      <c r="D804" t="s">
        <v>3731</v>
      </c>
      <c r="E804" t="s">
        <v>5682</v>
      </c>
      <c r="F804">
        <f t="shared" si="12"/>
        <v>58</v>
      </c>
      <c r="G804">
        <v>1132398</v>
      </c>
      <c r="H804">
        <v>29771</v>
      </c>
      <c r="I804">
        <v>1630</v>
      </c>
      <c r="J804" t="s">
        <v>7888</v>
      </c>
      <c r="K804" t="s">
        <v>9588</v>
      </c>
      <c r="L804" t="s">
        <v>9548</v>
      </c>
      <c r="M804" t="s">
        <v>9549</v>
      </c>
      <c r="V804" t="s">
        <v>7930</v>
      </c>
    </row>
    <row r="805" spans="1:22" x14ac:dyDescent="0.3">
      <c r="A805" t="s">
        <v>11</v>
      </c>
      <c r="B805" s="2">
        <v>43185.750034722223</v>
      </c>
      <c r="C805" t="s">
        <v>5688</v>
      </c>
      <c r="D805" t="s">
        <v>16</v>
      </c>
      <c r="E805" t="s">
        <v>939</v>
      </c>
      <c r="F805">
        <f t="shared" si="12"/>
        <v>235</v>
      </c>
      <c r="G805">
        <v>152839987</v>
      </c>
      <c r="H805">
        <v>1402540</v>
      </c>
      <c r="I805">
        <v>75025</v>
      </c>
      <c r="J805" t="s">
        <v>7888</v>
      </c>
      <c r="K805" t="s">
        <v>9589</v>
      </c>
      <c r="L805" t="s">
        <v>9590</v>
      </c>
      <c r="M805" t="s">
        <v>9591</v>
      </c>
      <c r="O805" t="s">
        <v>9345</v>
      </c>
      <c r="V805" t="s">
        <v>7930</v>
      </c>
    </row>
    <row r="806" spans="1:22" x14ac:dyDescent="0.3">
      <c r="A806" t="s">
        <v>11</v>
      </c>
      <c r="B806" s="2">
        <v>43179.416678240741</v>
      </c>
      <c r="C806" t="s">
        <v>5695</v>
      </c>
      <c r="D806" t="s">
        <v>1369</v>
      </c>
      <c r="E806" t="s">
        <v>5697</v>
      </c>
      <c r="F806">
        <f t="shared" si="12"/>
        <v>349</v>
      </c>
      <c r="G806">
        <v>1604924</v>
      </c>
      <c r="H806">
        <v>23556</v>
      </c>
      <c r="I806">
        <v>602</v>
      </c>
      <c r="J806" t="s">
        <v>7888</v>
      </c>
      <c r="K806" t="s">
        <v>9581</v>
      </c>
      <c r="L806" t="s">
        <v>9568</v>
      </c>
      <c r="M806" t="s">
        <v>9582</v>
      </c>
      <c r="V806" t="s">
        <v>7930</v>
      </c>
    </row>
    <row r="807" spans="1:22" x14ac:dyDescent="0.3">
      <c r="A807" t="s">
        <v>11</v>
      </c>
      <c r="B807" s="2">
        <v>43174.7503125</v>
      </c>
      <c r="C807" t="s">
        <v>5702</v>
      </c>
      <c r="D807" t="s">
        <v>3731</v>
      </c>
      <c r="E807" t="s">
        <v>1466</v>
      </c>
      <c r="F807">
        <f t="shared" si="12"/>
        <v>72</v>
      </c>
      <c r="G807">
        <v>4462412</v>
      </c>
      <c r="H807">
        <v>78026</v>
      </c>
      <c r="I807">
        <v>3344</v>
      </c>
      <c r="J807" t="s">
        <v>7888</v>
      </c>
      <c r="K807" t="s">
        <v>9579</v>
      </c>
      <c r="L807" t="s">
        <v>9568</v>
      </c>
      <c r="M807" t="s">
        <v>9571</v>
      </c>
      <c r="V807" t="s">
        <v>7930</v>
      </c>
    </row>
    <row r="808" spans="1:22" x14ac:dyDescent="0.3">
      <c r="A808" t="s">
        <v>11</v>
      </c>
      <c r="B808" s="2">
        <v>43170.50886574074</v>
      </c>
      <c r="C808" t="s">
        <v>5709</v>
      </c>
      <c r="D808" t="s">
        <v>3832</v>
      </c>
      <c r="E808" t="s">
        <v>105</v>
      </c>
      <c r="F808">
        <f t="shared" si="12"/>
        <v>227</v>
      </c>
      <c r="G808">
        <v>339000</v>
      </c>
      <c r="H808">
        <v>8175</v>
      </c>
      <c r="I808">
        <v>398</v>
      </c>
      <c r="J808" t="s">
        <v>7888</v>
      </c>
      <c r="K808" t="s">
        <v>9592</v>
      </c>
      <c r="L808" t="s">
        <v>9593</v>
      </c>
      <c r="M808" t="s">
        <v>9594</v>
      </c>
      <c r="V808" t="s">
        <v>7930</v>
      </c>
    </row>
    <row r="809" spans="1:22" x14ac:dyDescent="0.3">
      <c r="A809" t="s">
        <v>11</v>
      </c>
      <c r="B809" s="2">
        <v>43157.750023148146</v>
      </c>
      <c r="C809" t="s">
        <v>5716</v>
      </c>
      <c r="D809" t="s">
        <v>3731</v>
      </c>
      <c r="E809" t="s">
        <v>1204</v>
      </c>
      <c r="F809">
        <f t="shared" si="12"/>
        <v>181</v>
      </c>
      <c r="G809">
        <v>386989691</v>
      </c>
      <c r="H809">
        <v>2299180</v>
      </c>
      <c r="I809">
        <v>76007</v>
      </c>
      <c r="J809" t="s">
        <v>7888</v>
      </c>
      <c r="K809" t="s">
        <v>9581</v>
      </c>
      <c r="L809" t="s">
        <v>8708</v>
      </c>
      <c r="M809" t="s">
        <v>8521</v>
      </c>
      <c r="O809" t="s">
        <v>9460</v>
      </c>
      <c r="V809" t="s">
        <v>7930</v>
      </c>
    </row>
    <row r="810" spans="1:22" x14ac:dyDescent="0.3">
      <c r="A810" t="s">
        <v>11</v>
      </c>
      <c r="B810" s="2">
        <v>43151.916678240741</v>
      </c>
      <c r="C810" t="s">
        <v>5723</v>
      </c>
      <c r="D810" t="s">
        <v>3731</v>
      </c>
      <c r="E810" t="s">
        <v>5725</v>
      </c>
      <c r="F810">
        <f t="shared" si="12"/>
        <v>60</v>
      </c>
      <c r="G810">
        <v>3112214</v>
      </c>
      <c r="H810">
        <v>42895</v>
      </c>
      <c r="I810">
        <v>1235</v>
      </c>
      <c r="J810" t="s">
        <v>7888</v>
      </c>
      <c r="K810" t="s">
        <v>9581</v>
      </c>
      <c r="L810" t="s">
        <v>9568</v>
      </c>
      <c r="M810" t="s">
        <v>9582</v>
      </c>
      <c r="O810" t="s">
        <v>9595</v>
      </c>
      <c r="V810" t="s">
        <v>7930</v>
      </c>
    </row>
    <row r="811" spans="1:22" x14ac:dyDescent="0.3">
      <c r="A811" t="s">
        <v>11</v>
      </c>
      <c r="B811" s="2">
        <v>43145.750034722223</v>
      </c>
      <c r="C811" t="s">
        <v>5731</v>
      </c>
      <c r="D811" t="s">
        <v>3731</v>
      </c>
      <c r="E811" t="s">
        <v>385</v>
      </c>
      <c r="F811">
        <f t="shared" si="12"/>
        <v>206</v>
      </c>
      <c r="G811">
        <v>2362350</v>
      </c>
      <c r="H811">
        <v>50524</v>
      </c>
      <c r="I811">
        <v>1780</v>
      </c>
      <c r="J811" t="s">
        <v>7888</v>
      </c>
      <c r="K811" t="s">
        <v>9596</v>
      </c>
      <c r="M811" t="s">
        <v>9597</v>
      </c>
      <c r="V811" t="s">
        <v>7930</v>
      </c>
    </row>
    <row r="812" spans="1:22" x14ac:dyDescent="0.3">
      <c r="A812" t="s">
        <v>11</v>
      </c>
      <c r="B812" s="2">
        <v>43144.499664351853</v>
      </c>
      <c r="C812" t="s">
        <v>5738</v>
      </c>
      <c r="D812" t="s">
        <v>3731</v>
      </c>
      <c r="E812" t="s">
        <v>5740</v>
      </c>
      <c r="F812">
        <f t="shared" si="12"/>
        <v>319</v>
      </c>
      <c r="G812">
        <v>1532931</v>
      </c>
      <c r="H812">
        <v>15726</v>
      </c>
      <c r="I812">
        <v>389</v>
      </c>
      <c r="J812" t="s">
        <v>7888</v>
      </c>
      <c r="K812" t="s">
        <v>9598</v>
      </c>
      <c r="L812" t="s">
        <v>8708</v>
      </c>
      <c r="M812" t="s">
        <v>9599</v>
      </c>
      <c r="V812" t="s">
        <v>7930</v>
      </c>
    </row>
    <row r="813" spans="1:22" x14ac:dyDescent="0.3">
      <c r="A813" t="s">
        <v>11</v>
      </c>
      <c r="B813" s="2">
        <v>43143.7500462963</v>
      </c>
      <c r="C813" t="s">
        <v>5709</v>
      </c>
      <c r="D813" t="s">
        <v>1369</v>
      </c>
      <c r="E813" t="s">
        <v>1584</v>
      </c>
      <c r="F813">
        <f t="shared" si="12"/>
        <v>225</v>
      </c>
      <c r="G813">
        <v>753183</v>
      </c>
      <c r="H813">
        <v>13294</v>
      </c>
      <c r="I813">
        <v>651</v>
      </c>
      <c r="J813" t="s">
        <v>7888</v>
      </c>
      <c r="K813" t="s">
        <v>9592</v>
      </c>
      <c r="L813" t="s">
        <v>9593</v>
      </c>
      <c r="M813" t="s">
        <v>9594</v>
      </c>
      <c r="V813" t="s">
        <v>7930</v>
      </c>
    </row>
    <row r="814" spans="1:22" x14ac:dyDescent="0.3">
      <c r="A814" t="s">
        <v>11</v>
      </c>
      <c r="B814" s="2">
        <v>43139.753136574072</v>
      </c>
      <c r="C814" t="s">
        <v>5750</v>
      </c>
      <c r="D814" t="s">
        <v>3731</v>
      </c>
      <c r="E814" t="s">
        <v>3953</v>
      </c>
      <c r="F814">
        <f t="shared" si="12"/>
        <v>35</v>
      </c>
      <c r="G814">
        <v>118129</v>
      </c>
      <c r="H814">
        <v>3245</v>
      </c>
      <c r="I814">
        <v>244</v>
      </c>
      <c r="J814" t="s">
        <v>7888</v>
      </c>
      <c r="K814" t="s">
        <v>9592</v>
      </c>
      <c r="L814" t="s">
        <v>9593</v>
      </c>
      <c r="M814" t="s">
        <v>9600</v>
      </c>
      <c r="V814" t="s">
        <v>7930</v>
      </c>
    </row>
    <row r="815" spans="1:22" x14ac:dyDescent="0.3">
      <c r="A815" t="s">
        <v>11</v>
      </c>
      <c r="B815" s="2">
        <v>43138.750081018516</v>
      </c>
      <c r="C815" t="s">
        <v>5757</v>
      </c>
      <c r="D815" t="s">
        <v>5759</v>
      </c>
      <c r="E815" t="s">
        <v>780</v>
      </c>
      <c r="F815">
        <f t="shared" si="12"/>
        <v>188</v>
      </c>
      <c r="G815">
        <v>5710605</v>
      </c>
      <c r="H815">
        <v>107475</v>
      </c>
      <c r="I815">
        <v>3385</v>
      </c>
      <c r="J815" t="s">
        <v>7888</v>
      </c>
      <c r="K815" t="s">
        <v>9601</v>
      </c>
      <c r="L815" t="s">
        <v>9602</v>
      </c>
      <c r="M815" t="s">
        <v>9401</v>
      </c>
      <c r="V815" t="s">
        <v>7930</v>
      </c>
    </row>
    <row r="816" spans="1:22" x14ac:dyDescent="0.3">
      <c r="A816" t="s">
        <v>11</v>
      </c>
      <c r="B816" s="2">
        <v>43126.750011574077</v>
      </c>
      <c r="C816" t="s">
        <v>5765</v>
      </c>
      <c r="D816" t="s">
        <v>1369</v>
      </c>
      <c r="E816" t="s">
        <v>1040</v>
      </c>
      <c r="F816">
        <f t="shared" si="12"/>
        <v>161</v>
      </c>
      <c r="G816">
        <v>59699302</v>
      </c>
      <c r="H816">
        <v>548582</v>
      </c>
      <c r="I816">
        <v>16639</v>
      </c>
      <c r="J816" t="s">
        <v>7888</v>
      </c>
      <c r="K816" t="s">
        <v>9598</v>
      </c>
      <c r="L816" t="s">
        <v>8876</v>
      </c>
      <c r="M816" t="s">
        <v>9599</v>
      </c>
      <c r="O816" t="s">
        <v>9072</v>
      </c>
      <c r="V816" t="s">
        <v>7930</v>
      </c>
    </row>
    <row r="817" spans="1:22" x14ac:dyDescent="0.3">
      <c r="A817" t="s">
        <v>11</v>
      </c>
      <c r="B817" s="2">
        <v>43118.750034722223</v>
      </c>
      <c r="C817" t="s">
        <v>5772</v>
      </c>
      <c r="D817" t="s">
        <v>3731</v>
      </c>
      <c r="E817" t="s">
        <v>676</v>
      </c>
      <c r="F817">
        <f t="shared" si="12"/>
        <v>127</v>
      </c>
      <c r="G817">
        <v>32300410</v>
      </c>
      <c r="H817">
        <v>347733</v>
      </c>
      <c r="I817">
        <v>8677</v>
      </c>
      <c r="J817" t="s">
        <v>7888</v>
      </c>
      <c r="K817" t="s">
        <v>9603</v>
      </c>
      <c r="L817" t="s">
        <v>9604</v>
      </c>
      <c r="M817" t="s">
        <v>9605</v>
      </c>
      <c r="N817" t="s">
        <v>8228</v>
      </c>
      <c r="O817" t="s">
        <v>9606</v>
      </c>
      <c r="V817" t="s">
        <v>7930</v>
      </c>
    </row>
    <row r="818" spans="1:22" x14ac:dyDescent="0.3">
      <c r="A818" t="s">
        <v>11</v>
      </c>
      <c r="B818" s="2">
        <v>43114.75</v>
      </c>
      <c r="C818" t="s">
        <v>5779</v>
      </c>
      <c r="D818" t="s">
        <v>3731</v>
      </c>
      <c r="E818" t="s">
        <v>5781</v>
      </c>
      <c r="F818">
        <f t="shared" si="12"/>
        <v>79</v>
      </c>
      <c r="G818">
        <v>2194700</v>
      </c>
      <c r="H818">
        <v>42380</v>
      </c>
      <c r="I818">
        <v>1375</v>
      </c>
      <c r="J818" t="s">
        <v>7888</v>
      </c>
      <c r="K818" t="s">
        <v>9173</v>
      </c>
      <c r="L818" t="s">
        <v>9568</v>
      </c>
      <c r="M818" t="s">
        <v>9586</v>
      </c>
      <c r="O818" t="s">
        <v>9607</v>
      </c>
      <c r="V818" t="s">
        <v>7930</v>
      </c>
    </row>
    <row r="819" spans="1:22" x14ac:dyDescent="0.3">
      <c r="A819" t="s">
        <v>11</v>
      </c>
      <c r="B819" s="2">
        <v>43104.750011574077</v>
      </c>
      <c r="C819" t="s">
        <v>5787</v>
      </c>
      <c r="D819" t="s">
        <v>3731</v>
      </c>
      <c r="E819" t="s">
        <v>2119</v>
      </c>
      <c r="F819">
        <f t="shared" si="12"/>
        <v>216</v>
      </c>
      <c r="G819">
        <v>300197</v>
      </c>
      <c r="H819">
        <v>5841</v>
      </c>
      <c r="I819">
        <v>260</v>
      </c>
      <c r="J819" t="s">
        <v>7888</v>
      </c>
      <c r="K819" t="s">
        <v>9608</v>
      </c>
      <c r="L819" t="s">
        <v>9609</v>
      </c>
      <c r="M819" t="s">
        <v>9610</v>
      </c>
      <c r="O819" t="s">
        <v>9611</v>
      </c>
      <c r="V819" t="s">
        <v>7930</v>
      </c>
    </row>
    <row r="820" spans="1:22" x14ac:dyDescent="0.3">
      <c r="A820" t="s">
        <v>11</v>
      </c>
      <c r="B820" s="2">
        <v>43096.75</v>
      </c>
      <c r="C820" t="s">
        <v>5794</v>
      </c>
      <c r="D820" t="s">
        <v>3731</v>
      </c>
      <c r="E820" t="s">
        <v>2029</v>
      </c>
      <c r="F820">
        <f t="shared" si="12"/>
        <v>207</v>
      </c>
      <c r="G820">
        <v>3629039</v>
      </c>
      <c r="H820">
        <v>49804</v>
      </c>
      <c r="I820">
        <v>1848</v>
      </c>
      <c r="J820" t="s">
        <v>7888</v>
      </c>
      <c r="K820" t="s">
        <v>7925</v>
      </c>
      <c r="L820" t="s">
        <v>9612</v>
      </c>
      <c r="M820" t="s">
        <v>9613</v>
      </c>
      <c r="O820" t="s">
        <v>9614</v>
      </c>
      <c r="V820" t="s">
        <v>7930</v>
      </c>
    </row>
    <row r="821" spans="1:22" x14ac:dyDescent="0.3">
      <c r="A821" t="s">
        <v>11</v>
      </c>
      <c r="B821" s="2">
        <v>43092.75</v>
      </c>
      <c r="C821" t="s">
        <v>5801</v>
      </c>
      <c r="D821" t="s">
        <v>3731</v>
      </c>
      <c r="E821" t="s">
        <v>17</v>
      </c>
      <c r="F821">
        <f t="shared" si="12"/>
        <v>205</v>
      </c>
      <c r="G821">
        <v>381280</v>
      </c>
      <c r="H821">
        <v>6513</v>
      </c>
      <c r="I821">
        <v>175</v>
      </c>
      <c r="J821" t="s">
        <v>7888</v>
      </c>
      <c r="K821" t="s">
        <v>9615</v>
      </c>
      <c r="L821" t="s">
        <v>9616</v>
      </c>
      <c r="M821" t="s">
        <v>9617</v>
      </c>
      <c r="O821" t="s">
        <v>9618</v>
      </c>
      <c r="V821" t="s">
        <v>7930</v>
      </c>
    </row>
    <row r="822" spans="1:22" x14ac:dyDescent="0.3">
      <c r="A822" t="s">
        <v>11</v>
      </c>
      <c r="B822" s="2">
        <v>43088.75</v>
      </c>
      <c r="C822" t="s">
        <v>5807</v>
      </c>
      <c r="D822" t="s">
        <v>3731</v>
      </c>
      <c r="E822" t="s">
        <v>863</v>
      </c>
      <c r="F822">
        <f t="shared" si="12"/>
        <v>237</v>
      </c>
      <c r="G822">
        <v>538671</v>
      </c>
      <c r="H822">
        <v>4136</v>
      </c>
      <c r="I822">
        <v>223</v>
      </c>
      <c r="J822" t="s">
        <v>7888</v>
      </c>
      <c r="K822" t="s">
        <v>9619</v>
      </c>
      <c r="L822" t="s">
        <v>9620</v>
      </c>
      <c r="M822" t="s">
        <v>9621</v>
      </c>
      <c r="O822" t="s">
        <v>9622</v>
      </c>
      <c r="V822" t="s">
        <v>7930</v>
      </c>
    </row>
    <row r="823" spans="1:22" x14ac:dyDescent="0.3">
      <c r="A823" t="s">
        <v>11</v>
      </c>
      <c r="B823" s="2">
        <v>43087.750787037039</v>
      </c>
      <c r="C823" t="s">
        <v>5813</v>
      </c>
      <c r="D823" t="s">
        <v>3731</v>
      </c>
      <c r="E823" t="s">
        <v>530</v>
      </c>
      <c r="F823">
        <f t="shared" si="12"/>
        <v>219</v>
      </c>
      <c r="G823">
        <v>1541034</v>
      </c>
      <c r="H823">
        <v>8129</v>
      </c>
      <c r="I823">
        <v>250</v>
      </c>
      <c r="J823" t="s">
        <v>7888</v>
      </c>
      <c r="K823" t="s">
        <v>9623</v>
      </c>
      <c r="L823" t="s">
        <v>9624</v>
      </c>
      <c r="M823" t="s">
        <v>9625</v>
      </c>
      <c r="O823" t="s">
        <v>9626</v>
      </c>
      <c r="V823" t="s">
        <v>7930</v>
      </c>
    </row>
    <row r="824" spans="1:22" x14ac:dyDescent="0.3">
      <c r="A824" t="s">
        <v>11</v>
      </c>
      <c r="B824" s="2">
        <v>43084.708333333336</v>
      </c>
      <c r="C824" t="s">
        <v>5819</v>
      </c>
      <c r="D824" t="s">
        <v>3731</v>
      </c>
      <c r="E824" t="s">
        <v>4203</v>
      </c>
      <c r="F824">
        <f t="shared" si="12"/>
        <v>33</v>
      </c>
      <c r="G824">
        <v>75429</v>
      </c>
      <c r="H824">
        <v>1289</v>
      </c>
      <c r="I824">
        <v>63</v>
      </c>
      <c r="J824" t="s">
        <v>7888</v>
      </c>
      <c r="K824" t="s">
        <v>9619</v>
      </c>
      <c r="L824" t="s">
        <v>9620</v>
      </c>
      <c r="M824" t="s">
        <v>9621</v>
      </c>
      <c r="O824" t="s">
        <v>9622</v>
      </c>
      <c r="V824" t="s">
        <v>7930</v>
      </c>
    </row>
    <row r="825" spans="1:22" x14ac:dyDescent="0.3">
      <c r="A825" t="s">
        <v>11</v>
      </c>
      <c r="B825" s="2">
        <v>43076.750081018516</v>
      </c>
      <c r="C825" t="s">
        <v>5825</v>
      </c>
      <c r="D825" t="s">
        <v>3731</v>
      </c>
      <c r="E825" t="s">
        <v>1692</v>
      </c>
      <c r="F825">
        <f t="shared" si="12"/>
        <v>179</v>
      </c>
      <c r="G825">
        <v>19819142</v>
      </c>
      <c r="H825">
        <v>315768</v>
      </c>
      <c r="I825">
        <v>12642</v>
      </c>
      <c r="J825" t="s">
        <v>7888</v>
      </c>
      <c r="K825" t="s">
        <v>9627</v>
      </c>
      <c r="L825" t="s">
        <v>9628</v>
      </c>
      <c r="M825" t="s">
        <v>9629</v>
      </c>
      <c r="O825" t="s">
        <v>9630</v>
      </c>
      <c r="V825" t="s">
        <v>7930</v>
      </c>
    </row>
    <row r="826" spans="1:22" x14ac:dyDescent="0.3">
      <c r="A826" t="s">
        <v>11</v>
      </c>
      <c r="B826" s="2">
        <v>43073.842465277776</v>
      </c>
      <c r="C826" t="s">
        <v>5832</v>
      </c>
      <c r="D826" t="s">
        <v>3731</v>
      </c>
      <c r="E826" t="s">
        <v>3500</v>
      </c>
      <c r="F826">
        <f t="shared" si="12"/>
        <v>57</v>
      </c>
      <c r="G826">
        <v>843218</v>
      </c>
      <c r="H826">
        <v>13477</v>
      </c>
      <c r="I826">
        <v>417</v>
      </c>
      <c r="J826" t="s">
        <v>7888</v>
      </c>
      <c r="K826" t="s">
        <v>9627</v>
      </c>
      <c r="L826" t="s">
        <v>9628</v>
      </c>
      <c r="M826" t="s">
        <v>9631</v>
      </c>
      <c r="O826" t="s">
        <v>9630</v>
      </c>
      <c r="V826" t="s">
        <v>7930</v>
      </c>
    </row>
    <row r="827" spans="1:22" x14ac:dyDescent="0.3">
      <c r="A827" t="s">
        <v>11</v>
      </c>
      <c r="B827" s="2">
        <v>43065.741828703707</v>
      </c>
      <c r="C827" t="s">
        <v>5838</v>
      </c>
      <c r="D827" t="s">
        <v>16</v>
      </c>
      <c r="E827" t="s">
        <v>2852</v>
      </c>
      <c r="F827">
        <f t="shared" si="12"/>
        <v>262</v>
      </c>
      <c r="G827">
        <v>102698009</v>
      </c>
      <c r="H827">
        <v>1011020</v>
      </c>
      <c r="I827">
        <v>36781</v>
      </c>
      <c r="J827" t="s">
        <v>7888</v>
      </c>
      <c r="K827" t="s">
        <v>9632</v>
      </c>
      <c r="L827" t="s">
        <v>9365</v>
      </c>
      <c r="M827" t="s">
        <v>9633</v>
      </c>
      <c r="O827" t="s">
        <v>9634</v>
      </c>
      <c r="V827" t="s">
        <v>7930</v>
      </c>
    </row>
    <row r="828" spans="1:22" x14ac:dyDescent="0.3">
      <c r="A828" t="s">
        <v>11</v>
      </c>
      <c r="B828" s="2">
        <v>43060.750578703701</v>
      </c>
      <c r="C828" t="s">
        <v>5845</v>
      </c>
      <c r="D828" t="s">
        <v>3731</v>
      </c>
      <c r="E828" t="s">
        <v>3325</v>
      </c>
      <c r="F828">
        <f t="shared" si="12"/>
        <v>66</v>
      </c>
      <c r="G828">
        <v>6034989</v>
      </c>
      <c r="H828">
        <v>71213</v>
      </c>
      <c r="I828">
        <v>1695</v>
      </c>
      <c r="J828" t="s">
        <v>7888</v>
      </c>
      <c r="K828" t="s">
        <v>9632</v>
      </c>
      <c r="L828" t="s">
        <v>9568</v>
      </c>
      <c r="M828" t="s">
        <v>9635</v>
      </c>
      <c r="O828" t="s">
        <v>9636</v>
      </c>
      <c r="V828" t="s">
        <v>7930</v>
      </c>
    </row>
    <row r="829" spans="1:22" x14ac:dyDescent="0.3">
      <c r="A829" t="s">
        <v>11</v>
      </c>
      <c r="B829" s="2">
        <v>43058.75037037037</v>
      </c>
      <c r="C829" t="s">
        <v>5852</v>
      </c>
      <c r="D829" t="s">
        <v>3731</v>
      </c>
      <c r="E829" t="s">
        <v>3296</v>
      </c>
      <c r="F829">
        <f t="shared" si="12"/>
        <v>224</v>
      </c>
      <c r="G829">
        <v>6727843</v>
      </c>
      <c r="H829">
        <v>150869</v>
      </c>
      <c r="I829">
        <v>3425</v>
      </c>
      <c r="J829" t="s">
        <v>7888</v>
      </c>
      <c r="K829" t="s">
        <v>9637</v>
      </c>
      <c r="L829" t="s">
        <v>9548</v>
      </c>
      <c r="M829" t="s">
        <v>9576</v>
      </c>
      <c r="V829" t="s">
        <v>7930</v>
      </c>
    </row>
    <row r="830" spans="1:22" x14ac:dyDescent="0.3">
      <c r="A830" t="s">
        <v>11</v>
      </c>
      <c r="B830" s="2">
        <v>43048.750011574077</v>
      </c>
      <c r="C830" t="s">
        <v>5859</v>
      </c>
      <c r="D830" t="s">
        <v>3731</v>
      </c>
      <c r="E830" t="s">
        <v>262</v>
      </c>
      <c r="F830">
        <f t="shared" si="12"/>
        <v>195</v>
      </c>
      <c r="G830">
        <v>1315522</v>
      </c>
      <c r="H830">
        <v>19976</v>
      </c>
      <c r="I830">
        <v>1095</v>
      </c>
      <c r="J830" t="s">
        <v>7888</v>
      </c>
      <c r="K830" t="s">
        <v>9638</v>
      </c>
      <c r="L830" t="s">
        <v>9639</v>
      </c>
      <c r="M830" t="s">
        <v>9640</v>
      </c>
      <c r="O830" t="s">
        <v>9641</v>
      </c>
      <c r="V830" t="s">
        <v>7930</v>
      </c>
    </row>
    <row r="831" spans="1:22" x14ac:dyDescent="0.3">
      <c r="A831" t="s">
        <v>11</v>
      </c>
      <c r="B831" s="2">
        <v>43042.764317129629</v>
      </c>
      <c r="C831" t="s">
        <v>5866</v>
      </c>
      <c r="D831" t="s">
        <v>3731</v>
      </c>
      <c r="E831" t="s">
        <v>307</v>
      </c>
      <c r="F831">
        <f t="shared" si="12"/>
        <v>233</v>
      </c>
      <c r="G831">
        <v>5856831</v>
      </c>
      <c r="H831">
        <v>70859</v>
      </c>
      <c r="I831">
        <v>2133</v>
      </c>
      <c r="J831" t="s">
        <v>7888</v>
      </c>
      <c r="K831" t="s">
        <v>9642</v>
      </c>
      <c r="L831" t="s">
        <v>9643</v>
      </c>
      <c r="M831" t="s">
        <v>9644</v>
      </c>
      <c r="O831" t="s">
        <v>9645</v>
      </c>
      <c r="V831" t="s">
        <v>7930</v>
      </c>
    </row>
    <row r="832" spans="1:22" x14ac:dyDescent="0.3">
      <c r="A832" t="s">
        <v>11</v>
      </c>
      <c r="B832" s="2">
        <v>43037.708333333336</v>
      </c>
      <c r="C832" t="s">
        <v>5873</v>
      </c>
      <c r="D832" t="s">
        <v>3731</v>
      </c>
      <c r="E832" t="s">
        <v>4129</v>
      </c>
      <c r="F832">
        <f t="shared" si="12"/>
        <v>41</v>
      </c>
      <c r="G832">
        <v>133210</v>
      </c>
      <c r="H832">
        <v>2735</v>
      </c>
      <c r="I832">
        <v>166</v>
      </c>
      <c r="J832" t="s">
        <v>7888</v>
      </c>
      <c r="K832" t="s">
        <v>9642</v>
      </c>
      <c r="L832" t="s">
        <v>9643</v>
      </c>
      <c r="M832" t="s">
        <v>9644</v>
      </c>
      <c r="O832" t="s">
        <v>9645</v>
      </c>
      <c r="V832" t="s">
        <v>7930</v>
      </c>
    </row>
    <row r="833" spans="1:22" x14ac:dyDescent="0.3">
      <c r="A833" t="s">
        <v>11</v>
      </c>
      <c r="B833" s="2">
        <v>43017.749988425923</v>
      </c>
      <c r="C833" t="s">
        <v>5879</v>
      </c>
      <c r="D833" t="s">
        <v>16</v>
      </c>
      <c r="E833" t="s">
        <v>2244</v>
      </c>
      <c r="F833">
        <f t="shared" si="12"/>
        <v>232</v>
      </c>
      <c r="G833">
        <v>110598516</v>
      </c>
      <c r="H833">
        <v>700147</v>
      </c>
      <c r="I833">
        <v>22589</v>
      </c>
      <c r="J833" t="s">
        <v>7888</v>
      </c>
      <c r="K833" t="s">
        <v>9646</v>
      </c>
      <c r="L833" t="s">
        <v>9647</v>
      </c>
      <c r="M833" t="s">
        <v>9648</v>
      </c>
      <c r="O833" t="s">
        <v>9649</v>
      </c>
      <c r="V833" t="s">
        <v>7930</v>
      </c>
    </row>
    <row r="834" spans="1:22" x14ac:dyDescent="0.3">
      <c r="A834" t="s">
        <v>11</v>
      </c>
      <c r="B834" s="2">
        <v>43012.774618055555</v>
      </c>
      <c r="C834" t="s">
        <v>5886</v>
      </c>
      <c r="D834" t="s">
        <v>3731</v>
      </c>
      <c r="E834" t="s">
        <v>5888</v>
      </c>
      <c r="F834">
        <f t="shared" ref="F834:F897" si="13">IFERROR(IF(ISNUMBER(SEARCH("M", E834)), MID(E834, SEARCH("T", E834) + 1, SEARCH("M", E834) - SEARCH("T", E834) - 1) * 60, 0), 0) + IFERROR(IF(ISNUMBER(SEARCH("M", E834)), MID(E834, SEARCH("M", E834) + 1, SEARCH("S", E834) - SEARCH("M", E834) - 1) * 1, MID(E834, SEARCH("T", E834) + 1, SEARCH("S", E834) - SEARCH("T", E834) - 1) * 1), 0)</f>
        <v>42</v>
      </c>
      <c r="G834">
        <v>2061263</v>
      </c>
      <c r="H834">
        <v>23752</v>
      </c>
      <c r="I834">
        <v>835</v>
      </c>
      <c r="J834" t="s">
        <v>7888</v>
      </c>
      <c r="K834" t="s">
        <v>9646</v>
      </c>
      <c r="L834" t="s">
        <v>9647</v>
      </c>
      <c r="M834" t="s">
        <v>9648</v>
      </c>
      <c r="O834" t="s">
        <v>9649</v>
      </c>
      <c r="V834" t="s">
        <v>7930</v>
      </c>
    </row>
    <row r="835" spans="1:22" x14ac:dyDescent="0.3">
      <c r="A835" t="s">
        <v>11</v>
      </c>
      <c r="B835" s="2">
        <v>42976.750138888892</v>
      </c>
      <c r="C835" t="s">
        <v>5894</v>
      </c>
      <c r="D835" t="s">
        <v>16</v>
      </c>
      <c r="E835" t="s">
        <v>2900</v>
      </c>
      <c r="F835">
        <f t="shared" si="13"/>
        <v>221</v>
      </c>
      <c r="G835">
        <v>135117561</v>
      </c>
      <c r="H835">
        <v>987755</v>
      </c>
      <c r="I835">
        <v>31404</v>
      </c>
      <c r="J835" t="s">
        <v>7888</v>
      </c>
      <c r="K835" t="s">
        <v>9650</v>
      </c>
      <c r="L835" t="s">
        <v>8708</v>
      </c>
      <c r="M835" t="s">
        <v>8521</v>
      </c>
      <c r="O835" t="s">
        <v>9651</v>
      </c>
      <c r="V835" t="s">
        <v>7930</v>
      </c>
    </row>
    <row r="836" spans="1:22" x14ac:dyDescent="0.3">
      <c r="A836" t="s">
        <v>11</v>
      </c>
      <c r="B836" s="2">
        <v>42969.751875000002</v>
      </c>
      <c r="C836" t="s">
        <v>5901</v>
      </c>
      <c r="D836" t="s">
        <v>5759</v>
      </c>
      <c r="E836" t="s">
        <v>4100</v>
      </c>
      <c r="F836">
        <f t="shared" si="13"/>
        <v>45</v>
      </c>
      <c r="G836">
        <v>1660443</v>
      </c>
      <c r="H836">
        <v>20517</v>
      </c>
      <c r="I836">
        <v>514</v>
      </c>
      <c r="J836" t="s">
        <v>7888</v>
      </c>
      <c r="K836" t="s">
        <v>9652</v>
      </c>
      <c r="L836" t="s">
        <v>9653</v>
      </c>
      <c r="M836" t="s">
        <v>9654</v>
      </c>
      <c r="O836" t="s">
        <v>9655</v>
      </c>
      <c r="V836" t="s">
        <v>7930</v>
      </c>
    </row>
    <row r="837" spans="1:22" x14ac:dyDescent="0.3">
      <c r="A837" t="s">
        <v>11</v>
      </c>
      <c r="B837" s="2">
        <v>42920.753229166665</v>
      </c>
      <c r="C837" t="s">
        <v>5908</v>
      </c>
      <c r="D837" t="s">
        <v>5759</v>
      </c>
      <c r="E837" t="s">
        <v>5682</v>
      </c>
      <c r="F837">
        <f t="shared" si="13"/>
        <v>58</v>
      </c>
      <c r="G837">
        <v>99428</v>
      </c>
      <c r="H837">
        <v>3535</v>
      </c>
      <c r="I837">
        <v>124</v>
      </c>
      <c r="J837" t="s">
        <v>7888</v>
      </c>
      <c r="M837" t="s">
        <v>8215</v>
      </c>
      <c r="V837" t="s">
        <v>7930</v>
      </c>
    </row>
    <row r="838" spans="1:22" x14ac:dyDescent="0.3">
      <c r="A838" t="s">
        <v>11</v>
      </c>
      <c r="B838" s="2">
        <v>42912.750497685185</v>
      </c>
      <c r="C838" t="s">
        <v>5913</v>
      </c>
      <c r="D838" t="s">
        <v>5759</v>
      </c>
      <c r="E838" t="s">
        <v>3021</v>
      </c>
      <c r="F838">
        <f t="shared" si="13"/>
        <v>253</v>
      </c>
      <c r="G838">
        <v>272235631</v>
      </c>
      <c r="H838">
        <v>2399899</v>
      </c>
      <c r="I838">
        <v>121012</v>
      </c>
      <c r="J838" t="s">
        <v>7888</v>
      </c>
      <c r="K838" t="s">
        <v>9656</v>
      </c>
      <c r="L838" t="s">
        <v>8708</v>
      </c>
      <c r="M838" t="s">
        <v>9591</v>
      </c>
      <c r="O838" t="s">
        <v>9345</v>
      </c>
      <c r="V838" t="s">
        <v>7930</v>
      </c>
    </row>
    <row r="839" spans="1:22" x14ac:dyDescent="0.3">
      <c r="A839" t="s">
        <v>11</v>
      </c>
      <c r="B839" s="2">
        <v>42905.759675925925</v>
      </c>
      <c r="C839" t="s">
        <v>5920</v>
      </c>
      <c r="D839" t="s">
        <v>5759</v>
      </c>
      <c r="E839" t="s">
        <v>1466</v>
      </c>
      <c r="F839">
        <f t="shared" si="13"/>
        <v>72</v>
      </c>
      <c r="G839">
        <v>2652723</v>
      </c>
      <c r="H839">
        <v>26675</v>
      </c>
      <c r="I839">
        <v>795</v>
      </c>
      <c r="J839" t="s">
        <v>7888</v>
      </c>
      <c r="K839" t="s">
        <v>9656</v>
      </c>
      <c r="L839" t="s">
        <v>9653</v>
      </c>
      <c r="M839" t="s">
        <v>9640</v>
      </c>
      <c r="O839" t="s">
        <v>9657</v>
      </c>
      <c r="V839" t="s">
        <v>7930</v>
      </c>
    </row>
    <row r="840" spans="1:22" x14ac:dyDescent="0.3">
      <c r="A840" t="s">
        <v>11</v>
      </c>
      <c r="B840" s="2">
        <v>42851.749942129631</v>
      </c>
      <c r="C840" t="s">
        <v>5927</v>
      </c>
      <c r="D840" t="s">
        <v>5759</v>
      </c>
      <c r="E840" t="s">
        <v>765</v>
      </c>
      <c r="F840">
        <f t="shared" si="13"/>
        <v>254</v>
      </c>
      <c r="G840">
        <v>109846674</v>
      </c>
      <c r="H840">
        <v>1212279</v>
      </c>
      <c r="I840">
        <v>32652</v>
      </c>
      <c r="J840" t="s">
        <v>7888</v>
      </c>
      <c r="K840" t="s">
        <v>8195</v>
      </c>
      <c r="L840" t="s">
        <v>9653</v>
      </c>
      <c r="M840" t="s">
        <v>9658</v>
      </c>
      <c r="O840" t="s">
        <v>8044</v>
      </c>
      <c r="V840" t="s">
        <v>7930</v>
      </c>
    </row>
    <row r="841" spans="1:22" x14ac:dyDescent="0.3">
      <c r="A841" t="s">
        <v>11</v>
      </c>
      <c r="B841" s="2">
        <v>42843.552581018521</v>
      </c>
      <c r="C841" t="s">
        <v>5934</v>
      </c>
      <c r="D841" t="s">
        <v>5759</v>
      </c>
      <c r="E841" t="s">
        <v>2686</v>
      </c>
      <c r="F841">
        <f t="shared" si="13"/>
        <v>202</v>
      </c>
      <c r="G841">
        <v>3200568</v>
      </c>
      <c r="H841">
        <v>33368</v>
      </c>
      <c r="I841">
        <v>847</v>
      </c>
      <c r="J841" t="s">
        <v>7888</v>
      </c>
      <c r="K841" t="s">
        <v>9659</v>
      </c>
      <c r="L841" t="s">
        <v>8876</v>
      </c>
      <c r="M841" t="s">
        <v>9660</v>
      </c>
      <c r="O841" t="s">
        <v>9661</v>
      </c>
      <c r="V841" t="s">
        <v>7930</v>
      </c>
    </row>
    <row r="842" spans="1:22" x14ac:dyDescent="0.3">
      <c r="A842" t="s">
        <v>11</v>
      </c>
      <c r="B842" s="2">
        <v>42835.545659722222</v>
      </c>
      <c r="C842" t="s">
        <v>5941</v>
      </c>
      <c r="D842" t="s">
        <v>5759</v>
      </c>
      <c r="E842" t="s">
        <v>3088</v>
      </c>
      <c r="F842">
        <f t="shared" si="13"/>
        <v>117</v>
      </c>
      <c r="G842">
        <v>978549</v>
      </c>
      <c r="H842">
        <v>7428</v>
      </c>
      <c r="I842">
        <v>202</v>
      </c>
      <c r="J842" t="s">
        <v>7888</v>
      </c>
      <c r="K842" t="s">
        <v>9662</v>
      </c>
      <c r="L842" t="s">
        <v>8876</v>
      </c>
      <c r="M842" t="s">
        <v>9660</v>
      </c>
      <c r="O842" t="s">
        <v>9661</v>
      </c>
      <c r="V842" t="s">
        <v>7930</v>
      </c>
    </row>
    <row r="843" spans="1:22" x14ac:dyDescent="0.3">
      <c r="A843" t="s">
        <v>11</v>
      </c>
      <c r="B843" s="2">
        <v>42788.629328703704</v>
      </c>
      <c r="C843" t="s">
        <v>5948</v>
      </c>
      <c r="D843" t="s">
        <v>5759</v>
      </c>
      <c r="E843" t="s">
        <v>2119</v>
      </c>
      <c r="F843">
        <f t="shared" si="13"/>
        <v>216</v>
      </c>
      <c r="G843">
        <v>946955</v>
      </c>
      <c r="H843">
        <v>4829</v>
      </c>
      <c r="I843">
        <v>123</v>
      </c>
      <c r="J843" t="s">
        <v>7888</v>
      </c>
      <c r="K843" t="s">
        <v>9663</v>
      </c>
      <c r="L843" t="s">
        <v>9664</v>
      </c>
      <c r="M843" t="s">
        <v>9665</v>
      </c>
      <c r="O843" t="s">
        <v>9666</v>
      </c>
      <c r="V843" t="s">
        <v>7930</v>
      </c>
    </row>
    <row r="844" spans="1:22" x14ac:dyDescent="0.3">
      <c r="A844" t="s">
        <v>11</v>
      </c>
      <c r="B844" s="2">
        <v>42774.587731481479</v>
      </c>
      <c r="C844" t="s">
        <v>5955</v>
      </c>
      <c r="D844" t="s">
        <v>5759</v>
      </c>
      <c r="E844" t="s">
        <v>5957</v>
      </c>
      <c r="F844">
        <f t="shared" si="13"/>
        <v>69</v>
      </c>
      <c r="G844">
        <v>590276</v>
      </c>
      <c r="H844">
        <v>3915</v>
      </c>
      <c r="I844">
        <v>142</v>
      </c>
      <c r="J844" t="s">
        <v>7888</v>
      </c>
      <c r="K844" t="s">
        <v>9667</v>
      </c>
      <c r="L844" t="s">
        <v>8934</v>
      </c>
      <c r="M844" t="s">
        <v>9668</v>
      </c>
      <c r="O844" t="s">
        <v>9661</v>
      </c>
      <c r="V844" t="s">
        <v>7930</v>
      </c>
    </row>
    <row r="845" spans="1:22" x14ac:dyDescent="0.3">
      <c r="A845" t="s">
        <v>11</v>
      </c>
      <c r="B845" s="2">
        <v>42761.750138888892</v>
      </c>
      <c r="C845" t="s">
        <v>5961</v>
      </c>
      <c r="D845" t="s">
        <v>5759</v>
      </c>
      <c r="E845" t="s">
        <v>105</v>
      </c>
      <c r="F845">
        <f t="shared" si="13"/>
        <v>227</v>
      </c>
      <c r="G845">
        <v>464355491</v>
      </c>
      <c r="H845">
        <v>2971452</v>
      </c>
      <c r="I845">
        <v>67531</v>
      </c>
      <c r="J845" t="s">
        <v>7888</v>
      </c>
      <c r="K845" t="s">
        <v>9659</v>
      </c>
      <c r="L845" t="s">
        <v>8708</v>
      </c>
      <c r="M845" t="s">
        <v>9669</v>
      </c>
      <c r="R845" t="s">
        <v>9670</v>
      </c>
      <c r="S845" t="s">
        <v>9671</v>
      </c>
      <c r="V845" t="s">
        <v>7930</v>
      </c>
    </row>
    <row r="846" spans="1:22" x14ac:dyDescent="0.3">
      <c r="A846" t="s">
        <v>11</v>
      </c>
      <c r="B846" s="2">
        <v>42756.750231481485</v>
      </c>
      <c r="C846" t="s">
        <v>5968</v>
      </c>
      <c r="D846" t="s">
        <v>5759</v>
      </c>
      <c r="E846" t="s">
        <v>315</v>
      </c>
      <c r="F846">
        <f t="shared" si="13"/>
        <v>184</v>
      </c>
      <c r="G846">
        <v>5384277</v>
      </c>
      <c r="H846">
        <v>45785</v>
      </c>
      <c r="I846">
        <v>700</v>
      </c>
      <c r="J846" t="s">
        <v>7888</v>
      </c>
      <c r="K846" t="s">
        <v>9672</v>
      </c>
      <c r="L846" t="s">
        <v>9673</v>
      </c>
      <c r="M846" t="s">
        <v>9674</v>
      </c>
      <c r="O846" t="s">
        <v>9675</v>
      </c>
      <c r="V846" t="s">
        <v>7930</v>
      </c>
    </row>
    <row r="847" spans="1:22" x14ac:dyDescent="0.3">
      <c r="A847" t="s">
        <v>11</v>
      </c>
      <c r="B847" s="2">
        <v>42750.750601851854</v>
      </c>
      <c r="C847" t="s">
        <v>5974</v>
      </c>
      <c r="D847" t="s">
        <v>5759</v>
      </c>
      <c r="E847" t="s">
        <v>254</v>
      </c>
      <c r="F847">
        <f t="shared" si="13"/>
        <v>260</v>
      </c>
      <c r="G847">
        <v>8769371</v>
      </c>
      <c r="H847">
        <v>66650</v>
      </c>
      <c r="I847">
        <v>1963</v>
      </c>
      <c r="J847" t="s">
        <v>7888</v>
      </c>
      <c r="K847" t="s">
        <v>9676</v>
      </c>
      <c r="L847" t="s">
        <v>9677</v>
      </c>
      <c r="M847" t="s">
        <v>9678</v>
      </c>
      <c r="O847" t="s">
        <v>8044</v>
      </c>
      <c r="V847" t="s">
        <v>7930</v>
      </c>
    </row>
    <row r="848" spans="1:22" x14ac:dyDescent="0.3">
      <c r="A848" t="s">
        <v>11</v>
      </c>
      <c r="B848" s="2">
        <v>42739.416689814818</v>
      </c>
      <c r="C848" t="s">
        <v>5981</v>
      </c>
      <c r="D848" t="s">
        <v>5759</v>
      </c>
      <c r="E848" t="s">
        <v>485</v>
      </c>
      <c r="F848">
        <f t="shared" si="13"/>
        <v>189</v>
      </c>
      <c r="G848">
        <v>107957</v>
      </c>
      <c r="H848">
        <v>1082</v>
      </c>
      <c r="I848">
        <v>55</v>
      </c>
      <c r="J848" t="s">
        <v>7888</v>
      </c>
      <c r="K848" t="s">
        <v>9679</v>
      </c>
      <c r="L848" t="s">
        <v>9680</v>
      </c>
      <c r="M848" t="s">
        <v>8215</v>
      </c>
      <c r="V848" t="s">
        <v>7930</v>
      </c>
    </row>
    <row r="849" spans="1:22" x14ac:dyDescent="0.3">
      <c r="A849" t="s">
        <v>11</v>
      </c>
      <c r="B849" s="2">
        <v>42721.446134259262</v>
      </c>
      <c r="C849" t="s">
        <v>5988</v>
      </c>
      <c r="D849" t="s">
        <v>3832</v>
      </c>
      <c r="E849" t="s">
        <v>2369</v>
      </c>
      <c r="F849">
        <f t="shared" si="13"/>
        <v>276</v>
      </c>
      <c r="G849">
        <v>222063</v>
      </c>
      <c r="H849">
        <v>2509</v>
      </c>
      <c r="I849">
        <v>49</v>
      </c>
      <c r="J849" t="s">
        <v>7888</v>
      </c>
      <c r="K849" t="s">
        <v>9681</v>
      </c>
      <c r="L849" t="s">
        <v>9682</v>
      </c>
      <c r="M849" t="s">
        <v>8639</v>
      </c>
      <c r="O849" t="s">
        <v>9683</v>
      </c>
      <c r="V849" t="s">
        <v>7930</v>
      </c>
    </row>
    <row r="850" spans="1:22" x14ac:dyDescent="0.3">
      <c r="A850" t="s">
        <v>11</v>
      </c>
      <c r="B850" s="2">
        <v>42720.518472222226</v>
      </c>
      <c r="C850" t="s">
        <v>5995</v>
      </c>
      <c r="D850" t="s">
        <v>5759</v>
      </c>
      <c r="E850" t="s">
        <v>5997</v>
      </c>
      <c r="F850">
        <f t="shared" si="13"/>
        <v>18</v>
      </c>
      <c r="G850">
        <v>82700</v>
      </c>
      <c r="H850">
        <v>2811</v>
      </c>
      <c r="I850">
        <v>54</v>
      </c>
      <c r="J850" t="s">
        <v>7888</v>
      </c>
      <c r="K850" t="s">
        <v>9684</v>
      </c>
      <c r="M850" t="s">
        <v>8215</v>
      </c>
      <c r="V850" t="s">
        <v>7930</v>
      </c>
    </row>
    <row r="851" spans="1:22" x14ac:dyDescent="0.3">
      <c r="A851" t="s">
        <v>11</v>
      </c>
      <c r="B851" s="2">
        <v>42718.705092592594</v>
      </c>
      <c r="C851" t="s">
        <v>6002</v>
      </c>
      <c r="D851" t="s">
        <v>3832</v>
      </c>
      <c r="E851" t="s">
        <v>214</v>
      </c>
      <c r="F851">
        <f t="shared" si="13"/>
        <v>212</v>
      </c>
      <c r="G851">
        <v>1855689</v>
      </c>
      <c r="H851">
        <v>18185</v>
      </c>
      <c r="I851">
        <v>661</v>
      </c>
      <c r="J851" t="s">
        <v>7888</v>
      </c>
      <c r="K851" t="s">
        <v>9659</v>
      </c>
      <c r="V851" t="s">
        <v>7930</v>
      </c>
    </row>
    <row r="852" spans="1:22" x14ac:dyDescent="0.3">
      <c r="A852" t="s">
        <v>6006</v>
      </c>
      <c r="B852" s="2">
        <v>46310.750057870369</v>
      </c>
      <c r="C852" t="s">
        <v>6009</v>
      </c>
      <c r="D852" t="s">
        <v>1369</v>
      </c>
      <c r="E852" t="s">
        <v>4230</v>
      </c>
      <c r="F852">
        <f t="shared" si="13"/>
        <v>226</v>
      </c>
      <c r="G852">
        <v>254662</v>
      </c>
      <c r="H852">
        <v>1395</v>
      </c>
      <c r="I852">
        <v>14</v>
      </c>
      <c r="J852" t="s">
        <v>7888</v>
      </c>
      <c r="K852" t="s">
        <v>9032</v>
      </c>
      <c r="L852" t="s">
        <v>8398</v>
      </c>
      <c r="M852" t="s">
        <v>8392</v>
      </c>
      <c r="N852" t="s">
        <v>8398</v>
      </c>
      <c r="P852" t="s">
        <v>9021</v>
      </c>
      <c r="Q852" t="s">
        <v>9685</v>
      </c>
      <c r="R852" t="s">
        <v>9686</v>
      </c>
      <c r="S852" t="s">
        <v>9687</v>
      </c>
      <c r="T852" t="s">
        <v>9688</v>
      </c>
      <c r="U852" t="s">
        <v>9689</v>
      </c>
      <c r="V852" t="s">
        <v>9690</v>
      </c>
    </row>
    <row r="853" spans="1:22" x14ac:dyDescent="0.3">
      <c r="A853" t="s">
        <v>6006</v>
      </c>
      <c r="B853" s="2">
        <v>46308.750034722223</v>
      </c>
      <c r="C853" t="s">
        <v>6015</v>
      </c>
      <c r="D853" t="s">
        <v>1369</v>
      </c>
      <c r="E853" t="s">
        <v>330</v>
      </c>
      <c r="F853">
        <f t="shared" si="13"/>
        <v>208</v>
      </c>
      <c r="G853">
        <v>15830</v>
      </c>
      <c r="H853">
        <v>220</v>
      </c>
      <c r="I853">
        <v>1</v>
      </c>
      <c r="J853" t="s">
        <v>7888</v>
      </c>
      <c r="K853" t="s">
        <v>9650</v>
      </c>
      <c r="L853" t="s">
        <v>8708</v>
      </c>
      <c r="M853" t="s">
        <v>8521</v>
      </c>
      <c r="P853" t="s">
        <v>9691</v>
      </c>
      <c r="Q853" t="s">
        <v>9692</v>
      </c>
      <c r="R853" t="s">
        <v>9693</v>
      </c>
      <c r="S853" t="s">
        <v>9694</v>
      </c>
      <c r="T853" t="s">
        <v>9695</v>
      </c>
      <c r="U853" t="s">
        <v>9696</v>
      </c>
      <c r="V853" t="s">
        <v>9690</v>
      </c>
    </row>
    <row r="854" spans="1:22" x14ac:dyDescent="0.3">
      <c r="A854" t="s">
        <v>6006</v>
      </c>
      <c r="B854" s="2">
        <v>46305.750462962962</v>
      </c>
      <c r="C854" t="s">
        <v>6022</v>
      </c>
      <c r="D854" t="s">
        <v>1369</v>
      </c>
      <c r="E854" t="s">
        <v>445</v>
      </c>
      <c r="F854">
        <f t="shared" si="13"/>
        <v>131</v>
      </c>
      <c r="G854">
        <v>7224</v>
      </c>
      <c r="H854">
        <v>74</v>
      </c>
      <c r="I854">
        <v>3</v>
      </c>
      <c r="J854" t="s">
        <v>7887</v>
      </c>
      <c r="K854" t="s">
        <v>9341</v>
      </c>
      <c r="L854" t="s">
        <v>8603</v>
      </c>
      <c r="M854" t="s">
        <v>8626</v>
      </c>
      <c r="N854" t="s">
        <v>8603</v>
      </c>
      <c r="Q854" t="s">
        <v>9697</v>
      </c>
      <c r="R854" t="s">
        <v>9342</v>
      </c>
      <c r="S854" t="s">
        <v>9343</v>
      </c>
      <c r="T854" t="s">
        <v>9698</v>
      </c>
      <c r="U854" t="s">
        <v>9699</v>
      </c>
      <c r="V854" t="s">
        <v>9690</v>
      </c>
    </row>
    <row r="855" spans="1:22" x14ac:dyDescent="0.3">
      <c r="A855" t="s">
        <v>6006</v>
      </c>
      <c r="B855" s="2">
        <v>46300.750162037039</v>
      </c>
      <c r="C855" t="s">
        <v>6029</v>
      </c>
      <c r="D855" t="s">
        <v>1369</v>
      </c>
      <c r="E855" t="s">
        <v>2167</v>
      </c>
      <c r="F855">
        <f t="shared" si="13"/>
        <v>214</v>
      </c>
      <c r="G855">
        <v>18804</v>
      </c>
      <c r="H855">
        <v>291</v>
      </c>
      <c r="I855">
        <v>6</v>
      </c>
      <c r="J855" t="s">
        <v>7888</v>
      </c>
      <c r="K855" t="s">
        <v>9251</v>
      </c>
      <c r="L855" t="s">
        <v>8640</v>
      </c>
      <c r="M855" t="s">
        <v>8639</v>
      </c>
      <c r="N855" t="s">
        <v>8640</v>
      </c>
      <c r="Q855" t="s">
        <v>9700</v>
      </c>
      <c r="R855" t="s">
        <v>9701</v>
      </c>
      <c r="S855" t="s">
        <v>9702</v>
      </c>
      <c r="T855" t="s">
        <v>9703</v>
      </c>
      <c r="U855" t="s">
        <v>9704</v>
      </c>
      <c r="V855" t="s">
        <v>9690</v>
      </c>
    </row>
    <row r="856" spans="1:22" x14ac:dyDescent="0.3">
      <c r="A856" t="s">
        <v>6006</v>
      </c>
      <c r="B856" s="2">
        <v>46297.749664351853</v>
      </c>
      <c r="C856" t="s">
        <v>6035</v>
      </c>
      <c r="D856" t="s">
        <v>1369</v>
      </c>
      <c r="E856" t="s">
        <v>361</v>
      </c>
      <c r="F856">
        <f t="shared" si="13"/>
        <v>180</v>
      </c>
      <c r="G856">
        <v>478518</v>
      </c>
      <c r="H856">
        <v>7231</v>
      </c>
      <c r="I856">
        <v>52</v>
      </c>
      <c r="J856" t="s">
        <v>7888</v>
      </c>
      <c r="K856" t="s">
        <v>9710</v>
      </c>
      <c r="L856" t="s">
        <v>8603</v>
      </c>
      <c r="M856" t="s">
        <v>8626</v>
      </c>
      <c r="N856" t="s">
        <v>8635</v>
      </c>
      <c r="P856" t="s">
        <v>7942</v>
      </c>
      <c r="Q856" t="s">
        <v>9705</v>
      </c>
      <c r="R856" t="s">
        <v>9706</v>
      </c>
      <c r="S856" t="s">
        <v>9707</v>
      </c>
      <c r="T856" t="s">
        <v>9708</v>
      </c>
      <c r="U856" t="s">
        <v>9709</v>
      </c>
      <c r="V856" t="s">
        <v>9690</v>
      </c>
    </row>
    <row r="857" spans="1:22" x14ac:dyDescent="0.3">
      <c r="A857" t="s">
        <v>6006</v>
      </c>
      <c r="B857" s="2">
        <v>46289.628784722219</v>
      </c>
      <c r="C857" t="s">
        <v>6042</v>
      </c>
      <c r="D857" t="s">
        <v>1369</v>
      </c>
      <c r="E857" t="s">
        <v>6044</v>
      </c>
      <c r="F857">
        <f t="shared" si="13"/>
        <v>17</v>
      </c>
      <c r="G857">
        <v>2405</v>
      </c>
      <c r="H857">
        <v>70</v>
      </c>
      <c r="I857">
        <v>4</v>
      </c>
      <c r="J857" t="s">
        <v>7887</v>
      </c>
      <c r="K857" t="s">
        <v>8772</v>
      </c>
      <c r="M857" t="s">
        <v>8215</v>
      </c>
      <c r="V857" t="s">
        <v>9690</v>
      </c>
    </row>
    <row r="858" spans="1:22" x14ac:dyDescent="0.3">
      <c r="A858" t="s">
        <v>6006</v>
      </c>
      <c r="B858" s="2">
        <v>46267.750011574077</v>
      </c>
      <c r="C858" t="s">
        <v>6049</v>
      </c>
      <c r="D858" t="s">
        <v>1369</v>
      </c>
      <c r="E858" t="s">
        <v>2686</v>
      </c>
      <c r="F858">
        <f t="shared" si="13"/>
        <v>202</v>
      </c>
      <c r="G858">
        <v>9699</v>
      </c>
      <c r="H858">
        <v>185</v>
      </c>
      <c r="I858">
        <v>1</v>
      </c>
      <c r="J858" t="s">
        <v>7888</v>
      </c>
      <c r="K858" t="s">
        <v>9711</v>
      </c>
      <c r="L858" t="s">
        <v>7932</v>
      </c>
      <c r="M858" t="s">
        <v>7941</v>
      </c>
      <c r="N858" t="s">
        <v>7932</v>
      </c>
      <c r="P858" t="s">
        <v>7942</v>
      </c>
      <c r="R858" t="s">
        <v>7950</v>
      </c>
      <c r="S858" t="s">
        <v>7951</v>
      </c>
      <c r="U858" t="s">
        <v>7953</v>
      </c>
      <c r="V858" t="s">
        <v>9690</v>
      </c>
    </row>
    <row r="859" spans="1:22" x14ac:dyDescent="0.3">
      <c r="A859" t="s">
        <v>6006</v>
      </c>
      <c r="B859" s="2">
        <v>46265.7500462963</v>
      </c>
      <c r="C859" t="s">
        <v>6055</v>
      </c>
      <c r="D859" t="s">
        <v>1369</v>
      </c>
      <c r="E859" t="s">
        <v>924</v>
      </c>
      <c r="F859">
        <f t="shared" si="13"/>
        <v>155</v>
      </c>
      <c r="G859">
        <v>22847</v>
      </c>
      <c r="H859">
        <v>322</v>
      </c>
      <c r="I859">
        <v>3</v>
      </c>
      <c r="J859" t="s">
        <v>7888</v>
      </c>
      <c r="K859" t="s">
        <v>8782</v>
      </c>
      <c r="L859" t="s">
        <v>9712</v>
      </c>
      <c r="M859" t="s">
        <v>8182</v>
      </c>
      <c r="P859" t="s">
        <v>9021</v>
      </c>
      <c r="Q859" t="s">
        <v>9713</v>
      </c>
      <c r="R859" t="s">
        <v>9714</v>
      </c>
      <c r="S859" t="s">
        <v>9715</v>
      </c>
      <c r="T859" t="s">
        <v>9716</v>
      </c>
      <c r="U859" t="s">
        <v>9717</v>
      </c>
      <c r="V859" t="s">
        <v>9690</v>
      </c>
    </row>
    <row r="860" spans="1:22" x14ac:dyDescent="0.3">
      <c r="A860" t="s">
        <v>6006</v>
      </c>
      <c r="B860" s="2">
        <v>46252.750023148146</v>
      </c>
      <c r="C860" t="s">
        <v>6060</v>
      </c>
      <c r="D860" t="s">
        <v>1369</v>
      </c>
      <c r="E860" t="s">
        <v>361</v>
      </c>
      <c r="F860">
        <f t="shared" si="13"/>
        <v>180</v>
      </c>
      <c r="G860">
        <v>113093</v>
      </c>
      <c r="H860">
        <v>4087</v>
      </c>
      <c r="I860">
        <v>534</v>
      </c>
      <c r="J860" t="s">
        <v>7888</v>
      </c>
      <c r="K860" t="s">
        <v>9723</v>
      </c>
      <c r="L860" t="s">
        <v>9014</v>
      </c>
      <c r="M860" t="s">
        <v>8378</v>
      </c>
      <c r="N860" t="s">
        <v>9014</v>
      </c>
      <c r="Q860" t="s">
        <v>9718</v>
      </c>
      <c r="R860" t="s">
        <v>9719</v>
      </c>
      <c r="S860" t="s">
        <v>9720</v>
      </c>
      <c r="T860" t="s">
        <v>9721</v>
      </c>
      <c r="U860" t="s">
        <v>9722</v>
      </c>
      <c r="V860" t="s">
        <v>9690</v>
      </c>
    </row>
    <row r="861" spans="1:22" x14ac:dyDescent="0.3">
      <c r="A861" t="s">
        <v>6006</v>
      </c>
      <c r="B861" s="2">
        <v>46239.750011574077</v>
      </c>
      <c r="C861" t="s">
        <v>6067</v>
      </c>
      <c r="D861" t="s">
        <v>1369</v>
      </c>
      <c r="E861" t="s">
        <v>33</v>
      </c>
      <c r="F861">
        <f t="shared" si="13"/>
        <v>200</v>
      </c>
      <c r="G861">
        <v>1363046</v>
      </c>
      <c r="H861">
        <v>14727</v>
      </c>
      <c r="I861">
        <v>1109</v>
      </c>
      <c r="J861" t="s">
        <v>7888</v>
      </c>
      <c r="K861" t="s">
        <v>9731</v>
      </c>
      <c r="L861" t="s">
        <v>8288</v>
      </c>
      <c r="M861" t="s">
        <v>8551</v>
      </c>
      <c r="N861" t="s">
        <v>9724</v>
      </c>
      <c r="P861" t="s">
        <v>9725</v>
      </c>
      <c r="Q861" t="s">
        <v>9726</v>
      </c>
      <c r="R861" t="s">
        <v>9727</v>
      </c>
      <c r="S861" t="s">
        <v>9728</v>
      </c>
      <c r="T861" t="s">
        <v>9729</v>
      </c>
      <c r="U861" t="s">
        <v>9730</v>
      </c>
      <c r="V861" t="s">
        <v>9690</v>
      </c>
    </row>
    <row r="862" spans="1:22" x14ac:dyDescent="0.3">
      <c r="A862" t="s">
        <v>6006</v>
      </c>
      <c r="B862" s="2">
        <v>46234.750335648147</v>
      </c>
      <c r="C862" t="s">
        <v>6074</v>
      </c>
      <c r="D862" t="s">
        <v>1369</v>
      </c>
      <c r="E862" t="s">
        <v>2111</v>
      </c>
      <c r="F862">
        <f t="shared" si="13"/>
        <v>162</v>
      </c>
      <c r="G862">
        <v>50835</v>
      </c>
      <c r="H862">
        <v>492</v>
      </c>
      <c r="I862">
        <v>11</v>
      </c>
      <c r="J862" t="s">
        <v>7888</v>
      </c>
      <c r="K862" t="s">
        <v>9499</v>
      </c>
      <c r="L862" t="s">
        <v>8603</v>
      </c>
      <c r="M862" t="s">
        <v>8626</v>
      </c>
      <c r="N862" t="s">
        <v>8603</v>
      </c>
      <c r="P862" t="s">
        <v>7942</v>
      </c>
      <c r="Q862" t="s">
        <v>9732</v>
      </c>
      <c r="R862" t="s">
        <v>9733</v>
      </c>
      <c r="S862" t="s">
        <v>9734</v>
      </c>
      <c r="T862" t="s">
        <v>9735</v>
      </c>
      <c r="U862" t="s">
        <v>9736</v>
      </c>
      <c r="V862" t="s">
        <v>9690</v>
      </c>
    </row>
    <row r="863" spans="1:22" x14ac:dyDescent="0.3">
      <c r="A863" t="s">
        <v>6006</v>
      </c>
      <c r="B863" s="2">
        <v>46230.750196759262</v>
      </c>
      <c r="C863" t="s">
        <v>6081</v>
      </c>
      <c r="D863" t="s">
        <v>1369</v>
      </c>
      <c r="E863" t="s">
        <v>246</v>
      </c>
      <c r="F863">
        <f t="shared" si="13"/>
        <v>192</v>
      </c>
      <c r="G863">
        <v>55996</v>
      </c>
      <c r="H863">
        <v>585</v>
      </c>
      <c r="I863">
        <v>7</v>
      </c>
      <c r="J863" t="s">
        <v>7888</v>
      </c>
      <c r="K863" t="s">
        <v>9039</v>
      </c>
      <c r="L863" t="s">
        <v>8708</v>
      </c>
      <c r="M863" t="s">
        <v>8877</v>
      </c>
      <c r="O863" t="s">
        <v>9040</v>
      </c>
      <c r="V863" t="s">
        <v>9690</v>
      </c>
    </row>
    <row r="864" spans="1:22" x14ac:dyDescent="0.3">
      <c r="A864" t="s">
        <v>6006</v>
      </c>
      <c r="B864" s="2">
        <v>46224.7499537037</v>
      </c>
      <c r="C864" t="s">
        <v>6088</v>
      </c>
      <c r="D864" t="s">
        <v>1369</v>
      </c>
      <c r="E864" t="s">
        <v>97</v>
      </c>
      <c r="F864">
        <f t="shared" si="13"/>
        <v>163</v>
      </c>
      <c r="G864">
        <v>55992</v>
      </c>
      <c r="H864">
        <v>681</v>
      </c>
      <c r="I864">
        <v>21</v>
      </c>
      <c r="J864" t="s">
        <v>7888</v>
      </c>
      <c r="K864" t="s">
        <v>8959</v>
      </c>
      <c r="L864" t="s">
        <v>9737</v>
      </c>
      <c r="M864" t="s">
        <v>8626</v>
      </c>
      <c r="N864" t="s">
        <v>8635</v>
      </c>
      <c r="P864" t="s">
        <v>7942</v>
      </c>
      <c r="V864" t="s">
        <v>9690</v>
      </c>
    </row>
    <row r="865" spans="1:22" x14ac:dyDescent="0.3">
      <c r="A865" t="s">
        <v>6006</v>
      </c>
      <c r="B865" s="2">
        <v>46221.7496875</v>
      </c>
      <c r="C865" t="s">
        <v>6094</v>
      </c>
      <c r="D865" t="s">
        <v>1369</v>
      </c>
      <c r="E865" t="s">
        <v>330</v>
      </c>
      <c r="F865">
        <f t="shared" si="13"/>
        <v>208</v>
      </c>
      <c r="G865">
        <v>309293</v>
      </c>
      <c r="H865">
        <v>2066</v>
      </c>
      <c r="I865">
        <v>17</v>
      </c>
      <c r="J865" t="s">
        <v>7888</v>
      </c>
      <c r="K865" t="s">
        <v>9077</v>
      </c>
      <c r="L865" t="s">
        <v>9114</v>
      </c>
      <c r="M865" t="s">
        <v>8128</v>
      </c>
      <c r="N865" t="s">
        <v>8729</v>
      </c>
      <c r="P865" t="s">
        <v>7942</v>
      </c>
      <c r="V865" t="s">
        <v>9690</v>
      </c>
    </row>
    <row r="866" spans="1:22" x14ac:dyDescent="0.3">
      <c r="A866" t="s">
        <v>6006</v>
      </c>
      <c r="B866" s="2">
        <v>46217.74962962963</v>
      </c>
      <c r="C866" t="s">
        <v>6101</v>
      </c>
      <c r="D866" t="s">
        <v>1369</v>
      </c>
      <c r="E866" t="s">
        <v>738</v>
      </c>
      <c r="F866">
        <f t="shared" si="13"/>
        <v>169</v>
      </c>
      <c r="G866">
        <v>345434</v>
      </c>
      <c r="H866">
        <v>1740</v>
      </c>
      <c r="I866">
        <v>27</v>
      </c>
      <c r="J866" t="s">
        <v>7888</v>
      </c>
      <c r="K866" t="s">
        <v>9195</v>
      </c>
      <c r="L866" t="s">
        <v>9196</v>
      </c>
      <c r="M866" t="s">
        <v>9197</v>
      </c>
      <c r="Q866" t="s">
        <v>9738</v>
      </c>
      <c r="R866" t="s">
        <v>9739</v>
      </c>
      <c r="S866" t="s">
        <v>9740</v>
      </c>
      <c r="T866" t="s">
        <v>9741</v>
      </c>
      <c r="U866" t="s">
        <v>9742</v>
      </c>
      <c r="V866" t="s">
        <v>9690</v>
      </c>
    </row>
    <row r="867" spans="1:22" x14ac:dyDescent="0.3">
      <c r="A867" t="s">
        <v>6006</v>
      </c>
      <c r="B867" s="2">
        <v>46189.750127314815</v>
      </c>
      <c r="C867" t="s">
        <v>6108</v>
      </c>
      <c r="D867" t="s">
        <v>1369</v>
      </c>
      <c r="E867" t="s">
        <v>361</v>
      </c>
      <c r="F867">
        <f t="shared" si="13"/>
        <v>180</v>
      </c>
      <c r="G867">
        <v>537005</v>
      </c>
      <c r="H867">
        <v>3110</v>
      </c>
      <c r="I867">
        <v>556</v>
      </c>
      <c r="J867" t="s">
        <v>7888</v>
      </c>
      <c r="K867" t="s">
        <v>9747</v>
      </c>
      <c r="L867" t="s">
        <v>9743</v>
      </c>
      <c r="M867" t="s">
        <v>7971</v>
      </c>
      <c r="N867" t="s">
        <v>7972</v>
      </c>
      <c r="R867" t="s">
        <v>9744</v>
      </c>
      <c r="S867" t="s">
        <v>9745</v>
      </c>
      <c r="U867" t="s">
        <v>9746</v>
      </c>
      <c r="V867" t="s">
        <v>9690</v>
      </c>
    </row>
    <row r="868" spans="1:22" x14ac:dyDescent="0.3">
      <c r="A868" t="s">
        <v>6006</v>
      </c>
      <c r="B868" s="2">
        <v>46186.7503125</v>
      </c>
      <c r="C868" t="s">
        <v>6114</v>
      </c>
      <c r="D868" t="s">
        <v>1369</v>
      </c>
      <c r="E868" t="s">
        <v>661</v>
      </c>
      <c r="F868">
        <f t="shared" si="13"/>
        <v>138</v>
      </c>
      <c r="G868">
        <v>6355</v>
      </c>
      <c r="H868">
        <v>73</v>
      </c>
      <c r="I868">
        <v>3</v>
      </c>
      <c r="J868" t="s">
        <v>7888</v>
      </c>
      <c r="K868" t="s">
        <v>9748</v>
      </c>
      <c r="L868" t="s">
        <v>8011</v>
      </c>
      <c r="M868" t="s">
        <v>7971</v>
      </c>
      <c r="N868" t="s">
        <v>8012</v>
      </c>
      <c r="P868" t="s">
        <v>8014</v>
      </c>
      <c r="V868" t="s">
        <v>9690</v>
      </c>
    </row>
    <row r="869" spans="1:22" x14ac:dyDescent="0.3">
      <c r="A869" t="s">
        <v>6006</v>
      </c>
      <c r="B869" s="2">
        <v>46185.758113425924</v>
      </c>
      <c r="C869" t="s">
        <v>6119</v>
      </c>
      <c r="D869" t="s">
        <v>1369</v>
      </c>
      <c r="E869" t="s">
        <v>6121</v>
      </c>
      <c r="F869">
        <f t="shared" si="13"/>
        <v>245</v>
      </c>
      <c r="G869">
        <v>2816122</v>
      </c>
      <c r="H869">
        <v>17776</v>
      </c>
      <c r="I869">
        <v>301</v>
      </c>
      <c r="J869" t="s">
        <v>7888</v>
      </c>
      <c r="K869" t="s">
        <v>8720</v>
      </c>
      <c r="L869" t="s">
        <v>7988</v>
      </c>
      <c r="M869" t="s">
        <v>7989</v>
      </c>
      <c r="V869" t="s">
        <v>9690</v>
      </c>
    </row>
    <row r="870" spans="1:22" x14ac:dyDescent="0.3">
      <c r="A870" t="s">
        <v>6006</v>
      </c>
      <c r="B870" s="2">
        <v>46179.91678240741</v>
      </c>
      <c r="D870" t="s">
        <v>1369</v>
      </c>
      <c r="E870" t="s">
        <v>2000</v>
      </c>
      <c r="F870">
        <f t="shared" si="13"/>
        <v>40</v>
      </c>
      <c r="G870">
        <v>16148</v>
      </c>
      <c r="H870">
        <v>657</v>
      </c>
      <c r="I870">
        <v>7</v>
      </c>
      <c r="J870" t="s">
        <v>7887</v>
      </c>
      <c r="M870" t="s">
        <v>8215</v>
      </c>
      <c r="V870" t="s">
        <v>9690</v>
      </c>
    </row>
    <row r="871" spans="1:22" x14ac:dyDescent="0.3">
      <c r="A871" t="s">
        <v>6006</v>
      </c>
      <c r="B871" s="2">
        <v>46179.833506944444</v>
      </c>
      <c r="D871" t="s">
        <v>1369</v>
      </c>
      <c r="E871" t="s">
        <v>4203</v>
      </c>
      <c r="F871">
        <f t="shared" si="13"/>
        <v>33</v>
      </c>
      <c r="G871">
        <v>83299</v>
      </c>
      <c r="H871">
        <v>2209</v>
      </c>
      <c r="I871">
        <v>11</v>
      </c>
      <c r="J871" t="s">
        <v>7887</v>
      </c>
      <c r="M871" t="s">
        <v>8215</v>
      </c>
      <c r="V871" t="s">
        <v>9690</v>
      </c>
    </row>
    <row r="872" spans="1:22" x14ac:dyDescent="0.3">
      <c r="A872" t="s">
        <v>6006</v>
      </c>
      <c r="B872" s="2">
        <v>46179.750150462962</v>
      </c>
      <c r="D872" t="s">
        <v>1369</v>
      </c>
      <c r="E872" t="s">
        <v>1736</v>
      </c>
      <c r="F872">
        <f t="shared" si="13"/>
        <v>34</v>
      </c>
      <c r="G872">
        <v>49911</v>
      </c>
      <c r="H872">
        <v>1550</v>
      </c>
      <c r="I872">
        <v>9</v>
      </c>
      <c r="J872" t="s">
        <v>7887</v>
      </c>
      <c r="M872" t="s">
        <v>8215</v>
      </c>
      <c r="V872" t="s">
        <v>9690</v>
      </c>
    </row>
    <row r="873" spans="1:22" x14ac:dyDescent="0.3">
      <c r="A873" t="s">
        <v>6006</v>
      </c>
      <c r="B873" s="2">
        <v>46179.667048611111</v>
      </c>
      <c r="D873" t="s">
        <v>1369</v>
      </c>
      <c r="E873" t="s">
        <v>4203</v>
      </c>
      <c r="F873">
        <f t="shared" si="13"/>
        <v>33</v>
      </c>
      <c r="G873">
        <v>125702</v>
      </c>
      <c r="H873">
        <v>3470</v>
      </c>
      <c r="I873">
        <v>24</v>
      </c>
      <c r="J873" t="s">
        <v>7887</v>
      </c>
      <c r="M873" t="s">
        <v>8215</v>
      </c>
      <c r="V873" t="s">
        <v>9690</v>
      </c>
    </row>
    <row r="874" spans="1:22" x14ac:dyDescent="0.3">
      <c r="A874" t="s">
        <v>6006</v>
      </c>
      <c r="B874" s="2">
        <v>46179.583634259259</v>
      </c>
      <c r="D874" t="s">
        <v>1369</v>
      </c>
      <c r="E874" t="s">
        <v>4203</v>
      </c>
      <c r="F874">
        <f t="shared" si="13"/>
        <v>33</v>
      </c>
      <c r="G874">
        <v>84003</v>
      </c>
      <c r="H874">
        <v>2194</v>
      </c>
      <c r="I874">
        <v>10</v>
      </c>
      <c r="J874" t="s">
        <v>7887</v>
      </c>
      <c r="M874" t="s">
        <v>8215</v>
      </c>
      <c r="V874" t="s">
        <v>9690</v>
      </c>
    </row>
    <row r="875" spans="1:22" x14ac:dyDescent="0.3">
      <c r="A875" t="s">
        <v>6006</v>
      </c>
      <c r="B875" s="2">
        <v>46179.496805555558</v>
      </c>
      <c r="D875" t="s">
        <v>1369</v>
      </c>
      <c r="E875" t="s">
        <v>6154</v>
      </c>
      <c r="F875">
        <f t="shared" si="13"/>
        <v>27</v>
      </c>
      <c r="G875">
        <v>90187</v>
      </c>
      <c r="H875">
        <v>2368</v>
      </c>
      <c r="I875">
        <v>9</v>
      </c>
      <c r="J875" t="s">
        <v>7887</v>
      </c>
      <c r="M875" t="s">
        <v>8215</v>
      </c>
      <c r="V875" t="s">
        <v>9690</v>
      </c>
    </row>
    <row r="876" spans="1:22" x14ac:dyDescent="0.3">
      <c r="A876" t="s">
        <v>6006</v>
      </c>
      <c r="B876" s="2">
        <v>46159.750868055555</v>
      </c>
      <c r="D876" t="s">
        <v>1369</v>
      </c>
      <c r="E876" t="s">
        <v>6160</v>
      </c>
      <c r="F876">
        <f t="shared" si="13"/>
        <v>13</v>
      </c>
      <c r="G876">
        <v>7151</v>
      </c>
      <c r="H876">
        <v>178</v>
      </c>
      <c r="I876">
        <v>7</v>
      </c>
      <c r="J876" t="s">
        <v>7887</v>
      </c>
      <c r="M876" t="s">
        <v>8215</v>
      </c>
      <c r="V876" t="s">
        <v>9690</v>
      </c>
    </row>
    <row r="877" spans="1:22" x14ac:dyDescent="0.3">
      <c r="A877" t="s">
        <v>6006</v>
      </c>
      <c r="B877" s="2">
        <v>46159.625115740739</v>
      </c>
      <c r="D877" t="s">
        <v>1369</v>
      </c>
      <c r="E877" t="s">
        <v>1269</v>
      </c>
      <c r="F877">
        <f t="shared" si="13"/>
        <v>22</v>
      </c>
      <c r="G877">
        <v>4013</v>
      </c>
      <c r="H877">
        <v>99</v>
      </c>
      <c r="I877">
        <v>4</v>
      </c>
      <c r="J877" t="s">
        <v>7887</v>
      </c>
      <c r="M877" t="s">
        <v>8215</v>
      </c>
      <c r="V877" t="s">
        <v>9690</v>
      </c>
    </row>
    <row r="878" spans="1:22" x14ac:dyDescent="0.3">
      <c r="A878" t="s">
        <v>6006</v>
      </c>
      <c r="B878" s="2">
        <v>46159.485752314817</v>
      </c>
      <c r="D878" t="s">
        <v>1369</v>
      </c>
      <c r="E878" t="s">
        <v>6170</v>
      </c>
      <c r="F878">
        <f t="shared" si="13"/>
        <v>15</v>
      </c>
      <c r="G878">
        <v>29348</v>
      </c>
      <c r="H878">
        <v>974</v>
      </c>
      <c r="I878">
        <v>18</v>
      </c>
      <c r="J878" t="s">
        <v>7887</v>
      </c>
      <c r="M878" t="s">
        <v>8215</v>
      </c>
      <c r="V878" t="s">
        <v>9690</v>
      </c>
    </row>
    <row r="879" spans="1:22" x14ac:dyDescent="0.3">
      <c r="A879" t="s">
        <v>6006</v>
      </c>
      <c r="B879" s="2">
        <v>46158.625347222223</v>
      </c>
      <c r="D879" t="s">
        <v>1369</v>
      </c>
      <c r="E879" t="s">
        <v>1084</v>
      </c>
      <c r="F879">
        <f t="shared" si="13"/>
        <v>36</v>
      </c>
      <c r="G879">
        <v>2426</v>
      </c>
      <c r="H879">
        <v>50</v>
      </c>
      <c r="I879">
        <v>5</v>
      </c>
      <c r="J879" t="s">
        <v>7887</v>
      </c>
      <c r="M879" t="s">
        <v>8215</v>
      </c>
      <c r="V879" t="s">
        <v>9690</v>
      </c>
    </row>
    <row r="880" spans="1:22" x14ac:dyDescent="0.3">
      <c r="A880" t="s">
        <v>6006</v>
      </c>
      <c r="B880" s="2">
        <v>46158.482708333337</v>
      </c>
      <c r="D880" t="s">
        <v>1369</v>
      </c>
      <c r="E880" t="s">
        <v>1084</v>
      </c>
      <c r="F880">
        <f t="shared" si="13"/>
        <v>36</v>
      </c>
      <c r="G880">
        <v>2006</v>
      </c>
      <c r="H880">
        <v>39</v>
      </c>
      <c r="I880">
        <v>1</v>
      </c>
      <c r="J880" t="s">
        <v>7887</v>
      </c>
      <c r="M880" t="s">
        <v>8215</v>
      </c>
      <c r="V880" t="s">
        <v>9690</v>
      </c>
    </row>
    <row r="881" spans="1:22" x14ac:dyDescent="0.3">
      <c r="A881" t="s">
        <v>6006</v>
      </c>
      <c r="B881" s="2">
        <v>46140.750648148147</v>
      </c>
      <c r="D881" t="s">
        <v>1369</v>
      </c>
      <c r="E881" t="s">
        <v>6185</v>
      </c>
      <c r="F881">
        <f t="shared" si="13"/>
        <v>12</v>
      </c>
      <c r="G881">
        <v>25836</v>
      </c>
      <c r="H881">
        <v>394</v>
      </c>
      <c r="I881">
        <v>4</v>
      </c>
      <c r="J881" t="s">
        <v>7887</v>
      </c>
      <c r="K881" t="s">
        <v>7968</v>
      </c>
      <c r="M881" t="s">
        <v>8215</v>
      </c>
      <c r="V881" t="s">
        <v>9690</v>
      </c>
    </row>
    <row r="882" spans="1:22" x14ac:dyDescent="0.3">
      <c r="A882" t="s">
        <v>6006</v>
      </c>
      <c r="B882" s="2">
        <v>46140.62537037037</v>
      </c>
      <c r="D882" t="s">
        <v>1369</v>
      </c>
      <c r="E882" t="s">
        <v>6160</v>
      </c>
      <c r="F882">
        <f t="shared" si="13"/>
        <v>13</v>
      </c>
      <c r="G882">
        <v>26354</v>
      </c>
      <c r="H882">
        <v>369</v>
      </c>
      <c r="I882">
        <v>2</v>
      </c>
      <c r="J882" t="s">
        <v>7887</v>
      </c>
      <c r="K882" t="s">
        <v>7968</v>
      </c>
      <c r="M882" t="s">
        <v>8215</v>
      </c>
      <c r="V882" t="s">
        <v>9690</v>
      </c>
    </row>
    <row r="883" spans="1:22" x14ac:dyDescent="0.3">
      <c r="A883" t="s">
        <v>6006</v>
      </c>
      <c r="B883" s="2">
        <v>46140.489363425928</v>
      </c>
      <c r="D883" t="s">
        <v>1369</v>
      </c>
      <c r="E883" t="s">
        <v>6185</v>
      </c>
      <c r="F883">
        <f t="shared" si="13"/>
        <v>12</v>
      </c>
      <c r="G883">
        <v>37604</v>
      </c>
      <c r="H883">
        <v>835</v>
      </c>
      <c r="I883">
        <v>2</v>
      </c>
      <c r="J883" t="s">
        <v>7887</v>
      </c>
      <c r="K883" t="s">
        <v>7968</v>
      </c>
      <c r="M883" t="s">
        <v>8215</v>
      </c>
      <c r="V883" t="s">
        <v>9690</v>
      </c>
    </row>
    <row r="884" spans="1:22" x14ac:dyDescent="0.3">
      <c r="A884" t="s">
        <v>6006</v>
      </c>
      <c r="B884" s="2">
        <v>46139.750185185185</v>
      </c>
      <c r="C884" t="s">
        <v>6199</v>
      </c>
      <c r="D884" t="s">
        <v>1369</v>
      </c>
      <c r="E884" t="s">
        <v>2167</v>
      </c>
      <c r="F884">
        <f t="shared" si="13"/>
        <v>214</v>
      </c>
      <c r="G884">
        <v>224679</v>
      </c>
      <c r="H884">
        <v>1760</v>
      </c>
      <c r="I884">
        <v>15</v>
      </c>
      <c r="J884" t="s">
        <v>7888</v>
      </c>
      <c r="K884" t="s">
        <v>9753</v>
      </c>
      <c r="L884" t="s">
        <v>9749</v>
      </c>
      <c r="M884" t="s">
        <v>8090</v>
      </c>
      <c r="N884" t="s">
        <v>8044</v>
      </c>
      <c r="P884" t="s">
        <v>7942</v>
      </c>
      <c r="Q884" t="s">
        <v>9750</v>
      </c>
      <c r="R884" t="s">
        <v>8091</v>
      </c>
      <c r="S884" t="s">
        <v>8092</v>
      </c>
      <c r="T884" t="s">
        <v>9751</v>
      </c>
      <c r="U884" t="s">
        <v>9752</v>
      </c>
      <c r="V884" t="s">
        <v>9690</v>
      </c>
    </row>
    <row r="885" spans="1:22" x14ac:dyDescent="0.3">
      <c r="A885" t="s">
        <v>6006</v>
      </c>
      <c r="B885" s="2">
        <v>46139.708333333336</v>
      </c>
      <c r="D885" t="s">
        <v>1369</v>
      </c>
      <c r="E885" t="s">
        <v>509</v>
      </c>
      <c r="F885">
        <f t="shared" si="13"/>
        <v>16</v>
      </c>
      <c r="G885">
        <v>21882</v>
      </c>
      <c r="H885">
        <v>490</v>
      </c>
      <c r="I885">
        <v>1</v>
      </c>
      <c r="J885" t="s">
        <v>7887</v>
      </c>
      <c r="K885" t="s">
        <v>7968</v>
      </c>
      <c r="M885" t="s">
        <v>8215</v>
      </c>
      <c r="V885" t="s">
        <v>9690</v>
      </c>
    </row>
    <row r="886" spans="1:22" x14ac:dyDescent="0.3">
      <c r="A886" t="s">
        <v>6006</v>
      </c>
      <c r="B886" s="2">
        <v>46139.485925925925</v>
      </c>
      <c r="D886" t="s">
        <v>1369</v>
      </c>
      <c r="E886" t="s">
        <v>6185</v>
      </c>
      <c r="F886">
        <f t="shared" si="13"/>
        <v>12</v>
      </c>
      <c r="G886">
        <v>31747</v>
      </c>
      <c r="H886">
        <v>475</v>
      </c>
      <c r="I886">
        <v>3</v>
      </c>
      <c r="J886" t="s">
        <v>7887</v>
      </c>
      <c r="K886" t="s">
        <v>9754</v>
      </c>
      <c r="M886" t="s">
        <v>8215</v>
      </c>
      <c r="V886" t="s">
        <v>9690</v>
      </c>
    </row>
    <row r="887" spans="1:22" x14ac:dyDescent="0.3">
      <c r="A887" t="s">
        <v>6006</v>
      </c>
      <c r="B887" s="2">
        <v>46137.750856481478</v>
      </c>
      <c r="D887" t="s">
        <v>1369</v>
      </c>
      <c r="E887" t="s">
        <v>4812</v>
      </c>
      <c r="F887">
        <f t="shared" si="13"/>
        <v>31</v>
      </c>
      <c r="G887">
        <v>2318</v>
      </c>
      <c r="H887">
        <v>40</v>
      </c>
      <c r="I887">
        <v>1</v>
      </c>
      <c r="J887" t="s">
        <v>7887</v>
      </c>
      <c r="K887" t="s">
        <v>7968</v>
      </c>
      <c r="M887" t="s">
        <v>8215</v>
      </c>
      <c r="V887" t="s">
        <v>9690</v>
      </c>
    </row>
    <row r="888" spans="1:22" x14ac:dyDescent="0.3">
      <c r="A888" t="s">
        <v>6006</v>
      </c>
      <c r="B888" s="2">
        <v>46137.625</v>
      </c>
      <c r="D888" t="s">
        <v>1369</v>
      </c>
      <c r="E888" t="s">
        <v>2000</v>
      </c>
      <c r="F888">
        <f t="shared" si="13"/>
        <v>40</v>
      </c>
      <c r="G888">
        <v>2247</v>
      </c>
      <c r="H888">
        <v>60</v>
      </c>
      <c r="I888">
        <v>2</v>
      </c>
      <c r="J888" t="s">
        <v>7887</v>
      </c>
      <c r="K888" t="s">
        <v>9755</v>
      </c>
      <c r="M888" t="s">
        <v>8215</v>
      </c>
      <c r="V888" t="s">
        <v>9690</v>
      </c>
    </row>
    <row r="889" spans="1:22" x14ac:dyDescent="0.3">
      <c r="A889" t="s">
        <v>6006</v>
      </c>
      <c r="B889" s="2">
        <v>46137.492835648147</v>
      </c>
      <c r="D889" t="s">
        <v>1369</v>
      </c>
      <c r="E889" t="s">
        <v>6185</v>
      </c>
      <c r="F889">
        <f t="shared" si="13"/>
        <v>12</v>
      </c>
      <c r="G889">
        <v>6651</v>
      </c>
      <c r="H889">
        <v>177</v>
      </c>
      <c r="I889">
        <v>1</v>
      </c>
      <c r="J889" t="s">
        <v>7887</v>
      </c>
      <c r="K889" t="s">
        <v>9756</v>
      </c>
      <c r="M889" t="s">
        <v>8215</v>
      </c>
      <c r="V889" t="s">
        <v>9690</v>
      </c>
    </row>
    <row r="890" spans="1:22" x14ac:dyDescent="0.3">
      <c r="A890" t="s">
        <v>6006</v>
      </c>
      <c r="B890" s="2">
        <v>46136.750115740739</v>
      </c>
      <c r="D890" t="s">
        <v>1369</v>
      </c>
      <c r="E890" t="s">
        <v>6231</v>
      </c>
      <c r="F890">
        <f t="shared" si="13"/>
        <v>11</v>
      </c>
      <c r="G890">
        <v>46535</v>
      </c>
      <c r="H890">
        <v>1265</v>
      </c>
      <c r="I890">
        <v>12</v>
      </c>
      <c r="J890" t="s">
        <v>7887</v>
      </c>
      <c r="K890" t="s">
        <v>7968</v>
      </c>
      <c r="M890" t="s">
        <v>8215</v>
      </c>
      <c r="V890" t="s">
        <v>9690</v>
      </c>
    </row>
    <row r="891" spans="1:22" x14ac:dyDescent="0.3">
      <c r="A891" t="s">
        <v>6006</v>
      </c>
      <c r="B891" s="2">
        <v>46136.625162037039</v>
      </c>
      <c r="D891" t="s">
        <v>1369</v>
      </c>
      <c r="E891" t="s">
        <v>6185</v>
      </c>
      <c r="F891">
        <f t="shared" si="13"/>
        <v>12</v>
      </c>
      <c r="G891">
        <v>29484</v>
      </c>
      <c r="H891">
        <v>577</v>
      </c>
      <c r="I891">
        <v>4</v>
      </c>
      <c r="J891" t="s">
        <v>7887</v>
      </c>
      <c r="K891" t="s">
        <v>7968</v>
      </c>
      <c r="M891" t="s">
        <v>8215</v>
      </c>
      <c r="V891" t="s">
        <v>9690</v>
      </c>
    </row>
    <row r="892" spans="1:22" x14ac:dyDescent="0.3">
      <c r="A892" t="s">
        <v>6006</v>
      </c>
      <c r="B892" s="2">
        <v>46136.476782407408</v>
      </c>
      <c r="D892" t="s">
        <v>1369</v>
      </c>
      <c r="E892" t="s">
        <v>2000</v>
      </c>
      <c r="F892">
        <f t="shared" si="13"/>
        <v>40</v>
      </c>
      <c r="G892">
        <v>1395</v>
      </c>
      <c r="H892">
        <v>34</v>
      </c>
      <c r="I892">
        <v>1</v>
      </c>
      <c r="J892" t="s">
        <v>7887</v>
      </c>
      <c r="K892" t="s">
        <v>9757</v>
      </c>
      <c r="M892" t="s">
        <v>8215</v>
      </c>
      <c r="V892" t="s">
        <v>9690</v>
      </c>
    </row>
    <row r="893" spans="1:22" x14ac:dyDescent="0.3">
      <c r="A893" t="s">
        <v>6006</v>
      </c>
      <c r="B893" s="2">
        <v>46135.750243055554</v>
      </c>
      <c r="D893" t="s">
        <v>1369</v>
      </c>
      <c r="E893" t="s">
        <v>2000</v>
      </c>
      <c r="F893">
        <f t="shared" si="13"/>
        <v>40</v>
      </c>
      <c r="G893">
        <v>1916</v>
      </c>
      <c r="H893">
        <v>28</v>
      </c>
      <c r="I893">
        <v>1</v>
      </c>
      <c r="J893" t="s">
        <v>7887</v>
      </c>
      <c r="K893" t="s">
        <v>9758</v>
      </c>
      <c r="M893" t="s">
        <v>8215</v>
      </c>
      <c r="V893" t="s">
        <v>9690</v>
      </c>
    </row>
    <row r="894" spans="1:22" x14ac:dyDescent="0.3">
      <c r="A894" t="s">
        <v>6006</v>
      </c>
      <c r="B894" s="2">
        <v>46135.625358796293</v>
      </c>
      <c r="D894" t="s">
        <v>1369</v>
      </c>
      <c r="E894" t="s">
        <v>1269</v>
      </c>
      <c r="F894">
        <f t="shared" si="13"/>
        <v>22</v>
      </c>
      <c r="G894">
        <v>4023</v>
      </c>
      <c r="H894">
        <v>85</v>
      </c>
      <c r="I894">
        <v>0</v>
      </c>
      <c r="J894" t="s">
        <v>7887</v>
      </c>
      <c r="K894" t="s">
        <v>9759</v>
      </c>
      <c r="M894" t="s">
        <v>8215</v>
      </c>
      <c r="V894" t="s">
        <v>9690</v>
      </c>
    </row>
    <row r="895" spans="1:22" x14ac:dyDescent="0.3">
      <c r="A895" t="s">
        <v>6006</v>
      </c>
      <c r="B895" s="2">
        <v>46135.546550925923</v>
      </c>
      <c r="D895" t="s">
        <v>1369</v>
      </c>
      <c r="E895" t="s">
        <v>4812</v>
      </c>
      <c r="F895">
        <f t="shared" si="13"/>
        <v>31</v>
      </c>
      <c r="G895">
        <v>2309</v>
      </c>
      <c r="H895">
        <v>53</v>
      </c>
      <c r="I895">
        <v>1</v>
      </c>
      <c r="J895" t="s">
        <v>7887</v>
      </c>
      <c r="K895" t="s">
        <v>9756</v>
      </c>
      <c r="M895" t="s">
        <v>8215</v>
      </c>
      <c r="V895" t="s">
        <v>9690</v>
      </c>
    </row>
    <row r="896" spans="1:22" x14ac:dyDescent="0.3">
      <c r="A896" t="s">
        <v>6006</v>
      </c>
      <c r="B896" s="2">
        <v>46134.750150462962</v>
      </c>
      <c r="D896" t="s">
        <v>1369</v>
      </c>
      <c r="E896" t="s">
        <v>1269</v>
      </c>
      <c r="F896">
        <f t="shared" si="13"/>
        <v>22</v>
      </c>
      <c r="G896">
        <v>9640</v>
      </c>
      <c r="H896">
        <v>131</v>
      </c>
      <c r="I896">
        <v>2</v>
      </c>
      <c r="J896" t="s">
        <v>7887</v>
      </c>
      <c r="K896" t="s">
        <v>9760</v>
      </c>
      <c r="M896" t="s">
        <v>8215</v>
      </c>
      <c r="V896" t="s">
        <v>9690</v>
      </c>
    </row>
    <row r="897" spans="1:22" x14ac:dyDescent="0.3">
      <c r="A897" t="s">
        <v>6006</v>
      </c>
      <c r="B897" s="2">
        <v>46134.625081018516</v>
      </c>
      <c r="D897" t="s">
        <v>1369</v>
      </c>
      <c r="E897" t="s">
        <v>2000</v>
      </c>
      <c r="F897">
        <f t="shared" si="13"/>
        <v>40</v>
      </c>
      <c r="G897">
        <v>2940</v>
      </c>
      <c r="H897">
        <v>40</v>
      </c>
      <c r="I897">
        <v>1</v>
      </c>
      <c r="J897" t="s">
        <v>7887</v>
      </c>
      <c r="K897" t="s">
        <v>9756</v>
      </c>
      <c r="M897" t="s">
        <v>8215</v>
      </c>
      <c r="V897" t="s">
        <v>9690</v>
      </c>
    </row>
    <row r="898" spans="1:22" x14ac:dyDescent="0.3">
      <c r="A898" t="s">
        <v>6006</v>
      </c>
      <c r="B898" s="2">
        <v>46134.463067129633</v>
      </c>
      <c r="D898" t="s">
        <v>1369</v>
      </c>
      <c r="E898" t="s">
        <v>1400</v>
      </c>
      <c r="F898">
        <f t="shared" ref="F898:F961" si="14">IFERROR(IF(ISNUMBER(SEARCH("M", E898)), MID(E898, SEARCH("T", E898) + 1, SEARCH("M", E898) - SEARCH("T", E898) - 1) * 60, 0), 0) + IFERROR(IF(ISNUMBER(SEARCH("M", E898)), MID(E898, SEARCH("M", E898) + 1, SEARCH("S", E898) - SEARCH("M", E898) - 1) * 1, MID(E898, SEARCH("T", E898) + 1, SEARCH("S", E898) - SEARCH("T", E898) - 1) * 1), 0)</f>
        <v>23</v>
      </c>
      <c r="G898">
        <v>6240</v>
      </c>
      <c r="H898">
        <v>112</v>
      </c>
      <c r="I898">
        <v>1</v>
      </c>
      <c r="J898" t="s">
        <v>7887</v>
      </c>
      <c r="K898" t="s">
        <v>9761</v>
      </c>
      <c r="M898" t="s">
        <v>8215</v>
      </c>
      <c r="V898" t="s">
        <v>9690</v>
      </c>
    </row>
    <row r="899" spans="1:22" x14ac:dyDescent="0.3">
      <c r="A899" t="s">
        <v>6006</v>
      </c>
      <c r="B899" s="2">
        <v>46133.464178240742</v>
      </c>
      <c r="D899" t="s">
        <v>1369</v>
      </c>
      <c r="E899" t="s">
        <v>1400</v>
      </c>
      <c r="F899">
        <f t="shared" si="14"/>
        <v>23</v>
      </c>
      <c r="G899">
        <v>1007</v>
      </c>
      <c r="H899">
        <v>18</v>
      </c>
      <c r="I899">
        <v>1</v>
      </c>
      <c r="J899" t="s">
        <v>7887</v>
      </c>
      <c r="K899" t="s">
        <v>8019</v>
      </c>
      <c r="M899" t="s">
        <v>8215</v>
      </c>
      <c r="V899" t="s">
        <v>9690</v>
      </c>
    </row>
    <row r="900" spans="1:22" x14ac:dyDescent="0.3">
      <c r="A900" t="s">
        <v>6006</v>
      </c>
      <c r="B900" s="2">
        <v>46130.759768518517</v>
      </c>
      <c r="C900" t="s">
        <v>6276</v>
      </c>
      <c r="D900" t="s">
        <v>1369</v>
      </c>
      <c r="E900" t="s">
        <v>1204</v>
      </c>
      <c r="F900">
        <f t="shared" si="14"/>
        <v>181</v>
      </c>
      <c r="G900">
        <v>110825</v>
      </c>
      <c r="H900">
        <v>822</v>
      </c>
      <c r="I900">
        <v>11</v>
      </c>
      <c r="J900" t="s">
        <v>7888</v>
      </c>
      <c r="K900" t="s">
        <v>9765</v>
      </c>
      <c r="L900" t="s">
        <v>9762</v>
      </c>
      <c r="M900" t="s">
        <v>9763</v>
      </c>
      <c r="P900" t="s">
        <v>9764</v>
      </c>
      <c r="Q900" t="s">
        <v>9750</v>
      </c>
      <c r="R900" t="s">
        <v>8091</v>
      </c>
      <c r="S900" t="s">
        <v>8092</v>
      </c>
      <c r="T900" t="s">
        <v>9751</v>
      </c>
      <c r="V900" t="s">
        <v>9690</v>
      </c>
    </row>
    <row r="901" spans="1:22" x14ac:dyDescent="0.3">
      <c r="A901" t="s">
        <v>6006</v>
      </c>
      <c r="B901" s="2">
        <v>46127.792314814818</v>
      </c>
      <c r="D901" t="s">
        <v>1369</v>
      </c>
      <c r="E901" t="s">
        <v>2000</v>
      </c>
      <c r="F901">
        <f t="shared" si="14"/>
        <v>40</v>
      </c>
      <c r="G901">
        <v>11966</v>
      </c>
      <c r="H901">
        <v>177</v>
      </c>
      <c r="I901">
        <v>1</v>
      </c>
      <c r="J901" t="s">
        <v>7887</v>
      </c>
      <c r="K901" t="s">
        <v>9766</v>
      </c>
      <c r="M901" t="s">
        <v>8215</v>
      </c>
      <c r="V901" t="s">
        <v>9690</v>
      </c>
    </row>
    <row r="902" spans="1:22" x14ac:dyDescent="0.3">
      <c r="A902" t="s">
        <v>6006</v>
      </c>
      <c r="B902" s="2">
        <v>46127.625185185185</v>
      </c>
      <c r="D902" t="s">
        <v>1369</v>
      </c>
      <c r="E902" t="s">
        <v>2000</v>
      </c>
      <c r="F902">
        <f t="shared" si="14"/>
        <v>40</v>
      </c>
      <c r="G902">
        <v>2093</v>
      </c>
      <c r="H902">
        <v>47</v>
      </c>
      <c r="I902">
        <v>6</v>
      </c>
      <c r="J902" t="s">
        <v>7887</v>
      </c>
      <c r="K902" t="s">
        <v>9767</v>
      </c>
      <c r="M902" t="s">
        <v>8215</v>
      </c>
      <c r="V902" t="s">
        <v>9690</v>
      </c>
    </row>
    <row r="903" spans="1:22" x14ac:dyDescent="0.3">
      <c r="A903" t="s">
        <v>6006</v>
      </c>
      <c r="B903" s="2">
        <v>46127.492002314815</v>
      </c>
      <c r="D903" t="s">
        <v>1369</v>
      </c>
      <c r="E903" t="s">
        <v>2000</v>
      </c>
      <c r="F903">
        <f t="shared" si="14"/>
        <v>40</v>
      </c>
      <c r="G903">
        <v>1157</v>
      </c>
      <c r="H903">
        <v>29</v>
      </c>
      <c r="I903">
        <v>2</v>
      </c>
      <c r="J903" t="s">
        <v>7887</v>
      </c>
      <c r="K903" t="s">
        <v>9756</v>
      </c>
      <c r="M903" t="s">
        <v>8215</v>
      </c>
      <c r="V903" t="s">
        <v>9690</v>
      </c>
    </row>
    <row r="904" spans="1:22" x14ac:dyDescent="0.3">
      <c r="A904" t="s">
        <v>6006</v>
      </c>
      <c r="B904" s="2">
        <v>46126.833819444444</v>
      </c>
      <c r="D904" t="s">
        <v>1369</v>
      </c>
      <c r="E904" t="s">
        <v>2000</v>
      </c>
      <c r="F904">
        <f t="shared" si="14"/>
        <v>40</v>
      </c>
      <c r="G904">
        <v>1643</v>
      </c>
      <c r="H904">
        <v>22</v>
      </c>
      <c r="I904">
        <v>1</v>
      </c>
      <c r="J904" t="s">
        <v>7887</v>
      </c>
      <c r="K904" t="s">
        <v>9756</v>
      </c>
      <c r="M904" t="s">
        <v>8215</v>
      </c>
      <c r="V904" t="s">
        <v>9690</v>
      </c>
    </row>
    <row r="905" spans="1:22" x14ac:dyDescent="0.3">
      <c r="A905" t="s">
        <v>6006</v>
      </c>
      <c r="B905" s="2">
        <v>46126.746087962965</v>
      </c>
      <c r="D905" t="s">
        <v>1369</v>
      </c>
      <c r="E905" t="s">
        <v>4812</v>
      </c>
      <c r="F905">
        <f t="shared" si="14"/>
        <v>31</v>
      </c>
      <c r="G905">
        <v>1122</v>
      </c>
      <c r="H905">
        <v>30</v>
      </c>
      <c r="I905">
        <v>2</v>
      </c>
      <c r="J905" t="s">
        <v>7887</v>
      </c>
      <c r="K905" t="s">
        <v>9756</v>
      </c>
      <c r="M905" t="s">
        <v>8215</v>
      </c>
      <c r="V905" t="s">
        <v>9690</v>
      </c>
    </row>
    <row r="906" spans="1:22" x14ac:dyDescent="0.3">
      <c r="A906" t="s">
        <v>6006</v>
      </c>
      <c r="B906" s="2">
        <v>46086.749918981484</v>
      </c>
      <c r="C906" t="s">
        <v>6304</v>
      </c>
      <c r="D906" t="s">
        <v>1369</v>
      </c>
      <c r="E906" t="s">
        <v>214</v>
      </c>
      <c r="F906">
        <f t="shared" si="14"/>
        <v>212</v>
      </c>
      <c r="G906">
        <v>2346036</v>
      </c>
      <c r="H906">
        <v>34259</v>
      </c>
      <c r="I906">
        <v>1930</v>
      </c>
      <c r="J906" t="s">
        <v>7885</v>
      </c>
      <c r="K906" t="s">
        <v>8100</v>
      </c>
      <c r="L906" t="s">
        <v>8089</v>
      </c>
      <c r="M906" t="s">
        <v>8090</v>
      </c>
      <c r="Q906" t="s">
        <v>9750</v>
      </c>
      <c r="R906" t="s">
        <v>8091</v>
      </c>
      <c r="S906" t="s">
        <v>8092</v>
      </c>
      <c r="T906" t="s">
        <v>9751</v>
      </c>
      <c r="V906" t="s">
        <v>9690</v>
      </c>
    </row>
    <row r="907" spans="1:22" x14ac:dyDescent="0.3">
      <c r="A907" t="s">
        <v>6006</v>
      </c>
      <c r="B907" s="2">
        <v>46072.749780092592</v>
      </c>
      <c r="C907" t="s">
        <v>6310</v>
      </c>
      <c r="D907" t="s">
        <v>1369</v>
      </c>
      <c r="E907" t="s">
        <v>477</v>
      </c>
      <c r="F907">
        <f t="shared" si="14"/>
        <v>194</v>
      </c>
      <c r="G907">
        <v>582710</v>
      </c>
      <c r="H907">
        <v>21396</v>
      </c>
      <c r="I907">
        <v>1106</v>
      </c>
      <c r="J907" t="s">
        <v>7888</v>
      </c>
      <c r="K907" t="s">
        <v>9775</v>
      </c>
      <c r="L907" t="s">
        <v>9768</v>
      </c>
      <c r="M907" t="s">
        <v>9769</v>
      </c>
      <c r="Q907" t="s">
        <v>9770</v>
      </c>
      <c r="R907" t="s">
        <v>9771</v>
      </c>
      <c r="S907" t="s">
        <v>9772</v>
      </c>
      <c r="T907" t="s">
        <v>9773</v>
      </c>
      <c r="U907" t="s">
        <v>9774</v>
      </c>
      <c r="V907" t="s">
        <v>9690</v>
      </c>
    </row>
    <row r="908" spans="1:22" x14ac:dyDescent="0.3">
      <c r="A908" t="s">
        <v>6006</v>
      </c>
      <c r="B908" s="2">
        <v>46064.771689814814</v>
      </c>
      <c r="D908" t="s">
        <v>1369</v>
      </c>
      <c r="E908" t="s">
        <v>6318</v>
      </c>
      <c r="F908">
        <f t="shared" si="14"/>
        <v>55</v>
      </c>
      <c r="G908">
        <v>46522</v>
      </c>
      <c r="H908">
        <v>1665</v>
      </c>
      <c r="I908">
        <v>13</v>
      </c>
      <c r="J908" t="s">
        <v>7887</v>
      </c>
      <c r="K908" t="s">
        <v>9776</v>
      </c>
      <c r="M908" t="s">
        <v>8215</v>
      </c>
      <c r="V908" t="s">
        <v>9690</v>
      </c>
    </row>
    <row r="909" spans="1:22" x14ac:dyDescent="0.3">
      <c r="A909" t="s">
        <v>6006</v>
      </c>
      <c r="B909" s="2">
        <v>46064.703321759262</v>
      </c>
      <c r="D909" t="s">
        <v>1369</v>
      </c>
      <c r="E909" t="s">
        <v>870</v>
      </c>
      <c r="F909">
        <f t="shared" si="14"/>
        <v>19</v>
      </c>
      <c r="G909">
        <v>604841</v>
      </c>
      <c r="H909">
        <v>13378</v>
      </c>
      <c r="I909">
        <v>108</v>
      </c>
      <c r="J909" t="s">
        <v>7887</v>
      </c>
      <c r="K909" t="s">
        <v>8101</v>
      </c>
      <c r="M909" t="s">
        <v>8215</v>
      </c>
      <c r="V909" t="s">
        <v>9690</v>
      </c>
    </row>
    <row r="910" spans="1:22" x14ac:dyDescent="0.3">
      <c r="A910" t="s">
        <v>6006</v>
      </c>
      <c r="B910" s="2">
        <v>46062.770972222221</v>
      </c>
      <c r="D910" t="s">
        <v>1369</v>
      </c>
      <c r="E910" t="s">
        <v>1736</v>
      </c>
      <c r="F910">
        <f t="shared" si="14"/>
        <v>34</v>
      </c>
      <c r="G910">
        <v>209920</v>
      </c>
      <c r="H910">
        <v>5665</v>
      </c>
      <c r="I910">
        <v>36</v>
      </c>
      <c r="J910" t="s">
        <v>7887</v>
      </c>
      <c r="K910" t="s">
        <v>8101</v>
      </c>
      <c r="M910" t="s">
        <v>8215</v>
      </c>
      <c r="V910" t="s">
        <v>9690</v>
      </c>
    </row>
    <row r="911" spans="1:22" x14ac:dyDescent="0.3">
      <c r="A911" t="s">
        <v>6006</v>
      </c>
      <c r="B911" s="2">
        <v>46062.41678240741</v>
      </c>
      <c r="D911" t="s">
        <v>1369</v>
      </c>
      <c r="E911" t="s">
        <v>870</v>
      </c>
      <c r="F911">
        <f t="shared" si="14"/>
        <v>19</v>
      </c>
      <c r="G911">
        <v>268165</v>
      </c>
      <c r="H911">
        <v>7177</v>
      </c>
      <c r="I911">
        <v>95</v>
      </c>
      <c r="J911" t="s">
        <v>7887</v>
      </c>
      <c r="K911" t="s">
        <v>9777</v>
      </c>
      <c r="M911" t="s">
        <v>8215</v>
      </c>
      <c r="V911" t="s">
        <v>9690</v>
      </c>
    </row>
    <row r="912" spans="1:22" x14ac:dyDescent="0.3">
      <c r="A912" t="s">
        <v>6006</v>
      </c>
      <c r="B912" s="2">
        <v>46061.886458333334</v>
      </c>
      <c r="D912" t="s">
        <v>1369</v>
      </c>
      <c r="E912" t="s">
        <v>5888</v>
      </c>
      <c r="F912">
        <f t="shared" si="14"/>
        <v>42</v>
      </c>
      <c r="G912">
        <v>228517</v>
      </c>
      <c r="H912">
        <v>6204</v>
      </c>
      <c r="I912">
        <v>39</v>
      </c>
      <c r="J912" t="s">
        <v>7887</v>
      </c>
      <c r="K912" t="s">
        <v>8101</v>
      </c>
      <c r="M912" t="s">
        <v>8215</v>
      </c>
      <c r="V912" t="s">
        <v>9690</v>
      </c>
    </row>
    <row r="913" spans="1:22" x14ac:dyDescent="0.3">
      <c r="A913" t="s">
        <v>6006</v>
      </c>
      <c r="B913" s="2">
        <v>46059.459108796298</v>
      </c>
      <c r="D913" t="s">
        <v>1369</v>
      </c>
      <c r="E913" t="s">
        <v>870</v>
      </c>
      <c r="F913">
        <f t="shared" si="14"/>
        <v>19</v>
      </c>
      <c r="G913">
        <v>366161</v>
      </c>
      <c r="H913">
        <v>10057</v>
      </c>
      <c r="I913">
        <v>89</v>
      </c>
      <c r="J913" t="s">
        <v>7887</v>
      </c>
      <c r="K913" t="s">
        <v>8101</v>
      </c>
      <c r="M913" t="s">
        <v>8215</v>
      </c>
      <c r="V913" t="s">
        <v>9690</v>
      </c>
    </row>
    <row r="914" spans="1:22" x14ac:dyDescent="0.3">
      <c r="A914" t="s">
        <v>6006</v>
      </c>
      <c r="B914" s="2">
        <v>46056.750011574077</v>
      </c>
      <c r="C914" t="s">
        <v>6349</v>
      </c>
      <c r="D914" t="s">
        <v>1369</v>
      </c>
      <c r="E914" t="s">
        <v>1861</v>
      </c>
      <c r="F914">
        <f t="shared" si="14"/>
        <v>198</v>
      </c>
      <c r="G914">
        <v>19749240</v>
      </c>
      <c r="H914">
        <v>180440</v>
      </c>
      <c r="I914">
        <v>6888</v>
      </c>
      <c r="J914" t="s">
        <v>7885</v>
      </c>
      <c r="K914" t="s">
        <v>8101</v>
      </c>
      <c r="L914" t="s">
        <v>9762</v>
      </c>
      <c r="M914" t="s">
        <v>9763</v>
      </c>
      <c r="P914" t="s">
        <v>9764</v>
      </c>
      <c r="Q914" t="s">
        <v>9750</v>
      </c>
      <c r="R914" t="s">
        <v>8091</v>
      </c>
      <c r="S914" t="s">
        <v>8092</v>
      </c>
      <c r="T914" t="s">
        <v>9751</v>
      </c>
      <c r="V914" t="s">
        <v>9690</v>
      </c>
    </row>
    <row r="915" spans="1:22" x14ac:dyDescent="0.3">
      <c r="A915" t="s">
        <v>6006</v>
      </c>
      <c r="B915" s="2">
        <v>46055.802777777775</v>
      </c>
      <c r="D915" t="s">
        <v>1369</v>
      </c>
      <c r="E915" t="s">
        <v>6356</v>
      </c>
      <c r="F915">
        <f t="shared" si="14"/>
        <v>39</v>
      </c>
      <c r="G915">
        <v>3921</v>
      </c>
      <c r="H915">
        <v>71</v>
      </c>
      <c r="I915">
        <v>3</v>
      </c>
      <c r="J915" t="s">
        <v>7887</v>
      </c>
      <c r="K915" t="s">
        <v>8050</v>
      </c>
      <c r="M915" t="s">
        <v>8215</v>
      </c>
      <c r="V915" t="s">
        <v>9690</v>
      </c>
    </row>
    <row r="916" spans="1:22" x14ac:dyDescent="0.3">
      <c r="A916" t="s">
        <v>6006</v>
      </c>
      <c r="B916" s="2">
        <v>46055.771296296298</v>
      </c>
      <c r="D916" t="s">
        <v>1369</v>
      </c>
      <c r="E916" t="s">
        <v>5997</v>
      </c>
      <c r="F916">
        <f t="shared" si="14"/>
        <v>18</v>
      </c>
      <c r="G916">
        <v>3330</v>
      </c>
      <c r="H916">
        <v>86</v>
      </c>
      <c r="I916">
        <v>4</v>
      </c>
      <c r="J916" t="s">
        <v>7887</v>
      </c>
      <c r="K916" t="s">
        <v>8050</v>
      </c>
      <c r="M916" t="s">
        <v>8215</v>
      </c>
      <c r="V916" t="s">
        <v>9690</v>
      </c>
    </row>
    <row r="917" spans="1:22" x14ac:dyDescent="0.3">
      <c r="A917" t="s">
        <v>6006</v>
      </c>
      <c r="B917" s="2">
        <v>46055.750196759262</v>
      </c>
      <c r="D917" t="s">
        <v>1369</v>
      </c>
      <c r="E917" t="s">
        <v>73</v>
      </c>
      <c r="F917">
        <f t="shared" si="14"/>
        <v>21</v>
      </c>
      <c r="G917">
        <v>3079</v>
      </c>
      <c r="H917">
        <v>48</v>
      </c>
      <c r="I917">
        <v>1</v>
      </c>
      <c r="J917" t="s">
        <v>7887</v>
      </c>
      <c r="K917" t="s">
        <v>8050</v>
      </c>
      <c r="M917" t="s">
        <v>8215</v>
      </c>
      <c r="V917" t="s">
        <v>9690</v>
      </c>
    </row>
    <row r="918" spans="1:22" x14ac:dyDescent="0.3">
      <c r="A918" t="s">
        <v>6006</v>
      </c>
      <c r="B918" s="2">
        <v>46055.729201388887</v>
      </c>
      <c r="D918" t="s">
        <v>1369</v>
      </c>
      <c r="E918" t="s">
        <v>4203</v>
      </c>
      <c r="F918">
        <f t="shared" si="14"/>
        <v>33</v>
      </c>
      <c r="G918">
        <v>2439</v>
      </c>
      <c r="H918">
        <v>76</v>
      </c>
      <c r="I918">
        <v>0</v>
      </c>
      <c r="J918" t="s">
        <v>7887</v>
      </c>
      <c r="K918" t="s">
        <v>8098</v>
      </c>
      <c r="M918" t="s">
        <v>8215</v>
      </c>
      <c r="V918" t="s">
        <v>9690</v>
      </c>
    </row>
    <row r="919" spans="1:22" x14ac:dyDescent="0.3">
      <c r="A919" t="s">
        <v>6006</v>
      </c>
      <c r="B919" s="2">
        <v>46055.686805555553</v>
      </c>
      <c r="D919" t="s">
        <v>1369</v>
      </c>
      <c r="E919" t="s">
        <v>4203</v>
      </c>
      <c r="F919">
        <f t="shared" si="14"/>
        <v>33</v>
      </c>
      <c r="G919">
        <v>2897</v>
      </c>
      <c r="H919">
        <v>45</v>
      </c>
      <c r="I919">
        <v>0</v>
      </c>
      <c r="J919" t="s">
        <v>7887</v>
      </c>
      <c r="K919" t="s">
        <v>8098</v>
      </c>
      <c r="M919" t="s">
        <v>8215</v>
      </c>
      <c r="V919" t="s">
        <v>9690</v>
      </c>
    </row>
    <row r="920" spans="1:22" x14ac:dyDescent="0.3">
      <c r="A920" t="s">
        <v>6006</v>
      </c>
      <c r="B920" s="2">
        <v>46055.670393518521</v>
      </c>
      <c r="D920" t="s">
        <v>1369</v>
      </c>
      <c r="E920" t="s">
        <v>1736</v>
      </c>
      <c r="F920">
        <f t="shared" si="14"/>
        <v>34</v>
      </c>
      <c r="G920">
        <v>2777</v>
      </c>
      <c r="H920">
        <v>40</v>
      </c>
      <c r="I920">
        <v>1</v>
      </c>
      <c r="J920" t="s">
        <v>7887</v>
      </c>
      <c r="M920" t="s">
        <v>8215</v>
      </c>
      <c r="V920" t="s">
        <v>9690</v>
      </c>
    </row>
    <row r="921" spans="1:22" x14ac:dyDescent="0.3">
      <c r="A921" t="s">
        <v>6006</v>
      </c>
      <c r="B921" s="2">
        <v>46054.833541666667</v>
      </c>
      <c r="D921" t="s">
        <v>1369</v>
      </c>
      <c r="E921" t="s">
        <v>73</v>
      </c>
      <c r="F921">
        <f t="shared" si="14"/>
        <v>21</v>
      </c>
      <c r="G921">
        <v>10234</v>
      </c>
      <c r="H921">
        <v>447</v>
      </c>
      <c r="I921">
        <v>0</v>
      </c>
      <c r="J921" t="s">
        <v>7887</v>
      </c>
      <c r="K921" t="s">
        <v>8050</v>
      </c>
      <c r="M921" t="s">
        <v>8215</v>
      </c>
      <c r="V921" t="s">
        <v>9690</v>
      </c>
    </row>
    <row r="922" spans="1:22" x14ac:dyDescent="0.3">
      <c r="A922" t="s">
        <v>6006</v>
      </c>
      <c r="B922" s="2">
        <v>46054.772129629629</v>
      </c>
      <c r="D922" t="s">
        <v>1369</v>
      </c>
      <c r="E922" t="s">
        <v>1736</v>
      </c>
      <c r="F922">
        <f t="shared" si="14"/>
        <v>34</v>
      </c>
      <c r="G922">
        <v>3147</v>
      </c>
      <c r="H922">
        <v>48</v>
      </c>
      <c r="I922">
        <v>0</v>
      </c>
      <c r="J922" t="s">
        <v>7887</v>
      </c>
      <c r="K922" t="s">
        <v>8098</v>
      </c>
      <c r="M922" t="s">
        <v>8215</v>
      </c>
      <c r="V922" t="s">
        <v>9690</v>
      </c>
    </row>
    <row r="923" spans="1:22" x14ac:dyDescent="0.3">
      <c r="A923" t="s">
        <v>6006</v>
      </c>
      <c r="B923" s="2">
        <v>46054.732592592591</v>
      </c>
      <c r="D923" t="s">
        <v>1369</v>
      </c>
      <c r="E923" t="s">
        <v>2412</v>
      </c>
      <c r="F923">
        <f t="shared" si="14"/>
        <v>28</v>
      </c>
      <c r="G923">
        <v>2379</v>
      </c>
      <c r="H923">
        <v>57</v>
      </c>
      <c r="I923">
        <v>0</v>
      </c>
      <c r="J923" t="s">
        <v>7887</v>
      </c>
      <c r="K923" t="s">
        <v>8098</v>
      </c>
      <c r="M923" t="s">
        <v>8215</v>
      </c>
      <c r="V923" t="s">
        <v>9690</v>
      </c>
    </row>
    <row r="924" spans="1:22" x14ac:dyDescent="0.3">
      <c r="A924" t="s">
        <v>6006</v>
      </c>
      <c r="B924" s="2">
        <v>46038.75099537037</v>
      </c>
      <c r="C924" t="s">
        <v>6393</v>
      </c>
      <c r="D924" t="s">
        <v>1369</v>
      </c>
      <c r="E924" t="s">
        <v>2793</v>
      </c>
      <c r="F924">
        <f t="shared" si="14"/>
        <v>242</v>
      </c>
      <c r="G924">
        <v>5919965</v>
      </c>
      <c r="H924">
        <v>70272</v>
      </c>
      <c r="I924">
        <v>2331</v>
      </c>
      <c r="J924" t="s">
        <v>7888</v>
      </c>
      <c r="K924" t="s">
        <v>8098</v>
      </c>
      <c r="L924" t="s">
        <v>9778</v>
      </c>
      <c r="M924" t="s">
        <v>8090</v>
      </c>
      <c r="N924" t="s">
        <v>8044</v>
      </c>
      <c r="Q924" t="s">
        <v>9750</v>
      </c>
      <c r="R924" t="s">
        <v>8091</v>
      </c>
      <c r="S924" t="s">
        <v>8092</v>
      </c>
      <c r="T924" t="s">
        <v>9751</v>
      </c>
      <c r="U924" t="s">
        <v>9752</v>
      </c>
      <c r="V924" t="s">
        <v>9690</v>
      </c>
    </row>
    <row r="925" spans="1:22" x14ac:dyDescent="0.3">
      <c r="A925" t="s">
        <v>6006</v>
      </c>
      <c r="B925" s="2">
        <v>46032.72923611111</v>
      </c>
      <c r="D925" t="s">
        <v>1369</v>
      </c>
      <c r="E925" t="s">
        <v>3355</v>
      </c>
      <c r="F925">
        <f t="shared" si="14"/>
        <v>44</v>
      </c>
      <c r="G925">
        <v>1790</v>
      </c>
      <c r="H925">
        <v>38</v>
      </c>
      <c r="I925">
        <v>0</v>
      </c>
      <c r="J925" t="s">
        <v>7887</v>
      </c>
      <c r="K925" t="s">
        <v>9779</v>
      </c>
      <c r="M925" t="s">
        <v>8215</v>
      </c>
      <c r="V925" t="s">
        <v>9690</v>
      </c>
    </row>
    <row r="926" spans="1:22" x14ac:dyDescent="0.3">
      <c r="A926" t="s">
        <v>6006</v>
      </c>
      <c r="B926" s="2">
        <v>46032.688032407408</v>
      </c>
      <c r="D926" t="s">
        <v>1369</v>
      </c>
      <c r="E926" t="s">
        <v>3647</v>
      </c>
      <c r="F926">
        <f t="shared" si="14"/>
        <v>30</v>
      </c>
      <c r="G926">
        <v>19289</v>
      </c>
      <c r="H926">
        <v>542</v>
      </c>
      <c r="I926">
        <v>1</v>
      </c>
      <c r="J926" t="s">
        <v>7887</v>
      </c>
      <c r="K926" t="s">
        <v>8061</v>
      </c>
      <c r="M926" t="s">
        <v>8215</v>
      </c>
      <c r="V926" t="s">
        <v>9690</v>
      </c>
    </row>
    <row r="927" spans="1:22" x14ac:dyDescent="0.3">
      <c r="A927" t="s">
        <v>6006</v>
      </c>
      <c r="B927" s="2">
        <v>46032.646990740737</v>
      </c>
      <c r="D927" t="s">
        <v>1369</v>
      </c>
      <c r="E927" t="s">
        <v>4203</v>
      </c>
      <c r="F927">
        <f t="shared" si="14"/>
        <v>33</v>
      </c>
      <c r="G927">
        <v>2139</v>
      </c>
      <c r="H927">
        <v>18</v>
      </c>
      <c r="I927">
        <v>0</v>
      </c>
      <c r="J927" t="s">
        <v>7887</v>
      </c>
      <c r="K927" t="s">
        <v>9779</v>
      </c>
      <c r="M927" t="s">
        <v>8215</v>
      </c>
      <c r="V927" t="s">
        <v>9690</v>
      </c>
    </row>
    <row r="928" spans="1:22" x14ac:dyDescent="0.3">
      <c r="A928" t="s">
        <v>6006</v>
      </c>
      <c r="B928" s="2">
        <v>46032.604259259257</v>
      </c>
      <c r="D928" t="s">
        <v>1369</v>
      </c>
      <c r="E928" t="s">
        <v>1385</v>
      </c>
      <c r="F928">
        <f t="shared" si="14"/>
        <v>24</v>
      </c>
      <c r="G928">
        <v>11417</v>
      </c>
      <c r="H928">
        <v>177</v>
      </c>
      <c r="I928">
        <v>2</v>
      </c>
      <c r="J928" t="s">
        <v>7887</v>
      </c>
      <c r="K928" t="s">
        <v>8061</v>
      </c>
      <c r="M928" t="s">
        <v>8215</v>
      </c>
      <c r="V928" t="s">
        <v>9690</v>
      </c>
    </row>
    <row r="929" spans="1:22" x14ac:dyDescent="0.3">
      <c r="A929" t="s">
        <v>6006</v>
      </c>
      <c r="B929" s="2">
        <v>46032.583368055559</v>
      </c>
      <c r="D929" t="s">
        <v>1369</v>
      </c>
      <c r="E929" t="s">
        <v>3647</v>
      </c>
      <c r="F929">
        <f t="shared" si="14"/>
        <v>30</v>
      </c>
      <c r="G929">
        <v>79307</v>
      </c>
      <c r="H929">
        <v>1634</v>
      </c>
      <c r="I929">
        <v>5</v>
      </c>
      <c r="J929" t="s">
        <v>7887</v>
      </c>
      <c r="K929" t="s">
        <v>8061</v>
      </c>
      <c r="M929" t="s">
        <v>8215</v>
      </c>
      <c r="V929" t="s">
        <v>9690</v>
      </c>
    </row>
    <row r="930" spans="1:22" x14ac:dyDescent="0.3">
      <c r="A930" t="s">
        <v>6006</v>
      </c>
      <c r="B930" s="2">
        <v>46032.562986111108</v>
      </c>
      <c r="D930" t="s">
        <v>1369</v>
      </c>
      <c r="E930" t="s">
        <v>4203</v>
      </c>
      <c r="F930">
        <f t="shared" si="14"/>
        <v>33</v>
      </c>
      <c r="G930">
        <v>2224</v>
      </c>
      <c r="H930">
        <v>23</v>
      </c>
      <c r="I930">
        <v>0</v>
      </c>
      <c r="J930" t="s">
        <v>7887</v>
      </c>
      <c r="K930" t="s">
        <v>9779</v>
      </c>
      <c r="M930" t="s">
        <v>8215</v>
      </c>
      <c r="V930" t="s">
        <v>9690</v>
      </c>
    </row>
    <row r="931" spans="1:22" x14ac:dyDescent="0.3">
      <c r="A931" t="s">
        <v>6006</v>
      </c>
      <c r="B931" s="2">
        <v>46032.541863425926</v>
      </c>
      <c r="D931" t="s">
        <v>1369</v>
      </c>
      <c r="E931" t="s">
        <v>4203</v>
      </c>
      <c r="F931">
        <f t="shared" si="14"/>
        <v>33</v>
      </c>
      <c r="G931">
        <v>2081</v>
      </c>
      <c r="H931">
        <v>28</v>
      </c>
      <c r="I931">
        <v>0</v>
      </c>
      <c r="J931" t="s">
        <v>7887</v>
      </c>
      <c r="K931" t="s">
        <v>9779</v>
      </c>
      <c r="M931" t="s">
        <v>8215</v>
      </c>
      <c r="V931" t="s">
        <v>9690</v>
      </c>
    </row>
    <row r="932" spans="1:22" x14ac:dyDescent="0.3">
      <c r="A932" t="s">
        <v>6006</v>
      </c>
      <c r="B932" s="2">
        <v>46032.536863425928</v>
      </c>
      <c r="D932" t="s">
        <v>1369</v>
      </c>
      <c r="E932" t="s">
        <v>3647</v>
      </c>
      <c r="F932">
        <f t="shared" si="14"/>
        <v>30</v>
      </c>
      <c r="G932">
        <v>54418</v>
      </c>
      <c r="H932">
        <v>1462</v>
      </c>
      <c r="I932">
        <v>5</v>
      </c>
      <c r="J932" t="s">
        <v>7887</v>
      </c>
      <c r="K932" t="s">
        <v>8061</v>
      </c>
      <c r="M932" t="s">
        <v>8215</v>
      </c>
      <c r="V932" t="s">
        <v>9690</v>
      </c>
    </row>
    <row r="933" spans="1:22" x14ac:dyDescent="0.3">
      <c r="A933" t="s">
        <v>6006</v>
      </c>
      <c r="B933" s="2">
        <v>46028.667083333334</v>
      </c>
      <c r="D933" t="s">
        <v>1369</v>
      </c>
      <c r="E933" t="s">
        <v>6434</v>
      </c>
      <c r="F933">
        <f t="shared" si="14"/>
        <v>29</v>
      </c>
      <c r="G933">
        <v>50133</v>
      </c>
      <c r="H933">
        <v>660</v>
      </c>
      <c r="I933">
        <v>4</v>
      </c>
      <c r="J933" t="s">
        <v>7887</v>
      </c>
      <c r="K933" t="s">
        <v>8061</v>
      </c>
      <c r="M933" t="s">
        <v>8215</v>
      </c>
      <c r="V933" t="s">
        <v>9690</v>
      </c>
    </row>
    <row r="934" spans="1:22" x14ac:dyDescent="0.3">
      <c r="A934" t="s">
        <v>6006</v>
      </c>
      <c r="B934" s="2">
        <v>46028.617118055554</v>
      </c>
      <c r="D934" t="s">
        <v>1369</v>
      </c>
      <c r="E934" t="s">
        <v>3647</v>
      </c>
      <c r="F934">
        <f t="shared" si="14"/>
        <v>30</v>
      </c>
      <c r="G934">
        <v>23551</v>
      </c>
      <c r="H934">
        <v>371</v>
      </c>
      <c r="I934">
        <v>8</v>
      </c>
      <c r="J934" t="s">
        <v>7887</v>
      </c>
      <c r="K934" t="s">
        <v>8061</v>
      </c>
      <c r="M934" t="s">
        <v>8215</v>
      </c>
      <c r="V934" t="s">
        <v>9690</v>
      </c>
    </row>
    <row r="935" spans="1:22" x14ac:dyDescent="0.3">
      <c r="A935" t="s">
        <v>6006</v>
      </c>
      <c r="B935" s="2">
        <v>46028.493310185186</v>
      </c>
      <c r="D935" t="s">
        <v>1369</v>
      </c>
      <c r="E935" t="s">
        <v>3953</v>
      </c>
      <c r="F935">
        <f t="shared" si="14"/>
        <v>35</v>
      </c>
      <c r="G935">
        <v>30064</v>
      </c>
      <c r="H935">
        <v>757</v>
      </c>
      <c r="I935">
        <v>2</v>
      </c>
      <c r="J935" t="s">
        <v>7887</v>
      </c>
      <c r="K935" t="s">
        <v>9780</v>
      </c>
      <c r="M935" t="s">
        <v>8215</v>
      </c>
      <c r="V935" t="s">
        <v>9690</v>
      </c>
    </row>
    <row r="936" spans="1:22" x14ac:dyDescent="0.3">
      <c r="A936" t="s">
        <v>6006</v>
      </c>
      <c r="B936" s="2">
        <v>46016.583333333336</v>
      </c>
      <c r="D936" t="s">
        <v>1369</v>
      </c>
      <c r="E936" t="s">
        <v>2323</v>
      </c>
      <c r="F936">
        <f t="shared" si="14"/>
        <v>49</v>
      </c>
      <c r="G936">
        <v>31333</v>
      </c>
      <c r="H936">
        <v>993</v>
      </c>
      <c r="I936">
        <v>3</v>
      </c>
      <c r="J936" t="s">
        <v>7887</v>
      </c>
      <c r="K936" t="s">
        <v>9781</v>
      </c>
      <c r="M936" t="s">
        <v>8215</v>
      </c>
      <c r="V936" t="s">
        <v>9690</v>
      </c>
    </row>
    <row r="937" spans="1:22" x14ac:dyDescent="0.3">
      <c r="A937" t="s">
        <v>6006</v>
      </c>
      <c r="B937" s="2">
        <v>46016.572939814818</v>
      </c>
      <c r="D937" t="s">
        <v>1369</v>
      </c>
      <c r="E937" t="s">
        <v>570</v>
      </c>
      <c r="F937">
        <f t="shared" si="14"/>
        <v>26</v>
      </c>
      <c r="G937">
        <v>28619</v>
      </c>
      <c r="H937">
        <v>718</v>
      </c>
      <c r="I937">
        <v>3</v>
      </c>
      <c r="J937" t="s">
        <v>7887</v>
      </c>
      <c r="K937" t="s">
        <v>8096</v>
      </c>
      <c r="M937" t="s">
        <v>8215</v>
      </c>
      <c r="V937" t="s">
        <v>9690</v>
      </c>
    </row>
    <row r="938" spans="1:22" x14ac:dyDescent="0.3">
      <c r="A938" t="s">
        <v>6006</v>
      </c>
      <c r="B938" s="2">
        <v>46016.558182870373</v>
      </c>
      <c r="D938" t="s">
        <v>1369</v>
      </c>
      <c r="E938" t="s">
        <v>570</v>
      </c>
      <c r="F938">
        <f t="shared" si="14"/>
        <v>26</v>
      </c>
      <c r="G938">
        <v>116260</v>
      </c>
      <c r="H938">
        <v>3225</v>
      </c>
      <c r="I938">
        <v>23</v>
      </c>
      <c r="J938" t="s">
        <v>7887</v>
      </c>
      <c r="K938" t="s">
        <v>7968</v>
      </c>
      <c r="M938" t="s">
        <v>8215</v>
      </c>
      <c r="V938" t="s">
        <v>9690</v>
      </c>
    </row>
    <row r="939" spans="1:22" x14ac:dyDescent="0.3">
      <c r="A939" t="s">
        <v>6006</v>
      </c>
      <c r="B939" s="2">
        <v>46014.708368055559</v>
      </c>
      <c r="C939" t="s">
        <v>6465</v>
      </c>
      <c r="D939" t="s">
        <v>1369</v>
      </c>
      <c r="E939" t="s">
        <v>6467</v>
      </c>
      <c r="F939">
        <f t="shared" si="14"/>
        <v>488</v>
      </c>
      <c r="G939">
        <v>11706</v>
      </c>
      <c r="H939">
        <v>252</v>
      </c>
      <c r="I939">
        <v>8</v>
      </c>
      <c r="J939" t="s">
        <v>7888</v>
      </c>
      <c r="K939" t="s">
        <v>9753</v>
      </c>
      <c r="L939" t="s">
        <v>8089</v>
      </c>
      <c r="M939" t="s">
        <v>8090</v>
      </c>
      <c r="P939" t="s">
        <v>7942</v>
      </c>
      <c r="Q939" t="s">
        <v>9750</v>
      </c>
      <c r="R939" t="s">
        <v>8091</v>
      </c>
      <c r="S939" t="s">
        <v>8092</v>
      </c>
      <c r="T939" t="s">
        <v>9751</v>
      </c>
      <c r="U939" t="s">
        <v>8093</v>
      </c>
      <c r="V939" t="s">
        <v>9690</v>
      </c>
    </row>
    <row r="940" spans="1:22" x14ac:dyDescent="0.3">
      <c r="A940" t="s">
        <v>6006</v>
      </c>
      <c r="B940" s="2">
        <v>46013.708379629628</v>
      </c>
      <c r="C940" t="s">
        <v>6471</v>
      </c>
      <c r="D940" t="s">
        <v>1369</v>
      </c>
      <c r="E940" t="s">
        <v>2686</v>
      </c>
      <c r="F940">
        <f t="shared" si="14"/>
        <v>202</v>
      </c>
      <c r="G940">
        <v>9998</v>
      </c>
      <c r="H940">
        <v>123</v>
      </c>
      <c r="I940">
        <v>4</v>
      </c>
      <c r="J940" t="s">
        <v>7888</v>
      </c>
      <c r="K940" t="s">
        <v>8088</v>
      </c>
      <c r="L940" t="s">
        <v>8089</v>
      </c>
      <c r="M940" t="s">
        <v>8090</v>
      </c>
      <c r="P940" t="s">
        <v>7942</v>
      </c>
      <c r="Q940" t="s">
        <v>9750</v>
      </c>
      <c r="R940" t="s">
        <v>8091</v>
      </c>
      <c r="S940" t="s">
        <v>8092</v>
      </c>
      <c r="T940" t="s">
        <v>9751</v>
      </c>
      <c r="U940" t="s">
        <v>8093</v>
      </c>
      <c r="V940" t="s">
        <v>9690</v>
      </c>
    </row>
    <row r="941" spans="1:22" x14ac:dyDescent="0.3">
      <c r="A941" t="s">
        <v>6006</v>
      </c>
      <c r="B941" s="2">
        <v>46007.750023148146</v>
      </c>
      <c r="C941" t="s">
        <v>6476</v>
      </c>
      <c r="D941" t="s">
        <v>1369</v>
      </c>
      <c r="E941" t="s">
        <v>6478</v>
      </c>
      <c r="F941">
        <f t="shared" si="14"/>
        <v>1447</v>
      </c>
      <c r="G941">
        <v>551776</v>
      </c>
      <c r="H941">
        <v>22684</v>
      </c>
      <c r="I941">
        <v>1076</v>
      </c>
      <c r="J941" t="s">
        <v>7885</v>
      </c>
      <c r="K941" t="s">
        <v>9784</v>
      </c>
      <c r="L941" t="s">
        <v>7926</v>
      </c>
      <c r="M941" t="s">
        <v>7927</v>
      </c>
      <c r="Q941" t="s">
        <v>9782</v>
      </c>
      <c r="R941" t="s">
        <v>7928</v>
      </c>
      <c r="S941" t="s">
        <v>7929</v>
      </c>
      <c r="T941" t="s">
        <v>9783</v>
      </c>
      <c r="V941" t="s">
        <v>9690</v>
      </c>
    </row>
    <row r="942" spans="1:22" x14ac:dyDescent="0.3">
      <c r="A942" t="s">
        <v>6006</v>
      </c>
      <c r="B942" s="2">
        <v>46006.750856481478</v>
      </c>
      <c r="D942" t="s">
        <v>1369</v>
      </c>
      <c r="E942" t="s">
        <v>4129</v>
      </c>
      <c r="F942">
        <f t="shared" si="14"/>
        <v>41</v>
      </c>
      <c r="G942">
        <v>2687</v>
      </c>
      <c r="H942">
        <v>52</v>
      </c>
      <c r="I942">
        <v>0</v>
      </c>
      <c r="J942" t="s">
        <v>7887</v>
      </c>
      <c r="K942" t="s">
        <v>7968</v>
      </c>
      <c r="M942" t="s">
        <v>8215</v>
      </c>
      <c r="V942" t="s">
        <v>9690</v>
      </c>
    </row>
    <row r="943" spans="1:22" x14ac:dyDescent="0.3">
      <c r="A943" t="s">
        <v>6006</v>
      </c>
      <c r="B943" s="2">
        <v>46006.750034722223</v>
      </c>
      <c r="C943" t="s">
        <v>6488</v>
      </c>
      <c r="D943" t="s">
        <v>1369</v>
      </c>
      <c r="E943" t="s">
        <v>578</v>
      </c>
      <c r="F943">
        <f t="shared" si="14"/>
        <v>218</v>
      </c>
      <c r="G943">
        <v>15999704</v>
      </c>
      <c r="H943">
        <v>138441</v>
      </c>
      <c r="I943">
        <v>4160</v>
      </c>
      <c r="J943" t="s">
        <v>7888</v>
      </c>
      <c r="K943" t="s">
        <v>9753</v>
      </c>
      <c r="L943" t="s">
        <v>9749</v>
      </c>
      <c r="M943" t="s">
        <v>8090</v>
      </c>
      <c r="N943" t="s">
        <v>8044</v>
      </c>
      <c r="P943" t="s">
        <v>7942</v>
      </c>
      <c r="Q943" t="s">
        <v>9750</v>
      </c>
      <c r="R943" t="s">
        <v>8091</v>
      </c>
      <c r="S943" t="s">
        <v>8092</v>
      </c>
      <c r="T943" t="s">
        <v>9751</v>
      </c>
      <c r="U943" t="s">
        <v>9752</v>
      </c>
      <c r="V943" t="s">
        <v>9690</v>
      </c>
    </row>
    <row r="944" spans="1:22" x14ac:dyDescent="0.3">
      <c r="A944" t="s">
        <v>6006</v>
      </c>
      <c r="B944" s="2">
        <v>46006.688611111109</v>
      </c>
      <c r="D944" t="s">
        <v>1369</v>
      </c>
      <c r="E944" t="s">
        <v>4129</v>
      </c>
      <c r="F944">
        <f t="shared" si="14"/>
        <v>41</v>
      </c>
      <c r="G944">
        <v>3758</v>
      </c>
      <c r="H944">
        <v>163</v>
      </c>
      <c r="I944">
        <v>0</v>
      </c>
      <c r="J944" t="s">
        <v>7887</v>
      </c>
      <c r="K944" t="s">
        <v>7968</v>
      </c>
      <c r="M944" t="s">
        <v>8215</v>
      </c>
      <c r="V944" t="s">
        <v>9690</v>
      </c>
    </row>
    <row r="945" spans="1:22" x14ac:dyDescent="0.3">
      <c r="A945" t="s">
        <v>6006</v>
      </c>
      <c r="B945" s="2">
        <v>46006.667002314818</v>
      </c>
      <c r="D945" t="s">
        <v>1369</v>
      </c>
      <c r="E945" t="s">
        <v>6356</v>
      </c>
      <c r="F945">
        <f t="shared" si="14"/>
        <v>39</v>
      </c>
      <c r="G945">
        <v>18818</v>
      </c>
      <c r="H945">
        <v>498</v>
      </c>
      <c r="I945">
        <v>5</v>
      </c>
      <c r="J945" t="s">
        <v>7887</v>
      </c>
      <c r="K945" t="s">
        <v>7968</v>
      </c>
      <c r="M945" t="s">
        <v>8215</v>
      </c>
      <c r="V945" t="s">
        <v>9690</v>
      </c>
    </row>
    <row r="946" spans="1:22" x14ac:dyDescent="0.3">
      <c r="A946" t="s">
        <v>6006</v>
      </c>
      <c r="B946" s="2">
        <v>46006.583368055559</v>
      </c>
      <c r="D946" t="s">
        <v>1369</v>
      </c>
      <c r="E946" t="s">
        <v>1736</v>
      </c>
      <c r="F946">
        <f t="shared" si="14"/>
        <v>34</v>
      </c>
      <c r="G946">
        <v>2856</v>
      </c>
      <c r="H946">
        <v>53</v>
      </c>
      <c r="I946">
        <v>0</v>
      </c>
      <c r="J946" t="s">
        <v>7887</v>
      </c>
      <c r="K946" t="s">
        <v>7968</v>
      </c>
      <c r="M946" t="s">
        <v>8215</v>
      </c>
      <c r="V946" t="s">
        <v>9690</v>
      </c>
    </row>
    <row r="947" spans="1:22" x14ac:dyDescent="0.3">
      <c r="A947" t="s">
        <v>6006</v>
      </c>
      <c r="B947" s="2">
        <v>46006.565254629626</v>
      </c>
      <c r="D947" t="s">
        <v>1369</v>
      </c>
      <c r="E947" t="s">
        <v>6356</v>
      </c>
      <c r="F947">
        <f t="shared" si="14"/>
        <v>39</v>
      </c>
      <c r="G947">
        <v>2439</v>
      </c>
      <c r="H947">
        <v>40</v>
      </c>
      <c r="I947">
        <v>0</v>
      </c>
      <c r="J947" t="s">
        <v>7887</v>
      </c>
      <c r="K947" t="s">
        <v>7968</v>
      </c>
      <c r="M947" t="s">
        <v>8215</v>
      </c>
      <c r="V947" t="s">
        <v>9690</v>
      </c>
    </row>
    <row r="948" spans="1:22" x14ac:dyDescent="0.3">
      <c r="A948" t="s">
        <v>6006</v>
      </c>
      <c r="B948" s="2">
        <v>46006.560578703706</v>
      </c>
      <c r="D948" t="s">
        <v>1369</v>
      </c>
      <c r="E948" t="s">
        <v>1736</v>
      </c>
      <c r="F948">
        <f t="shared" si="14"/>
        <v>34</v>
      </c>
      <c r="G948">
        <v>3767</v>
      </c>
      <c r="H948">
        <v>23</v>
      </c>
      <c r="I948">
        <v>0</v>
      </c>
      <c r="J948" t="s">
        <v>7887</v>
      </c>
      <c r="K948" t="s">
        <v>7968</v>
      </c>
      <c r="M948" t="s">
        <v>8215</v>
      </c>
      <c r="V948" t="s">
        <v>9690</v>
      </c>
    </row>
    <row r="949" spans="1:22" x14ac:dyDescent="0.3">
      <c r="A949" t="s">
        <v>6006</v>
      </c>
      <c r="B949" s="2">
        <v>46005.708749999998</v>
      </c>
      <c r="D949" t="s">
        <v>1369</v>
      </c>
      <c r="E949" t="s">
        <v>3953</v>
      </c>
      <c r="F949">
        <f t="shared" si="14"/>
        <v>35</v>
      </c>
      <c r="G949">
        <v>2622</v>
      </c>
      <c r="H949">
        <v>68</v>
      </c>
      <c r="I949">
        <v>0</v>
      </c>
      <c r="J949" t="s">
        <v>7887</v>
      </c>
      <c r="K949" t="s">
        <v>7968</v>
      </c>
      <c r="M949" t="s">
        <v>8215</v>
      </c>
      <c r="V949" t="s">
        <v>9690</v>
      </c>
    </row>
    <row r="950" spans="1:22" x14ac:dyDescent="0.3">
      <c r="A950" t="s">
        <v>6006</v>
      </c>
      <c r="B950" s="2">
        <v>46005.583553240744</v>
      </c>
      <c r="D950" t="s">
        <v>1369</v>
      </c>
      <c r="E950" t="s">
        <v>4175</v>
      </c>
      <c r="F950">
        <f t="shared" si="14"/>
        <v>25</v>
      </c>
      <c r="G950">
        <v>4516</v>
      </c>
      <c r="H950">
        <v>90</v>
      </c>
      <c r="I950">
        <v>4</v>
      </c>
      <c r="J950" t="s">
        <v>7887</v>
      </c>
      <c r="K950" t="s">
        <v>7968</v>
      </c>
      <c r="M950" t="s">
        <v>8215</v>
      </c>
      <c r="V950" t="s">
        <v>9690</v>
      </c>
    </row>
    <row r="951" spans="1:22" x14ac:dyDescent="0.3">
      <c r="A951" t="s">
        <v>6006</v>
      </c>
      <c r="B951" s="2">
        <v>46005.534166666665</v>
      </c>
      <c r="D951" t="s">
        <v>1369</v>
      </c>
      <c r="E951" t="s">
        <v>6434</v>
      </c>
      <c r="F951">
        <f t="shared" si="14"/>
        <v>29</v>
      </c>
      <c r="G951">
        <v>1735</v>
      </c>
      <c r="H951">
        <v>28</v>
      </c>
      <c r="I951">
        <v>0</v>
      </c>
      <c r="J951" t="s">
        <v>7887</v>
      </c>
      <c r="M951" t="s">
        <v>8215</v>
      </c>
      <c r="V951" t="s">
        <v>9690</v>
      </c>
    </row>
    <row r="952" spans="1:22" x14ac:dyDescent="0.3">
      <c r="A952" t="s">
        <v>6006</v>
      </c>
      <c r="B952" s="2">
        <v>46004.652696759258</v>
      </c>
      <c r="D952" t="s">
        <v>1369</v>
      </c>
      <c r="E952" t="s">
        <v>4129</v>
      </c>
      <c r="F952">
        <f t="shared" si="14"/>
        <v>41</v>
      </c>
      <c r="G952">
        <v>5008</v>
      </c>
      <c r="H952">
        <v>318</v>
      </c>
      <c r="I952">
        <v>0</v>
      </c>
      <c r="J952" t="s">
        <v>7887</v>
      </c>
      <c r="K952" t="s">
        <v>7968</v>
      </c>
      <c r="M952" t="s">
        <v>8215</v>
      </c>
      <c r="V952" t="s">
        <v>9690</v>
      </c>
    </row>
    <row r="953" spans="1:22" x14ac:dyDescent="0.3">
      <c r="A953" t="s">
        <v>6006</v>
      </c>
      <c r="B953" s="2">
        <v>46003.583402777775</v>
      </c>
      <c r="D953" t="s">
        <v>1369</v>
      </c>
      <c r="E953" t="s">
        <v>4129</v>
      </c>
      <c r="F953">
        <f t="shared" si="14"/>
        <v>41</v>
      </c>
      <c r="G953">
        <v>6783</v>
      </c>
      <c r="H953">
        <v>378</v>
      </c>
      <c r="I953">
        <v>2</v>
      </c>
      <c r="J953" t="s">
        <v>7887</v>
      </c>
      <c r="K953" t="s">
        <v>7968</v>
      </c>
      <c r="M953" t="s">
        <v>8215</v>
      </c>
      <c r="V953" t="s">
        <v>9690</v>
      </c>
    </row>
    <row r="954" spans="1:22" x14ac:dyDescent="0.3">
      <c r="A954" t="s">
        <v>6006</v>
      </c>
      <c r="B954" s="2">
        <v>46003.542048611111</v>
      </c>
      <c r="D954" t="s">
        <v>1369</v>
      </c>
      <c r="E954" t="s">
        <v>4129</v>
      </c>
      <c r="F954">
        <f t="shared" si="14"/>
        <v>41</v>
      </c>
      <c r="G954">
        <v>10323</v>
      </c>
      <c r="H954">
        <v>437</v>
      </c>
      <c r="I954">
        <v>2</v>
      </c>
      <c r="J954" t="s">
        <v>7887</v>
      </c>
      <c r="K954" t="s">
        <v>7968</v>
      </c>
      <c r="M954" t="s">
        <v>8215</v>
      </c>
      <c r="V954" t="s">
        <v>9690</v>
      </c>
    </row>
    <row r="955" spans="1:22" x14ac:dyDescent="0.3">
      <c r="A955" t="s">
        <v>6006</v>
      </c>
      <c r="B955" s="2">
        <v>46003.517951388887</v>
      </c>
      <c r="D955" t="s">
        <v>1369</v>
      </c>
      <c r="E955" t="s">
        <v>4129</v>
      </c>
      <c r="F955">
        <f t="shared" si="14"/>
        <v>41</v>
      </c>
      <c r="G955">
        <v>9759</v>
      </c>
      <c r="H955">
        <v>487</v>
      </c>
      <c r="I955">
        <v>1</v>
      </c>
      <c r="J955" t="s">
        <v>7887</v>
      </c>
      <c r="K955" t="s">
        <v>7968</v>
      </c>
      <c r="M955" t="s">
        <v>8215</v>
      </c>
      <c r="V955" t="s">
        <v>9690</v>
      </c>
    </row>
    <row r="956" spans="1:22" x14ac:dyDescent="0.3">
      <c r="A956" t="s">
        <v>6006</v>
      </c>
      <c r="B956" s="2">
        <v>46002.791759259257</v>
      </c>
      <c r="C956" t="s">
        <v>6540</v>
      </c>
      <c r="D956" t="s">
        <v>1369</v>
      </c>
      <c r="E956" t="s">
        <v>2412</v>
      </c>
      <c r="F956">
        <f t="shared" si="14"/>
        <v>28</v>
      </c>
      <c r="G956">
        <v>2585</v>
      </c>
      <c r="H956">
        <v>68</v>
      </c>
      <c r="I956">
        <v>4</v>
      </c>
      <c r="J956" t="s">
        <v>7888</v>
      </c>
      <c r="K956" t="s">
        <v>7968</v>
      </c>
      <c r="R956" t="s">
        <v>9785</v>
      </c>
      <c r="S956" t="s">
        <v>9786</v>
      </c>
      <c r="V956" t="s">
        <v>9690</v>
      </c>
    </row>
    <row r="957" spans="1:22" x14ac:dyDescent="0.3">
      <c r="A957" t="s">
        <v>6006</v>
      </c>
      <c r="B957" s="2">
        <v>46002.75</v>
      </c>
      <c r="D957" t="s">
        <v>1369</v>
      </c>
      <c r="E957" t="s">
        <v>4129</v>
      </c>
      <c r="F957">
        <f t="shared" si="14"/>
        <v>41</v>
      </c>
      <c r="G957">
        <v>10037</v>
      </c>
      <c r="H957">
        <v>625</v>
      </c>
      <c r="I957">
        <v>0</v>
      </c>
      <c r="J957" t="s">
        <v>7887</v>
      </c>
      <c r="K957" t="s">
        <v>7968</v>
      </c>
      <c r="M957" t="s">
        <v>8215</v>
      </c>
      <c r="V957" t="s">
        <v>9690</v>
      </c>
    </row>
    <row r="958" spans="1:22" x14ac:dyDescent="0.3">
      <c r="A958" t="s">
        <v>6006</v>
      </c>
      <c r="B958" s="2">
        <v>46002.70884259259</v>
      </c>
      <c r="D958" t="s">
        <v>1369</v>
      </c>
      <c r="E958" t="s">
        <v>3647</v>
      </c>
      <c r="F958">
        <f t="shared" si="14"/>
        <v>30</v>
      </c>
      <c r="G958">
        <v>1178</v>
      </c>
      <c r="H958">
        <v>10</v>
      </c>
      <c r="I958">
        <v>0</v>
      </c>
      <c r="J958" t="s">
        <v>7887</v>
      </c>
      <c r="K958" t="s">
        <v>7968</v>
      </c>
      <c r="M958" t="s">
        <v>8215</v>
      </c>
      <c r="V958" t="s">
        <v>9690</v>
      </c>
    </row>
    <row r="959" spans="1:22" x14ac:dyDescent="0.3">
      <c r="A959" t="s">
        <v>6006</v>
      </c>
      <c r="B959" s="2">
        <v>46002.66679398148</v>
      </c>
      <c r="D959" t="s">
        <v>1369</v>
      </c>
      <c r="E959" t="s">
        <v>3647</v>
      </c>
      <c r="F959">
        <f t="shared" si="14"/>
        <v>30</v>
      </c>
      <c r="G959">
        <v>6732</v>
      </c>
      <c r="H959">
        <v>225</v>
      </c>
      <c r="I959">
        <v>4</v>
      </c>
      <c r="J959" t="s">
        <v>7887</v>
      </c>
      <c r="K959" t="s">
        <v>7968</v>
      </c>
      <c r="M959" t="s">
        <v>8215</v>
      </c>
      <c r="V959" t="s">
        <v>9690</v>
      </c>
    </row>
    <row r="960" spans="1:22" x14ac:dyDescent="0.3">
      <c r="A960" t="s">
        <v>6006</v>
      </c>
      <c r="B960" s="2">
        <v>46002.625694444447</v>
      </c>
      <c r="D960" t="s">
        <v>1369</v>
      </c>
      <c r="E960" t="s">
        <v>6557</v>
      </c>
      <c r="F960">
        <f t="shared" si="14"/>
        <v>51</v>
      </c>
      <c r="G960">
        <v>618</v>
      </c>
      <c r="H960">
        <v>13</v>
      </c>
      <c r="I960">
        <v>0</v>
      </c>
      <c r="J960" t="s">
        <v>7887</v>
      </c>
      <c r="K960" t="s">
        <v>7968</v>
      </c>
      <c r="M960" t="s">
        <v>8215</v>
      </c>
      <c r="V960" t="s">
        <v>9690</v>
      </c>
    </row>
    <row r="961" spans="1:22" x14ac:dyDescent="0.3">
      <c r="A961" t="s">
        <v>6006</v>
      </c>
      <c r="B961" s="2">
        <v>46002.604201388887</v>
      </c>
      <c r="D961" t="s">
        <v>1369</v>
      </c>
      <c r="E961" t="s">
        <v>1385</v>
      </c>
      <c r="F961">
        <f t="shared" si="14"/>
        <v>24</v>
      </c>
      <c r="G961">
        <v>1765</v>
      </c>
      <c r="H961">
        <v>31</v>
      </c>
      <c r="I961">
        <v>0</v>
      </c>
      <c r="J961" t="s">
        <v>7887</v>
      </c>
      <c r="K961" t="s">
        <v>7968</v>
      </c>
      <c r="M961" t="s">
        <v>8215</v>
      </c>
      <c r="V961" t="s">
        <v>9690</v>
      </c>
    </row>
    <row r="962" spans="1:22" x14ac:dyDescent="0.3">
      <c r="A962" t="s">
        <v>6006</v>
      </c>
      <c r="B962" s="2">
        <v>46002.562557870369</v>
      </c>
      <c r="D962" t="s">
        <v>1369</v>
      </c>
      <c r="E962" t="s">
        <v>1084</v>
      </c>
      <c r="F962">
        <f t="shared" ref="F962:F1025" si="15">IFERROR(IF(ISNUMBER(SEARCH("M", E962)), MID(E962, SEARCH("T", E962) + 1, SEARCH("M", E962) - SEARCH("T", E962) - 1) * 60, 0), 0) + IFERROR(IF(ISNUMBER(SEARCH("M", E962)), MID(E962, SEARCH("M", E962) + 1, SEARCH("S", E962) - SEARCH("M", E962) - 1) * 1, MID(E962, SEARCH("T", E962) + 1, SEARCH("S", E962) - SEARCH("T", E962) - 1) * 1), 0)</f>
        <v>36</v>
      </c>
      <c r="G962">
        <v>2147</v>
      </c>
      <c r="H962">
        <v>30</v>
      </c>
      <c r="I962">
        <v>1</v>
      </c>
      <c r="J962" t="s">
        <v>7887</v>
      </c>
      <c r="K962" t="s">
        <v>7968</v>
      </c>
      <c r="M962" t="s">
        <v>8215</v>
      </c>
      <c r="V962" t="s">
        <v>9690</v>
      </c>
    </row>
    <row r="963" spans="1:22" x14ac:dyDescent="0.3">
      <c r="A963" t="s">
        <v>6006</v>
      </c>
      <c r="B963" s="2">
        <v>46002.542094907411</v>
      </c>
      <c r="D963" t="s">
        <v>1369</v>
      </c>
      <c r="E963" t="s">
        <v>6434</v>
      </c>
      <c r="F963">
        <f t="shared" si="15"/>
        <v>29</v>
      </c>
      <c r="G963">
        <v>8504</v>
      </c>
      <c r="H963">
        <v>521</v>
      </c>
      <c r="I963">
        <v>0</v>
      </c>
      <c r="J963" t="s">
        <v>7887</v>
      </c>
      <c r="K963" t="s">
        <v>7968</v>
      </c>
      <c r="M963" t="s">
        <v>8215</v>
      </c>
      <c r="V963" t="s">
        <v>9690</v>
      </c>
    </row>
    <row r="964" spans="1:22" x14ac:dyDescent="0.3">
      <c r="A964" t="s">
        <v>6006</v>
      </c>
      <c r="B964" s="2">
        <v>46002.5</v>
      </c>
      <c r="D964" t="s">
        <v>1369</v>
      </c>
      <c r="E964" t="s">
        <v>3647</v>
      </c>
      <c r="F964">
        <f t="shared" si="15"/>
        <v>30</v>
      </c>
      <c r="G964">
        <v>1629</v>
      </c>
      <c r="H964">
        <v>39</v>
      </c>
      <c r="I964">
        <v>0</v>
      </c>
      <c r="J964" t="s">
        <v>7887</v>
      </c>
      <c r="K964" t="s">
        <v>7968</v>
      </c>
      <c r="M964" t="s">
        <v>8215</v>
      </c>
      <c r="V964" t="s">
        <v>9690</v>
      </c>
    </row>
    <row r="965" spans="1:22" x14ac:dyDescent="0.3">
      <c r="A965" t="s">
        <v>6006</v>
      </c>
      <c r="B965" s="2">
        <v>46002.458668981482</v>
      </c>
      <c r="C965" t="s">
        <v>6540</v>
      </c>
      <c r="D965" t="s">
        <v>1369</v>
      </c>
      <c r="E965" t="s">
        <v>6578</v>
      </c>
      <c r="F965">
        <f t="shared" si="15"/>
        <v>17</v>
      </c>
      <c r="G965">
        <v>7937</v>
      </c>
      <c r="H965">
        <v>280</v>
      </c>
      <c r="I965">
        <v>3</v>
      </c>
      <c r="J965" t="s">
        <v>7888</v>
      </c>
      <c r="K965" t="s">
        <v>7968</v>
      </c>
      <c r="R965" t="s">
        <v>9785</v>
      </c>
      <c r="S965" t="s">
        <v>9786</v>
      </c>
      <c r="V965" t="s">
        <v>9690</v>
      </c>
    </row>
    <row r="966" spans="1:22" x14ac:dyDescent="0.3">
      <c r="A966" t="s">
        <v>6006</v>
      </c>
      <c r="B966" s="2">
        <v>46002.453148148146</v>
      </c>
      <c r="D966" t="s">
        <v>1369</v>
      </c>
      <c r="E966" t="s">
        <v>3500</v>
      </c>
      <c r="F966">
        <f t="shared" si="15"/>
        <v>57</v>
      </c>
      <c r="G966">
        <v>1320</v>
      </c>
      <c r="H966">
        <v>30</v>
      </c>
      <c r="I966">
        <v>0</v>
      </c>
      <c r="J966" t="s">
        <v>7887</v>
      </c>
      <c r="K966" t="s">
        <v>7968</v>
      </c>
      <c r="M966" t="s">
        <v>8215</v>
      </c>
      <c r="V966" t="s">
        <v>9690</v>
      </c>
    </row>
    <row r="967" spans="1:22" x14ac:dyDescent="0.3">
      <c r="A967" t="s">
        <v>6006</v>
      </c>
      <c r="B967" s="2">
        <v>46001.833645833336</v>
      </c>
      <c r="C967" t="s">
        <v>6540</v>
      </c>
      <c r="D967" t="s">
        <v>1369</v>
      </c>
      <c r="E967" t="s">
        <v>6160</v>
      </c>
      <c r="F967">
        <f t="shared" si="15"/>
        <v>13</v>
      </c>
      <c r="G967">
        <v>13326</v>
      </c>
      <c r="H967">
        <v>221</v>
      </c>
      <c r="I967">
        <v>0</v>
      </c>
      <c r="J967" t="s">
        <v>7888</v>
      </c>
      <c r="K967" t="s">
        <v>7968</v>
      </c>
      <c r="R967" t="s">
        <v>9785</v>
      </c>
      <c r="S967" t="s">
        <v>9786</v>
      </c>
      <c r="V967" t="s">
        <v>9690</v>
      </c>
    </row>
    <row r="968" spans="1:22" x14ac:dyDescent="0.3">
      <c r="A968" t="s">
        <v>6006</v>
      </c>
      <c r="B968" s="2">
        <v>46001.78056712963</v>
      </c>
      <c r="D968" t="s">
        <v>1369</v>
      </c>
      <c r="E968" t="s">
        <v>6557</v>
      </c>
      <c r="F968">
        <f t="shared" si="15"/>
        <v>51</v>
      </c>
      <c r="G968">
        <v>1429</v>
      </c>
      <c r="H968">
        <v>25</v>
      </c>
      <c r="I968">
        <v>0</v>
      </c>
      <c r="J968" t="s">
        <v>7887</v>
      </c>
      <c r="K968" t="s">
        <v>7968</v>
      </c>
      <c r="M968" t="s">
        <v>8215</v>
      </c>
      <c r="V968" t="s">
        <v>9690</v>
      </c>
    </row>
    <row r="969" spans="1:22" x14ac:dyDescent="0.3">
      <c r="A969" t="s">
        <v>6006</v>
      </c>
      <c r="B969" s="2">
        <v>46001.778611111113</v>
      </c>
      <c r="D969" t="s">
        <v>1369</v>
      </c>
      <c r="E969" t="s">
        <v>6595</v>
      </c>
      <c r="F969">
        <f t="shared" si="15"/>
        <v>52</v>
      </c>
      <c r="G969">
        <v>4450</v>
      </c>
      <c r="H969">
        <v>292</v>
      </c>
      <c r="I969">
        <v>1</v>
      </c>
      <c r="J969" t="s">
        <v>7887</v>
      </c>
      <c r="K969" t="s">
        <v>7968</v>
      </c>
      <c r="M969" t="s">
        <v>8215</v>
      </c>
      <c r="V969" t="s">
        <v>9690</v>
      </c>
    </row>
    <row r="970" spans="1:22" x14ac:dyDescent="0.3">
      <c r="A970" t="s">
        <v>6006</v>
      </c>
      <c r="B970" s="2">
        <v>46001.709004629629</v>
      </c>
      <c r="C970" t="s">
        <v>6540</v>
      </c>
      <c r="D970" t="s">
        <v>1369</v>
      </c>
      <c r="E970" t="s">
        <v>1269</v>
      </c>
      <c r="F970">
        <f t="shared" si="15"/>
        <v>22</v>
      </c>
      <c r="G970">
        <v>2362</v>
      </c>
      <c r="H970">
        <v>39</v>
      </c>
      <c r="I970">
        <v>1</v>
      </c>
      <c r="J970" t="s">
        <v>7888</v>
      </c>
      <c r="K970" t="s">
        <v>7968</v>
      </c>
      <c r="R970" t="s">
        <v>9785</v>
      </c>
      <c r="S970" t="s">
        <v>9786</v>
      </c>
      <c r="V970" t="s">
        <v>9690</v>
      </c>
    </row>
    <row r="971" spans="1:22" x14ac:dyDescent="0.3">
      <c r="A971" t="s">
        <v>6006</v>
      </c>
      <c r="B971" s="2">
        <v>46001.541851851849</v>
      </c>
      <c r="C971" t="s">
        <v>6540</v>
      </c>
      <c r="D971" t="s">
        <v>1369</v>
      </c>
      <c r="E971" t="s">
        <v>2412</v>
      </c>
      <c r="F971">
        <f t="shared" si="15"/>
        <v>28</v>
      </c>
      <c r="G971">
        <v>14982</v>
      </c>
      <c r="H971">
        <v>551</v>
      </c>
      <c r="I971">
        <v>2</v>
      </c>
      <c r="J971" t="s">
        <v>7888</v>
      </c>
      <c r="K971" t="s">
        <v>7968</v>
      </c>
      <c r="R971" t="s">
        <v>9785</v>
      </c>
      <c r="S971" t="s">
        <v>9786</v>
      </c>
      <c r="V971" t="s">
        <v>9690</v>
      </c>
    </row>
    <row r="972" spans="1:22" x14ac:dyDescent="0.3">
      <c r="A972" t="s">
        <v>6006</v>
      </c>
      <c r="B972" s="2">
        <v>46001.375439814816</v>
      </c>
      <c r="C972" t="s">
        <v>6607</v>
      </c>
      <c r="D972" t="s">
        <v>1369</v>
      </c>
      <c r="E972" t="s">
        <v>509</v>
      </c>
      <c r="F972">
        <f t="shared" si="15"/>
        <v>16</v>
      </c>
      <c r="G972">
        <v>1860</v>
      </c>
      <c r="H972">
        <v>38</v>
      </c>
      <c r="I972">
        <v>1</v>
      </c>
      <c r="J972" t="s">
        <v>7888</v>
      </c>
      <c r="K972" t="s">
        <v>7968</v>
      </c>
      <c r="M972" t="s">
        <v>8215</v>
      </c>
      <c r="Q972" t="s">
        <v>9787</v>
      </c>
      <c r="R972" t="s">
        <v>9788</v>
      </c>
      <c r="S972" t="s">
        <v>9789</v>
      </c>
      <c r="T972" t="s">
        <v>9790</v>
      </c>
      <c r="V972" t="s">
        <v>9690</v>
      </c>
    </row>
    <row r="973" spans="1:22" x14ac:dyDescent="0.3">
      <c r="A973" t="s">
        <v>6006</v>
      </c>
      <c r="B973" s="2">
        <v>46000.792141203703</v>
      </c>
      <c r="C973" t="s">
        <v>6607</v>
      </c>
      <c r="D973" t="s">
        <v>1369</v>
      </c>
      <c r="E973" t="s">
        <v>509</v>
      </c>
      <c r="F973">
        <f t="shared" si="15"/>
        <v>16</v>
      </c>
      <c r="G973">
        <v>2683</v>
      </c>
      <c r="H973">
        <v>122</v>
      </c>
      <c r="I973">
        <v>2</v>
      </c>
      <c r="J973" t="s">
        <v>7888</v>
      </c>
      <c r="K973" t="s">
        <v>7968</v>
      </c>
      <c r="M973" t="s">
        <v>8215</v>
      </c>
      <c r="Q973" t="s">
        <v>9787</v>
      </c>
      <c r="R973" t="s">
        <v>9788</v>
      </c>
      <c r="S973" t="s">
        <v>9789</v>
      </c>
      <c r="T973" t="s">
        <v>9790</v>
      </c>
      <c r="V973" t="s">
        <v>9690</v>
      </c>
    </row>
    <row r="974" spans="1:22" x14ac:dyDescent="0.3">
      <c r="A974" t="s">
        <v>6006</v>
      </c>
      <c r="B974" s="2">
        <v>46000.791932870372</v>
      </c>
      <c r="C974" t="s">
        <v>6607</v>
      </c>
      <c r="D974" t="s">
        <v>1369</v>
      </c>
      <c r="E974" t="s">
        <v>6578</v>
      </c>
      <c r="F974">
        <f t="shared" si="15"/>
        <v>17</v>
      </c>
      <c r="G974">
        <v>3769</v>
      </c>
      <c r="H974">
        <v>139</v>
      </c>
      <c r="I974">
        <v>2</v>
      </c>
      <c r="J974" t="s">
        <v>7888</v>
      </c>
      <c r="K974" t="s">
        <v>7968</v>
      </c>
      <c r="M974" t="s">
        <v>8215</v>
      </c>
      <c r="Q974" t="s">
        <v>9787</v>
      </c>
      <c r="R974" t="s">
        <v>9788</v>
      </c>
      <c r="S974" t="s">
        <v>9789</v>
      </c>
      <c r="T974" t="s">
        <v>9790</v>
      </c>
      <c r="V974" t="s">
        <v>9690</v>
      </c>
    </row>
    <row r="975" spans="1:22" x14ac:dyDescent="0.3">
      <c r="A975" t="s">
        <v>6006</v>
      </c>
      <c r="B975" s="2">
        <v>46000.750173611108</v>
      </c>
      <c r="C975" t="s">
        <v>6540</v>
      </c>
      <c r="D975" t="s">
        <v>1369</v>
      </c>
      <c r="E975" t="s">
        <v>6154</v>
      </c>
      <c r="F975">
        <f t="shared" si="15"/>
        <v>27</v>
      </c>
      <c r="G975">
        <v>855</v>
      </c>
      <c r="H975">
        <v>20</v>
      </c>
      <c r="I975">
        <v>1</v>
      </c>
      <c r="J975" t="s">
        <v>7888</v>
      </c>
      <c r="K975" t="s">
        <v>7968</v>
      </c>
      <c r="R975" t="s">
        <v>9785</v>
      </c>
      <c r="S975" t="s">
        <v>9786</v>
      </c>
      <c r="V975" t="s">
        <v>9690</v>
      </c>
    </row>
    <row r="976" spans="1:22" x14ac:dyDescent="0.3">
      <c r="A976" t="s">
        <v>6006</v>
      </c>
      <c r="B976" s="2">
        <v>46000.708796296298</v>
      </c>
      <c r="C976" t="s">
        <v>6607</v>
      </c>
      <c r="D976" t="s">
        <v>1369</v>
      </c>
      <c r="E976" t="s">
        <v>6578</v>
      </c>
      <c r="F976">
        <f t="shared" si="15"/>
        <v>17</v>
      </c>
      <c r="G976">
        <v>8071</v>
      </c>
      <c r="H976">
        <v>204</v>
      </c>
      <c r="I976">
        <v>1</v>
      </c>
      <c r="J976" t="s">
        <v>7888</v>
      </c>
      <c r="K976" t="s">
        <v>7968</v>
      </c>
      <c r="M976" t="s">
        <v>8215</v>
      </c>
      <c r="Q976" t="s">
        <v>9787</v>
      </c>
      <c r="R976" t="s">
        <v>9788</v>
      </c>
      <c r="S976" t="s">
        <v>9789</v>
      </c>
      <c r="T976" t="s">
        <v>9790</v>
      </c>
      <c r="V976" t="s">
        <v>9690</v>
      </c>
    </row>
    <row r="977" spans="1:22" x14ac:dyDescent="0.3">
      <c r="A977" t="s">
        <v>6006</v>
      </c>
      <c r="B977" s="2">
        <v>46000.698298611111</v>
      </c>
      <c r="D977" t="s">
        <v>1369</v>
      </c>
      <c r="E977" t="s">
        <v>6557</v>
      </c>
      <c r="F977">
        <f t="shared" si="15"/>
        <v>51</v>
      </c>
      <c r="G977">
        <v>1706</v>
      </c>
      <c r="H977">
        <v>19</v>
      </c>
      <c r="I977">
        <v>0</v>
      </c>
      <c r="J977" t="s">
        <v>7887</v>
      </c>
      <c r="K977" t="s">
        <v>7968</v>
      </c>
      <c r="M977" t="s">
        <v>8215</v>
      </c>
      <c r="V977" t="s">
        <v>9690</v>
      </c>
    </row>
    <row r="978" spans="1:22" x14ac:dyDescent="0.3">
      <c r="A978" t="s">
        <v>6006</v>
      </c>
      <c r="B978" s="2">
        <v>46000.696516203701</v>
      </c>
      <c r="D978" t="s">
        <v>1369</v>
      </c>
      <c r="E978" t="s">
        <v>1385</v>
      </c>
      <c r="F978">
        <f t="shared" si="15"/>
        <v>24</v>
      </c>
      <c r="G978">
        <v>1670</v>
      </c>
      <c r="H978">
        <v>17</v>
      </c>
      <c r="I978">
        <v>0</v>
      </c>
      <c r="J978" t="s">
        <v>7887</v>
      </c>
      <c r="K978" t="s">
        <v>9791</v>
      </c>
      <c r="M978" t="s">
        <v>8215</v>
      </c>
      <c r="V978" t="s">
        <v>9690</v>
      </c>
    </row>
    <row r="979" spans="1:22" x14ac:dyDescent="0.3">
      <c r="A979" t="s">
        <v>6006</v>
      </c>
      <c r="B979" s="2">
        <v>46000.458564814813</v>
      </c>
      <c r="C979" t="s">
        <v>6607</v>
      </c>
      <c r="D979" t="s">
        <v>1369</v>
      </c>
      <c r="E979" t="s">
        <v>6578</v>
      </c>
      <c r="F979">
        <f t="shared" si="15"/>
        <v>17</v>
      </c>
      <c r="G979">
        <v>9301</v>
      </c>
      <c r="H979">
        <v>515</v>
      </c>
      <c r="I979">
        <v>2</v>
      </c>
      <c r="J979" t="s">
        <v>7888</v>
      </c>
      <c r="K979" t="s">
        <v>7968</v>
      </c>
      <c r="M979" t="s">
        <v>8215</v>
      </c>
      <c r="Q979" t="s">
        <v>9787</v>
      </c>
      <c r="R979" t="s">
        <v>9788</v>
      </c>
      <c r="S979" t="s">
        <v>9789</v>
      </c>
      <c r="T979" t="s">
        <v>9790</v>
      </c>
      <c r="V979" t="s">
        <v>9690</v>
      </c>
    </row>
    <row r="980" spans="1:22" x14ac:dyDescent="0.3">
      <c r="A980" t="s">
        <v>6006</v>
      </c>
      <c r="B980" s="2">
        <v>45998.589513888888</v>
      </c>
      <c r="D980" t="s">
        <v>1369</v>
      </c>
      <c r="E980" t="s">
        <v>6318</v>
      </c>
      <c r="F980">
        <f t="shared" si="15"/>
        <v>55</v>
      </c>
      <c r="G980">
        <v>15959</v>
      </c>
      <c r="H980">
        <v>1001</v>
      </c>
      <c r="I980">
        <v>2</v>
      </c>
      <c r="J980" t="s">
        <v>7887</v>
      </c>
      <c r="K980" t="s">
        <v>7968</v>
      </c>
      <c r="M980" t="s">
        <v>8215</v>
      </c>
      <c r="V980" t="s">
        <v>9690</v>
      </c>
    </row>
    <row r="981" spans="1:22" x14ac:dyDescent="0.3">
      <c r="A981" t="s">
        <v>6006</v>
      </c>
      <c r="B981" s="2">
        <v>45998.563032407408</v>
      </c>
      <c r="D981" t="s">
        <v>1369</v>
      </c>
      <c r="E981" t="s">
        <v>1084</v>
      </c>
      <c r="F981">
        <f t="shared" si="15"/>
        <v>36</v>
      </c>
      <c r="G981">
        <v>3940</v>
      </c>
      <c r="H981">
        <v>93</v>
      </c>
      <c r="I981">
        <v>0</v>
      </c>
      <c r="J981" t="s">
        <v>7887</v>
      </c>
      <c r="K981" t="s">
        <v>9792</v>
      </c>
      <c r="M981" t="s">
        <v>8215</v>
      </c>
      <c r="V981" t="s">
        <v>9690</v>
      </c>
    </row>
    <row r="982" spans="1:22" x14ac:dyDescent="0.3">
      <c r="A982" t="s">
        <v>6006</v>
      </c>
      <c r="B982" s="2">
        <v>45996.7500462963</v>
      </c>
      <c r="C982" t="s">
        <v>6644</v>
      </c>
      <c r="D982" t="s">
        <v>1369</v>
      </c>
      <c r="E982" t="s">
        <v>1692</v>
      </c>
      <c r="F982">
        <f t="shared" si="15"/>
        <v>179</v>
      </c>
      <c r="G982">
        <v>4200212</v>
      </c>
      <c r="H982">
        <v>68801</v>
      </c>
      <c r="I982">
        <v>2305</v>
      </c>
      <c r="J982" t="s">
        <v>7888</v>
      </c>
      <c r="K982" t="s">
        <v>9801</v>
      </c>
      <c r="L982" t="s">
        <v>9793</v>
      </c>
      <c r="M982" t="s">
        <v>9794</v>
      </c>
      <c r="N982" t="s">
        <v>9795</v>
      </c>
      <c r="P982" t="s">
        <v>8148</v>
      </c>
      <c r="Q982" t="s">
        <v>9796</v>
      </c>
      <c r="R982" t="s">
        <v>9797</v>
      </c>
      <c r="S982" t="s">
        <v>9798</v>
      </c>
      <c r="T982" t="s">
        <v>9799</v>
      </c>
      <c r="U982" t="s">
        <v>9800</v>
      </c>
      <c r="V982" t="s">
        <v>9690</v>
      </c>
    </row>
    <row r="983" spans="1:22" x14ac:dyDescent="0.3">
      <c r="A983" t="s">
        <v>6006</v>
      </c>
      <c r="B983" s="2">
        <v>45996.375428240739</v>
      </c>
      <c r="C983" t="s">
        <v>6607</v>
      </c>
      <c r="D983" t="s">
        <v>1369</v>
      </c>
      <c r="E983" t="s">
        <v>6578</v>
      </c>
      <c r="F983">
        <f t="shared" si="15"/>
        <v>17</v>
      </c>
      <c r="G983">
        <v>17144</v>
      </c>
      <c r="H983">
        <v>553</v>
      </c>
      <c r="I983">
        <v>2</v>
      </c>
      <c r="J983" t="s">
        <v>7888</v>
      </c>
      <c r="K983" t="s">
        <v>7968</v>
      </c>
      <c r="M983" t="s">
        <v>8215</v>
      </c>
      <c r="Q983" t="s">
        <v>9787</v>
      </c>
      <c r="R983" t="s">
        <v>9788</v>
      </c>
      <c r="S983" t="s">
        <v>9789</v>
      </c>
      <c r="T983" t="s">
        <v>9790</v>
      </c>
      <c r="V983" t="s">
        <v>9690</v>
      </c>
    </row>
    <row r="984" spans="1:22" x14ac:dyDescent="0.3">
      <c r="A984" t="s">
        <v>6006</v>
      </c>
      <c r="B984" s="2">
        <v>45995.792175925926</v>
      </c>
      <c r="C984" t="s">
        <v>6540</v>
      </c>
      <c r="D984" t="s">
        <v>1369</v>
      </c>
      <c r="E984" t="s">
        <v>2000</v>
      </c>
      <c r="F984">
        <f t="shared" si="15"/>
        <v>40</v>
      </c>
      <c r="G984">
        <v>11416</v>
      </c>
      <c r="H984">
        <v>572</v>
      </c>
      <c r="I984">
        <v>4</v>
      </c>
      <c r="J984" t="s">
        <v>7888</v>
      </c>
      <c r="K984" t="s">
        <v>7968</v>
      </c>
      <c r="R984" t="s">
        <v>9785</v>
      </c>
      <c r="S984" t="s">
        <v>9786</v>
      </c>
      <c r="V984" t="s">
        <v>9690</v>
      </c>
    </row>
    <row r="985" spans="1:22" x14ac:dyDescent="0.3">
      <c r="A985" t="s">
        <v>6006</v>
      </c>
      <c r="B985" s="2">
        <v>45995.708518518521</v>
      </c>
      <c r="C985" t="s">
        <v>6607</v>
      </c>
      <c r="D985" t="s">
        <v>1369</v>
      </c>
      <c r="E985" t="s">
        <v>1385</v>
      </c>
      <c r="F985">
        <f t="shared" si="15"/>
        <v>24</v>
      </c>
      <c r="G985">
        <v>2069</v>
      </c>
      <c r="H985">
        <v>41</v>
      </c>
      <c r="I985">
        <v>1</v>
      </c>
      <c r="J985" t="s">
        <v>7888</v>
      </c>
      <c r="K985" t="s">
        <v>7968</v>
      </c>
      <c r="M985" t="s">
        <v>8215</v>
      </c>
      <c r="Q985" t="s">
        <v>9787</v>
      </c>
      <c r="R985" t="s">
        <v>9788</v>
      </c>
      <c r="S985" t="s">
        <v>9789</v>
      </c>
      <c r="T985" t="s">
        <v>9790</v>
      </c>
      <c r="V985" t="s">
        <v>9690</v>
      </c>
    </row>
    <row r="986" spans="1:22" x14ac:dyDescent="0.3">
      <c r="A986" t="s">
        <v>6006</v>
      </c>
      <c r="B986" s="2">
        <v>45995.667083333334</v>
      </c>
      <c r="C986" t="s">
        <v>6540</v>
      </c>
      <c r="D986" t="s">
        <v>1369</v>
      </c>
      <c r="E986" t="s">
        <v>2412</v>
      </c>
      <c r="F986">
        <f t="shared" si="15"/>
        <v>28</v>
      </c>
      <c r="G986">
        <v>2904</v>
      </c>
      <c r="H986">
        <v>69</v>
      </c>
      <c r="I986">
        <v>1</v>
      </c>
      <c r="J986" t="s">
        <v>7888</v>
      </c>
      <c r="K986" t="s">
        <v>7968</v>
      </c>
      <c r="R986" t="s">
        <v>9785</v>
      </c>
      <c r="S986" t="s">
        <v>9786</v>
      </c>
      <c r="V986" t="s">
        <v>9690</v>
      </c>
    </row>
    <row r="987" spans="1:22" x14ac:dyDescent="0.3">
      <c r="A987" t="s">
        <v>6006</v>
      </c>
      <c r="B987" s="2">
        <v>45995.597233796296</v>
      </c>
      <c r="C987" t="s">
        <v>6607</v>
      </c>
      <c r="D987" t="s">
        <v>1369</v>
      </c>
      <c r="E987" t="s">
        <v>6578</v>
      </c>
      <c r="F987">
        <f t="shared" si="15"/>
        <v>17</v>
      </c>
      <c r="G987">
        <v>2036</v>
      </c>
      <c r="H987">
        <v>35</v>
      </c>
      <c r="I987">
        <v>1</v>
      </c>
      <c r="J987" t="s">
        <v>7888</v>
      </c>
      <c r="K987" t="s">
        <v>7968</v>
      </c>
      <c r="M987" t="s">
        <v>8215</v>
      </c>
      <c r="Q987" t="s">
        <v>9787</v>
      </c>
      <c r="R987" t="s">
        <v>9788</v>
      </c>
      <c r="S987" t="s">
        <v>9789</v>
      </c>
      <c r="T987" t="s">
        <v>9790</v>
      </c>
      <c r="V987" t="s">
        <v>9690</v>
      </c>
    </row>
    <row r="988" spans="1:22" x14ac:dyDescent="0.3">
      <c r="A988" t="s">
        <v>6006</v>
      </c>
      <c r="B988" s="2">
        <v>45993.671932870369</v>
      </c>
      <c r="D988" t="s">
        <v>1369</v>
      </c>
      <c r="E988" t="s">
        <v>6667</v>
      </c>
      <c r="F988">
        <f t="shared" si="15"/>
        <v>38</v>
      </c>
      <c r="G988">
        <v>1794</v>
      </c>
      <c r="H988">
        <v>44</v>
      </c>
      <c r="I988">
        <v>0</v>
      </c>
      <c r="J988" t="s">
        <v>7887</v>
      </c>
      <c r="M988" t="s">
        <v>8215</v>
      </c>
      <c r="V988" t="s">
        <v>9690</v>
      </c>
    </row>
    <row r="989" spans="1:22" x14ac:dyDescent="0.3">
      <c r="A989" t="s">
        <v>6006</v>
      </c>
      <c r="B989" s="2">
        <v>45992.708599537036</v>
      </c>
      <c r="C989" t="s">
        <v>6672</v>
      </c>
      <c r="D989" t="s">
        <v>1369</v>
      </c>
      <c r="E989" t="s">
        <v>939</v>
      </c>
      <c r="F989">
        <f t="shared" si="15"/>
        <v>235</v>
      </c>
      <c r="G989">
        <v>408804</v>
      </c>
      <c r="H989">
        <v>2239</v>
      </c>
      <c r="I989">
        <v>62</v>
      </c>
      <c r="J989" t="s">
        <v>7887</v>
      </c>
      <c r="K989" t="s">
        <v>8944</v>
      </c>
      <c r="M989" t="s">
        <v>8215</v>
      </c>
      <c r="Q989" t="s">
        <v>9802</v>
      </c>
      <c r="R989" t="s">
        <v>9803</v>
      </c>
      <c r="S989" t="s">
        <v>9804</v>
      </c>
      <c r="T989" t="s">
        <v>9805</v>
      </c>
      <c r="U989" t="s">
        <v>9806</v>
      </c>
      <c r="V989" t="s">
        <v>9690</v>
      </c>
    </row>
    <row r="990" spans="1:22" x14ac:dyDescent="0.3">
      <c r="A990" t="s">
        <v>6006</v>
      </c>
      <c r="B990" s="2">
        <v>45990.505381944444</v>
      </c>
      <c r="D990" t="s">
        <v>1369</v>
      </c>
      <c r="E990" t="s">
        <v>4030</v>
      </c>
      <c r="F990">
        <f t="shared" si="15"/>
        <v>43</v>
      </c>
      <c r="G990">
        <v>2198</v>
      </c>
      <c r="H990">
        <v>49</v>
      </c>
      <c r="I990">
        <v>2</v>
      </c>
      <c r="J990" t="s">
        <v>7887</v>
      </c>
      <c r="K990" t="s">
        <v>9807</v>
      </c>
      <c r="M990" t="s">
        <v>8215</v>
      </c>
      <c r="V990" t="s">
        <v>9690</v>
      </c>
    </row>
    <row r="991" spans="1:22" x14ac:dyDescent="0.3">
      <c r="A991" t="s">
        <v>6006</v>
      </c>
      <c r="B991" s="2">
        <v>45987.7500462963</v>
      </c>
      <c r="C991" t="s">
        <v>6682</v>
      </c>
      <c r="D991" t="s">
        <v>1369</v>
      </c>
      <c r="E991" t="s">
        <v>554</v>
      </c>
      <c r="F991">
        <f t="shared" si="15"/>
        <v>166</v>
      </c>
      <c r="G991">
        <v>1645795</v>
      </c>
      <c r="H991">
        <v>44510</v>
      </c>
      <c r="I991">
        <v>1368</v>
      </c>
      <c r="J991" t="s">
        <v>7888</v>
      </c>
      <c r="K991" t="s">
        <v>9439</v>
      </c>
      <c r="L991" t="s">
        <v>9808</v>
      </c>
      <c r="M991" t="s">
        <v>9809</v>
      </c>
      <c r="N991" t="s">
        <v>9808</v>
      </c>
      <c r="P991" t="s">
        <v>8148</v>
      </c>
      <c r="Q991" t="s">
        <v>9787</v>
      </c>
      <c r="R991" t="s">
        <v>9788</v>
      </c>
      <c r="S991" t="s">
        <v>9789</v>
      </c>
      <c r="T991" t="s">
        <v>9790</v>
      </c>
      <c r="U991" t="s">
        <v>9810</v>
      </c>
      <c r="V991" t="s">
        <v>9690</v>
      </c>
    </row>
    <row r="992" spans="1:22" x14ac:dyDescent="0.3">
      <c r="A992" t="s">
        <v>6006</v>
      </c>
      <c r="B992" s="2">
        <v>45981.836053240739</v>
      </c>
      <c r="D992" t="s">
        <v>1369</v>
      </c>
      <c r="E992" t="s">
        <v>1606</v>
      </c>
      <c r="F992">
        <f t="shared" si="15"/>
        <v>61</v>
      </c>
      <c r="G992">
        <v>4043</v>
      </c>
      <c r="H992">
        <v>91</v>
      </c>
      <c r="I992">
        <v>0</v>
      </c>
      <c r="J992" t="s">
        <v>7887</v>
      </c>
      <c r="K992" t="s">
        <v>9811</v>
      </c>
      <c r="M992" t="s">
        <v>8215</v>
      </c>
      <c r="V992" t="s">
        <v>9690</v>
      </c>
    </row>
    <row r="993" spans="1:22" x14ac:dyDescent="0.3">
      <c r="A993" t="s">
        <v>6006</v>
      </c>
      <c r="B993" s="2">
        <v>45980.625185185185</v>
      </c>
      <c r="D993" t="s">
        <v>1369</v>
      </c>
      <c r="E993" t="s">
        <v>2266</v>
      </c>
      <c r="F993">
        <f t="shared" si="15"/>
        <v>47</v>
      </c>
      <c r="G993">
        <v>2666</v>
      </c>
      <c r="H993">
        <v>84</v>
      </c>
      <c r="I993">
        <v>4</v>
      </c>
      <c r="J993" t="s">
        <v>7887</v>
      </c>
      <c r="K993" t="s">
        <v>9812</v>
      </c>
      <c r="M993" t="s">
        <v>8215</v>
      </c>
      <c r="V993" t="s">
        <v>9690</v>
      </c>
    </row>
    <row r="994" spans="1:22" x14ac:dyDescent="0.3">
      <c r="A994" t="s">
        <v>6006</v>
      </c>
      <c r="B994" s="2">
        <v>45980.5000462963</v>
      </c>
      <c r="C994" t="s">
        <v>6698</v>
      </c>
      <c r="D994" t="s">
        <v>1369</v>
      </c>
      <c r="E994" t="s">
        <v>6700</v>
      </c>
      <c r="F994">
        <f t="shared" si="15"/>
        <v>1841</v>
      </c>
      <c r="G994">
        <v>715720</v>
      </c>
      <c r="H994">
        <v>25554</v>
      </c>
      <c r="I994">
        <v>1653</v>
      </c>
      <c r="J994" t="s">
        <v>7885</v>
      </c>
      <c r="K994" t="s">
        <v>9813</v>
      </c>
      <c r="L994" t="s">
        <v>8089</v>
      </c>
      <c r="M994" t="s">
        <v>8090</v>
      </c>
      <c r="Q994" t="s">
        <v>9750</v>
      </c>
      <c r="R994" t="s">
        <v>8091</v>
      </c>
      <c r="S994" t="s">
        <v>8092</v>
      </c>
      <c r="T994" t="s">
        <v>9751</v>
      </c>
      <c r="V994" t="s">
        <v>9690</v>
      </c>
    </row>
    <row r="995" spans="1:22" x14ac:dyDescent="0.3">
      <c r="A995" t="s">
        <v>6006</v>
      </c>
      <c r="B995" s="2">
        <v>45978.755428240744</v>
      </c>
      <c r="C995" t="s">
        <v>6706</v>
      </c>
      <c r="D995" t="s">
        <v>1369</v>
      </c>
      <c r="E995" t="s">
        <v>1705</v>
      </c>
      <c r="F995">
        <f t="shared" si="15"/>
        <v>210</v>
      </c>
      <c r="G995">
        <v>565307</v>
      </c>
      <c r="H995">
        <v>3556</v>
      </c>
      <c r="I995">
        <v>32</v>
      </c>
      <c r="J995" t="s">
        <v>7888</v>
      </c>
      <c r="K995" t="s">
        <v>8326</v>
      </c>
      <c r="L995" t="s">
        <v>8327</v>
      </c>
      <c r="M995" t="s">
        <v>8229</v>
      </c>
      <c r="N995" t="s">
        <v>8228</v>
      </c>
      <c r="P995" t="s">
        <v>7942</v>
      </c>
      <c r="Q995" t="s">
        <v>9814</v>
      </c>
      <c r="R995" t="s">
        <v>8329</v>
      </c>
      <c r="S995" t="s">
        <v>8330</v>
      </c>
      <c r="T995" t="s">
        <v>9815</v>
      </c>
      <c r="U995" t="s">
        <v>8331</v>
      </c>
      <c r="V995" t="s">
        <v>9690</v>
      </c>
    </row>
    <row r="996" spans="1:22" x14ac:dyDescent="0.3">
      <c r="A996" t="s">
        <v>6006</v>
      </c>
      <c r="B996" s="2">
        <v>45976.462141203701</v>
      </c>
      <c r="D996" t="s">
        <v>1369</v>
      </c>
      <c r="E996" t="s">
        <v>6356</v>
      </c>
      <c r="F996">
        <f t="shared" si="15"/>
        <v>39</v>
      </c>
      <c r="G996">
        <v>10402</v>
      </c>
      <c r="H996">
        <v>387</v>
      </c>
      <c r="I996">
        <v>7</v>
      </c>
      <c r="J996" t="s">
        <v>7887</v>
      </c>
      <c r="K996" t="s">
        <v>8102</v>
      </c>
      <c r="M996" t="s">
        <v>8215</v>
      </c>
      <c r="V996" t="s">
        <v>9690</v>
      </c>
    </row>
    <row r="997" spans="1:22" x14ac:dyDescent="0.3">
      <c r="A997" t="s">
        <v>6006</v>
      </c>
      <c r="B997" s="2">
        <v>45975.74962962963</v>
      </c>
      <c r="C997" t="s">
        <v>6718</v>
      </c>
      <c r="D997" t="s">
        <v>1369</v>
      </c>
      <c r="E997" t="s">
        <v>2686</v>
      </c>
      <c r="F997">
        <f t="shared" si="15"/>
        <v>202</v>
      </c>
      <c r="G997">
        <v>530007</v>
      </c>
      <c r="H997">
        <v>1068</v>
      </c>
      <c r="I997">
        <v>12</v>
      </c>
      <c r="J997" t="s">
        <v>7888</v>
      </c>
      <c r="K997" t="s">
        <v>8293</v>
      </c>
      <c r="L997" t="s">
        <v>8228</v>
      </c>
      <c r="M997" t="s">
        <v>8229</v>
      </c>
      <c r="N997" t="s">
        <v>8228</v>
      </c>
      <c r="P997" t="s">
        <v>8148</v>
      </c>
      <c r="Q997" t="s">
        <v>9816</v>
      </c>
      <c r="R997" t="s">
        <v>9817</v>
      </c>
      <c r="S997" t="s">
        <v>9818</v>
      </c>
      <c r="T997" t="s">
        <v>9819</v>
      </c>
      <c r="U997" t="s">
        <v>9820</v>
      </c>
      <c r="V997" t="s">
        <v>9690</v>
      </c>
    </row>
    <row r="998" spans="1:22" x14ac:dyDescent="0.3">
      <c r="A998" t="s">
        <v>6006</v>
      </c>
      <c r="B998" s="2">
        <v>45971.750208333331</v>
      </c>
      <c r="C998" t="s">
        <v>6724</v>
      </c>
      <c r="D998" t="s">
        <v>1369</v>
      </c>
      <c r="E998" t="s">
        <v>105</v>
      </c>
      <c r="F998">
        <f t="shared" si="15"/>
        <v>227</v>
      </c>
      <c r="G998">
        <v>173788</v>
      </c>
      <c r="H998">
        <v>1336</v>
      </c>
      <c r="I998">
        <v>23</v>
      </c>
      <c r="J998" t="s">
        <v>7888</v>
      </c>
      <c r="K998" t="s">
        <v>9364</v>
      </c>
      <c r="L998" t="s">
        <v>8708</v>
      </c>
      <c r="M998" t="s">
        <v>9591</v>
      </c>
      <c r="N998" t="s">
        <v>9821</v>
      </c>
      <c r="Q998" t="s">
        <v>9822</v>
      </c>
      <c r="R998" t="s">
        <v>9823</v>
      </c>
      <c r="S998" t="s">
        <v>9824</v>
      </c>
      <c r="T998" t="s">
        <v>9825</v>
      </c>
      <c r="U998" t="s">
        <v>9826</v>
      </c>
      <c r="V998" t="s">
        <v>9690</v>
      </c>
    </row>
    <row r="999" spans="1:22" x14ac:dyDescent="0.3">
      <c r="A999" t="s">
        <v>6006</v>
      </c>
      <c r="B999" s="2">
        <v>45968.751331018517</v>
      </c>
      <c r="C999" t="s">
        <v>6730</v>
      </c>
      <c r="D999" t="s">
        <v>1369</v>
      </c>
      <c r="E999" t="s">
        <v>2900</v>
      </c>
      <c r="F999">
        <f t="shared" si="15"/>
        <v>221</v>
      </c>
      <c r="G999">
        <v>1771732</v>
      </c>
      <c r="H999">
        <v>9339</v>
      </c>
      <c r="I999">
        <v>43</v>
      </c>
      <c r="J999" t="s">
        <v>7888</v>
      </c>
      <c r="K999" t="s">
        <v>8492</v>
      </c>
      <c r="L999" t="s">
        <v>9827</v>
      </c>
      <c r="M999" t="s">
        <v>8229</v>
      </c>
      <c r="N999" t="s">
        <v>8228</v>
      </c>
      <c r="Q999" t="s">
        <v>9828</v>
      </c>
      <c r="R999" t="s">
        <v>9829</v>
      </c>
      <c r="S999" t="s">
        <v>9830</v>
      </c>
      <c r="T999" t="s">
        <v>9831</v>
      </c>
      <c r="U999" t="s">
        <v>9832</v>
      </c>
      <c r="V999" t="s">
        <v>9690</v>
      </c>
    </row>
    <row r="1000" spans="1:22" x14ac:dyDescent="0.3">
      <c r="A1000" t="s">
        <v>6006</v>
      </c>
      <c r="B1000" s="2">
        <v>45965.750081018516</v>
      </c>
      <c r="C1000" t="s">
        <v>6737</v>
      </c>
      <c r="D1000" t="s">
        <v>1369</v>
      </c>
      <c r="E1000" t="s">
        <v>129</v>
      </c>
      <c r="F1000">
        <f t="shared" si="15"/>
        <v>186</v>
      </c>
      <c r="G1000">
        <v>1391939</v>
      </c>
      <c r="H1000">
        <v>10906</v>
      </c>
      <c r="I1000">
        <v>88</v>
      </c>
      <c r="J1000" t="s">
        <v>7888</v>
      </c>
      <c r="K1000" t="s">
        <v>9439</v>
      </c>
      <c r="L1000" t="s">
        <v>8603</v>
      </c>
      <c r="M1000" t="s">
        <v>8626</v>
      </c>
      <c r="N1000" t="s">
        <v>8603</v>
      </c>
      <c r="Q1000" t="s">
        <v>9833</v>
      </c>
      <c r="R1000" t="s">
        <v>9834</v>
      </c>
      <c r="S1000" t="s">
        <v>9835</v>
      </c>
      <c r="T1000" t="s">
        <v>9836</v>
      </c>
      <c r="U1000" t="s">
        <v>9837</v>
      </c>
      <c r="V1000" t="s">
        <v>9690</v>
      </c>
    </row>
    <row r="1001" spans="1:22" x14ac:dyDescent="0.3">
      <c r="A1001" t="s">
        <v>6006</v>
      </c>
      <c r="B1001" s="2">
        <v>45963.754467592589</v>
      </c>
      <c r="C1001" t="s">
        <v>6743</v>
      </c>
      <c r="D1001" t="s">
        <v>1369</v>
      </c>
      <c r="E1001" t="s">
        <v>377</v>
      </c>
      <c r="F1001">
        <f t="shared" si="15"/>
        <v>204</v>
      </c>
      <c r="G1001">
        <v>383299</v>
      </c>
      <c r="H1001">
        <v>4550</v>
      </c>
      <c r="I1001">
        <v>55</v>
      </c>
      <c r="J1001" t="s">
        <v>7888</v>
      </c>
      <c r="K1001" t="s">
        <v>9412</v>
      </c>
      <c r="L1001" t="s">
        <v>8603</v>
      </c>
      <c r="M1001" t="s">
        <v>8626</v>
      </c>
      <c r="N1001" t="s">
        <v>8603</v>
      </c>
      <c r="Q1001" t="s">
        <v>9838</v>
      </c>
      <c r="R1001" t="s">
        <v>9839</v>
      </c>
      <c r="S1001" t="s">
        <v>9840</v>
      </c>
      <c r="T1001" t="s">
        <v>9841</v>
      </c>
      <c r="U1001" t="s">
        <v>9842</v>
      </c>
      <c r="V1001" t="s">
        <v>9690</v>
      </c>
    </row>
    <row r="1002" spans="1:22" x14ac:dyDescent="0.3">
      <c r="A1002" t="s">
        <v>6006</v>
      </c>
      <c r="B1002" s="2">
        <v>45961.752141203702</v>
      </c>
      <c r="C1002" t="s">
        <v>6748</v>
      </c>
      <c r="D1002" t="s">
        <v>1369</v>
      </c>
      <c r="E1002" t="s">
        <v>1414</v>
      </c>
      <c r="F1002">
        <f t="shared" si="15"/>
        <v>154</v>
      </c>
      <c r="G1002">
        <v>46753</v>
      </c>
      <c r="H1002">
        <v>509</v>
      </c>
      <c r="I1002">
        <v>26</v>
      </c>
      <c r="J1002" t="s">
        <v>7888</v>
      </c>
      <c r="K1002" t="s">
        <v>8678</v>
      </c>
      <c r="L1002" t="s">
        <v>8603</v>
      </c>
      <c r="M1002" t="s">
        <v>8626</v>
      </c>
      <c r="N1002" t="s">
        <v>8635</v>
      </c>
      <c r="Q1002" t="s">
        <v>9843</v>
      </c>
      <c r="R1002" t="s">
        <v>9844</v>
      </c>
      <c r="S1002" t="s">
        <v>9845</v>
      </c>
      <c r="T1002" t="s">
        <v>9846</v>
      </c>
      <c r="U1002" t="s">
        <v>9847</v>
      </c>
      <c r="V1002" t="s">
        <v>9690</v>
      </c>
    </row>
    <row r="1003" spans="1:22" x14ac:dyDescent="0.3">
      <c r="A1003" t="s">
        <v>6006</v>
      </c>
      <c r="B1003" s="2">
        <v>45956.750034722223</v>
      </c>
      <c r="C1003" t="s">
        <v>6755</v>
      </c>
      <c r="D1003" t="s">
        <v>1369</v>
      </c>
      <c r="E1003" t="s">
        <v>369</v>
      </c>
      <c r="F1003">
        <f t="shared" si="15"/>
        <v>183</v>
      </c>
      <c r="G1003">
        <v>2106236</v>
      </c>
      <c r="H1003">
        <v>40096</v>
      </c>
      <c r="I1003">
        <v>1814</v>
      </c>
      <c r="J1003" t="s">
        <v>7888</v>
      </c>
      <c r="K1003" t="s">
        <v>9853</v>
      </c>
      <c r="L1003" t="s">
        <v>9795</v>
      </c>
      <c r="M1003" t="s">
        <v>9794</v>
      </c>
      <c r="P1003" t="s">
        <v>8148</v>
      </c>
      <c r="Q1003" t="s">
        <v>9848</v>
      </c>
      <c r="R1003" t="s">
        <v>9849</v>
      </c>
      <c r="S1003" t="s">
        <v>9850</v>
      </c>
      <c r="T1003" t="s">
        <v>9851</v>
      </c>
      <c r="U1003" t="s">
        <v>9852</v>
      </c>
      <c r="V1003" t="s">
        <v>9690</v>
      </c>
    </row>
    <row r="1004" spans="1:22" x14ac:dyDescent="0.3">
      <c r="A1004" t="s">
        <v>6006</v>
      </c>
      <c r="B1004" s="2">
        <v>45954.712569444448</v>
      </c>
      <c r="C1004" t="s">
        <v>6762</v>
      </c>
      <c r="D1004" t="s">
        <v>1369</v>
      </c>
      <c r="E1004" t="s">
        <v>3153</v>
      </c>
      <c r="F1004">
        <f t="shared" si="15"/>
        <v>185</v>
      </c>
      <c r="G1004">
        <v>2776814</v>
      </c>
      <c r="H1004">
        <v>18657</v>
      </c>
      <c r="I1004">
        <v>205</v>
      </c>
      <c r="J1004" t="s">
        <v>7888</v>
      </c>
      <c r="K1004" t="s">
        <v>9859</v>
      </c>
      <c r="L1004" t="s">
        <v>8708</v>
      </c>
      <c r="M1004" t="s">
        <v>8877</v>
      </c>
      <c r="N1004" t="s">
        <v>8708</v>
      </c>
      <c r="P1004" t="s">
        <v>7942</v>
      </c>
      <c r="Q1004" t="s">
        <v>9854</v>
      </c>
      <c r="R1004" t="s">
        <v>9855</v>
      </c>
      <c r="S1004" t="s">
        <v>9856</v>
      </c>
      <c r="T1004" t="s">
        <v>9857</v>
      </c>
      <c r="U1004" t="s">
        <v>9858</v>
      </c>
      <c r="V1004" t="s">
        <v>9690</v>
      </c>
    </row>
    <row r="1005" spans="1:22" x14ac:dyDescent="0.3">
      <c r="A1005" t="s">
        <v>6006</v>
      </c>
      <c r="B1005" s="2">
        <v>45952.782361111109</v>
      </c>
      <c r="C1005" t="s">
        <v>6769</v>
      </c>
      <c r="D1005" t="s">
        <v>1369</v>
      </c>
      <c r="E1005" t="s">
        <v>25</v>
      </c>
      <c r="F1005">
        <f t="shared" si="15"/>
        <v>196</v>
      </c>
      <c r="G1005">
        <v>1060872</v>
      </c>
      <c r="H1005">
        <v>5910</v>
      </c>
      <c r="I1005">
        <v>46</v>
      </c>
      <c r="J1005" t="s">
        <v>7888</v>
      </c>
      <c r="K1005" t="s">
        <v>8661</v>
      </c>
      <c r="L1005" t="s">
        <v>8259</v>
      </c>
      <c r="M1005" t="s">
        <v>8662</v>
      </c>
      <c r="N1005" t="s">
        <v>9860</v>
      </c>
      <c r="Q1005" t="s">
        <v>9861</v>
      </c>
      <c r="R1005" t="s">
        <v>9862</v>
      </c>
      <c r="S1005" t="s">
        <v>9863</v>
      </c>
      <c r="T1005" t="s">
        <v>9864</v>
      </c>
      <c r="U1005" t="s">
        <v>9865</v>
      </c>
      <c r="V1005" t="s">
        <v>9690</v>
      </c>
    </row>
    <row r="1006" spans="1:22" x14ac:dyDescent="0.3">
      <c r="A1006" t="s">
        <v>6006</v>
      </c>
      <c r="B1006" s="2">
        <v>45949.750081018516</v>
      </c>
      <c r="C1006" t="s">
        <v>6775</v>
      </c>
      <c r="D1006" t="s">
        <v>1369</v>
      </c>
      <c r="E1006" t="s">
        <v>745</v>
      </c>
      <c r="F1006">
        <f t="shared" si="15"/>
        <v>193</v>
      </c>
      <c r="G1006">
        <v>376855</v>
      </c>
      <c r="H1006">
        <v>5869</v>
      </c>
      <c r="I1006">
        <v>56</v>
      </c>
      <c r="J1006" t="s">
        <v>7887</v>
      </c>
      <c r="K1006" t="s">
        <v>9871</v>
      </c>
      <c r="L1006" t="s">
        <v>8603</v>
      </c>
      <c r="M1006" t="s">
        <v>8626</v>
      </c>
      <c r="N1006" t="s">
        <v>8635</v>
      </c>
      <c r="Q1006" t="s">
        <v>9866</v>
      </c>
      <c r="R1006" t="s">
        <v>9867</v>
      </c>
      <c r="S1006" t="s">
        <v>9868</v>
      </c>
      <c r="T1006" t="s">
        <v>9869</v>
      </c>
      <c r="U1006" t="s">
        <v>9870</v>
      </c>
      <c r="V1006" t="s">
        <v>9690</v>
      </c>
    </row>
    <row r="1007" spans="1:22" x14ac:dyDescent="0.3">
      <c r="A1007" t="s">
        <v>6006</v>
      </c>
      <c r="B1007" s="2">
        <v>45947.750243055554</v>
      </c>
      <c r="C1007" t="s">
        <v>6781</v>
      </c>
      <c r="D1007" t="s">
        <v>1369</v>
      </c>
      <c r="E1007" t="s">
        <v>2536</v>
      </c>
      <c r="F1007">
        <f t="shared" si="15"/>
        <v>168</v>
      </c>
      <c r="G1007">
        <v>658770</v>
      </c>
      <c r="H1007">
        <v>6211</v>
      </c>
      <c r="I1007">
        <v>46</v>
      </c>
      <c r="J1007" t="s">
        <v>7888</v>
      </c>
      <c r="K1007" t="s">
        <v>9581</v>
      </c>
      <c r="L1007" t="s">
        <v>8708</v>
      </c>
      <c r="M1007" t="s">
        <v>8521</v>
      </c>
      <c r="P1007" t="s">
        <v>7942</v>
      </c>
      <c r="Q1007" t="s">
        <v>9872</v>
      </c>
      <c r="R1007" t="s">
        <v>9873</v>
      </c>
      <c r="S1007" t="s">
        <v>9874</v>
      </c>
      <c r="T1007" t="s">
        <v>9875</v>
      </c>
      <c r="U1007" t="s">
        <v>9876</v>
      </c>
      <c r="V1007" t="s">
        <v>9690</v>
      </c>
    </row>
    <row r="1008" spans="1:22" x14ac:dyDescent="0.3">
      <c r="A1008" t="s">
        <v>6006</v>
      </c>
      <c r="B1008" s="2">
        <v>45943.750069444446</v>
      </c>
      <c r="C1008" t="s">
        <v>6787</v>
      </c>
      <c r="D1008" t="s">
        <v>1369</v>
      </c>
      <c r="E1008" t="s">
        <v>601</v>
      </c>
      <c r="F1008">
        <f t="shared" si="15"/>
        <v>119</v>
      </c>
      <c r="G1008">
        <v>249549</v>
      </c>
      <c r="H1008">
        <v>12379</v>
      </c>
      <c r="I1008">
        <v>862</v>
      </c>
      <c r="J1008" t="s">
        <v>7888</v>
      </c>
      <c r="K1008" t="s">
        <v>9883</v>
      </c>
      <c r="L1008" t="s">
        <v>9877</v>
      </c>
      <c r="M1008" t="s">
        <v>7971</v>
      </c>
      <c r="N1008" t="s">
        <v>8494</v>
      </c>
      <c r="Q1008" t="s">
        <v>9878</v>
      </c>
      <c r="R1008" t="s">
        <v>9879</v>
      </c>
      <c r="S1008" t="s">
        <v>9880</v>
      </c>
      <c r="T1008" t="s">
        <v>9881</v>
      </c>
      <c r="U1008" t="s">
        <v>9882</v>
      </c>
      <c r="V1008" t="s">
        <v>9690</v>
      </c>
    </row>
    <row r="1009" spans="1:22" x14ac:dyDescent="0.3">
      <c r="A1009" t="s">
        <v>6006</v>
      </c>
      <c r="B1009" s="2">
        <v>45938.74962962963</v>
      </c>
      <c r="C1009" t="s">
        <v>6794</v>
      </c>
      <c r="D1009" t="s">
        <v>1369</v>
      </c>
      <c r="E1009" t="s">
        <v>6796</v>
      </c>
      <c r="F1009">
        <f t="shared" si="15"/>
        <v>437</v>
      </c>
      <c r="G1009">
        <v>90209</v>
      </c>
      <c r="H1009">
        <v>545</v>
      </c>
      <c r="I1009">
        <v>16</v>
      </c>
      <c r="J1009" t="s">
        <v>7888</v>
      </c>
      <c r="K1009" t="s">
        <v>8813</v>
      </c>
      <c r="L1009" t="s">
        <v>9884</v>
      </c>
      <c r="M1009" t="s">
        <v>9885</v>
      </c>
      <c r="N1009" t="s">
        <v>9886</v>
      </c>
      <c r="Q1009" t="s">
        <v>9887</v>
      </c>
      <c r="R1009" t="s">
        <v>9888</v>
      </c>
      <c r="S1009" t="s">
        <v>9889</v>
      </c>
      <c r="T1009" t="s">
        <v>9890</v>
      </c>
      <c r="U1009" t="s">
        <v>9891</v>
      </c>
      <c r="V1009" t="s">
        <v>9690</v>
      </c>
    </row>
    <row r="1010" spans="1:22" x14ac:dyDescent="0.3">
      <c r="A1010" t="s">
        <v>6006</v>
      </c>
      <c r="B1010" s="2">
        <v>45933.75099537037</v>
      </c>
      <c r="C1010" t="s">
        <v>6801</v>
      </c>
      <c r="D1010" t="s">
        <v>1369</v>
      </c>
      <c r="E1010" t="s">
        <v>3153</v>
      </c>
      <c r="F1010">
        <f t="shared" si="15"/>
        <v>185</v>
      </c>
      <c r="G1010">
        <v>11792</v>
      </c>
      <c r="H1010">
        <v>322</v>
      </c>
      <c r="I1010">
        <v>7</v>
      </c>
      <c r="J1010" t="s">
        <v>7888</v>
      </c>
      <c r="K1010" t="s">
        <v>9896</v>
      </c>
      <c r="L1010" t="s">
        <v>8163</v>
      </c>
      <c r="M1010" t="s">
        <v>8287</v>
      </c>
      <c r="Q1010" t="s">
        <v>9892</v>
      </c>
      <c r="R1010" t="s">
        <v>9893</v>
      </c>
      <c r="S1010" t="s">
        <v>9894</v>
      </c>
      <c r="T1010" t="s">
        <v>9895</v>
      </c>
      <c r="V1010" t="s">
        <v>9690</v>
      </c>
    </row>
    <row r="1011" spans="1:22" x14ac:dyDescent="0.3">
      <c r="A1011" t="s">
        <v>6006</v>
      </c>
      <c r="B1011" s="2">
        <v>45929.708333333336</v>
      </c>
      <c r="C1011" t="s">
        <v>6806</v>
      </c>
      <c r="D1011" t="s">
        <v>1369</v>
      </c>
      <c r="E1011" t="s">
        <v>2029</v>
      </c>
      <c r="F1011">
        <f t="shared" si="15"/>
        <v>207</v>
      </c>
      <c r="G1011">
        <v>1624298</v>
      </c>
      <c r="H1011">
        <v>5430</v>
      </c>
      <c r="I1011">
        <v>40</v>
      </c>
      <c r="J1011" t="s">
        <v>7887</v>
      </c>
      <c r="K1011" t="s">
        <v>9428</v>
      </c>
      <c r="L1011" t="s">
        <v>9397</v>
      </c>
      <c r="M1011" t="s">
        <v>8229</v>
      </c>
      <c r="O1011" t="s">
        <v>8873</v>
      </c>
      <c r="Q1011" t="s">
        <v>9897</v>
      </c>
      <c r="R1011" t="s">
        <v>9898</v>
      </c>
      <c r="S1011" t="s">
        <v>9899</v>
      </c>
      <c r="T1011" t="s">
        <v>9900</v>
      </c>
      <c r="U1011" t="s">
        <v>9901</v>
      </c>
      <c r="V1011" t="s">
        <v>9690</v>
      </c>
    </row>
    <row r="1012" spans="1:22" x14ac:dyDescent="0.3">
      <c r="A1012" t="s">
        <v>6006</v>
      </c>
      <c r="B1012" s="2">
        <v>45916.750081018516</v>
      </c>
      <c r="C1012" t="s">
        <v>6812</v>
      </c>
      <c r="D1012" t="s">
        <v>1369</v>
      </c>
      <c r="E1012" t="s">
        <v>230</v>
      </c>
      <c r="F1012">
        <f t="shared" si="15"/>
        <v>247</v>
      </c>
      <c r="G1012">
        <v>4649785</v>
      </c>
      <c r="H1012">
        <v>26734</v>
      </c>
      <c r="I1012">
        <v>116</v>
      </c>
      <c r="J1012" t="s">
        <v>9902</v>
      </c>
      <c r="K1012" t="s">
        <v>9206</v>
      </c>
      <c r="L1012" t="s">
        <v>9207</v>
      </c>
      <c r="M1012" t="s">
        <v>9083</v>
      </c>
      <c r="O1012" t="s">
        <v>8044</v>
      </c>
      <c r="Q1012" t="s">
        <v>9903</v>
      </c>
      <c r="R1012" t="s">
        <v>9904</v>
      </c>
      <c r="S1012" t="s">
        <v>9905</v>
      </c>
      <c r="T1012" t="s">
        <v>9906</v>
      </c>
      <c r="U1012" t="s">
        <v>9907</v>
      </c>
      <c r="V1012" t="s">
        <v>9690</v>
      </c>
    </row>
    <row r="1013" spans="1:22" x14ac:dyDescent="0.3">
      <c r="A1013" t="s">
        <v>6006</v>
      </c>
      <c r="B1013" s="2">
        <v>45909.750069444446</v>
      </c>
      <c r="C1013" t="s">
        <v>6818</v>
      </c>
      <c r="D1013" t="s">
        <v>1369</v>
      </c>
      <c r="E1013" t="s">
        <v>1168</v>
      </c>
      <c r="F1013">
        <f t="shared" si="15"/>
        <v>222</v>
      </c>
      <c r="G1013">
        <v>13168</v>
      </c>
      <c r="H1013">
        <v>142</v>
      </c>
      <c r="I1013">
        <v>8</v>
      </c>
      <c r="J1013" t="s">
        <v>7888</v>
      </c>
      <c r="K1013" t="s">
        <v>9913</v>
      </c>
      <c r="L1013" t="s">
        <v>9908</v>
      </c>
      <c r="M1013" t="s">
        <v>8287</v>
      </c>
      <c r="N1013" t="s">
        <v>8288</v>
      </c>
      <c r="Q1013" t="s">
        <v>9909</v>
      </c>
      <c r="R1013" t="s">
        <v>9910</v>
      </c>
      <c r="S1013" t="s">
        <v>9911</v>
      </c>
      <c r="T1013" t="s">
        <v>9912</v>
      </c>
      <c r="V1013" t="s">
        <v>9690</v>
      </c>
    </row>
    <row r="1014" spans="1:22" x14ac:dyDescent="0.3">
      <c r="A1014" t="s">
        <v>6006</v>
      </c>
      <c r="B1014" s="2">
        <v>45904.750138888892</v>
      </c>
      <c r="C1014" t="s">
        <v>6823</v>
      </c>
      <c r="D1014" t="s">
        <v>1369</v>
      </c>
      <c r="E1014" t="s">
        <v>17</v>
      </c>
      <c r="F1014">
        <f t="shared" si="15"/>
        <v>205</v>
      </c>
      <c r="G1014">
        <v>1395349</v>
      </c>
      <c r="H1014">
        <v>11839</v>
      </c>
      <c r="I1014">
        <v>115</v>
      </c>
      <c r="J1014" t="s">
        <v>7887</v>
      </c>
      <c r="K1014" t="s">
        <v>9530</v>
      </c>
      <c r="L1014" t="s">
        <v>8635</v>
      </c>
      <c r="M1014" t="s">
        <v>8626</v>
      </c>
      <c r="O1014" t="s">
        <v>9332</v>
      </c>
      <c r="V1014" t="s">
        <v>9690</v>
      </c>
    </row>
    <row r="1015" spans="1:22" x14ac:dyDescent="0.3">
      <c r="A1015" t="s">
        <v>6006</v>
      </c>
      <c r="B1015" s="2">
        <v>45901.750277777777</v>
      </c>
      <c r="C1015" t="s">
        <v>6830</v>
      </c>
      <c r="D1015" t="s">
        <v>1369</v>
      </c>
      <c r="E1015" t="s">
        <v>17</v>
      </c>
      <c r="F1015">
        <f t="shared" si="15"/>
        <v>205</v>
      </c>
      <c r="G1015">
        <v>1796524</v>
      </c>
      <c r="H1015">
        <v>5472</v>
      </c>
      <c r="I1015">
        <v>38</v>
      </c>
      <c r="J1015" t="s">
        <v>9902</v>
      </c>
      <c r="K1015" t="s">
        <v>9916</v>
      </c>
      <c r="L1015" t="s">
        <v>8708</v>
      </c>
      <c r="M1015" t="s">
        <v>9669</v>
      </c>
      <c r="Q1015" t="s">
        <v>9914</v>
      </c>
      <c r="R1015" t="s">
        <v>9670</v>
      </c>
      <c r="S1015" t="s">
        <v>9671</v>
      </c>
      <c r="T1015" t="s">
        <v>9915</v>
      </c>
      <c r="V1015" t="s">
        <v>9690</v>
      </c>
    </row>
    <row r="1016" spans="1:22" x14ac:dyDescent="0.3">
      <c r="A1016" t="s">
        <v>6006</v>
      </c>
      <c r="B1016" s="2">
        <v>45898.750659722224</v>
      </c>
      <c r="C1016" t="s">
        <v>6835</v>
      </c>
      <c r="D1016" t="s">
        <v>1369</v>
      </c>
      <c r="E1016" t="s">
        <v>2167</v>
      </c>
      <c r="F1016">
        <f t="shared" si="15"/>
        <v>214</v>
      </c>
      <c r="G1016">
        <v>1052236</v>
      </c>
      <c r="H1016">
        <v>8702</v>
      </c>
      <c r="I1016">
        <v>82</v>
      </c>
      <c r="J1016" t="s">
        <v>7888</v>
      </c>
      <c r="K1016" t="s">
        <v>9056</v>
      </c>
      <c r="L1016" t="s">
        <v>8603</v>
      </c>
      <c r="M1016" t="s">
        <v>8626</v>
      </c>
      <c r="O1016" t="s">
        <v>8603</v>
      </c>
      <c r="V1016" t="s">
        <v>9690</v>
      </c>
    </row>
    <row r="1017" spans="1:22" x14ac:dyDescent="0.3">
      <c r="A1017" t="s">
        <v>6006</v>
      </c>
      <c r="B1017" s="2">
        <v>45893.54173611111</v>
      </c>
      <c r="C1017" t="s">
        <v>6842</v>
      </c>
      <c r="D1017" t="s">
        <v>1369</v>
      </c>
      <c r="E1017" t="s">
        <v>361</v>
      </c>
      <c r="F1017">
        <f t="shared" si="15"/>
        <v>180</v>
      </c>
      <c r="G1017">
        <v>1506856</v>
      </c>
      <c r="H1017">
        <v>9625</v>
      </c>
      <c r="I1017">
        <v>79</v>
      </c>
      <c r="J1017" t="s">
        <v>7888</v>
      </c>
      <c r="K1017" t="s">
        <v>9550</v>
      </c>
      <c r="L1017" t="s">
        <v>8603</v>
      </c>
      <c r="M1017" t="s">
        <v>8626</v>
      </c>
      <c r="N1017" t="s">
        <v>8603</v>
      </c>
      <c r="P1017" t="s">
        <v>7942</v>
      </c>
      <c r="Q1017" t="s">
        <v>9917</v>
      </c>
      <c r="R1017" t="s">
        <v>9918</v>
      </c>
      <c r="S1017" t="s">
        <v>9919</v>
      </c>
      <c r="T1017" t="s">
        <v>9920</v>
      </c>
      <c r="U1017" t="s">
        <v>9921</v>
      </c>
      <c r="V1017" t="s">
        <v>9690</v>
      </c>
    </row>
    <row r="1018" spans="1:22" x14ac:dyDescent="0.3">
      <c r="A1018" t="s">
        <v>6006</v>
      </c>
      <c r="B1018" s="2">
        <v>45889.750023148146</v>
      </c>
      <c r="C1018" t="s">
        <v>6848</v>
      </c>
      <c r="D1018" t="s">
        <v>1369</v>
      </c>
      <c r="E1018" t="s">
        <v>49</v>
      </c>
      <c r="F1018">
        <f t="shared" si="15"/>
        <v>213</v>
      </c>
      <c r="G1018">
        <v>9078963</v>
      </c>
      <c r="H1018">
        <v>40549</v>
      </c>
      <c r="I1018">
        <v>496</v>
      </c>
      <c r="J1018" t="s">
        <v>7888</v>
      </c>
      <c r="K1018" t="s">
        <v>9927</v>
      </c>
      <c r="L1018" t="s">
        <v>8635</v>
      </c>
      <c r="M1018" t="s">
        <v>8626</v>
      </c>
      <c r="N1018" t="s">
        <v>8603</v>
      </c>
      <c r="Q1018" t="s">
        <v>9922</v>
      </c>
      <c r="R1018" t="s">
        <v>9923</v>
      </c>
      <c r="S1018" t="s">
        <v>9924</v>
      </c>
      <c r="T1018" t="s">
        <v>9925</v>
      </c>
      <c r="U1018" t="s">
        <v>9926</v>
      </c>
      <c r="V1018" t="s">
        <v>9690</v>
      </c>
    </row>
    <row r="1019" spans="1:22" x14ac:dyDescent="0.3">
      <c r="A1019" t="s">
        <v>6006</v>
      </c>
      <c r="B1019" s="2">
        <v>45885.7500462963</v>
      </c>
      <c r="C1019" t="s">
        <v>6854</v>
      </c>
      <c r="D1019" t="s">
        <v>1369</v>
      </c>
      <c r="E1019" t="s">
        <v>3006</v>
      </c>
      <c r="F1019">
        <f t="shared" si="15"/>
        <v>141</v>
      </c>
      <c r="G1019">
        <v>274577</v>
      </c>
      <c r="H1019">
        <v>10864</v>
      </c>
      <c r="I1019">
        <v>970</v>
      </c>
      <c r="J1019" t="s">
        <v>7888</v>
      </c>
      <c r="K1019" t="s">
        <v>9936</v>
      </c>
      <c r="L1019" t="s">
        <v>9928</v>
      </c>
      <c r="M1019" t="s">
        <v>9929</v>
      </c>
      <c r="P1019" t="s">
        <v>9930</v>
      </c>
      <c r="Q1019" t="s">
        <v>9931</v>
      </c>
      <c r="R1019" t="s">
        <v>9932</v>
      </c>
      <c r="S1019" t="s">
        <v>9933</v>
      </c>
      <c r="T1019" t="s">
        <v>9934</v>
      </c>
      <c r="U1019" t="s">
        <v>9935</v>
      </c>
      <c r="V1019" t="s">
        <v>9690</v>
      </c>
    </row>
    <row r="1020" spans="1:22" x14ac:dyDescent="0.3">
      <c r="A1020" t="s">
        <v>6006</v>
      </c>
      <c r="B1020" s="2">
        <v>45881.500104166669</v>
      </c>
      <c r="C1020" t="s">
        <v>6861</v>
      </c>
      <c r="D1020" t="s">
        <v>1369</v>
      </c>
      <c r="E1020" t="s">
        <v>1092</v>
      </c>
      <c r="F1020">
        <f t="shared" si="15"/>
        <v>159</v>
      </c>
      <c r="G1020">
        <v>112112</v>
      </c>
      <c r="H1020">
        <v>772</v>
      </c>
      <c r="I1020">
        <v>11</v>
      </c>
      <c r="J1020" t="s">
        <v>7888</v>
      </c>
      <c r="K1020" t="s">
        <v>8424</v>
      </c>
      <c r="L1020" t="s">
        <v>8425</v>
      </c>
      <c r="M1020" t="s">
        <v>8426</v>
      </c>
      <c r="N1020" t="s">
        <v>8427</v>
      </c>
      <c r="Q1020" t="s">
        <v>9937</v>
      </c>
      <c r="R1020" t="s">
        <v>9938</v>
      </c>
      <c r="S1020" t="s">
        <v>9939</v>
      </c>
      <c r="T1020" t="s">
        <v>9940</v>
      </c>
      <c r="U1020" t="s">
        <v>9941</v>
      </c>
      <c r="V1020" t="s">
        <v>9690</v>
      </c>
    </row>
    <row r="1021" spans="1:22" x14ac:dyDescent="0.3">
      <c r="A1021" t="s">
        <v>6006</v>
      </c>
      <c r="B1021" s="2">
        <v>45853.750057870369</v>
      </c>
      <c r="C1021" t="s">
        <v>6867</v>
      </c>
      <c r="D1021" t="s">
        <v>1369</v>
      </c>
      <c r="E1021" t="s">
        <v>191</v>
      </c>
      <c r="F1021">
        <f t="shared" si="15"/>
        <v>223</v>
      </c>
      <c r="G1021">
        <v>758237</v>
      </c>
      <c r="H1021">
        <v>6820</v>
      </c>
      <c r="I1021">
        <v>91</v>
      </c>
      <c r="J1021" t="s">
        <v>7888</v>
      </c>
      <c r="K1021" t="s">
        <v>9589</v>
      </c>
      <c r="L1021" t="s">
        <v>9590</v>
      </c>
      <c r="M1021" t="s">
        <v>9591</v>
      </c>
      <c r="O1021" t="s">
        <v>9345</v>
      </c>
      <c r="Q1021" t="s">
        <v>9942</v>
      </c>
      <c r="R1021" t="s">
        <v>9943</v>
      </c>
      <c r="S1021" t="s">
        <v>9944</v>
      </c>
      <c r="T1021" t="s">
        <v>9945</v>
      </c>
      <c r="V1021" t="s">
        <v>9690</v>
      </c>
    </row>
    <row r="1022" spans="1:22" x14ac:dyDescent="0.3">
      <c r="A1022" t="s">
        <v>6006</v>
      </c>
      <c r="B1022" s="2">
        <v>45841.625034722223</v>
      </c>
      <c r="C1022" t="s">
        <v>6873</v>
      </c>
      <c r="D1022" t="s">
        <v>1369</v>
      </c>
      <c r="E1022" t="s">
        <v>385</v>
      </c>
      <c r="F1022">
        <f t="shared" si="15"/>
        <v>206</v>
      </c>
      <c r="G1022">
        <v>2042917</v>
      </c>
      <c r="H1022">
        <v>11541</v>
      </c>
      <c r="I1022">
        <v>145</v>
      </c>
      <c r="J1022" t="s">
        <v>7888</v>
      </c>
      <c r="K1022" t="s">
        <v>8267</v>
      </c>
      <c r="L1022" t="s">
        <v>8259</v>
      </c>
      <c r="M1022" t="s">
        <v>8268</v>
      </c>
      <c r="Q1022" t="s">
        <v>9946</v>
      </c>
      <c r="R1022" t="s">
        <v>8269</v>
      </c>
      <c r="S1022" t="s">
        <v>8270</v>
      </c>
      <c r="V1022" t="s">
        <v>9690</v>
      </c>
    </row>
    <row r="1023" spans="1:22" x14ac:dyDescent="0.3">
      <c r="A1023" t="s">
        <v>6006</v>
      </c>
      <c r="B1023" s="2">
        <v>45838.771296296298</v>
      </c>
      <c r="C1023" t="s">
        <v>6880</v>
      </c>
      <c r="D1023" t="s">
        <v>1369</v>
      </c>
      <c r="E1023" t="s">
        <v>4880</v>
      </c>
      <c r="F1023">
        <f t="shared" si="15"/>
        <v>239</v>
      </c>
      <c r="G1023">
        <v>20585439</v>
      </c>
      <c r="H1023">
        <v>135154</v>
      </c>
      <c r="I1023">
        <v>2002</v>
      </c>
      <c r="J1023" t="s">
        <v>7888</v>
      </c>
      <c r="K1023" t="s">
        <v>9656</v>
      </c>
      <c r="L1023" t="s">
        <v>8708</v>
      </c>
      <c r="M1023" t="s">
        <v>9591</v>
      </c>
      <c r="V1023" t="s">
        <v>9690</v>
      </c>
    </row>
    <row r="1024" spans="1:22" x14ac:dyDescent="0.3">
      <c r="A1024" t="s">
        <v>6006</v>
      </c>
      <c r="B1024" s="2">
        <v>45835.730578703704</v>
      </c>
      <c r="C1024" t="s">
        <v>6887</v>
      </c>
      <c r="D1024" t="s">
        <v>4174</v>
      </c>
      <c r="E1024" t="s">
        <v>1040</v>
      </c>
      <c r="F1024">
        <f t="shared" si="15"/>
        <v>161</v>
      </c>
      <c r="G1024">
        <v>105552</v>
      </c>
      <c r="H1024">
        <v>965</v>
      </c>
      <c r="I1024">
        <v>18</v>
      </c>
      <c r="J1024" t="s">
        <v>7888</v>
      </c>
      <c r="K1024" t="s">
        <v>8266</v>
      </c>
      <c r="L1024" t="s">
        <v>9947</v>
      </c>
      <c r="M1024" t="s">
        <v>8296</v>
      </c>
      <c r="R1024" t="s">
        <v>8298</v>
      </c>
      <c r="S1024" t="s">
        <v>8299</v>
      </c>
      <c r="V1024" t="s">
        <v>9690</v>
      </c>
    </row>
    <row r="1025" spans="1:22" x14ac:dyDescent="0.3">
      <c r="A1025" t="s">
        <v>6006</v>
      </c>
      <c r="B1025" s="2">
        <v>45830.749930555554</v>
      </c>
      <c r="C1025" t="s">
        <v>6893</v>
      </c>
      <c r="D1025" t="s">
        <v>1369</v>
      </c>
      <c r="E1025" t="s">
        <v>2900</v>
      </c>
      <c r="F1025">
        <f t="shared" si="15"/>
        <v>221</v>
      </c>
      <c r="G1025">
        <v>407354</v>
      </c>
      <c r="H1025">
        <v>15820</v>
      </c>
      <c r="I1025">
        <v>1322</v>
      </c>
      <c r="J1025" t="s">
        <v>7888</v>
      </c>
      <c r="K1025" t="s">
        <v>9955</v>
      </c>
      <c r="L1025" t="s">
        <v>9948</v>
      </c>
      <c r="M1025" t="s">
        <v>8090</v>
      </c>
      <c r="N1025" t="s">
        <v>9949</v>
      </c>
      <c r="Q1025" t="s">
        <v>9950</v>
      </c>
      <c r="R1025" t="s">
        <v>9951</v>
      </c>
      <c r="S1025" t="s">
        <v>9952</v>
      </c>
      <c r="T1025" t="s">
        <v>9953</v>
      </c>
      <c r="U1025" t="s">
        <v>9954</v>
      </c>
      <c r="V1025" t="s">
        <v>9690</v>
      </c>
    </row>
    <row r="1026" spans="1:22" x14ac:dyDescent="0.3">
      <c r="A1026" t="s">
        <v>6006</v>
      </c>
      <c r="B1026" s="2">
        <v>45824.750011574077</v>
      </c>
      <c r="C1026" t="s">
        <v>6899</v>
      </c>
      <c r="D1026" t="s">
        <v>1369</v>
      </c>
      <c r="E1026" t="s">
        <v>1584</v>
      </c>
      <c r="F1026">
        <f t="shared" ref="F1026:F1089" si="16">IFERROR(IF(ISNUMBER(SEARCH("M", E1026)), MID(E1026, SEARCH("T", E1026) + 1, SEARCH("M", E1026) - SEARCH("T", E1026) - 1) * 60, 0), 0) + IFERROR(IF(ISNUMBER(SEARCH("M", E1026)), MID(E1026, SEARCH("M", E1026) + 1, SEARCH("S", E1026) - SEARCH("M", E1026) - 1) * 1, MID(E1026, SEARCH("T", E1026) + 1, SEARCH("S", E1026) - SEARCH("T", E1026) - 1) * 1), 0)</f>
        <v>225</v>
      </c>
      <c r="G1026">
        <v>1443232</v>
      </c>
      <c r="H1026">
        <v>26102</v>
      </c>
      <c r="I1026">
        <v>2021</v>
      </c>
      <c r="J1026" t="s">
        <v>7888</v>
      </c>
      <c r="K1026" t="s">
        <v>9964</v>
      </c>
      <c r="L1026" t="s">
        <v>9956</v>
      </c>
      <c r="M1026" t="s">
        <v>9957</v>
      </c>
      <c r="N1026" t="s">
        <v>9958</v>
      </c>
      <c r="P1026" t="s">
        <v>9764</v>
      </c>
      <c r="Q1026" t="s">
        <v>9959</v>
      </c>
      <c r="R1026" t="s">
        <v>9960</v>
      </c>
      <c r="S1026" t="s">
        <v>9961</v>
      </c>
      <c r="T1026" t="s">
        <v>9962</v>
      </c>
      <c r="U1026" t="s">
        <v>9963</v>
      </c>
      <c r="V1026" t="s">
        <v>9690</v>
      </c>
    </row>
    <row r="1027" spans="1:22" x14ac:dyDescent="0.3">
      <c r="A1027" t="s">
        <v>6006</v>
      </c>
      <c r="B1027" s="2">
        <v>45818.749571759261</v>
      </c>
      <c r="C1027" t="s">
        <v>6906</v>
      </c>
      <c r="D1027" t="s">
        <v>4174</v>
      </c>
      <c r="E1027" t="s">
        <v>780</v>
      </c>
      <c r="F1027">
        <f t="shared" si="16"/>
        <v>188</v>
      </c>
      <c r="G1027">
        <v>228417</v>
      </c>
      <c r="H1027">
        <v>10159</v>
      </c>
      <c r="I1027">
        <v>883</v>
      </c>
      <c r="J1027" t="s">
        <v>7888</v>
      </c>
      <c r="K1027" t="s">
        <v>9970</v>
      </c>
      <c r="L1027" t="s">
        <v>8335</v>
      </c>
      <c r="M1027" t="s">
        <v>8334</v>
      </c>
      <c r="N1027" t="s">
        <v>8335</v>
      </c>
      <c r="Q1027" t="s">
        <v>9965</v>
      </c>
      <c r="R1027" t="s">
        <v>9966</v>
      </c>
      <c r="S1027" t="s">
        <v>9967</v>
      </c>
      <c r="T1027" t="s">
        <v>9968</v>
      </c>
      <c r="U1027" t="s">
        <v>9969</v>
      </c>
      <c r="V1027" t="s">
        <v>9690</v>
      </c>
    </row>
    <row r="1028" spans="1:22" x14ac:dyDescent="0.3">
      <c r="A1028" t="s">
        <v>6006</v>
      </c>
      <c r="B1028" s="2">
        <v>45812.749884259261</v>
      </c>
      <c r="C1028" t="s">
        <v>6913</v>
      </c>
      <c r="D1028" t="s">
        <v>1369</v>
      </c>
      <c r="E1028" t="s">
        <v>538</v>
      </c>
      <c r="F1028">
        <f t="shared" si="16"/>
        <v>130</v>
      </c>
      <c r="G1028">
        <v>261962</v>
      </c>
      <c r="H1028">
        <v>14980</v>
      </c>
      <c r="I1028">
        <v>938</v>
      </c>
      <c r="J1028" t="s">
        <v>7888</v>
      </c>
      <c r="K1028" t="s">
        <v>9977</v>
      </c>
      <c r="L1028" t="s">
        <v>9971</v>
      </c>
      <c r="M1028" t="s">
        <v>9972</v>
      </c>
      <c r="N1028" t="s">
        <v>9973</v>
      </c>
      <c r="R1028" t="s">
        <v>9974</v>
      </c>
      <c r="S1028" t="s">
        <v>9975</v>
      </c>
      <c r="U1028" t="s">
        <v>9976</v>
      </c>
      <c r="V1028" t="s">
        <v>9690</v>
      </c>
    </row>
    <row r="1029" spans="1:22" x14ac:dyDescent="0.3">
      <c r="A1029" t="s">
        <v>6006</v>
      </c>
      <c r="B1029" s="2">
        <v>45796.714236111111</v>
      </c>
      <c r="C1029" t="s">
        <v>6920</v>
      </c>
      <c r="D1029" t="s">
        <v>4174</v>
      </c>
      <c r="E1029" t="s">
        <v>924</v>
      </c>
      <c r="F1029">
        <f t="shared" si="16"/>
        <v>155</v>
      </c>
      <c r="G1029">
        <v>46859</v>
      </c>
      <c r="H1029">
        <v>417</v>
      </c>
      <c r="I1029">
        <v>6</v>
      </c>
      <c r="J1029" t="s">
        <v>7888</v>
      </c>
      <c r="K1029" t="s">
        <v>8782</v>
      </c>
      <c r="L1029" t="s">
        <v>8259</v>
      </c>
      <c r="M1029" t="s">
        <v>8182</v>
      </c>
      <c r="N1029" t="s">
        <v>8783</v>
      </c>
      <c r="Q1029" t="s">
        <v>9978</v>
      </c>
      <c r="R1029" t="s">
        <v>9979</v>
      </c>
      <c r="S1029" t="s">
        <v>9715</v>
      </c>
      <c r="V1029" t="s">
        <v>9690</v>
      </c>
    </row>
    <row r="1030" spans="1:22" x14ac:dyDescent="0.3">
      <c r="A1030" t="s">
        <v>6006</v>
      </c>
      <c r="B1030" s="2">
        <v>45758.588148148148</v>
      </c>
      <c r="C1030" t="s">
        <v>6925</v>
      </c>
      <c r="D1030" t="s">
        <v>4174</v>
      </c>
      <c r="E1030" t="s">
        <v>2701</v>
      </c>
      <c r="F1030">
        <f t="shared" si="16"/>
        <v>110</v>
      </c>
      <c r="G1030">
        <v>104847</v>
      </c>
      <c r="H1030">
        <v>1325</v>
      </c>
      <c r="I1030">
        <v>16</v>
      </c>
      <c r="J1030" t="s">
        <v>7888</v>
      </c>
      <c r="K1030" t="s">
        <v>8435</v>
      </c>
      <c r="L1030" t="s">
        <v>8403</v>
      </c>
      <c r="M1030" t="s">
        <v>8229</v>
      </c>
      <c r="Q1030" t="s">
        <v>9980</v>
      </c>
      <c r="R1030" t="s">
        <v>9981</v>
      </c>
      <c r="S1030" t="s">
        <v>9982</v>
      </c>
      <c r="V1030" t="s">
        <v>9690</v>
      </c>
    </row>
    <row r="1031" spans="1:22" x14ac:dyDescent="0.3">
      <c r="A1031" t="s">
        <v>6006</v>
      </c>
      <c r="B1031" s="2">
        <v>45747.711817129632</v>
      </c>
      <c r="C1031" t="s">
        <v>6930</v>
      </c>
      <c r="D1031" t="s">
        <v>4174</v>
      </c>
      <c r="E1031" t="s">
        <v>25</v>
      </c>
      <c r="F1031">
        <f t="shared" si="16"/>
        <v>196</v>
      </c>
      <c r="G1031">
        <v>5537543</v>
      </c>
      <c r="H1031">
        <v>21480</v>
      </c>
      <c r="I1031">
        <v>247</v>
      </c>
      <c r="J1031" t="s">
        <v>7888</v>
      </c>
      <c r="K1031" t="s">
        <v>8661</v>
      </c>
      <c r="L1031" t="s">
        <v>8259</v>
      </c>
      <c r="M1031" t="s">
        <v>8662</v>
      </c>
      <c r="O1031" t="s">
        <v>8342</v>
      </c>
      <c r="V1031" t="s">
        <v>9690</v>
      </c>
    </row>
    <row r="1032" spans="1:22" x14ac:dyDescent="0.3">
      <c r="A1032" t="s">
        <v>6006</v>
      </c>
      <c r="B1032" s="2">
        <v>45742.538865740738</v>
      </c>
      <c r="C1032" t="s">
        <v>6937</v>
      </c>
      <c r="D1032" t="s">
        <v>4174</v>
      </c>
      <c r="E1032" t="s">
        <v>2029</v>
      </c>
      <c r="F1032">
        <f t="shared" si="16"/>
        <v>207</v>
      </c>
      <c r="G1032">
        <v>5212012</v>
      </c>
      <c r="H1032">
        <v>13966</v>
      </c>
      <c r="I1032">
        <v>109</v>
      </c>
      <c r="J1032" t="s">
        <v>7888</v>
      </c>
      <c r="K1032" t="s">
        <v>9428</v>
      </c>
      <c r="L1032" t="s">
        <v>9397</v>
      </c>
      <c r="M1032" t="s">
        <v>8229</v>
      </c>
      <c r="O1032" t="s">
        <v>8873</v>
      </c>
      <c r="V1032" t="s">
        <v>9690</v>
      </c>
    </row>
    <row r="1033" spans="1:22" x14ac:dyDescent="0.3">
      <c r="A1033" t="s">
        <v>6006</v>
      </c>
      <c r="B1033" s="2">
        <v>45731.473912037036</v>
      </c>
      <c r="C1033" t="s">
        <v>6944</v>
      </c>
      <c r="D1033" t="s">
        <v>4174</v>
      </c>
      <c r="E1033" t="s">
        <v>530</v>
      </c>
      <c r="F1033">
        <f t="shared" si="16"/>
        <v>219</v>
      </c>
      <c r="G1033">
        <v>7597429</v>
      </c>
      <c r="H1033">
        <v>26850</v>
      </c>
      <c r="I1033">
        <v>163</v>
      </c>
      <c r="J1033" t="s">
        <v>7888</v>
      </c>
      <c r="K1033" t="s">
        <v>9984</v>
      </c>
      <c r="L1033" t="s">
        <v>8228</v>
      </c>
      <c r="M1033" t="s">
        <v>8229</v>
      </c>
      <c r="N1033" t="s">
        <v>8228</v>
      </c>
      <c r="R1033" t="s">
        <v>9829</v>
      </c>
      <c r="S1033" t="s">
        <v>9983</v>
      </c>
      <c r="V1033" t="s">
        <v>9690</v>
      </c>
    </row>
    <row r="1034" spans="1:22" x14ac:dyDescent="0.3">
      <c r="A1034" t="s">
        <v>6006</v>
      </c>
      <c r="B1034" s="2">
        <v>45718.584398148145</v>
      </c>
      <c r="C1034" t="s">
        <v>6950</v>
      </c>
      <c r="D1034" t="s">
        <v>4174</v>
      </c>
      <c r="E1034" t="s">
        <v>2686</v>
      </c>
      <c r="F1034">
        <f t="shared" si="16"/>
        <v>202</v>
      </c>
      <c r="G1034">
        <v>7857693</v>
      </c>
      <c r="H1034">
        <v>34030</v>
      </c>
      <c r="I1034">
        <v>372</v>
      </c>
      <c r="J1034" t="s">
        <v>7885</v>
      </c>
      <c r="K1034" t="s">
        <v>8293</v>
      </c>
      <c r="L1034" t="s">
        <v>8294</v>
      </c>
      <c r="M1034" t="s">
        <v>8229</v>
      </c>
      <c r="N1034" t="s">
        <v>8228</v>
      </c>
      <c r="O1034" t="s">
        <v>8181</v>
      </c>
      <c r="P1034" t="s">
        <v>8148</v>
      </c>
      <c r="R1034" t="s">
        <v>8306</v>
      </c>
      <c r="S1034" t="s">
        <v>8307</v>
      </c>
      <c r="V1034" t="s">
        <v>9690</v>
      </c>
    </row>
    <row r="1035" spans="1:22" x14ac:dyDescent="0.3">
      <c r="A1035" t="s">
        <v>6006</v>
      </c>
      <c r="B1035" s="2">
        <v>45717.569803240738</v>
      </c>
      <c r="C1035" t="s">
        <v>6956</v>
      </c>
      <c r="D1035" t="s">
        <v>4174</v>
      </c>
      <c r="E1035" t="s">
        <v>2029</v>
      </c>
      <c r="F1035">
        <f t="shared" si="16"/>
        <v>207</v>
      </c>
      <c r="G1035">
        <v>7449209</v>
      </c>
      <c r="H1035">
        <v>31348</v>
      </c>
      <c r="I1035">
        <v>355</v>
      </c>
      <c r="J1035" t="s">
        <v>7888</v>
      </c>
      <c r="K1035" t="s">
        <v>8326</v>
      </c>
      <c r="L1035" t="s">
        <v>8327</v>
      </c>
      <c r="M1035" t="s">
        <v>8229</v>
      </c>
      <c r="N1035" t="s">
        <v>8228</v>
      </c>
      <c r="P1035" t="s">
        <v>7942</v>
      </c>
      <c r="Q1035" t="s">
        <v>9814</v>
      </c>
      <c r="R1035" t="s">
        <v>8329</v>
      </c>
      <c r="S1035" t="s">
        <v>8330</v>
      </c>
      <c r="T1035" t="s">
        <v>9815</v>
      </c>
      <c r="U1035" t="s">
        <v>8331</v>
      </c>
      <c r="V1035" t="s">
        <v>9690</v>
      </c>
    </row>
    <row r="1036" spans="1:22" x14ac:dyDescent="0.3">
      <c r="A1036" t="s">
        <v>6006</v>
      </c>
      <c r="B1036" s="2">
        <v>45713.67659722222</v>
      </c>
      <c r="C1036" t="s">
        <v>6963</v>
      </c>
      <c r="D1036" t="s">
        <v>4174</v>
      </c>
      <c r="E1036" t="s">
        <v>2259</v>
      </c>
      <c r="F1036">
        <f t="shared" si="16"/>
        <v>217</v>
      </c>
      <c r="G1036">
        <v>1392065</v>
      </c>
      <c r="H1036">
        <v>12060</v>
      </c>
      <c r="I1036">
        <v>131</v>
      </c>
      <c r="J1036" t="s">
        <v>7888</v>
      </c>
      <c r="K1036" t="s">
        <v>9989</v>
      </c>
      <c r="L1036" t="s">
        <v>8250</v>
      </c>
      <c r="M1036" t="s">
        <v>8071</v>
      </c>
      <c r="Q1036" t="s">
        <v>9985</v>
      </c>
      <c r="R1036" t="s">
        <v>9986</v>
      </c>
      <c r="S1036" t="s">
        <v>9987</v>
      </c>
      <c r="T1036" t="s">
        <v>9988</v>
      </c>
      <c r="V1036" t="s">
        <v>9690</v>
      </c>
    </row>
    <row r="1037" spans="1:22" x14ac:dyDescent="0.3">
      <c r="A1037" t="s">
        <v>6006</v>
      </c>
      <c r="B1037" s="2">
        <v>45713.667581018519</v>
      </c>
      <c r="C1037" t="s">
        <v>6969</v>
      </c>
      <c r="D1037" t="s">
        <v>4174</v>
      </c>
      <c r="E1037" t="s">
        <v>530</v>
      </c>
      <c r="F1037">
        <f t="shared" si="16"/>
        <v>219</v>
      </c>
      <c r="G1037">
        <v>3298191</v>
      </c>
      <c r="H1037">
        <v>15761</v>
      </c>
      <c r="I1037">
        <v>230</v>
      </c>
      <c r="J1037" t="s">
        <v>7888</v>
      </c>
      <c r="K1037" t="s">
        <v>9990</v>
      </c>
      <c r="L1037" t="s">
        <v>8259</v>
      </c>
      <c r="M1037" t="s">
        <v>8268</v>
      </c>
      <c r="Q1037" t="s">
        <v>9946</v>
      </c>
      <c r="R1037" t="s">
        <v>8269</v>
      </c>
      <c r="S1037" t="s">
        <v>8270</v>
      </c>
      <c r="V1037" t="s">
        <v>9690</v>
      </c>
    </row>
    <row r="1038" spans="1:22" x14ac:dyDescent="0.3">
      <c r="A1038" t="s">
        <v>6006</v>
      </c>
      <c r="B1038" s="2">
        <v>45701.498067129629</v>
      </c>
      <c r="C1038" t="s">
        <v>6976</v>
      </c>
      <c r="D1038" t="s">
        <v>4174</v>
      </c>
      <c r="E1038" t="s">
        <v>6978</v>
      </c>
      <c r="F1038">
        <f t="shared" si="16"/>
        <v>121</v>
      </c>
      <c r="G1038">
        <v>90360</v>
      </c>
      <c r="H1038">
        <v>691</v>
      </c>
      <c r="I1038">
        <v>6</v>
      </c>
      <c r="J1038" t="s">
        <v>7888</v>
      </c>
      <c r="K1038" t="s">
        <v>9993</v>
      </c>
      <c r="L1038" t="s">
        <v>8263</v>
      </c>
      <c r="M1038" t="s">
        <v>8071</v>
      </c>
      <c r="Q1038" t="s">
        <v>9991</v>
      </c>
      <c r="R1038" t="s">
        <v>8264</v>
      </c>
      <c r="S1038" t="s">
        <v>8265</v>
      </c>
      <c r="T1038" t="s">
        <v>9992</v>
      </c>
      <c r="V1038" t="s">
        <v>9690</v>
      </c>
    </row>
    <row r="1039" spans="1:22" x14ac:dyDescent="0.3">
      <c r="A1039" t="s">
        <v>6006</v>
      </c>
      <c r="B1039" s="2">
        <v>45700.65116898148</v>
      </c>
      <c r="C1039" t="s">
        <v>6983</v>
      </c>
      <c r="D1039" t="s">
        <v>4174</v>
      </c>
      <c r="E1039" t="s">
        <v>609</v>
      </c>
      <c r="F1039">
        <f t="shared" si="16"/>
        <v>156</v>
      </c>
      <c r="G1039">
        <v>614499</v>
      </c>
      <c r="H1039">
        <v>3075</v>
      </c>
      <c r="I1039">
        <v>36</v>
      </c>
      <c r="J1039" t="s">
        <v>7888</v>
      </c>
      <c r="K1039" t="s">
        <v>9994</v>
      </c>
      <c r="L1039" t="s">
        <v>9947</v>
      </c>
      <c r="M1039" t="s">
        <v>8296</v>
      </c>
      <c r="R1039" t="s">
        <v>8298</v>
      </c>
      <c r="S1039" t="s">
        <v>8299</v>
      </c>
      <c r="V1039" t="s">
        <v>9690</v>
      </c>
    </row>
    <row r="1040" spans="1:22" x14ac:dyDescent="0.3">
      <c r="A1040" t="s">
        <v>6006</v>
      </c>
      <c r="B1040" s="2">
        <v>45699.501458333332</v>
      </c>
      <c r="C1040" t="s">
        <v>6989</v>
      </c>
      <c r="D1040" t="s">
        <v>4174</v>
      </c>
      <c r="E1040" t="s">
        <v>6991</v>
      </c>
      <c r="F1040">
        <f t="shared" si="16"/>
        <v>278</v>
      </c>
      <c r="G1040">
        <v>6820973</v>
      </c>
      <c r="H1040">
        <v>28312</v>
      </c>
      <c r="I1040">
        <v>426</v>
      </c>
      <c r="J1040" t="s">
        <v>7888</v>
      </c>
      <c r="K1040" t="s">
        <v>9632</v>
      </c>
      <c r="L1040" t="s">
        <v>8272</v>
      </c>
      <c r="M1040" t="s">
        <v>8071</v>
      </c>
      <c r="Q1040" t="s">
        <v>9995</v>
      </c>
      <c r="R1040" t="s">
        <v>8273</v>
      </c>
      <c r="S1040" t="s">
        <v>8274</v>
      </c>
      <c r="T1040" t="s">
        <v>9996</v>
      </c>
      <c r="V1040" t="s">
        <v>9690</v>
      </c>
    </row>
    <row r="1041" spans="1:22" x14ac:dyDescent="0.3">
      <c r="A1041" t="s">
        <v>6006</v>
      </c>
      <c r="B1041" s="2">
        <v>45698.533379629633</v>
      </c>
      <c r="C1041" t="s">
        <v>6996</v>
      </c>
      <c r="D1041" t="s">
        <v>4174</v>
      </c>
      <c r="E1041" t="s">
        <v>353</v>
      </c>
      <c r="F1041">
        <f t="shared" si="16"/>
        <v>172</v>
      </c>
      <c r="G1041">
        <v>38381</v>
      </c>
      <c r="H1041">
        <v>395</v>
      </c>
      <c r="I1041">
        <v>25</v>
      </c>
      <c r="J1041" t="s">
        <v>7888</v>
      </c>
      <c r="K1041" t="s">
        <v>9999</v>
      </c>
      <c r="L1041" t="s">
        <v>8259</v>
      </c>
      <c r="M1041" t="s">
        <v>8071</v>
      </c>
      <c r="Q1041" t="s">
        <v>9997</v>
      </c>
      <c r="R1041" t="s">
        <v>8260</v>
      </c>
      <c r="S1041" t="s">
        <v>8261</v>
      </c>
      <c r="T1041" t="s">
        <v>9998</v>
      </c>
      <c r="V1041" t="s">
        <v>9690</v>
      </c>
    </row>
    <row r="1042" spans="1:22" x14ac:dyDescent="0.3">
      <c r="A1042" t="s">
        <v>6006</v>
      </c>
      <c r="B1042" s="2">
        <v>45691.497048611112</v>
      </c>
      <c r="C1042" t="s">
        <v>7001</v>
      </c>
      <c r="D1042" t="s">
        <v>4174</v>
      </c>
      <c r="E1042" t="s">
        <v>113</v>
      </c>
      <c r="F1042">
        <f t="shared" si="16"/>
        <v>153</v>
      </c>
      <c r="G1042">
        <v>274114</v>
      </c>
      <c r="H1042">
        <v>1850</v>
      </c>
      <c r="I1042">
        <v>20</v>
      </c>
      <c r="J1042" t="s">
        <v>7888</v>
      </c>
      <c r="K1042" t="s">
        <v>10000</v>
      </c>
      <c r="L1042" t="s">
        <v>8280</v>
      </c>
      <c r="M1042" t="s">
        <v>8281</v>
      </c>
      <c r="R1042" t="s">
        <v>8283</v>
      </c>
      <c r="S1042" t="s">
        <v>8284</v>
      </c>
      <c r="V1042" t="s">
        <v>9690</v>
      </c>
    </row>
    <row r="1043" spans="1:22" x14ac:dyDescent="0.3">
      <c r="A1043" t="s">
        <v>6006</v>
      </c>
      <c r="B1043" s="2">
        <v>45576.629780092589</v>
      </c>
      <c r="C1043" t="s">
        <v>793</v>
      </c>
      <c r="D1043" t="s">
        <v>4174</v>
      </c>
      <c r="E1043" t="s">
        <v>538</v>
      </c>
      <c r="F1043">
        <f t="shared" si="16"/>
        <v>130</v>
      </c>
      <c r="G1043">
        <v>106485</v>
      </c>
      <c r="H1043">
        <v>1665</v>
      </c>
      <c r="I1043">
        <v>7</v>
      </c>
      <c r="J1043" t="s">
        <v>7885</v>
      </c>
      <c r="K1043" t="s">
        <v>10003</v>
      </c>
      <c r="L1043" t="s">
        <v>8364</v>
      </c>
      <c r="M1043" t="s">
        <v>8365</v>
      </c>
      <c r="N1043" t="s">
        <v>8366</v>
      </c>
      <c r="Q1043" t="s">
        <v>10001</v>
      </c>
      <c r="R1043" t="s">
        <v>8368</v>
      </c>
      <c r="S1043" t="s">
        <v>8369</v>
      </c>
      <c r="T1043" t="s">
        <v>10002</v>
      </c>
      <c r="V1043" t="s">
        <v>9690</v>
      </c>
    </row>
    <row r="1044" spans="1:22" x14ac:dyDescent="0.3">
      <c r="A1044" t="s">
        <v>6006</v>
      </c>
      <c r="B1044" s="2">
        <v>45576.513148148151</v>
      </c>
      <c r="C1044" t="s">
        <v>793</v>
      </c>
      <c r="D1044" t="s">
        <v>4174</v>
      </c>
      <c r="E1044" t="s">
        <v>161</v>
      </c>
      <c r="F1044">
        <f t="shared" si="16"/>
        <v>182</v>
      </c>
      <c r="G1044">
        <v>148426</v>
      </c>
      <c r="H1044">
        <v>2454</v>
      </c>
      <c r="I1044">
        <v>36</v>
      </c>
      <c r="J1044" t="s">
        <v>7885</v>
      </c>
      <c r="K1044" t="s">
        <v>10004</v>
      </c>
      <c r="L1044" t="s">
        <v>8364</v>
      </c>
      <c r="M1044" t="s">
        <v>8365</v>
      </c>
      <c r="N1044" t="s">
        <v>8366</v>
      </c>
      <c r="Q1044" t="s">
        <v>10001</v>
      </c>
      <c r="R1044" t="s">
        <v>8368</v>
      </c>
      <c r="S1044" t="s">
        <v>8369</v>
      </c>
      <c r="T1044" t="s">
        <v>10002</v>
      </c>
      <c r="V1044" t="s">
        <v>9690</v>
      </c>
    </row>
    <row r="1045" spans="1:22" x14ac:dyDescent="0.3">
      <c r="A1045" t="s">
        <v>6006</v>
      </c>
      <c r="B1045" s="2">
        <v>45575.750023148146</v>
      </c>
      <c r="C1045" t="s">
        <v>7016</v>
      </c>
      <c r="D1045" t="s">
        <v>4174</v>
      </c>
      <c r="E1045" t="s">
        <v>1392</v>
      </c>
      <c r="F1045">
        <f t="shared" si="16"/>
        <v>150</v>
      </c>
      <c r="G1045">
        <v>206508</v>
      </c>
      <c r="H1045">
        <v>2112</v>
      </c>
      <c r="I1045">
        <v>14</v>
      </c>
      <c r="J1045" t="s">
        <v>7885</v>
      </c>
      <c r="K1045" t="s">
        <v>10005</v>
      </c>
      <c r="L1045" t="s">
        <v>8364</v>
      </c>
      <c r="M1045" t="s">
        <v>8365</v>
      </c>
      <c r="N1045" t="s">
        <v>8366</v>
      </c>
      <c r="Q1045" t="s">
        <v>10001</v>
      </c>
      <c r="R1045" t="s">
        <v>8368</v>
      </c>
      <c r="S1045" t="s">
        <v>8369</v>
      </c>
      <c r="T1045" t="s">
        <v>10002</v>
      </c>
      <c r="V1045" t="s">
        <v>9690</v>
      </c>
    </row>
    <row r="1046" spans="1:22" x14ac:dyDescent="0.3">
      <c r="A1046" t="s">
        <v>6006</v>
      </c>
      <c r="B1046" s="2">
        <v>45575.625034722223</v>
      </c>
      <c r="C1046" t="s">
        <v>793</v>
      </c>
      <c r="D1046" t="s">
        <v>4174</v>
      </c>
      <c r="E1046" t="s">
        <v>353</v>
      </c>
      <c r="F1046">
        <f t="shared" si="16"/>
        <v>172</v>
      </c>
      <c r="G1046">
        <v>188913</v>
      </c>
      <c r="H1046">
        <v>1751</v>
      </c>
      <c r="I1046">
        <v>33</v>
      </c>
      <c r="J1046" t="s">
        <v>7885</v>
      </c>
      <c r="K1046" t="s">
        <v>10006</v>
      </c>
      <c r="L1046" t="s">
        <v>8364</v>
      </c>
      <c r="M1046" t="s">
        <v>8365</v>
      </c>
      <c r="N1046" t="s">
        <v>8366</v>
      </c>
      <c r="Q1046" t="s">
        <v>10001</v>
      </c>
      <c r="R1046" t="s">
        <v>8368</v>
      </c>
      <c r="S1046" t="s">
        <v>8369</v>
      </c>
      <c r="T1046" t="s">
        <v>10002</v>
      </c>
      <c r="V1046" t="s">
        <v>9690</v>
      </c>
    </row>
    <row r="1047" spans="1:22" x14ac:dyDescent="0.3">
      <c r="A1047" t="s">
        <v>6006</v>
      </c>
      <c r="B1047" s="2">
        <v>45575.500115740739</v>
      </c>
      <c r="C1047" t="s">
        <v>7027</v>
      </c>
      <c r="D1047" t="s">
        <v>4174</v>
      </c>
      <c r="E1047" t="s">
        <v>900</v>
      </c>
      <c r="F1047">
        <f t="shared" si="16"/>
        <v>158</v>
      </c>
      <c r="G1047">
        <v>536213</v>
      </c>
      <c r="H1047">
        <v>7412</v>
      </c>
      <c r="I1047">
        <v>105</v>
      </c>
      <c r="J1047" t="s">
        <v>7885</v>
      </c>
      <c r="K1047" t="s">
        <v>10007</v>
      </c>
      <c r="L1047" t="s">
        <v>8364</v>
      </c>
      <c r="M1047" t="s">
        <v>8365</v>
      </c>
      <c r="N1047" t="s">
        <v>8371</v>
      </c>
      <c r="Q1047" t="s">
        <v>10001</v>
      </c>
      <c r="R1047" t="s">
        <v>8368</v>
      </c>
      <c r="S1047" t="s">
        <v>8369</v>
      </c>
      <c r="T1047" t="s">
        <v>10002</v>
      </c>
      <c r="V1047" t="s">
        <v>9690</v>
      </c>
    </row>
    <row r="1048" spans="1:22" x14ac:dyDescent="0.3">
      <c r="A1048" t="s">
        <v>6006</v>
      </c>
      <c r="B1048" s="2">
        <v>45574.770891203705</v>
      </c>
      <c r="C1048" t="s">
        <v>7034</v>
      </c>
      <c r="D1048" t="s">
        <v>4174</v>
      </c>
      <c r="E1048" t="s">
        <v>7036</v>
      </c>
      <c r="F1048">
        <f t="shared" si="16"/>
        <v>1147</v>
      </c>
      <c r="G1048">
        <v>15696</v>
      </c>
      <c r="H1048">
        <v>587</v>
      </c>
      <c r="I1048">
        <v>135</v>
      </c>
      <c r="J1048" t="s">
        <v>7885</v>
      </c>
      <c r="K1048" t="s">
        <v>10008</v>
      </c>
      <c r="L1048" t="s">
        <v>8364</v>
      </c>
      <c r="M1048" t="s">
        <v>8365</v>
      </c>
      <c r="N1048" t="s">
        <v>8366</v>
      </c>
      <c r="Q1048" t="s">
        <v>10001</v>
      </c>
      <c r="R1048" t="s">
        <v>8368</v>
      </c>
      <c r="S1048" t="s">
        <v>8369</v>
      </c>
      <c r="T1048" t="s">
        <v>10002</v>
      </c>
      <c r="V1048" t="s">
        <v>9690</v>
      </c>
    </row>
    <row r="1049" spans="1:22" x14ac:dyDescent="0.3">
      <c r="A1049" t="s">
        <v>6006</v>
      </c>
      <c r="B1049" s="2">
        <v>45559.750324074077</v>
      </c>
      <c r="C1049" t="s">
        <v>7041</v>
      </c>
      <c r="D1049" t="s">
        <v>4174</v>
      </c>
      <c r="E1049" t="s">
        <v>2686</v>
      </c>
      <c r="F1049">
        <f t="shared" si="16"/>
        <v>202</v>
      </c>
      <c r="G1049">
        <v>204496</v>
      </c>
      <c r="H1049">
        <v>1643</v>
      </c>
      <c r="I1049">
        <v>22</v>
      </c>
      <c r="J1049" t="s">
        <v>9902</v>
      </c>
      <c r="K1049" t="s">
        <v>10016</v>
      </c>
      <c r="L1049" t="s">
        <v>10009</v>
      </c>
      <c r="M1049" t="s">
        <v>10010</v>
      </c>
      <c r="N1049" t="s">
        <v>10011</v>
      </c>
      <c r="Q1049" t="s">
        <v>10012</v>
      </c>
      <c r="R1049" t="s">
        <v>10013</v>
      </c>
      <c r="S1049" t="s">
        <v>10014</v>
      </c>
      <c r="T1049" t="s">
        <v>10015</v>
      </c>
      <c r="V1049" t="s">
        <v>9690</v>
      </c>
    </row>
    <row r="1050" spans="1:22" x14ac:dyDescent="0.3">
      <c r="A1050" t="s">
        <v>6006</v>
      </c>
      <c r="B1050" s="2">
        <v>45559.666712962964</v>
      </c>
      <c r="C1050" t="s">
        <v>7046</v>
      </c>
      <c r="D1050" t="s">
        <v>4174</v>
      </c>
      <c r="E1050" t="s">
        <v>199</v>
      </c>
      <c r="F1050">
        <f t="shared" si="16"/>
        <v>143</v>
      </c>
      <c r="G1050">
        <v>104319</v>
      </c>
      <c r="H1050">
        <v>1709</v>
      </c>
      <c r="I1050">
        <v>21</v>
      </c>
      <c r="J1050" t="s">
        <v>9902</v>
      </c>
      <c r="K1050" t="s">
        <v>10017</v>
      </c>
      <c r="L1050" t="s">
        <v>10009</v>
      </c>
      <c r="M1050" t="s">
        <v>10010</v>
      </c>
      <c r="N1050" t="s">
        <v>10011</v>
      </c>
      <c r="Q1050" t="s">
        <v>10012</v>
      </c>
      <c r="R1050" t="s">
        <v>10013</v>
      </c>
      <c r="S1050" t="s">
        <v>10014</v>
      </c>
      <c r="T1050" t="s">
        <v>10015</v>
      </c>
      <c r="V1050" t="s">
        <v>9690</v>
      </c>
    </row>
    <row r="1051" spans="1:22" x14ac:dyDescent="0.3">
      <c r="A1051" t="s">
        <v>6006</v>
      </c>
      <c r="B1051" s="2">
        <v>45559.583541666667</v>
      </c>
      <c r="C1051" t="s">
        <v>7041</v>
      </c>
      <c r="D1051" t="s">
        <v>4174</v>
      </c>
      <c r="E1051" t="s">
        <v>7052</v>
      </c>
      <c r="F1051">
        <f t="shared" si="16"/>
        <v>133</v>
      </c>
      <c r="G1051">
        <v>113667</v>
      </c>
      <c r="H1051">
        <v>1583</v>
      </c>
      <c r="I1051">
        <v>14</v>
      </c>
      <c r="J1051" t="s">
        <v>9902</v>
      </c>
      <c r="K1051" t="s">
        <v>10018</v>
      </c>
      <c r="L1051" t="s">
        <v>10009</v>
      </c>
      <c r="M1051" t="s">
        <v>10010</v>
      </c>
      <c r="N1051" t="s">
        <v>10011</v>
      </c>
      <c r="Q1051" t="s">
        <v>10012</v>
      </c>
      <c r="R1051" t="s">
        <v>10013</v>
      </c>
      <c r="S1051" t="s">
        <v>10014</v>
      </c>
      <c r="T1051" t="s">
        <v>10015</v>
      </c>
      <c r="V1051" t="s">
        <v>9690</v>
      </c>
    </row>
    <row r="1052" spans="1:22" x14ac:dyDescent="0.3">
      <c r="A1052" t="s">
        <v>6006</v>
      </c>
      <c r="B1052" s="2">
        <v>45559.500023148146</v>
      </c>
      <c r="C1052" t="s">
        <v>7041</v>
      </c>
      <c r="D1052" t="s">
        <v>4174</v>
      </c>
      <c r="E1052" t="s">
        <v>900</v>
      </c>
      <c r="F1052">
        <f t="shared" si="16"/>
        <v>158</v>
      </c>
      <c r="G1052">
        <v>223040</v>
      </c>
      <c r="H1052">
        <v>1647</v>
      </c>
      <c r="I1052">
        <v>13</v>
      </c>
      <c r="J1052" t="s">
        <v>9902</v>
      </c>
      <c r="K1052" t="s">
        <v>10019</v>
      </c>
      <c r="L1052" t="s">
        <v>10009</v>
      </c>
      <c r="M1052" t="s">
        <v>10010</v>
      </c>
      <c r="N1052" t="s">
        <v>10011</v>
      </c>
      <c r="Q1052" t="s">
        <v>10012</v>
      </c>
      <c r="R1052" t="s">
        <v>10013</v>
      </c>
      <c r="S1052" t="s">
        <v>10014</v>
      </c>
      <c r="T1052" t="s">
        <v>10015</v>
      </c>
      <c r="V1052" t="s">
        <v>9690</v>
      </c>
    </row>
    <row r="1053" spans="1:22" x14ac:dyDescent="0.3">
      <c r="A1053" t="s">
        <v>6006</v>
      </c>
      <c r="B1053" s="2">
        <v>45558.635636574072</v>
      </c>
      <c r="C1053" t="s">
        <v>7062</v>
      </c>
      <c r="D1053" t="s">
        <v>4174</v>
      </c>
      <c r="E1053" t="s">
        <v>7064</v>
      </c>
      <c r="F1053">
        <f t="shared" si="16"/>
        <v>625</v>
      </c>
      <c r="G1053">
        <v>2761</v>
      </c>
      <c r="H1053">
        <v>123</v>
      </c>
      <c r="I1053">
        <v>32</v>
      </c>
      <c r="J1053" t="s">
        <v>9902</v>
      </c>
      <c r="K1053" t="s">
        <v>10020</v>
      </c>
      <c r="L1053" t="s">
        <v>10009</v>
      </c>
      <c r="M1053" t="s">
        <v>10010</v>
      </c>
      <c r="N1053" t="s">
        <v>10011</v>
      </c>
      <c r="Q1053" t="s">
        <v>10012</v>
      </c>
      <c r="R1053" t="s">
        <v>10013</v>
      </c>
      <c r="S1053" t="s">
        <v>10014</v>
      </c>
      <c r="T1053" t="s">
        <v>10015</v>
      </c>
      <c r="V1053" t="s">
        <v>9690</v>
      </c>
    </row>
    <row r="1054" spans="1:22" x14ac:dyDescent="0.3">
      <c r="A1054" t="s">
        <v>6006</v>
      </c>
      <c r="B1054" s="2">
        <v>45551.750011574077</v>
      </c>
      <c r="C1054" t="s">
        <v>7068</v>
      </c>
      <c r="D1054" t="s">
        <v>4174</v>
      </c>
      <c r="E1054" t="s">
        <v>65</v>
      </c>
      <c r="F1054">
        <f t="shared" si="16"/>
        <v>190</v>
      </c>
      <c r="G1054">
        <v>695210</v>
      </c>
      <c r="H1054">
        <v>6842</v>
      </c>
      <c r="I1054">
        <v>185</v>
      </c>
      <c r="J1054" t="s">
        <v>7888</v>
      </c>
      <c r="K1054" t="s">
        <v>10023</v>
      </c>
      <c r="L1054" t="s">
        <v>10021</v>
      </c>
      <c r="M1054" t="s">
        <v>10022</v>
      </c>
      <c r="V1054" t="s">
        <v>9690</v>
      </c>
    </row>
    <row r="1055" spans="1:22" x14ac:dyDescent="0.3">
      <c r="A1055" t="s">
        <v>6006</v>
      </c>
      <c r="B1055" s="2">
        <v>45529.583460648151</v>
      </c>
      <c r="C1055" t="s">
        <v>7074</v>
      </c>
      <c r="D1055" t="s">
        <v>4174</v>
      </c>
      <c r="E1055" t="s">
        <v>554</v>
      </c>
      <c r="F1055">
        <f t="shared" si="16"/>
        <v>166</v>
      </c>
      <c r="G1055">
        <v>96174</v>
      </c>
      <c r="H1055">
        <v>2049</v>
      </c>
      <c r="I1055">
        <v>10</v>
      </c>
      <c r="J1055" t="s">
        <v>7885</v>
      </c>
      <c r="K1055" t="s">
        <v>10026</v>
      </c>
      <c r="L1055" t="s">
        <v>8393</v>
      </c>
      <c r="M1055" t="s">
        <v>8392</v>
      </c>
      <c r="N1055" t="s">
        <v>8393</v>
      </c>
      <c r="Q1055" t="s">
        <v>10024</v>
      </c>
      <c r="R1055" t="s">
        <v>8395</v>
      </c>
      <c r="S1055" t="s">
        <v>8396</v>
      </c>
      <c r="T1055" t="s">
        <v>10025</v>
      </c>
      <c r="V1055" t="s">
        <v>9690</v>
      </c>
    </row>
    <row r="1056" spans="1:22" x14ac:dyDescent="0.3">
      <c r="A1056" t="s">
        <v>6006</v>
      </c>
      <c r="B1056" s="2">
        <v>45529.416863425926</v>
      </c>
      <c r="C1056" t="s">
        <v>7074</v>
      </c>
      <c r="D1056" t="s">
        <v>4174</v>
      </c>
      <c r="E1056" t="s">
        <v>145</v>
      </c>
      <c r="F1056">
        <f t="shared" si="16"/>
        <v>160</v>
      </c>
      <c r="G1056">
        <v>169514</v>
      </c>
      <c r="H1056">
        <v>4706</v>
      </c>
      <c r="I1056">
        <v>3</v>
      </c>
      <c r="J1056" t="s">
        <v>7885</v>
      </c>
      <c r="K1056" t="s">
        <v>10027</v>
      </c>
      <c r="L1056" t="s">
        <v>8393</v>
      </c>
      <c r="M1056" t="s">
        <v>8392</v>
      </c>
      <c r="N1056" t="s">
        <v>8393</v>
      </c>
      <c r="Q1056" t="s">
        <v>10024</v>
      </c>
      <c r="R1056" t="s">
        <v>8395</v>
      </c>
      <c r="S1056" t="s">
        <v>8396</v>
      </c>
      <c r="T1056" t="s">
        <v>10025</v>
      </c>
      <c r="V1056" t="s">
        <v>9690</v>
      </c>
    </row>
    <row r="1057" spans="1:22" x14ac:dyDescent="0.3">
      <c r="A1057" t="s">
        <v>6006</v>
      </c>
      <c r="B1057" s="2">
        <v>45528.75</v>
      </c>
      <c r="C1057" t="s">
        <v>7085</v>
      </c>
      <c r="D1057" t="s">
        <v>4174</v>
      </c>
      <c r="E1057" t="s">
        <v>97</v>
      </c>
      <c r="F1057">
        <f t="shared" si="16"/>
        <v>163</v>
      </c>
      <c r="G1057">
        <v>186585</v>
      </c>
      <c r="H1057">
        <v>4891</v>
      </c>
      <c r="I1057">
        <v>7</v>
      </c>
      <c r="J1057" t="s">
        <v>7885</v>
      </c>
      <c r="K1057" t="s">
        <v>10028</v>
      </c>
      <c r="L1057" t="s">
        <v>8393</v>
      </c>
      <c r="M1057" t="s">
        <v>8392</v>
      </c>
      <c r="N1057" t="s">
        <v>8393</v>
      </c>
      <c r="Q1057" t="s">
        <v>10024</v>
      </c>
      <c r="R1057" t="s">
        <v>8395</v>
      </c>
      <c r="S1057" t="s">
        <v>8396</v>
      </c>
      <c r="T1057" t="s">
        <v>10025</v>
      </c>
      <c r="V1057" t="s">
        <v>9690</v>
      </c>
    </row>
    <row r="1058" spans="1:22" x14ac:dyDescent="0.3">
      <c r="A1058" t="s">
        <v>6006</v>
      </c>
      <c r="B1058" s="2">
        <v>45528.583414351851</v>
      </c>
      <c r="C1058" t="s">
        <v>7085</v>
      </c>
      <c r="D1058" t="s">
        <v>4174</v>
      </c>
      <c r="E1058" t="s">
        <v>848</v>
      </c>
      <c r="F1058">
        <f t="shared" si="16"/>
        <v>149</v>
      </c>
      <c r="G1058">
        <v>183162</v>
      </c>
      <c r="H1058">
        <v>5539</v>
      </c>
      <c r="I1058">
        <v>20</v>
      </c>
      <c r="J1058" t="s">
        <v>7885</v>
      </c>
      <c r="K1058" t="s">
        <v>10029</v>
      </c>
      <c r="L1058" t="s">
        <v>8393</v>
      </c>
      <c r="M1058" t="s">
        <v>8392</v>
      </c>
      <c r="N1058" t="s">
        <v>8393</v>
      </c>
      <c r="Q1058" t="s">
        <v>10024</v>
      </c>
      <c r="R1058" t="s">
        <v>8395</v>
      </c>
      <c r="S1058" t="s">
        <v>8396</v>
      </c>
      <c r="T1058" t="s">
        <v>10025</v>
      </c>
      <c r="V1058" t="s">
        <v>9690</v>
      </c>
    </row>
    <row r="1059" spans="1:22" x14ac:dyDescent="0.3">
      <c r="A1059" t="s">
        <v>6006</v>
      </c>
      <c r="B1059" s="2">
        <v>45528.440659722219</v>
      </c>
      <c r="C1059" t="s">
        <v>7074</v>
      </c>
      <c r="D1059" t="s">
        <v>4174</v>
      </c>
      <c r="E1059" t="s">
        <v>3754</v>
      </c>
      <c r="F1059">
        <f t="shared" si="16"/>
        <v>147</v>
      </c>
      <c r="G1059">
        <v>141723</v>
      </c>
      <c r="H1059">
        <v>4978</v>
      </c>
      <c r="I1059">
        <v>8</v>
      </c>
      <c r="J1059" t="s">
        <v>7885</v>
      </c>
      <c r="K1059" t="s">
        <v>10030</v>
      </c>
      <c r="L1059" t="s">
        <v>8393</v>
      </c>
      <c r="M1059" t="s">
        <v>8392</v>
      </c>
      <c r="N1059" t="s">
        <v>8393</v>
      </c>
      <c r="Q1059" t="s">
        <v>10024</v>
      </c>
      <c r="R1059" t="s">
        <v>8395</v>
      </c>
      <c r="S1059" t="s">
        <v>8396</v>
      </c>
      <c r="T1059" t="s">
        <v>10025</v>
      </c>
      <c r="V1059" t="s">
        <v>9690</v>
      </c>
    </row>
    <row r="1060" spans="1:22" x14ac:dyDescent="0.3">
      <c r="A1060" t="s">
        <v>6006</v>
      </c>
      <c r="B1060" s="2">
        <v>45527.7503125</v>
      </c>
      <c r="C1060" t="s">
        <v>7101</v>
      </c>
      <c r="D1060" t="s">
        <v>4174</v>
      </c>
      <c r="E1060" t="s">
        <v>7103</v>
      </c>
      <c r="F1060">
        <f t="shared" si="16"/>
        <v>1122</v>
      </c>
      <c r="G1060">
        <v>29940</v>
      </c>
      <c r="H1060">
        <v>917</v>
      </c>
      <c r="I1060">
        <v>43</v>
      </c>
      <c r="J1060" t="s">
        <v>7885</v>
      </c>
      <c r="K1060" t="s">
        <v>10031</v>
      </c>
      <c r="L1060" t="s">
        <v>8398</v>
      </c>
      <c r="M1060" t="s">
        <v>8392</v>
      </c>
      <c r="N1060" t="s">
        <v>8398</v>
      </c>
      <c r="Q1060" t="s">
        <v>10024</v>
      </c>
      <c r="R1060" t="s">
        <v>8395</v>
      </c>
      <c r="S1060" t="s">
        <v>8396</v>
      </c>
      <c r="T1060" t="s">
        <v>10025</v>
      </c>
      <c r="V1060" t="s">
        <v>9690</v>
      </c>
    </row>
    <row r="1061" spans="1:22" x14ac:dyDescent="0.3">
      <c r="A1061" t="s">
        <v>6006</v>
      </c>
      <c r="B1061" s="2">
        <v>45373.635740740741</v>
      </c>
      <c r="C1061" t="s">
        <v>7108</v>
      </c>
      <c r="D1061" t="s">
        <v>4174</v>
      </c>
      <c r="E1061" t="s">
        <v>562</v>
      </c>
      <c r="F1061">
        <f t="shared" si="16"/>
        <v>125</v>
      </c>
      <c r="G1061">
        <v>213967</v>
      </c>
      <c r="H1061">
        <v>3235</v>
      </c>
      <c r="I1061">
        <v>80</v>
      </c>
      <c r="J1061" t="s">
        <v>7888</v>
      </c>
      <c r="K1061" t="s">
        <v>10035</v>
      </c>
      <c r="L1061" t="s">
        <v>10032</v>
      </c>
      <c r="M1061" t="s">
        <v>10033</v>
      </c>
      <c r="N1061" t="s">
        <v>10034</v>
      </c>
      <c r="V1061" t="s">
        <v>9690</v>
      </c>
    </row>
    <row r="1062" spans="1:22" x14ac:dyDescent="0.3">
      <c r="A1062" t="s">
        <v>6006</v>
      </c>
      <c r="B1062" s="2">
        <v>45371.526053240741</v>
      </c>
      <c r="C1062" t="s">
        <v>7114</v>
      </c>
      <c r="D1062" t="s">
        <v>4174</v>
      </c>
      <c r="E1062" t="s">
        <v>7116</v>
      </c>
      <c r="F1062">
        <f t="shared" si="16"/>
        <v>1822</v>
      </c>
      <c r="G1062">
        <v>14372</v>
      </c>
      <c r="H1062">
        <v>872</v>
      </c>
      <c r="I1062">
        <v>52</v>
      </c>
      <c r="J1062" t="s">
        <v>7888</v>
      </c>
      <c r="L1062" t="s">
        <v>8603</v>
      </c>
      <c r="M1062" t="s">
        <v>8626</v>
      </c>
      <c r="N1062" t="s">
        <v>8603</v>
      </c>
      <c r="R1062" t="s">
        <v>10036</v>
      </c>
      <c r="S1062" t="s">
        <v>10037</v>
      </c>
      <c r="V1062" t="s">
        <v>9690</v>
      </c>
    </row>
    <row r="1063" spans="1:22" x14ac:dyDescent="0.3">
      <c r="A1063" t="s">
        <v>6006</v>
      </c>
      <c r="B1063" s="2">
        <v>45369.761678240742</v>
      </c>
      <c r="C1063" t="s">
        <v>7121</v>
      </c>
      <c r="D1063" t="s">
        <v>4174</v>
      </c>
      <c r="E1063" t="s">
        <v>214</v>
      </c>
      <c r="F1063">
        <f t="shared" si="16"/>
        <v>212</v>
      </c>
      <c r="G1063">
        <v>636240</v>
      </c>
      <c r="H1063">
        <v>5465</v>
      </c>
      <c r="I1063">
        <v>170</v>
      </c>
      <c r="J1063" t="s">
        <v>7888</v>
      </c>
      <c r="K1063" t="s">
        <v>10042</v>
      </c>
      <c r="L1063" t="s">
        <v>10038</v>
      </c>
      <c r="M1063" t="s">
        <v>10039</v>
      </c>
      <c r="R1063" t="s">
        <v>10040</v>
      </c>
      <c r="S1063" t="s">
        <v>10041</v>
      </c>
      <c r="V1063" t="s">
        <v>9690</v>
      </c>
    </row>
    <row r="1064" spans="1:22" x14ac:dyDescent="0.3">
      <c r="A1064" t="s">
        <v>6006</v>
      </c>
      <c r="B1064" s="2">
        <v>45366.783541666664</v>
      </c>
      <c r="C1064" t="s">
        <v>7128</v>
      </c>
      <c r="D1064" t="s">
        <v>4174</v>
      </c>
      <c r="E1064" t="s">
        <v>4100</v>
      </c>
      <c r="F1064">
        <f t="shared" si="16"/>
        <v>45</v>
      </c>
      <c r="G1064">
        <v>158571</v>
      </c>
      <c r="H1064">
        <v>152</v>
      </c>
      <c r="I1064">
        <v>38</v>
      </c>
      <c r="J1064" t="s">
        <v>7888</v>
      </c>
      <c r="K1064" t="s">
        <v>10042</v>
      </c>
      <c r="L1064" t="s">
        <v>10038</v>
      </c>
      <c r="M1064" t="s">
        <v>10039</v>
      </c>
      <c r="V1064" t="s">
        <v>9690</v>
      </c>
    </row>
    <row r="1065" spans="1:22" x14ac:dyDescent="0.3">
      <c r="A1065" t="s">
        <v>6006</v>
      </c>
      <c r="B1065" s="2">
        <v>45361.419583333336</v>
      </c>
      <c r="C1065" t="s">
        <v>7134</v>
      </c>
      <c r="D1065" t="s">
        <v>4174</v>
      </c>
      <c r="E1065" t="s">
        <v>1705</v>
      </c>
      <c r="F1065">
        <f t="shared" si="16"/>
        <v>210</v>
      </c>
      <c r="G1065">
        <v>107503</v>
      </c>
      <c r="H1065">
        <v>455</v>
      </c>
      <c r="I1065">
        <v>48</v>
      </c>
      <c r="J1065" t="s">
        <v>7888</v>
      </c>
      <c r="K1065" t="s">
        <v>10047</v>
      </c>
      <c r="L1065" t="s">
        <v>10043</v>
      </c>
      <c r="M1065" t="s">
        <v>10044</v>
      </c>
      <c r="N1065" t="s">
        <v>10043</v>
      </c>
      <c r="R1065" t="s">
        <v>10045</v>
      </c>
      <c r="S1065" t="s">
        <v>10046</v>
      </c>
      <c r="V1065" t="s">
        <v>9690</v>
      </c>
    </row>
    <row r="1066" spans="1:22" x14ac:dyDescent="0.3">
      <c r="A1066" t="s">
        <v>6006</v>
      </c>
      <c r="B1066" s="2">
        <v>45358.750023148146</v>
      </c>
      <c r="C1066" t="s">
        <v>7139</v>
      </c>
      <c r="D1066" t="s">
        <v>4174</v>
      </c>
      <c r="E1066" t="s">
        <v>1584</v>
      </c>
      <c r="F1066">
        <f t="shared" si="16"/>
        <v>225</v>
      </c>
      <c r="G1066">
        <v>2699237</v>
      </c>
      <c r="H1066">
        <v>39521</v>
      </c>
      <c r="I1066">
        <v>366</v>
      </c>
      <c r="J1066" t="s">
        <v>7888</v>
      </c>
      <c r="K1066" t="s">
        <v>10052</v>
      </c>
      <c r="L1066" t="s">
        <v>8607</v>
      </c>
      <c r="M1066" t="s">
        <v>10048</v>
      </c>
      <c r="N1066" t="s">
        <v>10049</v>
      </c>
      <c r="R1066" t="s">
        <v>10050</v>
      </c>
      <c r="S1066" t="s">
        <v>10051</v>
      </c>
      <c r="V1066" t="s">
        <v>9690</v>
      </c>
    </row>
    <row r="1067" spans="1:22" x14ac:dyDescent="0.3">
      <c r="A1067" t="s">
        <v>6006</v>
      </c>
      <c r="B1067" s="2">
        <v>45346.750011574077</v>
      </c>
      <c r="C1067" t="s">
        <v>7146</v>
      </c>
      <c r="D1067" t="s">
        <v>4174</v>
      </c>
      <c r="E1067" t="s">
        <v>3925</v>
      </c>
      <c r="F1067">
        <f t="shared" si="16"/>
        <v>257</v>
      </c>
      <c r="G1067">
        <v>1247277</v>
      </c>
      <c r="H1067">
        <v>13574</v>
      </c>
      <c r="I1067">
        <v>809</v>
      </c>
      <c r="J1067" t="s">
        <v>7888</v>
      </c>
      <c r="K1067" t="s">
        <v>10055</v>
      </c>
      <c r="L1067" t="s">
        <v>8335</v>
      </c>
      <c r="M1067" t="s">
        <v>8334</v>
      </c>
      <c r="N1067" t="s">
        <v>8335</v>
      </c>
      <c r="R1067" t="s">
        <v>10053</v>
      </c>
      <c r="S1067" t="s">
        <v>10054</v>
      </c>
      <c r="V1067" t="s">
        <v>9690</v>
      </c>
    </row>
    <row r="1068" spans="1:22" x14ac:dyDescent="0.3">
      <c r="A1068" t="s">
        <v>6006</v>
      </c>
      <c r="B1068" s="2">
        <v>45332.794050925928</v>
      </c>
      <c r="C1068" t="s">
        <v>7153</v>
      </c>
      <c r="D1068" t="s">
        <v>4174</v>
      </c>
      <c r="E1068" t="s">
        <v>415</v>
      </c>
      <c r="F1068">
        <f t="shared" si="16"/>
        <v>197</v>
      </c>
      <c r="G1068">
        <v>530307</v>
      </c>
      <c r="H1068">
        <v>5088</v>
      </c>
      <c r="I1068">
        <v>394</v>
      </c>
      <c r="J1068" t="s">
        <v>7888</v>
      </c>
      <c r="K1068" t="s">
        <v>10060</v>
      </c>
      <c r="L1068" t="s">
        <v>10056</v>
      </c>
      <c r="M1068" t="s">
        <v>10057</v>
      </c>
      <c r="N1068" t="s">
        <v>10056</v>
      </c>
      <c r="R1068" t="s">
        <v>10058</v>
      </c>
      <c r="S1068" t="s">
        <v>10059</v>
      </c>
      <c r="V1068" t="s">
        <v>9690</v>
      </c>
    </row>
    <row r="1069" spans="1:22" x14ac:dyDescent="0.3">
      <c r="A1069" t="s">
        <v>6006</v>
      </c>
      <c r="B1069" s="2">
        <v>45330.750011574077</v>
      </c>
      <c r="C1069" t="s">
        <v>7159</v>
      </c>
      <c r="D1069" t="s">
        <v>1369</v>
      </c>
      <c r="E1069" t="s">
        <v>49</v>
      </c>
      <c r="F1069">
        <f t="shared" si="16"/>
        <v>213</v>
      </c>
      <c r="G1069">
        <v>134920</v>
      </c>
      <c r="H1069">
        <v>668</v>
      </c>
      <c r="I1069">
        <v>28</v>
      </c>
      <c r="J1069" t="s">
        <v>7888</v>
      </c>
      <c r="K1069" t="s">
        <v>10063</v>
      </c>
      <c r="L1069" t="s">
        <v>8335</v>
      </c>
      <c r="M1069" t="s">
        <v>8334</v>
      </c>
      <c r="N1069" t="s">
        <v>8335</v>
      </c>
      <c r="R1069" t="s">
        <v>10061</v>
      </c>
      <c r="S1069" t="s">
        <v>10062</v>
      </c>
      <c r="V1069" t="s">
        <v>9690</v>
      </c>
    </row>
    <row r="1070" spans="1:22" x14ac:dyDescent="0.3">
      <c r="A1070" t="s">
        <v>6006</v>
      </c>
      <c r="B1070" s="2">
        <v>45326.606087962966</v>
      </c>
      <c r="C1070" t="s">
        <v>7165</v>
      </c>
      <c r="D1070" t="s">
        <v>1369</v>
      </c>
      <c r="E1070" t="s">
        <v>1584</v>
      </c>
      <c r="F1070">
        <f t="shared" si="16"/>
        <v>225</v>
      </c>
      <c r="G1070">
        <v>110392</v>
      </c>
      <c r="H1070">
        <v>1528</v>
      </c>
      <c r="I1070">
        <v>54</v>
      </c>
      <c r="J1070" t="s">
        <v>7888</v>
      </c>
      <c r="K1070" t="s">
        <v>10055</v>
      </c>
      <c r="L1070" t="s">
        <v>8335</v>
      </c>
      <c r="M1070" t="s">
        <v>8334</v>
      </c>
      <c r="N1070" t="s">
        <v>8335</v>
      </c>
      <c r="R1070" t="s">
        <v>10053</v>
      </c>
      <c r="S1070" t="s">
        <v>10054</v>
      </c>
      <c r="V1070" t="s">
        <v>9690</v>
      </c>
    </row>
    <row r="1071" spans="1:22" x14ac:dyDescent="0.3">
      <c r="A1071" t="s">
        <v>6006</v>
      </c>
      <c r="B1071" s="2">
        <v>45322.506006944444</v>
      </c>
      <c r="C1071" t="s">
        <v>7170</v>
      </c>
      <c r="D1071" t="s">
        <v>4174</v>
      </c>
      <c r="E1071" t="s">
        <v>554</v>
      </c>
      <c r="F1071">
        <f t="shared" si="16"/>
        <v>166</v>
      </c>
      <c r="G1071">
        <v>191547</v>
      </c>
      <c r="H1071">
        <v>832</v>
      </c>
      <c r="I1071">
        <v>55</v>
      </c>
      <c r="J1071" t="s">
        <v>7888</v>
      </c>
      <c r="K1071" t="s">
        <v>10066</v>
      </c>
      <c r="L1071" t="s">
        <v>8335</v>
      </c>
      <c r="M1071" t="s">
        <v>8334</v>
      </c>
      <c r="N1071" t="s">
        <v>8335</v>
      </c>
      <c r="R1071" t="s">
        <v>10064</v>
      </c>
      <c r="S1071" t="s">
        <v>10065</v>
      </c>
      <c r="V1071" t="s">
        <v>9690</v>
      </c>
    </row>
    <row r="1072" spans="1:22" x14ac:dyDescent="0.3">
      <c r="A1072" t="s">
        <v>6006</v>
      </c>
      <c r="B1072" s="2">
        <v>45318.531261574077</v>
      </c>
      <c r="C1072" t="s">
        <v>7176</v>
      </c>
      <c r="D1072" t="s">
        <v>4174</v>
      </c>
      <c r="E1072" t="s">
        <v>885</v>
      </c>
      <c r="F1072">
        <f t="shared" si="16"/>
        <v>201</v>
      </c>
      <c r="G1072">
        <v>1400</v>
      </c>
      <c r="H1072">
        <v>80</v>
      </c>
      <c r="I1072">
        <v>9</v>
      </c>
      <c r="J1072" t="s">
        <v>7888</v>
      </c>
      <c r="K1072" t="s">
        <v>10069</v>
      </c>
      <c r="M1072" t="s">
        <v>8215</v>
      </c>
      <c r="R1072" t="s">
        <v>10067</v>
      </c>
      <c r="S1072" t="s">
        <v>10068</v>
      </c>
      <c r="V1072" t="s">
        <v>9690</v>
      </c>
    </row>
    <row r="1073" spans="1:22" x14ac:dyDescent="0.3">
      <c r="A1073" t="s">
        <v>6006</v>
      </c>
      <c r="B1073" s="2">
        <v>45275.751319444447</v>
      </c>
      <c r="C1073" t="s">
        <v>7181</v>
      </c>
      <c r="D1073" t="s">
        <v>4174</v>
      </c>
      <c r="E1073" t="s">
        <v>546</v>
      </c>
      <c r="F1073">
        <f t="shared" si="16"/>
        <v>175</v>
      </c>
      <c r="G1073">
        <v>258192</v>
      </c>
      <c r="H1073">
        <v>1987</v>
      </c>
      <c r="I1073">
        <v>124</v>
      </c>
      <c r="J1073" t="s">
        <v>7888</v>
      </c>
      <c r="K1073" t="s">
        <v>10076</v>
      </c>
      <c r="L1073" t="s">
        <v>10070</v>
      </c>
      <c r="M1073" t="s">
        <v>10071</v>
      </c>
      <c r="N1073" t="s">
        <v>10070</v>
      </c>
      <c r="Q1073" t="s">
        <v>10072</v>
      </c>
      <c r="R1073" t="s">
        <v>10073</v>
      </c>
      <c r="S1073" t="s">
        <v>10074</v>
      </c>
      <c r="T1073" t="s">
        <v>10075</v>
      </c>
      <c r="V1073" t="s">
        <v>9690</v>
      </c>
    </row>
    <row r="1074" spans="1:22" x14ac:dyDescent="0.3">
      <c r="A1074" t="s">
        <v>6006</v>
      </c>
      <c r="B1074" s="2">
        <v>45085.754143518519</v>
      </c>
      <c r="C1074" t="s">
        <v>7187</v>
      </c>
      <c r="D1074" t="s">
        <v>4174</v>
      </c>
      <c r="E1074" t="s">
        <v>369</v>
      </c>
      <c r="F1074">
        <f t="shared" si="16"/>
        <v>183</v>
      </c>
      <c r="G1074">
        <v>523160</v>
      </c>
      <c r="H1074">
        <v>2873</v>
      </c>
      <c r="I1074">
        <v>227</v>
      </c>
      <c r="J1074" t="s">
        <v>7888</v>
      </c>
      <c r="K1074" t="s">
        <v>10082</v>
      </c>
      <c r="L1074" t="s">
        <v>10077</v>
      </c>
      <c r="M1074" t="s">
        <v>10078</v>
      </c>
      <c r="N1074" t="s">
        <v>10077</v>
      </c>
      <c r="P1074" t="s">
        <v>10079</v>
      </c>
      <c r="Q1074" t="s">
        <v>10080</v>
      </c>
      <c r="S1074" t="s">
        <v>10081</v>
      </c>
      <c r="V1074" t="s">
        <v>9690</v>
      </c>
    </row>
    <row r="1075" spans="1:22" x14ac:dyDescent="0.3">
      <c r="A1075" t="s">
        <v>6006</v>
      </c>
      <c r="B1075" s="2">
        <v>45056.574849537035</v>
      </c>
      <c r="C1075" t="s">
        <v>7193</v>
      </c>
      <c r="D1075" t="s">
        <v>4174</v>
      </c>
      <c r="E1075" t="s">
        <v>7052</v>
      </c>
      <c r="F1075">
        <f t="shared" si="16"/>
        <v>133</v>
      </c>
      <c r="G1075">
        <v>1553565</v>
      </c>
      <c r="H1075">
        <v>6523</v>
      </c>
      <c r="I1075">
        <v>706</v>
      </c>
      <c r="J1075" t="s">
        <v>7888</v>
      </c>
      <c r="K1075" t="s">
        <v>10088</v>
      </c>
      <c r="L1075" t="s">
        <v>10083</v>
      </c>
      <c r="M1075" t="s">
        <v>9107</v>
      </c>
      <c r="N1075" t="s">
        <v>10084</v>
      </c>
      <c r="Q1075" t="s">
        <v>10085</v>
      </c>
      <c r="R1075" t="s">
        <v>10086</v>
      </c>
      <c r="S1075" t="s">
        <v>10087</v>
      </c>
      <c r="V1075" t="s">
        <v>9690</v>
      </c>
    </row>
    <row r="1076" spans="1:22" x14ac:dyDescent="0.3">
      <c r="A1076" t="s">
        <v>6006</v>
      </c>
      <c r="B1076" s="2">
        <v>45040.756354166668</v>
      </c>
      <c r="C1076" t="s">
        <v>7200</v>
      </c>
      <c r="D1076" t="s">
        <v>4174</v>
      </c>
      <c r="E1076" t="s">
        <v>1491</v>
      </c>
      <c r="F1076">
        <f t="shared" si="16"/>
        <v>144</v>
      </c>
      <c r="G1076">
        <v>1385570</v>
      </c>
      <c r="H1076">
        <v>2717</v>
      </c>
      <c r="I1076">
        <v>153</v>
      </c>
      <c r="J1076" t="s">
        <v>7888</v>
      </c>
      <c r="K1076" t="s">
        <v>10093</v>
      </c>
      <c r="L1076" t="s">
        <v>10089</v>
      </c>
      <c r="M1076" t="s">
        <v>10090</v>
      </c>
      <c r="N1076" t="s">
        <v>10089</v>
      </c>
      <c r="Q1076" t="s">
        <v>10091</v>
      </c>
      <c r="S1076" t="s">
        <v>10092</v>
      </c>
      <c r="V1076" t="s">
        <v>9690</v>
      </c>
    </row>
    <row r="1077" spans="1:22" x14ac:dyDescent="0.3">
      <c r="A1077" t="s">
        <v>6006</v>
      </c>
      <c r="B1077" s="2">
        <v>45000.612118055556</v>
      </c>
      <c r="C1077" t="s">
        <v>7207</v>
      </c>
      <c r="D1077" t="s">
        <v>4174</v>
      </c>
      <c r="E1077" t="s">
        <v>369</v>
      </c>
      <c r="F1077">
        <f t="shared" si="16"/>
        <v>183</v>
      </c>
      <c r="G1077">
        <v>1129691</v>
      </c>
      <c r="H1077">
        <v>4099</v>
      </c>
      <c r="I1077">
        <v>269</v>
      </c>
      <c r="J1077" t="s">
        <v>7887</v>
      </c>
      <c r="K1077" t="s">
        <v>10101</v>
      </c>
      <c r="L1077" t="s">
        <v>10094</v>
      </c>
      <c r="M1077" t="s">
        <v>10095</v>
      </c>
      <c r="N1077" t="s">
        <v>10096</v>
      </c>
      <c r="Q1077" t="s">
        <v>10097</v>
      </c>
      <c r="R1077" t="s">
        <v>10098</v>
      </c>
      <c r="S1077" t="s">
        <v>10099</v>
      </c>
      <c r="T1077" t="s">
        <v>10100</v>
      </c>
      <c r="V1077" t="s">
        <v>9690</v>
      </c>
    </row>
    <row r="1078" spans="1:22" x14ac:dyDescent="0.3">
      <c r="A1078" t="s">
        <v>6006</v>
      </c>
      <c r="B1078" s="2">
        <v>44584.75</v>
      </c>
      <c r="C1078" t="s">
        <v>7213</v>
      </c>
      <c r="D1078" t="s">
        <v>4174</v>
      </c>
      <c r="E1078" t="s">
        <v>1713</v>
      </c>
      <c r="F1078">
        <f t="shared" si="16"/>
        <v>178</v>
      </c>
      <c r="G1078">
        <v>1130394</v>
      </c>
      <c r="H1078">
        <v>9824</v>
      </c>
      <c r="I1078">
        <v>1348</v>
      </c>
      <c r="J1078" t="s">
        <v>7888</v>
      </c>
      <c r="K1078" t="s">
        <v>10109</v>
      </c>
      <c r="L1078" t="s">
        <v>10102</v>
      </c>
      <c r="M1078" t="s">
        <v>10103</v>
      </c>
      <c r="P1078" t="s">
        <v>10104</v>
      </c>
      <c r="Q1078" t="s">
        <v>10105</v>
      </c>
      <c r="R1078" t="s">
        <v>10106</v>
      </c>
      <c r="S1078" t="s">
        <v>10107</v>
      </c>
      <c r="T1078" t="s">
        <v>10108</v>
      </c>
      <c r="V1078" t="s">
        <v>9690</v>
      </c>
    </row>
    <row r="1079" spans="1:22" x14ac:dyDescent="0.3">
      <c r="A1079" t="s">
        <v>6006</v>
      </c>
      <c r="B1079" s="2">
        <v>44568.750034722223</v>
      </c>
      <c r="C1079" t="s">
        <v>7219</v>
      </c>
      <c r="D1079" t="s">
        <v>1369</v>
      </c>
      <c r="E1079" t="s">
        <v>17</v>
      </c>
      <c r="F1079">
        <f t="shared" si="16"/>
        <v>205</v>
      </c>
      <c r="G1079">
        <v>1044597</v>
      </c>
      <c r="H1079">
        <v>23919</v>
      </c>
      <c r="I1079">
        <v>1540</v>
      </c>
      <c r="J1079" t="s">
        <v>7888</v>
      </c>
      <c r="K1079" t="s">
        <v>10115</v>
      </c>
      <c r="L1079" t="s">
        <v>10110</v>
      </c>
      <c r="M1079" t="s">
        <v>10111</v>
      </c>
      <c r="Q1079" t="s">
        <v>10112</v>
      </c>
      <c r="S1079" t="s">
        <v>10113</v>
      </c>
      <c r="T1079" t="s">
        <v>10114</v>
      </c>
      <c r="V1079" t="s">
        <v>9690</v>
      </c>
    </row>
    <row r="1080" spans="1:22" x14ac:dyDescent="0.3">
      <c r="A1080" t="s">
        <v>7224</v>
      </c>
      <c r="B1080" s="2">
        <v>46135.750069444446</v>
      </c>
      <c r="C1080" t="s">
        <v>7227</v>
      </c>
      <c r="D1080" t="s">
        <v>16</v>
      </c>
      <c r="E1080" t="s">
        <v>908</v>
      </c>
      <c r="F1080">
        <f t="shared" si="16"/>
        <v>170</v>
      </c>
      <c r="G1080">
        <v>373712</v>
      </c>
      <c r="H1080">
        <v>3437</v>
      </c>
      <c r="I1080">
        <v>547</v>
      </c>
      <c r="J1080" t="s">
        <v>7888</v>
      </c>
      <c r="K1080" t="s">
        <v>10123</v>
      </c>
      <c r="L1080" t="s">
        <v>10116</v>
      </c>
      <c r="M1080" t="s">
        <v>10117</v>
      </c>
      <c r="N1080" t="s">
        <v>10116</v>
      </c>
      <c r="Q1080" t="s">
        <v>10118</v>
      </c>
      <c r="R1080" t="s">
        <v>10119</v>
      </c>
      <c r="S1080" t="s">
        <v>10120</v>
      </c>
      <c r="T1080" t="s">
        <v>10121</v>
      </c>
      <c r="U1080" t="s">
        <v>10122</v>
      </c>
      <c r="V1080" t="s">
        <v>10124</v>
      </c>
    </row>
    <row r="1081" spans="1:22" x14ac:dyDescent="0.3">
      <c r="A1081" t="s">
        <v>7224</v>
      </c>
      <c r="B1081" s="2">
        <v>46115.416724537034</v>
      </c>
      <c r="C1081" t="s">
        <v>7234</v>
      </c>
      <c r="D1081" t="s">
        <v>16</v>
      </c>
      <c r="E1081" t="s">
        <v>4379</v>
      </c>
      <c r="F1081">
        <f t="shared" si="16"/>
        <v>123</v>
      </c>
      <c r="G1081">
        <v>599313</v>
      </c>
      <c r="H1081">
        <v>15216</v>
      </c>
      <c r="I1081">
        <v>1132</v>
      </c>
      <c r="J1081" t="s">
        <v>7888</v>
      </c>
      <c r="K1081" t="s">
        <v>10132</v>
      </c>
      <c r="L1081" t="s">
        <v>10125</v>
      </c>
      <c r="M1081" t="s">
        <v>10126</v>
      </c>
      <c r="N1081" t="s">
        <v>10125</v>
      </c>
      <c r="Q1081" t="s">
        <v>10127</v>
      </c>
      <c r="R1081" t="s">
        <v>10128</v>
      </c>
      <c r="S1081" t="s">
        <v>10129</v>
      </c>
      <c r="T1081" t="s">
        <v>10130</v>
      </c>
      <c r="U1081" t="s">
        <v>10131</v>
      </c>
      <c r="V1081" t="s">
        <v>10124</v>
      </c>
    </row>
    <row r="1082" spans="1:22" x14ac:dyDescent="0.3">
      <c r="A1082" t="s">
        <v>7224</v>
      </c>
      <c r="B1082" s="2">
        <v>46093.708333333336</v>
      </c>
      <c r="C1082" t="s">
        <v>7241</v>
      </c>
      <c r="D1082" t="s">
        <v>16</v>
      </c>
      <c r="E1082" t="s">
        <v>145</v>
      </c>
      <c r="F1082">
        <f t="shared" si="16"/>
        <v>160</v>
      </c>
      <c r="G1082">
        <v>691482</v>
      </c>
      <c r="H1082">
        <v>4791</v>
      </c>
      <c r="I1082">
        <v>42</v>
      </c>
      <c r="J1082" t="s">
        <v>7888</v>
      </c>
      <c r="K1082" t="s">
        <v>10140</v>
      </c>
      <c r="L1082" t="s">
        <v>10133</v>
      </c>
      <c r="M1082" t="s">
        <v>10134</v>
      </c>
      <c r="N1082" t="s">
        <v>10133</v>
      </c>
      <c r="Q1082" t="s">
        <v>10135</v>
      </c>
      <c r="R1082" t="s">
        <v>10136</v>
      </c>
      <c r="S1082" t="s">
        <v>10137</v>
      </c>
      <c r="T1082" t="s">
        <v>10138</v>
      </c>
      <c r="U1082" t="s">
        <v>10139</v>
      </c>
      <c r="V1082" t="s">
        <v>10124</v>
      </c>
    </row>
    <row r="1083" spans="1:22" x14ac:dyDescent="0.3">
      <c r="A1083" t="s">
        <v>7224</v>
      </c>
      <c r="B1083" s="2">
        <v>45977.749803240738</v>
      </c>
      <c r="C1083" t="s">
        <v>7248</v>
      </c>
      <c r="D1083" t="s">
        <v>16</v>
      </c>
      <c r="E1083" t="s">
        <v>145</v>
      </c>
      <c r="F1083">
        <f t="shared" si="16"/>
        <v>160</v>
      </c>
      <c r="G1083">
        <v>13454270</v>
      </c>
      <c r="H1083">
        <v>114825</v>
      </c>
      <c r="I1083">
        <v>2013</v>
      </c>
      <c r="J1083" t="s">
        <v>7888</v>
      </c>
      <c r="K1083" t="s">
        <v>10141</v>
      </c>
      <c r="L1083" t="s">
        <v>10133</v>
      </c>
      <c r="M1083" t="s">
        <v>10134</v>
      </c>
      <c r="N1083" t="s">
        <v>10133</v>
      </c>
      <c r="Q1083" t="s">
        <v>10135</v>
      </c>
      <c r="R1083" t="s">
        <v>10136</v>
      </c>
      <c r="S1083" t="s">
        <v>10137</v>
      </c>
      <c r="T1083" t="s">
        <v>10138</v>
      </c>
      <c r="U1083" t="s">
        <v>10139</v>
      </c>
      <c r="V1083" t="s">
        <v>10124</v>
      </c>
    </row>
    <row r="1084" spans="1:22" x14ac:dyDescent="0.3">
      <c r="A1084" t="s">
        <v>7224</v>
      </c>
      <c r="B1084" s="2">
        <v>45936.750034722223</v>
      </c>
      <c r="C1084" t="s">
        <v>7255</v>
      </c>
      <c r="D1084" t="s">
        <v>16</v>
      </c>
      <c r="E1084" t="s">
        <v>129</v>
      </c>
      <c r="F1084">
        <f t="shared" si="16"/>
        <v>186</v>
      </c>
      <c r="G1084">
        <v>866205</v>
      </c>
      <c r="H1084">
        <v>29667</v>
      </c>
      <c r="I1084">
        <v>2011</v>
      </c>
      <c r="J1084" t="s">
        <v>7888</v>
      </c>
      <c r="K1084" t="s">
        <v>10151</v>
      </c>
      <c r="L1084" t="s">
        <v>10142</v>
      </c>
      <c r="M1084" t="s">
        <v>10143</v>
      </c>
      <c r="N1084" t="s">
        <v>10144</v>
      </c>
      <c r="P1084" t="s">
        <v>10145</v>
      </c>
      <c r="Q1084" t="s">
        <v>10146</v>
      </c>
      <c r="R1084" t="s">
        <v>10147</v>
      </c>
      <c r="S1084" t="s">
        <v>10148</v>
      </c>
      <c r="T1084" t="s">
        <v>10149</v>
      </c>
      <c r="U1084" t="s">
        <v>10150</v>
      </c>
      <c r="V1084" t="s">
        <v>10124</v>
      </c>
    </row>
    <row r="1085" spans="1:22" x14ac:dyDescent="0.3">
      <c r="A1085" t="s">
        <v>7224</v>
      </c>
      <c r="B1085" s="2">
        <v>45912.750034722223</v>
      </c>
      <c r="C1085" t="s">
        <v>7261</v>
      </c>
      <c r="D1085" t="s">
        <v>16</v>
      </c>
      <c r="E1085" t="s">
        <v>361</v>
      </c>
      <c r="F1085">
        <f t="shared" si="16"/>
        <v>180</v>
      </c>
      <c r="G1085">
        <v>834336</v>
      </c>
      <c r="H1085">
        <v>26066</v>
      </c>
      <c r="I1085">
        <v>458</v>
      </c>
      <c r="J1085" t="s">
        <v>7888</v>
      </c>
      <c r="K1085" t="s">
        <v>10160</v>
      </c>
      <c r="L1085" t="s">
        <v>10152</v>
      </c>
      <c r="M1085" t="s">
        <v>10153</v>
      </c>
      <c r="N1085" t="s">
        <v>10154</v>
      </c>
      <c r="Q1085" t="s">
        <v>10155</v>
      </c>
      <c r="R1085" t="s">
        <v>10156</v>
      </c>
      <c r="S1085" t="s">
        <v>10157</v>
      </c>
      <c r="T1085" t="s">
        <v>10158</v>
      </c>
      <c r="U1085" t="s">
        <v>10159</v>
      </c>
      <c r="V1085" t="s">
        <v>10124</v>
      </c>
    </row>
    <row r="1086" spans="1:22" x14ac:dyDescent="0.3">
      <c r="A1086" t="s">
        <v>7224</v>
      </c>
      <c r="B1086" s="2">
        <v>45880.750057870369</v>
      </c>
      <c r="C1086" t="s">
        <v>7268</v>
      </c>
      <c r="D1086" t="s">
        <v>16</v>
      </c>
      <c r="E1086" t="s">
        <v>885</v>
      </c>
      <c r="F1086">
        <f t="shared" si="16"/>
        <v>201</v>
      </c>
      <c r="G1086">
        <v>1395838</v>
      </c>
      <c r="H1086">
        <v>26312</v>
      </c>
      <c r="I1086">
        <v>863</v>
      </c>
      <c r="J1086" t="s">
        <v>7888</v>
      </c>
      <c r="K1086" t="s">
        <v>10169</v>
      </c>
      <c r="L1086" t="s">
        <v>10161</v>
      </c>
      <c r="M1086" t="s">
        <v>10162</v>
      </c>
      <c r="P1086" t="s">
        <v>10163</v>
      </c>
      <c r="Q1086" t="s">
        <v>10164</v>
      </c>
      <c r="R1086" t="s">
        <v>10165</v>
      </c>
      <c r="S1086" t="s">
        <v>10166</v>
      </c>
      <c r="T1086" t="s">
        <v>10167</v>
      </c>
      <c r="U1086" t="s">
        <v>10168</v>
      </c>
      <c r="V1086" t="s">
        <v>10124</v>
      </c>
    </row>
    <row r="1087" spans="1:22" x14ac:dyDescent="0.3">
      <c r="A1087" t="s">
        <v>7224</v>
      </c>
      <c r="B1087" s="2">
        <v>45834.708368055559</v>
      </c>
      <c r="C1087" t="s">
        <v>7275</v>
      </c>
      <c r="D1087" t="s">
        <v>16</v>
      </c>
      <c r="E1087" t="s">
        <v>377</v>
      </c>
      <c r="F1087">
        <f t="shared" si="16"/>
        <v>204</v>
      </c>
      <c r="G1087">
        <v>84684</v>
      </c>
      <c r="H1087">
        <v>852</v>
      </c>
      <c r="I1087">
        <v>16</v>
      </c>
      <c r="J1087" t="s">
        <v>7888</v>
      </c>
      <c r="K1087" t="s">
        <v>10175</v>
      </c>
      <c r="L1087" t="s">
        <v>10170</v>
      </c>
      <c r="N1087" t="s">
        <v>10171</v>
      </c>
      <c r="R1087" t="s">
        <v>10172</v>
      </c>
      <c r="S1087" t="s">
        <v>10173</v>
      </c>
      <c r="T1087" t="s">
        <v>10174</v>
      </c>
      <c r="V1087" t="s">
        <v>10124</v>
      </c>
    </row>
    <row r="1088" spans="1:22" x14ac:dyDescent="0.3">
      <c r="A1088" t="s">
        <v>7224</v>
      </c>
      <c r="B1088" s="2">
        <v>45812.708356481482</v>
      </c>
      <c r="C1088" t="s">
        <v>7281</v>
      </c>
      <c r="D1088" t="s">
        <v>16</v>
      </c>
      <c r="E1088" t="s">
        <v>7283</v>
      </c>
      <c r="F1088">
        <f t="shared" si="16"/>
        <v>134</v>
      </c>
      <c r="G1088">
        <v>390394</v>
      </c>
      <c r="H1088">
        <v>10582</v>
      </c>
      <c r="I1088">
        <v>919</v>
      </c>
      <c r="J1088" t="s">
        <v>7888</v>
      </c>
      <c r="K1088" t="s">
        <v>10183</v>
      </c>
      <c r="L1088" t="s">
        <v>10176</v>
      </c>
      <c r="M1088" t="s">
        <v>10177</v>
      </c>
      <c r="N1088" t="s">
        <v>10176</v>
      </c>
      <c r="Q1088" t="s">
        <v>10178</v>
      </c>
      <c r="R1088" t="s">
        <v>10179</v>
      </c>
      <c r="S1088" t="s">
        <v>10180</v>
      </c>
      <c r="T1088" t="s">
        <v>10181</v>
      </c>
      <c r="U1088" t="s">
        <v>10182</v>
      </c>
      <c r="V1088" t="s">
        <v>10124</v>
      </c>
    </row>
    <row r="1089" spans="1:22" x14ac:dyDescent="0.3">
      <c r="A1089" t="s">
        <v>7224</v>
      </c>
      <c r="B1089" s="2">
        <v>45803.707928240743</v>
      </c>
      <c r="C1089" t="s">
        <v>7289</v>
      </c>
      <c r="D1089" t="s">
        <v>16</v>
      </c>
      <c r="E1089" t="s">
        <v>361</v>
      </c>
      <c r="F1089">
        <f t="shared" si="16"/>
        <v>180</v>
      </c>
      <c r="G1089">
        <v>766968</v>
      </c>
      <c r="H1089">
        <v>16404</v>
      </c>
      <c r="I1089">
        <v>831</v>
      </c>
      <c r="J1089" t="s">
        <v>7888</v>
      </c>
      <c r="K1089" t="s">
        <v>10192</v>
      </c>
      <c r="L1089" t="s">
        <v>10184</v>
      </c>
      <c r="M1089" t="s">
        <v>10185</v>
      </c>
      <c r="N1089" t="s">
        <v>10184</v>
      </c>
      <c r="P1089" t="s">
        <v>10186</v>
      </c>
      <c r="Q1089" t="s">
        <v>10187</v>
      </c>
      <c r="R1089" t="s">
        <v>10188</v>
      </c>
      <c r="S1089" t="s">
        <v>10189</v>
      </c>
      <c r="T1089" t="s">
        <v>10190</v>
      </c>
      <c r="U1089" t="s">
        <v>10191</v>
      </c>
      <c r="V1089" t="s">
        <v>10124</v>
      </c>
    </row>
    <row r="1090" spans="1:22" x14ac:dyDescent="0.3">
      <c r="A1090" t="s">
        <v>7224</v>
      </c>
      <c r="B1090" s="2">
        <v>45756.666863425926</v>
      </c>
      <c r="C1090" t="s">
        <v>7296</v>
      </c>
      <c r="D1090" t="s">
        <v>16</v>
      </c>
      <c r="E1090" t="s">
        <v>1204</v>
      </c>
      <c r="F1090">
        <f t="shared" ref="F1090:F1153" si="17">IFERROR(IF(ISNUMBER(SEARCH("M", E1090)), MID(E1090, SEARCH("T", E1090) + 1, SEARCH("M", E1090) - SEARCH("T", E1090) - 1) * 60, 0), 0) + IFERROR(IF(ISNUMBER(SEARCH("M", E1090)), MID(E1090, SEARCH("M", E1090) + 1, SEARCH("S", E1090) - SEARCH("M", E1090) - 1) * 1, MID(E1090, SEARCH("T", E1090) + 1, SEARCH("S", E1090) - SEARCH("T", E1090) - 1) * 1), 0)</f>
        <v>181</v>
      </c>
      <c r="G1090">
        <v>3359456</v>
      </c>
      <c r="H1090">
        <v>15551</v>
      </c>
      <c r="I1090">
        <v>363</v>
      </c>
      <c r="J1090" t="s">
        <v>7888</v>
      </c>
      <c r="K1090" t="s">
        <v>8811</v>
      </c>
      <c r="L1090" t="s">
        <v>10193</v>
      </c>
      <c r="M1090" t="s">
        <v>10194</v>
      </c>
      <c r="N1090" t="s">
        <v>10195</v>
      </c>
      <c r="Q1090" t="s">
        <v>10196</v>
      </c>
      <c r="R1090" t="s">
        <v>10197</v>
      </c>
      <c r="S1090" t="s">
        <v>10198</v>
      </c>
      <c r="T1090" t="s">
        <v>10199</v>
      </c>
      <c r="U1090" t="s">
        <v>10200</v>
      </c>
      <c r="V1090" t="s">
        <v>10124</v>
      </c>
    </row>
    <row r="1091" spans="1:22" x14ac:dyDescent="0.3">
      <c r="A1091" t="s">
        <v>7224</v>
      </c>
      <c r="B1091" s="2">
        <v>45701.708391203705</v>
      </c>
      <c r="C1091" t="s">
        <v>7302</v>
      </c>
      <c r="D1091" t="s">
        <v>16</v>
      </c>
      <c r="E1091" t="s">
        <v>554</v>
      </c>
      <c r="F1091">
        <f t="shared" si="17"/>
        <v>166</v>
      </c>
      <c r="G1091">
        <v>2570177</v>
      </c>
      <c r="H1091">
        <v>31612</v>
      </c>
      <c r="I1091">
        <v>639</v>
      </c>
      <c r="J1091" t="s">
        <v>7888</v>
      </c>
      <c r="K1091" t="s">
        <v>10206</v>
      </c>
      <c r="L1091" t="s">
        <v>10176</v>
      </c>
      <c r="M1091" t="s">
        <v>10177</v>
      </c>
      <c r="N1091" t="s">
        <v>10171</v>
      </c>
      <c r="Q1091" t="s">
        <v>10201</v>
      </c>
      <c r="R1091" t="s">
        <v>10202</v>
      </c>
      <c r="S1091" t="s">
        <v>10203</v>
      </c>
      <c r="T1091" t="s">
        <v>10204</v>
      </c>
      <c r="U1091" t="s">
        <v>10205</v>
      </c>
      <c r="V1091" t="s">
        <v>10124</v>
      </c>
    </row>
    <row r="1092" spans="1:22" x14ac:dyDescent="0.3">
      <c r="A1092" t="s">
        <v>7224</v>
      </c>
      <c r="B1092" s="2">
        <v>45676.709247685183</v>
      </c>
      <c r="C1092" t="s">
        <v>7309</v>
      </c>
      <c r="D1092" t="s">
        <v>16</v>
      </c>
      <c r="E1092" t="s">
        <v>546</v>
      </c>
      <c r="F1092">
        <f t="shared" si="17"/>
        <v>175</v>
      </c>
      <c r="G1092">
        <v>547772</v>
      </c>
      <c r="H1092">
        <v>14839</v>
      </c>
      <c r="I1092">
        <v>506</v>
      </c>
      <c r="J1092" t="s">
        <v>7888</v>
      </c>
      <c r="K1092" t="s">
        <v>10215</v>
      </c>
      <c r="L1092" t="s">
        <v>10207</v>
      </c>
      <c r="M1092" t="s">
        <v>10208</v>
      </c>
      <c r="N1092" t="s">
        <v>10209</v>
      </c>
      <c r="Q1092" t="s">
        <v>10210</v>
      </c>
      <c r="R1092" t="s">
        <v>10211</v>
      </c>
      <c r="S1092" t="s">
        <v>10212</v>
      </c>
      <c r="T1092" t="s">
        <v>10213</v>
      </c>
      <c r="U1092" t="s">
        <v>10214</v>
      </c>
      <c r="V1092" t="s">
        <v>10124</v>
      </c>
    </row>
    <row r="1093" spans="1:22" x14ac:dyDescent="0.3">
      <c r="A1093" t="s">
        <v>7224</v>
      </c>
      <c r="B1093" s="2">
        <v>45652.708356481482</v>
      </c>
      <c r="C1093" t="s">
        <v>7316</v>
      </c>
      <c r="D1093" t="s">
        <v>16</v>
      </c>
      <c r="E1093" t="s">
        <v>3241</v>
      </c>
      <c r="F1093">
        <f t="shared" si="17"/>
        <v>215</v>
      </c>
      <c r="G1093">
        <v>616361</v>
      </c>
      <c r="H1093">
        <v>12214</v>
      </c>
      <c r="I1093">
        <v>449</v>
      </c>
      <c r="J1093" t="s">
        <v>7888</v>
      </c>
      <c r="K1093" t="s">
        <v>10223</v>
      </c>
      <c r="L1093" t="s">
        <v>10216</v>
      </c>
      <c r="M1093" t="s">
        <v>10217</v>
      </c>
      <c r="N1093" t="s">
        <v>10218</v>
      </c>
      <c r="Q1093" t="s">
        <v>10219</v>
      </c>
      <c r="R1093" t="s">
        <v>10220</v>
      </c>
      <c r="S1093" t="s">
        <v>10221</v>
      </c>
      <c r="T1093" t="s">
        <v>10222</v>
      </c>
      <c r="V1093" t="s">
        <v>10124</v>
      </c>
    </row>
    <row r="1094" spans="1:22" x14ac:dyDescent="0.3">
      <c r="A1094" t="s">
        <v>7224</v>
      </c>
      <c r="B1094" s="2">
        <v>45650.666689814818</v>
      </c>
      <c r="C1094" t="s">
        <v>7323</v>
      </c>
      <c r="D1094" t="s">
        <v>16</v>
      </c>
      <c r="E1094" t="s">
        <v>609</v>
      </c>
      <c r="F1094">
        <f t="shared" si="17"/>
        <v>156</v>
      </c>
      <c r="G1094">
        <v>133563</v>
      </c>
      <c r="H1094">
        <v>2441</v>
      </c>
      <c r="I1094">
        <v>187</v>
      </c>
      <c r="J1094" t="s">
        <v>9902</v>
      </c>
      <c r="K1094" t="s">
        <v>10227</v>
      </c>
      <c r="L1094" t="s">
        <v>10224</v>
      </c>
      <c r="M1094" t="s">
        <v>10225</v>
      </c>
      <c r="N1094" t="s">
        <v>10226</v>
      </c>
      <c r="Q1094" t="s">
        <v>10219</v>
      </c>
      <c r="R1094" t="s">
        <v>10220</v>
      </c>
      <c r="S1094" t="s">
        <v>10221</v>
      </c>
      <c r="T1094" t="s">
        <v>10222</v>
      </c>
      <c r="V1094" t="s">
        <v>10124</v>
      </c>
    </row>
    <row r="1095" spans="1:22" x14ac:dyDescent="0.3">
      <c r="A1095" t="s">
        <v>7224</v>
      </c>
      <c r="B1095" s="2">
        <v>45650.583391203705</v>
      </c>
      <c r="C1095" t="s">
        <v>7328</v>
      </c>
      <c r="D1095" t="s">
        <v>16</v>
      </c>
      <c r="E1095" t="s">
        <v>501</v>
      </c>
      <c r="F1095">
        <f t="shared" si="17"/>
        <v>132</v>
      </c>
      <c r="G1095">
        <v>132877</v>
      </c>
      <c r="H1095">
        <v>2188</v>
      </c>
      <c r="I1095">
        <v>225</v>
      </c>
      <c r="J1095" t="s">
        <v>9902</v>
      </c>
      <c r="K1095" t="s">
        <v>10228</v>
      </c>
      <c r="L1095" t="s">
        <v>10224</v>
      </c>
      <c r="M1095" t="s">
        <v>10225</v>
      </c>
      <c r="N1095" t="s">
        <v>10226</v>
      </c>
      <c r="Q1095" t="s">
        <v>10219</v>
      </c>
      <c r="R1095" t="s">
        <v>10220</v>
      </c>
      <c r="S1095" t="s">
        <v>10221</v>
      </c>
      <c r="T1095" t="s">
        <v>10222</v>
      </c>
      <c r="V1095" t="s">
        <v>10124</v>
      </c>
    </row>
    <row r="1096" spans="1:22" x14ac:dyDescent="0.3">
      <c r="A1096" t="s">
        <v>7224</v>
      </c>
      <c r="B1096" s="2">
        <v>45650.458518518521</v>
      </c>
      <c r="C1096" t="s">
        <v>7334</v>
      </c>
      <c r="D1096" t="s">
        <v>16</v>
      </c>
      <c r="E1096" t="s">
        <v>3006</v>
      </c>
      <c r="F1096">
        <f t="shared" si="17"/>
        <v>141</v>
      </c>
      <c r="G1096">
        <v>138131</v>
      </c>
      <c r="H1096">
        <v>2453</v>
      </c>
      <c r="I1096">
        <v>186</v>
      </c>
      <c r="J1096" t="s">
        <v>9902</v>
      </c>
      <c r="K1096" t="s">
        <v>10229</v>
      </c>
      <c r="L1096" t="s">
        <v>10224</v>
      </c>
      <c r="M1096" t="s">
        <v>10225</v>
      </c>
      <c r="N1096" t="s">
        <v>10226</v>
      </c>
      <c r="Q1096" t="s">
        <v>10219</v>
      </c>
      <c r="R1096" t="s">
        <v>10220</v>
      </c>
      <c r="S1096" t="s">
        <v>10221</v>
      </c>
      <c r="T1096" t="s">
        <v>10222</v>
      </c>
      <c r="V1096" t="s">
        <v>10124</v>
      </c>
    </row>
    <row r="1097" spans="1:22" x14ac:dyDescent="0.3">
      <c r="A1097" t="s">
        <v>7224</v>
      </c>
      <c r="B1097" s="2">
        <v>45649.500324074077</v>
      </c>
      <c r="C1097" t="s">
        <v>7340</v>
      </c>
      <c r="D1097" t="s">
        <v>16</v>
      </c>
      <c r="E1097" t="s">
        <v>7342</v>
      </c>
      <c r="F1097">
        <f t="shared" si="17"/>
        <v>641</v>
      </c>
      <c r="G1097">
        <v>15583</v>
      </c>
      <c r="H1097">
        <v>395</v>
      </c>
      <c r="I1097">
        <v>101</v>
      </c>
      <c r="J1097" t="s">
        <v>9902</v>
      </c>
      <c r="K1097" t="s">
        <v>10230</v>
      </c>
      <c r="L1097" t="s">
        <v>10224</v>
      </c>
      <c r="M1097" t="s">
        <v>10225</v>
      </c>
      <c r="N1097" t="s">
        <v>10226</v>
      </c>
      <c r="Q1097" t="s">
        <v>10219</v>
      </c>
      <c r="R1097" t="s">
        <v>10220</v>
      </c>
      <c r="S1097" t="s">
        <v>10221</v>
      </c>
      <c r="T1097" t="s">
        <v>10222</v>
      </c>
      <c r="V1097" t="s">
        <v>10124</v>
      </c>
    </row>
    <row r="1098" spans="1:22" x14ac:dyDescent="0.3">
      <c r="A1098" t="s">
        <v>7224</v>
      </c>
      <c r="B1098" s="2">
        <v>45635.752986111111</v>
      </c>
      <c r="C1098" t="s">
        <v>7347</v>
      </c>
      <c r="D1098" t="s">
        <v>16</v>
      </c>
      <c r="E1098" t="s">
        <v>485</v>
      </c>
      <c r="F1098">
        <f t="shared" si="17"/>
        <v>189</v>
      </c>
      <c r="G1098">
        <v>7083243</v>
      </c>
      <c r="H1098">
        <v>44878</v>
      </c>
      <c r="I1098">
        <v>387</v>
      </c>
      <c r="J1098" t="s">
        <v>7888</v>
      </c>
      <c r="K1098" t="s">
        <v>10234</v>
      </c>
      <c r="L1098" t="s">
        <v>10231</v>
      </c>
      <c r="M1098" t="s">
        <v>10232</v>
      </c>
      <c r="N1098" t="s">
        <v>10233</v>
      </c>
      <c r="V1098" t="s">
        <v>10124</v>
      </c>
    </row>
    <row r="1099" spans="1:22" x14ac:dyDescent="0.3">
      <c r="A1099" t="s">
        <v>7224</v>
      </c>
      <c r="B1099" s="2">
        <v>45615.750011574077</v>
      </c>
      <c r="C1099" t="s">
        <v>7352</v>
      </c>
      <c r="D1099" t="s">
        <v>16</v>
      </c>
      <c r="E1099" t="s">
        <v>609</v>
      </c>
      <c r="F1099">
        <f t="shared" si="17"/>
        <v>156</v>
      </c>
      <c r="G1099">
        <v>126010</v>
      </c>
      <c r="H1099">
        <v>4048</v>
      </c>
      <c r="I1099">
        <v>105</v>
      </c>
      <c r="J1099" t="s">
        <v>7888</v>
      </c>
      <c r="K1099" t="s">
        <v>10238</v>
      </c>
      <c r="L1099" t="s">
        <v>10235</v>
      </c>
      <c r="M1099" t="s">
        <v>8215</v>
      </c>
      <c r="R1099" t="s">
        <v>10236</v>
      </c>
      <c r="S1099" t="s">
        <v>10237</v>
      </c>
      <c r="V1099" t="s">
        <v>10124</v>
      </c>
    </row>
    <row r="1100" spans="1:22" x14ac:dyDescent="0.3">
      <c r="A1100" t="s">
        <v>7224</v>
      </c>
      <c r="B1100" s="2">
        <v>45605.750023148146</v>
      </c>
      <c r="C1100" t="s">
        <v>7358</v>
      </c>
      <c r="D1100" t="s">
        <v>16</v>
      </c>
      <c r="E1100" t="s">
        <v>41</v>
      </c>
      <c r="F1100">
        <f t="shared" si="17"/>
        <v>177</v>
      </c>
      <c r="G1100">
        <v>1616717</v>
      </c>
      <c r="H1100">
        <v>18246</v>
      </c>
      <c r="I1100">
        <v>333</v>
      </c>
      <c r="J1100" t="s">
        <v>7888</v>
      </c>
      <c r="K1100" t="s">
        <v>10244</v>
      </c>
      <c r="L1100" t="s">
        <v>10239</v>
      </c>
      <c r="M1100" t="s">
        <v>10240</v>
      </c>
      <c r="N1100" t="s">
        <v>10241</v>
      </c>
      <c r="P1100" t="s">
        <v>9725</v>
      </c>
      <c r="R1100" t="s">
        <v>10242</v>
      </c>
      <c r="S1100" t="s">
        <v>10243</v>
      </c>
      <c r="V1100" t="s">
        <v>10124</v>
      </c>
    </row>
    <row r="1101" spans="1:22" x14ac:dyDescent="0.3">
      <c r="A1101" t="s">
        <v>7224</v>
      </c>
      <c r="B1101" s="2">
        <v>45561.708344907405</v>
      </c>
      <c r="C1101" t="s">
        <v>7364</v>
      </c>
      <c r="D1101" t="s">
        <v>16</v>
      </c>
      <c r="E1101" t="s">
        <v>293</v>
      </c>
      <c r="F1101">
        <f t="shared" si="17"/>
        <v>209</v>
      </c>
      <c r="G1101">
        <v>928108</v>
      </c>
      <c r="H1101">
        <v>8932</v>
      </c>
      <c r="I1101">
        <v>314</v>
      </c>
      <c r="J1101" t="s">
        <v>7888</v>
      </c>
      <c r="K1101" t="s">
        <v>10248</v>
      </c>
      <c r="L1101" t="s">
        <v>10245</v>
      </c>
      <c r="M1101" t="s">
        <v>10177</v>
      </c>
      <c r="N1101" t="s">
        <v>10176</v>
      </c>
      <c r="R1101" t="s">
        <v>10246</v>
      </c>
      <c r="S1101" t="s">
        <v>10247</v>
      </c>
      <c r="V1101" t="s">
        <v>10124</v>
      </c>
    </row>
    <row r="1102" spans="1:22" x14ac:dyDescent="0.3">
      <c r="A1102" t="s">
        <v>7224</v>
      </c>
      <c r="B1102" s="2">
        <v>45548.750115740739</v>
      </c>
      <c r="C1102" t="s">
        <v>7370</v>
      </c>
      <c r="D1102" t="s">
        <v>16</v>
      </c>
      <c r="E1102" t="s">
        <v>1568</v>
      </c>
      <c r="F1102">
        <f t="shared" si="17"/>
        <v>174</v>
      </c>
      <c r="G1102">
        <v>730626</v>
      </c>
      <c r="H1102">
        <v>4986</v>
      </c>
      <c r="I1102">
        <v>37</v>
      </c>
      <c r="J1102" t="s">
        <v>7888</v>
      </c>
      <c r="K1102" t="s">
        <v>10251</v>
      </c>
      <c r="L1102" t="s">
        <v>10249</v>
      </c>
      <c r="M1102" t="s">
        <v>10232</v>
      </c>
      <c r="N1102" t="s">
        <v>10209</v>
      </c>
      <c r="S1102" t="s">
        <v>10250</v>
      </c>
      <c r="V1102" t="s">
        <v>10124</v>
      </c>
    </row>
    <row r="1103" spans="1:22" x14ac:dyDescent="0.3">
      <c r="A1103" t="s">
        <v>7224</v>
      </c>
      <c r="B1103" s="2">
        <v>45530.750023148146</v>
      </c>
      <c r="C1103" t="s">
        <v>7376</v>
      </c>
      <c r="D1103" t="s">
        <v>16</v>
      </c>
      <c r="E1103" t="s">
        <v>161</v>
      </c>
      <c r="F1103">
        <f t="shared" si="17"/>
        <v>182</v>
      </c>
      <c r="G1103">
        <v>1185206</v>
      </c>
      <c r="H1103">
        <v>11912</v>
      </c>
      <c r="I1103">
        <v>120</v>
      </c>
      <c r="J1103" t="s">
        <v>7888</v>
      </c>
      <c r="K1103" t="s">
        <v>10257</v>
      </c>
      <c r="L1103" t="s">
        <v>10252</v>
      </c>
      <c r="M1103" t="s">
        <v>10253</v>
      </c>
      <c r="N1103" t="s">
        <v>10254</v>
      </c>
      <c r="R1103" t="s">
        <v>10255</v>
      </c>
      <c r="S1103" t="s">
        <v>10256</v>
      </c>
      <c r="V1103" t="s">
        <v>10124</v>
      </c>
    </row>
    <row r="1104" spans="1:22" x14ac:dyDescent="0.3">
      <c r="A1104" t="s">
        <v>7224</v>
      </c>
      <c r="B1104" s="2">
        <v>45511.750011574077</v>
      </c>
      <c r="C1104" t="s">
        <v>7383</v>
      </c>
      <c r="D1104" t="s">
        <v>16</v>
      </c>
      <c r="E1104" t="s">
        <v>145</v>
      </c>
      <c r="F1104">
        <f t="shared" si="17"/>
        <v>160</v>
      </c>
      <c r="G1104">
        <v>633353</v>
      </c>
      <c r="H1104">
        <v>7620</v>
      </c>
      <c r="I1104">
        <v>126</v>
      </c>
      <c r="J1104" t="s">
        <v>7888</v>
      </c>
      <c r="K1104" t="s">
        <v>10263</v>
      </c>
      <c r="L1104" t="s">
        <v>10258</v>
      </c>
      <c r="M1104" t="s">
        <v>10259</v>
      </c>
      <c r="N1104" t="s">
        <v>10260</v>
      </c>
      <c r="R1104" t="s">
        <v>10261</v>
      </c>
      <c r="S1104" t="s">
        <v>10262</v>
      </c>
      <c r="V1104" t="s">
        <v>10124</v>
      </c>
    </row>
    <row r="1105" spans="1:22" x14ac:dyDescent="0.3">
      <c r="A1105" t="s">
        <v>7224</v>
      </c>
      <c r="B1105" s="2">
        <v>45486.750034722223</v>
      </c>
      <c r="C1105" t="s">
        <v>7390</v>
      </c>
      <c r="D1105" t="s">
        <v>16</v>
      </c>
      <c r="E1105" t="s">
        <v>105</v>
      </c>
      <c r="F1105">
        <f t="shared" si="17"/>
        <v>227</v>
      </c>
      <c r="G1105">
        <v>2451433</v>
      </c>
      <c r="H1105">
        <v>18972</v>
      </c>
      <c r="I1105">
        <v>1018</v>
      </c>
      <c r="J1105" t="s">
        <v>7888</v>
      </c>
      <c r="K1105" t="s">
        <v>10269</v>
      </c>
      <c r="L1105" t="s">
        <v>10176</v>
      </c>
      <c r="M1105" t="s">
        <v>10264</v>
      </c>
      <c r="N1105" t="s">
        <v>10265</v>
      </c>
      <c r="Q1105" t="s">
        <v>10266</v>
      </c>
      <c r="R1105" t="s">
        <v>10267</v>
      </c>
      <c r="S1105" t="s">
        <v>10268</v>
      </c>
      <c r="V1105" t="s">
        <v>10124</v>
      </c>
    </row>
    <row r="1106" spans="1:22" x14ac:dyDescent="0.3">
      <c r="A1106" t="s">
        <v>7224</v>
      </c>
      <c r="B1106" s="2">
        <v>45456.749884259261</v>
      </c>
      <c r="C1106" t="s">
        <v>7397</v>
      </c>
      <c r="D1106" t="s">
        <v>16</v>
      </c>
      <c r="E1106" t="s">
        <v>2259</v>
      </c>
      <c r="F1106">
        <f t="shared" si="17"/>
        <v>217</v>
      </c>
      <c r="G1106">
        <v>781444</v>
      </c>
      <c r="H1106">
        <v>5328</v>
      </c>
      <c r="I1106">
        <v>118</v>
      </c>
      <c r="J1106" t="s">
        <v>7888</v>
      </c>
      <c r="K1106" t="s">
        <v>10273</v>
      </c>
      <c r="L1106" t="s">
        <v>10270</v>
      </c>
      <c r="M1106" t="s">
        <v>10225</v>
      </c>
      <c r="N1106" t="s">
        <v>10226</v>
      </c>
      <c r="R1106" t="s">
        <v>10271</v>
      </c>
      <c r="S1106" t="s">
        <v>10272</v>
      </c>
      <c r="V1106" t="s">
        <v>10124</v>
      </c>
    </row>
    <row r="1107" spans="1:22" x14ac:dyDescent="0.3">
      <c r="A1107" t="s">
        <v>7224</v>
      </c>
      <c r="B1107" s="2">
        <v>45438.750034722223</v>
      </c>
      <c r="C1107" t="s">
        <v>7404</v>
      </c>
      <c r="D1107" t="s">
        <v>16</v>
      </c>
      <c r="E1107" t="s">
        <v>153</v>
      </c>
      <c r="F1107">
        <f t="shared" si="17"/>
        <v>171</v>
      </c>
      <c r="G1107">
        <v>1453537</v>
      </c>
      <c r="H1107">
        <v>14154</v>
      </c>
      <c r="I1107">
        <v>336</v>
      </c>
      <c r="J1107" t="s">
        <v>7888</v>
      </c>
      <c r="K1107" t="s">
        <v>10278</v>
      </c>
      <c r="L1107" t="s">
        <v>10176</v>
      </c>
      <c r="M1107" t="s">
        <v>10274</v>
      </c>
      <c r="N1107" t="s">
        <v>10275</v>
      </c>
      <c r="R1107" t="s">
        <v>10276</v>
      </c>
      <c r="S1107" t="s">
        <v>10277</v>
      </c>
      <c r="V1107" t="s">
        <v>10124</v>
      </c>
    </row>
    <row r="1108" spans="1:22" x14ac:dyDescent="0.3">
      <c r="A1108" t="s">
        <v>7224</v>
      </c>
      <c r="B1108" s="2">
        <v>45379.544421296298</v>
      </c>
      <c r="C1108" t="s">
        <v>7411</v>
      </c>
      <c r="D1108" t="s">
        <v>16</v>
      </c>
      <c r="E1108" t="s">
        <v>2900</v>
      </c>
      <c r="F1108">
        <f t="shared" si="17"/>
        <v>221</v>
      </c>
      <c r="G1108">
        <v>35252</v>
      </c>
      <c r="H1108">
        <v>1133</v>
      </c>
      <c r="I1108">
        <v>23</v>
      </c>
      <c r="J1108" t="s">
        <v>7887</v>
      </c>
      <c r="K1108" t="s">
        <v>10284</v>
      </c>
      <c r="L1108" t="s">
        <v>10279</v>
      </c>
      <c r="M1108" t="s">
        <v>10280</v>
      </c>
      <c r="N1108" t="s">
        <v>10281</v>
      </c>
      <c r="R1108" t="s">
        <v>10282</v>
      </c>
      <c r="S1108" t="s">
        <v>10283</v>
      </c>
      <c r="V1108" t="s">
        <v>10124</v>
      </c>
    </row>
    <row r="1109" spans="1:22" x14ac:dyDescent="0.3">
      <c r="A1109" t="s">
        <v>7224</v>
      </c>
      <c r="B1109" s="2">
        <v>45359.752187500002</v>
      </c>
      <c r="C1109" t="s">
        <v>7417</v>
      </c>
      <c r="D1109" t="s">
        <v>16</v>
      </c>
      <c r="E1109" t="s">
        <v>1204</v>
      </c>
      <c r="F1109">
        <f t="shared" si="17"/>
        <v>181</v>
      </c>
      <c r="G1109">
        <v>2174615</v>
      </c>
      <c r="H1109">
        <v>9480</v>
      </c>
      <c r="I1109">
        <v>84</v>
      </c>
      <c r="J1109" t="s">
        <v>7887</v>
      </c>
      <c r="K1109" t="s">
        <v>10290</v>
      </c>
      <c r="L1109" t="s">
        <v>10285</v>
      </c>
      <c r="M1109" t="s">
        <v>10286</v>
      </c>
      <c r="N1109" t="s">
        <v>10287</v>
      </c>
      <c r="R1109" t="s">
        <v>10288</v>
      </c>
      <c r="S1109" t="s">
        <v>10289</v>
      </c>
      <c r="V1109" t="s">
        <v>10124</v>
      </c>
    </row>
    <row r="1110" spans="1:22" x14ac:dyDescent="0.3">
      <c r="A1110" t="s">
        <v>7224</v>
      </c>
      <c r="B1110" s="2">
        <v>45359.610625000001</v>
      </c>
      <c r="C1110" t="s">
        <v>7423</v>
      </c>
      <c r="D1110" t="s">
        <v>16</v>
      </c>
      <c r="E1110" t="s">
        <v>113</v>
      </c>
      <c r="F1110">
        <f t="shared" si="17"/>
        <v>153</v>
      </c>
      <c r="G1110">
        <v>824470</v>
      </c>
      <c r="H1110">
        <v>4629</v>
      </c>
      <c r="I1110">
        <v>163</v>
      </c>
      <c r="J1110" t="s">
        <v>7888</v>
      </c>
      <c r="K1110" t="s">
        <v>10294</v>
      </c>
      <c r="L1110" t="s">
        <v>10291</v>
      </c>
      <c r="M1110" t="s">
        <v>8215</v>
      </c>
      <c r="R1110" t="s">
        <v>10292</v>
      </c>
      <c r="S1110" t="s">
        <v>10293</v>
      </c>
      <c r="V1110" t="s">
        <v>10124</v>
      </c>
    </row>
    <row r="1111" spans="1:22" x14ac:dyDescent="0.3">
      <c r="A1111" t="s">
        <v>7224</v>
      </c>
      <c r="B1111" s="2">
        <v>45354.459560185183</v>
      </c>
      <c r="C1111" t="s">
        <v>7429</v>
      </c>
      <c r="D1111" t="s">
        <v>16</v>
      </c>
      <c r="E1111" t="s">
        <v>461</v>
      </c>
      <c r="F1111">
        <f t="shared" si="17"/>
        <v>176</v>
      </c>
      <c r="G1111">
        <v>275837</v>
      </c>
      <c r="H1111">
        <v>889</v>
      </c>
      <c r="I1111">
        <v>15</v>
      </c>
      <c r="J1111" t="s">
        <v>9902</v>
      </c>
      <c r="K1111" t="s">
        <v>10298</v>
      </c>
      <c r="L1111" t="s">
        <v>10176</v>
      </c>
      <c r="M1111" t="s">
        <v>10274</v>
      </c>
      <c r="N1111" t="s">
        <v>10176</v>
      </c>
      <c r="R1111" t="s">
        <v>10295</v>
      </c>
      <c r="S1111" t="s">
        <v>10296</v>
      </c>
      <c r="T1111" t="s">
        <v>10297</v>
      </c>
      <c r="V1111" t="s">
        <v>10124</v>
      </c>
    </row>
    <row r="1112" spans="1:22" x14ac:dyDescent="0.3">
      <c r="A1112" t="s">
        <v>7224</v>
      </c>
      <c r="B1112" s="2">
        <v>45353.802881944444</v>
      </c>
      <c r="C1112" t="s">
        <v>7434</v>
      </c>
      <c r="D1112" t="s">
        <v>16</v>
      </c>
      <c r="E1112" t="s">
        <v>818</v>
      </c>
      <c r="F1112">
        <f t="shared" si="17"/>
        <v>173</v>
      </c>
      <c r="G1112">
        <v>248925</v>
      </c>
      <c r="H1112">
        <v>2998</v>
      </c>
      <c r="I1112">
        <v>106</v>
      </c>
      <c r="J1112" t="s">
        <v>9902</v>
      </c>
      <c r="K1112" t="s">
        <v>10299</v>
      </c>
      <c r="L1112" t="s">
        <v>10176</v>
      </c>
      <c r="M1112" t="s">
        <v>10274</v>
      </c>
      <c r="N1112" t="s">
        <v>10176</v>
      </c>
      <c r="R1112" t="s">
        <v>10295</v>
      </c>
      <c r="S1112" t="s">
        <v>10296</v>
      </c>
      <c r="T1112" t="s">
        <v>10297</v>
      </c>
      <c r="V1112" t="s">
        <v>10124</v>
      </c>
    </row>
    <row r="1113" spans="1:22" x14ac:dyDescent="0.3">
      <c r="A1113" t="s">
        <v>7224</v>
      </c>
      <c r="B1113" s="2">
        <v>45353.673356481479</v>
      </c>
      <c r="C1113" t="s">
        <v>7440</v>
      </c>
      <c r="D1113" t="s">
        <v>16</v>
      </c>
      <c r="E1113" t="s">
        <v>2111</v>
      </c>
      <c r="F1113">
        <f t="shared" si="17"/>
        <v>162</v>
      </c>
      <c r="G1113">
        <v>133150</v>
      </c>
      <c r="H1113">
        <v>567</v>
      </c>
      <c r="I1113">
        <v>20</v>
      </c>
      <c r="J1113" t="s">
        <v>9902</v>
      </c>
      <c r="K1113" t="s">
        <v>10300</v>
      </c>
      <c r="L1113" t="s">
        <v>10176</v>
      </c>
      <c r="M1113" t="s">
        <v>10274</v>
      </c>
      <c r="N1113" t="s">
        <v>10176</v>
      </c>
      <c r="R1113" t="s">
        <v>10295</v>
      </c>
      <c r="S1113" t="s">
        <v>10296</v>
      </c>
      <c r="T1113" t="s">
        <v>10297</v>
      </c>
      <c r="V1113" t="s">
        <v>10124</v>
      </c>
    </row>
    <row r="1114" spans="1:22" x14ac:dyDescent="0.3">
      <c r="A1114" t="s">
        <v>7224</v>
      </c>
      <c r="B1114" s="2">
        <v>45352.750057870369</v>
      </c>
      <c r="C1114" t="s">
        <v>7445</v>
      </c>
      <c r="D1114" t="s">
        <v>16</v>
      </c>
      <c r="E1114" t="s">
        <v>7447</v>
      </c>
      <c r="F1114">
        <f t="shared" si="17"/>
        <v>708</v>
      </c>
      <c r="G1114">
        <v>86953</v>
      </c>
      <c r="H1114">
        <v>1582</v>
      </c>
      <c r="I1114">
        <v>43</v>
      </c>
      <c r="J1114" t="s">
        <v>9902</v>
      </c>
      <c r="K1114" t="s">
        <v>10301</v>
      </c>
      <c r="L1114" t="s">
        <v>10176</v>
      </c>
      <c r="M1114" t="s">
        <v>10274</v>
      </c>
      <c r="N1114" t="s">
        <v>10176</v>
      </c>
      <c r="R1114" t="s">
        <v>10295</v>
      </c>
      <c r="S1114" t="s">
        <v>10296</v>
      </c>
      <c r="T1114" t="s">
        <v>10297</v>
      </c>
      <c r="V1114" t="s">
        <v>10124</v>
      </c>
    </row>
    <row r="1115" spans="1:22" x14ac:dyDescent="0.3">
      <c r="A1115" t="s">
        <v>7224</v>
      </c>
      <c r="B1115" s="2">
        <v>45352.530844907407</v>
      </c>
      <c r="C1115" t="s">
        <v>7452</v>
      </c>
      <c r="D1115" t="s">
        <v>16</v>
      </c>
      <c r="E1115" t="s">
        <v>2686</v>
      </c>
      <c r="F1115">
        <f t="shared" si="17"/>
        <v>202</v>
      </c>
      <c r="G1115">
        <v>10747530</v>
      </c>
      <c r="H1115">
        <v>83161</v>
      </c>
      <c r="I1115">
        <v>2418</v>
      </c>
      <c r="J1115" t="s">
        <v>9902</v>
      </c>
      <c r="K1115" t="s">
        <v>8939</v>
      </c>
      <c r="L1115" t="s">
        <v>10170</v>
      </c>
      <c r="M1115" t="s">
        <v>8215</v>
      </c>
      <c r="N1115" t="s">
        <v>10171</v>
      </c>
      <c r="R1115" t="s">
        <v>10302</v>
      </c>
      <c r="S1115" t="s">
        <v>10303</v>
      </c>
      <c r="T1115" t="s">
        <v>10304</v>
      </c>
      <c r="V1115" t="s">
        <v>10124</v>
      </c>
    </row>
    <row r="1116" spans="1:22" x14ac:dyDescent="0.3">
      <c r="A1116" t="s">
        <v>7224</v>
      </c>
      <c r="B1116" s="2">
        <v>45350.592858796299</v>
      </c>
      <c r="C1116" t="s">
        <v>7458</v>
      </c>
      <c r="D1116" t="s">
        <v>16</v>
      </c>
      <c r="E1116" t="s">
        <v>900</v>
      </c>
      <c r="F1116">
        <f t="shared" si="17"/>
        <v>158</v>
      </c>
      <c r="G1116">
        <v>650653</v>
      </c>
      <c r="H1116">
        <v>4551</v>
      </c>
      <c r="I1116">
        <v>63</v>
      </c>
      <c r="J1116" t="s">
        <v>9902</v>
      </c>
      <c r="K1116" t="s">
        <v>10309</v>
      </c>
      <c r="L1116" t="s">
        <v>10305</v>
      </c>
      <c r="M1116" t="s">
        <v>8215</v>
      </c>
      <c r="N1116" t="s">
        <v>10306</v>
      </c>
      <c r="R1116" t="s">
        <v>10307</v>
      </c>
      <c r="S1116" t="s">
        <v>10308</v>
      </c>
      <c r="V1116" t="s">
        <v>10124</v>
      </c>
    </row>
    <row r="1117" spans="1:22" x14ac:dyDescent="0.3">
      <c r="A1117" t="s">
        <v>7224</v>
      </c>
      <c r="B1117" s="2">
        <v>45348.726180555554</v>
      </c>
      <c r="C1117" t="s">
        <v>7464</v>
      </c>
      <c r="D1117" t="s">
        <v>16</v>
      </c>
      <c r="E1117" t="s">
        <v>285</v>
      </c>
      <c r="F1117">
        <f t="shared" si="17"/>
        <v>187</v>
      </c>
      <c r="G1117">
        <v>6372645</v>
      </c>
      <c r="H1117">
        <v>46551</v>
      </c>
      <c r="I1117">
        <v>1045</v>
      </c>
      <c r="J1117" t="s">
        <v>7888</v>
      </c>
      <c r="K1117" t="s">
        <v>10314</v>
      </c>
      <c r="L1117" t="s">
        <v>10310</v>
      </c>
      <c r="M1117" t="s">
        <v>8215</v>
      </c>
      <c r="N1117" t="s">
        <v>10311</v>
      </c>
      <c r="R1117" t="s">
        <v>10312</v>
      </c>
      <c r="S1117" t="s">
        <v>10313</v>
      </c>
      <c r="V1117" t="s">
        <v>10124</v>
      </c>
    </row>
    <row r="1118" spans="1:22" x14ac:dyDescent="0.3">
      <c r="A1118" t="s">
        <v>7224</v>
      </c>
      <c r="B1118" s="2">
        <v>45329.589525462965</v>
      </c>
      <c r="C1118" t="s">
        <v>7471</v>
      </c>
      <c r="D1118" t="s">
        <v>16</v>
      </c>
      <c r="E1118" t="s">
        <v>1713</v>
      </c>
      <c r="F1118">
        <f t="shared" si="17"/>
        <v>178</v>
      </c>
      <c r="G1118">
        <v>507514</v>
      </c>
      <c r="H1118">
        <v>524</v>
      </c>
      <c r="I1118">
        <v>471</v>
      </c>
      <c r="J1118" t="s">
        <v>9902</v>
      </c>
      <c r="K1118" t="s">
        <v>10317</v>
      </c>
      <c r="L1118" t="s">
        <v>10305</v>
      </c>
      <c r="M1118" t="s">
        <v>8215</v>
      </c>
      <c r="N1118" t="s">
        <v>10306</v>
      </c>
      <c r="R1118" t="s">
        <v>10315</v>
      </c>
      <c r="S1118" t="s">
        <v>10316</v>
      </c>
      <c r="V1118" t="s">
        <v>10124</v>
      </c>
    </row>
    <row r="1119" spans="1:22" x14ac:dyDescent="0.3">
      <c r="A1119" t="s">
        <v>7224</v>
      </c>
      <c r="B1119" s="2">
        <v>45327.753865740742</v>
      </c>
      <c r="C1119" t="s">
        <v>7477</v>
      </c>
      <c r="D1119" t="s">
        <v>16</v>
      </c>
      <c r="E1119" t="s">
        <v>924</v>
      </c>
      <c r="F1119">
        <f t="shared" si="17"/>
        <v>155</v>
      </c>
      <c r="G1119">
        <v>869543</v>
      </c>
      <c r="H1119">
        <v>5533</v>
      </c>
      <c r="I1119">
        <v>206</v>
      </c>
      <c r="J1119" t="s">
        <v>9902</v>
      </c>
      <c r="K1119" t="s">
        <v>10322</v>
      </c>
      <c r="L1119" t="s">
        <v>10318</v>
      </c>
      <c r="M1119" t="s">
        <v>10319</v>
      </c>
      <c r="R1119" t="s">
        <v>10320</v>
      </c>
      <c r="S1119" t="s">
        <v>10321</v>
      </c>
      <c r="V1119" t="s">
        <v>10124</v>
      </c>
    </row>
    <row r="1120" spans="1:22" x14ac:dyDescent="0.3">
      <c r="A1120" t="s">
        <v>7224</v>
      </c>
      <c r="B1120" s="2">
        <v>45323.620844907404</v>
      </c>
      <c r="C1120" t="s">
        <v>7483</v>
      </c>
      <c r="D1120" t="s">
        <v>16</v>
      </c>
      <c r="E1120" t="s">
        <v>2029</v>
      </c>
      <c r="F1120">
        <f t="shared" si="17"/>
        <v>207</v>
      </c>
      <c r="G1120">
        <v>608888</v>
      </c>
      <c r="H1120">
        <v>4911</v>
      </c>
      <c r="I1120">
        <v>564</v>
      </c>
      <c r="J1120" t="s">
        <v>9902</v>
      </c>
      <c r="K1120" t="s">
        <v>10327</v>
      </c>
      <c r="L1120" t="s">
        <v>10323</v>
      </c>
      <c r="M1120" t="s">
        <v>10324</v>
      </c>
      <c r="R1120" t="s">
        <v>10325</v>
      </c>
      <c r="S1120" t="s">
        <v>10326</v>
      </c>
      <c r="V1120" t="s">
        <v>10124</v>
      </c>
    </row>
    <row r="1121" spans="1:22" x14ac:dyDescent="0.3">
      <c r="A1121" t="s">
        <v>7224</v>
      </c>
      <c r="B1121" s="2">
        <v>45320.549710648149</v>
      </c>
      <c r="C1121" t="s">
        <v>7490</v>
      </c>
      <c r="D1121" t="s">
        <v>16</v>
      </c>
      <c r="E1121" t="s">
        <v>745</v>
      </c>
      <c r="F1121">
        <f t="shared" si="17"/>
        <v>193</v>
      </c>
      <c r="G1121">
        <v>14297</v>
      </c>
      <c r="H1121">
        <v>167</v>
      </c>
      <c r="I1121">
        <v>2</v>
      </c>
      <c r="J1121" t="s">
        <v>9902</v>
      </c>
      <c r="K1121" t="s">
        <v>10331</v>
      </c>
      <c r="L1121" t="s">
        <v>10209</v>
      </c>
      <c r="M1121" t="s">
        <v>10328</v>
      </c>
      <c r="N1121" t="s">
        <v>10209</v>
      </c>
      <c r="R1121" t="s">
        <v>10329</v>
      </c>
      <c r="S1121" t="s">
        <v>10330</v>
      </c>
      <c r="V1121" t="s">
        <v>10124</v>
      </c>
    </row>
    <row r="1122" spans="1:22" x14ac:dyDescent="0.3">
      <c r="A1122" t="s">
        <v>7224</v>
      </c>
      <c r="B1122" s="2">
        <v>45305.81659722222</v>
      </c>
      <c r="C1122" t="s">
        <v>7496</v>
      </c>
      <c r="D1122" t="s">
        <v>16</v>
      </c>
      <c r="E1122" t="s">
        <v>2650</v>
      </c>
      <c r="F1122">
        <f t="shared" si="17"/>
        <v>211</v>
      </c>
      <c r="G1122">
        <v>929213</v>
      </c>
      <c r="H1122">
        <v>4824</v>
      </c>
      <c r="I1122">
        <v>217</v>
      </c>
      <c r="J1122" t="s">
        <v>7888</v>
      </c>
      <c r="K1122" t="s">
        <v>10337</v>
      </c>
      <c r="L1122" t="s">
        <v>10332</v>
      </c>
      <c r="M1122" t="s">
        <v>10333</v>
      </c>
      <c r="N1122" t="s">
        <v>10334</v>
      </c>
      <c r="R1122" t="s">
        <v>10335</v>
      </c>
      <c r="S1122" t="s">
        <v>10336</v>
      </c>
      <c r="V1122" t="s">
        <v>10124</v>
      </c>
    </row>
    <row r="1123" spans="1:22" x14ac:dyDescent="0.3">
      <c r="A1123" t="s">
        <v>7224</v>
      </c>
      <c r="B1123" s="2">
        <v>45259.76190972222</v>
      </c>
      <c r="C1123" t="s">
        <v>7503</v>
      </c>
      <c r="D1123" t="s">
        <v>16</v>
      </c>
      <c r="E1123" t="s">
        <v>738</v>
      </c>
      <c r="F1123">
        <f t="shared" si="17"/>
        <v>169</v>
      </c>
      <c r="G1123">
        <v>126013</v>
      </c>
      <c r="H1123">
        <v>1214</v>
      </c>
      <c r="I1123">
        <v>113</v>
      </c>
      <c r="J1123" t="s">
        <v>9902</v>
      </c>
      <c r="K1123" t="s">
        <v>10338</v>
      </c>
      <c r="L1123" t="s">
        <v>10209</v>
      </c>
      <c r="M1123" t="s">
        <v>10328</v>
      </c>
      <c r="N1123" t="s">
        <v>10209</v>
      </c>
      <c r="R1123" t="s">
        <v>10320</v>
      </c>
      <c r="S1123" t="s">
        <v>10321</v>
      </c>
      <c r="V1123" t="s">
        <v>10124</v>
      </c>
    </row>
    <row r="1124" spans="1:22" x14ac:dyDescent="0.3">
      <c r="A1124" t="s">
        <v>7224</v>
      </c>
      <c r="B1124" s="2">
        <v>45259.624745370369</v>
      </c>
      <c r="C1124" t="s">
        <v>7509</v>
      </c>
      <c r="D1124" t="s">
        <v>16</v>
      </c>
      <c r="E1124" t="s">
        <v>353</v>
      </c>
      <c r="F1124">
        <f t="shared" si="17"/>
        <v>172</v>
      </c>
      <c r="G1124">
        <v>566709</v>
      </c>
      <c r="H1124">
        <v>5756</v>
      </c>
      <c r="I1124">
        <v>39</v>
      </c>
      <c r="J1124" t="s">
        <v>9902</v>
      </c>
      <c r="K1124" t="s">
        <v>10331</v>
      </c>
      <c r="L1124" t="s">
        <v>10209</v>
      </c>
      <c r="M1124" t="s">
        <v>10328</v>
      </c>
      <c r="N1124" t="s">
        <v>10209</v>
      </c>
      <c r="R1124" t="s">
        <v>10320</v>
      </c>
      <c r="S1124" t="s">
        <v>10321</v>
      </c>
      <c r="V1124" t="s">
        <v>10124</v>
      </c>
    </row>
    <row r="1125" spans="1:22" x14ac:dyDescent="0.3">
      <c r="A1125" t="s">
        <v>7224</v>
      </c>
      <c r="B1125" s="2">
        <v>45259.499895833331</v>
      </c>
      <c r="C1125" t="s">
        <v>7515</v>
      </c>
      <c r="D1125" t="s">
        <v>16</v>
      </c>
      <c r="E1125" t="s">
        <v>1204</v>
      </c>
      <c r="F1125">
        <f t="shared" si="17"/>
        <v>181</v>
      </c>
      <c r="G1125">
        <v>82574</v>
      </c>
      <c r="H1125">
        <v>238</v>
      </c>
      <c r="I1125">
        <v>8</v>
      </c>
      <c r="J1125" t="s">
        <v>9902</v>
      </c>
      <c r="K1125" t="s">
        <v>10339</v>
      </c>
      <c r="L1125" t="s">
        <v>10209</v>
      </c>
      <c r="M1125" t="s">
        <v>10328</v>
      </c>
      <c r="N1125" t="s">
        <v>10209</v>
      </c>
      <c r="R1125" t="s">
        <v>10320</v>
      </c>
      <c r="S1125" t="s">
        <v>10321</v>
      </c>
      <c r="V1125" t="s">
        <v>10124</v>
      </c>
    </row>
    <row r="1126" spans="1:22" x14ac:dyDescent="0.3">
      <c r="A1126" t="s">
        <v>7224</v>
      </c>
      <c r="B1126" s="2">
        <v>45258.750127314815</v>
      </c>
      <c r="C1126" t="s">
        <v>7521</v>
      </c>
      <c r="D1126" t="s">
        <v>16</v>
      </c>
      <c r="E1126" t="s">
        <v>7523</v>
      </c>
      <c r="F1126">
        <f t="shared" si="17"/>
        <v>791</v>
      </c>
      <c r="G1126">
        <v>20840</v>
      </c>
      <c r="H1126">
        <v>644</v>
      </c>
      <c r="I1126">
        <v>42</v>
      </c>
      <c r="J1126" t="s">
        <v>9902</v>
      </c>
      <c r="K1126" t="s">
        <v>10340</v>
      </c>
      <c r="L1126" t="s">
        <v>10209</v>
      </c>
      <c r="M1126" t="s">
        <v>10328</v>
      </c>
      <c r="N1126" t="s">
        <v>10209</v>
      </c>
      <c r="R1126" t="s">
        <v>10320</v>
      </c>
      <c r="S1126" t="s">
        <v>10321</v>
      </c>
      <c r="V1126" t="s">
        <v>10124</v>
      </c>
    </row>
    <row r="1127" spans="1:22" x14ac:dyDescent="0.3">
      <c r="A1127" t="s">
        <v>7224</v>
      </c>
      <c r="B1127" s="2">
        <v>45257.75037037037</v>
      </c>
      <c r="C1127" t="s">
        <v>7528</v>
      </c>
      <c r="D1127" t="s">
        <v>16</v>
      </c>
      <c r="E1127" t="s">
        <v>848</v>
      </c>
      <c r="F1127">
        <f t="shared" si="17"/>
        <v>149</v>
      </c>
      <c r="G1127">
        <v>862746</v>
      </c>
      <c r="H1127">
        <v>6952</v>
      </c>
      <c r="I1127">
        <v>348</v>
      </c>
      <c r="J1127" t="s">
        <v>9902</v>
      </c>
      <c r="K1127" t="s">
        <v>10342</v>
      </c>
      <c r="L1127" t="s">
        <v>10341</v>
      </c>
      <c r="M1127" t="s">
        <v>10208</v>
      </c>
      <c r="N1127" t="s">
        <v>10209</v>
      </c>
      <c r="R1127" t="s">
        <v>10320</v>
      </c>
      <c r="S1127" t="s">
        <v>10321</v>
      </c>
      <c r="V1127" t="s">
        <v>10124</v>
      </c>
    </row>
    <row r="1128" spans="1:22" x14ac:dyDescent="0.3">
      <c r="A1128" t="s">
        <v>7224</v>
      </c>
      <c r="B1128" s="2">
        <v>45174.750289351854</v>
      </c>
      <c r="C1128" t="s">
        <v>7535</v>
      </c>
      <c r="D1128" t="s">
        <v>7537</v>
      </c>
      <c r="E1128" t="s">
        <v>453</v>
      </c>
      <c r="F1128">
        <f t="shared" si="17"/>
        <v>151</v>
      </c>
      <c r="G1128">
        <v>1278218</v>
      </c>
      <c r="H1128">
        <v>7207</v>
      </c>
      <c r="I1128">
        <v>1485</v>
      </c>
      <c r="J1128" t="s">
        <v>7888</v>
      </c>
      <c r="K1128" t="s">
        <v>10346</v>
      </c>
      <c r="L1128" t="s">
        <v>10343</v>
      </c>
      <c r="M1128" t="s">
        <v>10177</v>
      </c>
      <c r="N1128" t="s">
        <v>9188</v>
      </c>
      <c r="R1128" t="s">
        <v>10344</v>
      </c>
      <c r="S1128" t="s">
        <v>10345</v>
      </c>
      <c r="V1128" t="s">
        <v>10124</v>
      </c>
    </row>
    <row r="1129" spans="1:22" x14ac:dyDescent="0.3">
      <c r="A1129" t="s">
        <v>7224</v>
      </c>
      <c r="B1129" s="2">
        <v>45062.797951388886</v>
      </c>
      <c r="C1129" t="s">
        <v>7543</v>
      </c>
      <c r="D1129" t="s">
        <v>16</v>
      </c>
      <c r="E1129" t="s">
        <v>1692</v>
      </c>
      <c r="F1129">
        <f t="shared" si="17"/>
        <v>179</v>
      </c>
      <c r="G1129">
        <v>1352790</v>
      </c>
      <c r="H1129">
        <v>13798</v>
      </c>
      <c r="I1129">
        <v>369</v>
      </c>
      <c r="J1129" t="s">
        <v>7888</v>
      </c>
      <c r="K1129" t="s">
        <v>10352</v>
      </c>
      <c r="L1129" t="s">
        <v>10347</v>
      </c>
      <c r="M1129" t="s">
        <v>10348</v>
      </c>
      <c r="N1129" t="s">
        <v>10176</v>
      </c>
      <c r="O1129" t="s">
        <v>10349</v>
      </c>
      <c r="R1129" t="s">
        <v>10350</v>
      </c>
      <c r="S1129" t="s">
        <v>10351</v>
      </c>
      <c r="V1129" t="s">
        <v>10124</v>
      </c>
    </row>
    <row r="1130" spans="1:22" x14ac:dyDescent="0.3">
      <c r="A1130" t="s">
        <v>7224</v>
      </c>
      <c r="B1130" s="2">
        <v>45026.507488425923</v>
      </c>
      <c r="C1130" t="s">
        <v>7549</v>
      </c>
      <c r="D1130" t="s">
        <v>16</v>
      </c>
      <c r="E1130" t="s">
        <v>453</v>
      </c>
      <c r="F1130">
        <f t="shared" si="17"/>
        <v>151</v>
      </c>
      <c r="G1130">
        <v>481585</v>
      </c>
      <c r="H1130">
        <v>4545</v>
      </c>
      <c r="I1130">
        <v>408</v>
      </c>
      <c r="J1130" t="s">
        <v>7888</v>
      </c>
      <c r="K1130" t="s">
        <v>10357</v>
      </c>
      <c r="L1130" t="s">
        <v>10353</v>
      </c>
      <c r="M1130" t="s">
        <v>10354</v>
      </c>
      <c r="R1130" t="s">
        <v>10355</v>
      </c>
      <c r="S1130" t="s">
        <v>10356</v>
      </c>
      <c r="V1130" t="s">
        <v>10124</v>
      </c>
    </row>
    <row r="1131" spans="1:22" x14ac:dyDescent="0.3">
      <c r="A1131" t="s">
        <v>7224</v>
      </c>
      <c r="B1131" s="2">
        <v>45015.713182870371</v>
      </c>
      <c r="C1131" t="s">
        <v>7556</v>
      </c>
      <c r="D1131" t="s">
        <v>16</v>
      </c>
      <c r="E1131" t="s">
        <v>2029</v>
      </c>
      <c r="F1131">
        <f t="shared" si="17"/>
        <v>207</v>
      </c>
      <c r="G1131">
        <v>1030312</v>
      </c>
      <c r="H1131">
        <v>5431</v>
      </c>
      <c r="I1131">
        <v>274</v>
      </c>
      <c r="J1131" t="s">
        <v>7888</v>
      </c>
      <c r="K1131" t="s">
        <v>10361</v>
      </c>
      <c r="L1131" t="s">
        <v>10358</v>
      </c>
      <c r="M1131" t="s">
        <v>8215</v>
      </c>
      <c r="N1131" t="s">
        <v>10358</v>
      </c>
      <c r="R1131" t="s">
        <v>10359</v>
      </c>
      <c r="S1131" t="s">
        <v>10360</v>
      </c>
      <c r="V1131" t="s">
        <v>10124</v>
      </c>
    </row>
    <row r="1132" spans="1:22" x14ac:dyDescent="0.3">
      <c r="A1132" t="s">
        <v>7224</v>
      </c>
      <c r="B1132" s="2">
        <v>45012.673055555555</v>
      </c>
      <c r="C1132" t="s">
        <v>7562</v>
      </c>
      <c r="D1132" t="s">
        <v>16</v>
      </c>
      <c r="E1132" t="s">
        <v>4708</v>
      </c>
      <c r="F1132">
        <f t="shared" si="17"/>
        <v>261</v>
      </c>
      <c r="G1132">
        <v>844535</v>
      </c>
      <c r="H1132">
        <v>282</v>
      </c>
      <c r="I1132">
        <v>258</v>
      </c>
      <c r="J1132" t="s">
        <v>7888</v>
      </c>
      <c r="K1132" t="s">
        <v>10365</v>
      </c>
      <c r="L1132" t="s">
        <v>10362</v>
      </c>
      <c r="M1132" t="s">
        <v>10363</v>
      </c>
      <c r="N1132" t="s">
        <v>10364</v>
      </c>
      <c r="V1132" t="s">
        <v>10124</v>
      </c>
    </row>
    <row r="1133" spans="1:22" x14ac:dyDescent="0.3">
      <c r="A1133" t="s">
        <v>7224</v>
      </c>
      <c r="B1133" s="2">
        <v>44982.666712962964</v>
      </c>
      <c r="C1133" t="s">
        <v>7569</v>
      </c>
      <c r="D1133" t="s">
        <v>16</v>
      </c>
      <c r="E1133" t="s">
        <v>461</v>
      </c>
      <c r="F1133">
        <f t="shared" si="17"/>
        <v>176</v>
      </c>
      <c r="G1133">
        <v>116684</v>
      </c>
      <c r="H1133">
        <v>489</v>
      </c>
      <c r="I1133">
        <v>31</v>
      </c>
      <c r="J1133" t="s">
        <v>7888</v>
      </c>
      <c r="K1133" t="s">
        <v>10369</v>
      </c>
      <c r="L1133" t="s">
        <v>10366</v>
      </c>
      <c r="M1133" t="s">
        <v>10367</v>
      </c>
      <c r="O1133" t="s">
        <v>10368</v>
      </c>
      <c r="V1133" t="s">
        <v>10124</v>
      </c>
    </row>
    <row r="1134" spans="1:22" x14ac:dyDescent="0.3">
      <c r="A1134" t="s">
        <v>7224</v>
      </c>
      <c r="B1134" s="2">
        <v>44899.749699074076</v>
      </c>
      <c r="C1134" t="s">
        <v>7574</v>
      </c>
      <c r="D1134" t="s">
        <v>16</v>
      </c>
      <c r="E1134" t="s">
        <v>1032</v>
      </c>
      <c r="F1134">
        <f t="shared" si="17"/>
        <v>164</v>
      </c>
      <c r="G1134">
        <v>1619135</v>
      </c>
      <c r="H1134">
        <v>12182</v>
      </c>
      <c r="I1134">
        <v>1969</v>
      </c>
      <c r="J1134" t="s">
        <v>7887</v>
      </c>
      <c r="K1134" t="s">
        <v>10374</v>
      </c>
      <c r="L1134" t="s">
        <v>10176</v>
      </c>
      <c r="M1134" t="s">
        <v>10177</v>
      </c>
      <c r="Q1134" t="s">
        <v>10370</v>
      </c>
      <c r="R1134" t="s">
        <v>10371</v>
      </c>
      <c r="S1134" t="s">
        <v>10372</v>
      </c>
      <c r="U1134" t="s">
        <v>10373</v>
      </c>
      <c r="V1134" t="s">
        <v>10124</v>
      </c>
    </row>
    <row r="1135" spans="1:22" x14ac:dyDescent="0.3">
      <c r="A1135" t="s">
        <v>7224</v>
      </c>
      <c r="B1135" s="2">
        <v>44890.718553240738</v>
      </c>
      <c r="C1135" t="s">
        <v>7581</v>
      </c>
      <c r="D1135" t="s">
        <v>16</v>
      </c>
      <c r="E1135" t="s">
        <v>161</v>
      </c>
      <c r="F1135">
        <f t="shared" si="17"/>
        <v>182</v>
      </c>
      <c r="G1135">
        <v>304955</v>
      </c>
      <c r="H1135">
        <v>4351</v>
      </c>
      <c r="I1135">
        <v>949</v>
      </c>
      <c r="J1135" t="s">
        <v>7888</v>
      </c>
      <c r="K1135" t="s">
        <v>10378</v>
      </c>
      <c r="L1135" t="s">
        <v>10375</v>
      </c>
      <c r="M1135" t="s">
        <v>10376</v>
      </c>
      <c r="N1135" t="s">
        <v>10377</v>
      </c>
      <c r="V1135" t="s">
        <v>10124</v>
      </c>
    </row>
    <row r="1136" spans="1:22" x14ac:dyDescent="0.3">
      <c r="A1136" t="s">
        <v>7224</v>
      </c>
      <c r="B1136" s="2">
        <v>44884.62090277778</v>
      </c>
      <c r="C1136" t="s">
        <v>7588</v>
      </c>
      <c r="D1136" t="s">
        <v>16</v>
      </c>
      <c r="E1136" t="s">
        <v>191</v>
      </c>
      <c r="F1136">
        <f t="shared" si="17"/>
        <v>223</v>
      </c>
      <c r="G1136">
        <v>516994</v>
      </c>
      <c r="H1136">
        <v>11717</v>
      </c>
      <c r="I1136">
        <v>772</v>
      </c>
      <c r="J1136" t="s">
        <v>7888</v>
      </c>
      <c r="K1136" t="s">
        <v>10381</v>
      </c>
      <c r="L1136" t="s">
        <v>10379</v>
      </c>
      <c r="M1136" t="s">
        <v>10380</v>
      </c>
      <c r="V1136" t="s">
        <v>10124</v>
      </c>
    </row>
    <row r="1137" spans="1:22" x14ac:dyDescent="0.3">
      <c r="A1137" t="s">
        <v>7224</v>
      </c>
      <c r="B1137" s="2">
        <v>44875.471504629626</v>
      </c>
      <c r="C1137" t="s">
        <v>7594</v>
      </c>
      <c r="D1137" t="s">
        <v>16</v>
      </c>
      <c r="E1137" t="s">
        <v>199</v>
      </c>
      <c r="F1137">
        <f t="shared" si="17"/>
        <v>143</v>
      </c>
      <c r="G1137">
        <v>541580</v>
      </c>
      <c r="H1137">
        <v>3892</v>
      </c>
      <c r="I1137">
        <v>489</v>
      </c>
      <c r="J1137" t="s">
        <v>7888</v>
      </c>
      <c r="K1137" t="s">
        <v>10383</v>
      </c>
      <c r="L1137" t="s">
        <v>10382</v>
      </c>
      <c r="M1137" t="s">
        <v>8215</v>
      </c>
      <c r="V1137" t="s">
        <v>10124</v>
      </c>
    </row>
    <row r="1138" spans="1:22" x14ac:dyDescent="0.3">
      <c r="A1138" t="s">
        <v>7224</v>
      </c>
      <c r="B1138" s="2">
        <v>44841.698912037034</v>
      </c>
      <c r="C1138" t="s">
        <v>7599</v>
      </c>
      <c r="D1138" t="s">
        <v>16</v>
      </c>
      <c r="E1138" t="s">
        <v>415</v>
      </c>
      <c r="F1138">
        <f t="shared" si="17"/>
        <v>197</v>
      </c>
      <c r="G1138">
        <v>39580</v>
      </c>
      <c r="H1138">
        <v>638</v>
      </c>
      <c r="I1138">
        <v>79</v>
      </c>
      <c r="J1138" t="s">
        <v>7887</v>
      </c>
      <c r="K1138" t="s">
        <v>10386</v>
      </c>
      <c r="L1138" t="s">
        <v>10384</v>
      </c>
      <c r="M1138" t="s">
        <v>10385</v>
      </c>
      <c r="N1138" t="s">
        <v>8635</v>
      </c>
      <c r="V1138" t="s">
        <v>10124</v>
      </c>
    </row>
    <row r="1139" spans="1:22" x14ac:dyDescent="0.3">
      <c r="A1139" t="s">
        <v>7224</v>
      </c>
      <c r="B1139" s="2">
        <v>44686.666701388887</v>
      </c>
      <c r="C1139" t="s">
        <v>7605</v>
      </c>
      <c r="D1139" t="s">
        <v>16</v>
      </c>
      <c r="E1139" t="s">
        <v>554</v>
      </c>
      <c r="F1139">
        <f t="shared" si="17"/>
        <v>166</v>
      </c>
      <c r="G1139">
        <v>805057</v>
      </c>
      <c r="H1139">
        <v>17454</v>
      </c>
      <c r="I1139">
        <v>1484</v>
      </c>
      <c r="J1139" t="s">
        <v>7887</v>
      </c>
      <c r="K1139" t="s">
        <v>10390</v>
      </c>
      <c r="L1139" t="s">
        <v>10387</v>
      </c>
      <c r="M1139" t="s">
        <v>10388</v>
      </c>
      <c r="P1139" t="s">
        <v>10389</v>
      </c>
      <c r="V1139" t="s">
        <v>10124</v>
      </c>
    </row>
    <row r="1140" spans="1:22" x14ac:dyDescent="0.3">
      <c r="A1140" t="s">
        <v>7224</v>
      </c>
      <c r="B1140" s="2">
        <v>44639.750034722223</v>
      </c>
      <c r="C1140" t="s">
        <v>7612</v>
      </c>
      <c r="D1140" t="s">
        <v>16</v>
      </c>
      <c r="E1140" t="s">
        <v>485</v>
      </c>
      <c r="F1140">
        <f t="shared" si="17"/>
        <v>189</v>
      </c>
      <c r="G1140">
        <v>1230861</v>
      </c>
      <c r="H1140">
        <v>5727</v>
      </c>
      <c r="I1140">
        <v>873</v>
      </c>
      <c r="J1140" t="s">
        <v>9902</v>
      </c>
      <c r="K1140" t="s">
        <v>10392</v>
      </c>
      <c r="L1140" t="s">
        <v>10176</v>
      </c>
      <c r="M1140" t="s">
        <v>10177</v>
      </c>
      <c r="O1140" t="s">
        <v>10391</v>
      </c>
      <c r="V1140" t="s">
        <v>10124</v>
      </c>
    </row>
    <row r="1141" spans="1:22" x14ac:dyDescent="0.3">
      <c r="A1141" t="s">
        <v>7224</v>
      </c>
      <c r="B1141" s="2">
        <v>44520.749814814815</v>
      </c>
      <c r="C1141" t="s">
        <v>7618</v>
      </c>
      <c r="D1141" t="s">
        <v>16</v>
      </c>
      <c r="E1141" t="s">
        <v>885</v>
      </c>
      <c r="F1141">
        <f t="shared" si="17"/>
        <v>201</v>
      </c>
      <c r="G1141">
        <v>1037074</v>
      </c>
      <c r="H1141">
        <v>19403</v>
      </c>
      <c r="I1141">
        <v>2393</v>
      </c>
      <c r="J1141" t="s">
        <v>7887</v>
      </c>
      <c r="K1141" t="s">
        <v>10396</v>
      </c>
      <c r="L1141" t="s">
        <v>10393</v>
      </c>
      <c r="M1141" t="s">
        <v>10394</v>
      </c>
      <c r="O1141" t="s">
        <v>10395</v>
      </c>
      <c r="V1141" t="s">
        <v>10124</v>
      </c>
    </row>
    <row r="1142" spans="1:22" x14ac:dyDescent="0.3">
      <c r="A1142" t="s">
        <v>7224</v>
      </c>
      <c r="B1142" s="2">
        <v>44511.666956018518</v>
      </c>
      <c r="C1142" t="s">
        <v>7625</v>
      </c>
      <c r="D1142" t="s">
        <v>16</v>
      </c>
      <c r="E1142" t="s">
        <v>453</v>
      </c>
      <c r="F1142">
        <f t="shared" si="17"/>
        <v>151</v>
      </c>
      <c r="G1142">
        <v>1747342</v>
      </c>
      <c r="H1142">
        <v>6083</v>
      </c>
      <c r="I1142">
        <v>477</v>
      </c>
      <c r="J1142" t="s">
        <v>7887</v>
      </c>
      <c r="K1142" t="s">
        <v>10401</v>
      </c>
      <c r="L1142" t="s">
        <v>10397</v>
      </c>
      <c r="M1142" t="s">
        <v>10398</v>
      </c>
      <c r="R1142" t="s">
        <v>10399</v>
      </c>
      <c r="S1142" t="s">
        <v>10400</v>
      </c>
      <c r="V1142" t="s">
        <v>10124</v>
      </c>
    </row>
    <row r="1143" spans="1:22" x14ac:dyDescent="0.3">
      <c r="A1143" t="s">
        <v>7224</v>
      </c>
      <c r="B1143" s="2">
        <v>44494.750011574077</v>
      </c>
      <c r="C1143" t="s">
        <v>7632</v>
      </c>
      <c r="D1143" t="s">
        <v>16</v>
      </c>
      <c r="E1143" t="s">
        <v>477</v>
      </c>
      <c r="F1143">
        <f t="shared" si="17"/>
        <v>194</v>
      </c>
      <c r="G1143">
        <v>865839</v>
      </c>
      <c r="H1143">
        <v>7621</v>
      </c>
      <c r="I1143">
        <v>1205</v>
      </c>
      <c r="J1143" t="s">
        <v>9902</v>
      </c>
      <c r="K1143" t="s">
        <v>10403</v>
      </c>
      <c r="L1143" t="s">
        <v>10393</v>
      </c>
      <c r="M1143" t="s">
        <v>10328</v>
      </c>
      <c r="O1143" t="s">
        <v>10402</v>
      </c>
      <c r="V1143" t="s">
        <v>10124</v>
      </c>
    </row>
    <row r="1144" spans="1:22" x14ac:dyDescent="0.3">
      <c r="A1144" t="s">
        <v>7224</v>
      </c>
      <c r="B1144" s="2">
        <v>44181.751377314817</v>
      </c>
      <c r="C1144" t="s">
        <v>7639</v>
      </c>
      <c r="D1144" t="s">
        <v>16</v>
      </c>
      <c r="E1144" t="s">
        <v>530</v>
      </c>
      <c r="F1144">
        <f t="shared" si="17"/>
        <v>219</v>
      </c>
      <c r="G1144">
        <v>156662</v>
      </c>
      <c r="H1144">
        <v>1820</v>
      </c>
      <c r="I1144">
        <v>341</v>
      </c>
      <c r="J1144" t="s">
        <v>9902</v>
      </c>
      <c r="K1144" t="s">
        <v>10407</v>
      </c>
      <c r="L1144" t="s">
        <v>10404</v>
      </c>
      <c r="M1144" t="s">
        <v>10405</v>
      </c>
      <c r="O1144" t="s">
        <v>10406</v>
      </c>
      <c r="V1144" t="s">
        <v>10124</v>
      </c>
    </row>
    <row r="1145" spans="1:22" x14ac:dyDescent="0.3">
      <c r="A1145" t="s">
        <v>7224</v>
      </c>
      <c r="B1145" s="2">
        <v>44180.333344907405</v>
      </c>
      <c r="C1145" t="s">
        <v>7646</v>
      </c>
      <c r="D1145" t="s">
        <v>16</v>
      </c>
      <c r="E1145" t="s">
        <v>5888</v>
      </c>
      <c r="F1145">
        <f t="shared" si="17"/>
        <v>42</v>
      </c>
      <c r="G1145">
        <v>3965</v>
      </c>
      <c r="H1145">
        <v>193</v>
      </c>
      <c r="I1145">
        <v>21</v>
      </c>
      <c r="J1145" t="s">
        <v>9902</v>
      </c>
      <c r="K1145" t="s">
        <v>10407</v>
      </c>
      <c r="L1145" t="s">
        <v>10404</v>
      </c>
      <c r="M1145" t="s">
        <v>10405</v>
      </c>
      <c r="O1145" t="s">
        <v>10406</v>
      </c>
      <c r="V1145" t="s">
        <v>10124</v>
      </c>
    </row>
    <row r="1146" spans="1:22" x14ac:dyDescent="0.3">
      <c r="A1146" t="s">
        <v>7224</v>
      </c>
      <c r="B1146" s="2">
        <v>44146.750891203701</v>
      </c>
      <c r="C1146" t="s">
        <v>7651</v>
      </c>
      <c r="D1146" t="s">
        <v>16</v>
      </c>
      <c r="E1146" t="s">
        <v>6121</v>
      </c>
      <c r="F1146">
        <f t="shared" si="17"/>
        <v>245</v>
      </c>
      <c r="G1146">
        <v>7394</v>
      </c>
      <c r="H1146">
        <v>401</v>
      </c>
      <c r="I1146">
        <v>34</v>
      </c>
      <c r="J1146" t="s">
        <v>9902</v>
      </c>
      <c r="K1146" t="s">
        <v>10411</v>
      </c>
      <c r="L1146" t="s">
        <v>10408</v>
      </c>
      <c r="M1146" t="s">
        <v>10409</v>
      </c>
      <c r="O1146" t="s">
        <v>10410</v>
      </c>
      <c r="V1146" t="s">
        <v>10124</v>
      </c>
    </row>
    <row r="1147" spans="1:22" x14ac:dyDescent="0.3">
      <c r="A1147" t="s">
        <v>7224</v>
      </c>
      <c r="B1147" s="2">
        <v>44138.750243055554</v>
      </c>
      <c r="C1147" t="s">
        <v>7657</v>
      </c>
      <c r="D1147" t="s">
        <v>16</v>
      </c>
      <c r="E1147" t="s">
        <v>578</v>
      </c>
      <c r="F1147">
        <f t="shared" si="17"/>
        <v>218</v>
      </c>
      <c r="G1147">
        <v>581699</v>
      </c>
      <c r="H1147">
        <v>7932</v>
      </c>
      <c r="I1147">
        <v>779</v>
      </c>
      <c r="J1147" t="s">
        <v>7888</v>
      </c>
      <c r="K1147" t="s">
        <v>10415</v>
      </c>
      <c r="L1147" t="s">
        <v>10412</v>
      </c>
      <c r="M1147" t="s">
        <v>10413</v>
      </c>
      <c r="O1147" t="s">
        <v>10414</v>
      </c>
      <c r="V1147" t="s">
        <v>10124</v>
      </c>
    </row>
    <row r="1148" spans="1:22" x14ac:dyDescent="0.3">
      <c r="A1148" t="s">
        <v>7224</v>
      </c>
      <c r="B1148" s="2">
        <v>44134.749259259261</v>
      </c>
      <c r="C1148" t="s">
        <v>7664</v>
      </c>
      <c r="D1148" t="s">
        <v>16</v>
      </c>
      <c r="E1148" t="s">
        <v>6557</v>
      </c>
      <c r="F1148">
        <f t="shared" si="17"/>
        <v>51</v>
      </c>
      <c r="G1148">
        <v>11372</v>
      </c>
      <c r="H1148">
        <v>1013</v>
      </c>
      <c r="I1148">
        <v>116</v>
      </c>
      <c r="J1148" t="s">
        <v>9902</v>
      </c>
      <c r="K1148" t="s">
        <v>10416</v>
      </c>
      <c r="L1148" t="s">
        <v>10412</v>
      </c>
      <c r="M1148" t="s">
        <v>10413</v>
      </c>
      <c r="O1148" t="s">
        <v>10414</v>
      </c>
      <c r="V1148" t="s">
        <v>10124</v>
      </c>
    </row>
    <row r="1149" spans="1:22" x14ac:dyDescent="0.3">
      <c r="A1149" t="s">
        <v>7224</v>
      </c>
      <c r="B1149" s="2">
        <v>44119.670023148145</v>
      </c>
      <c r="C1149" t="s">
        <v>7669</v>
      </c>
      <c r="D1149" t="s">
        <v>16</v>
      </c>
      <c r="E1149" t="s">
        <v>765</v>
      </c>
      <c r="F1149">
        <f t="shared" si="17"/>
        <v>254</v>
      </c>
      <c r="G1149">
        <v>1506774</v>
      </c>
      <c r="H1149">
        <v>39224</v>
      </c>
      <c r="I1149">
        <v>2043</v>
      </c>
      <c r="J1149" t="s">
        <v>9902</v>
      </c>
      <c r="K1149" t="s">
        <v>10420</v>
      </c>
      <c r="L1149" t="s">
        <v>10417</v>
      </c>
      <c r="M1149" t="s">
        <v>10418</v>
      </c>
      <c r="R1149" t="s">
        <v>10419</v>
      </c>
      <c r="V1149" t="s">
        <v>10124</v>
      </c>
    </row>
    <row r="1150" spans="1:22" x14ac:dyDescent="0.3">
      <c r="A1150" t="s">
        <v>7224</v>
      </c>
      <c r="B1150" s="2">
        <v>44098.709421296298</v>
      </c>
      <c r="C1150" t="s">
        <v>7676</v>
      </c>
      <c r="D1150" t="s">
        <v>16</v>
      </c>
      <c r="E1150" t="s">
        <v>983</v>
      </c>
      <c r="F1150">
        <f t="shared" si="17"/>
        <v>203</v>
      </c>
      <c r="G1150">
        <v>5233668</v>
      </c>
      <c r="H1150">
        <v>59873</v>
      </c>
      <c r="I1150">
        <v>1307</v>
      </c>
      <c r="J1150" t="s">
        <v>9902</v>
      </c>
      <c r="K1150" t="s">
        <v>10425</v>
      </c>
      <c r="L1150" t="s">
        <v>10421</v>
      </c>
      <c r="M1150" t="s">
        <v>10422</v>
      </c>
      <c r="R1150" t="s">
        <v>10423</v>
      </c>
      <c r="S1150" t="s">
        <v>10424</v>
      </c>
      <c r="V1150" t="s">
        <v>10124</v>
      </c>
    </row>
    <row r="1151" spans="1:22" x14ac:dyDescent="0.3">
      <c r="A1151" t="s">
        <v>7224</v>
      </c>
      <c r="B1151" s="2">
        <v>44092.666597222225</v>
      </c>
      <c r="C1151" t="s">
        <v>7682</v>
      </c>
      <c r="D1151" t="s">
        <v>16</v>
      </c>
      <c r="E1151" t="s">
        <v>307</v>
      </c>
      <c r="F1151">
        <f t="shared" si="17"/>
        <v>233</v>
      </c>
      <c r="G1151">
        <v>1076596</v>
      </c>
      <c r="H1151">
        <v>6400</v>
      </c>
      <c r="I1151">
        <v>1229</v>
      </c>
      <c r="J1151" t="s">
        <v>7887</v>
      </c>
      <c r="K1151" t="s">
        <v>10429</v>
      </c>
      <c r="L1151" t="s">
        <v>10426</v>
      </c>
      <c r="M1151" t="s">
        <v>10427</v>
      </c>
      <c r="O1151" t="s">
        <v>10428</v>
      </c>
      <c r="V1151" t="s">
        <v>10124</v>
      </c>
    </row>
    <row r="1152" spans="1:22" x14ac:dyDescent="0.3">
      <c r="A1152" t="s">
        <v>7224</v>
      </c>
      <c r="B1152" s="2">
        <v>44031.666400462964</v>
      </c>
      <c r="C1152" t="s">
        <v>7689</v>
      </c>
      <c r="D1152" t="s">
        <v>3731</v>
      </c>
      <c r="E1152" t="s">
        <v>377</v>
      </c>
      <c r="F1152">
        <f t="shared" si="17"/>
        <v>204</v>
      </c>
      <c r="G1152">
        <v>12489028</v>
      </c>
      <c r="H1152">
        <v>149193</v>
      </c>
      <c r="I1152">
        <v>10268</v>
      </c>
      <c r="J1152" t="s">
        <v>7887</v>
      </c>
      <c r="K1152" t="s">
        <v>10432</v>
      </c>
      <c r="L1152" t="s">
        <v>10393</v>
      </c>
      <c r="M1152" t="s">
        <v>10328</v>
      </c>
      <c r="R1152" t="s">
        <v>10430</v>
      </c>
      <c r="S1152" t="s">
        <v>10431</v>
      </c>
      <c r="V1152" t="s">
        <v>10124</v>
      </c>
    </row>
    <row r="1153" spans="1:22" x14ac:dyDescent="0.3">
      <c r="A1153" t="s">
        <v>7224</v>
      </c>
      <c r="B1153" s="2">
        <v>44013.707615740743</v>
      </c>
      <c r="C1153" t="s">
        <v>7696</v>
      </c>
      <c r="D1153" t="s">
        <v>16</v>
      </c>
      <c r="E1153" t="s">
        <v>453</v>
      </c>
      <c r="F1153">
        <f t="shared" si="17"/>
        <v>151</v>
      </c>
      <c r="G1153">
        <v>1316287</v>
      </c>
      <c r="H1153">
        <v>32446</v>
      </c>
      <c r="I1153">
        <v>1938</v>
      </c>
      <c r="J1153" t="s">
        <v>7887</v>
      </c>
      <c r="K1153" t="s">
        <v>10434</v>
      </c>
      <c r="L1153" t="s">
        <v>10260</v>
      </c>
      <c r="M1153" t="s">
        <v>10433</v>
      </c>
      <c r="O1153" t="s">
        <v>10260</v>
      </c>
      <c r="V1153" t="s">
        <v>10124</v>
      </c>
    </row>
    <row r="1154" spans="1:22" x14ac:dyDescent="0.3">
      <c r="A1154" t="s">
        <v>7224</v>
      </c>
      <c r="B1154" s="2">
        <v>43971.708356481482</v>
      </c>
      <c r="C1154" t="s">
        <v>7703</v>
      </c>
      <c r="D1154" t="s">
        <v>4174</v>
      </c>
      <c r="E1154" t="s">
        <v>7705</v>
      </c>
      <c r="F1154">
        <f t="shared" ref="F1154:F1180" si="18">IFERROR(IF(ISNUMBER(SEARCH("M", E1154)), MID(E1154, SEARCH("T", E1154) + 1, SEARCH("M", E1154) - SEARCH("T", E1154) - 1) * 60, 0), 0) + IFERROR(IF(ISNUMBER(SEARCH("M", E1154)), MID(E1154, SEARCH("M", E1154) + 1, SEARCH("S", E1154) - SEARCH("M", E1154) - 1) * 1, MID(E1154, SEARCH("T", E1154) + 1, SEARCH("S", E1154) - SEARCH("T", E1154) - 1) * 1), 0)</f>
        <v>234</v>
      </c>
      <c r="G1154">
        <v>396829</v>
      </c>
      <c r="H1154">
        <v>2553</v>
      </c>
      <c r="I1154">
        <v>272</v>
      </c>
      <c r="J1154" t="s">
        <v>7888</v>
      </c>
      <c r="K1154" t="s">
        <v>10438</v>
      </c>
      <c r="L1154" t="s">
        <v>10435</v>
      </c>
      <c r="M1154" t="s">
        <v>10436</v>
      </c>
      <c r="O1154" t="s">
        <v>10437</v>
      </c>
      <c r="V1154" t="s">
        <v>10124</v>
      </c>
    </row>
    <row r="1155" spans="1:22" x14ac:dyDescent="0.3">
      <c r="A1155" t="s">
        <v>7224</v>
      </c>
      <c r="B1155" s="2">
        <v>43961.709201388891</v>
      </c>
      <c r="C1155" t="s">
        <v>7711</v>
      </c>
      <c r="D1155" t="s">
        <v>4174</v>
      </c>
      <c r="E1155" t="s">
        <v>7713</v>
      </c>
      <c r="F1155">
        <f t="shared" si="18"/>
        <v>327</v>
      </c>
      <c r="G1155">
        <v>626410</v>
      </c>
      <c r="H1155">
        <v>7474</v>
      </c>
      <c r="I1155">
        <v>590</v>
      </c>
      <c r="J1155" t="s">
        <v>9902</v>
      </c>
      <c r="K1155" t="s">
        <v>10442</v>
      </c>
      <c r="L1155" t="s">
        <v>10439</v>
      </c>
      <c r="M1155" t="s">
        <v>10440</v>
      </c>
      <c r="O1155" t="s">
        <v>10441</v>
      </c>
      <c r="V1155" t="s">
        <v>10124</v>
      </c>
    </row>
    <row r="1156" spans="1:22" x14ac:dyDescent="0.3">
      <c r="A1156" t="s">
        <v>7224</v>
      </c>
      <c r="B1156" s="2">
        <v>43947.755289351851</v>
      </c>
      <c r="C1156" t="s">
        <v>7719</v>
      </c>
      <c r="D1156" t="s">
        <v>16</v>
      </c>
      <c r="E1156" t="s">
        <v>377</v>
      </c>
      <c r="F1156">
        <f t="shared" si="18"/>
        <v>204</v>
      </c>
      <c r="G1156">
        <v>16709917</v>
      </c>
      <c r="H1156">
        <v>87320</v>
      </c>
      <c r="I1156">
        <v>1862</v>
      </c>
      <c r="J1156" t="s">
        <v>7887</v>
      </c>
      <c r="K1156" t="s">
        <v>10447</v>
      </c>
      <c r="L1156" t="s">
        <v>10443</v>
      </c>
      <c r="M1156" t="s">
        <v>10444</v>
      </c>
      <c r="R1156" t="s">
        <v>10445</v>
      </c>
      <c r="S1156" t="s">
        <v>10446</v>
      </c>
      <c r="V1156" t="s">
        <v>10124</v>
      </c>
    </row>
    <row r="1157" spans="1:22" x14ac:dyDescent="0.3">
      <c r="A1157" t="s">
        <v>7224</v>
      </c>
      <c r="B1157" s="2">
        <v>43806.774398148147</v>
      </c>
      <c r="C1157" t="s">
        <v>7726</v>
      </c>
      <c r="D1157" t="s">
        <v>4174</v>
      </c>
      <c r="E1157" t="s">
        <v>2801</v>
      </c>
      <c r="F1157">
        <f t="shared" si="18"/>
        <v>50</v>
      </c>
      <c r="G1157">
        <v>37086</v>
      </c>
      <c r="H1157">
        <v>707</v>
      </c>
      <c r="I1157">
        <v>30</v>
      </c>
      <c r="J1157" t="s">
        <v>7888</v>
      </c>
      <c r="K1157" t="s">
        <v>10447</v>
      </c>
      <c r="L1157" t="s">
        <v>10443</v>
      </c>
      <c r="M1157" t="s">
        <v>10444</v>
      </c>
      <c r="O1157" t="s">
        <v>10448</v>
      </c>
      <c r="V1157" t="s">
        <v>10124</v>
      </c>
    </row>
    <row r="1158" spans="1:22" x14ac:dyDescent="0.3">
      <c r="A1158" t="s">
        <v>7224</v>
      </c>
      <c r="B1158" s="2">
        <v>43779.713449074072</v>
      </c>
      <c r="C1158" t="s">
        <v>7732</v>
      </c>
      <c r="D1158" t="s">
        <v>4174</v>
      </c>
      <c r="E1158" t="s">
        <v>477</v>
      </c>
      <c r="F1158">
        <f t="shared" si="18"/>
        <v>194</v>
      </c>
      <c r="G1158">
        <v>1136068</v>
      </c>
      <c r="H1158">
        <v>14145</v>
      </c>
      <c r="I1158">
        <v>325</v>
      </c>
      <c r="J1158" t="s">
        <v>7888</v>
      </c>
      <c r="K1158" t="s">
        <v>10450</v>
      </c>
      <c r="L1158" t="s">
        <v>10449</v>
      </c>
      <c r="M1158" t="s">
        <v>10422</v>
      </c>
      <c r="O1158" t="s">
        <v>10406</v>
      </c>
      <c r="V1158" t="s">
        <v>10124</v>
      </c>
    </row>
    <row r="1159" spans="1:22" x14ac:dyDescent="0.3">
      <c r="A1159" t="s">
        <v>7224</v>
      </c>
      <c r="B1159" s="2">
        <v>43774.544652777775</v>
      </c>
      <c r="D1159" t="s">
        <v>4174</v>
      </c>
      <c r="E1159" t="s">
        <v>6231</v>
      </c>
      <c r="F1159">
        <f t="shared" si="18"/>
        <v>11</v>
      </c>
      <c r="G1159">
        <v>21767</v>
      </c>
      <c r="H1159">
        <v>1621</v>
      </c>
      <c r="I1159">
        <v>156</v>
      </c>
      <c r="J1159" t="s">
        <v>7887</v>
      </c>
      <c r="K1159" t="s">
        <v>10451</v>
      </c>
      <c r="M1159" t="s">
        <v>8215</v>
      </c>
      <c r="V1159" t="s">
        <v>10124</v>
      </c>
    </row>
    <row r="1160" spans="1:22" x14ac:dyDescent="0.3">
      <c r="A1160" t="s">
        <v>7743</v>
      </c>
      <c r="B1160" s="2">
        <v>46013.624606481484</v>
      </c>
      <c r="C1160" t="s">
        <v>7746</v>
      </c>
      <c r="D1160" t="s">
        <v>3347</v>
      </c>
      <c r="E1160" t="s">
        <v>1116</v>
      </c>
      <c r="F1160">
        <f t="shared" si="18"/>
        <v>220</v>
      </c>
      <c r="G1160">
        <v>161165</v>
      </c>
      <c r="H1160">
        <v>5332</v>
      </c>
      <c r="I1160">
        <v>535</v>
      </c>
      <c r="J1160" t="s">
        <v>7888</v>
      </c>
      <c r="K1160" t="s">
        <v>10459</v>
      </c>
      <c r="L1160" t="s">
        <v>10452</v>
      </c>
      <c r="M1160" t="s">
        <v>10453</v>
      </c>
      <c r="Q1160" t="s">
        <v>10454</v>
      </c>
      <c r="R1160" t="s">
        <v>10455</v>
      </c>
      <c r="S1160" t="s">
        <v>10456</v>
      </c>
      <c r="T1160" t="s">
        <v>10457</v>
      </c>
      <c r="U1160" t="s">
        <v>10458</v>
      </c>
      <c r="V1160" t="s">
        <v>10460</v>
      </c>
    </row>
    <row r="1161" spans="1:22" x14ac:dyDescent="0.3">
      <c r="A1161" t="s">
        <v>7743</v>
      </c>
      <c r="B1161" s="2">
        <v>45965.750057870369</v>
      </c>
      <c r="C1161" t="s">
        <v>7752</v>
      </c>
      <c r="D1161" t="s">
        <v>3347</v>
      </c>
      <c r="E1161" t="s">
        <v>7754</v>
      </c>
      <c r="F1161">
        <f t="shared" si="18"/>
        <v>1282</v>
      </c>
      <c r="G1161">
        <v>23622</v>
      </c>
      <c r="H1161">
        <v>57</v>
      </c>
      <c r="I1161">
        <v>3</v>
      </c>
      <c r="J1161" t="s">
        <v>9902</v>
      </c>
      <c r="K1161" t="s">
        <v>10466</v>
      </c>
      <c r="M1161" t="s">
        <v>8215</v>
      </c>
      <c r="Q1161" t="s">
        <v>10461</v>
      </c>
      <c r="R1161" t="s">
        <v>10462</v>
      </c>
      <c r="S1161" t="s">
        <v>10463</v>
      </c>
      <c r="T1161" t="s">
        <v>10464</v>
      </c>
      <c r="U1161" t="s">
        <v>10465</v>
      </c>
      <c r="V1161" t="s">
        <v>10460</v>
      </c>
    </row>
    <row r="1162" spans="1:22" x14ac:dyDescent="0.3">
      <c r="A1162" t="s">
        <v>7743</v>
      </c>
      <c r="B1162" s="2">
        <v>45964.752511574072</v>
      </c>
      <c r="C1162" t="s">
        <v>7758</v>
      </c>
      <c r="D1162" t="s">
        <v>3347</v>
      </c>
      <c r="E1162" t="s">
        <v>7760</v>
      </c>
      <c r="F1162">
        <f t="shared" si="18"/>
        <v>394</v>
      </c>
      <c r="G1162">
        <v>18544</v>
      </c>
      <c r="H1162">
        <v>40</v>
      </c>
      <c r="I1162">
        <v>11</v>
      </c>
      <c r="J1162" t="s">
        <v>7888</v>
      </c>
      <c r="K1162" t="s">
        <v>10472</v>
      </c>
      <c r="M1162" t="s">
        <v>8215</v>
      </c>
      <c r="Q1162" t="s">
        <v>10467</v>
      </c>
      <c r="R1162" t="s">
        <v>10468</v>
      </c>
      <c r="S1162" t="s">
        <v>10469</v>
      </c>
      <c r="T1162" t="s">
        <v>10470</v>
      </c>
      <c r="U1162" t="s">
        <v>10471</v>
      </c>
      <c r="V1162" t="s">
        <v>10460</v>
      </c>
    </row>
    <row r="1163" spans="1:22" x14ac:dyDescent="0.3">
      <c r="A1163" t="s">
        <v>7743</v>
      </c>
      <c r="B1163" s="2">
        <v>45960.750300925924</v>
      </c>
      <c r="C1163" t="s">
        <v>7764</v>
      </c>
      <c r="D1163" t="s">
        <v>3347</v>
      </c>
      <c r="E1163" t="s">
        <v>7766</v>
      </c>
      <c r="F1163">
        <f t="shared" si="18"/>
        <v>293</v>
      </c>
      <c r="G1163">
        <v>87393</v>
      </c>
      <c r="H1163">
        <v>546</v>
      </c>
      <c r="I1163">
        <v>3</v>
      </c>
      <c r="J1163" t="s">
        <v>7888</v>
      </c>
      <c r="K1163" t="s">
        <v>10478</v>
      </c>
      <c r="M1163" t="s">
        <v>8215</v>
      </c>
      <c r="Q1163" t="s">
        <v>10473</v>
      </c>
      <c r="R1163" t="s">
        <v>10474</v>
      </c>
      <c r="S1163" t="s">
        <v>10475</v>
      </c>
      <c r="T1163" t="s">
        <v>10476</v>
      </c>
      <c r="U1163" t="s">
        <v>10477</v>
      </c>
      <c r="V1163" t="s">
        <v>10460</v>
      </c>
    </row>
    <row r="1164" spans="1:22" x14ac:dyDescent="0.3">
      <c r="A1164" t="s">
        <v>7743</v>
      </c>
      <c r="B1164" s="2">
        <v>45935.457395833335</v>
      </c>
      <c r="C1164" t="s">
        <v>7771</v>
      </c>
      <c r="D1164" t="s">
        <v>3347</v>
      </c>
      <c r="E1164" t="s">
        <v>7773</v>
      </c>
      <c r="F1164">
        <f t="shared" si="18"/>
        <v>1384</v>
      </c>
      <c r="G1164">
        <v>121394</v>
      </c>
      <c r="H1164">
        <v>225</v>
      </c>
      <c r="I1164">
        <v>10</v>
      </c>
      <c r="J1164" t="s">
        <v>9902</v>
      </c>
      <c r="K1164" t="s">
        <v>10484</v>
      </c>
      <c r="M1164" t="s">
        <v>8215</v>
      </c>
      <c r="Q1164" t="s">
        <v>10479</v>
      </c>
      <c r="R1164" t="s">
        <v>10480</v>
      </c>
      <c r="S1164" t="s">
        <v>10481</v>
      </c>
      <c r="T1164" t="s">
        <v>10482</v>
      </c>
      <c r="U1164" t="s">
        <v>10483</v>
      </c>
      <c r="V1164" t="s">
        <v>10460</v>
      </c>
    </row>
    <row r="1165" spans="1:22" x14ac:dyDescent="0.3">
      <c r="A1165" t="s">
        <v>7743</v>
      </c>
      <c r="B1165" s="2">
        <v>45903.708379629628</v>
      </c>
      <c r="C1165" t="s">
        <v>7777</v>
      </c>
      <c r="D1165" t="s">
        <v>3347</v>
      </c>
      <c r="E1165" t="s">
        <v>7779</v>
      </c>
      <c r="F1165">
        <f t="shared" si="18"/>
        <v>1433</v>
      </c>
      <c r="G1165">
        <v>152246</v>
      </c>
      <c r="H1165">
        <v>1303</v>
      </c>
      <c r="I1165">
        <v>40</v>
      </c>
      <c r="J1165" t="s">
        <v>9902</v>
      </c>
      <c r="K1165" t="s">
        <v>10490</v>
      </c>
      <c r="M1165" t="s">
        <v>8215</v>
      </c>
      <c r="Q1165" t="s">
        <v>10485</v>
      </c>
      <c r="R1165" t="s">
        <v>10486</v>
      </c>
      <c r="S1165" t="s">
        <v>10487</v>
      </c>
      <c r="T1165" t="s">
        <v>10488</v>
      </c>
      <c r="U1165" t="s">
        <v>10489</v>
      </c>
      <c r="V1165" t="s">
        <v>10460</v>
      </c>
    </row>
    <row r="1166" spans="1:22" x14ac:dyDescent="0.3">
      <c r="A1166" t="s">
        <v>7743</v>
      </c>
      <c r="B1166" s="2">
        <v>45884.750081018516</v>
      </c>
      <c r="C1166" t="s">
        <v>7783</v>
      </c>
      <c r="D1166" t="s">
        <v>3347</v>
      </c>
      <c r="E1166" t="s">
        <v>2426</v>
      </c>
      <c r="F1166">
        <f t="shared" si="18"/>
        <v>191</v>
      </c>
      <c r="G1166">
        <v>155908</v>
      </c>
      <c r="H1166">
        <v>3236</v>
      </c>
      <c r="I1166">
        <v>10</v>
      </c>
      <c r="J1166" t="s">
        <v>7888</v>
      </c>
      <c r="K1166" t="s">
        <v>10498</v>
      </c>
      <c r="L1166" t="s">
        <v>10491</v>
      </c>
      <c r="M1166" t="s">
        <v>10492</v>
      </c>
      <c r="N1166" t="s">
        <v>10491</v>
      </c>
      <c r="Q1166" t="s">
        <v>10493</v>
      </c>
      <c r="R1166" t="s">
        <v>10494</v>
      </c>
      <c r="S1166" t="s">
        <v>10495</v>
      </c>
      <c r="T1166" t="s">
        <v>10496</v>
      </c>
      <c r="U1166" t="s">
        <v>10497</v>
      </c>
      <c r="V1166" t="s">
        <v>10460</v>
      </c>
    </row>
    <row r="1167" spans="1:22" x14ac:dyDescent="0.3">
      <c r="A1167" t="s">
        <v>7743</v>
      </c>
      <c r="B1167" s="2">
        <v>45755.582870370374</v>
      </c>
      <c r="C1167" t="s">
        <v>7789</v>
      </c>
      <c r="D1167" t="s">
        <v>3347</v>
      </c>
      <c r="E1167" t="s">
        <v>461</v>
      </c>
      <c r="F1167">
        <f t="shared" si="18"/>
        <v>176</v>
      </c>
      <c r="G1167">
        <v>185081</v>
      </c>
      <c r="H1167">
        <v>3114</v>
      </c>
      <c r="I1167">
        <v>233</v>
      </c>
      <c r="J1167" t="s">
        <v>7888</v>
      </c>
      <c r="K1167" t="s">
        <v>10506</v>
      </c>
      <c r="L1167" t="s">
        <v>10499</v>
      </c>
      <c r="M1167" t="s">
        <v>10500</v>
      </c>
      <c r="N1167" t="s">
        <v>10499</v>
      </c>
      <c r="Q1167" t="s">
        <v>10501</v>
      </c>
      <c r="R1167" t="s">
        <v>10502</v>
      </c>
      <c r="S1167" t="s">
        <v>10503</v>
      </c>
      <c r="T1167" t="s">
        <v>10504</v>
      </c>
      <c r="U1167" t="s">
        <v>10505</v>
      </c>
      <c r="V1167" t="s">
        <v>10460</v>
      </c>
    </row>
    <row r="1168" spans="1:22" x14ac:dyDescent="0.3">
      <c r="A1168" t="s">
        <v>7743</v>
      </c>
      <c r="B1168" s="2">
        <v>45730.561678240738</v>
      </c>
      <c r="C1168" t="s">
        <v>7795</v>
      </c>
      <c r="D1168" t="s">
        <v>3347</v>
      </c>
      <c r="E1168" t="s">
        <v>145</v>
      </c>
      <c r="F1168">
        <f t="shared" si="18"/>
        <v>160</v>
      </c>
      <c r="G1168">
        <v>22048</v>
      </c>
      <c r="H1168">
        <v>87</v>
      </c>
      <c r="I1168">
        <v>9</v>
      </c>
      <c r="J1168" t="s">
        <v>7888</v>
      </c>
      <c r="K1168" t="s">
        <v>10512</v>
      </c>
      <c r="L1168" t="s">
        <v>10499</v>
      </c>
      <c r="M1168" t="s">
        <v>10507</v>
      </c>
      <c r="Q1168" t="s">
        <v>10508</v>
      </c>
      <c r="R1168" t="s">
        <v>7891</v>
      </c>
      <c r="S1168" t="s">
        <v>10509</v>
      </c>
      <c r="T1168" t="s">
        <v>10510</v>
      </c>
      <c r="U1168" t="s">
        <v>10511</v>
      </c>
      <c r="V1168" t="s">
        <v>10460</v>
      </c>
    </row>
    <row r="1169" spans="1:22" x14ac:dyDescent="0.3">
      <c r="A1169" t="s">
        <v>7743</v>
      </c>
      <c r="B1169" s="2">
        <v>45716.58315972222</v>
      </c>
      <c r="C1169" t="s">
        <v>7800</v>
      </c>
      <c r="D1169" t="s">
        <v>3347</v>
      </c>
      <c r="E1169" t="s">
        <v>485</v>
      </c>
      <c r="F1169">
        <f t="shared" si="18"/>
        <v>189</v>
      </c>
      <c r="G1169">
        <v>55155</v>
      </c>
      <c r="H1169">
        <v>1090</v>
      </c>
      <c r="I1169">
        <v>18</v>
      </c>
      <c r="J1169" t="s">
        <v>7888</v>
      </c>
      <c r="K1169" t="s">
        <v>10518</v>
      </c>
      <c r="L1169" t="s">
        <v>10499</v>
      </c>
      <c r="M1169" t="s">
        <v>10507</v>
      </c>
      <c r="Q1169" t="s">
        <v>10513</v>
      </c>
      <c r="R1169" t="s">
        <v>10514</v>
      </c>
      <c r="S1169" t="s">
        <v>10515</v>
      </c>
      <c r="T1169" t="s">
        <v>10516</v>
      </c>
      <c r="U1169" t="s">
        <v>10517</v>
      </c>
      <c r="V1169" t="s">
        <v>10460</v>
      </c>
    </row>
    <row r="1170" spans="1:22" x14ac:dyDescent="0.3">
      <c r="A1170" t="s">
        <v>7743</v>
      </c>
      <c r="B1170" s="2">
        <v>45713.584583333337</v>
      </c>
      <c r="C1170" t="s">
        <v>7806</v>
      </c>
      <c r="D1170" t="s">
        <v>3347</v>
      </c>
      <c r="E1170" t="s">
        <v>7808</v>
      </c>
      <c r="F1170">
        <f t="shared" si="18"/>
        <v>279</v>
      </c>
      <c r="G1170">
        <v>55973</v>
      </c>
      <c r="H1170">
        <v>2777</v>
      </c>
      <c r="I1170">
        <v>50</v>
      </c>
      <c r="J1170" t="s">
        <v>7888</v>
      </c>
      <c r="K1170" t="s">
        <v>10525</v>
      </c>
      <c r="L1170" t="s">
        <v>10519</v>
      </c>
      <c r="M1170" t="s">
        <v>8215</v>
      </c>
      <c r="Q1170" t="s">
        <v>10520</v>
      </c>
      <c r="R1170" t="s">
        <v>10521</v>
      </c>
      <c r="S1170" t="s">
        <v>10522</v>
      </c>
      <c r="T1170" t="s">
        <v>10523</v>
      </c>
      <c r="U1170" t="s">
        <v>10524</v>
      </c>
      <c r="V1170" t="s">
        <v>10460</v>
      </c>
    </row>
    <row r="1171" spans="1:22" x14ac:dyDescent="0.3">
      <c r="A1171" t="s">
        <v>7743</v>
      </c>
      <c r="B1171" s="2">
        <v>45666.541145833333</v>
      </c>
      <c r="C1171" t="s">
        <v>7812</v>
      </c>
      <c r="D1171" t="s">
        <v>3347</v>
      </c>
      <c r="E1171" t="s">
        <v>415</v>
      </c>
      <c r="F1171">
        <f t="shared" si="18"/>
        <v>197</v>
      </c>
      <c r="G1171">
        <v>80833</v>
      </c>
      <c r="H1171">
        <v>34</v>
      </c>
      <c r="I1171">
        <v>39</v>
      </c>
      <c r="J1171" t="s">
        <v>7888</v>
      </c>
      <c r="K1171" t="s">
        <v>10533</v>
      </c>
      <c r="L1171" t="s">
        <v>10526</v>
      </c>
      <c r="M1171" t="s">
        <v>10527</v>
      </c>
      <c r="Q1171" t="s">
        <v>10528</v>
      </c>
      <c r="R1171" t="s">
        <v>10529</v>
      </c>
      <c r="S1171" t="s">
        <v>10530</v>
      </c>
      <c r="T1171" t="s">
        <v>10531</v>
      </c>
      <c r="U1171" t="s">
        <v>10532</v>
      </c>
      <c r="V1171" t="s">
        <v>10460</v>
      </c>
    </row>
    <row r="1172" spans="1:22" x14ac:dyDescent="0.3">
      <c r="A1172" t="s">
        <v>7743</v>
      </c>
      <c r="B1172" s="2">
        <v>45646.542129629626</v>
      </c>
      <c r="C1172" t="s">
        <v>7817</v>
      </c>
      <c r="D1172" t="s">
        <v>3347</v>
      </c>
      <c r="E1172" t="s">
        <v>377</v>
      </c>
      <c r="F1172">
        <f t="shared" si="18"/>
        <v>204</v>
      </c>
      <c r="G1172">
        <v>56137</v>
      </c>
      <c r="H1172">
        <v>181</v>
      </c>
      <c r="I1172">
        <v>8</v>
      </c>
      <c r="J1172" t="s">
        <v>7888</v>
      </c>
      <c r="K1172" t="s">
        <v>10539</v>
      </c>
      <c r="L1172" t="s">
        <v>10526</v>
      </c>
      <c r="M1172" t="s">
        <v>10527</v>
      </c>
      <c r="Q1172" t="s">
        <v>10534</v>
      </c>
      <c r="R1172" t="s">
        <v>10535</v>
      </c>
      <c r="S1172" t="s">
        <v>10536</v>
      </c>
      <c r="T1172" t="s">
        <v>10537</v>
      </c>
      <c r="U1172" t="s">
        <v>10538</v>
      </c>
      <c r="V1172" t="s">
        <v>10460</v>
      </c>
    </row>
    <row r="1173" spans="1:22" x14ac:dyDescent="0.3">
      <c r="A1173" t="s">
        <v>7743</v>
      </c>
      <c r="B1173" s="2">
        <v>45639.58353009259</v>
      </c>
      <c r="C1173" t="s">
        <v>7823</v>
      </c>
      <c r="D1173" t="s">
        <v>3347</v>
      </c>
      <c r="E1173" t="s">
        <v>377</v>
      </c>
      <c r="F1173">
        <f t="shared" si="18"/>
        <v>204</v>
      </c>
      <c r="G1173">
        <v>25404</v>
      </c>
      <c r="H1173">
        <v>182</v>
      </c>
      <c r="I1173">
        <v>66</v>
      </c>
      <c r="J1173" t="s">
        <v>7888</v>
      </c>
      <c r="K1173" t="s">
        <v>10544</v>
      </c>
      <c r="L1173" t="s">
        <v>10526</v>
      </c>
      <c r="M1173" t="s">
        <v>10527</v>
      </c>
      <c r="Q1173" t="s">
        <v>10540</v>
      </c>
      <c r="R1173" t="s">
        <v>10541</v>
      </c>
      <c r="S1173" t="s">
        <v>10542</v>
      </c>
      <c r="U1173" t="s">
        <v>10543</v>
      </c>
      <c r="V1173" t="s">
        <v>10460</v>
      </c>
    </row>
    <row r="1174" spans="1:22" x14ac:dyDescent="0.3">
      <c r="A1174" t="s">
        <v>7743</v>
      </c>
      <c r="B1174" s="2">
        <v>45284.747337962966</v>
      </c>
      <c r="C1174" t="s">
        <v>7829</v>
      </c>
      <c r="D1174" t="s">
        <v>3347</v>
      </c>
      <c r="E1174" t="s">
        <v>453</v>
      </c>
      <c r="F1174">
        <f t="shared" si="18"/>
        <v>151</v>
      </c>
      <c r="G1174">
        <v>150930</v>
      </c>
      <c r="H1174">
        <v>1778</v>
      </c>
      <c r="I1174">
        <v>80</v>
      </c>
      <c r="J1174" t="s">
        <v>7887</v>
      </c>
      <c r="K1174" t="s">
        <v>10545</v>
      </c>
      <c r="L1174" t="s">
        <v>8393</v>
      </c>
      <c r="M1174" t="s">
        <v>8392</v>
      </c>
      <c r="N1174" t="s">
        <v>8398</v>
      </c>
      <c r="V1174" t="s">
        <v>10460</v>
      </c>
    </row>
    <row r="1175" spans="1:22" x14ac:dyDescent="0.3">
      <c r="A1175" t="s">
        <v>7743</v>
      </c>
      <c r="B1175" s="2">
        <v>44873.438009259262</v>
      </c>
      <c r="C1175" t="s">
        <v>7835</v>
      </c>
      <c r="D1175" t="s">
        <v>3347</v>
      </c>
      <c r="E1175" t="s">
        <v>908</v>
      </c>
      <c r="F1175">
        <f t="shared" si="18"/>
        <v>170</v>
      </c>
      <c r="G1175">
        <v>350884</v>
      </c>
      <c r="H1175">
        <v>4216</v>
      </c>
      <c r="I1175">
        <v>74</v>
      </c>
      <c r="J1175" t="s">
        <v>7887</v>
      </c>
      <c r="K1175" t="s">
        <v>10546</v>
      </c>
      <c r="L1175" t="s">
        <v>8393</v>
      </c>
      <c r="M1175" t="s">
        <v>8392</v>
      </c>
      <c r="N1175" t="s">
        <v>8398</v>
      </c>
      <c r="V1175" t="s">
        <v>10460</v>
      </c>
    </row>
    <row r="1176" spans="1:22" x14ac:dyDescent="0.3">
      <c r="A1176" t="s">
        <v>7743</v>
      </c>
      <c r="B1176" s="2">
        <v>44556.750057870369</v>
      </c>
      <c r="C1176" t="s">
        <v>7841</v>
      </c>
      <c r="D1176" t="s">
        <v>3347</v>
      </c>
      <c r="E1176" t="s">
        <v>113</v>
      </c>
      <c r="F1176">
        <f t="shared" si="18"/>
        <v>153</v>
      </c>
      <c r="G1176">
        <v>221045</v>
      </c>
      <c r="H1176">
        <v>2466</v>
      </c>
      <c r="I1176">
        <v>114</v>
      </c>
      <c r="J1176" t="s">
        <v>7888</v>
      </c>
      <c r="K1176" t="s">
        <v>10547</v>
      </c>
      <c r="L1176" t="s">
        <v>8398</v>
      </c>
      <c r="M1176" t="s">
        <v>8392</v>
      </c>
      <c r="V1176" t="s">
        <v>10460</v>
      </c>
    </row>
    <row r="1177" spans="1:22" x14ac:dyDescent="0.3">
      <c r="A1177" t="s">
        <v>7743</v>
      </c>
      <c r="B1177" s="2">
        <v>44317.669016203705</v>
      </c>
      <c r="C1177" t="s">
        <v>7847</v>
      </c>
      <c r="D1177" t="s">
        <v>3347</v>
      </c>
      <c r="E1177" t="s">
        <v>7808</v>
      </c>
      <c r="F1177">
        <f t="shared" si="18"/>
        <v>279</v>
      </c>
      <c r="G1177">
        <v>1525366</v>
      </c>
      <c r="H1177">
        <v>3382</v>
      </c>
      <c r="I1177">
        <v>192</v>
      </c>
      <c r="J1177" t="s">
        <v>7887</v>
      </c>
      <c r="K1177" t="s">
        <v>10553</v>
      </c>
      <c r="L1177" t="s">
        <v>8364</v>
      </c>
      <c r="M1177" t="s">
        <v>10548</v>
      </c>
      <c r="N1177" t="s">
        <v>10549</v>
      </c>
      <c r="P1177" t="s">
        <v>10550</v>
      </c>
      <c r="R1177" t="s">
        <v>10551</v>
      </c>
      <c r="S1177" t="s">
        <v>10552</v>
      </c>
      <c r="V1177" t="s">
        <v>10460</v>
      </c>
    </row>
    <row r="1178" spans="1:22" x14ac:dyDescent="0.3">
      <c r="A1178" t="s">
        <v>7743</v>
      </c>
      <c r="B1178" s="2">
        <v>43986.762523148151</v>
      </c>
      <c r="C1178" t="s">
        <v>7854</v>
      </c>
      <c r="D1178" t="s">
        <v>3347</v>
      </c>
      <c r="E1178" t="s">
        <v>330</v>
      </c>
      <c r="F1178">
        <f t="shared" si="18"/>
        <v>208</v>
      </c>
      <c r="G1178">
        <v>823635</v>
      </c>
      <c r="H1178">
        <v>9578</v>
      </c>
      <c r="I1178">
        <v>659</v>
      </c>
      <c r="J1178" t="s">
        <v>9902</v>
      </c>
      <c r="K1178" t="s">
        <v>10558</v>
      </c>
      <c r="L1178" t="s">
        <v>10554</v>
      </c>
      <c r="M1178" t="s">
        <v>10555</v>
      </c>
      <c r="R1178" t="s">
        <v>10556</v>
      </c>
      <c r="T1178" t="s">
        <v>10557</v>
      </c>
      <c r="V1178" t="s">
        <v>10460</v>
      </c>
    </row>
    <row r="1179" spans="1:22" x14ac:dyDescent="0.3">
      <c r="A1179" t="s">
        <v>7743</v>
      </c>
      <c r="B1179" s="2">
        <v>43779.583344907405</v>
      </c>
      <c r="C1179" t="s">
        <v>7861</v>
      </c>
      <c r="D1179" t="s">
        <v>3347</v>
      </c>
      <c r="E1179" t="s">
        <v>270</v>
      </c>
      <c r="F1179">
        <f t="shared" si="18"/>
        <v>228</v>
      </c>
      <c r="G1179">
        <v>34008</v>
      </c>
      <c r="H1179">
        <v>1282</v>
      </c>
      <c r="I1179">
        <v>100</v>
      </c>
      <c r="J1179" t="s">
        <v>7887</v>
      </c>
      <c r="K1179" t="s">
        <v>10563</v>
      </c>
      <c r="L1179" t="s">
        <v>8364</v>
      </c>
      <c r="M1179" t="s">
        <v>7989</v>
      </c>
      <c r="P1179" t="s">
        <v>10559</v>
      </c>
      <c r="R1179" t="s">
        <v>10560</v>
      </c>
      <c r="S1179" t="s">
        <v>10561</v>
      </c>
      <c r="T1179" t="s">
        <v>10562</v>
      </c>
      <c r="V1179" t="s">
        <v>10460</v>
      </c>
    </row>
    <row r="1180" spans="1:22" x14ac:dyDescent="0.3">
      <c r="A1180" t="s">
        <v>7743</v>
      </c>
      <c r="B1180" s="2">
        <v>43778.55982638889</v>
      </c>
      <c r="C1180" t="s">
        <v>7867</v>
      </c>
      <c r="D1180" t="s">
        <v>3347</v>
      </c>
      <c r="E1180" t="s">
        <v>3021</v>
      </c>
      <c r="F1180">
        <f t="shared" si="18"/>
        <v>253</v>
      </c>
      <c r="G1180">
        <v>25030</v>
      </c>
      <c r="H1180">
        <v>1071</v>
      </c>
      <c r="I1180">
        <v>95</v>
      </c>
      <c r="J1180" t="s">
        <v>7887</v>
      </c>
      <c r="K1180" t="s">
        <v>10567</v>
      </c>
      <c r="L1180" t="s">
        <v>8840</v>
      </c>
      <c r="M1180" t="s">
        <v>8608</v>
      </c>
      <c r="P1180" t="s">
        <v>10564</v>
      </c>
      <c r="R1180" t="s">
        <v>10565</v>
      </c>
      <c r="S1180" t="s">
        <v>10566</v>
      </c>
      <c r="V1180" t="s">
        <v>10460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51"/>
  <sheetViews>
    <sheetView zoomScale="115" zoomScaleNormal="115" workbookViewId="0"/>
  </sheetViews>
  <sheetFormatPr defaultRowHeight="14.4" x14ac:dyDescent="0.3"/>
  <cols>
    <col min="1" max="1" width="13.77734375" customWidth="1"/>
    <col min="2" max="2" width="20.21875" bestFit="1" customWidth="1"/>
    <col min="3" max="3" width="28.44140625" customWidth="1"/>
    <col min="4" max="4" width="15.5546875" bestFit="1" customWidth="1"/>
    <col min="5" max="5" width="95.109375" bestFit="1" customWidth="1"/>
    <col min="6" max="6" width="6.77734375" customWidth="1"/>
    <col min="7" max="7" width="12.21875" customWidth="1"/>
    <col min="8" max="8" width="15.77734375" customWidth="1"/>
    <col min="11" max="11" width="11.77734375" customWidth="1"/>
    <col min="12" max="12" width="10.6640625" bestFit="1" customWidth="1"/>
    <col min="13" max="13" width="44.88671875" bestFit="1" customWidth="1"/>
    <col min="14" max="14" width="48.88671875" bestFit="1" customWidth="1"/>
    <col min="15" max="15" width="44.5546875" bestFit="1" customWidth="1"/>
    <col min="16" max="16" width="38.6640625" bestFit="1" customWidth="1"/>
    <col min="17" max="17" width="28.33203125" bestFit="1" customWidth="1"/>
    <col min="18" max="18" width="21.21875" customWidth="1"/>
    <col min="19" max="19" width="15.33203125" bestFit="1" customWidth="1"/>
    <col min="20" max="20" width="102.5546875" bestFit="1" customWidth="1"/>
    <col min="21" max="21" width="129.109375" bestFit="1" customWidth="1"/>
    <col min="22" max="22" width="94.5546875" bestFit="1" customWidth="1"/>
    <col min="23" max="23" width="71.21875" customWidth="1"/>
    <col min="24" max="24" width="10.44140625" bestFit="1" customWidth="1"/>
    <col min="25" max="25" width="20.77734375" customWidth="1"/>
  </cols>
  <sheetData>
    <row r="1" spans="1:24" x14ac:dyDescent="0.3">
      <c r="A1" t="s">
        <v>0</v>
      </c>
      <c r="B1" t="s">
        <v>2</v>
      </c>
      <c r="C1" t="s">
        <v>3</v>
      </c>
      <c r="D1" t="s">
        <v>4</v>
      </c>
      <c r="E1" t="s">
        <v>5</v>
      </c>
      <c r="F1" t="s">
        <v>6</v>
      </c>
      <c r="G1" t="s">
        <v>7</v>
      </c>
      <c r="H1" t="s">
        <v>8</v>
      </c>
      <c r="I1" t="s">
        <v>9</v>
      </c>
      <c r="J1" t="s">
        <v>10</v>
      </c>
      <c r="K1" t="s">
        <v>7871</v>
      </c>
      <c r="L1" t="s">
        <v>7890</v>
      </c>
      <c r="M1" t="s">
        <v>7872</v>
      </c>
      <c r="N1" t="s">
        <v>7873</v>
      </c>
      <c r="O1" t="s">
        <v>7874</v>
      </c>
      <c r="P1" t="s">
        <v>7875</v>
      </c>
      <c r="Q1" t="s">
        <v>7876</v>
      </c>
      <c r="R1" t="s">
        <v>7877</v>
      </c>
      <c r="S1" t="s">
        <v>7878</v>
      </c>
      <c r="T1" t="s">
        <v>7879</v>
      </c>
      <c r="U1" t="s">
        <v>7880</v>
      </c>
      <c r="V1" t="s">
        <v>7881</v>
      </c>
      <c r="W1" t="s">
        <v>7882</v>
      </c>
      <c r="X1" t="s">
        <v>7883</v>
      </c>
    </row>
    <row r="2" spans="1:24" x14ac:dyDescent="0.3">
      <c r="A2" t="s">
        <v>11</v>
      </c>
      <c r="B2" t="s">
        <v>196</v>
      </c>
      <c r="C2" t="s">
        <v>197</v>
      </c>
      <c r="D2" t="s">
        <v>198</v>
      </c>
      <c r="E2" t="s">
        <v>195</v>
      </c>
      <c r="F2" t="s">
        <v>16</v>
      </c>
      <c r="G2" t="s">
        <v>199</v>
      </c>
      <c r="H2" t="s">
        <v>200</v>
      </c>
      <c r="I2" t="s">
        <v>201</v>
      </c>
      <c r="J2" t="s">
        <v>202</v>
      </c>
      <c r="K2" t="str">
        <f>LEFT(_xlfn.TEXTAFTER(Table1[[#This Row],[description]],"Label:"),10)</f>
        <v xml:space="preserve"> Geet MP3
</v>
      </c>
      <c r="L2" t="str" cm="1">
        <f t="array" ref="L2">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Album</v>
      </c>
      <c r="M2" t="str">
        <f>_xlfn.TEXTBEFORE(Table1[[#This Row],[Title]],{":","(","-"})</f>
        <v xml:space="preserve">Pinda Wale </v>
      </c>
      <c r="N2" t="str">
        <f>_xlfn.TEXTBEFORE(_xlfn.TEXTAFTER(Table1[[#This Row],[description]],"Singer:"),CHAR(10))</f>
        <v xml:space="preserve"> Nishawn Bhullar, Gurlez Akhtar </v>
      </c>
      <c r="O2" t="str">
        <f>_xlfn.TEXTBEFORE(_xlfn.TEXTAFTER(Table1[[#This Row],[description]],"Lyrics:"),CHAR(10))</f>
        <v xml:space="preserve"> Aman Sumal </v>
      </c>
      <c r="P2" t="e">
        <f>_xlfn.TEXTBEFORE(_xlfn.TEXTAFTER(Table1[[#This Row],[description]],"Composer:"),CHAR(10))</f>
        <v>#N/A</v>
      </c>
      <c r="S2" s="1" t="e">
        <f>HYPERLINK(_xlfn.TEXTBEFORE(_xlfn.TEXTAFTER(Table1[[#This Row],[description]],"YouTube Music:"),CHAR(10)))</f>
        <v>#N/A</v>
      </c>
      <c r="T2" s="1" t="str">
        <f>HYPERLINK(_xlfn.TEXTBEFORE(_xlfn.TEXTAFTER(Table1[[#This Row],[description]],"Spotify:"),CHAR(10)))</f>
        <v xml:space="preserve"> https://open.spotify.com/album/1zPjEwFVi4iviTUW7OgYad</v>
      </c>
      <c r="U2" s="1" t="str">
        <f>HYPERLINK(_xlfn.TEXTBEFORE(_xlfn.TEXTAFTER(Table1[[#This Row],[description]],"Apple Music:"),CHAR(10)))</f>
        <v xml:space="preserve"> https://music.apple.com/us/album/old-skool/1859905062</v>
      </c>
      <c r="V2" s="1" t="e">
        <f>HYPERLINK(_xlfn.TEXTBEFORE(_xlfn.TEXTAFTER(Table1[[#This Row],[description]], "JioSaavn:"),CHAR(10)))</f>
        <v>#N/A</v>
      </c>
      <c r="W2" s="1" t="e">
        <f>HYPERLINK(_xlfn.TEXTBEFORE(_xlfn.TEXTAFTER(Table1[[#This Row],[description]], "Instagram Reel:"),CHAR(10)))</f>
        <v>#N/A</v>
      </c>
    </row>
    <row r="3" spans="1:24" x14ac:dyDescent="0.3">
      <c r="A3" t="s">
        <v>11</v>
      </c>
      <c r="B3" t="s">
        <v>13</v>
      </c>
      <c r="C3" t="s">
        <v>14</v>
      </c>
      <c r="D3" t="s">
        <v>15</v>
      </c>
      <c r="E3" t="s">
        <v>12</v>
      </c>
      <c r="F3" t="s">
        <v>16</v>
      </c>
      <c r="G3" t="s">
        <v>17</v>
      </c>
      <c r="H3" t="s">
        <v>18</v>
      </c>
      <c r="I3" t="s">
        <v>19</v>
      </c>
      <c r="J3" t="s">
        <v>20</v>
      </c>
      <c r="K3" t="str">
        <f>LEFT(_xlfn.TEXTAFTER(Table1[[#This Row],[description]],"Label:"),10)</f>
        <v xml:space="preserve"> Geet MP3
</v>
      </c>
      <c r="L3" t="str" cm="1">
        <f t="array" ref="L3">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3" t="str">
        <f>_xlfn.TEXTBEFORE(Table1[[#This Row],[Title]],{":","(","-"})</f>
        <v>DIOR</v>
      </c>
      <c r="N3" t="str">
        <f>_xlfn.TEXTBEFORE(_xlfn.TEXTAFTER(Table1[[#This Row],[description]],"Singer:"),CHAR(10))</f>
        <v xml:space="preserve"> Arjun Sahota</v>
      </c>
      <c r="O3" t="str">
        <f>_xlfn.TEXTBEFORE(_xlfn.TEXTAFTER(Table1[[#This Row],[description]],"Lyrics:"),CHAR(10))</f>
        <v xml:space="preserve"> Arjun Sahota, Prince Bhullar</v>
      </c>
      <c r="P3" t="str">
        <f>_xlfn.TEXTBEFORE(_xlfn.TEXTAFTER(Table1[[#This Row],[description]],"Composer:"),CHAR(10))</f>
        <v xml:space="preserve"> Gagan Dhillon, Arjun Sahota</v>
      </c>
      <c r="S3" s="1" t="str">
        <f>HYPERLINK(_xlfn.TEXTBEFORE(_xlfn.TEXTAFTER(Table1[[#This Row],[description]],"YouTube Music:"),CHAR(10)))</f>
        <v xml:space="preserve"> https://music.youtube.com/watch?v=lREph5ZVvQs&amp;si=rvAQ0rdY0xMGldHh</v>
      </c>
      <c r="T3" s="1" t="str">
        <f>HYPERLINK(_xlfn.TEXTBEFORE(_xlfn.TEXTAFTER(Table1[[#This Row],[description]],"Spotify:"),CHAR(10)))</f>
        <v xml:space="preserve"> https://open.spotify.com/album/5IzBn1B6m8QiI7lipYybD9</v>
      </c>
      <c r="U3" s="1" t="str">
        <f>HYPERLINK(_xlfn.TEXTBEFORE(_xlfn.TEXTAFTER(Table1[[#This Row],[description]],"Apple Music:"),CHAR(10)))</f>
        <v xml:space="preserve"> https://music.apple.com/us/album/dior-single/6820847752</v>
      </c>
      <c r="V3" s="1" t="str">
        <f>HYPERLINK(_xlfn.TEXTBEFORE(_xlfn.TEXTAFTER(Table1[[#This Row],[description]], "JioSaavn:"),CHAR(10)))</f>
        <v xml:space="preserve"> https://www.jiosaavn.com/album/dior/u5nQJ1AcvVw_</v>
      </c>
      <c r="W3" s="1" t="str">
        <f>HYPERLINK(_xlfn.TEXTBEFORE(_xlfn.TEXTAFTER(Table1[[#This Row],[description]], "Instagram Reel:"),CHAR(10)))</f>
        <v xml:space="preserve"> https://www.instagram.com/reels/audio/1080937844733432</v>
      </c>
    </row>
    <row r="4" spans="1:24" x14ac:dyDescent="0.3">
      <c r="A4" t="s">
        <v>11</v>
      </c>
      <c r="B4" t="s">
        <v>22</v>
      </c>
      <c r="C4" t="s">
        <v>23</v>
      </c>
      <c r="D4" t="s">
        <v>24</v>
      </c>
      <c r="E4" t="s">
        <v>21</v>
      </c>
      <c r="F4" t="s">
        <v>16</v>
      </c>
      <c r="G4" t="s">
        <v>25</v>
      </c>
      <c r="H4" t="s">
        <v>26</v>
      </c>
      <c r="I4" t="s">
        <v>27</v>
      </c>
      <c r="J4" t="s">
        <v>28</v>
      </c>
      <c r="K4" t="str">
        <f>LEFT(_xlfn.TEXTAFTER(Table1[[#This Row],[description]],"Label:"),10)</f>
        <v xml:space="preserve"> Geet MP3
</v>
      </c>
      <c r="L4" t="str" cm="1">
        <f t="array" ref="L4">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4" t="str">
        <f>_xlfn.TEXTBEFORE(Table1[[#This Row],[Title]],{":","(","-"})</f>
        <v>DEEWANE</v>
      </c>
      <c r="N4" t="str">
        <f>_xlfn.TEXTBEFORE(_xlfn.TEXTAFTER(Table1[[#This Row],[description]],"Singer:"),CHAR(10))</f>
        <v xml:space="preserve"> Arjun Sahota</v>
      </c>
      <c r="O4" t="str">
        <f>_xlfn.TEXTBEFORE(_xlfn.TEXTAFTER(Table1[[#This Row],[description]],"Lyrics:"),CHAR(10))</f>
        <v xml:space="preserve"> Arjun Sahota</v>
      </c>
      <c r="P4" t="str">
        <f>_xlfn.TEXTBEFORE(_xlfn.TEXTAFTER(Table1[[#This Row],[description]],"Composer:"),CHAR(10))</f>
        <v xml:space="preserve"> Arjun Sahota</v>
      </c>
      <c r="Q4" t="e">
        <f>_xlfn.TEXTBEFORE(_xlfn.TEXTAFTER(Table1[[#This Row],[description]],CHAR(10)&amp;"Music:"),CHAR(10))</f>
        <v>#N/A</v>
      </c>
      <c r="R4" t="str">
        <f>_xlfn.TEXTBEFORE(_xlfn.TEXTAFTER(Table1[[#This Row],[description]],CHAR(10)&amp;"Video:"),CHAR(10))</f>
        <v xml:space="preserve"> Satti Dhillon</v>
      </c>
      <c r="S4" s="1" t="str">
        <f>HYPERLINK(_xlfn.TEXTBEFORE(_xlfn.TEXTAFTER(Table1[[#This Row],[description]],"YouTube Music:"),CHAR(10)))</f>
        <v xml:space="preserve"> https://music.youtube.com/playlist?list=OLAK5uy_kXXO1x32ZNAkdxd9ajLB33ALge3CWxtU0&amp;si=a-dBzrTFsHqJnlBD</v>
      </c>
      <c r="T4" s="1" t="str">
        <f>HYPERLINK(_xlfn.TEXTBEFORE(_xlfn.TEXTAFTER(Table1[[#This Row],[description]],"Spotify:"),CHAR(10)))</f>
        <v xml:space="preserve"> https://open.spotify.com/album/2VCKCGvAovazG3DNIWpDVd</v>
      </c>
      <c r="U4" s="1" t="str">
        <f>HYPERLINK(_xlfn.TEXTBEFORE(_xlfn.TEXTAFTER(Table1[[#This Row],[description]],"Apple Music:"),CHAR(10)))</f>
        <v xml:space="preserve"> https://music.apple.com/us/album/deewane-single/6810282826</v>
      </c>
      <c r="V4" s="1" t="str">
        <f>HYPERLINK(_xlfn.TEXTBEFORE(_xlfn.TEXTAFTER(Table1[[#This Row],[description]], "JioSaavn:"),CHAR(10)))</f>
        <v xml:space="preserve"> https://www.jiosaavn.com/album/deewane/,CPG23o,jO0_</v>
      </c>
      <c r="W4" s="1" t="str">
        <f>HYPERLINK(_xlfn.TEXTBEFORE(_xlfn.TEXTAFTER(Table1[[#This Row],[description]], "Instagram Reel:"),CHAR(10)))</f>
        <v xml:space="preserve"> https://www.instagram.com/reels/audio/923124750850517</v>
      </c>
    </row>
    <row r="5" spans="1:24" x14ac:dyDescent="0.3">
      <c r="A5" t="s">
        <v>11</v>
      </c>
      <c r="B5" t="s">
        <v>30</v>
      </c>
      <c r="C5" t="s">
        <v>31</v>
      </c>
      <c r="D5" t="s">
        <v>32</v>
      </c>
      <c r="E5" t="s">
        <v>29</v>
      </c>
      <c r="F5" t="s">
        <v>16</v>
      </c>
      <c r="G5" t="s">
        <v>33</v>
      </c>
      <c r="H5" t="s">
        <v>34</v>
      </c>
      <c r="I5" t="s">
        <v>35</v>
      </c>
      <c r="J5" t="s">
        <v>36</v>
      </c>
      <c r="K5" t="str">
        <f>LEFT(_xlfn.TEXTAFTER(Table1[[#This Row],[description]],"Label:"),10)</f>
        <v xml:space="preserve"> Geet MP3
</v>
      </c>
      <c r="L5" t="str" cm="1">
        <f t="array" ref="L5">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5" t="str">
        <f>_xlfn.TEXTBEFORE(Table1[[#This Row],[Title]],{":","(","-"})</f>
        <v xml:space="preserve">HEERIYE </v>
      </c>
      <c r="N5" t="str">
        <f>_xlfn.TEXTBEFORE(_xlfn.TEXTAFTER(Table1[[#This Row],[description]],"Singer:"),CHAR(10))</f>
        <v xml:space="preserve"> Arjun Sahota</v>
      </c>
      <c r="O5" t="str">
        <f>_xlfn.TEXTBEFORE(_xlfn.TEXTAFTER(Table1[[#This Row],[description]],"Lyrics:"),CHAR(10))</f>
        <v xml:space="preserve"> Arjun Sahota</v>
      </c>
      <c r="P5" t="str">
        <f>_xlfn.TEXTBEFORE(_xlfn.TEXTAFTER(Table1[[#This Row],[description]],"Composer:"),CHAR(10))</f>
        <v xml:space="preserve"> Arjun Sahota</v>
      </c>
      <c r="Q5" t="e">
        <f>_xlfn.TEXTBEFORE(_xlfn.TEXTAFTER(Table1[[#This Row],[description]],CHAR(10)&amp;"Music:"),CHAR(10))</f>
        <v>#N/A</v>
      </c>
      <c r="R5" t="str">
        <f>_xlfn.TEXTBEFORE(_xlfn.TEXTAFTER(Table1[[#This Row],[description]],CHAR(10)&amp;"Video:"),CHAR(10))</f>
        <v xml:space="preserve"> Satti Dhillon</v>
      </c>
      <c r="S5" s="1" t="str">
        <f>HYPERLINK(_xlfn.TEXTBEFORE(_xlfn.TEXTAFTER(Table1[[#This Row],[description]],"YouTube Music:"),CHAR(10)))</f>
        <v xml:space="preserve"> https://music.youtube.com/playlist?list=OLAK5uy_lLnCavdZ2rh0UggSZk0G13aQ84l4tifKs&amp;si=46yLdF41YmhYkrJQ</v>
      </c>
      <c r="T5" s="1" t="str">
        <f>HYPERLINK(_xlfn.TEXTBEFORE(_xlfn.TEXTAFTER(Table1[[#This Row],[description]],"Spotify:"),CHAR(10)))</f>
        <v xml:space="preserve"> https://open.spotify.com/album/787SyrOt227kOP2pzyIdaF</v>
      </c>
      <c r="U5" s="1" t="str">
        <f>HYPERLINK(_xlfn.TEXTBEFORE(_xlfn.TEXTAFTER(Table1[[#This Row],[description]],"Apple Music:"),CHAR(10)))</f>
        <v xml:space="preserve"> https://music.apple.com/us/album/heeriye-single/6798987080</v>
      </c>
      <c r="V5" s="1" t="str">
        <f>HYPERLINK(_xlfn.TEXTBEFORE(_xlfn.TEXTAFTER(Table1[[#This Row],[description]], "JioSaavn:"),CHAR(10)))</f>
        <v xml:space="preserve"> https://www.jiosaavn.com/album/heeriye/rRnRtFXSSBU_</v>
      </c>
      <c r="W5" s="1" t="str">
        <f>HYPERLINK(_xlfn.TEXTBEFORE(_xlfn.TEXTAFTER(Table1[[#This Row],[description]], "Instagram Reel:"),CHAR(10)))</f>
        <v xml:space="preserve"> https://www.instagram.com/reels/audio/1595667885248355</v>
      </c>
    </row>
    <row r="6" spans="1:24" x14ac:dyDescent="0.3">
      <c r="A6" t="s">
        <v>11</v>
      </c>
      <c r="B6" t="s">
        <v>38</v>
      </c>
      <c r="C6" t="s">
        <v>39</v>
      </c>
      <c r="D6" t="s">
        <v>40</v>
      </c>
      <c r="E6" t="s">
        <v>37</v>
      </c>
      <c r="F6" t="s">
        <v>16</v>
      </c>
      <c r="G6" t="s">
        <v>41</v>
      </c>
      <c r="H6" t="s">
        <v>42</v>
      </c>
      <c r="I6" t="s">
        <v>43</v>
      </c>
      <c r="J6" t="s">
        <v>44</v>
      </c>
      <c r="K6" t="str">
        <f>LEFT(_xlfn.TEXTAFTER(Table1[[#This Row],[description]],"Label:"),10)</f>
        <v xml:space="preserve"> Geet MP3
</v>
      </c>
      <c r="L6" t="str" cm="1">
        <f t="array" ref="L6">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6" t="str">
        <f>_xlfn.TEXTBEFORE(Table1[[#This Row],[Title]],{":","(","-"})</f>
        <v>ONLY YOU</v>
      </c>
      <c r="N6" t="str">
        <f>_xlfn.TEXTBEFORE(_xlfn.TEXTAFTER(Table1[[#This Row],[description]],"Singer:"),CHAR(10))</f>
        <v xml:space="preserve"> Arjun Sahota</v>
      </c>
      <c r="O6" t="str">
        <f>_xlfn.TEXTBEFORE(_xlfn.TEXTAFTER(Table1[[#This Row],[description]],"Lyrics:"),CHAR(10))</f>
        <v xml:space="preserve"> Arjun Sahota</v>
      </c>
      <c r="P6" t="str">
        <f>_xlfn.TEXTBEFORE(_xlfn.TEXTAFTER(Table1[[#This Row],[description]],"Composer:"),CHAR(10))</f>
        <v xml:space="preserve"> Arjun Sahota</v>
      </c>
      <c r="Q6" t="str">
        <f>_xlfn.TEXTBEFORE(_xlfn.TEXTAFTER(Table1[[#This Row],[description]],CHAR(10)&amp;"Music:"),CHAR(10))</f>
        <v xml:space="preserve"> Gagan Dhillon</v>
      </c>
      <c r="R6" t="e">
        <f>_xlfn.TEXTBEFORE(_xlfn.TEXTAFTER(Table1[[#This Row],[description]],CHAR(10)&amp;"Video:"),CHAR(10))</f>
        <v>#N/A</v>
      </c>
      <c r="S6" s="1" t="str">
        <f>HYPERLINK(_xlfn.TEXTBEFORE(_xlfn.TEXTAFTER(Table1[[#This Row],[description]],"YouTube Music:"),CHAR(10)))</f>
        <v xml:space="preserve"> https://music.youtube.com/watch?v=rTaYFQLxlh0&amp;si=fxiym6GqMAarnUgz</v>
      </c>
      <c r="T6" s="1" t="str">
        <f>HYPERLINK(_xlfn.TEXTBEFORE(_xlfn.TEXTAFTER(Table1[[#This Row],[description]],"Spotify:"),CHAR(10)))</f>
        <v xml:space="preserve"> https://open.spotify.com/album/5SCbX5EJIdV7gI7Y7OM31V</v>
      </c>
      <c r="U6" s="1" t="str">
        <f>HYPERLINK(_xlfn.TEXTBEFORE(_xlfn.TEXTAFTER(Table1[[#This Row],[description]],"Apple Music:"),CHAR(10)))</f>
        <v xml:space="preserve"> https://music.apple.com/us/album/only-you-single/6790696669</v>
      </c>
      <c r="V6" s="1" t="str">
        <f>HYPERLINK(_xlfn.TEXTBEFORE(_xlfn.TEXTAFTER(Table1[[#This Row],[description]], "JioSaavn:"),CHAR(10)))</f>
        <v xml:space="preserve"> https://www.jiosaavn.com/album/only-you/hc2GroHXqrY_</v>
      </c>
      <c r="W6" s="1" t="str">
        <f>HYPERLINK(_xlfn.TEXTBEFORE(_xlfn.TEXTAFTER(Table1[[#This Row],[description]], "Instagram Reel:"),CHAR(10)))</f>
        <v xml:space="preserve"> https://www.instagram.com/reels/audio/28839016665698147</v>
      </c>
    </row>
    <row r="7" spans="1:24" x14ac:dyDescent="0.3">
      <c r="A7" t="s">
        <v>11</v>
      </c>
      <c r="B7" t="s">
        <v>46</v>
      </c>
      <c r="C7" t="s">
        <v>47</v>
      </c>
      <c r="D7" t="s">
        <v>48</v>
      </c>
      <c r="E7" t="s">
        <v>45</v>
      </c>
      <c r="F7" t="s">
        <v>16</v>
      </c>
      <c r="G7" t="s">
        <v>49</v>
      </c>
      <c r="H7" t="s">
        <v>50</v>
      </c>
      <c r="I7" t="s">
        <v>51</v>
      </c>
      <c r="J7" t="s">
        <v>52</v>
      </c>
      <c r="K7" t="str">
        <f>LEFT(_xlfn.TEXTAFTER(Table1[[#This Row],[description]],"Label:"),10)</f>
        <v xml:space="preserve"> Geet MP3
</v>
      </c>
      <c r="L7" t="str" cm="1">
        <f t="array" ref="L7">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7" t="str">
        <f>_xlfn.TEXTBEFORE(Table1[[#This Row],[Title]],{":","(","-"})</f>
        <v xml:space="preserve">Remember This </v>
      </c>
      <c r="N7" t="e">
        <f>_xlfn.TEXTBEFORE(_xlfn.TEXTAFTER(Table1[[#This Row],[description]],"Singer:"),CHAR(10))</f>
        <v>#N/A</v>
      </c>
      <c r="O7" t="str">
        <f>_xlfn.TEXTBEFORE(_xlfn.TEXTAFTER(Table1[[#This Row],[description]],"Lyrics:"),CHAR(10))</f>
        <v xml:space="preserve"> Arjan Gill</v>
      </c>
      <c r="P7" t="e">
        <f>_xlfn.TEXTBEFORE(_xlfn.TEXTAFTER(Table1[[#This Row],[description]],"Composer:"),CHAR(10))</f>
        <v>#N/A</v>
      </c>
      <c r="Q7" t="str">
        <f>_xlfn.TEXTBEFORE(_xlfn.TEXTAFTER(Table1[[#This Row],[description]],CHAR(10)&amp;"Music:"),CHAR(10))</f>
        <v xml:space="preserve"> Dachamp</v>
      </c>
      <c r="R7" t="e">
        <f>_xlfn.TEXTBEFORE(_xlfn.TEXTAFTER(Table1[[#This Row],[description]],CHAR(10)&amp;"Video:"),CHAR(10))</f>
        <v>#N/A</v>
      </c>
      <c r="S7" s="1" t="str">
        <f>HYPERLINK(_xlfn.TEXTBEFORE(_xlfn.TEXTAFTER(Table1[[#This Row],[description]],"YouTube Music:"),CHAR(10)))</f>
        <v xml:space="preserve"> https://music.youtube.com/playlist</v>
      </c>
      <c r="T7" s="1" t="str">
        <f>HYPERLINK(_xlfn.TEXTBEFORE(_xlfn.TEXTAFTER(Table1[[#This Row],[description]],"Spotify:"),CHAR(10)))</f>
        <v xml:space="preserve"> https://open.spotify.com/album/608AylpxNvwzHM77utWX4g</v>
      </c>
      <c r="U7" s="1" t="str">
        <f>HYPERLINK(_xlfn.TEXTBEFORE(_xlfn.TEXTAFTER(Table1[[#This Row],[description]],"Apple Music:"),CHAR(10)))</f>
        <v xml:space="preserve"> </v>
      </c>
      <c r="V7" s="1" t="str">
        <f>HYPERLINK(_xlfn.TEXTBEFORE(_xlfn.TEXTAFTER(Table1[[#This Row],[description]], "JioSaavn:"),CHAR(10)))</f>
        <v xml:space="preserve"> https://www.jiosaavn.com/album/remember-this/geZ8tZ-U0C4_</v>
      </c>
      <c r="W7" s="1" t="str">
        <f>HYPERLINK(_xlfn.TEXTBEFORE(_xlfn.TEXTAFTER(Table1[[#This Row],[description]], "Instagram Reel:"),CHAR(10)))</f>
        <v/>
      </c>
    </row>
    <row r="8" spans="1:24" x14ac:dyDescent="0.3">
      <c r="A8" t="s">
        <v>11</v>
      </c>
      <c r="B8" t="s">
        <v>54</v>
      </c>
      <c r="C8" t="s">
        <v>55</v>
      </c>
      <c r="D8" t="s">
        <v>56</v>
      </c>
      <c r="E8" t="s">
        <v>53</v>
      </c>
      <c r="F8" t="s">
        <v>16</v>
      </c>
      <c r="G8" t="s">
        <v>57</v>
      </c>
      <c r="H8" t="s">
        <v>58</v>
      </c>
      <c r="I8" t="s">
        <v>59</v>
      </c>
      <c r="J8" t="s">
        <v>60</v>
      </c>
      <c r="K8" t="str">
        <f>LEFT(_xlfn.TEXTAFTER(Table1[[#This Row],[description]],"Label:"),10)</f>
        <v xml:space="preserve"> Geet MP3
</v>
      </c>
      <c r="L8" t="str" cm="1">
        <f t="array" ref="L8">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8" t="str">
        <f>_xlfn.TEXTBEFORE(Table1[[#This Row],[Title]],{":","(","-"})</f>
        <v xml:space="preserve">MA ZAMEEN </v>
      </c>
      <c r="N8" t="str">
        <f>_xlfn.TEXTBEFORE(_xlfn.TEXTAFTER(Table1[[#This Row],[description]],"Singer:"),CHAR(10))</f>
        <v xml:space="preserve"> Kanwar Grewal</v>
      </c>
      <c r="O8" t="str">
        <f>_xlfn.TEXTBEFORE(_xlfn.TEXTAFTER(Table1[[#This Row],[description]],"Lyrics:"),CHAR(10))</f>
        <v xml:space="preserve"> Kang Sadiq</v>
      </c>
      <c r="P8" t="str">
        <f>_xlfn.TEXTBEFORE(_xlfn.TEXTAFTER(Table1[[#This Row],[description]],"Composer:"),CHAR(10))</f>
        <v xml:space="preserve"> Crowny, Oye Kunaal, Magic</v>
      </c>
      <c r="Q8" t="e">
        <f>_xlfn.TEXTBEFORE(_xlfn.TEXTAFTER(Table1[[#This Row],[description]],CHAR(10)&amp;"Music:"),CHAR(10))</f>
        <v>#N/A</v>
      </c>
      <c r="R8" t="e">
        <f>_xlfn.TEXTBEFORE(_xlfn.TEXTAFTER(Table1[[#This Row],[description]],CHAR(10)&amp;"Video:"),CHAR(10))</f>
        <v>#N/A</v>
      </c>
      <c r="S8" s="1" t="str">
        <f>HYPERLINK(_xlfn.TEXTBEFORE(_xlfn.TEXTAFTER(Table1[[#This Row],[description]],"YouTube Music:"),CHAR(10)))</f>
        <v xml:space="preserve"> https://music.youtube.com/watch?v=MEV402pdesc&amp;si=SW6iyA6L5PJAl5l9</v>
      </c>
      <c r="T8" s="1" t="str">
        <f>HYPERLINK(_xlfn.TEXTBEFORE(_xlfn.TEXTAFTER(Table1[[#This Row],[description]],"Spotify:"),CHAR(10)))</f>
        <v xml:space="preserve"> https://open.spotify.com/track/3fmp0sFBVbJF8ecxgEngtt?si=ff1075e1366e48ec</v>
      </c>
      <c r="U8" s="1" t="str">
        <f>HYPERLINK(_xlfn.TEXTBEFORE(_xlfn.TEXTAFTER(Table1[[#This Row],[description]],"Apple Music:"),CHAR(10)))</f>
        <v xml:space="preserve"> https://music.apple.com/us/album/ma-zameen-from-oye-bhole-oye-2-single/6778426641</v>
      </c>
      <c r="V8" s="1" t="str">
        <f>HYPERLINK(_xlfn.TEXTBEFORE(_xlfn.TEXTAFTER(Table1[[#This Row],[description]], "JioSaavn:"),CHAR(10)))</f>
        <v xml:space="preserve"> https://www.jiosaavn.com/album/ma-zameen-from-oye-bhole-oye-2/b8AU--fmQHU_</v>
      </c>
      <c r="W8" s="1" t="str">
        <f>HYPERLINK(_xlfn.TEXTBEFORE(_xlfn.TEXTAFTER(Table1[[#This Row],[description]], "Instagram Reel:"),CHAR(10)))</f>
        <v xml:space="preserve"> https://www.instagram.com/reels/audio/989741893416513</v>
      </c>
    </row>
    <row r="9" spans="1:24" x14ac:dyDescent="0.3">
      <c r="A9" t="s">
        <v>11</v>
      </c>
      <c r="B9" t="s">
        <v>62</v>
      </c>
      <c r="C9" t="s">
        <v>63</v>
      </c>
      <c r="D9" t="s">
        <v>64</v>
      </c>
      <c r="E9" t="s">
        <v>61</v>
      </c>
      <c r="F9" t="s">
        <v>16</v>
      </c>
      <c r="G9" t="s">
        <v>65</v>
      </c>
      <c r="H9" t="s">
        <v>66</v>
      </c>
      <c r="I9" t="s">
        <v>67</v>
      </c>
      <c r="J9" t="s">
        <v>68</v>
      </c>
      <c r="K9" t="str">
        <f>LEFT(_xlfn.TEXTAFTER(Table1[[#This Row],[description]],"Label:"),10)</f>
        <v xml:space="preserve"> Geet MP3
</v>
      </c>
      <c r="L9" t="str" cm="1">
        <f t="array" ref="L9">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9" t="str">
        <f>_xlfn.TEXTBEFORE(Table1[[#This Row],[Title]],{":","(","-"})</f>
        <v xml:space="preserve">YOUR THOUGHTS </v>
      </c>
      <c r="N9" t="str">
        <f>_xlfn.TEXTBEFORE(_xlfn.TEXTAFTER(Table1[[#This Row],[description]],"Singer:"),CHAR(10))</f>
        <v xml:space="preserve"> Nav Singh</v>
      </c>
      <c r="O9" t="str">
        <f>_xlfn.TEXTBEFORE(_xlfn.TEXTAFTER(Table1[[#This Row],[description]],"Lyrics:"),CHAR(10))</f>
        <v xml:space="preserve"> Arjan Gill</v>
      </c>
      <c r="P9" t="str">
        <f>_xlfn.TEXTBEFORE(_xlfn.TEXTAFTER(Table1[[#This Row],[description]],"Composer:"),CHAR(10))</f>
        <v xml:space="preserve"> Arjan Gill</v>
      </c>
      <c r="Q9" t="str">
        <f>_xlfn.TEXTBEFORE(_xlfn.TEXTAFTER(Table1[[#This Row],[description]],CHAR(10)&amp;"Music:"),CHAR(10))</f>
        <v xml:space="preserve"> Dachamp</v>
      </c>
      <c r="R9" t="e">
        <f>_xlfn.TEXTBEFORE(_xlfn.TEXTAFTER(Table1[[#This Row],[description]],CHAR(10)&amp;"Video:"),CHAR(10))</f>
        <v>#N/A</v>
      </c>
      <c r="S9" s="1" t="str">
        <f>HYPERLINK(_xlfn.TEXTBEFORE(_xlfn.TEXTAFTER(Table1[[#This Row],[description]],"YouTube Music:"),CHAR(10)))</f>
        <v xml:space="preserve"> https://music.youtube.com/watch?v=-0rG7IIlHvk&amp;si=MXkl_8WwGAWwyd4H</v>
      </c>
      <c r="T9" s="1" t="str">
        <f>HYPERLINK(_xlfn.TEXTBEFORE(_xlfn.TEXTAFTER(Table1[[#This Row],[description]],"Spotify:"),CHAR(10)))</f>
        <v xml:space="preserve"> https://open.spotify.com/track/3nHvjtxxRUXrOQShq6pK</v>
      </c>
      <c r="U9" s="1" t="str">
        <f>HYPERLINK(_xlfn.TEXTBEFORE(_xlfn.TEXTAFTER(Table1[[#This Row],[description]],"Apple Music:"),CHAR(10)))</f>
        <v xml:space="preserve"> https://music.apple.com/us/album/your-thoughts/1869911861?i=1869912047</v>
      </c>
      <c r="V9" s="1" t="str">
        <f>HYPERLINK(_xlfn.TEXTBEFORE(_xlfn.TEXTAFTER(Table1[[#This Row],[description]], "JioSaavn:"),CHAR(10)))</f>
        <v xml:space="preserve"> https://www.jiosaavn.com/song/your-thoughts/GQ1fZDJDdAs</v>
      </c>
      <c r="W9" s="1" t="str">
        <f>HYPERLINK(_xlfn.TEXTBEFORE(_xlfn.TEXTAFTER(Table1[[#This Row],[description]], "Instagram Reel:"),CHAR(10)))</f>
        <v xml:space="preserve"> https://www.instagram.com/reels/audio/859247700313188</v>
      </c>
    </row>
    <row r="10" spans="1:24" x14ac:dyDescent="0.3">
      <c r="A10" t="s">
        <v>11</v>
      </c>
      <c r="B10" t="s">
        <v>70</v>
      </c>
      <c r="C10" t="s">
        <v>71</v>
      </c>
      <c r="D10" t="s">
        <v>72</v>
      </c>
      <c r="E10" t="s">
        <v>69</v>
      </c>
      <c r="F10" t="s">
        <v>16</v>
      </c>
      <c r="G10" t="s">
        <v>73</v>
      </c>
      <c r="H10" t="s">
        <v>74</v>
      </c>
      <c r="I10" t="s">
        <v>75</v>
      </c>
      <c r="J10" t="s">
        <v>76</v>
      </c>
      <c r="K10" t="str">
        <f>LEFT(_xlfn.TEXTAFTER(Table1[[#This Row],[description]],"Music on:"),10)</f>
        <v xml:space="preserve"> Geet MP3
</v>
      </c>
      <c r="L10" t="str" cm="1">
        <f t="array" ref="L10">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Movie</v>
      </c>
      <c r="M10" t="str">
        <f>_xlfn.TEXTBEFORE(Table1[[#This Row],[Title]],{":","(","-"})</f>
        <v xml:space="preserve">Oye Bhole Oye 2 </v>
      </c>
      <c r="N10" t="str">
        <f>_xlfn.TEXTBEFORE(_xlfn.TEXTAFTER(Table1[[#This Row],[description]],"Singer:"),CHAR(10))</f>
        <v xml:space="preserve"> Sultaan, Kanwar Grewal, Veet Baljit, Parveen Bharta</v>
      </c>
      <c r="O10" t="str">
        <f>_xlfn.TEXTBEFORE(_xlfn.TEXTAFTER(Table1[[#This Row],[description]],"Lyrics:"),CHAR(10))</f>
        <v xml:space="preserve"> Kang Sadiq</v>
      </c>
      <c r="P10" t="str">
        <f>_xlfn.TEXTBEFORE(_xlfn.TEXTAFTER(Table1[[#This Row],[description]],"Composer:"),CHAR(10))</f>
        <v xml:space="preserve"> Crowny, Oye Kunaal, Magic</v>
      </c>
      <c r="Q10" t="e">
        <f>_xlfn.TEXTBEFORE(_xlfn.TEXTAFTER(Table1[[#This Row],[description]],CHAR(10)&amp;"Music:"),CHAR(10))</f>
        <v>#N/A</v>
      </c>
      <c r="R10" t="e">
        <f>_xlfn.TEXTBEFORE(_xlfn.TEXTAFTER(Table1[[#This Row],[description]],CHAR(10)&amp;"Video:"),CHAR(10))</f>
        <v>#N/A</v>
      </c>
      <c r="S10" s="1" t="e">
        <f>HYPERLINK(_xlfn.TEXTBEFORE(_xlfn.TEXTAFTER(Table1[[#This Row],[description]],"YouTube Music:"),CHAR(10)))</f>
        <v>#N/A</v>
      </c>
      <c r="T10" s="1" t="e">
        <f>HYPERLINK(_xlfn.TEXTBEFORE(_xlfn.TEXTAFTER(Table1[[#This Row],[description]],"Spotify:"),CHAR(10)))</f>
        <v>#N/A</v>
      </c>
      <c r="U10" s="1" t="e">
        <f>HYPERLINK(_xlfn.TEXTBEFORE(_xlfn.TEXTAFTER(Table1[[#This Row],[description]],"Apple Music:"),CHAR(10)))</f>
        <v>#N/A</v>
      </c>
      <c r="V10" s="1" t="e">
        <f>HYPERLINK(_xlfn.TEXTBEFORE(_xlfn.TEXTAFTER(Table1[[#This Row],[description]], "JioSaavn:"),CHAR(10)))</f>
        <v>#N/A</v>
      </c>
      <c r="W10" s="1" t="e">
        <f>HYPERLINK(_xlfn.TEXTBEFORE(_xlfn.TEXTAFTER(Table1[[#This Row],[description]], "Instagram Reel:"),CHAR(10)))</f>
        <v>#N/A</v>
      </c>
    </row>
    <row r="11" spans="1:24" x14ac:dyDescent="0.3">
      <c r="A11" t="s">
        <v>11</v>
      </c>
      <c r="B11" t="s">
        <v>78</v>
      </c>
      <c r="C11" t="s">
        <v>79</v>
      </c>
      <c r="D11" t="s">
        <v>80</v>
      </c>
      <c r="E11" t="s">
        <v>77</v>
      </c>
      <c r="F11" t="s">
        <v>16</v>
      </c>
      <c r="G11" t="s">
        <v>81</v>
      </c>
      <c r="H11" t="s">
        <v>82</v>
      </c>
      <c r="I11" t="s">
        <v>83</v>
      </c>
      <c r="J11" t="s">
        <v>84</v>
      </c>
      <c r="K11" t="str">
        <f>LEFT(_xlfn.TEXTAFTER(Table1[[#This Row],[description]],"Label:"),10)</f>
        <v xml:space="preserve"> Geet MP3
</v>
      </c>
      <c r="L11" t="str" cm="1">
        <f t="array" ref="L11">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1" t="str">
        <f>_xlfn.TEXTBEFORE(Table1[[#This Row],[Title]],{":","(","-"})</f>
        <v xml:space="preserve">NASHA PATTA </v>
      </c>
      <c r="N11" t="str">
        <f>_xlfn.TEXTBEFORE(_xlfn.TEXTAFTER(Table1[[#This Row],[description]],"Singer:"),CHAR(10))</f>
        <v xml:space="preserve"> Veet Baljit, Parveen Bharta</v>
      </c>
      <c r="O11" t="str">
        <f>_xlfn.TEXTBEFORE(_xlfn.TEXTAFTER(Table1[[#This Row],[description]],"Lyrics:"),CHAR(10))</f>
        <v xml:space="preserve"> Veet Baljit</v>
      </c>
      <c r="P11" t="str">
        <f>_xlfn.TEXTBEFORE(_xlfn.TEXTAFTER(Table1[[#This Row],[description]],"Composer:"),CHAR(10))</f>
        <v xml:space="preserve"> Crowny, Oye Kunaal, Magic</v>
      </c>
      <c r="Q11" t="e">
        <f>_xlfn.TEXTBEFORE(_xlfn.TEXTAFTER(Table1[[#This Row],[description]],CHAR(10)&amp;"Music:"),CHAR(10))</f>
        <v>#N/A</v>
      </c>
      <c r="R11" t="e">
        <f>_xlfn.TEXTBEFORE(_xlfn.TEXTAFTER(Table1[[#This Row],[description]],CHAR(10)&amp;"Video:"),CHAR(10))</f>
        <v>#N/A</v>
      </c>
      <c r="S11" s="1" t="str">
        <f>HYPERLINK(_xlfn.TEXTBEFORE(_xlfn.TEXTAFTER(Table1[[#This Row],[description]],"YouTube Music:"),CHAR(10)))</f>
        <v xml:space="preserve"> https://music.youtube.com/watch?v=oDR8XghIHK8&amp;si=Ibiut4UR1hsvmrgD</v>
      </c>
      <c r="T11" s="1" t="str">
        <f>HYPERLINK(_xlfn.TEXTBEFORE(_xlfn.TEXTAFTER(Table1[[#This Row],[description]],"Spotify:"),CHAR(10)))</f>
        <v xml:space="preserve"> https://open.spotify.com/track/6Pk2Hq94CWQChzAM36PWgh?si=cd60b13da76e405c</v>
      </c>
      <c r="U11" s="1" t="str">
        <f>HYPERLINK(_xlfn.TEXTBEFORE(_xlfn.TEXTAFTER(Table1[[#This Row],[description]],"Apple Music:"),CHAR(10)))</f>
        <v xml:space="preserve"> https://music.apple.com/us/album/nasha-patta-from-oye-bhole-oye-2-single/6774656855</v>
      </c>
      <c r="V11" s="1" t="str">
        <f>HYPERLINK(_xlfn.TEXTBEFORE(_xlfn.TEXTAFTER(Table1[[#This Row],[description]], "JioSaavn:"),CHAR(10)))</f>
        <v xml:space="preserve"> https://www.jiosaavn.com/song/nasha-patta-from-oye-bhole-oye-2/NgUcAT5VcFc</v>
      </c>
      <c r="W11" s="1" t="str">
        <f>HYPERLINK(_xlfn.TEXTBEFORE(_xlfn.TEXTAFTER(Table1[[#This Row],[description]], "Instagram Reel:"),CHAR(10)))</f>
        <v xml:space="preserve"> https://www.instagram.com/reels/audio/1869857354401811</v>
      </c>
    </row>
    <row r="12" spans="1:24" x14ac:dyDescent="0.3">
      <c r="A12" t="s">
        <v>11</v>
      </c>
      <c r="B12" t="s">
        <v>86</v>
      </c>
      <c r="C12" t="s">
        <v>87</v>
      </c>
      <c r="D12" t="s">
        <v>88</v>
      </c>
      <c r="E12" t="s">
        <v>85</v>
      </c>
      <c r="F12" t="s">
        <v>16</v>
      </c>
      <c r="G12" t="s">
        <v>89</v>
      </c>
      <c r="H12" t="s">
        <v>90</v>
      </c>
      <c r="I12" t="s">
        <v>91</v>
      </c>
      <c r="J12" t="s">
        <v>92</v>
      </c>
      <c r="K12" t="str">
        <f>LEFT(_xlfn.TEXTAFTER(Table1[[#This Row],[description]],"Label:"),10)</f>
        <v xml:space="preserve"> Geet MP3
</v>
      </c>
      <c r="L12" t="str" cm="1">
        <f t="array" ref="L12">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2" t="str">
        <f>_xlfn.TEXTBEFORE(Table1[[#This Row],[Title]],{":","(","-"})</f>
        <v xml:space="preserve">SIDHA JATT </v>
      </c>
      <c r="N12" t="str">
        <f>_xlfn.TEXTBEFORE(_xlfn.TEXTAFTER(Table1[[#This Row],[description]],"Singer:"),CHAR(10))</f>
        <v xml:space="preserve"> Sajjan Adeeb</v>
      </c>
      <c r="O12" t="str">
        <f>_xlfn.TEXTBEFORE(_xlfn.TEXTAFTER(Table1[[#This Row],[description]],"Lyrics:"),CHAR(10))</f>
        <v xml:space="preserve"> Gurjit Gill</v>
      </c>
      <c r="P12" t="str">
        <f>_xlfn.TEXTBEFORE(_xlfn.TEXTAFTER(Table1[[#This Row],[description]],"Composer:"),CHAR(10))</f>
        <v xml:space="preserve"> Gurjit Gill, Black Virus</v>
      </c>
      <c r="Q12" t="e">
        <f>_xlfn.TEXTBEFORE(_xlfn.TEXTAFTER(Table1[[#This Row],[description]],CHAR(10)&amp;"Music:"),CHAR(10))</f>
        <v>#N/A</v>
      </c>
      <c r="R12" t="e">
        <f>_xlfn.TEXTBEFORE(_xlfn.TEXTAFTER(Table1[[#This Row],[description]],CHAR(10)&amp;"Video:"),CHAR(10))</f>
        <v>#N/A</v>
      </c>
      <c r="S12" s="1" t="str">
        <f>HYPERLINK(_xlfn.TEXTBEFORE(_xlfn.TEXTAFTER(Table1[[#This Row],[description]],"YouTube Music:"),CHAR(10)))</f>
        <v xml:space="preserve"> https://music.youtube.com/watch?v=aePOwEBVLIw&amp;si=-OenKw6YyBbnzwOD</v>
      </c>
      <c r="T12" s="1" t="str">
        <f>HYPERLINK(_xlfn.TEXTBEFORE(_xlfn.TEXTAFTER(Table1[[#This Row],[description]],"Spotify:"),CHAR(10)))</f>
        <v xml:space="preserve"> https://open.spotify.com/track/5oXv9feMVqLxtLC7hNSQVv?si=105c221a41d34c44</v>
      </c>
      <c r="U12" s="1" t="str">
        <f>HYPERLINK(_xlfn.TEXTBEFORE(_xlfn.TEXTAFTER(Table1[[#This Row],[description]],"Apple Music:"),CHAR(10)))</f>
        <v xml:space="preserve"> https://music.apple.com/us/song/sidha-jatt-from-oye-bhole-oye-2/6772983243</v>
      </c>
      <c r="V12" s="1" t="str">
        <f>HYPERLINK(_xlfn.TEXTBEFORE(_xlfn.TEXTAFTER(Table1[[#This Row],[description]], "JioSaavn:"),CHAR(10)))</f>
        <v xml:space="preserve"> https://www.jiosaavn.com/song/sidha-jatt-from-oye-bhole-oye-2/By4KSB9jTUQ</v>
      </c>
      <c r="W12" s="1" t="str">
        <f>HYPERLINK(_xlfn.TEXTBEFORE(_xlfn.TEXTAFTER(Table1[[#This Row],[description]], "Instagram Reel:"),CHAR(10)))</f>
        <v xml:space="preserve"> https://www.instagram.com/reels/audio/2058464071721711</v>
      </c>
    </row>
    <row r="13" spans="1:24" x14ac:dyDescent="0.3">
      <c r="A13" t="s">
        <v>11</v>
      </c>
      <c r="B13" t="s">
        <v>94</v>
      </c>
      <c r="C13" t="s">
        <v>95</v>
      </c>
      <c r="D13" t="s">
        <v>96</v>
      </c>
      <c r="E13" t="s">
        <v>93</v>
      </c>
      <c r="F13" t="s">
        <v>16</v>
      </c>
      <c r="G13" t="s">
        <v>97</v>
      </c>
      <c r="H13" t="s">
        <v>98</v>
      </c>
      <c r="I13" t="s">
        <v>99</v>
      </c>
      <c r="J13" t="s">
        <v>100</v>
      </c>
      <c r="K13" t="str">
        <f>LEFT(_xlfn.TEXTAFTER(Table1[[#This Row],[description]],"Music on:"),10)</f>
        <v xml:space="preserve"> Geet MP3
</v>
      </c>
      <c r="L13" t="str" cm="1">
        <f t="array" ref="L13">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Movie</v>
      </c>
      <c r="M13" t="str">
        <f>_xlfn.TEXTBEFORE(Table1[[#This Row],[Title]],{":","(","-"})</f>
        <v xml:space="preserve">Oye Bhole Oye 2 </v>
      </c>
      <c r="N13" t="str">
        <f>_xlfn.TEXTBEFORE(_xlfn.TEXTAFTER(Table1[[#This Row],[description]],"Singer:"),CHAR(10))</f>
        <v xml:space="preserve"> Sultaan, Kanwar Grewal, Veet Baljit, Parveen Bharta</v>
      </c>
      <c r="O13" t="str">
        <f>_xlfn.TEXTBEFORE(_xlfn.TEXTAFTER(Table1[[#This Row],[description]],"Lyrics:"),CHAR(10))</f>
        <v xml:space="preserve"> Kang Sadiq</v>
      </c>
      <c r="P13" t="str">
        <f>_xlfn.TEXTBEFORE(_xlfn.TEXTAFTER(Table1[[#This Row],[description]],"Composer:"),CHAR(10))</f>
        <v xml:space="preserve"> Crowny, Oye Kunaal, Magic</v>
      </c>
      <c r="Q13" t="e">
        <f>_xlfn.TEXTBEFORE(_xlfn.TEXTAFTER(Table1[[#This Row],[description]],CHAR(10)&amp;"Music:"),CHAR(10))</f>
        <v>#N/A</v>
      </c>
      <c r="R13" t="e">
        <f>_xlfn.TEXTBEFORE(_xlfn.TEXTAFTER(Table1[[#This Row],[description]],CHAR(10)&amp;"Video:"),CHAR(10))</f>
        <v>#N/A</v>
      </c>
      <c r="S13" s="1" t="e">
        <f>HYPERLINK(_xlfn.TEXTBEFORE(_xlfn.TEXTAFTER(Table1[[#This Row],[description]],"YouTube Music:"),CHAR(10)))</f>
        <v>#N/A</v>
      </c>
      <c r="T13" s="1" t="e">
        <f>HYPERLINK(_xlfn.TEXTBEFORE(_xlfn.TEXTAFTER(Table1[[#This Row],[description]],"Spotify:"),CHAR(10)))</f>
        <v>#N/A</v>
      </c>
      <c r="U13" s="1" t="e">
        <f>HYPERLINK(_xlfn.TEXTBEFORE(_xlfn.TEXTAFTER(Table1[[#This Row],[description]],"Apple Music:"),CHAR(10)))</f>
        <v>#N/A</v>
      </c>
      <c r="V13" s="1" t="e">
        <f>HYPERLINK(_xlfn.TEXTBEFORE(_xlfn.TEXTAFTER(Table1[[#This Row],[description]], "JioSaavn:"),CHAR(10)))</f>
        <v>#N/A</v>
      </c>
      <c r="W13" s="1" t="e">
        <f>HYPERLINK(_xlfn.TEXTBEFORE(_xlfn.TEXTAFTER(Table1[[#This Row],[description]], "Instagram Reel:"),CHAR(10)))</f>
        <v>#N/A</v>
      </c>
    </row>
    <row r="14" spans="1:24" x14ac:dyDescent="0.3">
      <c r="A14" t="s">
        <v>11</v>
      </c>
      <c r="B14" t="s">
        <v>102</v>
      </c>
      <c r="C14" t="s">
        <v>103</v>
      </c>
      <c r="D14" t="s">
        <v>104</v>
      </c>
      <c r="E14" t="s">
        <v>101</v>
      </c>
      <c r="F14" t="s">
        <v>16</v>
      </c>
      <c r="G14" t="s">
        <v>105</v>
      </c>
      <c r="H14" t="s">
        <v>106</v>
      </c>
      <c r="I14" t="s">
        <v>107</v>
      </c>
      <c r="J14" t="s">
        <v>108</v>
      </c>
      <c r="K14" t="str">
        <f>LEFT(_xlfn.TEXTAFTER(Table1[[#This Row],[description]],"Label:"),10)</f>
        <v xml:space="preserve"> Geet MP3
</v>
      </c>
      <c r="L14" t="str" cm="1">
        <f t="array" ref="L14">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4" t="str">
        <f>_xlfn.TEXTBEFORE(Table1[[#This Row],[Title]],{":","(","-"})</f>
        <v>LOST IN YOU</v>
      </c>
      <c r="N14" t="str">
        <f>_xlfn.TEXTBEFORE(_xlfn.TEXTAFTER(Table1[[#This Row],[description]],"Singer:"),CHAR(10))</f>
        <v xml:space="preserve"> Arjun Sahota</v>
      </c>
      <c r="O14" t="e">
        <f>_xlfn.TEXTBEFORE(_xlfn.TEXTAFTER(Table1[[#This Row],[description]],"Lyrics:"),CHAR(10))</f>
        <v>#N/A</v>
      </c>
      <c r="P14" t="str">
        <f>_xlfn.TEXTBEFORE(_xlfn.TEXTAFTER(Table1[[#This Row],[description]],"Composer:"),CHAR(10))</f>
        <v xml:space="preserve"> Arjun Sahota</v>
      </c>
      <c r="Q14" t="e">
        <f>_xlfn.TEXTBEFORE(_xlfn.TEXTAFTER(Table1[[#This Row],[description]],CHAR(10)&amp;"Music:"),CHAR(10))</f>
        <v>#N/A</v>
      </c>
      <c r="R14" t="str">
        <f>_xlfn.TEXTBEFORE(_xlfn.TEXTAFTER(Table1[[#This Row],[description]],CHAR(10)&amp;"Video:"),CHAR(10))</f>
        <v xml:space="preserve"> Satti Dhillon</v>
      </c>
      <c r="S14" s="1" t="str">
        <f>HYPERLINK(_xlfn.TEXTBEFORE(_xlfn.TEXTAFTER(Table1[[#This Row],[description]],"YouTube Music:"),CHAR(10)))</f>
        <v xml:space="preserve"> https://music.youtube.com/watch?v=aP11hrxoZCs&amp;si=0G-pSQsoOLLpuJMH</v>
      </c>
      <c r="T14" s="1" t="str">
        <f>HYPERLINK(_xlfn.TEXTBEFORE(_xlfn.TEXTAFTER(Table1[[#This Row],[description]],"Spotify:"),CHAR(10)))</f>
        <v xml:space="preserve"> https://open.spotify.com/album/5F4GlSZKHLUqVrMrVb0lO3</v>
      </c>
      <c r="U14" s="1" t="str">
        <f>HYPERLINK(_xlfn.TEXTBEFORE(_xlfn.TEXTAFTER(Table1[[#This Row],[description]],"Apple Music:"),CHAR(10)))</f>
        <v xml:space="preserve"> https://music.apple.com/us/album/lost-in-you-single/1896259885</v>
      </c>
      <c r="V14" s="1" t="str">
        <f>HYPERLINK(_xlfn.TEXTBEFORE(_xlfn.TEXTAFTER(Table1[[#This Row],[description]], "JioSaavn:"),CHAR(10)))</f>
        <v xml:space="preserve"> https://www.jiosaavn.com/album/lost-in-you/C,mzSp2ZsLs_</v>
      </c>
      <c r="W14" s="1" t="str">
        <f>HYPERLINK(_xlfn.TEXTBEFORE(_xlfn.TEXTAFTER(Table1[[#This Row],[description]], "Instagram Reel:"),CHAR(10)))</f>
        <v xml:space="preserve"> https://www.instagram.com/reels/audio/3489398007874926</v>
      </c>
    </row>
    <row r="15" spans="1:24" x14ac:dyDescent="0.3">
      <c r="A15" t="s">
        <v>11</v>
      </c>
      <c r="B15" t="s">
        <v>110</v>
      </c>
      <c r="C15" t="s">
        <v>111</v>
      </c>
      <c r="D15" t="s">
        <v>112</v>
      </c>
      <c r="E15" t="s">
        <v>109</v>
      </c>
      <c r="F15" t="s">
        <v>16</v>
      </c>
      <c r="G15" t="s">
        <v>113</v>
      </c>
      <c r="H15" t="s">
        <v>114</v>
      </c>
      <c r="I15" t="s">
        <v>115</v>
      </c>
      <c r="J15" t="s">
        <v>116</v>
      </c>
      <c r="K15" t="str">
        <f>LEFT(_xlfn.TEXTAFTER(Table1[[#This Row],[description]],"Label:"),10)</f>
        <v xml:space="preserve"> Geet MP3
</v>
      </c>
      <c r="L15" t="str" cm="1">
        <f t="array" ref="L15">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5" t="str">
        <f>_xlfn.TEXTBEFORE(Table1[[#This Row],[Title]],{":","(","-"})</f>
        <v>FLOW</v>
      </c>
      <c r="N15" t="str">
        <f>_xlfn.TEXTBEFORE(_xlfn.TEXTAFTER(Table1[[#This Row],[description]],"Singer:"),CHAR(10))</f>
        <v xml:space="preserve"> Sultaan</v>
      </c>
      <c r="O15" t="str">
        <f>_xlfn.TEXTBEFORE(_xlfn.TEXTAFTER(Table1[[#This Row],[description]],"Lyrics:"),CHAR(10))</f>
        <v xml:space="preserve"> Kang Sadiq</v>
      </c>
      <c r="P15" t="str">
        <f>_xlfn.TEXTBEFORE(_xlfn.TEXTAFTER(Table1[[#This Row],[description]],"Composer:"),CHAR(10))</f>
        <v xml:space="preserve"> Kang Sadiq, Crowny</v>
      </c>
      <c r="Q15" t="str">
        <f>_xlfn.TEXTBEFORE(_xlfn.TEXTAFTER(Table1[[#This Row],[description]],CHAR(10)&amp;"Music:"),CHAR(10))</f>
        <v xml:space="preserve"> Crowny</v>
      </c>
      <c r="R15" t="str">
        <f>_xlfn.TEXTBEFORE(_xlfn.TEXTAFTER(Table1[[#This Row],[description]],CHAR(10)&amp;"Video:"),CHAR(10))</f>
        <v xml:space="preserve"> Jagjeet Sandhu &amp; Manjeet Sannan</v>
      </c>
      <c r="S15" s="1" t="str">
        <f>HYPERLINK(_xlfn.TEXTBEFORE(_xlfn.TEXTAFTER(Table1[[#This Row],[description]],"YouTube Music:"),CHAR(10)))</f>
        <v xml:space="preserve"> https://music.youtube.com/watch?v=oB600KNo8ss&amp;si=YPEeKK1VCpfGWfry</v>
      </c>
      <c r="T15" s="1" t="str">
        <f>HYPERLINK(_xlfn.TEXTBEFORE(_xlfn.TEXTAFTER(Table1[[#This Row],[description]],"Spotify:"),CHAR(10)))</f>
        <v xml:space="preserve"> https://open.spotify.com/track/5UavEnEaAq8s3xcEObX6i1?si=f0b414cfc89b45be</v>
      </c>
      <c r="U15" s="1" t="str">
        <f>HYPERLINK(_xlfn.TEXTBEFORE(_xlfn.TEXTAFTER(Table1[[#This Row],[description]],"Apple Music:"),CHAR(10)))</f>
        <v xml:space="preserve"> https://music.apple.com/us/album/flow-from-oye-bhole-oye-2-single/1896259335</v>
      </c>
      <c r="V15" s="1" t="str">
        <f>HYPERLINK(_xlfn.TEXTBEFORE(_xlfn.TEXTAFTER(Table1[[#This Row],[description]], "JioSaavn:"),CHAR(10)))</f>
        <v xml:space="preserve"> https://www.jiosaavn.com/album/flow-from-oye-bhole-oye-2/Yk75GdNIv6c_</v>
      </c>
      <c r="W15" s="1" t="str">
        <f>HYPERLINK(_xlfn.TEXTBEFORE(_xlfn.TEXTAFTER(Table1[[#This Row],[description]], "Instagram Reel:"),CHAR(10)))</f>
        <v xml:space="preserve"> </v>
      </c>
    </row>
    <row r="16" spans="1:24" x14ac:dyDescent="0.3">
      <c r="A16" t="s">
        <v>11</v>
      </c>
      <c r="B16" t="s">
        <v>118</v>
      </c>
      <c r="C16" t="s">
        <v>119</v>
      </c>
      <c r="D16" t="s">
        <v>120</v>
      </c>
      <c r="E16" t="s">
        <v>117</v>
      </c>
      <c r="F16" t="s">
        <v>16</v>
      </c>
      <c r="G16" t="s">
        <v>121</v>
      </c>
      <c r="H16" t="s">
        <v>122</v>
      </c>
      <c r="I16" t="s">
        <v>123</v>
      </c>
      <c r="J16" t="s">
        <v>124</v>
      </c>
      <c r="K16" t="str">
        <f>LEFT(_xlfn.TEXTAFTER(Table1[[#This Row],[description]],"Music on:"),10)</f>
        <v xml:space="preserve"> Geet MP3
</v>
      </c>
      <c r="L16" t="str" cm="1">
        <f t="array" ref="L16">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Movie</v>
      </c>
      <c r="M16" t="str">
        <f>_xlfn.TEXTBEFORE(Table1[[#This Row],[Title]],{":","(","-"})</f>
        <v xml:space="preserve">Oye Bhole Oye 2 </v>
      </c>
      <c r="N16" t="str">
        <f>_xlfn.TEXTBEFORE(_xlfn.TEXTAFTER(Table1[[#This Row],[description]],"Singer:"),CHAR(10))</f>
        <v xml:space="preserve"> Sultaan, Kanwar Grewal, Veet Baljit, Parveen Bharta</v>
      </c>
      <c r="O16" t="str">
        <f>_xlfn.TEXTBEFORE(_xlfn.TEXTAFTER(Table1[[#This Row],[description]],"Lyrics:"),CHAR(10))</f>
        <v xml:space="preserve"> Kang Sadiq</v>
      </c>
      <c r="P16" t="str">
        <f>_xlfn.TEXTBEFORE(_xlfn.TEXTAFTER(Table1[[#This Row],[description]],"Composer:"),CHAR(10))</f>
        <v xml:space="preserve"> Crowny, Oye Kunaal, Magic</v>
      </c>
      <c r="Q16" t="e">
        <f>_xlfn.TEXTBEFORE(_xlfn.TEXTAFTER(Table1[[#This Row],[description]],CHAR(10)&amp;"Music:"),CHAR(10))</f>
        <v>#N/A</v>
      </c>
      <c r="R16" t="e">
        <f>_xlfn.TEXTBEFORE(_xlfn.TEXTAFTER(Table1[[#This Row],[description]],CHAR(10)&amp;"Video:"),CHAR(10))</f>
        <v>#N/A</v>
      </c>
      <c r="S16" s="1" t="e">
        <f>HYPERLINK(_xlfn.TEXTBEFORE(_xlfn.TEXTAFTER(Table1[[#This Row],[description]],"YouTube Music:"),CHAR(10)))</f>
        <v>#N/A</v>
      </c>
      <c r="T16" s="1" t="e">
        <f>HYPERLINK(_xlfn.TEXTBEFORE(_xlfn.TEXTAFTER(Table1[[#This Row],[description]],"Spotify:"),CHAR(10)))</f>
        <v>#N/A</v>
      </c>
      <c r="U16" s="1" t="e">
        <f>HYPERLINK(_xlfn.TEXTBEFORE(_xlfn.TEXTAFTER(Table1[[#This Row],[description]],"Apple Music:"),CHAR(10)))</f>
        <v>#N/A</v>
      </c>
      <c r="V16" s="1" t="e">
        <f>HYPERLINK(_xlfn.TEXTBEFORE(_xlfn.TEXTAFTER(Table1[[#This Row],[description]], "JioSaavn:"),CHAR(10)))</f>
        <v>#N/A</v>
      </c>
      <c r="W16" s="1" t="e">
        <f>HYPERLINK(_xlfn.TEXTBEFORE(_xlfn.TEXTAFTER(Table1[[#This Row],[description]], "Instagram Reel:"),CHAR(10)))</f>
        <v>#N/A</v>
      </c>
    </row>
    <row r="17" spans="1:23" x14ac:dyDescent="0.3">
      <c r="A17" t="s">
        <v>11</v>
      </c>
      <c r="B17" t="s">
        <v>126</v>
      </c>
      <c r="C17" t="s">
        <v>127</v>
      </c>
      <c r="D17" t="s">
        <v>128</v>
      </c>
      <c r="E17" t="s">
        <v>125</v>
      </c>
      <c r="F17" t="s">
        <v>16</v>
      </c>
      <c r="G17" t="s">
        <v>129</v>
      </c>
      <c r="H17" t="s">
        <v>130</v>
      </c>
      <c r="I17" t="s">
        <v>131</v>
      </c>
      <c r="J17" t="s">
        <v>132</v>
      </c>
      <c r="K17" t="str">
        <f>LEFT(_xlfn.TEXTAFTER(Table1[[#This Row],[description]],"Label:"),10)</f>
        <v xml:space="preserve"> Geet MP3
</v>
      </c>
      <c r="L17" t="str" cm="1">
        <f t="array" ref="L17">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7" t="str">
        <f>_xlfn.TEXTBEFORE(Table1[[#This Row],[Title]],{":","(","-"})</f>
        <v xml:space="preserve">Your Thoughts </v>
      </c>
      <c r="N17" t="e">
        <f>_xlfn.TEXTBEFORE(_xlfn.TEXTAFTER(Table1[[#This Row],[description]],"Singer:"),CHAR(10))</f>
        <v>#N/A</v>
      </c>
      <c r="O17" t="str">
        <f>_xlfn.TEXTBEFORE(_xlfn.TEXTAFTER(Table1[[#This Row],[description]],"Lyrics:"),CHAR(10))</f>
        <v xml:space="preserve"> Arjan Gill</v>
      </c>
      <c r="P17" t="str">
        <f>_xlfn.TEXTBEFORE(_xlfn.TEXTAFTER(Table1[[#This Row],[description]],"Composer:"),CHAR(10))</f>
        <v xml:space="preserve"> Arjan Gill</v>
      </c>
      <c r="Q17" t="str">
        <f>_xlfn.TEXTBEFORE(_xlfn.TEXTAFTER(Table1[[#This Row],[description]],CHAR(10)&amp;"Music:"),CHAR(10))</f>
        <v xml:space="preserve"> Dachamp</v>
      </c>
      <c r="R17" t="e">
        <f>_xlfn.TEXTBEFORE(_xlfn.TEXTAFTER(Table1[[#This Row],[description]],CHAR(10)&amp;"Video:"),CHAR(10))</f>
        <v>#N/A</v>
      </c>
      <c r="S17" s="1" t="str">
        <f>HYPERLINK(_xlfn.TEXTBEFORE(_xlfn.TEXTAFTER(Table1[[#This Row],[description]],"YouTube Music:"),CHAR(10)))</f>
        <v xml:space="preserve"> https://music.youtube.com/watch?v=-0rG7IIlHvk&amp;si=MXkl_8WwGAWwyd4H</v>
      </c>
      <c r="T17" s="1" t="str">
        <f>HYPERLINK(_xlfn.TEXTBEFORE(_xlfn.TEXTAFTER(Table1[[#This Row],[description]],"Spotify:"),CHAR(10)))</f>
        <v xml:space="preserve"> https://open.spotify.com/track/3nHvjtxxRUXrOQShq6pK6U</v>
      </c>
      <c r="U17" s="1" t="str">
        <f>HYPERLINK(_xlfn.TEXTBEFORE(_xlfn.TEXTAFTER(Table1[[#This Row],[description]],"Apple Music:"),CHAR(10)))</f>
        <v xml:space="preserve"> https://music.apple.com/us/album/your-thoughts/1869911861?i=1869912047</v>
      </c>
      <c r="V17" s="1" t="str">
        <f>HYPERLINK(_xlfn.TEXTBEFORE(_xlfn.TEXTAFTER(Table1[[#This Row],[description]], "JioSaavn:"),CHAR(10)))</f>
        <v xml:space="preserve"> https://www.jiosaavn.com/song/your-thoughts/GQ1fZDJDdAs</v>
      </c>
      <c r="W17" s="1" t="str">
        <f>HYPERLINK(_xlfn.TEXTBEFORE(_xlfn.TEXTAFTER(Table1[[#This Row],[description]], "Instagram Reel:"),CHAR(10)))</f>
        <v xml:space="preserve"> https://www.instagram.com/reels/audio/859247700313188</v>
      </c>
    </row>
    <row r="18" spans="1:23" x14ac:dyDescent="0.3">
      <c r="A18" t="s">
        <v>11</v>
      </c>
      <c r="B18" t="s">
        <v>134</v>
      </c>
      <c r="C18" t="s">
        <v>135</v>
      </c>
      <c r="D18" t="s">
        <v>136</v>
      </c>
      <c r="E18" t="s">
        <v>133</v>
      </c>
      <c r="F18" t="s">
        <v>16</v>
      </c>
      <c r="G18" t="s">
        <v>137</v>
      </c>
      <c r="H18" t="s">
        <v>138</v>
      </c>
      <c r="I18" t="s">
        <v>139</v>
      </c>
      <c r="J18" t="s">
        <v>140</v>
      </c>
      <c r="K18" t="str">
        <f>LEFT(_xlfn.TEXTAFTER(Table1[[#This Row],[description]],"Label:"),10)</f>
        <v xml:space="preserve"> Geet MP3
</v>
      </c>
      <c r="L18" t="str" cm="1">
        <f t="array" ref="L18">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8" t="str">
        <f>_xlfn.TEXTBEFORE(Table1[[#This Row],[Title]],{":","(","-"})</f>
        <v>SAKHIYO</v>
      </c>
      <c r="N18" t="str">
        <f>_xlfn.TEXTBEFORE(_xlfn.TEXTAFTER(Table1[[#This Row],[description]],"Singer:"),CHAR(10))</f>
        <v xml:space="preserve"> Arjun Sahota</v>
      </c>
      <c r="O18" t="str">
        <f>_xlfn.TEXTBEFORE(_xlfn.TEXTAFTER(Table1[[#This Row],[description]],"Lyrics:"),CHAR(10))</f>
        <v xml:space="preserve"> Arjun Sahota</v>
      </c>
      <c r="P18" t="str">
        <f>_xlfn.TEXTBEFORE(_xlfn.TEXTAFTER(Table1[[#This Row],[description]],"Composer:"),CHAR(10))</f>
        <v xml:space="preserve"> Arjun Sahota</v>
      </c>
      <c r="Q18" t="str">
        <f>_xlfn.TEXTBEFORE(_xlfn.TEXTAFTER(Table1[[#This Row],[description]],CHAR(10)&amp;"Music:"),CHAR(10))</f>
        <v xml:space="preserve"> Geet </v>
      </c>
      <c r="R18" t="str">
        <f>_xlfn.TEXTBEFORE(_xlfn.TEXTAFTER(Table1[[#This Row],[description]],CHAR(10)&amp;"Video:"),CHAR(10))</f>
        <v xml:space="preserve"> Satti Dhillon</v>
      </c>
      <c r="S18" s="1" t="str">
        <f>HYPERLINK(_xlfn.TEXTBEFORE(_xlfn.TEXTAFTER(Table1[[#This Row],[description]],"YouTube Music:"),CHAR(10)))</f>
        <v xml:space="preserve"> https://music.youtube.com/watch?v=l_oAI-PFkTA&amp;si=k8fn-UkSTP-ra4_u</v>
      </c>
      <c r="T18" s="1" t="str">
        <f>HYPERLINK(_xlfn.TEXTBEFORE(_xlfn.TEXTAFTER(Table1[[#This Row],[description]],"Spotify:"),CHAR(10)))</f>
        <v xml:space="preserve"> https://open.spotify.com/album/1Rar06DImCXf2RLJPd59bR</v>
      </c>
      <c r="U18" s="1" t="str">
        <f>HYPERLINK(_xlfn.TEXTBEFORE(_xlfn.TEXTAFTER(Table1[[#This Row],[description]],"Apple Music:"),CHAR(10)))</f>
        <v xml:space="preserve"> https://music.apple.com/us/album/sakhiyo-single/1892077912</v>
      </c>
      <c r="V18" s="1" t="str">
        <f>HYPERLINK(_xlfn.TEXTBEFORE(_xlfn.TEXTAFTER(Table1[[#This Row],[description]], "JioSaavn:"),CHAR(10)))</f>
        <v xml:space="preserve"> https://www.jiosaavn.com/album/sakhiyo/7UP2GyGDUIw_</v>
      </c>
      <c r="W18" s="1" t="str">
        <f>HYPERLINK(_xlfn.TEXTBEFORE(_xlfn.TEXTAFTER(Table1[[#This Row],[description]], "Instagram Reel:"),CHAR(10)))</f>
        <v xml:space="preserve"> https://www.instagram.com/reels/audio/971818225284495</v>
      </c>
    </row>
    <row r="19" spans="1:23" x14ac:dyDescent="0.3">
      <c r="A19" t="s">
        <v>11</v>
      </c>
      <c r="B19" t="s">
        <v>142</v>
      </c>
      <c r="C19" t="s">
        <v>143</v>
      </c>
      <c r="D19" t="s">
        <v>144</v>
      </c>
      <c r="E19" t="s">
        <v>141</v>
      </c>
      <c r="F19" t="s">
        <v>16</v>
      </c>
      <c r="G19" t="s">
        <v>145</v>
      </c>
      <c r="H19" t="s">
        <v>146</v>
      </c>
      <c r="I19" t="s">
        <v>147</v>
      </c>
      <c r="J19" t="s">
        <v>148</v>
      </c>
      <c r="K19" t="str">
        <f>LEFT(_xlfn.TEXTAFTER(Table1[[#This Row],[description]],"Label:"),10)</f>
        <v xml:space="preserve"> Geet MP3
</v>
      </c>
      <c r="L19" t="str" cm="1">
        <f t="array" ref="L19">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19" t="str">
        <f>_xlfn.TEXTBEFORE(Table1[[#This Row],[Title]],{":","(","-"})</f>
        <v xml:space="preserve">In Love </v>
      </c>
      <c r="N19" t="str">
        <f>_xlfn.TEXTBEFORE(_xlfn.TEXTAFTER(Table1[[#This Row],[description]],"Singer:"),CHAR(10))</f>
        <v xml:space="preserve"> Arjun Sahota</v>
      </c>
      <c r="O19" t="str">
        <f>_xlfn.TEXTBEFORE(_xlfn.TEXTAFTER(Table1[[#This Row],[description]],"Lyrics:"),CHAR(10))</f>
        <v xml:space="preserve"> Inder Khokhar</v>
      </c>
      <c r="P19" t="e">
        <f>_xlfn.TEXTBEFORE(_xlfn.TEXTAFTER(Table1[[#This Row],[description]],"Composer:"),CHAR(10))</f>
        <v>#N/A</v>
      </c>
      <c r="Q19" t="str">
        <f>_xlfn.TEXTBEFORE(_xlfn.TEXTAFTER(Table1[[#This Row],[description]],CHAR(10)&amp;"Music:"),CHAR(10))</f>
        <v xml:space="preserve"> Gagan Dhillon</v>
      </c>
      <c r="R19" t="e">
        <f>_xlfn.TEXTBEFORE(_xlfn.TEXTAFTER(Table1[[#This Row],[description]],CHAR(10)&amp;"Video:"),CHAR(10))</f>
        <v>#N/A</v>
      </c>
      <c r="S19" s="1" t="str">
        <f>HYPERLINK(_xlfn.TEXTBEFORE(_xlfn.TEXTAFTER(Table1[[#This Row],[description]],"YouTube Music:"),CHAR(10)))</f>
        <v xml:space="preserve"> https://music.youtube.com/watch?v=q2fIFsPsR-g&amp;si=yypwPYtWTed1PmTi</v>
      </c>
      <c r="T19" s="1" t="str">
        <f>HYPERLINK(_xlfn.TEXTBEFORE(_xlfn.TEXTAFTER(Table1[[#This Row],[description]],"Spotify:"),CHAR(10)))</f>
        <v xml:space="preserve"> https://open.spotify.com/track/50kCkXUV07Gd2NsL6Bu0bH?si=6c7d74a670554faa</v>
      </c>
      <c r="U19" s="1" t="str">
        <f>HYPERLINK(_xlfn.TEXTBEFORE(_xlfn.TEXTAFTER(Table1[[#This Row],[description]],"Apple Music:"),CHAR(10)))</f>
        <v xml:space="preserve"> https://music.apple.com/us/album/in-love-single/1889535465</v>
      </c>
      <c r="V19" s="1" t="str">
        <f>HYPERLINK(_xlfn.TEXTBEFORE(_xlfn.TEXTAFTER(Table1[[#This Row],[description]], "JioSaavn:"),CHAR(10)))</f>
        <v xml:space="preserve"> https://www.jiosaavn.com/album/in-love/cBsw7NU5QJ8_</v>
      </c>
      <c r="W19" s="1" t="str">
        <f>HYPERLINK(_xlfn.TEXTBEFORE(_xlfn.TEXTAFTER(Table1[[#This Row],[description]], "Instagram Reel:"),CHAR(10)))</f>
        <v xml:space="preserve"> https://www.instagram.com/reels/audio/1531144771938115</v>
      </c>
    </row>
    <row r="20" spans="1:23" x14ac:dyDescent="0.3">
      <c r="A20" t="s">
        <v>11</v>
      </c>
      <c r="B20" t="s">
        <v>150</v>
      </c>
      <c r="C20" t="s">
        <v>151</v>
      </c>
      <c r="D20" t="s">
        <v>152</v>
      </c>
      <c r="E20" t="s">
        <v>149</v>
      </c>
      <c r="F20" t="s">
        <v>16</v>
      </c>
      <c r="G20" t="s">
        <v>153</v>
      </c>
      <c r="H20" t="s">
        <v>154</v>
      </c>
      <c r="I20" t="s">
        <v>155</v>
      </c>
      <c r="J20" t="s">
        <v>156</v>
      </c>
      <c r="K20" t="str">
        <f>LEFT(_xlfn.TEXTAFTER(Table1[[#This Row],[description]],"Label:"),10)</f>
        <v xml:space="preserve"> Geet MP3
</v>
      </c>
      <c r="L20" t="str" cm="1">
        <f t="array" ref="L20">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20" t="str">
        <f>_xlfn.TEXTBEFORE(Table1[[#This Row],[Title]],{":","(","-"})</f>
        <v xml:space="preserve">ZULFAN </v>
      </c>
      <c r="N20" t="str">
        <f>_xlfn.TEXTBEFORE(_xlfn.TEXTAFTER(Table1[[#This Row],[description]],"Singer:"),CHAR(10))</f>
        <v xml:space="preserve"> Arjun Sahota</v>
      </c>
      <c r="O20" t="str">
        <f>_xlfn.TEXTBEFORE(_xlfn.TEXTAFTER(Table1[[#This Row],[description]],"Lyrics:"),CHAR(10))</f>
        <v xml:space="preserve"> Arjun Sahota</v>
      </c>
      <c r="P20" t="str">
        <f>_xlfn.TEXTBEFORE(_xlfn.TEXTAFTER(Table1[[#This Row],[description]],"Composer:"),CHAR(10))</f>
        <v xml:space="preserve"> Arjun Sahota</v>
      </c>
      <c r="Q20" t="str">
        <f>_xlfn.TEXTBEFORE(_xlfn.TEXTAFTER(Table1[[#This Row],[description]],CHAR(10)&amp;"Music:"),CHAR(10))</f>
        <v xml:space="preserve"> Gagan Dhillon</v>
      </c>
      <c r="R20" t="str">
        <f>_xlfn.TEXTBEFORE(_xlfn.TEXTAFTER(Table1[[#This Row],[description]],CHAR(10)&amp;"Video:"),CHAR(10))</f>
        <v xml:space="preserve"> Satti Dhillon</v>
      </c>
      <c r="S20" s="1" t="str">
        <f>HYPERLINK(_xlfn.TEXTBEFORE(_xlfn.TEXTAFTER(Table1[[#This Row],[description]],"YouTube Music:"),CHAR(10)))</f>
        <v xml:space="preserve"> https://music.youtube.com/playlist?list=OLAK5uy_nRlsGUZODvAaw2QOpRhT7BpMk5n91uSH0&amp;si=R7mvm7hvITn55p4X</v>
      </c>
      <c r="T20" s="1" t="str">
        <f>HYPERLINK(_xlfn.TEXTBEFORE(_xlfn.TEXTAFTER(Table1[[#This Row],[description]],"Spotify:"),CHAR(10)))</f>
        <v xml:space="preserve"> https://open.spotify.com/album/6F3pOWpdkLu7VTs8D8HOXw</v>
      </c>
      <c r="U20" s="1" t="str">
        <f>HYPERLINK(_xlfn.TEXTBEFORE(_xlfn.TEXTAFTER(Table1[[#This Row],[description]],"Apple Music:"),CHAR(10)))</f>
        <v xml:space="preserve"> https://music.apple.com/us/album/zulfan-single/1883705642</v>
      </c>
      <c r="V20" s="1" t="str">
        <f>HYPERLINK(_xlfn.TEXTBEFORE(_xlfn.TEXTAFTER(Table1[[#This Row],[description]], "JioSaavn:"),CHAR(10)))</f>
        <v xml:space="preserve"> https://www.jiosaavn.com/album/zulfan/Fc44a7ZMq,Y_</v>
      </c>
      <c r="W20" s="1" t="str">
        <f>HYPERLINK(_xlfn.TEXTBEFORE(_xlfn.TEXTAFTER(Table1[[#This Row],[description]], "Instagram Reel:"),CHAR(10)))</f>
        <v xml:space="preserve"> https://www.instagram.com/reels/audio/949300007780852</v>
      </c>
    </row>
    <row r="21" spans="1:23" x14ac:dyDescent="0.3">
      <c r="A21" t="s">
        <v>11</v>
      </c>
      <c r="B21" t="s">
        <v>158</v>
      </c>
      <c r="C21" t="s">
        <v>159</v>
      </c>
      <c r="D21" t="s">
        <v>160</v>
      </c>
      <c r="E21" t="s">
        <v>157</v>
      </c>
      <c r="F21" t="s">
        <v>16</v>
      </c>
      <c r="G21" t="s">
        <v>161</v>
      </c>
      <c r="H21" t="s">
        <v>162</v>
      </c>
      <c r="I21" t="s">
        <v>163</v>
      </c>
      <c r="J21" t="s">
        <v>164</v>
      </c>
      <c r="K21" t="str">
        <f>LEFT(_xlfn.TEXTAFTER(Table1[[#This Row],[description]],"Label:"),10)</f>
        <v xml:space="preserve"> Geet MP3
</v>
      </c>
      <c r="L21" t="str" cm="1">
        <f t="array" ref="L21">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21" t="str">
        <f>_xlfn.TEXTBEFORE(Table1[[#This Row],[Title]],{":","(","-"})</f>
        <v xml:space="preserve">BABY NO </v>
      </c>
      <c r="N21" t="str">
        <f>_xlfn.TEXTBEFORE(_xlfn.TEXTAFTER(Table1[[#This Row],[description]],"Singer:"),CHAR(10))</f>
        <v xml:space="preserve"> Deep Jandu, Gurlez Akhtar</v>
      </c>
      <c r="O21" t="str">
        <f>_xlfn.TEXTBEFORE(_xlfn.TEXTAFTER(Table1[[#This Row],[description]],"Lyrics:"),CHAR(10))</f>
        <v xml:space="preserve"> Guri Lahoria</v>
      </c>
      <c r="P21" t="str">
        <f>_xlfn.TEXTBEFORE(_xlfn.TEXTAFTER(Table1[[#This Row],[description]],"Composer:"),CHAR(10))</f>
        <v xml:space="preserve"> Deep Jandu</v>
      </c>
      <c r="Q21" t="str">
        <f>_xlfn.TEXTBEFORE(_xlfn.TEXTAFTER(Table1[[#This Row],[description]],CHAR(10)&amp;"Music:"),CHAR(10))</f>
        <v xml:space="preserve"> Deep Jandu</v>
      </c>
      <c r="R21" t="e">
        <f>_xlfn.TEXTBEFORE(_xlfn.TEXTAFTER(Table1[[#This Row],[description]],CHAR(10)&amp;"Video:"),CHAR(10))</f>
        <v>#N/A</v>
      </c>
      <c r="S21" s="1" t="str">
        <f>HYPERLINK(_xlfn.TEXTBEFORE(_xlfn.TEXTAFTER(Table1[[#This Row],[description]],"YouTube Music:"),CHAR(10)))</f>
        <v xml:space="preserve"> https://music.youtube.com/playlist?list=OLAK5uy_nsQiKtu5qLzuH3W74PZXo9npzzzTKKEqo&amp;si=RdiruKda4z2SLLh3</v>
      </c>
      <c r="T21" s="1" t="str">
        <f>HYPERLINK(_xlfn.TEXTBEFORE(_xlfn.TEXTAFTER(Table1[[#This Row],[description]],"Spotify:"),CHAR(10)))</f>
        <v xml:space="preserve"> https://open.spotify.com/album/396UiQamtnNWin1HBCfKky</v>
      </c>
      <c r="U21" s="1" t="str">
        <f>HYPERLINK(_xlfn.TEXTBEFORE(_xlfn.TEXTAFTER(Table1[[#This Row],[description]],"Apple Music:"),CHAR(10)))</f>
        <v xml:space="preserve"> https://music.apple.com/us/album/baby-no-single/1875934434</v>
      </c>
      <c r="V21" s="1" t="str">
        <f>HYPERLINK(_xlfn.TEXTBEFORE(_xlfn.TEXTAFTER(Table1[[#This Row],[description]], "JioSaavn:"),CHAR(10)))</f>
        <v xml:space="preserve"> https://www.jiosaavn.com/album/baby-no/KZ8enkGKMrI_</v>
      </c>
      <c r="W21" s="1" t="str">
        <f>HYPERLINK(_xlfn.TEXTBEFORE(_xlfn.TEXTAFTER(Table1[[#This Row],[description]], "Instagram Reel:"),CHAR(10)))</f>
        <v xml:space="preserve"> https://www.instagram.com/reels/audio/871046609068057</v>
      </c>
    </row>
    <row r="22" spans="1:23" x14ac:dyDescent="0.3">
      <c r="A22" t="s">
        <v>11</v>
      </c>
      <c r="B22" t="s">
        <v>166</v>
      </c>
      <c r="C22" t="s">
        <v>167</v>
      </c>
      <c r="D22" t="s">
        <v>168</v>
      </c>
      <c r="E22" t="s">
        <v>165</v>
      </c>
      <c r="F22" t="s">
        <v>16</v>
      </c>
      <c r="G22" t="s">
        <v>161</v>
      </c>
      <c r="H22" t="s">
        <v>169</v>
      </c>
      <c r="I22" t="s">
        <v>170</v>
      </c>
      <c r="J22" t="s">
        <v>171</v>
      </c>
      <c r="K22" t="str">
        <f>LEFT(_xlfn.TEXTAFTER(Table1[[#This Row],[description]],"Label:"),10)</f>
        <v xml:space="preserve"> Geet MP3
</v>
      </c>
      <c r="L22" t="str" cm="1">
        <f t="array" ref="L22">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22" t="str">
        <f>_xlfn.TEXTBEFORE(Table1[[#This Row],[Title]],{":","(","-"})</f>
        <v xml:space="preserve">Forever Love </v>
      </c>
      <c r="N22" t="str">
        <f>_xlfn.TEXTBEFORE(_xlfn.TEXTAFTER(Table1[[#This Row],[description]],"Singer:"),CHAR(10))</f>
        <v xml:space="preserve"> Arjun Sahota</v>
      </c>
      <c r="O22" t="str">
        <f>_xlfn.TEXTBEFORE(_xlfn.TEXTAFTER(Table1[[#This Row],[description]],"Lyrics:"),CHAR(10))</f>
        <v xml:space="preserve"> Sukh Bohanwala</v>
      </c>
      <c r="P22" t="str">
        <f>_xlfn.TEXTBEFORE(_xlfn.TEXTAFTER(Table1[[#This Row],[description]],"Composer:"),CHAR(10))</f>
        <v xml:space="preserve"> Sharry Nexus</v>
      </c>
      <c r="Q22" t="e">
        <f>_xlfn.TEXTBEFORE(_xlfn.TEXTAFTER(Table1[[#This Row],[description]],CHAR(10)&amp;"Music:"),CHAR(10))</f>
        <v>#N/A</v>
      </c>
      <c r="R22" t="e">
        <f>_xlfn.TEXTBEFORE(_xlfn.TEXTAFTER(Table1[[#This Row],[description]],CHAR(10)&amp;"Video:"),CHAR(10))</f>
        <v>#N/A</v>
      </c>
      <c r="S22" s="1" t="e">
        <f>HYPERLINK(_xlfn.TEXTBEFORE(_xlfn.TEXTAFTER(Table1[[#This Row],[description]],"YouTube Music:"),CHAR(10)))</f>
        <v>#N/A</v>
      </c>
      <c r="T22" s="1" t="str">
        <f>HYPERLINK(_xlfn.TEXTBEFORE(_xlfn.TEXTAFTER(Table1[[#This Row],[description]],"Spotify:"),CHAR(10)))</f>
        <v xml:space="preserve"> https://open.spotify.com/track/7pVx6daUpenqHS5xLycLCX</v>
      </c>
      <c r="U22" s="1" t="e">
        <f>HYPERLINK(_xlfn.TEXTBEFORE(_xlfn.TEXTAFTER(Table1[[#This Row],[description]],"Apple Music:"),CHAR(10)))</f>
        <v>#N/A</v>
      </c>
      <c r="V22" s="1" t="e">
        <f>HYPERLINK(_xlfn.TEXTBEFORE(_xlfn.TEXTAFTER(Table1[[#This Row],[description]], "JioSaavn:"),CHAR(10)))</f>
        <v>#N/A</v>
      </c>
      <c r="W22" s="1" t="e">
        <f>HYPERLINK(_xlfn.TEXTBEFORE(_xlfn.TEXTAFTER(Table1[[#This Row],[description]], "Instagram Reel:"),CHAR(10)))</f>
        <v>#N/A</v>
      </c>
    </row>
    <row r="23" spans="1:23" x14ac:dyDescent="0.3">
      <c r="A23" t="s">
        <v>11</v>
      </c>
      <c r="B23" t="s">
        <v>173</v>
      </c>
      <c r="C23" t="s">
        <v>174</v>
      </c>
      <c r="D23" t="s">
        <v>175</v>
      </c>
      <c r="E23" t="s">
        <v>172</v>
      </c>
      <c r="F23" t="s">
        <v>16</v>
      </c>
      <c r="G23" t="s">
        <v>145</v>
      </c>
      <c r="H23" t="s">
        <v>176</v>
      </c>
      <c r="I23" t="s">
        <v>177</v>
      </c>
      <c r="J23" t="s">
        <v>178</v>
      </c>
      <c r="K23" t="str">
        <f>LEFT(_xlfn.TEXTAFTER(Table1[[#This Row],[description]],"Label:"),10)</f>
        <v xml:space="preserve"> Geet MP3
</v>
      </c>
      <c r="L23" t="str" cm="1">
        <f t="array" ref="L23">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Single</v>
      </c>
      <c r="M23" t="str">
        <f>_xlfn.TEXTBEFORE(Table1[[#This Row],[Title]],{":","(","-"})</f>
        <v>MAGIC LOVE</v>
      </c>
      <c r="N23" t="str">
        <f>_xlfn.TEXTBEFORE(_xlfn.TEXTAFTER(Table1[[#This Row],[description]],"Singer:"),CHAR(10))</f>
        <v xml:space="preserve"> Deep Jandu</v>
      </c>
      <c r="O23" t="str">
        <f>_xlfn.TEXTBEFORE(_xlfn.TEXTAFTER(Table1[[#This Row],[description]],"Lyrics:"),CHAR(10))</f>
        <v xml:space="preserve"> Amar Jalal</v>
      </c>
      <c r="P23" t="e">
        <f>_xlfn.TEXTBEFORE(_xlfn.TEXTAFTER(Table1[[#This Row],[description]],"Composer:"),CHAR(10))</f>
        <v>#N/A</v>
      </c>
      <c r="Q23" t="str">
        <f>_xlfn.TEXTBEFORE(_xlfn.TEXTAFTER(Table1[[#This Row],[description]],CHAR(10)&amp;"Music:"),CHAR(10))</f>
        <v xml:space="preserve"> Deep Jandu</v>
      </c>
      <c r="R23" t="str">
        <f>_xlfn.TEXTBEFORE(_xlfn.TEXTAFTER(Table1[[#This Row],[description]],CHAR(10)&amp;"Video:"),CHAR(10))</f>
        <v xml:space="preserve"> Satti Dhillon</v>
      </c>
      <c r="S23" s="1" t="str">
        <f>HYPERLINK(_xlfn.TEXTBEFORE(_xlfn.TEXTAFTER(Table1[[#This Row],[description]],"YouTube Music:"),CHAR(10)))</f>
        <v xml:space="preserve"> https://music.youtube.com/watch?v=Eue_ZKbVZUY&amp;si=zwHHBN3UA1g8_b_J</v>
      </c>
      <c r="T23" s="1" t="str">
        <f>HYPERLINK(_xlfn.TEXTBEFORE(_xlfn.TEXTAFTER(Table1[[#This Row],[description]],"Spotify:"),CHAR(10)))</f>
        <v xml:space="preserve"> https://open.spotify.com/album/2ARniNrTpfU5C7BbuKA00Z</v>
      </c>
      <c r="U23" s="1" t="str">
        <f>HYPERLINK(_xlfn.TEXTBEFORE(_xlfn.TEXTAFTER(Table1[[#This Row],[description]],"Apple Music:"),CHAR(10)))</f>
        <v xml:space="preserve"> https://music.apple.com/us/song/magic-love/1863440944</v>
      </c>
      <c r="V23" s="1" t="str">
        <f>HYPERLINK(_xlfn.TEXTBEFORE(_xlfn.TEXTAFTER(Table1[[#This Row],[description]], "JioSaavn:"),CHAR(10)))</f>
        <v xml:space="preserve"> https://www.jiosaavn.com/album/magic-love/Esq8ym5oIXs_</v>
      </c>
      <c r="W23" s="1" t="str">
        <f>HYPERLINK(_xlfn.TEXTBEFORE(_xlfn.TEXTAFTER(Table1[[#This Row],[description]], "Instagram Reel:"),CHAR(10)))</f>
        <v xml:space="preserve"> https://www.instagram.com/reels/audio/869459515675508</v>
      </c>
    </row>
    <row r="24" spans="1:23" x14ac:dyDescent="0.3">
      <c r="A24" t="s">
        <v>11</v>
      </c>
      <c r="B24" t="s">
        <v>180</v>
      </c>
      <c r="C24" t="s">
        <v>181</v>
      </c>
      <c r="D24" t="s">
        <v>182</v>
      </c>
      <c r="E24" t="s">
        <v>179</v>
      </c>
      <c r="F24" t="s">
        <v>16</v>
      </c>
      <c r="G24" t="s">
        <v>183</v>
      </c>
      <c r="H24" t="s">
        <v>184</v>
      </c>
      <c r="I24" t="s">
        <v>185</v>
      </c>
      <c r="J24" t="s">
        <v>186</v>
      </c>
      <c r="K24" t="str">
        <f>LEFT(_xlfn.TEXTAFTER(Table1[[#This Row],[description]],"Label:"),10)</f>
        <v xml:space="preserve"> Geet MP3
</v>
      </c>
      <c r="L24" t="str" cm="1">
        <f t="array" ref="L24">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Album</v>
      </c>
      <c r="M24" t="str">
        <f>_xlfn.TEXTBEFORE(Table1[[#This Row],[Title]],{":","(","-"})</f>
        <v xml:space="preserve">Sharab Wargi </v>
      </c>
      <c r="N24" t="str">
        <f>_xlfn.TEXTBEFORE(_xlfn.TEXTAFTER(Table1[[#This Row],[description]],"Singer:"),CHAR(10))</f>
        <v xml:space="preserve"> Nishawn Bhullar, Gurlez Akhtar </v>
      </c>
      <c r="O24" t="str">
        <f>_xlfn.TEXTBEFORE(_xlfn.TEXTAFTER(Table1[[#This Row],[description]],"Lyrics:"),CHAR(10))</f>
        <v xml:space="preserve"> Aman Sumal </v>
      </c>
      <c r="P24" t="e">
        <f>_xlfn.TEXTBEFORE(_xlfn.TEXTAFTER(Table1[[#This Row],[description]],"Composer:"),CHAR(10))</f>
        <v>#N/A</v>
      </c>
      <c r="Q24" t="str">
        <f>_xlfn.TEXTBEFORE(_xlfn.TEXTAFTER(Table1[[#This Row],[description]],CHAR(10)&amp;"Music:"),CHAR(10))</f>
        <v xml:space="preserve"> IRIS Music </v>
      </c>
      <c r="R24" t="str">
        <f>_xlfn.TEXTBEFORE(_xlfn.TEXTAFTER(Table1[[#This Row],[description]],CHAR(10)&amp;"Video:"),CHAR(10))</f>
        <v xml:space="preserve"> Tru Makers</v>
      </c>
      <c r="S24" s="1" t="e">
        <f>HYPERLINK(_xlfn.TEXTBEFORE(_xlfn.TEXTAFTER(Table1[[#This Row],[description]],"YouTube Music:"),CHAR(10)))</f>
        <v>#N/A</v>
      </c>
      <c r="T24" s="1" t="str">
        <f>HYPERLINK(_xlfn.TEXTBEFORE(_xlfn.TEXTAFTER(Table1[[#This Row],[description]],"Spotify:"),CHAR(10)))</f>
        <v xml:space="preserve"> https://open.spotify.com/album/1zPjEwFVi4iviTUW7OgYad</v>
      </c>
      <c r="U24" s="1" t="str">
        <f>HYPERLINK(_xlfn.TEXTBEFORE(_xlfn.TEXTAFTER(Table1[[#This Row],[description]],"Apple Music:"),CHAR(10)))</f>
        <v xml:space="preserve"> https://music.apple.com/us/album/old-skool/1859905062</v>
      </c>
      <c r="V24" s="1" t="e">
        <f>HYPERLINK(_xlfn.TEXTBEFORE(_xlfn.TEXTAFTER(Table1[[#This Row],[description]], "JioSaavn:"),CHAR(10)))</f>
        <v>#N/A</v>
      </c>
      <c r="W24" s="1" t="e">
        <f>HYPERLINK(_xlfn.TEXTBEFORE(_xlfn.TEXTAFTER(Table1[[#This Row],[description]], "Instagram Reel:"),CHAR(10)))</f>
        <v>#N/A</v>
      </c>
    </row>
    <row r="25" spans="1:23" x14ac:dyDescent="0.3">
      <c r="A25" t="s">
        <v>11</v>
      </c>
      <c r="B25" t="s">
        <v>188</v>
      </c>
      <c r="C25" t="s">
        <v>189</v>
      </c>
      <c r="D25" t="s">
        <v>190</v>
      </c>
      <c r="E25" t="s">
        <v>187</v>
      </c>
      <c r="F25" t="s">
        <v>16</v>
      </c>
      <c r="G25" t="s">
        <v>191</v>
      </c>
      <c r="H25" t="s">
        <v>192</v>
      </c>
      <c r="I25" t="s">
        <v>193</v>
      </c>
      <c r="J25" t="s">
        <v>194</v>
      </c>
      <c r="K25" t="str">
        <f>LEFT(_xlfn.TEXTAFTER(Table1[[#This Row],[description]],"Label:"),10)</f>
        <v xml:space="preserve"> Geet MP3
</v>
      </c>
      <c r="L25" t="str" cm="1">
        <f t="array" ref="L25">_xlfn.IFS(
   OR(ISNUMBER(SEARCH("Album Credits:", Table1[[#This Row],[description]])), ISNUMBER(SEARCH("New Album", Table1[[#This Row],[description]])), ISNUMBER(SEARCH("An Album", Table1[[#This Row],[description]])), ISNUMBER(SEARCH("Presenting Album", Table1[[#This Row],[description]])), ISNUMBER(SEARCH("Present Album", Table1[[#This Row],[description]])), ISNUMBER(SEARCH("the album", Table1[[#This Row],[description]])), ISNUMBER(SEARCH("Album by", Table1[[#This Row],[description]])), ISNUMBER(SEARCH("Presenting a New Album", Table1[[#This Row],[description]])),ISNUMBER(SEARCH("First Album", Table1[[#This Row],[description]])),ISNUMBER(SEARCH("Presenting Full Album", Table1[[#This Row],[description]])),ISNUMBER(SEARCH("Song Of Album", Table1[[#This Row],[description]])),ISNUMBER(SEARCH("'s Album", Table1[[#This Row],[description]]))), "Album",
    OR(ISNUMBER(SEARCH("Song Credits:", Table1[[#This Row],[description]])),ISNUMBER(SEARCH("New Single", Table1[[#This Row],[description]])),ISNUMBER(SEARCH("New Song", Table1[[#This Row],[description]])),ISNUMBER(SEARCH("Presenting Song", Table1[[#This Row],[description]])),ISNUMBER(SEARCH("Beautiful Song", Table1[[#This Row],[description]])),ISNUMBER(SEARCH("First Song", Table1[[#This Row],[description]])),ISNUMBER(SEARCH("Song By", Table1[[#This Row],[description]])),ISNUMBER(SEARCH("punjabi song", Table1[[#This Row],[description]])),ISNUMBER(SEARCH("Punjabi Song", Table1[[#This Row],[description]])),ISNUMBER(SEARCH("Presents Song", Table1[[#This Row],[description]])),ISNUMBER(SEARCH("Hindi Song", Table1[[#This Row],[description]])),ISNUMBER(SEARCH("Video Song", Table1[[#This Row],[description]])),ISNUMBER(SEARCH("Lyrical Video", Table1[[#This Row],[description]])),ISNUMBER(SEARCH("Official Video", Table1[[#This Row],[description]])),ISNUMBER(SEARCH("Official Song", Table1[[#This Row],[description]])),ISNUMBER(SEARCH("New Viral Song", Table1[[#This Row],[description]])),ISNUMBER(SEARCH("Official Music Video", Table1[[#This Row],[description]])),ISNUMBER(SEARCH("Single", Table1[[#This Row],[description]])),ISNUMBER(SEARCH("Punjabi Sad Song", Table1[[#This Row],[description]])),ISNUMBER(SEARCH("Vocals By", Table1[[#This Row],[description]]))), "Single",
   OR( ISNUMBER(SEARCH("Movie Credits:", Table1[[#This Row],[description]])),ISNUMBER(SEARCH("Movie", Table1[[#This Row],[description]]))), "Movie",       ISNUMBER(SEARCH("EP", Table1[[#This Row],[description]])), "EP",
    TRUE, "other"
)</f>
        <v>Album</v>
      </c>
      <c r="M25" t="str">
        <f>_xlfn.TEXTBEFORE(Table1[[#This Row],[Title]],{":","(","-"})</f>
        <v xml:space="preserve">Nukri </v>
      </c>
      <c r="N25" t="str">
        <f>_xlfn.TEXTBEFORE(_xlfn.TEXTAFTER(Table1[[#This Row],[description]],"Singer:"),CHAR(10))</f>
        <v xml:space="preserve"> Nishawn Bhullar, Gurlez Akhtar </v>
      </c>
      <c r="O25" t="str">
        <f>_xlfn.TEXTBEFORE(_xlfn.TEXTAFTER(Table1[[#This Row],[description]],"Lyrics:"),CHAR(10))</f>
        <v xml:space="preserve"> Aman Sumal </v>
      </c>
      <c r="P25" t="e">
        <f>_xlfn.TEXTBEFORE(_xlfn.TEXTAFTER(Table1[[#This Row],[description]],"Composer:"),CHAR(10))</f>
        <v>#N/A</v>
      </c>
      <c r="Q25" t="str">
        <f>_xlfn.TEXTBEFORE(_xlfn.TEXTAFTER(Table1[[#This Row],[description]],CHAR(10)&amp;"Music:"),CHAR(10))</f>
        <v xml:space="preserve"> IRIS Music </v>
      </c>
      <c r="R25" t="e">
        <f>_xlfn.TEXTBEFORE(_xlfn.TEXTAFTER(Table1[[#This Row],[description]],CHAR(10)&amp;"Video:"),CHAR(10))</f>
        <v>#N/A</v>
      </c>
      <c r="S25" s="1" t="e">
        <f>HYPERLINK(_xlfn.TEXTBEFORE(_xlfn.TEXTAFTER(Table1[[#This Row],[description]],"YouTube Music:"),CHAR(10)))</f>
        <v>#N/A</v>
      </c>
      <c r="T25" s="1" t="str">
        <f>HYPERLINK(_xlfn.TEXTBEFORE(_xlfn.TEXTAFTER(Table1[[#This Row],[description]],"Spotify:"),CHAR(10)))</f>
        <v xml:space="preserve"> https://open.spotify.com/album/1zPjEwFVi4iviTUW7OgYad</v>
      </c>
      <c r="U25" s="1" t="str">
        <f>HYPERLINK(_xlfn.TEXTBEFORE(_xlfn.TEXTAFTER(Table1[[#This Row],[description]],"Apple Music:"),CHAR(10)))</f>
        <v xml:space="preserve"> https://music.apple.com/us/album/old-skool/1859905062</v>
      </c>
      <c r="V25" s="1" t="e">
        <f>HYPERLINK(_xlfn.TEXTBEFORE(_xlfn.TEXTAFTER(Table1[[#This Row],[description]], "JioSaavn:"),CHAR(10)))</f>
        <v>#N/A</v>
      </c>
      <c r="W25" s="1" t="e">
        <f>HYPERLINK(_xlfn.TEXTBEFORE(_xlfn.TEXTAFTER(Table1[[#This Row],[description]], "Instagram Reel:"),CHAR(10)))</f>
        <v>#N/A</v>
      </c>
    </row>
    <row r="26" spans="1:23" x14ac:dyDescent="0.3">
      <c r="A26" t="s">
        <v>11</v>
      </c>
      <c r="B26" t="s">
        <v>204</v>
      </c>
      <c r="C26" t="s">
        <v>205</v>
      </c>
      <c r="D26" t="s">
        <v>206</v>
      </c>
      <c r="E26" t="s">
        <v>203</v>
      </c>
      <c r="F26" t="s">
        <v>16</v>
      </c>
      <c r="G26" t="s">
        <v>65</v>
      </c>
      <c r="H26" t="s">
        <v>207</v>
      </c>
      <c r="I26" t="s">
        <v>208</v>
      </c>
      <c r="J26" t="s">
        <v>209</v>
      </c>
      <c r="K26" t="str">
        <f>LEFT(_xlfn.TEXTAFTER(Table1[[#This Row],[description]],"Label:"),10)</f>
        <v xml:space="preserve"> Geet MP3
</v>
      </c>
      <c r="L26" t="str" cm="1">
        <f t="array" ref="L26">_xlfn.IFS(
    AND(ISNUMBER(SEARCH("Album Credits:", Table1[[#This Row],[description]])) ), "Album",
    AND(ISNUMBER(SEARCH("Song Credits:", Table1[[#This Row],[description]]))), "Single", AND(ISNUMBER(SEARCH("Movie Credits:", Table1[[#This Row],[description]]))), "Movie",
    TRUE, "other"
)</f>
        <v>Album</v>
      </c>
      <c r="M26" t="str">
        <f>_xlfn.TEXTBEFORE(Table1[[#This Row],[Title]],{":","(","-"})</f>
        <v xml:space="preserve">Bahli Sohni </v>
      </c>
      <c r="N26" t="str">
        <f>_xlfn.TEXTBEFORE(_xlfn.TEXTAFTER(Table1[[#This Row],[description]],"Singer:"),CHAR(10))</f>
        <v xml:space="preserve"> Nishawn Bhullar, Gurlez Akhtar </v>
      </c>
      <c r="O26" t="str">
        <f>_xlfn.TEXTBEFORE(_xlfn.TEXTAFTER(Table1[[#This Row],[description]],"Lyrics:"),CHAR(10))</f>
        <v xml:space="preserve"> Aman Sumal </v>
      </c>
      <c r="P26" t="e">
        <f>_xlfn.TEXTBEFORE(_xlfn.TEXTAFTER(Table1[[#This Row],[description]],"Composer:"),CHAR(10))</f>
        <v>#N/A</v>
      </c>
      <c r="Q26" t="str">
        <f>_xlfn.TEXTBEFORE(_xlfn.TEXTAFTER(Table1[[#This Row],[description]],CHAR(10)&amp;"Music:"),CHAR(10))</f>
        <v xml:space="preserve"> IRIS Music </v>
      </c>
      <c r="R26" t="e">
        <f>_xlfn.TEXTBEFORE(_xlfn.TEXTAFTER(Table1[[#This Row],[description]],CHAR(10)&amp;"Video:"),CHAR(10))</f>
        <v>#N/A</v>
      </c>
      <c r="S26" s="1" t="e">
        <f>HYPERLINK(_xlfn.TEXTBEFORE(_xlfn.TEXTAFTER(Table1[[#This Row],[description]],"YouTube Music:"),CHAR(10)))</f>
        <v>#N/A</v>
      </c>
      <c r="T26" s="1" t="str">
        <f>HYPERLINK(_xlfn.TEXTBEFORE(_xlfn.TEXTAFTER(Table1[[#This Row],[description]],"Spotify:"),CHAR(10)))</f>
        <v xml:space="preserve"> https://open.spotify.com/album/1zPjEwFVi4iviTUW7OgYad</v>
      </c>
      <c r="U26" s="1" t="str">
        <f>HYPERLINK(_xlfn.TEXTBEFORE(_xlfn.TEXTAFTER(Table1[[#This Row],[description]],"Apple Music:"),CHAR(10)))</f>
        <v xml:space="preserve"> https://music.apple.com/us/album/old-skool/1859905062</v>
      </c>
      <c r="V26" s="1" t="e">
        <f>HYPERLINK(_xlfn.TEXTBEFORE(_xlfn.TEXTAFTER(Table1[[#This Row],[description]], "JioSaavn:"),CHAR(10)))</f>
        <v>#N/A</v>
      </c>
      <c r="W26" s="1" t="e">
        <f>HYPERLINK(_xlfn.TEXTBEFORE(_xlfn.TEXTAFTER(Table1[[#This Row],[description]], "Instagram Reel:"),CHAR(10)))</f>
        <v>#N/A</v>
      </c>
    </row>
    <row r="27" spans="1:23" x14ac:dyDescent="0.3">
      <c r="A27" t="s">
        <v>11</v>
      </c>
      <c r="B27" t="s">
        <v>211</v>
      </c>
      <c r="C27" t="s">
        <v>212</v>
      </c>
      <c r="D27" t="s">
        <v>213</v>
      </c>
      <c r="E27" t="s">
        <v>210</v>
      </c>
      <c r="F27" t="s">
        <v>16</v>
      </c>
      <c r="G27" t="s">
        <v>214</v>
      </c>
      <c r="H27" t="s">
        <v>215</v>
      </c>
      <c r="I27" t="s">
        <v>216</v>
      </c>
      <c r="J27" t="s">
        <v>217</v>
      </c>
      <c r="K27" t="str">
        <f>LEFT(_xlfn.TEXTAFTER(Table1[[#This Row],[description]],"Label:"),10)</f>
        <v xml:space="preserve"> Geet MP3
</v>
      </c>
      <c r="L27" t="str" cm="1">
        <f t="array" ref="L27">_xlfn.IFS(
    AND(ISNUMBER(SEARCH("Album Credits:", Table1[[#This Row],[description]])) ), "Album",
    AND(ISNUMBER(SEARCH("Song Credits:", Table1[[#This Row],[description]]))), "Single", AND(ISNUMBER(SEARCH("Movie Credits:", Table1[[#This Row],[description]]))), "Movie",
    TRUE, "other"
)</f>
        <v>Album</v>
      </c>
      <c r="M27" t="str">
        <f>_xlfn.TEXTBEFORE(Table1[[#This Row],[Title]],{":","(","-"})</f>
        <v xml:space="preserve">Vardaat </v>
      </c>
      <c r="N27" t="str">
        <f>_xlfn.TEXTBEFORE(_xlfn.TEXTAFTER(Table1[[#This Row],[description]],"Singer:"),CHAR(10))</f>
        <v xml:space="preserve"> Nishawn Bhullar, Gurlez Akhtar </v>
      </c>
      <c r="O27" t="str">
        <f>_xlfn.TEXTBEFORE(_xlfn.TEXTAFTER(Table1[[#This Row],[description]],"Lyrics:"),CHAR(10))</f>
        <v xml:space="preserve"> Aman Sumal </v>
      </c>
      <c r="P27" t="e">
        <f>_xlfn.TEXTBEFORE(_xlfn.TEXTAFTER(Table1[[#This Row],[description]],"Composer:"),CHAR(10))</f>
        <v>#N/A</v>
      </c>
      <c r="Q27" t="str">
        <f>_xlfn.TEXTBEFORE(_xlfn.TEXTAFTER(Table1[[#This Row],[description]],CHAR(10)&amp;"Music:"),CHAR(10))</f>
        <v xml:space="preserve"> IRIS Music </v>
      </c>
      <c r="R27" t="e">
        <f>_xlfn.TEXTBEFORE(_xlfn.TEXTAFTER(Table1[[#This Row],[description]],CHAR(10)&amp;"Video:"),CHAR(10))</f>
        <v>#N/A</v>
      </c>
      <c r="S27" s="1" t="e">
        <f>HYPERLINK(_xlfn.TEXTBEFORE(_xlfn.TEXTAFTER(Table1[[#This Row],[description]],"YouTube Music:"),CHAR(10)))</f>
        <v>#N/A</v>
      </c>
      <c r="T27" s="1" t="str">
        <f>HYPERLINK(_xlfn.TEXTBEFORE(_xlfn.TEXTAFTER(Table1[[#This Row],[description]],"Spotify:"),CHAR(10)))</f>
        <v xml:space="preserve"> https://open.spotify.com/album/1zPjEwFVi4iviTUW7OgYad</v>
      </c>
      <c r="U27" s="1" t="str">
        <f>HYPERLINK(_xlfn.TEXTBEFORE(_xlfn.TEXTAFTER(Table1[[#This Row],[description]],"Apple Music:"),CHAR(10)))</f>
        <v xml:space="preserve"> https://music.apple.com/us/album/old-skool/1859905062</v>
      </c>
      <c r="V27" s="1" t="e">
        <f>HYPERLINK(_xlfn.TEXTBEFORE(_xlfn.TEXTAFTER(Table1[[#This Row],[description]], "JioSaavn:"),CHAR(10)))</f>
        <v>#N/A</v>
      </c>
      <c r="W27" s="1" t="e">
        <f>HYPERLINK(_xlfn.TEXTBEFORE(_xlfn.TEXTAFTER(Table1[[#This Row],[description]], "Instagram Reel:"),CHAR(10)))</f>
        <v>#N/A</v>
      </c>
    </row>
    <row r="28" spans="1:23" x14ac:dyDescent="0.3">
      <c r="A28" t="s">
        <v>11</v>
      </c>
      <c r="B28" t="s">
        <v>219</v>
      </c>
      <c r="C28" t="s">
        <v>220</v>
      </c>
      <c r="D28" t="s">
        <v>221</v>
      </c>
      <c r="E28" t="s">
        <v>218</v>
      </c>
      <c r="F28" t="s">
        <v>16</v>
      </c>
      <c r="G28" t="s">
        <v>222</v>
      </c>
      <c r="H28" t="s">
        <v>223</v>
      </c>
      <c r="I28" t="s">
        <v>224</v>
      </c>
      <c r="J28" t="s">
        <v>225</v>
      </c>
      <c r="K28" t="str">
        <f>LEFT(_xlfn.TEXTAFTER(Table1[[#This Row],[description]],"Label:"),10)</f>
        <v xml:space="preserve"> Geet MP3
</v>
      </c>
      <c r="L28" t="str" cm="1">
        <f t="array" ref="L28">_xlfn.IFS(
    AND(ISNUMBER(SEARCH("Album Credits:", Table1[[#This Row],[description]])) ), "Album",
    AND(ISNUMBER(SEARCH("Song Credits:", Table1[[#This Row],[description]]))), "Single", AND(ISNUMBER(SEARCH("Movie Credits:", Table1[[#This Row],[description]]))), "Movie",
    TRUE, "other"
)</f>
        <v>Album</v>
      </c>
      <c r="M28" t="str">
        <f>_xlfn.TEXTBEFORE(Table1[[#This Row],[Title]],{":","(","-"})</f>
        <v xml:space="preserve">Supari </v>
      </c>
      <c r="N28" t="str">
        <f>_xlfn.TEXTBEFORE(_xlfn.TEXTAFTER(Table1[[#This Row],[description]],"Singer:"),CHAR(10))</f>
        <v xml:space="preserve"> Nishawn Bhullar, Gurlez Akhtar </v>
      </c>
      <c r="O28" t="str">
        <f>_xlfn.TEXTBEFORE(_xlfn.TEXTAFTER(Table1[[#This Row],[description]],"Lyrics:"),CHAR(10))</f>
        <v xml:space="preserve"> Aman Sumal </v>
      </c>
      <c r="P28" t="e">
        <f>_xlfn.TEXTBEFORE(_xlfn.TEXTAFTER(Table1[[#This Row],[description]],"Composer:"),CHAR(10))</f>
        <v>#N/A</v>
      </c>
      <c r="Q28" t="str">
        <f>_xlfn.TEXTBEFORE(_xlfn.TEXTAFTER(Table1[[#This Row],[description]],CHAR(10)&amp;"Music:"),CHAR(10))</f>
        <v xml:space="preserve"> IRIS Music </v>
      </c>
      <c r="R28" t="e">
        <f>_xlfn.TEXTBEFORE(_xlfn.TEXTAFTER(Table1[[#This Row],[description]],CHAR(10)&amp;"Video:"),CHAR(10))</f>
        <v>#N/A</v>
      </c>
      <c r="S28" s="1" t="e">
        <f>HYPERLINK(_xlfn.TEXTBEFORE(_xlfn.TEXTAFTER(Table1[[#This Row],[description]],"YouTube Music:"),CHAR(10)))</f>
        <v>#N/A</v>
      </c>
      <c r="T28" s="1" t="str">
        <f>HYPERLINK(_xlfn.TEXTBEFORE(_xlfn.TEXTAFTER(Table1[[#This Row],[description]],"Spotify:"),CHAR(10)))</f>
        <v xml:space="preserve"> https://open.spotify.com/album/1zPjEwFVi4iviTUW7OgYad</v>
      </c>
      <c r="U28" s="1" t="str">
        <f>HYPERLINK(_xlfn.TEXTBEFORE(_xlfn.TEXTAFTER(Table1[[#This Row],[description]],"Apple Music:"),CHAR(10)))</f>
        <v xml:space="preserve"> https://music.apple.com/us/album/old-skool/1859905062</v>
      </c>
      <c r="V28" s="1" t="e">
        <f>HYPERLINK(_xlfn.TEXTBEFORE(_xlfn.TEXTAFTER(Table1[[#This Row],[description]], "JioSaavn:"),CHAR(10)))</f>
        <v>#N/A</v>
      </c>
      <c r="W28" s="1" t="e">
        <f>HYPERLINK(_xlfn.TEXTBEFORE(_xlfn.TEXTAFTER(Table1[[#This Row],[description]], "Instagram Reel:"),CHAR(10)))</f>
        <v>#N/A</v>
      </c>
    </row>
    <row r="29" spans="1:23" x14ac:dyDescent="0.3">
      <c r="A29" t="s">
        <v>11</v>
      </c>
      <c r="B29" t="s">
        <v>227</v>
      </c>
      <c r="C29" t="s">
        <v>228</v>
      </c>
      <c r="D29" t="s">
        <v>229</v>
      </c>
      <c r="E29" t="s">
        <v>226</v>
      </c>
      <c r="F29" t="s">
        <v>16</v>
      </c>
      <c r="G29" t="s">
        <v>230</v>
      </c>
      <c r="H29" t="s">
        <v>231</v>
      </c>
      <c r="I29" t="s">
        <v>232</v>
      </c>
      <c r="J29" t="s">
        <v>233</v>
      </c>
      <c r="K29" t="str">
        <f>LEFT(_xlfn.TEXTAFTER(Table1[[#This Row],[description]],"Label:"),10)</f>
        <v xml:space="preserve"> Geet MP3
</v>
      </c>
      <c r="L29" t="str" cm="1">
        <f t="array" ref="L29">_xlfn.IFS(
    AND(ISNUMBER(SEARCH("Album Credits:", Table1[[#This Row],[description]])) ), "Album",
    AND(ISNUMBER(SEARCH("Song Credits:", Table1[[#This Row],[description]]))), "Single", AND(ISNUMBER(SEARCH("Movie Credits:", Table1[[#This Row],[description]]))), "Movie",
    TRUE, "other"
)</f>
        <v>Album</v>
      </c>
      <c r="M29" t="str">
        <f>_xlfn.TEXTBEFORE(Table1[[#This Row],[Title]],{":","(","-"})</f>
        <v xml:space="preserve">Sharab Wargi </v>
      </c>
      <c r="N29" t="str">
        <f>_xlfn.TEXTBEFORE(_xlfn.TEXTAFTER(Table1[[#This Row],[description]],"Singer:"),CHAR(10))</f>
        <v xml:space="preserve"> Nishawn Bhullar, Gurlez Akhtar </v>
      </c>
      <c r="O29" t="str">
        <f>_xlfn.TEXTBEFORE(_xlfn.TEXTAFTER(Table1[[#This Row],[description]],"Lyrics:"),CHAR(10))</f>
        <v xml:space="preserve"> Aman Sumal </v>
      </c>
      <c r="P29" t="e">
        <f>_xlfn.TEXTBEFORE(_xlfn.TEXTAFTER(Table1[[#This Row],[description]],"Composer:"),CHAR(10))</f>
        <v>#N/A</v>
      </c>
      <c r="Q29" t="str">
        <f>_xlfn.TEXTBEFORE(_xlfn.TEXTAFTER(Table1[[#This Row],[description]],CHAR(10)&amp;"Music:"),CHAR(10))</f>
        <v xml:space="preserve"> IRIS Music </v>
      </c>
      <c r="R29" t="e">
        <f>_xlfn.TEXTBEFORE(_xlfn.TEXTAFTER(Table1[[#This Row],[description]],CHAR(10)&amp;"Video:"),CHAR(10))</f>
        <v>#N/A</v>
      </c>
      <c r="S29" s="1" t="e">
        <f>HYPERLINK(_xlfn.TEXTBEFORE(_xlfn.TEXTAFTER(Table1[[#This Row],[description]],"YouTube Music:"),CHAR(10)))</f>
        <v>#N/A</v>
      </c>
      <c r="T29" s="1" t="str">
        <f>HYPERLINK(_xlfn.TEXTBEFORE(_xlfn.TEXTAFTER(Table1[[#This Row],[description]],"Spotify:"),CHAR(10)))</f>
        <v xml:space="preserve"> https://open.spotify.com/album/1zPjEwFVi4iviTUW7OgYad</v>
      </c>
      <c r="U29" s="1" t="str">
        <f>HYPERLINK(_xlfn.TEXTBEFORE(_xlfn.TEXTAFTER(Table1[[#This Row],[description]],"Apple Music:"),CHAR(10)))</f>
        <v xml:space="preserve"> https://music.apple.com/us/album/old-skool/1859905062</v>
      </c>
      <c r="V29" s="1" t="e">
        <f>HYPERLINK(_xlfn.TEXTBEFORE(_xlfn.TEXTAFTER(Table1[[#This Row],[description]], "JioSaavn:"),CHAR(10)))</f>
        <v>#N/A</v>
      </c>
      <c r="W29" s="1" t="e">
        <f>HYPERLINK(_xlfn.TEXTBEFORE(_xlfn.TEXTAFTER(Table1[[#This Row],[description]], "Instagram Reel:"),CHAR(10)))</f>
        <v>#N/A</v>
      </c>
    </row>
    <row r="30" spans="1:23" x14ac:dyDescent="0.3">
      <c r="A30" t="s">
        <v>11</v>
      </c>
      <c r="B30" t="s">
        <v>235</v>
      </c>
      <c r="C30" t="s">
        <v>236</v>
      </c>
      <c r="D30" t="s">
        <v>237</v>
      </c>
      <c r="E30" t="s">
        <v>234</v>
      </c>
      <c r="F30" t="s">
        <v>16</v>
      </c>
      <c r="G30" t="s">
        <v>238</v>
      </c>
      <c r="H30" t="s">
        <v>239</v>
      </c>
      <c r="I30" t="s">
        <v>240</v>
      </c>
      <c r="J30" t="s">
        <v>241</v>
      </c>
      <c r="K30" t="str">
        <f>LEFT(_xlfn.TEXTAFTER(Table1[[#This Row],[description]],"Label:"),10)</f>
        <v xml:space="preserve"> Geet MP3
</v>
      </c>
      <c r="L30" t="str" cm="1">
        <f t="array" ref="L30">_xlfn.IFS(
    AND(ISNUMBER(SEARCH("Album Credits:", Table1[[#This Row],[description]])) ), "Album",
    AND(ISNUMBER(SEARCH("Song Credits:", Table1[[#This Row],[description]]))), "Single", AND(ISNUMBER(SEARCH("Movie Credits:", Table1[[#This Row],[description]]))), "Movie",
    TRUE, "other"
)</f>
        <v>Single</v>
      </c>
      <c r="M30" t="str">
        <f>_xlfn.TEXTBEFORE(Table1[[#This Row],[Title]],{":","(","-"})</f>
        <v xml:space="preserve">Telephone </v>
      </c>
      <c r="N30" t="str">
        <f>_xlfn.TEXTBEFORE(_xlfn.TEXTAFTER(Table1[[#This Row],[description]],"Singer:"),CHAR(10))</f>
        <v xml:space="preserve"> Nishawn Bhullar, Miss Pooja</v>
      </c>
      <c r="O30" t="str">
        <f>_xlfn.TEXTBEFORE(_xlfn.TEXTAFTER(Table1[[#This Row],[description]],"Lyrics:"),CHAR(10))</f>
        <v xml:space="preserve"> Happy Raikoti</v>
      </c>
      <c r="P30" t="e">
        <f>_xlfn.TEXTBEFORE(_xlfn.TEXTAFTER(Table1[[#This Row],[description]],"Composer:"),CHAR(10))</f>
        <v>#N/A</v>
      </c>
      <c r="Q30" t="str">
        <f>_xlfn.TEXTBEFORE(_xlfn.TEXTAFTER(Table1[[#This Row],[description]],CHAR(10)&amp;"Music:"),CHAR(10))</f>
        <v xml:space="preserve"> Chet Singh</v>
      </c>
      <c r="R30" t="str">
        <f>_xlfn.TEXTBEFORE(_xlfn.TEXTAFTER(Table1[[#This Row],[description]],CHAR(10)&amp;"Video:"),CHAR(10))</f>
        <v xml:space="preserve"> Savio Sanddhu</v>
      </c>
      <c r="S30" s="1" t="str">
        <f>HYPERLINK(_xlfn.TEXTBEFORE(_xlfn.TEXTAFTER(Table1[[#This Row],[description]],"YouTube Music:"),CHAR(10)))</f>
        <v xml:space="preserve"> https://music.youtube.com/watch?v=f1AKrs9r1eI&amp;si=oyGfgVsOeSzNyd1F</v>
      </c>
      <c r="T30" s="1" t="str">
        <f>HYPERLINK(_xlfn.TEXTBEFORE(_xlfn.TEXTAFTER(Table1[[#This Row],[description]],"Spotify:"),CHAR(10)))</f>
        <v xml:space="preserve"> https://open.spotify.com/album/2SvQvfdsPSrDgFkR1eIIkb</v>
      </c>
      <c r="U30" s="1" t="str">
        <f>HYPERLINK(_xlfn.TEXTBEFORE(_xlfn.TEXTAFTER(Table1[[#This Row],[description]],"Apple Music:"),CHAR(10)))</f>
        <v xml:space="preserve"> https://music.apple.com/us/album/telephone-single/1859643540</v>
      </c>
      <c r="V30" s="1" t="str">
        <f>HYPERLINK(_xlfn.TEXTBEFORE(_xlfn.TEXTAFTER(Table1[[#This Row],[description]], "JioSaavn:"),CHAR(10)))</f>
        <v xml:space="preserve"> https://www.jiosaavn.com/album/telephone/U8shajrMf2g_</v>
      </c>
      <c r="W30" s="1" t="str">
        <f>HYPERLINK(_xlfn.TEXTBEFORE(_xlfn.TEXTAFTER(Table1[[#This Row],[description]], "Instagram Reel:"),CHAR(10)))</f>
        <v xml:space="preserve"> https://www.instagram.com/reels/audio/1920571388553524</v>
      </c>
    </row>
    <row r="31" spans="1:23" x14ac:dyDescent="0.3">
      <c r="A31" t="s">
        <v>11</v>
      </c>
      <c r="B31" t="s">
        <v>243</v>
      </c>
      <c r="C31" t="s">
        <v>244</v>
      </c>
      <c r="D31" t="s">
        <v>245</v>
      </c>
      <c r="E31" t="s">
        <v>242</v>
      </c>
      <c r="F31" t="s">
        <v>16</v>
      </c>
      <c r="G31" t="s">
        <v>246</v>
      </c>
      <c r="H31" t="s">
        <v>247</v>
      </c>
      <c r="I31" t="s">
        <v>248</v>
      </c>
      <c r="J31" t="s">
        <v>249</v>
      </c>
      <c r="K31" t="str">
        <f>LEFT(_xlfn.TEXTAFTER(Table1[[#This Row],[description]],"Label:"),10)</f>
        <v xml:space="preserve"> Geet MP3
</v>
      </c>
      <c r="L31" t="str" cm="1">
        <f t="array" ref="L31">_xlfn.IFS(
    AND(ISNUMBER(SEARCH("Album Credits:", Table1[[#This Row],[description]])) ), "Album",
    AND(ISNUMBER(SEARCH("Song Credits:", Table1[[#This Row],[description]]))), "Single", AND(ISNUMBER(SEARCH("Movie Credits:", Table1[[#This Row],[description]]))), "Movie",
    TRUE, "other"
)</f>
        <v>Single</v>
      </c>
      <c r="M31" t="str">
        <f>_xlfn.TEXTBEFORE(Table1[[#This Row],[Title]],{":","(","-"})</f>
        <v xml:space="preserve">Mukable </v>
      </c>
      <c r="N31" t="str">
        <f>_xlfn.TEXTBEFORE(_xlfn.TEXTAFTER(Table1[[#This Row],[description]],"Singer:"),CHAR(10))</f>
        <v xml:space="preserve"> Hardeep Grewal, Gurlez Akhtar</v>
      </c>
      <c r="O31" t="str">
        <f>_xlfn.TEXTBEFORE(_xlfn.TEXTAFTER(Table1[[#This Row],[description]],"Lyrics:"),CHAR(10))</f>
        <v xml:space="preserve"> Singhjeet</v>
      </c>
      <c r="P31" t="e">
        <f>_xlfn.TEXTBEFORE(_xlfn.TEXTAFTER(Table1[[#This Row],[description]],"Composer:"),CHAR(10))</f>
        <v>#N/A</v>
      </c>
      <c r="Q31" t="str">
        <f>_xlfn.TEXTBEFORE(_xlfn.TEXTAFTER(Table1[[#This Row],[description]],CHAR(10)&amp;"Music:"),CHAR(10))</f>
        <v xml:space="preserve"> R Guru</v>
      </c>
      <c r="R31" t="str">
        <f>_xlfn.TEXTBEFORE(_xlfn.TEXTAFTER(Table1[[#This Row],[description]],CHAR(10)&amp;"Video:"),CHAR(10))</f>
        <v xml:space="preserve"> Tru Makers</v>
      </c>
      <c r="S31" s="1" t="str">
        <f>HYPERLINK(_xlfn.TEXTBEFORE(_xlfn.TEXTAFTER(Table1[[#This Row],[description]],"YouTube Music:"),CHAR(10)))</f>
        <v xml:space="preserve"> https://music.youtube.com/watch?v=zW4M7I_b7AQ&amp;si=LkH6lOZlE4Tk6rJn</v>
      </c>
      <c r="T31" s="1" t="str">
        <f>HYPERLINK(_xlfn.TEXTBEFORE(_xlfn.TEXTAFTER(Table1[[#This Row],[description]],"Spotify:"),CHAR(10)))</f>
        <v xml:space="preserve"> https://open.spotify.com/track/3ej0fnyshe44HhnfuyXpVz</v>
      </c>
      <c r="U31" s="1" t="str">
        <f>HYPERLINK(_xlfn.TEXTBEFORE(_xlfn.TEXTAFTER(Table1[[#This Row],[description]],"Apple Music:"),CHAR(10)))</f>
        <v xml:space="preserve"> https://music.apple.com/us/song/mukable/1857179722</v>
      </c>
      <c r="V31" s="1" t="str">
        <f>HYPERLINK(_xlfn.TEXTBEFORE(_xlfn.TEXTAFTER(Table1[[#This Row],[description]], "JioSaavn:"),CHAR(10)))</f>
        <v xml:space="preserve"> https://www.jiosaavn.com/album/mukable/B50,Jrjyhs4_</v>
      </c>
      <c r="W31" s="1" t="str">
        <f>HYPERLINK(_xlfn.TEXTBEFORE(_xlfn.TEXTAFTER(Table1[[#This Row],[description]], "Instagram Reel:"),CHAR(10)))</f>
        <v xml:space="preserve"> https://www.instagram.com/reels/audio/1911996656052290</v>
      </c>
    </row>
    <row r="32" spans="1:23" x14ac:dyDescent="0.3">
      <c r="A32" t="s">
        <v>11</v>
      </c>
      <c r="B32" t="s">
        <v>251</v>
      </c>
      <c r="C32" t="s">
        <v>252</v>
      </c>
      <c r="D32" t="s">
        <v>253</v>
      </c>
      <c r="E32" t="s">
        <v>250</v>
      </c>
      <c r="F32" t="s">
        <v>16</v>
      </c>
      <c r="G32" t="s">
        <v>254</v>
      </c>
      <c r="H32" t="s">
        <v>255</v>
      </c>
      <c r="I32" t="s">
        <v>256</v>
      </c>
      <c r="J32" t="s">
        <v>257</v>
      </c>
      <c r="K32" t="str">
        <f>LEFT(_xlfn.TEXTAFTER(Table1[[#This Row],[description]],"Label:"),10)</f>
        <v xml:space="preserve"> Geet MP3
</v>
      </c>
      <c r="L32" t="str" cm="1">
        <f t="array" ref="L32">_xlfn.IFS(
    AND(ISNUMBER(SEARCH("Album Credits:", Table1[[#This Row],[description]])) ), "Album",
    AND(ISNUMBER(SEARCH("Song Credits:", Table1[[#This Row],[description]]))), "Single", AND(ISNUMBER(SEARCH("Movie Credits:", Table1[[#This Row],[description]]))), "Movie",
    TRUE, "other"
)</f>
        <v>Single</v>
      </c>
      <c r="M32" t="str">
        <f>_xlfn.TEXTBEFORE(Table1[[#This Row],[Title]],{":","(","-"})</f>
        <v xml:space="preserve">Dalle </v>
      </c>
      <c r="N32" t="str">
        <f>_xlfn.TEXTBEFORE(_xlfn.TEXTAFTER(Table1[[#This Row],[description]],"Singer:"),CHAR(10))</f>
        <v xml:space="preserve"> Lehmber Hussainpuri, Deep Jandu</v>
      </c>
      <c r="O32" t="str">
        <f>_xlfn.TEXTBEFORE(_xlfn.TEXTAFTER(Table1[[#This Row],[description]],"Lyrics:"),CHAR(10))</f>
        <v xml:space="preserve"> Vicky Dhaliwal</v>
      </c>
      <c r="P32" t="e">
        <f>_xlfn.TEXTBEFORE(_xlfn.TEXTAFTER(Table1[[#This Row],[description]],"Composer:"),CHAR(10))</f>
        <v>#N/A</v>
      </c>
      <c r="Q32" t="str">
        <f>_xlfn.TEXTBEFORE(_xlfn.TEXTAFTER(Table1[[#This Row],[description]],CHAR(10)&amp;"Music:"),CHAR(10))</f>
        <v xml:space="preserve"> Deep Jandu</v>
      </c>
      <c r="R32" t="str">
        <f>_xlfn.TEXTBEFORE(_xlfn.TEXTAFTER(Table1[[#This Row],[description]],CHAR(10)&amp;"Video:"),CHAR(10))</f>
        <v xml:space="preserve"> Satti Dhillon</v>
      </c>
      <c r="S32" s="1" t="e">
        <f>HYPERLINK(_xlfn.TEXTBEFORE(_xlfn.TEXTAFTER(Table1[[#This Row],[description]],"YouTube Music:"),CHAR(10)))</f>
        <v>#N/A</v>
      </c>
      <c r="T32" s="1" t="str">
        <f>HYPERLINK(_xlfn.TEXTBEFORE(_xlfn.TEXTAFTER(Table1[[#This Row],[description]],"Spotify:"),CHAR(10)))</f>
        <v xml:space="preserve"> https://open.spotify.com/album/2fC4CqKEzXGyaYCTI4A8Ng</v>
      </c>
      <c r="U32" s="1" t="str">
        <f>HYPERLINK(_xlfn.TEXTBEFORE(_xlfn.TEXTAFTER(Table1[[#This Row],[description]],"Apple Music:"),CHAR(10)))</f>
        <v xml:space="preserve"> https://music.apple.com/us/album/legends/1853045105</v>
      </c>
      <c r="V32" s="1" t="e">
        <f>HYPERLINK(_xlfn.TEXTBEFORE(_xlfn.TEXTAFTER(Table1[[#This Row],[description]], "JioSaavn:"),CHAR(10)))</f>
        <v>#N/A</v>
      </c>
      <c r="W32" s="1" t="str">
        <f>HYPERLINK(_xlfn.TEXTBEFORE(_xlfn.TEXTAFTER(Table1[[#This Row],[description]], "Instagram Reel:"),CHAR(10)))</f>
        <v xml:space="preserve"> https://www.instagram.com/reels/audio/1583439669736919</v>
      </c>
    </row>
    <row r="33" spans="1:23" x14ac:dyDescent="0.3">
      <c r="A33" t="s">
        <v>11</v>
      </c>
      <c r="B33" t="s">
        <v>259</v>
      </c>
      <c r="C33" t="s">
        <v>260</v>
      </c>
      <c r="D33" t="s">
        <v>261</v>
      </c>
      <c r="E33" t="s">
        <v>258</v>
      </c>
      <c r="F33" t="s">
        <v>16</v>
      </c>
      <c r="G33" t="s">
        <v>262</v>
      </c>
      <c r="H33" t="s">
        <v>263</v>
      </c>
      <c r="I33" t="s">
        <v>264</v>
      </c>
      <c r="J33" t="s">
        <v>265</v>
      </c>
      <c r="K33" t="str">
        <f>LEFT(_xlfn.TEXTAFTER(Table1[[#This Row],[description]],"Label:"),10)</f>
        <v xml:space="preserve"> Geet MP3
</v>
      </c>
      <c r="L33" t="str" cm="1">
        <f t="array" ref="L33">_xlfn.IFS(
    AND(ISNUMBER(SEARCH("Album Credits:", Table1[[#This Row],[description]])) ), "Album",
    AND(ISNUMBER(SEARCH("Song Credits:", Table1[[#This Row],[description]]))), "Single", AND(ISNUMBER(SEARCH("Movie Credits:", Table1[[#This Row],[description]]))), "Movie",
    TRUE, "other"
)</f>
        <v>Album</v>
      </c>
      <c r="M33" t="str">
        <f>_xlfn.TEXTBEFORE(Table1[[#This Row],[Title]],{":","(","-"})</f>
        <v xml:space="preserve">Raula </v>
      </c>
      <c r="N33" t="str">
        <f>_xlfn.TEXTBEFORE(_xlfn.TEXTAFTER(Table1[[#This Row],[description]],"Singer:"),CHAR(10))</f>
        <v xml:space="preserve"> Lehmber Hussainpuri, Deep Jandu</v>
      </c>
      <c r="O33" t="str">
        <f>_xlfn.TEXTBEFORE(_xlfn.TEXTAFTER(Table1[[#This Row],[description]],"Lyrics:"),CHAR(10))</f>
        <v xml:space="preserve"> Vicky Dhaliwal</v>
      </c>
      <c r="P33" t="e">
        <f>_xlfn.TEXTBEFORE(_xlfn.TEXTAFTER(Table1[[#This Row],[description]],"Composer:"),CHAR(10))</f>
        <v>#N/A</v>
      </c>
      <c r="Q33" t="str">
        <f>_xlfn.TEXTBEFORE(_xlfn.TEXTAFTER(Table1[[#This Row],[description]],CHAR(10)&amp;"Music:"),CHAR(10))</f>
        <v xml:space="preserve"> Deep Jandu</v>
      </c>
      <c r="R33" t="e">
        <f>_xlfn.TEXTBEFORE(_xlfn.TEXTAFTER(Table1[[#This Row],[description]],CHAR(10)&amp;"Video:"),CHAR(10))</f>
        <v>#N/A</v>
      </c>
      <c r="S33" s="1" t="e">
        <f>HYPERLINK(_xlfn.TEXTBEFORE(_xlfn.TEXTAFTER(Table1[[#This Row],[description]],"YouTube Music:"),CHAR(10)))</f>
        <v>#N/A</v>
      </c>
      <c r="T33" s="1" t="str">
        <f>HYPERLINK(_xlfn.TEXTBEFORE(_xlfn.TEXTAFTER(Table1[[#This Row],[description]],"Spotify:"),CHAR(10)))</f>
        <v xml:space="preserve"> https://open.spotify.com/album/2fC4CqKEzXGyaYCTI4A8Ng</v>
      </c>
      <c r="U33" s="1" t="str">
        <f>HYPERLINK(_xlfn.TEXTBEFORE(_xlfn.TEXTAFTER(Table1[[#This Row],[description]],"Apple Music:"),CHAR(10)))</f>
        <v xml:space="preserve"> https://music.apple.com/us/album/legends/1853045105</v>
      </c>
      <c r="V33" s="1" t="e">
        <f>HYPERLINK(_xlfn.TEXTBEFORE(_xlfn.TEXTAFTER(Table1[[#This Row],[description]], "JioSaavn:"),CHAR(10)))</f>
        <v>#N/A</v>
      </c>
      <c r="W33" s="1" t="e">
        <f>HYPERLINK(_xlfn.TEXTBEFORE(_xlfn.TEXTAFTER(Table1[[#This Row],[description]], "Instagram Reel:"),CHAR(10)))</f>
        <v>#N/A</v>
      </c>
    </row>
    <row r="34" spans="1:23" x14ac:dyDescent="0.3">
      <c r="A34" t="s">
        <v>11</v>
      </c>
      <c r="B34" t="s">
        <v>267</v>
      </c>
      <c r="C34" t="s">
        <v>268</v>
      </c>
      <c r="D34" t="s">
        <v>269</v>
      </c>
      <c r="E34" t="s">
        <v>266</v>
      </c>
      <c r="F34" t="s">
        <v>16</v>
      </c>
      <c r="G34" t="s">
        <v>270</v>
      </c>
      <c r="H34" t="s">
        <v>271</v>
      </c>
      <c r="I34" t="s">
        <v>272</v>
      </c>
      <c r="J34" t="s">
        <v>273</v>
      </c>
      <c r="K34" t="str">
        <f>LEFT(_xlfn.TEXTAFTER(Table1[[#This Row],[description]],"Label:"),10)</f>
        <v xml:space="preserve"> Geet MP3
</v>
      </c>
      <c r="L34" t="str" cm="1">
        <f t="array" ref="L34">_xlfn.IFS(
    AND(ISNUMBER(SEARCH("Album Credits:", Table1[[#This Row],[description]])) ), "Album",
    AND(ISNUMBER(SEARCH("Song Credits:", Table1[[#This Row],[description]]))), "Single", AND(ISNUMBER(SEARCH("Movie Credits:", Table1[[#This Row],[description]]))), "Movie",
    TRUE, "other"
)</f>
        <v>Album</v>
      </c>
      <c r="M34" t="str">
        <f>_xlfn.TEXTBEFORE(Table1[[#This Row],[Title]],{":","(","-"})</f>
        <v xml:space="preserve">Don't Panic </v>
      </c>
      <c r="N34" t="str">
        <f>_xlfn.TEXTBEFORE(_xlfn.TEXTAFTER(Table1[[#This Row],[description]],"Singer:"),CHAR(10))</f>
        <v xml:space="preserve"> Lehmber Hussainpuri, Deep Jandu</v>
      </c>
      <c r="O34" t="str">
        <f>_xlfn.TEXTBEFORE(_xlfn.TEXTAFTER(Table1[[#This Row],[description]],"Lyrics:"),CHAR(10))</f>
        <v xml:space="preserve"> Vicky Dhaliwal</v>
      </c>
      <c r="P34" t="e">
        <f>_xlfn.TEXTBEFORE(_xlfn.TEXTAFTER(Table1[[#This Row],[description]],"Composer:"),CHAR(10))</f>
        <v>#N/A</v>
      </c>
      <c r="Q34" t="str">
        <f>_xlfn.TEXTBEFORE(_xlfn.TEXTAFTER(Table1[[#This Row],[description]],CHAR(10)&amp;"Music:"),CHAR(10))</f>
        <v xml:space="preserve"> Deep Jandu</v>
      </c>
      <c r="R34" t="e">
        <f>_xlfn.TEXTBEFORE(_xlfn.TEXTAFTER(Table1[[#This Row],[description]],CHAR(10)&amp;"Video:"),CHAR(10))</f>
        <v>#N/A</v>
      </c>
      <c r="S34" s="1" t="e">
        <f>HYPERLINK(_xlfn.TEXTBEFORE(_xlfn.TEXTAFTER(Table1[[#This Row],[description]],"YouTube Music:"),CHAR(10)))</f>
        <v>#N/A</v>
      </c>
      <c r="T34" s="1" t="str">
        <f>HYPERLINK(_xlfn.TEXTBEFORE(_xlfn.TEXTAFTER(Table1[[#This Row],[description]],"Spotify:"),CHAR(10)))</f>
        <v xml:space="preserve"> https://open.spotify.com/album/2fC4CqKEzXGyaYCTI4A8Ng</v>
      </c>
      <c r="U34" s="1" t="str">
        <f>HYPERLINK(_xlfn.TEXTBEFORE(_xlfn.TEXTAFTER(Table1[[#This Row],[description]],"Apple Music:"),CHAR(10)))</f>
        <v xml:space="preserve"> https://music.apple.com/us/album/legends/1853045105</v>
      </c>
      <c r="V34" s="1" t="e">
        <f>HYPERLINK(_xlfn.TEXTBEFORE(_xlfn.TEXTAFTER(Table1[[#This Row],[description]], "JioSaavn:"),CHAR(10)))</f>
        <v>#N/A</v>
      </c>
      <c r="W34" s="1" t="e">
        <f>HYPERLINK(_xlfn.TEXTBEFORE(_xlfn.TEXTAFTER(Table1[[#This Row],[description]], "Instagram Reel:"),CHAR(10)))</f>
        <v>#N/A</v>
      </c>
    </row>
    <row r="35" spans="1:23" x14ac:dyDescent="0.3">
      <c r="A35" t="s">
        <v>11</v>
      </c>
      <c r="B35" t="s">
        <v>275</v>
      </c>
      <c r="C35" t="s">
        <v>276</v>
      </c>
      <c r="D35" t="s">
        <v>277</v>
      </c>
      <c r="E35" t="s">
        <v>274</v>
      </c>
      <c r="F35" t="s">
        <v>16</v>
      </c>
      <c r="G35" t="s">
        <v>17</v>
      </c>
      <c r="H35" t="s">
        <v>278</v>
      </c>
      <c r="I35" t="s">
        <v>279</v>
      </c>
      <c r="J35" t="s">
        <v>280</v>
      </c>
      <c r="K35" t="str">
        <f>LEFT(_xlfn.TEXTAFTER(Table1[[#This Row],[description]],"Label:"),10)</f>
        <v xml:space="preserve"> Geet MP3
</v>
      </c>
      <c r="L35" t="str" cm="1">
        <f t="array" ref="L35">_xlfn.IFS(
    AND(ISNUMBER(SEARCH("Album Credits:", Table1[[#This Row],[description]])) ), "Album",
    AND(ISNUMBER(SEARCH("Song Credits:", Table1[[#This Row],[description]]))), "Single", AND(ISNUMBER(SEARCH("Movie Credits:", Table1[[#This Row],[description]]))), "Movie",
    TRUE, "other"
)</f>
        <v>Album</v>
      </c>
      <c r="M35" t="str">
        <f>_xlfn.TEXTBEFORE(Table1[[#This Row],[Title]],{":","(","-"})</f>
        <v xml:space="preserve">Badmashi </v>
      </c>
      <c r="N35" t="str">
        <f>_xlfn.TEXTBEFORE(_xlfn.TEXTAFTER(Table1[[#This Row],[description]],"Singer:"),CHAR(10))</f>
        <v xml:space="preserve"> Lehmber Hussainpuri, Deep Jandu</v>
      </c>
      <c r="O35" t="str">
        <f>_xlfn.TEXTBEFORE(_xlfn.TEXTAFTER(Table1[[#This Row],[description]],"Lyrics:"),CHAR(10))</f>
        <v xml:space="preserve"> Vicky Dhaliwal</v>
      </c>
      <c r="P35" t="e">
        <f>_xlfn.TEXTBEFORE(_xlfn.TEXTAFTER(Table1[[#This Row],[description]],"Composer:"),CHAR(10))</f>
        <v>#N/A</v>
      </c>
      <c r="Q35" t="str">
        <f>_xlfn.TEXTBEFORE(_xlfn.TEXTAFTER(Table1[[#This Row],[description]],CHAR(10)&amp;"Music:"),CHAR(10))</f>
        <v xml:space="preserve"> Deep Jandu</v>
      </c>
      <c r="R35" t="e">
        <f>_xlfn.TEXTBEFORE(_xlfn.TEXTAFTER(Table1[[#This Row],[description]],CHAR(10)&amp;"Video:"),CHAR(10))</f>
        <v>#N/A</v>
      </c>
      <c r="S35" s="1" t="e">
        <f>HYPERLINK(_xlfn.TEXTBEFORE(_xlfn.TEXTAFTER(Table1[[#This Row],[description]],"YouTube Music:"),CHAR(10)))</f>
        <v>#N/A</v>
      </c>
      <c r="T35" s="1" t="str">
        <f>HYPERLINK(_xlfn.TEXTBEFORE(_xlfn.TEXTAFTER(Table1[[#This Row],[description]],"Spotify:"),CHAR(10)))</f>
        <v xml:space="preserve"> https://open.spotify.com/album/2fC4CqKEzXGyaYCTI4A8Ng</v>
      </c>
      <c r="U35" s="1" t="str">
        <f>HYPERLINK(_xlfn.TEXTBEFORE(_xlfn.TEXTAFTER(Table1[[#This Row],[description]],"Apple Music:"),CHAR(10)))</f>
        <v xml:space="preserve"> https://music.apple.com/us/album/legends/1853045105</v>
      </c>
      <c r="V35" s="1" t="e">
        <f>HYPERLINK(_xlfn.TEXTBEFORE(_xlfn.TEXTAFTER(Table1[[#This Row],[description]], "JioSaavn:"),CHAR(10)))</f>
        <v>#N/A</v>
      </c>
      <c r="W35" s="1" t="e">
        <f>HYPERLINK(_xlfn.TEXTBEFORE(_xlfn.TEXTAFTER(Table1[[#This Row],[description]], "Instagram Reel:"),CHAR(10)))</f>
        <v>#N/A</v>
      </c>
    </row>
    <row r="36" spans="1:23" x14ac:dyDescent="0.3">
      <c r="A36" t="s">
        <v>11</v>
      </c>
      <c r="B36" t="s">
        <v>282</v>
      </c>
      <c r="C36" t="s">
        <v>283</v>
      </c>
      <c r="D36" t="s">
        <v>284</v>
      </c>
      <c r="E36" t="s">
        <v>281</v>
      </c>
      <c r="F36" t="s">
        <v>16</v>
      </c>
      <c r="G36" t="s">
        <v>285</v>
      </c>
      <c r="H36" t="s">
        <v>286</v>
      </c>
      <c r="I36" t="s">
        <v>287</v>
      </c>
      <c r="J36" t="s">
        <v>288</v>
      </c>
      <c r="K36" t="str">
        <f>LEFT(_xlfn.TEXTAFTER(Table1[[#This Row],[description]],"Label:"),10)</f>
        <v xml:space="preserve"> Geet MP3
</v>
      </c>
      <c r="L36" t="str" cm="1">
        <f t="array" ref="L36">_xlfn.IFS(
    AND(ISNUMBER(SEARCH("Album Credits:", Table1[[#This Row],[description]])) ), "Album",
    AND(ISNUMBER(SEARCH("Song Credits:", Table1[[#This Row],[description]]))), "Single", AND(ISNUMBER(SEARCH("Movie Credits:", Table1[[#This Row],[description]]))), "Movie",
    TRUE, "other"
)</f>
        <v>Album</v>
      </c>
      <c r="M36" t="str">
        <f>_xlfn.TEXTBEFORE(Table1[[#This Row],[Title]],{":","(","-"})</f>
        <v xml:space="preserve">Head High </v>
      </c>
      <c r="N36" t="str">
        <f>_xlfn.TEXTBEFORE(_xlfn.TEXTAFTER(Table1[[#This Row],[description]],"Singer:"),CHAR(10))</f>
        <v xml:space="preserve"> Lehmber Hussainpuri, Deep Jandu</v>
      </c>
      <c r="O36" t="str">
        <f>_xlfn.TEXTBEFORE(_xlfn.TEXTAFTER(Table1[[#This Row],[description]],"Lyrics:"),CHAR(10))</f>
        <v xml:space="preserve"> Vicky Dhaliwal</v>
      </c>
      <c r="P36" t="e">
        <f>_xlfn.TEXTBEFORE(_xlfn.TEXTAFTER(Table1[[#This Row],[description]],"Composer:"),CHAR(10))</f>
        <v>#N/A</v>
      </c>
      <c r="Q36" t="str">
        <f>_xlfn.TEXTBEFORE(_xlfn.TEXTAFTER(Table1[[#This Row],[description]],CHAR(10)&amp;"Music:"),CHAR(10))</f>
        <v xml:space="preserve"> Deep Jandu</v>
      </c>
      <c r="R36" t="e">
        <f>_xlfn.TEXTBEFORE(_xlfn.TEXTAFTER(Table1[[#This Row],[description]],CHAR(10)&amp;"Video:"),CHAR(10))</f>
        <v>#N/A</v>
      </c>
      <c r="S36" s="1" t="e">
        <f>HYPERLINK(_xlfn.TEXTBEFORE(_xlfn.TEXTAFTER(Table1[[#This Row],[description]],"YouTube Music:"),CHAR(10)))</f>
        <v>#N/A</v>
      </c>
      <c r="T36" s="1" t="str">
        <f>HYPERLINK(_xlfn.TEXTBEFORE(_xlfn.TEXTAFTER(Table1[[#This Row],[description]],"Spotify:"),CHAR(10)))</f>
        <v xml:space="preserve"> https://open.spotify.com/album/2fC4CqKEzXGyaYCTI4A8Ng</v>
      </c>
      <c r="U36" s="1" t="str">
        <f>HYPERLINK(_xlfn.TEXTBEFORE(_xlfn.TEXTAFTER(Table1[[#This Row],[description]],"Apple Music:"),CHAR(10)))</f>
        <v xml:space="preserve"> https://music.apple.com/us/album/legends/1853045105</v>
      </c>
      <c r="V36" s="1" t="e">
        <f>HYPERLINK(_xlfn.TEXTBEFORE(_xlfn.TEXTAFTER(Table1[[#This Row],[description]], "JioSaavn:"),CHAR(10)))</f>
        <v>#N/A</v>
      </c>
      <c r="W36" s="1" t="e">
        <f>HYPERLINK(_xlfn.TEXTBEFORE(_xlfn.TEXTAFTER(Table1[[#This Row],[description]], "Instagram Reel:"),CHAR(10)))</f>
        <v>#N/A</v>
      </c>
    </row>
    <row r="37" spans="1:23" x14ac:dyDescent="0.3">
      <c r="A37" t="s">
        <v>11</v>
      </c>
      <c r="B37" t="s">
        <v>290</v>
      </c>
      <c r="C37" t="s">
        <v>291</v>
      </c>
      <c r="D37" t="s">
        <v>292</v>
      </c>
      <c r="E37" t="s">
        <v>289</v>
      </c>
      <c r="F37" t="s">
        <v>16</v>
      </c>
      <c r="G37" t="s">
        <v>293</v>
      </c>
      <c r="H37" t="s">
        <v>294</v>
      </c>
      <c r="I37" t="s">
        <v>295</v>
      </c>
      <c r="J37" t="s">
        <v>296</v>
      </c>
      <c r="K37" t="str">
        <f>LEFT(_xlfn.TEXTAFTER(Table1[[#This Row],[description]],"Label:"),10)</f>
        <v xml:space="preserve"> Geet MP3
</v>
      </c>
      <c r="L37" t="str" cm="1">
        <f t="array" ref="L37">_xlfn.IFS(
    AND(ISNUMBER(SEARCH("Album Credits:", Table1[[#This Row],[description]])) ), "Album",
    AND(ISNUMBER(SEARCH("Song Credits:", Table1[[#This Row],[description]]))), "Single", AND(ISNUMBER(SEARCH("Movie Credits:", Table1[[#This Row],[description]]))), "Movie",
    TRUE, "other"
)</f>
        <v>Album</v>
      </c>
      <c r="M37" t="str">
        <f>_xlfn.TEXTBEFORE(Table1[[#This Row],[Title]],{":","(","-"})</f>
        <v xml:space="preserve">Competition </v>
      </c>
      <c r="N37" t="str">
        <f>_xlfn.TEXTBEFORE(_xlfn.TEXTAFTER(Table1[[#This Row],[description]],"Singer:"),CHAR(10))</f>
        <v xml:space="preserve"> Lehmber Hussainpuri, Deep Jandu</v>
      </c>
      <c r="O37" t="str">
        <f>_xlfn.TEXTBEFORE(_xlfn.TEXTAFTER(Table1[[#This Row],[description]],"Lyrics:"),CHAR(10))</f>
        <v xml:space="preserve"> Vicky Dhaliwal</v>
      </c>
      <c r="P37" t="e">
        <f>_xlfn.TEXTBEFORE(_xlfn.TEXTAFTER(Table1[[#This Row],[description]],"Composer:"),CHAR(10))</f>
        <v>#N/A</v>
      </c>
      <c r="Q37" t="str">
        <f>_xlfn.TEXTBEFORE(_xlfn.TEXTAFTER(Table1[[#This Row],[description]],CHAR(10)&amp;"Music:"),CHAR(10))</f>
        <v xml:space="preserve"> Deep Jandu</v>
      </c>
      <c r="R37" t="e">
        <f>_xlfn.TEXTBEFORE(_xlfn.TEXTAFTER(Table1[[#This Row],[description]],CHAR(10)&amp;"Video:"),CHAR(10))</f>
        <v>#N/A</v>
      </c>
      <c r="S37" s="1" t="e">
        <f>HYPERLINK(_xlfn.TEXTBEFORE(_xlfn.TEXTAFTER(Table1[[#This Row],[description]],"YouTube Music:"),CHAR(10)))</f>
        <v>#N/A</v>
      </c>
      <c r="T37" s="1" t="str">
        <f>HYPERLINK(_xlfn.TEXTBEFORE(_xlfn.TEXTAFTER(Table1[[#This Row],[description]],"Spotify:"),CHAR(10)))</f>
        <v xml:space="preserve"> https://open.spotify.com/album/2fC4CqKEzXGyaYCTI4A8Ng</v>
      </c>
      <c r="U37" s="1" t="str">
        <f>HYPERLINK(_xlfn.TEXTBEFORE(_xlfn.TEXTAFTER(Table1[[#This Row],[description]],"Apple Music:"),CHAR(10)))</f>
        <v xml:space="preserve"> https://music.apple.com/us/album/legends/1853045105</v>
      </c>
      <c r="V37" s="1" t="e">
        <f>HYPERLINK(_xlfn.TEXTBEFORE(_xlfn.TEXTAFTER(Table1[[#This Row],[description]], "JioSaavn:"),CHAR(10)))</f>
        <v>#N/A</v>
      </c>
      <c r="W37" s="1" t="e">
        <f>HYPERLINK(_xlfn.TEXTBEFORE(_xlfn.TEXTAFTER(Table1[[#This Row],[description]], "Instagram Reel:"),CHAR(10)))</f>
        <v>#N/A</v>
      </c>
    </row>
    <row r="38" spans="1:23" x14ac:dyDescent="0.3">
      <c r="A38" t="s">
        <v>11</v>
      </c>
      <c r="B38" t="s">
        <v>298</v>
      </c>
      <c r="C38" t="s">
        <v>291</v>
      </c>
      <c r="D38" t="s">
        <v>299</v>
      </c>
      <c r="E38" t="s">
        <v>297</v>
      </c>
      <c r="F38" t="s">
        <v>16</v>
      </c>
      <c r="G38" t="s">
        <v>270</v>
      </c>
      <c r="H38" t="s">
        <v>300</v>
      </c>
      <c r="I38" t="s">
        <v>301</v>
      </c>
      <c r="J38" t="s">
        <v>302</v>
      </c>
      <c r="K38" t="str">
        <f>LEFT(_xlfn.TEXTAFTER(Table1[[#This Row],[description]],"Label:"),10)</f>
        <v xml:space="preserve"> Geet MP3
</v>
      </c>
      <c r="L38" t="str" cm="1">
        <f t="array" ref="L38">_xlfn.IFS(
    AND(ISNUMBER(SEARCH("Album Credits:", Table1[[#This Row],[description]])) ), "Album",
    AND(ISNUMBER(SEARCH("Song Credits:", Table1[[#This Row],[description]]))), "Single", AND(ISNUMBER(SEARCH("Movie Credits:", Table1[[#This Row],[description]]))), "Movie",
    TRUE, "other"
)</f>
        <v>Album</v>
      </c>
      <c r="M38" t="str">
        <f>_xlfn.TEXTBEFORE(Table1[[#This Row],[Title]],{":","(","-"})</f>
        <v xml:space="preserve">Nanke </v>
      </c>
      <c r="N38" t="str">
        <f>_xlfn.TEXTBEFORE(_xlfn.TEXTAFTER(Table1[[#This Row],[description]],"Singer:"),CHAR(10))</f>
        <v xml:space="preserve"> Lehmber Hussainpuri, Deep Jandu</v>
      </c>
      <c r="O38" t="str">
        <f>_xlfn.TEXTBEFORE(_xlfn.TEXTAFTER(Table1[[#This Row],[description]],"Lyrics:"),CHAR(10))</f>
        <v xml:space="preserve"> Vicky Dhaliwal</v>
      </c>
      <c r="P38" t="e">
        <f>_xlfn.TEXTBEFORE(_xlfn.TEXTAFTER(Table1[[#This Row],[description]],"Composer:"),CHAR(10))</f>
        <v>#N/A</v>
      </c>
      <c r="Q38" t="str">
        <f>_xlfn.TEXTBEFORE(_xlfn.TEXTAFTER(Table1[[#This Row],[description]],CHAR(10)&amp;"Music:"),CHAR(10))</f>
        <v xml:space="preserve"> Deep Jandu</v>
      </c>
      <c r="R38" t="e">
        <f>_xlfn.TEXTBEFORE(_xlfn.TEXTAFTER(Table1[[#This Row],[description]],CHAR(10)&amp;"Video:"),CHAR(10))</f>
        <v>#N/A</v>
      </c>
      <c r="S38" s="1" t="e">
        <f>HYPERLINK(_xlfn.TEXTBEFORE(_xlfn.TEXTAFTER(Table1[[#This Row],[description]],"YouTube Music:"),CHAR(10)))</f>
        <v>#N/A</v>
      </c>
      <c r="T38" s="1" t="str">
        <f>HYPERLINK(_xlfn.TEXTBEFORE(_xlfn.TEXTAFTER(Table1[[#This Row],[description]],"Spotify:"),CHAR(10)))</f>
        <v xml:space="preserve"> https://open.spotify.com/album/2fC4CqKEzXGyaYCTI4A8Ng</v>
      </c>
      <c r="U38" s="1" t="str">
        <f>HYPERLINK(_xlfn.TEXTBEFORE(_xlfn.TEXTAFTER(Table1[[#This Row],[description]],"Apple Music:"),CHAR(10)))</f>
        <v xml:space="preserve"> https://music.apple.com/us/album/legends/1853045105</v>
      </c>
      <c r="V38" s="1" t="e">
        <f>HYPERLINK(_xlfn.TEXTBEFORE(_xlfn.TEXTAFTER(Table1[[#This Row],[description]], "JioSaavn:"),CHAR(10)))</f>
        <v>#N/A</v>
      </c>
      <c r="W38" s="1" t="e">
        <f>HYPERLINK(_xlfn.TEXTBEFORE(_xlfn.TEXTAFTER(Table1[[#This Row],[description]], "Instagram Reel:"),CHAR(10)))</f>
        <v>#N/A</v>
      </c>
    </row>
    <row r="39" spans="1:23" x14ac:dyDescent="0.3">
      <c r="A39" t="s">
        <v>11</v>
      </c>
      <c r="B39" t="s">
        <v>304</v>
      </c>
      <c r="C39" t="s">
        <v>305</v>
      </c>
      <c r="D39" t="s">
        <v>306</v>
      </c>
      <c r="E39" t="s">
        <v>303</v>
      </c>
      <c r="F39" t="s">
        <v>16</v>
      </c>
      <c r="G39" t="s">
        <v>307</v>
      </c>
      <c r="H39" t="s">
        <v>308</v>
      </c>
      <c r="I39" t="s">
        <v>309</v>
      </c>
      <c r="J39" t="s">
        <v>310</v>
      </c>
      <c r="K39" t="str">
        <f>LEFT(_xlfn.TEXTAFTER(Table1[[#This Row],[description]],"Label:"),10)</f>
        <v xml:space="preserve"> Geet MP3
</v>
      </c>
      <c r="L39" t="str" cm="1">
        <f t="array" ref="L39">_xlfn.IFS(
    AND(ISNUMBER(SEARCH("Album Credits:", Table1[[#This Row],[description]])) ), "Album",
    AND(ISNUMBER(SEARCH("Song Credits:", Table1[[#This Row],[description]]))), "Single", AND(ISNUMBER(SEARCH("Movie Credits:", Table1[[#This Row],[description]]))), "Movie",
    TRUE, "other"
)</f>
        <v>Album</v>
      </c>
      <c r="M39" t="str">
        <f>_xlfn.TEXTBEFORE(Table1[[#This Row],[Title]],{":","(","-"})</f>
        <v xml:space="preserve">Peyo Da Peyo </v>
      </c>
      <c r="N39" t="str">
        <f>_xlfn.TEXTBEFORE(_xlfn.TEXTAFTER(Table1[[#This Row],[description]],"Singer:"),CHAR(10))</f>
        <v xml:space="preserve"> Lehmber Hussainpuri, Deep Jandu</v>
      </c>
      <c r="O39" t="str">
        <f>_xlfn.TEXTBEFORE(_xlfn.TEXTAFTER(Table1[[#This Row],[description]],"Lyrics:"),CHAR(10))</f>
        <v xml:space="preserve"> Vicky Dhaliwal</v>
      </c>
      <c r="P39" t="e">
        <f>_xlfn.TEXTBEFORE(_xlfn.TEXTAFTER(Table1[[#This Row],[description]],"Composer:"),CHAR(10))</f>
        <v>#N/A</v>
      </c>
      <c r="Q39" t="str">
        <f>_xlfn.TEXTBEFORE(_xlfn.TEXTAFTER(Table1[[#This Row],[description]],CHAR(10)&amp;"Music:"),CHAR(10))</f>
        <v xml:space="preserve"> Deep Jandu</v>
      </c>
      <c r="R39" t="e">
        <f>_xlfn.TEXTBEFORE(_xlfn.TEXTAFTER(Table1[[#This Row],[description]],CHAR(10)&amp;"Video:"),CHAR(10))</f>
        <v>#N/A</v>
      </c>
      <c r="S39" s="1" t="e">
        <f>HYPERLINK(_xlfn.TEXTBEFORE(_xlfn.TEXTAFTER(Table1[[#This Row],[description]],"YouTube Music:"),CHAR(10)))</f>
        <v>#N/A</v>
      </c>
      <c r="T39" s="1" t="str">
        <f>HYPERLINK(_xlfn.TEXTBEFORE(_xlfn.TEXTAFTER(Table1[[#This Row],[description]],"Spotify:"),CHAR(10)))</f>
        <v xml:space="preserve"> https://open.spotify.com/album/2fC4CqKEzXGyaYCTI4A8Ng</v>
      </c>
      <c r="U39" s="1" t="str">
        <f>HYPERLINK(_xlfn.TEXTBEFORE(_xlfn.TEXTAFTER(Table1[[#This Row],[description]],"Apple Music:"),CHAR(10)))</f>
        <v xml:space="preserve"> https://music.apple.com/us/album/legends/1853045105</v>
      </c>
      <c r="V39" s="1" t="e">
        <f>HYPERLINK(_xlfn.TEXTBEFORE(_xlfn.TEXTAFTER(Table1[[#This Row],[description]], "JioSaavn:"),CHAR(10)))</f>
        <v>#N/A</v>
      </c>
      <c r="W39" s="1" t="e">
        <f>HYPERLINK(_xlfn.TEXTBEFORE(_xlfn.TEXTAFTER(Table1[[#This Row],[description]], "Instagram Reel:"),CHAR(10)))</f>
        <v>#N/A</v>
      </c>
    </row>
    <row r="40" spans="1:23" x14ac:dyDescent="0.3">
      <c r="A40" t="s">
        <v>11</v>
      </c>
      <c r="B40" t="s">
        <v>312</v>
      </c>
      <c r="C40" t="s">
        <v>313</v>
      </c>
      <c r="D40" t="s">
        <v>314</v>
      </c>
      <c r="E40" t="s">
        <v>311</v>
      </c>
      <c r="F40" t="s">
        <v>16</v>
      </c>
      <c r="G40" t="s">
        <v>315</v>
      </c>
      <c r="H40" t="s">
        <v>316</v>
      </c>
      <c r="I40" t="s">
        <v>317</v>
      </c>
      <c r="J40" t="s">
        <v>318</v>
      </c>
      <c r="K40" t="str">
        <f>LEFT(_xlfn.TEXTAFTER(Table1[[#This Row],[description]],"Label:"),10)</f>
        <v xml:space="preserve"> Geet MP3
</v>
      </c>
      <c r="L40" t="str" cm="1">
        <f t="array" ref="L40">_xlfn.IFS(
    AND(ISNUMBER(SEARCH("Album Credits:", Table1[[#This Row],[description]])) ), "Album",
    AND(ISNUMBER(SEARCH("Song Credits:", Table1[[#This Row],[description]]))), "Single", AND(ISNUMBER(SEARCH("Movie Credits:", Table1[[#This Row],[description]]))), "Movie",
    TRUE, "other"
)</f>
        <v>Album</v>
      </c>
      <c r="M40" t="str">
        <f>_xlfn.TEXTBEFORE(Table1[[#This Row],[Title]],{":","(","-"})</f>
        <v xml:space="preserve">Pitth Piche </v>
      </c>
      <c r="N40" t="str">
        <f>_xlfn.TEXTBEFORE(_xlfn.TEXTAFTER(Table1[[#This Row],[description]],"Singer:"),CHAR(10))</f>
        <v xml:space="preserve"> Lehmber Hussainpuri, Deep Jandu</v>
      </c>
      <c r="O40" t="str">
        <f>_xlfn.TEXTBEFORE(_xlfn.TEXTAFTER(Table1[[#This Row],[description]],"Lyrics:"),CHAR(10))</f>
        <v xml:space="preserve"> Vicky Dhaliwal</v>
      </c>
      <c r="P40" t="e">
        <f>_xlfn.TEXTBEFORE(_xlfn.TEXTAFTER(Table1[[#This Row],[description]],"Composer:"),CHAR(10))</f>
        <v>#N/A</v>
      </c>
      <c r="Q40" t="str">
        <f>_xlfn.TEXTBEFORE(_xlfn.TEXTAFTER(Table1[[#This Row],[description]],CHAR(10)&amp;"Music:"),CHAR(10))</f>
        <v xml:space="preserve"> Deep Jandu</v>
      </c>
      <c r="R40" t="e">
        <f>_xlfn.TEXTBEFORE(_xlfn.TEXTAFTER(Table1[[#This Row],[description]],CHAR(10)&amp;"Video:"),CHAR(10))</f>
        <v>#N/A</v>
      </c>
      <c r="S40" s="1" t="e">
        <f>HYPERLINK(_xlfn.TEXTBEFORE(_xlfn.TEXTAFTER(Table1[[#This Row],[description]],"YouTube Music:"),CHAR(10)))</f>
        <v>#N/A</v>
      </c>
      <c r="T40" s="1" t="str">
        <f>HYPERLINK(_xlfn.TEXTBEFORE(_xlfn.TEXTAFTER(Table1[[#This Row],[description]],"Spotify:"),CHAR(10)))</f>
        <v xml:space="preserve"> https://open.spotify.com/album/2fC4CqKEzXGyaYCTI4A8Ng</v>
      </c>
      <c r="U40" s="1" t="str">
        <f>HYPERLINK(_xlfn.TEXTBEFORE(_xlfn.TEXTAFTER(Table1[[#This Row],[description]],"Apple Music:"),CHAR(10)))</f>
        <v xml:space="preserve"> https://music.apple.com/us/album/legends/1853045105</v>
      </c>
      <c r="V40" s="1" t="e">
        <f>HYPERLINK(_xlfn.TEXTBEFORE(_xlfn.TEXTAFTER(Table1[[#This Row],[description]], "JioSaavn:"),CHAR(10)))</f>
        <v>#N/A</v>
      </c>
      <c r="W40" s="1" t="e">
        <f>HYPERLINK(_xlfn.TEXTBEFORE(_xlfn.TEXTAFTER(Table1[[#This Row],[description]], "Instagram Reel:"),CHAR(10)))</f>
        <v>#N/A</v>
      </c>
    </row>
    <row r="41" spans="1:23" x14ac:dyDescent="0.3">
      <c r="A41" t="s">
        <v>11</v>
      </c>
      <c r="B41" t="s">
        <v>320</v>
      </c>
      <c r="C41" t="s">
        <v>321</v>
      </c>
      <c r="D41" t="s">
        <v>322</v>
      </c>
      <c r="E41" t="s">
        <v>319</v>
      </c>
      <c r="F41" t="s">
        <v>16</v>
      </c>
      <c r="G41" t="s">
        <v>25</v>
      </c>
      <c r="H41" t="s">
        <v>323</v>
      </c>
      <c r="I41" t="s">
        <v>324</v>
      </c>
      <c r="J41" t="s">
        <v>325</v>
      </c>
      <c r="K41" t="str">
        <f>LEFT(_xlfn.TEXTAFTER(Table1[[#This Row],[description]],"Label:"),10)</f>
        <v xml:space="preserve"> Geet MP3
</v>
      </c>
      <c r="L41" t="str" cm="1">
        <f t="array" ref="L41">_xlfn.IFS(
    AND(ISNUMBER(SEARCH("Album Credits:", Table1[[#This Row],[description]])) ), "Album",
    AND(ISNUMBER(SEARCH("Song Credits:", Table1[[#This Row],[description]]))), "Single", AND(ISNUMBER(SEARCH("Movie Credits:", Table1[[#This Row],[description]]))), "Movie",
    TRUE, "other"
)</f>
        <v>Album</v>
      </c>
      <c r="M41" t="str">
        <f>_xlfn.TEXTBEFORE(Table1[[#This Row],[Title]],{":","(","-"})</f>
        <v xml:space="preserve">Dalle </v>
      </c>
      <c r="N41" t="str">
        <f>_xlfn.TEXTBEFORE(_xlfn.TEXTAFTER(Table1[[#This Row],[description]],"Singer:"),CHAR(10))</f>
        <v xml:space="preserve"> Lehmber Hussainpuri, Deep Jandu</v>
      </c>
      <c r="O41" t="str">
        <f>_xlfn.TEXTBEFORE(_xlfn.TEXTAFTER(Table1[[#This Row],[description]],"Lyrics:"),CHAR(10))</f>
        <v xml:space="preserve"> Vicky Dhaliwal</v>
      </c>
      <c r="P41" t="e">
        <f>_xlfn.TEXTBEFORE(_xlfn.TEXTAFTER(Table1[[#This Row],[description]],"Composer:"),CHAR(10))</f>
        <v>#N/A</v>
      </c>
      <c r="Q41" t="str">
        <f>_xlfn.TEXTBEFORE(_xlfn.TEXTAFTER(Table1[[#This Row],[description]],CHAR(10)&amp;"Music:"),CHAR(10))</f>
        <v xml:space="preserve"> Deep Jandu</v>
      </c>
      <c r="R41" t="e">
        <f>_xlfn.TEXTBEFORE(_xlfn.TEXTAFTER(Table1[[#This Row],[description]],CHAR(10)&amp;"Video:"),CHAR(10))</f>
        <v>#N/A</v>
      </c>
      <c r="S41" s="1" t="e">
        <f>HYPERLINK(_xlfn.TEXTBEFORE(_xlfn.TEXTAFTER(Table1[[#This Row],[description]],"YouTube Music:"),CHAR(10)))</f>
        <v>#N/A</v>
      </c>
      <c r="T41" s="1" t="str">
        <f>HYPERLINK(_xlfn.TEXTBEFORE(_xlfn.TEXTAFTER(Table1[[#This Row],[description]],"Spotify:"),CHAR(10)))</f>
        <v xml:space="preserve"> https://open.spotify.com/album/2fC4CqKEzXGyaYCTI4A8Ng</v>
      </c>
      <c r="U41" s="1" t="str">
        <f>HYPERLINK(_xlfn.TEXTBEFORE(_xlfn.TEXTAFTER(Table1[[#This Row],[description]],"Apple Music:"),CHAR(10)))</f>
        <v xml:space="preserve"> https://music.apple.com/us/album/legends/1853045105</v>
      </c>
      <c r="V41" s="1" t="e">
        <f>HYPERLINK(_xlfn.TEXTBEFORE(_xlfn.TEXTAFTER(Table1[[#This Row],[description]], "JioSaavn:"),CHAR(10)))</f>
        <v>#N/A</v>
      </c>
      <c r="W41" s="1" t="e">
        <f>HYPERLINK(_xlfn.TEXTBEFORE(_xlfn.TEXTAFTER(Table1[[#This Row],[description]], "Instagram Reel:"),CHAR(10)))</f>
        <v>#N/A</v>
      </c>
    </row>
    <row r="42" spans="1:23" x14ac:dyDescent="0.3">
      <c r="A42" t="s">
        <v>11</v>
      </c>
      <c r="B42" t="s">
        <v>327</v>
      </c>
      <c r="C42" t="s">
        <v>328</v>
      </c>
      <c r="D42" t="s">
        <v>329</v>
      </c>
      <c r="E42" t="s">
        <v>326</v>
      </c>
      <c r="F42" t="s">
        <v>16</v>
      </c>
      <c r="G42" t="s">
        <v>330</v>
      </c>
      <c r="H42" t="s">
        <v>331</v>
      </c>
      <c r="I42" t="s">
        <v>332</v>
      </c>
      <c r="J42" t="s">
        <v>333</v>
      </c>
      <c r="K42" t="str">
        <f>LEFT(_xlfn.TEXTAFTER(Table1[[#This Row],[description]],"Label:"),10)</f>
        <v xml:space="preserve"> Geet MP3
</v>
      </c>
      <c r="L42" t="str" cm="1">
        <f t="array" ref="L42">_xlfn.IFS(
    AND(ISNUMBER(SEARCH("Album Credits:", Table1[[#This Row],[description]])) ), "Album",
    AND(ISNUMBER(SEARCH("Song Credits:", Table1[[#This Row],[description]]))), "Single", AND(ISNUMBER(SEARCH("Movie Credits:", Table1[[#This Row],[description]]))), "Movie",
    TRUE, "other"
)</f>
        <v>Single</v>
      </c>
      <c r="M42" t="str">
        <f>_xlfn.TEXTBEFORE(Table1[[#This Row],[Title]],{":","(","-"})</f>
        <v xml:space="preserve">What You Want </v>
      </c>
      <c r="N42" t="str">
        <f>_xlfn.TEXTBEFORE(_xlfn.TEXTAFTER(Table1[[#This Row],[description]],"Singer:"),CHAR(10))</f>
        <v xml:space="preserve"> Arjun Sahota</v>
      </c>
      <c r="O42" t="str">
        <f>_xlfn.TEXTBEFORE(_xlfn.TEXTAFTER(Table1[[#This Row],[description]],"Lyrics:"),CHAR(10))</f>
        <v xml:space="preserve"> Waaris</v>
      </c>
      <c r="P42" t="e">
        <f>_xlfn.TEXTBEFORE(_xlfn.TEXTAFTER(Table1[[#This Row],[description]],"Composer:"),CHAR(10))</f>
        <v>#N/A</v>
      </c>
      <c r="Q42" t="str">
        <f>_xlfn.TEXTBEFORE(_xlfn.TEXTAFTER(Table1[[#This Row],[description]],CHAR(10)&amp;"Music:"),CHAR(10))</f>
        <v xml:space="preserve"> Siiike</v>
      </c>
      <c r="R42" t="e">
        <f>_xlfn.TEXTBEFORE(_xlfn.TEXTAFTER(Table1[[#This Row],[description]],CHAR(10)&amp;"Video:"),CHAR(10))</f>
        <v>#N/A</v>
      </c>
      <c r="S42" s="1" t="str">
        <f>HYPERLINK(_xlfn.TEXTBEFORE(_xlfn.TEXTAFTER(Table1[[#This Row],[description]],"YouTube Music:"),CHAR(10)))</f>
        <v xml:space="preserve"> https://music.youtube.com/watch?v=XGEWDszQolk&amp;si=zn81qG7JoyTJfSSH</v>
      </c>
      <c r="T42" s="1" t="str">
        <f>HYPERLINK(_xlfn.TEXTBEFORE(_xlfn.TEXTAFTER(Table1[[#This Row],[description]],"Spotify:"),CHAR(10)))</f>
        <v xml:space="preserve"> https://open.spotify.com/album/0xf2NvbAnZdUwCWw3dDjlI</v>
      </c>
      <c r="U42" s="1" t="str">
        <f>HYPERLINK(_xlfn.TEXTBEFORE(_xlfn.TEXTAFTER(Table1[[#This Row],[description]],"Apple Music:"),CHAR(10)))</f>
        <v xml:space="preserve"> https://music.apple.com/us/album/what-you-want-single/1850742768</v>
      </c>
      <c r="V42" s="1" t="str">
        <f>HYPERLINK(_xlfn.TEXTBEFORE(_xlfn.TEXTAFTER(Table1[[#This Row],[description]], "JioSaavn:"),CHAR(10)))</f>
        <v xml:space="preserve"> https://www.jiosaavn.com/album/what-you-want/AW4DJD176Ts_</v>
      </c>
      <c r="W42" s="1" t="str">
        <f>HYPERLINK(_xlfn.TEXTBEFORE(_xlfn.TEXTAFTER(Table1[[#This Row],[description]], "Instagram Reel:"),CHAR(10)))</f>
        <v xml:space="preserve"> https://www.instagram.com/reels/audio/24965447566399651</v>
      </c>
    </row>
    <row r="43" spans="1:23" x14ac:dyDescent="0.3">
      <c r="A43" t="s">
        <v>11</v>
      </c>
      <c r="B43" t="s">
        <v>335</v>
      </c>
      <c r="C43" t="s">
        <v>336</v>
      </c>
      <c r="D43" t="s">
        <v>337</v>
      </c>
      <c r="E43" t="s">
        <v>334</v>
      </c>
      <c r="F43" t="s">
        <v>16</v>
      </c>
      <c r="G43" t="s">
        <v>338</v>
      </c>
      <c r="H43" t="s">
        <v>339</v>
      </c>
      <c r="I43" t="s">
        <v>340</v>
      </c>
      <c r="J43" t="s">
        <v>341</v>
      </c>
      <c r="K43" t="str">
        <f>LEFT(_xlfn.TEXTAFTER(Table1[[#This Row],[description]],"Label:"),10)</f>
        <v xml:space="preserve"> Geet MP3
</v>
      </c>
      <c r="L43" t="str" cm="1">
        <f t="array" ref="L43">_xlfn.IFS(
    AND(ISNUMBER(SEARCH("Album Credits:", Table1[[#This Row],[description]])) ), "Album",
    AND(ISNUMBER(SEARCH("Song Credits:", Table1[[#This Row],[description]]))), "Single", AND(ISNUMBER(SEARCH("Movie Credits:", Table1[[#This Row],[description]]))), "Movie",
    TRUE, "other"
)</f>
        <v>Single</v>
      </c>
      <c r="M43" t="str">
        <f>_xlfn.TEXTBEFORE(Table1[[#This Row],[Title]],{":","(","-"})</f>
        <v xml:space="preserve">CATCHING FEELINGS </v>
      </c>
      <c r="N43" t="str">
        <f>_xlfn.TEXTBEFORE(_xlfn.TEXTAFTER(Table1[[#This Row],[description]],"Singer:"),CHAR(10))</f>
        <v xml:space="preserve"> Nav Singh</v>
      </c>
      <c r="O43" t="str">
        <f>_xlfn.TEXTBEFORE(_xlfn.TEXTAFTER(Table1[[#This Row],[description]],"Lyrics:"),CHAR(10))</f>
        <v xml:space="preserve"> Arjan Gill</v>
      </c>
      <c r="P43" t="str">
        <f>_xlfn.TEXTBEFORE(_xlfn.TEXTAFTER(Table1[[#This Row],[description]],"Composer:"),CHAR(10))</f>
        <v xml:space="preserve"> Arjan Gill</v>
      </c>
      <c r="Q43" t="str">
        <f>_xlfn.TEXTBEFORE(_xlfn.TEXTAFTER(Table1[[#This Row],[description]],CHAR(10)&amp;"Music:"),CHAR(10))</f>
        <v xml:space="preserve"> The Rawab</v>
      </c>
      <c r="R43" t="str">
        <f>_xlfn.TEXTBEFORE(_xlfn.TEXTAFTER(Table1[[#This Row],[description]],CHAR(10)&amp;"Video:"),CHAR(10))</f>
        <v xml:space="preserve"> Minister</v>
      </c>
      <c r="S43" s="1" t="str">
        <f>HYPERLINK(_xlfn.TEXTBEFORE(_xlfn.TEXTAFTER(Table1[[#This Row],[description]],"YouTube Music:"),CHAR(10)))</f>
        <v xml:space="preserve"> https://music.youtube.com/watch?v=eN2WGDmCTfs&amp;si=UDOjwUFMCc3w6JSF</v>
      </c>
      <c r="T43" s="1" t="str">
        <f>HYPERLINK(_xlfn.TEXTBEFORE(_xlfn.TEXTAFTER(Table1[[#This Row],[description]],"Spotify:"),CHAR(10)))</f>
        <v xml:space="preserve"> https://open.spotify.com/album/36zv9V5OFYKeAqcTv8nM6R</v>
      </c>
      <c r="U43" s="1" t="str">
        <f>HYPERLINK(_xlfn.TEXTBEFORE(_xlfn.TEXTAFTER(Table1[[#This Row],[description]],"Apple Music:"),CHAR(10)))</f>
        <v xml:space="preserve"> https://music.apple.com/us/album/catching-feelings-single/1795704168</v>
      </c>
      <c r="V43" s="1" t="str">
        <f>HYPERLINK(_xlfn.TEXTBEFORE(_xlfn.TEXTAFTER(Table1[[#This Row],[description]], "JioSaavn:"),CHAR(10)))</f>
        <v xml:space="preserve"> https://www.jiosaavn.com/album/catching-feelings/zudcGMobVxQ_</v>
      </c>
      <c r="W43" s="1" t="str">
        <f>HYPERLINK(_xlfn.TEXTBEFORE(_xlfn.TEXTAFTER(Table1[[#This Row],[description]], "Instagram Reel:"),CHAR(10)))</f>
        <v xml:space="preserve"> https://www.instagram.com/reels/audio/1516162109075541</v>
      </c>
    </row>
    <row r="44" spans="1:23" x14ac:dyDescent="0.3">
      <c r="A44" t="s">
        <v>11</v>
      </c>
      <c r="B44" t="s">
        <v>343</v>
      </c>
      <c r="C44" t="s">
        <v>344</v>
      </c>
      <c r="D44" t="s">
        <v>345</v>
      </c>
      <c r="E44" t="s">
        <v>342</v>
      </c>
      <c r="F44" t="s">
        <v>16</v>
      </c>
      <c r="G44" t="s">
        <v>17</v>
      </c>
      <c r="H44" t="s">
        <v>346</v>
      </c>
      <c r="I44" t="s">
        <v>347</v>
      </c>
      <c r="J44" t="s">
        <v>348</v>
      </c>
      <c r="K44" t="str">
        <f>LEFT(_xlfn.TEXTAFTER(Table1[[#This Row],[description]],"Label:"),10)</f>
        <v xml:space="preserve"> Geet MP3
</v>
      </c>
      <c r="L44" t="str" cm="1">
        <f t="array" ref="L44">_xlfn.IFS(
    AND(ISNUMBER(SEARCH("Album Credits:", Table1[[#This Row],[description]])) ), "Album",
    AND(ISNUMBER(SEARCH("Song Credits:", Table1[[#This Row],[description]]))), "Single", AND(ISNUMBER(SEARCH("Movie Credits:", Table1[[#This Row],[description]]))), "Movie",
    TRUE, "other"
)</f>
        <v>Single</v>
      </c>
      <c r="M44" t="str">
        <f>_xlfn.TEXTBEFORE(Table1[[#This Row],[Title]],{":","(","-"})</f>
        <v xml:space="preserve">Sira </v>
      </c>
      <c r="N44" t="str">
        <f>_xlfn.TEXTBEFORE(_xlfn.TEXTAFTER(Table1[[#This Row],[description]],"Singer:"),CHAR(10))</f>
        <v xml:space="preserve"> Hardeep Grewal, Gurlez Akhtar</v>
      </c>
      <c r="O44" t="str">
        <f>_xlfn.TEXTBEFORE(_xlfn.TEXTAFTER(Table1[[#This Row],[description]],"Lyrics:"),CHAR(10))</f>
        <v xml:space="preserve"> Jagdeep Sangala</v>
      </c>
      <c r="P44" t="e">
        <f>_xlfn.TEXTBEFORE(_xlfn.TEXTAFTER(Table1[[#This Row],[description]],"Composer:"),CHAR(10))</f>
        <v>#N/A</v>
      </c>
      <c r="Q44" t="str">
        <f>_xlfn.TEXTBEFORE(_xlfn.TEXTAFTER(Table1[[#This Row],[description]],CHAR(10)&amp;"Music:"),CHAR(10))</f>
        <v xml:space="preserve"> Mann Music</v>
      </c>
      <c r="R44" t="str">
        <f>_xlfn.TEXTBEFORE(_xlfn.TEXTAFTER(Table1[[#This Row],[description]],CHAR(10)&amp;"Video:"),CHAR(10))</f>
        <v xml:space="preserve"> Tru Makers</v>
      </c>
      <c r="S44" s="1" t="str">
        <f>HYPERLINK(_xlfn.TEXTBEFORE(_xlfn.TEXTAFTER(Table1[[#This Row],[description]],"YouTube Music:"),CHAR(10)))</f>
        <v xml:space="preserve"> https://music.youtube.com/watch?v=32GGr_tRkQI&amp;si=ZiG2ZmpqkrMYqCQi</v>
      </c>
      <c r="T44" s="1" t="str">
        <f>HYPERLINK(_xlfn.TEXTBEFORE(_xlfn.TEXTAFTER(Table1[[#This Row],[description]],"Spotify:"),CHAR(10)))</f>
        <v xml:space="preserve"> https://open.spotify.com/track/0WfRsYljykfUH3YyTdiFVo</v>
      </c>
      <c r="U44" s="1" t="str">
        <f>HYPERLINK(_xlfn.TEXTBEFORE(_xlfn.TEXTAFTER(Table1[[#This Row],[description]],"Apple Music:"),CHAR(10)))</f>
        <v xml:space="preserve"> https://music.apple.com/us/album/sira-single/1842857370</v>
      </c>
      <c r="V44" s="1" t="str">
        <f>HYPERLINK(_xlfn.TEXTBEFORE(_xlfn.TEXTAFTER(Table1[[#This Row],[description]], "JioSaavn:"),CHAR(10)))</f>
        <v xml:space="preserve"> https://www.jiosaavn.com/song/sira/IR8gfBEBDmA</v>
      </c>
      <c r="W44" s="1" t="str">
        <f>HYPERLINK(_xlfn.TEXTBEFORE(_xlfn.TEXTAFTER(Table1[[#This Row],[description]], "Instagram Reel:"),CHAR(10)))</f>
        <v xml:space="preserve"> https://www.instagram.com/reels/audio/2827250394132588?</v>
      </c>
    </row>
    <row r="45" spans="1:23" x14ac:dyDescent="0.3">
      <c r="A45" t="s">
        <v>11</v>
      </c>
      <c r="B45" t="s">
        <v>350</v>
      </c>
      <c r="C45" t="s">
        <v>351</v>
      </c>
      <c r="D45" t="s">
        <v>352</v>
      </c>
      <c r="E45" t="s">
        <v>349</v>
      </c>
      <c r="F45" t="s">
        <v>16</v>
      </c>
      <c r="G45" t="s">
        <v>353</v>
      </c>
      <c r="H45" t="s">
        <v>354</v>
      </c>
      <c r="I45" t="s">
        <v>355</v>
      </c>
      <c r="J45" t="s">
        <v>356</v>
      </c>
      <c r="K45" t="str">
        <f>LEFT(_xlfn.TEXTAFTER(Table1[[#This Row],[description]],"Label:"),10)</f>
        <v xml:space="preserve"> Geet MP3
</v>
      </c>
      <c r="L45" t="str" cm="1">
        <f t="array" ref="L45">_xlfn.IFS(
    AND(ISNUMBER(SEARCH("Album Credits:", Table1[[#This Row],[description]])) ), "Album",
    AND(ISNUMBER(SEARCH("Song Credits:", Table1[[#This Row],[description]]))), "Single", AND(ISNUMBER(SEARCH("Movie Credits:", Table1[[#This Row],[description]]))), "Movie",
    TRUE, "other"
)</f>
        <v>Single</v>
      </c>
      <c r="M45" t="str">
        <f>_xlfn.TEXTBEFORE(Table1[[#This Row],[Title]],{":","(","-"})</f>
        <v xml:space="preserve">Karwa Chauth </v>
      </c>
      <c r="N45" t="str">
        <f>_xlfn.TEXTBEFORE(_xlfn.TEXTAFTER(Table1[[#This Row],[description]],"Singer:"),CHAR(10))</f>
        <v xml:space="preserve"> Simar Kaur</v>
      </c>
      <c r="O45" t="str">
        <f>_xlfn.TEXTBEFORE(_xlfn.TEXTAFTER(Table1[[#This Row],[description]],"Lyrics:"),CHAR(10))</f>
        <v xml:space="preserve"> Micheal</v>
      </c>
      <c r="P45" t="str">
        <f>_xlfn.TEXTBEFORE(_xlfn.TEXTAFTER(Table1[[#This Row],[description]],"Composer:"),CHAR(10))</f>
        <v xml:space="preserve"> Micheal</v>
      </c>
      <c r="Q45" t="str">
        <f>_xlfn.TEXTBEFORE(_xlfn.TEXTAFTER(Table1[[#This Row],[description]],CHAR(10)&amp;"Music:"),CHAR(10))</f>
        <v xml:space="preserve"> Gagan Dhillon</v>
      </c>
      <c r="R45" t="e">
        <f>_xlfn.TEXTBEFORE(_xlfn.TEXTAFTER(Table1[[#This Row],[description]],CHAR(10)&amp;"Video:"),CHAR(10))</f>
        <v>#N/A</v>
      </c>
      <c r="S45" s="1" t="str">
        <f>HYPERLINK(_xlfn.TEXTBEFORE(_xlfn.TEXTAFTER(Table1[[#This Row],[description]],"YouTube Music:"),CHAR(10)))</f>
        <v xml:space="preserve"> https://music.youtube.com/playlist?list=OLAK5uy_k5hfQ8X5QSjpc597aK4HyAUfXxc4hFZa8&amp;si=-8wh2xjN26i3_i4X</v>
      </c>
      <c r="T45" s="1" t="str">
        <f>HYPERLINK(_xlfn.TEXTBEFORE(_xlfn.TEXTAFTER(Table1[[#This Row],[description]],"Spotify:"),CHAR(10)))</f>
        <v xml:space="preserve"> https://open.spotify.com/album/2eYub0lcBaahirDzGwCcSb</v>
      </c>
      <c r="U45" s="1" t="str">
        <f>HYPERLINK(_xlfn.TEXTBEFORE(_xlfn.TEXTAFTER(Table1[[#This Row],[description]],"Apple Music:"),CHAR(10)))</f>
        <v xml:space="preserve"> https://music.apple.com/us/album/karwa-chauth-single/1843294493</v>
      </c>
      <c r="V45" s="1" t="str">
        <f>HYPERLINK(_xlfn.TEXTBEFORE(_xlfn.TEXTAFTER(Table1[[#This Row],[description]], "JioSaavn:"),CHAR(10)))</f>
        <v xml:space="preserve"> https://www.jiosaavn.com/album/karwa-chauth/nnc7603,gX8_</v>
      </c>
      <c r="W45" s="1" t="str">
        <f>HYPERLINK(_xlfn.TEXTBEFORE(_xlfn.TEXTAFTER(Table1[[#This Row],[description]], "Instagram Reel:"),CHAR(10)))</f>
        <v xml:space="preserve"> https://www.instagram.com/reels/audio/1113542170961922</v>
      </c>
    </row>
    <row r="46" spans="1:23" x14ac:dyDescent="0.3">
      <c r="A46" t="s">
        <v>11</v>
      </c>
      <c r="B46" t="s">
        <v>358</v>
      </c>
      <c r="C46" t="s">
        <v>359</v>
      </c>
      <c r="D46" t="s">
        <v>360</v>
      </c>
      <c r="E46" t="s">
        <v>357</v>
      </c>
      <c r="F46" t="s">
        <v>16</v>
      </c>
      <c r="G46" t="s">
        <v>361</v>
      </c>
      <c r="H46" t="s">
        <v>362</v>
      </c>
      <c r="I46" t="s">
        <v>363</v>
      </c>
      <c r="J46" t="s">
        <v>364</v>
      </c>
      <c r="K46" t="str">
        <f>LEFT(_xlfn.TEXTAFTER(Table1[[#This Row],[description]],"Label:"),10)</f>
        <v xml:space="preserve"> Geet MP3
</v>
      </c>
      <c r="L46" t="str" cm="1">
        <f t="array" ref="L46">_xlfn.IFS(
    AND(ISNUMBER(SEARCH("Album Credits:", Table1[[#This Row],[description]])) ), "Album",
    AND(ISNUMBER(SEARCH("Song Credits:", Table1[[#This Row],[description]]))), "Single", AND(ISNUMBER(SEARCH("Movie Credits:", Table1[[#This Row],[description]]))), "Movie",
    TRUE, "other"
)</f>
        <v>Single</v>
      </c>
      <c r="M46" t="str">
        <f>_xlfn.TEXTBEFORE(Table1[[#This Row],[Title]],{":","(","-"})</f>
        <v xml:space="preserve">GALI </v>
      </c>
      <c r="N46" t="str">
        <f>_xlfn.TEXTBEFORE(_xlfn.TEXTAFTER(Table1[[#This Row],[description]],"Singer:"),CHAR(10))</f>
        <v xml:space="preserve"> Karni &amp; Jatinder Mann</v>
      </c>
      <c r="O46" t="str">
        <f>_xlfn.TEXTBEFORE(_xlfn.TEXTAFTER(Table1[[#This Row],[description]],"Lyrics:"),CHAR(10))</f>
        <v xml:space="preserve"> Karni</v>
      </c>
      <c r="P46" t="str">
        <f>_xlfn.TEXTBEFORE(_xlfn.TEXTAFTER(Table1[[#This Row],[description]],"Composer:"),CHAR(10))</f>
        <v xml:space="preserve"> Karni</v>
      </c>
      <c r="Q46" t="str">
        <f>_xlfn.TEXTBEFORE(_xlfn.TEXTAFTER(Table1[[#This Row],[description]],CHAR(10)&amp;"Music:"),CHAR(10))</f>
        <v xml:space="preserve"> Amit Dev (Ammy D)</v>
      </c>
      <c r="R46" t="e">
        <f>_xlfn.TEXTBEFORE(_xlfn.TEXTAFTER(Table1[[#This Row],[description]],CHAR(10)&amp;"Video:"),CHAR(10))</f>
        <v>#N/A</v>
      </c>
      <c r="S46" s="1" t="str">
        <f>HYPERLINK(_xlfn.TEXTBEFORE(_xlfn.TEXTAFTER(Table1[[#This Row],[description]],"YouTube Music:"),CHAR(10)))</f>
        <v xml:space="preserve"> https://music.youtube.com/playlist?list=OLAK5uy_k6xd0_dtSk5YoI03jIMmEZVyE3PFBry6g&amp;si=P7nwbX-orxL_fjO0</v>
      </c>
      <c r="T46" s="1" t="str">
        <f>HYPERLINK(_xlfn.TEXTBEFORE(_xlfn.TEXTAFTER(Table1[[#This Row],[description]],"Spotify:"),CHAR(10)))</f>
        <v xml:space="preserve"> https://open.spotify.com/album/5SqnRliWOLS04X0BVtO7qJ</v>
      </c>
      <c r="U46" s="1" t="str">
        <f>HYPERLINK(_xlfn.TEXTBEFORE(_xlfn.TEXTAFTER(Table1[[#This Row],[description]],"Apple Music:"),CHAR(10)))</f>
        <v xml:space="preserve"> https://music.apple.com/us/album/gali/1840917712?i=1840917732</v>
      </c>
      <c r="V46" s="1" t="str">
        <f>HYPERLINK(_xlfn.TEXTBEFORE(_xlfn.TEXTAFTER(Table1[[#This Row],[description]], "JioSaavn:"),CHAR(10)))</f>
        <v xml:space="preserve"> https://www.jiosaavn.com/album/gali/aph7KlaV8P0_</v>
      </c>
      <c r="W46" s="1" t="str">
        <f>HYPERLINK(_xlfn.TEXTBEFORE(_xlfn.TEXTAFTER(Table1[[#This Row],[description]], "Instagram Reel:"),CHAR(10)))</f>
        <v xml:space="preserve"> https://www.instagram.com/reels/audio/1520955028901108?igsh=bmVpOHRleW9ieTNy</v>
      </c>
    </row>
    <row r="47" spans="1:23" x14ac:dyDescent="0.3">
      <c r="A47" t="s">
        <v>11</v>
      </c>
      <c r="B47" t="s">
        <v>366</v>
      </c>
      <c r="C47" t="s">
        <v>367</v>
      </c>
      <c r="D47" t="s">
        <v>368</v>
      </c>
      <c r="E47" t="s">
        <v>365</v>
      </c>
      <c r="F47" t="s">
        <v>16</v>
      </c>
      <c r="G47" t="s">
        <v>369</v>
      </c>
      <c r="H47" t="s">
        <v>370</v>
      </c>
      <c r="I47" t="s">
        <v>371</v>
      </c>
      <c r="J47" t="s">
        <v>372</v>
      </c>
      <c r="K47" t="str">
        <f>LEFT(_xlfn.TEXTAFTER(Table1[[#This Row],[description]],"Label:"),10)</f>
        <v xml:space="preserve"> Geet MP3
</v>
      </c>
      <c r="L47" t="str" cm="1">
        <f t="array" ref="L47">_xlfn.IFS(
    AND(ISNUMBER(SEARCH("Album Credits:", Table1[[#This Row],[description]])) ), "Album",
    AND(ISNUMBER(SEARCH("Song Credits:", Table1[[#This Row],[description]]))), "Single", AND(ISNUMBER(SEARCH("Movie Credits:", Table1[[#This Row],[description]]))), "Movie",
    TRUE, "other"
)</f>
        <v>Single</v>
      </c>
      <c r="M47" t="str">
        <f>_xlfn.TEXTBEFORE(Table1[[#This Row],[Title]],{":","(","-"})</f>
        <v xml:space="preserve">INDICA SATIVA </v>
      </c>
      <c r="N47" t="str">
        <f>_xlfn.TEXTBEFORE(_xlfn.TEXTAFTER(Table1[[#This Row],[description]],"Singer:"),CHAR(10))</f>
        <v xml:space="preserve"> Deep Jandu, Raja &amp; Aamrapali Mahajan</v>
      </c>
      <c r="O47" t="str">
        <f>_xlfn.TEXTBEFORE(_xlfn.TEXTAFTER(Table1[[#This Row],[description]],"Lyrics:"),CHAR(10))</f>
        <v xml:space="preserve"> Raja</v>
      </c>
      <c r="P47" t="e">
        <f>_xlfn.TEXTBEFORE(_xlfn.TEXTAFTER(Table1[[#This Row],[description]],"Composer:"),CHAR(10))</f>
        <v>#N/A</v>
      </c>
      <c r="Q47" t="str">
        <f>_xlfn.TEXTBEFORE(_xlfn.TEXTAFTER(Table1[[#This Row],[description]],CHAR(10)&amp;"Music:"),CHAR(10))</f>
        <v xml:space="preserve"> Deep Jandu</v>
      </c>
      <c r="R47" t="str">
        <f>_xlfn.TEXTBEFORE(_xlfn.TEXTAFTER(Table1[[#This Row],[description]],CHAR(10)&amp;"Video:"),CHAR(10))</f>
        <v xml:space="preserve"> Hitesh Arora</v>
      </c>
      <c r="S47" s="1" t="str">
        <f>HYPERLINK(_xlfn.TEXTBEFORE(_xlfn.TEXTAFTER(Table1[[#This Row],[description]],"YouTube Music:"),CHAR(10)))</f>
        <v xml:space="preserve"> https://music.youtube.com/playlist?list=OLAK5uy_m6qW76i7PmbpB4tNIyxu817vpymV5zx9c&amp;si=tArarc_6Vu8u3gUz</v>
      </c>
      <c r="T47" s="1" t="str">
        <f>HYPERLINK(_xlfn.TEXTBEFORE(_xlfn.TEXTAFTER(Table1[[#This Row],[description]],"Spotify:"),CHAR(10)))</f>
        <v xml:space="preserve"> https://open.spotify.com/album/666ogyklUIJ0dXkEP7JHd5?si=pSp_3lDKT7WcwVqwWSaGzA</v>
      </c>
      <c r="U47" s="1" t="str">
        <f>HYPERLINK(_xlfn.TEXTBEFORE(_xlfn.TEXTAFTER(Table1[[#This Row],[description]],"Apple Music:"),CHAR(10)))</f>
        <v xml:space="preserve"> https://music.apple.com/us/album/indica-sativa/1836421029?i=1836421032</v>
      </c>
      <c r="V47" s="1" t="str">
        <f>HYPERLINK(_xlfn.TEXTBEFORE(_xlfn.TEXTAFTER(Table1[[#This Row],[description]], "JioSaavn:"),CHAR(10)))</f>
        <v xml:space="preserve"> https://www.jiosaavn.com/song/indica-sativa/MlBaRj0GBnY</v>
      </c>
      <c r="W47" s="1" t="str">
        <f>HYPERLINK(_xlfn.TEXTBEFORE(_xlfn.TEXTAFTER(Table1[[#This Row],[description]], "Instagram Reel:"),CHAR(10)))</f>
        <v xml:space="preserve"> https://www.instagram.com/reels/audio/1477807453232924?igsh=MWtpMzZzc2Y2MHh0Zw==</v>
      </c>
    </row>
    <row r="48" spans="1:23" x14ac:dyDescent="0.3">
      <c r="A48" t="s">
        <v>11</v>
      </c>
      <c r="B48" t="s">
        <v>374</v>
      </c>
      <c r="C48" t="s">
        <v>375</v>
      </c>
      <c r="D48" t="s">
        <v>376</v>
      </c>
      <c r="E48" t="s">
        <v>373</v>
      </c>
      <c r="F48" t="s">
        <v>16</v>
      </c>
      <c r="G48" t="s">
        <v>377</v>
      </c>
      <c r="H48" t="s">
        <v>378</v>
      </c>
      <c r="I48" t="s">
        <v>379</v>
      </c>
      <c r="J48" t="s">
        <v>380</v>
      </c>
      <c r="K48" t="str">
        <f>LEFT(_xlfn.TEXTAFTER(Table1[[#This Row],[description]],"Label:"),10)</f>
        <v xml:space="preserve"> Geet MP3
</v>
      </c>
      <c r="L48" t="str" cm="1">
        <f t="array" ref="L48">_xlfn.IFS(
    AND(ISNUMBER(SEARCH("Album Credits:", Table1[[#This Row],[description]])) ), "Album",
    AND(ISNUMBER(SEARCH("Song Credits:", Table1[[#This Row],[description]]))), "Single", AND(ISNUMBER(SEARCH("Movie Credits:", Table1[[#This Row],[description]]))), "Movie",
    TRUE, "other"
)</f>
        <v>Single</v>
      </c>
      <c r="M48" t="str">
        <f>_xlfn.TEXTBEFORE(Table1[[#This Row],[Title]],{":","(","-"})</f>
        <v xml:space="preserve">REEL </v>
      </c>
      <c r="N48" t="str">
        <f>_xlfn.TEXTBEFORE(_xlfn.TEXTAFTER(Table1[[#This Row],[description]],"Singer:"),CHAR(10))</f>
        <v xml:space="preserve"> Deep Jandu &amp; Simar Kaur</v>
      </c>
      <c r="O48" t="str">
        <f>_xlfn.TEXTBEFORE(_xlfn.TEXTAFTER(Table1[[#This Row],[description]],"Lyrics:"),CHAR(10))</f>
        <v xml:space="preserve"> Sidhu Jajjal</v>
      </c>
      <c r="P48" t="e">
        <f>_xlfn.TEXTBEFORE(_xlfn.TEXTAFTER(Table1[[#This Row],[description]],"Composer:"),CHAR(10))</f>
        <v>#N/A</v>
      </c>
      <c r="Q48" t="e">
        <f>_xlfn.TEXTBEFORE(_xlfn.TEXTAFTER(Table1[[#This Row],[description]],CHAR(10)&amp;"Music:"),CHAR(10))</f>
        <v>#N/A</v>
      </c>
      <c r="R48" t="e">
        <f>_xlfn.TEXTBEFORE(_xlfn.TEXTAFTER(Table1[[#This Row],[description]],CHAR(10)&amp;"Video:"),CHAR(10))</f>
        <v>#N/A</v>
      </c>
      <c r="S48" s="1" t="str">
        <f>HYPERLINK(_xlfn.TEXTBEFORE(_xlfn.TEXTAFTER(Table1[[#This Row],[description]],"YouTube Music:"),CHAR(10)))</f>
        <v xml:space="preserve"> https://music.youtube.com/watch?v=g36ZJIOZxjQ&amp;si=X-JRmsyE9nzYVkxT</v>
      </c>
      <c r="T48" s="1" t="str">
        <f>HYPERLINK(_xlfn.TEXTBEFORE(_xlfn.TEXTAFTER(Table1[[#This Row],[description]],"Spotify:"),CHAR(10)))</f>
        <v xml:space="preserve"> https://open.spotify.com/album/64h2Td6y0lCewAtlujZrk2?si=y-N2_a7uTPaIhwcitBKciw</v>
      </c>
      <c r="U48" s="1" t="str">
        <f>HYPERLINK(_xlfn.TEXTBEFORE(_xlfn.TEXTAFTER(Table1[[#This Row],[description]],"Apple Music:"),CHAR(10)))</f>
        <v xml:space="preserve"> https://music.apple.com/us/album/reel-single/1832456281</v>
      </c>
      <c r="V48" s="1" t="str">
        <f>HYPERLINK(_xlfn.TEXTBEFORE(_xlfn.TEXTAFTER(Table1[[#This Row],[description]], "JioSaavn:"),CHAR(10)))</f>
        <v xml:space="preserve"> https://www.jiosaavn.com/song/reel/PR4bVDYHclI</v>
      </c>
      <c r="W48" s="1" t="str">
        <f>HYPERLINK(_xlfn.TEXTBEFORE(_xlfn.TEXTAFTER(Table1[[#This Row],[description]], "Instagram Reel:"),CHAR(10)))</f>
        <v xml:space="preserve"> https://www.instagram.com/reels/audio/1300870798147204?igsh=MW5jNDMzcjc2d3h6ag==</v>
      </c>
    </row>
    <row r="49" spans="1:23" x14ac:dyDescent="0.3">
      <c r="A49" t="s">
        <v>11</v>
      </c>
      <c r="B49" t="s">
        <v>382</v>
      </c>
      <c r="C49" t="s">
        <v>383</v>
      </c>
      <c r="D49" t="s">
        <v>384</v>
      </c>
      <c r="E49" t="s">
        <v>381</v>
      </c>
      <c r="F49" t="s">
        <v>16</v>
      </c>
      <c r="G49" t="s">
        <v>385</v>
      </c>
      <c r="H49" t="s">
        <v>386</v>
      </c>
      <c r="I49" t="s">
        <v>387</v>
      </c>
      <c r="J49" t="s">
        <v>388</v>
      </c>
      <c r="K49" t="str">
        <f>LEFT(_xlfn.TEXTAFTER(Table1[[#This Row],[description]],"Label:"),10)</f>
        <v xml:space="preserve"> Geet MP3
</v>
      </c>
      <c r="L49" t="str" cm="1">
        <f t="array" ref="L49">_xlfn.IFS(
    AND(ISNUMBER(SEARCH("Album Credits:", Table1[[#This Row],[description]])) ), "Album",
    AND(ISNUMBER(SEARCH("Song Credits:", Table1[[#This Row],[description]]))), "Single", AND(ISNUMBER(SEARCH("Movie Credits:", Table1[[#This Row],[description]]))), "Movie",
    TRUE, "other"
)</f>
        <v>Single</v>
      </c>
      <c r="M49" t="str">
        <f>_xlfn.TEXTBEFORE(Table1[[#This Row],[Title]],{":","(","-"})</f>
        <v xml:space="preserve">DOPE TEST </v>
      </c>
      <c r="N49" t="str">
        <f>_xlfn.TEXTBEFORE(_xlfn.TEXTAFTER(Table1[[#This Row],[description]],"Singer:"),CHAR(10))</f>
        <v xml:space="preserve"> Vadda Grewal </v>
      </c>
      <c r="O49" t="e">
        <f>_xlfn.TEXTBEFORE(_xlfn.TEXTAFTER(Table1[[#This Row],[description]],"Lyrics:"),CHAR(10))</f>
        <v>#N/A</v>
      </c>
      <c r="P49" t="e">
        <f>_xlfn.TEXTBEFORE(_xlfn.TEXTAFTER(Table1[[#This Row],[description]],"Composer:"),CHAR(10))</f>
        <v>#N/A</v>
      </c>
      <c r="Q49" t="str">
        <f>_xlfn.TEXTBEFORE(_xlfn.TEXTAFTER(Table1[[#This Row],[description]],CHAR(10)&amp;"Music:"),CHAR(10))</f>
        <v xml:space="preserve"> Nikk Muzik</v>
      </c>
      <c r="R49" t="str">
        <f>_xlfn.TEXTBEFORE(_xlfn.TEXTAFTER(Table1[[#This Row],[description]],CHAR(10)&amp;"Video Director:"),CHAR(10))</f>
        <v xml:space="preserve"> Hitesh Arora</v>
      </c>
      <c r="S49" s="1" t="str">
        <f>HYPERLINK(_xlfn.TEXTBEFORE(_xlfn.TEXTAFTER(Table1[[#This Row],[description]],"YouTube Music:"),CHAR(10)))</f>
        <v xml:space="preserve"> https://music.youtube.com/watch?v=_IiDCux7btI&amp;si=-n8zsVhKkiXEP5Vc</v>
      </c>
      <c r="T49" s="1" t="str">
        <f>HYPERLINK(_xlfn.TEXTBEFORE(_xlfn.TEXTAFTER(Table1[[#This Row],[description]],"Spotify:"),CHAR(10)))</f>
        <v xml:space="preserve"> https://open.spotify.com/track/5CEdl1hKJt0nbadjMQmudl?si=55a9cc15ef744a9e</v>
      </c>
      <c r="U49" s="1" t="str">
        <f>HYPERLINK(_xlfn.TEXTBEFORE(_xlfn.TEXTAFTER(Table1[[#This Row],[description]],"Apple Music:"),CHAR(10)))</f>
        <v xml:space="preserve"> https://music.apple.com/us/album/dope-test-single/1833053145</v>
      </c>
      <c r="V49" s="1" t="str">
        <f>HYPERLINK(_xlfn.TEXTBEFORE(_xlfn.TEXTAFTER(Table1[[#This Row],[description]], "JioSaavn:"),CHAR(10)))</f>
        <v xml:space="preserve"> https://www.jiosaavn.com/song/dope-test/MSJSYxJATgY</v>
      </c>
      <c r="W49" s="1" t="str">
        <f>HYPERLINK(_xlfn.TEXTBEFORE(_xlfn.TEXTAFTER(Table1[[#This Row],[description]], "Instagram Reel:"),CHAR(10)))</f>
        <v xml:space="preserve"> https://www.instagram.com/reels/audio/1819657592319579?igsh=MTg5ZWxncnlmdm92MQ==</v>
      </c>
    </row>
    <row r="50" spans="1:23" x14ac:dyDescent="0.3">
      <c r="A50" t="s">
        <v>11</v>
      </c>
      <c r="B50" t="s">
        <v>390</v>
      </c>
      <c r="C50" t="s">
        <v>391</v>
      </c>
      <c r="D50" t="s">
        <v>392</v>
      </c>
      <c r="E50" t="s">
        <v>389</v>
      </c>
      <c r="F50" t="s">
        <v>16</v>
      </c>
      <c r="G50" t="s">
        <v>41</v>
      </c>
      <c r="H50" t="s">
        <v>393</v>
      </c>
      <c r="I50" t="s">
        <v>394</v>
      </c>
      <c r="J50" t="s">
        <v>395</v>
      </c>
      <c r="K50" t="str">
        <f>LEFT(_xlfn.TEXTAFTER(Table1[[#This Row],[description]],"Label:"),10)</f>
        <v xml:space="preserve"> Geet MP3
</v>
      </c>
      <c r="L50" t="str" cm="1">
        <f t="array" ref="L50">_xlfn.IFS(
    AND(ISNUMBER(SEARCH("Album Credits:", Table1[[#This Row],[description]])) ), "Album",
    AND(ISNUMBER(SEARCH("Song Credits:", Table1[[#This Row],[description]]))), "Single", AND(ISNUMBER(SEARCH("Movie Credits:", Table1[[#This Row],[description]]))), "Movie",
    TRUE, "other"
)</f>
        <v>Single</v>
      </c>
      <c r="M50" t="str">
        <f>_xlfn.TEXTBEFORE(Table1[[#This Row],[Title]],{":","(","-"})</f>
        <v xml:space="preserve">SHOW DOWN </v>
      </c>
      <c r="N50" t="str">
        <f>_xlfn.TEXTBEFORE(_xlfn.TEXTAFTER(Table1[[#This Row],[description]],"Singer:"),CHAR(10))</f>
        <v xml:space="preserve"> Mizaaj</v>
      </c>
      <c r="O50" t="str">
        <f>_xlfn.TEXTBEFORE(_xlfn.TEXTAFTER(Table1[[#This Row],[description]],"Lyrics:"),CHAR(10))</f>
        <v xml:space="preserve"> Mizaaj</v>
      </c>
      <c r="P50" t="str">
        <f>_xlfn.TEXTBEFORE(_xlfn.TEXTAFTER(Table1[[#This Row],[description]],"Composer:"),CHAR(10))</f>
        <v xml:space="preserve"> Gagan Dhillon</v>
      </c>
      <c r="Q50" t="str">
        <f>_xlfn.TEXTBEFORE(_xlfn.TEXTAFTER(Table1[[#This Row],[description]],CHAR(10)&amp;"Music:"),CHAR(10))</f>
        <v xml:space="preserve"> Gagan Dhillon</v>
      </c>
      <c r="R50" t="str">
        <f>_xlfn.TEXTBEFORE(_xlfn.TEXTAFTER(Table1[[#This Row],[description]],CHAR(10)&amp;"Video:"),CHAR(10))</f>
        <v xml:space="preserve"> Kunal Parmar</v>
      </c>
      <c r="S50" s="1" t="str">
        <f>HYPERLINK(_xlfn.TEXTBEFORE(_xlfn.TEXTAFTER(Table1[[#This Row],[description]],"YouTube Music:"),CHAR(10)))</f>
        <v xml:space="preserve"> https://music.youtube.com/playlist?list=OLAK5uy_lANLdXMeU0psy23gQz5weLXlVcv00qOqs&amp;si=UeNEAQhuV2TFlE98</v>
      </c>
      <c r="T50" s="1" t="str">
        <f>HYPERLINK(_xlfn.TEXTBEFORE(_xlfn.TEXTAFTER(Table1[[#This Row],[description]],"Spotify:"),CHAR(10)))</f>
        <v xml:space="preserve"> https://open.spotify.com/track/1F6j85pgiQuCEQ8DXBuPLM?si=0ba2a3b2a8094598</v>
      </c>
      <c r="U50" s="1" t="str">
        <f>HYPERLINK(_xlfn.TEXTBEFORE(_xlfn.TEXTAFTER(Table1[[#This Row],[description]],"Apple Music:"),CHAR(10)))</f>
        <v xml:space="preserve"> https://music.apple.com/us/album/show-down-single/1832454017</v>
      </c>
      <c r="V50" s="1" t="str">
        <f>HYPERLINK(_xlfn.TEXTBEFORE(_xlfn.TEXTAFTER(Table1[[#This Row],[description]], "JioSaavn:"),CHAR(10)))</f>
        <v xml:space="preserve"> https://www.jiosaavn.com/song/show-down/OiUARzcCD0M</v>
      </c>
      <c r="W50" s="1" t="str">
        <f>HYPERLINK(_xlfn.TEXTBEFORE(_xlfn.TEXTAFTER(Table1[[#This Row],[description]], "Instagram Reel:"),CHAR(10)))</f>
        <v xml:space="preserve"> https://www.instagram.com/reels/audio/724824910545726?igsh=MWw0Z2xua2dqeGVicA==</v>
      </c>
    </row>
    <row r="51" spans="1:23" x14ac:dyDescent="0.3">
      <c r="A51" t="s">
        <v>11</v>
      </c>
      <c r="B51" t="s">
        <v>397</v>
      </c>
      <c r="C51" t="s">
        <v>398</v>
      </c>
      <c r="D51" t="s">
        <v>399</v>
      </c>
      <c r="E51" t="s">
        <v>396</v>
      </c>
      <c r="F51" t="s">
        <v>16</v>
      </c>
      <c r="G51" t="s">
        <v>246</v>
      </c>
      <c r="H51" t="s">
        <v>400</v>
      </c>
      <c r="I51" t="s">
        <v>401</v>
      </c>
      <c r="J51" t="s">
        <v>402</v>
      </c>
      <c r="K51" t="str">
        <f>LEFT(_xlfn.TEXTAFTER(Table1[[#This Row],[description]],"Label:"),10)</f>
        <v xml:space="preserve"> Geet MP3
</v>
      </c>
      <c r="L51" t="str" cm="1">
        <f t="array" ref="L51">_xlfn.IFS(
    AND(ISNUMBER(SEARCH("Album Credits:", Table1[[#This Row],[description]])) ), "Album",
    AND(ISNUMBER(SEARCH("Song Credits:", Table1[[#This Row],[description]]))), "Single", AND(ISNUMBER(SEARCH("Movie Credits:", Table1[[#This Row],[description]]))), "Movie",
    TRUE, "other"
)</f>
        <v>Single</v>
      </c>
      <c r="M51" t="str">
        <f>_xlfn.TEXTBEFORE(Table1[[#This Row],[Title]],{":","(","-"})</f>
        <v xml:space="preserve">MAHIYA </v>
      </c>
      <c r="N51" t="str">
        <f>_xlfn.TEXTBEFORE(_xlfn.TEXTAFTER(Table1[[#This Row],[description]],"Singer:"),CHAR(10))</f>
        <v xml:space="preserve"> Deep Jandu </v>
      </c>
      <c r="O51" t="str">
        <f>_xlfn.TEXTBEFORE(_xlfn.TEXTAFTER(Table1[[#This Row],[description]],"Lyrics:"),CHAR(10))</f>
        <v xml:space="preserve"> Fateh Shergill</v>
      </c>
      <c r="P51" t="str">
        <f>_xlfn.TEXTBEFORE(_xlfn.TEXTAFTER(Table1[[#This Row],[description]],"Composer:"),CHAR(10))</f>
        <v xml:space="preserve"> Deep Jandu, Fateh Shergill, SHV </v>
      </c>
      <c r="Q51" t="str">
        <f>_xlfn.TEXTBEFORE(_xlfn.TEXTAFTER(Table1[[#This Row],[description]],CHAR(10)&amp;"Music:"),CHAR(10))</f>
        <v xml:space="preserve"> Deep Jandu</v>
      </c>
      <c r="R51" t="e">
        <f>_xlfn.TEXTBEFORE(_xlfn.TEXTAFTER(Table1[[#This Row],[description]],CHAR(10)&amp;"Video:"),CHAR(10))</f>
        <v>#N/A</v>
      </c>
      <c r="S51" s="1" t="str">
        <f>HYPERLINK(_xlfn.TEXTBEFORE(_xlfn.TEXTAFTER(Table1[[#This Row],[description]],"YouTube Music:"),CHAR(10)))</f>
        <v xml:space="preserve"> https://music.youtube.com/playlist?list=OLAK5uy_nFxn6j12nCQ7-ODtM5ofcKl-oncefSuLE&amp;si=hXWn9bRWl648asyh</v>
      </c>
      <c r="T51" s="1" t="str">
        <f>HYPERLINK(_xlfn.TEXTBEFORE(_xlfn.TEXTAFTER(Table1[[#This Row],[description]],"Spotify:"),CHAR(10)))</f>
        <v xml:space="preserve"> https://open.spotify.com/track/3NdBrA6C9KsvTGaplQbOR9?si=2dd36438ea9a484c</v>
      </c>
      <c r="U51" s="1" t="str">
        <f>HYPERLINK(_xlfn.TEXTBEFORE(_xlfn.TEXTAFTER(Table1[[#This Row],[description]],"Apple Music:"),CHAR(10)))</f>
        <v xml:space="preserve"> https://music.apple.com/us/album/mahiya-single/1822994863</v>
      </c>
      <c r="V51" s="1" t="str">
        <f>HYPERLINK(_xlfn.TEXTBEFORE(_xlfn.TEXTAFTER(Table1[[#This Row],[description]], "JioSaavn:"),CHAR(10)))</f>
        <v xml:space="preserve"> https://www.jiosaavn.com/song/mahiya/HQEGYEZkc2M</v>
      </c>
      <c r="W51" s="1" t="str">
        <f>HYPERLINK(_xlfn.TEXTBEFORE(_xlfn.TEXTAFTER(Table1[[#This Row],[description]], "Instagram Reel:"),CHAR(10)))</f>
        <v xml:space="preserve"> https://www.instagram.com/reels/audio/1524281021867732?igsh=MW95OTFodWVpcnNwdw==</v>
      </c>
    </row>
    <row r="52" spans="1:23" x14ac:dyDescent="0.3">
      <c r="A52" t="s">
        <v>11</v>
      </c>
      <c r="B52" t="s">
        <v>404</v>
      </c>
      <c r="C52" t="s">
        <v>405</v>
      </c>
      <c r="D52" t="s">
        <v>406</v>
      </c>
      <c r="E52" t="s">
        <v>403</v>
      </c>
      <c r="F52" t="s">
        <v>16</v>
      </c>
      <c r="G52" t="s">
        <v>407</v>
      </c>
      <c r="H52" t="s">
        <v>408</v>
      </c>
      <c r="I52" t="s">
        <v>409</v>
      </c>
      <c r="J52" t="s">
        <v>410</v>
      </c>
      <c r="K52" t="str">
        <f>LEFT(_xlfn.TEXTAFTER(Table1[[#This Row],[description]],"Label:"),10)</f>
        <v xml:space="preserve"> Geet MP3
</v>
      </c>
      <c r="L52" t="str" cm="1">
        <f t="array" ref="L52">_xlfn.IFS(
    AND(ISNUMBER(SEARCH("Album Credits:", Table1[[#This Row],[description]])) ), "Album",
    AND(ISNUMBER(SEARCH("Song Credits:", Table1[[#This Row],[description]]))), "Single", AND(ISNUMBER(SEARCH("Movie Credits:", Table1[[#This Row],[description]]))), "Movie",
    TRUE, "other"
)</f>
        <v>Single</v>
      </c>
      <c r="M52" t="str">
        <f>_xlfn.TEXTBEFORE(Table1[[#This Row],[Title]],{":","(","-"})</f>
        <v xml:space="preserve">MAHIYA </v>
      </c>
      <c r="N52" t="str">
        <f>_xlfn.TEXTBEFORE(_xlfn.TEXTAFTER(Table1[[#This Row],[description]],"Singer:"),CHAR(10))</f>
        <v xml:space="preserve"> Deep Jandu </v>
      </c>
      <c r="O52" t="str">
        <f>_xlfn.TEXTBEFORE(_xlfn.TEXTAFTER(Table1[[#This Row],[description]],"Lyrics:"),CHAR(10))</f>
        <v xml:space="preserve"> Fateh Shergill</v>
      </c>
      <c r="P52" t="str">
        <f>_xlfn.TEXTBEFORE(_xlfn.TEXTAFTER(Table1[[#This Row],[description]],"Composer:"),CHAR(10))</f>
        <v xml:space="preserve"> Deep Jandu, Fateh Shergill, SHV </v>
      </c>
      <c r="Q52" t="str">
        <f>_xlfn.TEXTBEFORE(_xlfn.TEXTAFTER(Table1[[#This Row],[description]],CHAR(10)&amp;"Music:"),CHAR(10))</f>
        <v xml:space="preserve"> Deep Jandu</v>
      </c>
      <c r="R52" t="e">
        <f>_xlfn.TEXTBEFORE(_xlfn.TEXTAFTER(Table1[[#This Row],[description]],CHAR(10)&amp;"Video:"),CHAR(10))</f>
        <v>#N/A</v>
      </c>
      <c r="S52" s="1" t="e">
        <f>HYPERLINK(_xlfn.TEXTBEFORE(_xlfn.TEXTAFTER(Table1[[#This Row],[description]],"YouTube Music:"),CHAR(10)))</f>
        <v>#N/A</v>
      </c>
      <c r="T52" s="1" t="e">
        <f>HYPERLINK(_xlfn.TEXTBEFORE(_xlfn.TEXTAFTER(Table1[[#This Row],[description]],"Spotify:"),CHAR(10)))</f>
        <v>#N/A</v>
      </c>
      <c r="U52" s="1" t="e">
        <f>HYPERLINK(_xlfn.TEXTBEFORE(_xlfn.TEXTAFTER(Table1[[#This Row],[description]],"Apple Music:"),CHAR(10)))</f>
        <v>#N/A</v>
      </c>
      <c r="V52" s="1" t="e">
        <f>HYPERLINK(_xlfn.TEXTBEFORE(_xlfn.TEXTAFTER(Table1[[#This Row],[description]], "JioSaavn:"),CHAR(10)))</f>
        <v>#N/A</v>
      </c>
      <c r="W52" s="1" t="e">
        <f>HYPERLINK(_xlfn.TEXTBEFORE(_xlfn.TEXTAFTER(Table1[[#This Row],[description]], "Instagram Reel:"),CHAR(10)))</f>
        <v>#N/A</v>
      </c>
    </row>
    <row r="53" spans="1:23" x14ac:dyDescent="0.3">
      <c r="A53" t="s">
        <v>11</v>
      </c>
      <c r="B53" t="s">
        <v>412</v>
      </c>
      <c r="C53" t="s">
        <v>413</v>
      </c>
      <c r="D53" t="s">
        <v>414</v>
      </c>
      <c r="E53" t="s">
        <v>411</v>
      </c>
      <c r="F53" t="s">
        <v>16</v>
      </c>
      <c r="G53" t="s">
        <v>415</v>
      </c>
      <c r="H53" t="s">
        <v>416</v>
      </c>
      <c r="I53" t="s">
        <v>417</v>
      </c>
      <c r="J53" t="s">
        <v>418</v>
      </c>
      <c r="K53" t="str">
        <f>LEFT(_xlfn.TEXTAFTER(Table1[[#This Row],[description]],"Label:"),10)</f>
        <v xml:space="preserve"> Geet MP3
</v>
      </c>
      <c r="L53" t="str" cm="1">
        <f t="array" ref="L53">_xlfn.IFS(
    AND(ISNUMBER(SEARCH("Album Credits:", Table1[[#This Row],[description]])) ), "Album",
    AND(ISNUMBER(SEARCH("Song Credits:", Table1[[#This Row],[description]]))), "Single", AND(ISNUMBER(SEARCH("Movie Credits:", Table1[[#This Row],[description]]))), "Movie",
    TRUE, "other"
)</f>
        <v>Single</v>
      </c>
      <c r="M53" t="str">
        <f>_xlfn.TEXTBEFORE(Table1[[#This Row],[Title]],{":","(","-"})</f>
        <v xml:space="preserve">Daddy's Home </v>
      </c>
      <c r="N53" t="e">
        <f>_xlfn.TEXTBEFORE(_xlfn.TEXTAFTER(Table1[[#This Row],[description]],"Singer:"),CHAR(10))</f>
        <v>#N/A</v>
      </c>
      <c r="O53" t="str">
        <f>_xlfn.TEXTBEFORE(_xlfn.TEXTAFTER(Table1[[#This Row],[description]],"Lyrics:"),CHAR(10))</f>
        <v xml:space="preserve"> Bohemia &amp; J Hind</v>
      </c>
      <c r="P53" t="e">
        <f>_xlfn.TEXTBEFORE(_xlfn.TEXTAFTER(Table1[[#This Row],[description]],"Composer:"),CHAR(10))</f>
        <v>#N/A</v>
      </c>
      <c r="Q53" t="str">
        <f>_xlfn.TEXTBEFORE(_xlfn.TEXTAFTER(Table1[[#This Row],[description]],CHAR(10)&amp;"Music:"),CHAR(10))</f>
        <v xml:space="preserve"> Deep Jandu</v>
      </c>
      <c r="R53" t="e">
        <f>_xlfn.TEXTBEFORE(_xlfn.TEXTAFTER(Table1[[#This Row],[description]],CHAR(10)&amp;"Video:"),CHAR(10))</f>
        <v>#N/A</v>
      </c>
      <c r="S53" s="1" t="e">
        <f>HYPERLINK(_xlfn.TEXTBEFORE(_xlfn.TEXTAFTER(Table1[[#This Row],[description]],"YouTube Music:"),CHAR(10)))</f>
        <v>#N/A</v>
      </c>
      <c r="T53" s="1" t="str">
        <f>HYPERLINK(_xlfn.TEXTBEFORE(_xlfn.TEXTAFTER(Table1[[#This Row],[description]],"Spotify:"),CHAR(10)))</f>
        <v xml:space="preserve"> https://open.spotify.com/track/0TTDPkyoY0VpTGlX91dHFY?si=577ed3f590734b66</v>
      </c>
      <c r="U53" s="1" t="str">
        <f>HYPERLINK(_xlfn.TEXTBEFORE(_xlfn.TEXTAFTER(Table1[[#This Row],[description]],"Apple Music:"),CHAR(10)))</f>
        <v xml:space="preserve"> https://music.apple.com/us/song/daddys-home/1763867348</v>
      </c>
      <c r="V53" s="1" t="str">
        <f>HYPERLINK(_xlfn.TEXTBEFORE(_xlfn.TEXTAFTER(Table1[[#This Row],[description]], "JioSaavn:"),CHAR(10)))</f>
        <v xml:space="preserve"> https://www.jiosaavn.com/song/daddys-home/QA0qBRl8Z1U</v>
      </c>
      <c r="W53" s="1" t="e">
        <f>HYPERLINK(_xlfn.TEXTBEFORE(_xlfn.TEXTAFTER(Table1[[#This Row],[description]], "Instagram Reel:"),CHAR(10)))</f>
        <v>#N/A</v>
      </c>
    </row>
    <row r="54" spans="1:23" x14ac:dyDescent="0.3">
      <c r="A54" t="s">
        <v>11</v>
      </c>
      <c r="B54" t="s">
        <v>420</v>
      </c>
      <c r="C54" t="s">
        <v>421</v>
      </c>
      <c r="D54" t="s">
        <v>422</v>
      </c>
      <c r="E54" t="s">
        <v>419</v>
      </c>
      <c r="F54" t="s">
        <v>16</v>
      </c>
      <c r="G54" t="s">
        <v>423</v>
      </c>
      <c r="H54" t="s">
        <v>424</v>
      </c>
      <c r="I54" t="s">
        <v>425</v>
      </c>
      <c r="J54" t="s">
        <v>426</v>
      </c>
      <c r="K54" t="str">
        <f>LEFT(_xlfn.TEXTAFTER(Table1[[#This Row],[description]],"Label:"),10)</f>
        <v xml:space="preserve"> Geet MP3
</v>
      </c>
      <c r="L54" t="str" cm="1">
        <f t="array" ref="L54">_xlfn.IFS(
    AND(ISNUMBER(SEARCH("Album Credits:", Table1[[#This Row],[description]])) ), "Album",
    AND(ISNUMBER(SEARCH("Song Credits:", Table1[[#This Row],[description]]))), "Single", AND(ISNUMBER(SEARCH("Movie Credits:", Table1[[#This Row],[description]]))), "Movie",
    TRUE, "other"
)</f>
        <v>Single</v>
      </c>
      <c r="M54" t="str">
        <f>_xlfn.TEXTBEFORE(Table1[[#This Row],[Title]],{":","(","-"})</f>
        <v xml:space="preserve">Yaari </v>
      </c>
      <c r="N54" t="str">
        <f>_xlfn.TEXTBEFORE(_xlfn.TEXTAFTER(Table1[[#This Row],[description]],"Singer:"),CHAR(10))</f>
        <v xml:space="preserve"> Surjit Khan</v>
      </c>
      <c r="O54" t="str">
        <f>_xlfn.TEXTBEFORE(_xlfn.TEXTAFTER(Table1[[#This Row],[description]],"Lyrics:"),CHAR(10))</f>
        <v xml:space="preserve"> Prince Bhullar</v>
      </c>
      <c r="P54" t="e">
        <f>_xlfn.TEXTBEFORE(_xlfn.TEXTAFTER(Table1[[#This Row],[description]],"Composer:"),CHAR(10))</f>
        <v>#N/A</v>
      </c>
      <c r="Q54" t="str">
        <f>_xlfn.TEXTBEFORE(_xlfn.TEXTAFTER(Table1[[#This Row],[description]],CHAR(10)&amp;"Music:"),CHAR(10))</f>
        <v xml:space="preserve"> Deep Jandu</v>
      </c>
      <c r="R54" t="e">
        <f>_xlfn.TEXTBEFORE(_xlfn.TEXTAFTER(Table1[[#This Row],[description]],CHAR(10)&amp;"Video:"),CHAR(10))</f>
        <v>#N/A</v>
      </c>
      <c r="S54" s="1" t="str">
        <f>HYPERLINK(_xlfn.TEXTBEFORE(_xlfn.TEXTAFTER(Table1[[#This Row],[description]],"YouTube Music:"),CHAR(10)))</f>
        <v xml:space="preserve"> https://music.youtube.com/watch?v=WzkpBGd12zM&amp;si=HRIEwY8QM9-YhyxV</v>
      </c>
      <c r="T54" s="1" t="str">
        <f>HYPERLINK(_xlfn.TEXTBEFORE(_xlfn.TEXTAFTER(Table1[[#This Row],[description]],"Spotify:"),CHAR(10)))</f>
        <v xml:space="preserve"> https://open.spotify.com/track/1hTgryktnnRt2bQEdwDbz1?si=76d6e9d878af4f3c</v>
      </c>
      <c r="U54" s="1" t="str">
        <f>HYPERLINK(_xlfn.TEXTBEFORE(_xlfn.TEXTAFTER(Table1[[#This Row],[description]],"Apple Music:"),CHAR(10)))</f>
        <v xml:space="preserve"> https://music.apple.com/us/song/yaari-from-gangland/1808927657</v>
      </c>
      <c r="V54" s="1" t="str">
        <f>HYPERLINK(_xlfn.TEXTBEFORE(_xlfn.TEXTAFTER(Table1[[#This Row],[description]], "JioSaavn:"),CHAR(10)))</f>
        <v xml:space="preserve"> https://www.jiosaavn.com/song/yaari-from-gangland-from-gangland/ITsGWBYdB1s</v>
      </c>
      <c r="W54" s="1" t="str">
        <f>HYPERLINK(_xlfn.TEXTBEFORE(_xlfn.TEXTAFTER(Table1[[#This Row],[description]], "Instagram Reel:"),CHAR(10)))</f>
        <v xml:space="preserve"> https://www.instagram.com/reels/audio/902639305260986?igsh=bzk2MXVkMnJ4MHBs</v>
      </c>
    </row>
    <row r="55" spans="1:23" x14ac:dyDescent="0.3">
      <c r="A55" t="s">
        <v>11</v>
      </c>
      <c r="B55" t="s">
        <v>428</v>
      </c>
      <c r="C55" t="s">
        <v>429</v>
      </c>
      <c r="D55" t="s">
        <v>430</v>
      </c>
      <c r="E55" t="s">
        <v>427</v>
      </c>
      <c r="F55" t="s">
        <v>16</v>
      </c>
      <c r="G55" t="s">
        <v>423</v>
      </c>
      <c r="H55" t="s">
        <v>431</v>
      </c>
      <c r="I55" t="s">
        <v>432</v>
      </c>
      <c r="J55" t="s">
        <v>433</v>
      </c>
      <c r="K55" t="str">
        <f>LEFT(_xlfn.TEXTAFTER(Table1[[#This Row],[description]],"Label:"),10)</f>
        <v xml:space="preserve"> Geet MP3 </v>
      </c>
      <c r="L55" t="str" cm="1">
        <f t="array" ref="L55">_xlfn.IFS(
    AND(ISNUMBER(SEARCH("Album Credits:", Table1[[#This Row],[description]])) ), "Album",
    AND(ISNUMBER(SEARCH("Song Credits:", Table1[[#This Row],[description]]))), "Single", AND(ISNUMBER(SEARCH("Movie Credits:", Table1[[#This Row],[description]]))), "Movie",
    TRUE, "other"
)</f>
        <v>Single</v>
      </c>
      <c r="M55" t="str">
        <f>_xlfn.TEXTBEFORE(Table1[[#This Row],[Title]],{":","(","-"})</f>
        <v xml:space="preserve">Mithiye </v>
      </c>
      <c r="N55" t="str">
        <f>_xlfn.TEXTBEFORE(_xlfn.TEXTAFTER(Table1[[#This Row],[description]],"Singer:"),CHAR(10))</f>
        <v xml:space="preserve"> Happy Raikoti &amp; Simar Kaur</v>
      </c>
      <c r="O55" t="e">
        <f>_xlfn.TEXTBEFORE(_xlfn.TEXTAFTER(Table1[[#This Row],[description]],"Lyrics:"),CHAR(10))</f>
        <v>#N/A</v>
      </c>
      <c r="P55" t="e">
        <f>_xlfn.TEXTBEFORE(_xlfn.TEXTAFTER(Table1[[#This Row],[description]],"Composer:"),CHAR(10))</f>
        <v>#N/A</v>
      </c>
      <c r="Q55" t="e">
        <f>_xlfn.TEXTBEFORE(_xlfn.TEXTAFTER(Table1[[#This Row],[description]],CHAR(10)&amp;"Music:"),CHAR(10))</f>
        <v>#N/A</v>
      </c>
      <c r="R55" t="e">
        <f>_xlfn.TEXTBEFORE(_xlfn.TEXTAFTER(Table1[[#This Row],[description]],CHAR(10)&amp;"Video:"),CHAR(10))</f>
        <v>#N/A</v>
      </c>
      <c r="S55" s="1" t="e">
        <f>HYPERLINK(_xlfn.TEXTBEFORE(_xlfn.TEXTAFTER(Table1[[#This Row],[description]],"YouTube Music:"),CHAR(10)))</f>
        <v>#N/A</v>
      </c>
      <c r="T55" s="1" t="e">
        <f>HYPERLINK(_xlfn.TEXTBEFORE(_xlfn.TEXTAFTER(Table1[[#This Row],[description]],"Spotify:"),CHAR(10)))</f>
        <v>#N/A</v>
      </c>
      <c r="U55" s="1" t="str">
        <f>HYPERLINK(_xlfn.TEXTBEFORE(_xlfn.TEXTAFTER(Table1[[#This Row],[description]],"Apple Music:"),CHAR(10)))</f>
        <v xml:space="preserve"> https://music.apple.com/in/album/mithiye-from-gangland-single/1809800761</v>
      </c>
      <c r="V55" s="1" t="e">
        <f>HYPERLINK(_xlfn.TEXTBEFORE(_xlfn.TEXTAFTER(Table1[[#This Row],[description]], "JioSaavn:"),CHAR(10)))</f>
        <v>#N/A</v>
      </c>
      <c r="W55" s="1" t="e">
        <f>HYPERLINK(_xlfn.TEXTBEFORE(_xlfn.TEXTAFTER(Table1[[#This Row],[description]], "Instagram Reel:"),CHAR(10)))</f>
        <v>#N/A</v>
      </c>
    </row>
    <row r="56" spans="1:23" x14ac:dyDescent="0.3">
      <c r="A56" t="s">
        <v>11</v>
      </c>
      <c r="B56" t="s">
        <v>435</v>
      </c>
      <c r="C56" t="s">
        <v>436</v>
      </c>
      <c r="D56" t="s">
        <v>437</v>
      </c>
      <c r="E56" t="s">
        <v>434</v>
      </c>
      <c r="F56" t="s">
        <v>16</v>
      </c>
      <c r="G56" t="s">
        <v>423</v>
      </c>
      <c r="H56" t="s">
        <v>438</v>
      </c>
      <c r="I56" t="s">
        <v>439</v>
      </c>
      <c r="J56" t="s">
        <v>440</v>
      </c>
      <c r="K56" t="str">
        <f>LEFT(_xlfn.TEXTAFTER(Table1[[#This Row],[description]],"Label:"),10)</f>
        <v xml:space="preserve"> Geet MP3 </v>
      </c>
      <c r="L56" t="str" cm="1">
        <f t="array" ref="L56">_xlfn.IFS(
    AND(ISNUMBER(SEARCH("Album Credits:", Table1[[#This Row],[description]])) ), "Album",
    AND(ISNUMBER(SEARCH("Song Credits:", Table1[[#This Row],[description]]))), "Single", AND(ISNUMBER(SEARCH("Movie Credits:", Table1[[#This Row],[description]]))), "Movie",
    TRUE, "other"
)</f>
        <v>Single</v>
      </c>
      <c r="M56" t="str">
        <f>_xlfn.TEXTBEFORE(Table1[[#This Row],[Title]],{":","(","-"})</f>
        <v>City Gangland</v>
      </c>
      <c r="N56" t="str">
        <f>_xlfn.TEXTBEFORE(_xlfn.TEXTAFTER(Table1[[#This Row],[description]],"Singer:"),CHAR(10))</f>
        <v xml:space="preserve"> Deep Jandu, Mizaaj</v>
      </c>
      <c r="O56" t="str">
        <f>_xlfn.TEXTBEFORE(_xlfn.TEXTAFTER(Table1[[#This Row],[description]],"Lyrics:"),CHAR(10))</f>
        <v xml:space="preserve"> Prince Bhullar, Mizaaj</v>
      </c>
      <c r="P56" t="e">
        <f>_xlfn.TEXTBEFORE(_xlfn.TEXTAFTER(Table1[[#This Row],[description]],"Composer:"),CHAR(10))</f>
        <v>#N/A</v>
      </c>
      <c r="Q56" t="str">
        <f>_xlfn.TEXTBEFORE(_xlfn.TEXTAFTER(Table1[[#This Row],[description]],CHAR(10)&amp;"Music:"),CHAR(10))</f>
        <v xml:space="preserve"> Deep Jandu</v>
      </c>
      <c r="R56" t="e">
        <f>_xlfn.TEXTBEFORE(_xlfn.TEXTAFTER(Table1[[#This Row],[description]],CHAR(10)&amp;"Video:"),CHAR(10))</f>
        <v>#N/A</v>
      </c>
      <c r="S56" s="1" t="e">
        <f>HYPERLINK(_xlfn.TEXTBEFORE(_xlfn.TEXTAFTER(Table1[[#This Row],[description]],"YouTube Music:"),CHAR(10)))</f>
        <v>#N/A</v>
      </c>
      <c r="T56" s="1" t="e">
        <f>HYPERLINK(_xlfn.TEXTBEFORE(_xlfn.TEXTAFTER(Table1[[#This Row],[description]],"Spotify:"),CHAR(10)))</f>
        <v>#N/A</v>
      </c>
      <c r="U56" s="1" t="str">
        <f>HYPERLINK(_xlfn.TEXTBEFORE(_xlfn.TEXTAFTER(Table1[[#This Row],[description]],"Apple Music:"),CHAR(10)))</f>
        <v xml:space="preserve"> https://music.apple.com/in/album/city-gangland-from-gangland/1809805292?i=1809805293</v>
      </c>
      <c r="V56" s="1" t="e">
        <f>HYPERLINK(_xlfn.TEXTBEFORE(_xlfn.TEXTAFTER(Table1[[#This Row],[description]], "JioSaavn:"),CHAR(10)))</f>
        <v>#N/A</v>
      </c>
      <c r="W56" s="1" t="e">
        <f>HYPERLINK(_xlfn.TEXTBEFORE(_xlfn.TEXTAFTER(Table1[[#This Row],[description]], "Instagram Reel:"),CHAR(10)))</f>
        <v>#N/A</v>
      </c>
    </row>
    <row r="57" spans="1:23" x14ac:dyDescent="0.3">
      <c r="A57" t="s">
        <v>11</v>
      </c>
      <c r="B57" t="s">
        <v>442</v>
      </c>
      <c r="C57" t="s">
        <v>443</v>
      </c>
      <c r="D57" t="s">
        <v>444</v>
      </c>
      <c r="E57" t="s">
        <v>441</v>
      </c>
      <c r="F57" t="s">
        <v>16</v>
      </c>
      <c r="G57" t="s">
        <v>445</v>
      </c>
      <c r="H57" t="s">
        <v>446</v>
      </c>
      <c r="I57" t="s">
        <v>447</v>
      </c>
      <c r="J57" t="s">
        <v>448</v>
      </c>
      <c r="K57" t="str">
        <f>LEFT(_xlfn.TEXTAFTER(Table1[[#This Row],[description]],"Label:"),10)</f>
        <v xml:space="preserve"> Geet MP3 </v>
      </c>
      <c r="L57" t="str" cm="1">
        <f t="array" ref="L57">_xlfn.IFS(
    AND(ISNUMBER(SEARCH("Album Credits:", Table1[[#This Row],[description]])) ), "Album",
    AND(ISNUMBER(SEARCH("Song Credits:", Table1[[#This Row],[description]]))), "Single", AND(ISNUMBER(SEARCH("Movie Credits:", Table1[[#This Row],[description]]))), "Movie",
    TRUE, "other"
)</f>
        <v>Single</v>
      </c>
      <c r="M57" t="str">
        <f>_xlfn.TEXTBEFORE(Table1[[#This Row],[Title]],{":","(","-"})</f>
        <v xml:space="preserve">Jail </v>
      </c>
      <c r="N57" t="str">
        <f>_xlfn.TEXTBEFORE(_xlfn.TEXTAFTER(Table1[[#This Row],[description]],"Singer:"),CHAR(10))</f>
        <v xml:space="preserve"> Labh Heera</v>
      </c>
      <c r="O57" t="e">
        <f>_xlfn.TEXTBEFORE(_xlfn.TEXTAFTER(Table1[[#This Row],[description]],"Lyrics:"),CHAR(10))</f>
        <v>#N/A</v>
      </c>
      <c r="P57" t="e">
        <f>_xlfn.TEXTBEFORE(_xlfn.TEXTAFTER(Table1[[#This Row],[description]],"Composer:"),CHAR(10))</f>
        <v>#N/A</v>
      </c>
      <c r="Q57" t="e">
        <f>_xlfn.TEXTBEFORE(_xlfn.TEXTAFTER(Table1[[#This Row],[description]],CHAR(10)&amp;"Music:"),CHAR(10))</f>
        <v>#N/A</v>
      </c>
      <c r="R57" t="e">
        <f>_xlfn.TEXTBEFORE(_xlfn.TEXTAFTER(Table1[[#This Row],[description]],CHAR(10)&amp;"Video:"),CHAR(10))</f>
        <v>#N/A</v>
      </c>
      <c r="S57" s="1" t="e">
        <f>HYPERLINK(_xlfn.TEXTBEFORE(_xlfn.TEXTAFTER(Table1[[#This Row],[description]],"YouTube Music:"),CHAR(10)))</f>
        <v>#N/A</v>
      </c>
      <c r="T57" s="1" t="str">
        <f>HYPERLINK(_xlfn.TEXTBEFORE(_xlfn.TEXTAFTER(Table1[[#This Row],[description]],"Spotify:"),CHAR(10)))</f>
        <v xml:space="preserve"> https://open.spotify.com/album/1YpVPyz2gOi8IyALPVOLxY</v>
      </c>
      <c r="U57" s="1" t="str">
        <f>HYPERLINK(_xlfn.TEXTBEFORE(_xlfn.TEXTAFTER(Table1[[#This Row],[description]],"Apple Music:"),CHAR(10)))</f>
        <v xml:space="preserve"> https://music.apple.com/us/album/jail-from-gangland-single/1808927455</v>
      </c>
      <c r="V57" s="1" t="e">
        <f>HYPERLINK(_xlfn.TEXTBEFORE(_xlfn.TEXTAFTER(Table1[[#This Row],[description]], "JioSaavn:"),CHAR(10)))</f>
        <v>#N/A</v>
      </c>
      <c r="W57" s="1" t="e">
        <f>HYPERLINK(_xlfn.TEXTBEFORE(_xlfn.TEXTAFTER(Table1[[#This Row],[description]], "Instagram Reel:"),CHAR(10)))</f>
        <v>#N/A</v>
      </c>
    </row>
    <row r="58" spans="1:23" x14ac:dyDescent="0.3">
      <c r="A58" t="s">
        <v>11</v>
      </c>
      <c r="B58" t="s">
        <v>450</v>
      </c>
      <c r="C58" t="s">
        <v>451</v>
      </c>
      <c r="D58" t="s">
        <v>452</v>
      </c>
      <c r="E58" t="s">
        <v>449</v>
      </c>
      <c r="F58" t="s">
        <v>16</v>
      </c>
      <c r="G58" t="s">
        <v>453</v>
      </c>
      <c r="H58" t="s">
        <v>454</v>
      </c>
      <c r="I58" t="s">
        <v>455</v>
      </c>
      <c r="J58" t="s">
        <v>456</v>
      </c>
      <c r="K58" t="str">
        <f>LEFT(_xlfn.TEXTAFTER(Table1[[#This Row],[description]],"Music On:"),10)</f>
        <v xml:space="preserve"> Geet MP3
</v>
      </c>
      <c r="L58" t="str" cm="1">
        <f t="array" ref="L58">_xlfn.IFS(
    AND(ISNUMBER(SEARCH("Album Credits:", Table1[[#This Row],[description]])) ), "Album",
    AND(ISNUMBER(SEARCH("Song Credits:", Table1[[#This Row],[description]]))), "Single", AND(ISNUMBER(SEARCH("Movie Credits:", Table1[[#This Row],[description]]))), "Movie",
    TRUE, "other"
)</f>
        <v>Movie</v>
      </c>
      <c r="M58" t="str">
        <f>_xlfn.TEXTBEFORE(Table1[[#This Row],[Title]],{":","(","-"})</f>
        <v xml:space="preserve">GANGLAND The City Of Crime  </v>
      </c>
      <c r="N58" t="e">
        <f>_xlfn.TEXTBEFORE(_xlfn.TEXTAFTER(Table1[[#This Row],[description]],"Singer:"),CHAR(10))</f>
        <v>#N/A</v>
      </c>
      <c r="O58" t="e">
        <f>_xlfn.TEXTBEFORE(_xlfn.TEXTAFTER(Table1[[#This Row],[description]],"Lyrics:"),CHAR(10))</f>
        <v>#N/A</v>
      </c>
      <c r="P58" t="e">
        <f>_xlfn.TEXTBEFORE(_xlfn.TEXTAFTER(Table1[[#This Row],[description]],"Composer:"),CHAR(10))</f>
        <v>#N/A</v>
      </c>
      <c r="Q58" t="e">
        <f>_xlfn.TEXTBEFORE(_xlfn.TEXTAFTER(Table1[[#This Row],[description]],CHAR(10)&amp;"Music:"),CHAR(10))</f>
        <v>#N/A</v>
      </c>
      <c r="R58" t="e">
        <f>_xlfn.TEXTBEFORE(_xlfn.TEXTAFTER(Table1[[#This Row],[description]],CHAR(10)&amp;"Video:"),CHAR(10))</f>
        <v>#N/A</v>
      </c>
      <c r="S58" s="1" t="e">
        <f>HYPERLINK(_xlfn.TEXTBEFORE(_xlfn.TEXTAFTER(Table1[[#This Row],[description]],"YouTube Music:"),CHAR(10)))</f>
        <v>#N/A</v>
      </c>
      <c r="T58" s="1" t="e">
        <f>HYPERLINK(_xlfn.TEXTBEFORE(_xlfn.TEXTAFTER(Table1[[#This Row],[description]],"Spotify:"),CHAR(10)))</f>
        <v>#N/A</v>
      </c>
      <c r="U58" s="1" t="e">
        <f>HYPERLINK(_xlfn.TEXTBEFORE(_xlfn.TEXTAFTER(Table1[[#This Row],[description]],"Apple Music:"),CHAR(10)))</f>
        <v>#N/A</v>
      </c>
      <c r="V58" s="1" t="e">
        <f>HYPERLINK(_xlfn.TEXTBEFORE(_xlfn.TEXTAFTER(Table1[[#This Row],[description]], "JioSaavn:"),CHAR(10)))</f>
        <v>#N/A</v>
      </c>
      <c r="W58" s="1" t="e">
        <f>HYPERLINK(_xlfn.TEXTBEFORE(_xlfn.TEXTAFTER(Table1[[#This Row],[description]], "Instagram Reel:"),CHAR(10)))</f>
        <v>#N/A</v>
      </c>
    </row>
    <row r="59" spans="1:23" x14ac:dyDescent="0.3">
      <c r="A59" t="s">
        <v>11</v>
      </c>
      <c r="B59" t="s">
        <v>458</v>
      </c>
      <c r="C59" t="s">
        <v>459</v>
      </c>
      <c r="D59" t="s">
        <v>460</v>
      </c>
      <c r="E59" t="s">
        <v>457</v>
      </c>
      <c r="F59" t="s">
        <v>16</v>
      </c>
      <c r="G59" t="s">
        <v>461</v>
      </c>
      <c r="H59" t="s">
        <v>462</v>
      </c>
      <c r="I59" t="s">
        <v>463</v>
      </c>
      <c r="J59" t="s">
        <v>464</v>
      </c>
      <c r="K59" t="str">
        <f>LEFT(_xlfn.TEXTAFTER(Table1[[#This Row],[description]],"Label:"),10)</f>
        <v xml:space="preserve"> Geet MP3 </v>
      </c>
      <c r="L59" t="str" cm="1">
        <f t="array" ref="L59">_xlfn.IFS(
    AND(ISNUMBER(SEARCH("Album Credits:", Table1[[#This Row],[description]])) ), "Album",
    AND(ISNUMBER(SEARCH("Song Credits:", Table1[[#This Row],[description]]))), "Single", AND(ISNUMBER(SEARCH("Movie Credits:", Table1[[#This Row],[description]]))), "Movie",
    TRUE, "other"
)</f>
        <v>Single</v>
      </c>
      <c r="M59" t="str">
        <f>_xlfn.TEXTBEFORE(Table1[[#This Row],[Title]],{":","(","-"})</f>
        <v xml:space="preserve">GANGLAND </v>
      </c>
      <c r="N59" t="e">
        <f>_xlfn.TEXTBEFORE(_xlfn.TEXTAFTER(Table1[[#This Row],[description]],"Singer:"),CHAR(10))</f>
        <v>#N/A</v>
      </c>
      <c r="O59" t="str">
        <f>_xlfn.TEXTBEFORE(_xlfn.TEXTAFTER(Table1[[#This Row],[description]],"Lyrics:"),CHAR(10))</f>
        <v xml:space="preserve"> Guri Lahoria</v>
      </c>
      <c r="P59" t="e">
        <f>_xlfn.TEXTBEFORE(_xlfn.TEXTAFTER(Table1[[#This Row],[description]],"Composer:"),CHAR(10))</f>
        <v>#N/A</v>
      </c>
      <c r="Q59" t="str">
        <f>_xlfn.TEXTBEFORE(_xlfn.TEXTAFTER(Table1[[#This Row],[description]],CHAR(10)&amp;"Music:"),CHAR(10))</f>
        <v xml:space="preserve"> Devilo</v>
      </c>
      <c r="R59" t="e">
        <f>_xlfn.TEXTBEFORE(_xlfn.TEXTAFTER(Table1[[#This Row],[description]],CHAR(10)&amp;"Video:"),CHAR(10))</f>
        <v>#N/A</v>
      </c>
      <c r="S59" s="1" t="e">
        <f>HYPERLINK(_xlfn.TEXTBEFORE(_xlfn.TEXTAFTER(Table1[[#This Row],[description]],"YouTube Music:"),CHAR(10)))</f>
        <v>#N/A</v>
      </c>
      <c r="T59" s="1" t="e">
        <f>HYPERLINK(_xlfn.TEXTBEFORE(_xlfn.TEXTAFTER(Table1[[#This Row],[description]],"Spotify:"),CHAR(10)))</f>
        <v>#N/A</v>
      </c>
      <c r="U59" s="1" t="str">
        <f>HYPERLINK(_xlfn.TEXTBEFORE(_xlfn.TEXTAFTER(Table1[[#This Row],[description]],"Apple Music:"),CHAR(10)))</f>
        <v xml:space="preserve"> https://music.apple.com/in/album/gangland-title-track-from-gangland-single/1807111822</v>
      </c>
      <c r="V59" s="1" t="e">
        <f>HYPERLINK(_xlfn.TEXTBEFORE(_xlfn.TEXTAFTER(Table1[[#This Row],[description]], "JioSaavn:"),CHAR(10)))</f>
        <v>#N/A</v>
      </c>
      <c r="W59" s="1" t="e">
        <f>HYPERLINK(_xlfn.TEXTBEFORE(_xlfn.TEXTAFTER(Table1[[#This Row],[description]], "Instagram Reel:"),CHAR(10)))</f>
        <v>#N/A</v>
      </c>
    </row>
    <row r="60" spans="1:23" x14ac:dyDescent="0.3">
      <c r="A60" t="s">
        <v>11</v>
      </c>
      <c r="B60" t="s">
        <v>466</v>
      </c>
      <c r="C60" t="s">
        <v>467</v>
      </c>
      <c r="D60" t="s">
        <v>468</v>
      </c>
      <c r="E60" t="s">
        <v>465</v>
      </c>
      <c r="F60" t="s">
        <v>16</v>
      </c>
      <c r="G60" t="s">
        <v>469</v>
      </c>
      <c r="H60" t="s">
        <v>470</v>
      </c>
      <c r="I60" t="s">
        <v>471</v>
      </c>
      <c r="J60" t="s">
        <v>472</v>
      </c>
      <c r="K60" t="str">
        <f>LEFT(_xlfn.TEXTAFTER(Table1[[#This Row],[description]],"Music On:"),10)</f>
        <v xml:space="preserve"> Geet MP3
</v>
      </c>
      <c r="L60" t="str" cm="1">
        <f t="array" ref="L60">_xlfn.IFS(
    AND(ISNUMBER(SEARCH("Album Credits:", Table1[[#This Row],[description]])) ), "Album",
    AND(ISNUMBER(SEARCH("Song Credits:", Table1[[#This Row],[description]]))), "Single", AND(ISNUMBER(SEARCH("Movie Credits:", Table1[[#This Row],[description]]))), "Movie",
    TRUE, "other"
)</f>
        <v>Movie</v>
      </c>
      <c r="M60" t="str">
        <f>_xlfn.TEXTBEFORE(Table1[[#This Row],[Title]],{":","(","-"})</f>
        <v xml:space="preserve">GANGLAND The City Of Crime  </v>
      </c>
      <c r="N60" t="e">
        <f>_xlfn.TEXTBEFORE(_xlfn.TEXTAFTER(Table1[[#This Row],[description]],"Singer:"),CHAR(10))</f>
        <v>#N/A</v>
      </c>
      <c r="O60" t="e">
        <f>_xlfn.TEXTBEFORE(_xlfn.TEXTAFTER(Table1[[#This Row],[description]],"Lyrics:"),CHAR(10))</f>
        <v>#N/A</v>
      </c>
      <c r="P60" t="e">
        <f>_xlfn.TEXTBEFORE(_xlfn.TEXTAFTER(Table1[[#This Row],[description]],"Composer:"),CHAR(10))</f>
        <v>#N/A</v>
      </c>
      <c r="Q60" t="e">
        <f>_xlfn.TEXTBEFORE(_xlfn.TEXTAFTER(Table1[[#This Row],[description]],CHAR(10)&amp;"Music:"),CHAR(10))</f>
        <v>#N/A</v>
      </c>
      <c r="R60" t="e">
        <f>_xlfn.TEXTBEFORE(_xlfn.TEXTAFTER(Table1[[#This Row],[description]],CHAR(10)&amp;"Video:"),CHAR(10))</f>
        <v>#N/A</v>
      </c>
      <c r="S60" s="1" t="e">
        <f>HYPERLINK(_xlfn.TEXTBEFORE(_xlfn.TEXTAFTER(Table1[[#This Row],[description]],"YouTube Music:"),CHAR(10)))</f>
        <v>#N/A</v>
      </c>
      <c r="T60" s="1" t="e">
        <f>HYPERLINK(_xlfn.TEXTBEFORE(_xlfn.TEXTAFTER(Table1[[#This Row],[description]],"Spotify:"),CHAR(10)))</f>
        <v>#N/A</v>
      </c>
      <c r="U60" s="1" t="e">
        <f>HYPERLINK(_xlfn.TEXTBEFORE(_xlfn.TEXTAFTER(Table1[[#This Row],[description]],"Apple Music:"),CHAR(10)))</f>
        <v>#N/A</v>
      </c>
      <c r="V60" s="1" t="e">
        <f>HYPERLINK(_xlfn.TEXTBEFORE(_xlfn.TEXTAFTER(Table1[[#This Row],[description]], "JioSaavn:"),CHAR(10)))</f>
        <v>#N/A</v>
      </c>
      <c r="W60" s="1" t="e">
        <f>HYPERLINK(_xlfn.TEXTBEFORE(_xlfn.TEXTAFTER(Table1[[#This Row],[description]], "Instagram Reel:"),CHAR(10)))</f>
        <v>#N/A</v>
      </c>
    </row>
    <row r="61" spans="1:23" x14ac:dyDescent="0.3">
      <c r="A61" t="s">
        <v>11</v>
      </c>
      <c r="B61" t="s">
        <v>474</v>
      </c>
      <c r="C61" t="s">
        <v>475</v>
      </c>
      <c r="D61" t="s">
        <v>476</v>
      </c>
      <c r="E61" t="s">
        <v>473</v>
      </c>
      <c r="F61" t="s">
        <v>16</v>
      </c>
      <c r="G61" t="s">
        <v>477</v>
      </c>
      <c r="H61" t="s">
        <v>478</v>
      </c>
      <c r="I61" t="s">
        <v>479</v>
      </c>
      <c r="J61" t="s">
        <v>480</v>
      </c>
      <c r="K61" t="str">
        <f>LEFT(_xlfn.TEXTAFTER(Table1[[#This Row],[description]],"Label:"),10)</f>
        <v xml:space="preserve"> Geet MP3
</v>
      </c>
      <c r="L61" t="str" cm="1">
        <f t="array" ref="L61">_xlfn.IFS(
    AND(ISNUMBER(SEARCH("Album Credits:", Table1[[#This Row],[description]])) ), "Album",
    AND(ISNUMBER(SEARCH("Song Credits:", Table1[[#This Row],[description]]))), "Single", AND(ISNUMBER(SEARCH("Movie Credits:", Table1[[#This Row],[description]]))), "Movie",
    TRUE, "other"
)</f>
        <v>Single</v>
      </c>
      <c r="M61" t="str">
        <f>_xlfn.TEXTBEFORE(Table1[[#This Row],[Title]],{":","(","-"})</f>
        <v xml:space="preserve">Teri Mohabbat </v>
      </c>
      <c r="N61" t="str">
        <f>_xlfn.TEXTBEFORE(_xlfn.TEXTAFTER(Table1[[#This Row],[description]],"Singer:"),CHAR(10))</f>
        <v xml:space="preserve"> Musahib Ft. Jyotica Tangri</v>
      </c>
      <c r="O61" t="e">
        <f>_xlfn.TEXTBEFORE(_xlfn.TEXTAFTER(Table1[[#This Row],[description]],"Lyrics:"),CHAR(10))</f>
        <v>#N/A</v>
      </c>
      <c r="P61" t="str">
        <f>_xlfn.TEXTBEFORE(_xlfn.TEXTAFTER(Table1[[#This Row],[description]],"Composer:"),CHAR(10))</f>
        <v xml:space="preserve"> Musahib</v>
      </c>
      <c r="Q61" t="str">
        <f>_xlfn.TEXTBEFORE(_xlfn.TEXTAFTER(Table1[[#This Row],[description]],CHAR(10)&amp;"Music:"),CHAR(10))</f>
        <v xml:space="preserve"> Vipul Kapoor </v>
      </c>
      <c r="R61" t="str">
        <f>_xlfn.TEXTBEFORE(_xlfn.TEXTAFTER(Table1[[#This Row],[description]],CHAR(10)&amp;"Video:"),CHAR(10))</f>
        <v xml:space="preserve"> Satti Dhillon</v>
      </c>
      <c r="S61" s="1" t="e">
        <f>HYPERLINK(_xlfn.TEXTBEFORE(_xlfn.TEXTAFTER(Table1[[#This Row],[description]],"YouTube Music:"),CHAR(10)))</f>
        <v>#N/A</v>
      </c>
      <c r="T61" s="1" t="str">
        <f>HYPERLINK(_xlfn.TEXTBEFORE(_xlfn.TEXTAFTER(Table1[[#This Row],[description]],"Spotify:"),CHAR(10)))</f>
        <v xml:space="preserve"> https://open.spotify.com/album/50H1BXFYPq9GNpNknivLlq</v>
      </c>
      <c r="U61" s="1" t="str">
        <f>HYPERLINK(_xlfn.TEXTBEFORE(_xlfn.TEXTAFTER(Table1[[#This Row],[description]],"Apple Music:"),CHAR(10)))</f>
        <v>https://music.apple.com/in/album/teri-mohabbat-single/1800013255</v>
      </c>
      <c r="V61" s="1" t="e">
        <f>HYPERLINK(_xlfn.TEXTBEFORE(_xlfn.TEXTAFTER(Table1[[#This Row],[description]], "JioSaavn:"),CHAR(10)))</f>
        <v>#N/A</v>
      </c>
      <c r="W61" s="1" t="e">
        <f>HYPERLINK(_xlfn.TEXTBEFORE(_xlfn.TEXTAFTER(Table1[[#This Row],[description]], "Instagram Reel:"),CHAR(10)))</f>
        <v>#N/A</v>
      </c>
    </row>
    <row r="62" spans="1:23" x14ac:dyDescent="0.3">
      <c r="A62" t="s">
        <v>11</v>
      </c>
      <c r="B62" t="s">
        <v>482</v>
      </c>
      <c r="C62" t="s">
        <v>483</v>
      </c>
      <c r="D62" t="s">
        <v>484</v>
      </c>
      <c r="E62" t="s">
        <v>481</v>
      </c>
      <c r="F62" t="s">
        <v>16</v>
      </c>
      <c r="G62" t="s">
        <v>485</v>
      </c>
      <c r="H62" t="s">
        <v>486</v>
      </c>
      <c r="I62" t="s">
        <v>487</v>
      </c>
      <c r="J62" t="s">
        <v>488</v>
      </c>
      <c r="K62" t="str">
        <f>LEFT(_xlfn.TEXTAFTER(Table1[[#This Row],[description]],"Label:"),10)</f>
        <v xml:space="preserve"> Geet MP3 </v>
      </c>
      <c r="L62" t="str" cm="1">
        <f t="array" ref="L62">_xlfn.IFS(
    AND(ISNUMBER(SEARCH("Album Credits:", Table1[[#This Row],[description]])) ), "Album",
    AND(ISNUMBER(SEARCH("Song Credits:", Table1[[#This Row],[description]]))), "Single", AND(ISNUMBER(SEARCH("Movie Credits:", Table1[[#This Row],[description]]))), "Movie",
    TRUE, "other"
)</f>
        <v>Single</v>
      </c>
      <c r="M62" t="str">
        <f>_xlfn.TEXTBEFORE(Table1[[#This Row],[Title]],{":","(","-"})</f>
        <v xml:space="preserve">Still Dreaming </v>
      </c>
      <c r="N62" t="e">
        <f>_xlfn.TEXTBEFORE(_xlfn.TEXTAFTER(Table1[[#This Row],[description]],"Singer:"),CHAR(10))</f>
        <v>#N/A</v>
      </c>
      <c r="O62" t="str">
        <f>_xlfn.TEXTBEFORE(_xlfn.TEXTAFTER(Table1[[#This Row],[description]],"Lyrics:"),CHAR(10))</f>
        <v xml:space="preserve"> Harf Cheema</v>
      </c>
      <c r="P62" t="str">
        <f>_xlfn.TEXTBEFORE(_xlfn.TEXTAFTER(Table1[[#This Row],[description]],"Composer:"),CHAR(10))</f>
        <v xml:space="preserve"> Deep Jandu</v>
      </c>
      <c r="Q62" t="e">
        <f>_xlfn.TEXTBEFORE(_xlfn.TEXTAFTER(Table1[[#This Row],[description]],CHAR(10)&amp;"Music:"),CHAR(10))</f>
        <v>#N/A</v>
      </c>
      <c r="R62" t="e">
        <f>_xlfn.TEXTBEFORE(_xlfn.TEXTAFTER(Table1[[#This Row],[description]],CHAR(10)&amp;"Video:"),CHAR(10))</f>
        <v>#N/A</v>
      </c>
      <c r="S62" s="1" t="e">
        <f>HYPERLINK(_xlfn.TEXTBEFORE(_xlfn.TEXTAFTER(Table1[[#This Row],[description]],"YouTube Music:"),CHAR(10)))</f>
        <v>#N/A</v>
      </c>
      <c r="T62" s="1" t="str">
        <f>HYPERLINK(_xlfn.TEXTBEFORE(_xlfn.TEXTAFTER(Table1[[#This Row],[description]],"Spotify:"),CHAR(10)))</f>
        <v xml:space="preserve"> https://open.spotify.com/track/5WuBCwiRTqJgOhf8WRKRDT?si=apgZe41JRAeQZwhRketsjw&amp;context=spotify%3Aalbum%3A0NSUVRBvkxDZV8El55dyY1</v>
      </c>
      <c r="U62" s="1" t="str">
        <f>HYPERLINK(_xlfn.TEXTBEFORE(_xlfn.TEXTAFTER(Table1[[#This Row],[description]],"Apple Music:"),CHAR(10)))</f>
        <v xml:space="preserve"> https://music.apple.com/in/album/still-dreaming/1799996664?i=1799996675</v>
      </c>
      <c r="V62" s="1" t="e">
        <f>HYPERLINK(_xlfn.TEXTBEFORE(_xlfn.TEXTAFTER(Table1[[#This Row],[description]], "JioSaavn:"),CHAR(10)))</f>
        <v>#N/A</v>
      </c>
      <c r="W62" s="1" t="e">
        <f>HYPERLINK(_xlfn.TEXTBEFORE(_xlfn.TEXTAFTER(Table1[[#This Row],[description]], "Instagram Reel:"),CHAR(10)))</f>
        <v>#N/A</v>
      </c>
    </row>
    <row r="63" spans="1:23" x14ac:dyDescent="0.3">
      <c r="A63" t="s">
        <v>11</v>
      </c>
      <c r="B63" t="s">
        <v>490</v>
      </c>
      <c r="C63" t="s">
        <v>491</v>
      </c>
      <c r="D63" t="s">
        <v>492</v>
      </c>
      <c r="E63" t="s">
        <v>489</v>
      </c>
      <c r="F63" t="s">
        <v>16</v>
      </c>
      <c r="G63" t="s">
        <v>493</v>
      </c>
      <c r="H63" t="s">
        <v>494</v>
      </c>
      <c r="I63" t="s">
        <v>495</v>
      </c>
      <c r="J63" t="s">
        <v>496</v>
      </c>
      <c r="K63" t="str">
        <f>LEFT(_xlfn.TEXTAFTER(Table1[[#This Row],[description]],"Label:"),10)</f>
        <v xml:space="preserve"> Geet MP3
</v>
      </c>
      <c r="L63" t="str" cm="1">
        <f t="array" ref="L63">_xlfn.IFS(
    AND(ISNUMBER(SEARCH("Album Credits:", Table1[[#This Row],[description]])) ), "Album",
    AND(ISNUMBER(SEARCH("Song Credits:", Table1[[#This Row],[description]]))), "Single", AND(ISNUMBER(SEARCH("Movie Credits:", Table1[[#This Row],[description]]))), "Movie",
    TRUE, "other"
)</f>
        <v>Single</v>
      </c>
      <c r="M63" t="str">
        <f>_xlfn.TEXTBEFORE(Table1[[#This Row],[Title]],{":","(","-"})</f>
        <v>Kro Ji Kro Maaf</v>
      </c>
      <c r="N63" t="str">
        <f>_xlfn.TEXTBEFORE(_xlfn.TEXTAFTER(Table1[[#This Row],[description]],"Singer:"),CHAR(10))</f>
        <v xml:space="preserve"> G Khan</v>
      </c>
      <c r="O63" t="str">
        <f>_xlfn.TEXTBEFORE(_xlfn.TEXTAFTER(Table1[[#This Row],[description]],"Lyrics:"),CHAR(10))</f>
        <v xml:space="preserve"> Kang Sadiq</v>
      </c>
      <c r="P63" t="str">
        <f>_xlfn.TEXTBEFORE(_xlfn.TEXTAFTER(Table1[[#This Row],[description]],"Composer:"),CHAR(10))</f>
        <v xml:space="preserve"> Kang Sadiq </v>
      </c>
      <c r="Q63" t="str">
        <f>_xlfn.TEXTBEFORE(_xlfn.TEXTAFTER(Table1[[#This Row],[description]],CHAR(10)&amp;"Music:"),CHAR(10))</f>
        <v xml:space="preserve"> Crowny</v>
      </c>
      <c r="R63" t="e">
        <f>_xlfn.TEXTBEFORE(_xlfn.TEXTAFTER(Table1[[#This Row],[description]],CHAR(10)&amp;"Video:"),CHAR(10))</f>
        <v>#N/A</v>
      </c>
      <c r="S63" s="1" t="e">
        <f>HYPERLINK(_xlfn.TEXTBEFORE(_xlfn.TEXTAFTER(Table1[[#This Row],[description]],"YouTube Music:"),CHAR(10)))</f>
        <v>#N/A</v>
      </c>
      <c r="T63" s="1" t="str">
        <f>HYPERLINK(_xlfn.TEXTBEFORE(_xlfn.TEXTAFTER(Table1[[#This Row],[description]],"Spotify:"),CHAR(10)))</f>
        <v xml:space="preserve"> https://open.spotify.com/album/4QlJESzQEFSgsf8Z7p7awR</v>
      </c>
      <c r="U63" s="1" t="str">
        <f>HYPERLINK(_xlfn.TEXTBEFORE(_xlfn.TEXTAFTER(Table1[[#This Row],[description]],"Apple Music:"),CHAR(10)))</f>
        <v xml:space="preserve"> https://music.apple.com/in/album/kro-ji-kro-maaf-from-illti-single/1797750927</v>
      </c>
      <c r="V63" s="1" t="e">
        <f>HYPERLINK(_xlfn.TEXTBEFORE(_xlfn.TEXTAFTER(Table1[[#This Row],[description]], "JioSaavn:"),CHAR(10)))</f>
        <v>#N/A</v>
      </c>
      <c r="W63" s="1" t="e">
        <f>HYPERLINK(_xlfn.TEXTBEFORE(_xlfn.TEXTAFTER(Table1[[#This Row],[description]], "Instagram Reel:"),CHAR(10)))</f>
        <v>#N/A</v>
      </c>
    </row>
    <row r="64" spans="1:23" x14ac:dyDescent="0.3">
      <c r="A64" t="s">
        <v>11</v>
      </c>
      <c r="B64" t="s">
        <v>498</v>
      </c>
      <c r="C64" t="s">
        <v>499</v>
      </c>
      <c r="D64" t="s">
        <v>500</v>
      </c>
      <c r="E64" t="s">
        <v>497</v>
      </c>
      <c r="F64" t="s">
        <v>16</v>
      </c>
      <c r="G64" t="s">
        <v>501</v>
      </c>
      <c r="H64" t="s">
        <v>502</v>
      </c>
      <c r="I64" t="s">
        <v>503</v>
      </c>
      <c r="J64" t="s">
        <v>504</v>
      </c>
      <c r="K64" t="str">
        <f>LEFT(_xlfn.TEXTAFTER(Table1[[#This Row],[description]],"Label:"),10)</f>
        <v xml:space="preserve"> Geet MP3
</v>
      </c>
      <c r="L64" t="str" cm="1">
        <f t="array" ref="L64">_xlfn.IFS(
    AND(ISNUMBER(SEARCH("Album Credits:", Table1[[#This Row],[description]])) ), "Album",
    AND(ISNUMBER(SEARCH("Song Credits:", Table1[[#This Row],[description]]))), "Single", AND(ISNUMBER(SEARCH("Movie Credits:", Table1[[#This Row],[description]]))), "Movie",
    TRUE, "other"
)</f>
        <v>Single</v>
      </c>
      <c r="M64" t="str">
        <f>_xlfn.TEXTBEFORE(Table1[[#This Row],[Title]],{":","(","-"})</f>
        <v>Fire Jawani</v>
      </c>
      <c r="N64" t="str">
        <f>_xlfn.TEXTBEFORE(_xlfn.TEXTAFTER(Table1[[#This Row],[description]],"Singer:"),CHAR(10))</f>
        <v xml:space="preserve"> Master Saleem</v>
      </c>
      <c r="O64" t="str">
        <f>_xlfn.TEXTBEFORE(_xlfn.TEXTAFTER(Table1[[#This Row],[description]],"Lyrics:"),CHAR(10))</f>
        <v xml:space="preserve"> Kang Sadiq</v>
      </c>
      <c r="P64" t="str">
        <f>_xlfn.TEXTBEFORE(_xlfn.TEXTAFTER(Table1[[#This Row],[description]],"Composer:"),CHAR(10))</f>
        <v xml:space="preserve"> Kang Sadiq </v>
      </c>
      <c r="Q64" t="str">
        <f>_xlfn.TEXTBEFORE(_xlfn.TEXTAFTER(Table1[[#This Row],[description]],CHAR(10)&amp;"Music:"),CHAR(10))</f>
        <v xml:space="preserve"> Crowny</v>
      </c>
      <c r="R64" t="e">
        <f>_xlfn.TEXTBEFORE(_xlfn.TEXTAFTER(Table1[[#This Row],[description]],CHAR(10)&amp;"Video:"),CHAR(10))</f>
        <v>#N/A</v>
      </c>
      <c r="S64" s="1" t="e">
        <f>HYPERLINK(_xlfn.TEXTBEFORE(_xlfn.TEXTAFTER(Table1[[#This Row],[description]],"YouTube Music:"),CHAR(10)))</f>
        <v>#N/A</v>
      </c>
      <c r="T64" s="1" t="str">
        <f>HYPERLINK(_xlfn.TEXTBEFORE(_xlfn.TEXTAFTER(Table1[[#This Row],[description]],"Spotify:"),CHAR(10)))</f>
        <v xml:space="preserve"> https://open.spotify.com/album/3nzbAn3iMPME3Axn7WUEsK</v>
      </c>
      <c r="U64" s="1" t="str">
        <f>HYPERLINK(_xlfn.TEXTBEFORE(_xlfn.TEXTAFTER(Table1[[#This Row],[description]],"Apple Music:"),CHAR(10)))</f>
        <v xml:space="preserve"> https://music.apple.com/in/album/fire-jawani-from-illti-single/1795433017</v>
      </c>
      <c r="V64" s="1" t="e">
        <f>HYPERLINK(_xlfn.TEXTBEFORE(_xlfn.TEXTAFTER(Table1[[#This Row],[description]], "JioSaavn:"),CHAR(10)))</f>
        <v>#N/A</v>
      </c>
      <c r="W64" s="1" t="str">
        <f>HYPERLINK(_xlfn.TEXTBEFORE(_xlfn.TEXTAFTER(Table1[[#This Row],[description]], "Instagram Reel:"),CHAR(10)))</f>
        <v xml:space="preserve"> https://www.instagram.com/reels/audio/1357679802353216?igsh=MWZ4eTVyN3E5bnI5Yw==</v>
      </c>
    </row>
    <row r="65" spans="1:23" x14ac:dyDescent="0.3">
      <c r="A65" t="s">
        <v>11</v>
      </c>
      <c r="B65" t="s">
        <v>506</v>
      </c>
      <c r="C65" t="s">
        <v>507</v>
      </c>
      <c r="D65" t="s">
        <v>508</v>
      </c>
      <c r="E65" t="s">
        <v>505</v>
      </c>
      <c r="F65" t="s">
        <v>16</v>
      </c>
      <c r="G65" t="s">
        <v>509</v>
      </c>
      <c r="H65" t="s">
        <v>510</v>
      </c>
      <c r="I65" t="s">
        <v>511</v>
      </c>
      <c r="J65" t="s">
        <v>512</v>
      </c>
      <c r="K65" t="str">
        <f>LEFT(_xlfn.TEXTAFTER(Table1[[#This Row],[description]],"Music On:"),10)</f>
        <v xml:space="preserve"> Geet MP3
</v>
      </c>
      <c r="L65" t="str" cm="1">
        <f t="array" ref="L65">_xlfn.IFS(
    AND(ISNUMBER(SEARCH("Album Credits:", Table1[[#This Row],[description]])) ), "Album",
    AND(ISNUMBER(SEARCH("Song Credits:", Table1[[#This Row],[description]]))), "Single", AND(ISNUMBER(SEARCH("Movie Credits:", Table1[[#This Row],[description]]))), "Movie",
    TRUE, "other"
)</f>
        <v>Movie</v>
      </c>
      <c r="M65" t="str">
        <f>_xlfn.TEXTBEFORE(Table1[[#This Row],[Title]],{":","(","-"})</f>
        <v xml:space="preserve">Digital ILLTi </v>
      </c>
      <c r="N65" t="e">
        <f>_xlfn.TEXTBEFORE(_xlfn.TEXTAFTER(Table1[[#This Row],[description]],"Singer:"),CHAR(10))</f>
        <v>#N/A</v>
      </c>
      <c r="O65" t="str">
        <f>_xlfn.TEXTBEFORE(_xlfn.TEXTAFTER(Table1[[#This Row],[description]],"Lyrics:"),CHAR(10))</f>
        <v xml:space="preserve"> Kang Sadiq</v>
      </c>
      <c r="P65" t="e">
        <f>_xlfn.TEXTBEFORE(_xlfn.TEXTAFTER(Table1[[#This Row],[description]],"Composer:"),CHAR(10))</f>
        <v>#N/A</v>
      </c>
      <c r="Q65" t="str">
        <f>_xlfn.TEXTBEFORE(_xlfn.TEXTAFTER(Table1[[#This Row],[description]],CHAR(10)&amp;"Music:"),CHAR(10))</f>
        <v xml:space="preserve"> Crowny</v>
      </c>
      <c r="R65" t="e">
        <f>_xlfn.TEXTBEFORE(_xlfn.TEXTAFTER(Table1[[#This Row],[description]],CHAR(10)&amp;"Video:"),CHAR(10))</f>
        <v>#N/A</v>
      </c>
      <c r="S65" s="1" t="e">
        <f>HYPERLINK(_xlfn.TEXTBEFORE(_xlfn.TEXTAFTER(Table1[[#This Row],[description]],"YouTube Music:"),CHAR(10)))</f>
        <v>#N/A</v>
      </c>
      <c r="T65" s="1" t="e">
        <f>HYPERLINK(_xlfn.TEXTBEFORE(_xlfn.TEXTAFTER(Table1[[#This Row],[description]],"Spotify:"),CHAR(10)))</f>
        <v>#N/A</v>
      </c>
      <c r="U65" s="1" t="e">
        <f>HYPERLINK(_xlfn.TEXTBEFORE(_xlfn.TEXTAFTER(Table1[[#This Row],[description]],"Apple Music:"),CHAR(10)))</f>
        <v>#N/A</v>
      </c>
      <c r="V65" s="1" t="e">
        <f>HYPERLINK(_xlfn.TEXTBEFORE(_xlfn.TEXTAFTER(Table1[[#This Row],[description]], "JioSaavn:"),CHAR(10)))</f>
        <v>#N/A</v>
      </c>
      <c r="W65" s="1" t="e">
        <f>HYPERLINK(_xlfn.TEXTBEFORE(_xlfn.TEXTAFTER(Table1[[#This Row],[description]], "Instagram Reel:"),CHAR(10)))</f>
        <v>#N/A</v>
      </c>
    </row>
    <row r="66" spans="1:23" x14ac:dyDescent="0.3">
      <c r="A66" t="s">
        <v>11</v>
      </c>
      <c r="B66" t="s">
        <v>514</v>
      </c>
      <c r="C66" t="s">
        <v>507</v>
      </c>
      <c r="D66" t="s">
        <v>515</v>
      </c>
      <c r="E66" t="s">
        <v>513</v>
      </c>
      <c r="F66" t="s">
        <v>16</v>
      </c>
      <c r="G66" t="s">
        <v>509</v>
      </c>
      <c r="H66" t="s">
        <v>516</v>
      </c>
      <c r="I66" t="s">
        <v>517</v>
      </c>
      <c r="J66" t="s">
        <v>518</v>
      </c>
      <c r="K66" t="str">
        <f>LEFT(_xlfn.TEXTAFTER(Table1[[#This Row],[description]],"Music On:"),10)</f>
        <v xml:space="preserve"> Geet MP3
</v>
      </c>
      <c r="L66" t="str" cm="1">
        <f t="array" ref="L66">_xlfn.IFS(
    AND(ISNUMBER(SEARCH("Album Credits:", Table1[[#This Row],[description]])) ), "Album",
    AND(ISNUMBER(SEARCH("Song Credits:", Table1[[#This Row],[description]]))), "Single", AND(ISNUMBER(SEARCH("Movie Credits:", Table1[[#This Row],[description]]))), "Movie",
    TRUE, "other"
)</f>
        <v>Movie</v>
      </c>
      <c r="M66" t="str">
        <f>_xlfn.TEXTBEFORE(Table1[[#This Row],[Title]],{":","(","-"})</f>
        <v xml:space="preserve">Sara Pind Tang Hai Edhiyan Illta Ton </v>
      </c>
      <c r="N66" t="e">
        <f>_xlfn.TEXTBEFORE(_xlfn.TEXTAFTER(Table1[[#This Row],[description]],"Singer:"),CHAR(10))</f>
        <v>#N/A</v>
      </c>
      <c r="O66" t="str">
        <f>_xlfn.TEXTBEFORE(_xlfn.TEXTAFTER(Table1[[#This Row],[description]],"Lyrics:"),CHAR(10))</f>
        <v xml:space="preserve"> Kang Sadiq</v>
      </c>
      <c r="P66" t="e">
        <f>_xlfn.TEXTBEFORE(_xlfn.TEXTAFTER(Table1[[#This Row],[description]],"Composer:"),CHAR(10))</f>
        <v>#N/A</v>
      </c>
      <c r="Q66" t="str">
        <f>_xlfn.TEXTBEFORE(_xlfn.TEXTAFTER(Table1[[#This Row],[description]],CHAR(10)&amp;"Music:"),CHAR(10))</f>
        <v xml:space="preserve"> Crowny</v>
      </c>
      <c r="R66" t="e">
        <f>_xlfn.TEXTBEFORE(_xlfn.TEXTAFTER(Table1[[#This Row],[description]],CHAR(10)&amp;"Video:"),CHAR(10))</f>
        <v>#N/A</v>
      </c>
      <c r="S66" s="1" t="e">
        <f>HYPERLINK(_xlfn.TEXTBEFORE(_xlfn.TEXTAFTER(Table1[[#This Row],[description]],"YouTube Music:"),CHAR(10)))</f>
        <v>#N/A</v>
      </c>
      <c r="T66" s="1" t="e">
        <f>HYPERLINK(_xlfn.TEXTBEFORE(_xlfn.TEXTAFTER(Table1[[#This Row],[description]],"Spotify:"),CHAR(10)))</f>
        <v>#N/A</v>
      </c>
      <c r="U66" s="1" t="e">
        <f>HYPERLINK(_xlfn.TEXTBEFORE(_xlfn.TEXTAFTER(Table1[[#This Row],[description]],"Apple Music:"),CHAR(10)))</f>
        <v>#N/A</v>
      </c>
      <c r="V66" s="1" t="e">
        <f>HYPERLINK(_xlfn.TEXTBEFORE(_xlfn.TEXTAFTER(Table1[[#This Row],[description]], "JioSaavn:"),CHAR(10)))</f>
        <v>#N/A</v>
      </c>
      <c r="W66" s="1" t="e">
        <f>HYPERLINK(_xlfn.TEXTBEFORE(_xlfn.TEXTAFTER(Table1[[#This Row],[description]], "Instagram Reel:"),CHAR(10)))</f>
        <v>#N/A</v>
      </c>
    </row>
    <row r="67" spans="1:23" x14ac:dyDescent="0.3">
      <c r="A67" t="s">
        <v>11</v>
      </c>
      <c r="B67" t="s">
        <v>520</v>
      </c>
      <c r="C67" t="s">
        <v>521</v>
      </c>
      <c r="D67" t="s">
        <v>522</v>
      </c>
      <c r="E67" t="s">
        <v>519</v>
      </c>
      <c r="F67" t="s">
        <v>16</v>
      </c>
      <c r="G67" t="s">
        <v>97</v>
      </c>
      <c r="H67" t="s">
        <v>523</v>
      </c>
      <c r="I67" t="s">
        <v>524</v>
      </c>
      <c r="J67" t="s">
        <v>525</v>
      </c>
      <c r="K67" t="str">
        <f>LEFT(_xlfn.TEXTAFTER(Table1[[#This Row],[description]],"Label:"),10)</f>
        <v xml:space="preserve"> Geet MP3
</v>
      </c>
      <c r="L67" t="str" cm="1">
        <f t="array" ref="L67">_xlfn.IFS(
    AND(ISNUMBER(SEARCH("Album Credits:", Table1[[#This Row],[description]])) ), "Album",
    AND(ISNUMBER(SEARCH("Song Credits:", Table1[[#This Row],[description]]))), "Single", AND(ISNUMBER(SEARCH("Movie Credits:", Table1[[#This Row],[description]]))), "Movie",
    TRUE, "other"
)</f>
        <v>Single</v>
      </c>
      <c r="M67" t="str">
        <f>_xlfn.TEXTBEFORE(Table1[[#This Row],[Title]],{":","(","-"})</f>
        <v>Tunak Tunak</v>
      </c>
      <c r="N67" t="str">
        <f>_xlfn.TEXTBEFORE(_xlfn.TEXTAFTER(Table1[[#This Row],[description]],"Singer:"),CHAR(10))</f>
        <v xml:space="preserve"> Romy</v>
      </c>
      <c r="O67" t="str">
        <f>_xlfn.TEXTBEFORE(_xlfn.TEXTAFTER(Table1[[#This Row],[description]],"Lyrics:"),CHAR(10))</f>
        <v xml:space="preserve"> Kang Sadiq</v>
      </c>
      <c r="P67" t="str">
        <f>_xlfn.TEXTBEFORE(_xlfn.TEXTAFTER(Table1[[#This Row],[description]],"Composer:"),CHAR(10))</f>
        <v xml:space="preserve"> Kang Sadiq </v>
      </c>
      <c r="Q67" t="str">
        <f>_xlfn.TEXTBEFORE(_xlfn.TEXTAFTER(Table1[[#This Row],[description]],CHAR(10)&amp;"Music:"),CHAR(10))</f>
        <v xml:space="preserve"> Crowny</v>
      </c>
      <c r="R67" t="e">
        <f>_xlfn.TEXTBEFORE(_xlfn.TEXTAFTER(Table1[[#This Row],[description]],CHAR(10)&amp;"Video:"),CHAR(10))</f>
        <v>#N/A</v>
      </c>
      <c r="S67" s="1" t="e">
        <f>HYPERLINK(_xlfn.TEXTBEFORE(_xlfn.TEXTAFTER(Table1[[#This Row],[description]],"YouTube Music:"),CHAR(10)))</f>
        <v>#N/A</v>
      </c>
      <c r="T67" s="1" t="str">
        <f>HYPERLINK(_xlfn.TEXTBEFORE(_xlfn.TEXTAFTER(Table1[[#This Row],[description]],"Spotify:"),CHAR(10)))</f>
        <v xml:space="preserve"> https://open.spotify.com/album/7JUM7xjz9crIdhABK7oVF4</v>
      </c>
      <c r="U67" s="1" t="str">
        <f>HYPERLINK(_xlfn.TEXTBEFORE(_xlfn.TEXTAFTER(Table1[[#This Row],[description]],"Apple Music:"),CHAR(10)))</f>
        <v xml:space="preserve"> https://music.apple.com/in/album/tunak-tunak-from-illti-single/1794497595</v>
      </c>
      <c r="V67" s="1" t="e">
        <f>HYPERLINK(_xlfn.TEXTBEFORE(_xlfn.TEXTAFTER(Table1[[#This Row],[description]], "JioSaavn:"),CHAR(10)))</f>
        <v>#N/A</v>
      </c>
      <c r="W67" s="1" t="e">
        <f>HYPERLINK(_xlfn.TEXTBEFORE(_xlfn.TEXTAFTER(Table1[[#This Row],[description]], "Instagram Reel:"),CHAR(10)))</f>
        <v>#N/A</v>
      </c>
    </row>
    <row r="68" spans="1:23" x14ac:dyDescent="0.3">
      <c r="A68" t="s">
        <v>11</v>
      </c>
      <c r="B68" t="s">
        <v>527</v>
      </c>
      <c r="C68" t="s">
        <v>528</v>
      </c>
      <c r="D68" t="s">
        <v>529</v>
      </c>
      <c r="E68" t="s">
        <v>526</v>
      </c>
      <c r="F68" t="s">
        <v>16</v>
      </c>
      <c r="G68" t="s">
        <v>530</v>
      </c>
      <c r="H68" t="s">
        <v>531</v>
      </c>
      <c r="I68" t="s">
        <v>532</v>
      </c>
      <c r="J68" t="s">
        <v>533</v>
      </c>
      <c r="K68" t="str">
        <f>LEFT(_xlfn.TEXTAFTER(Table1[[#This Row],[description]],"Label:"),10)</f>
        <v xml:space="preserve"> Geet MP3
</v>
      </c>
      <c r="L68" t="str" cm="1">
        <f t="array" ref="L68">_xlfn.IFS(
    AND(ISNUMBER(SEARCH("Album Credits:", Table1[[#This Row],[description]])) ), "Album",
    AND(ISNUMBER(SEARCH("Song Credits:", Table1[[#This Row],[description]]))), "Single", AND(ISNUMBER(SEARCH("Movie Credits:", Table1[[#This Row],[description]]))), "Movie",
    TRUE, "other"
)</f>
        <v>Single</v>
      </c>
      <c r="M68" t="str">
        <f>_xlfn.TEXTBEFORE(Table1[[#This Row],[Title]],{":","(","-"})</f>
        <v xml:space="preserve">Rabba Ve </v>
      </c>
      <c r="N68" t="str">
        <f>_xlfn.TEXTBEFORE(_xlfn.TEXTAFTER(Table1[[#This Row],[description]],"Singer:"),CHAR(10))</f>
        <v xml:space="preserve"> Jyoti Nooran</v>
      </c>
      <c r="O68" t="str">
        <f>_xlfn.TEXTBEFORE(_xlfn.TEXTAFTER(Table1[[#This Row],[description]],"Lyrics:"),CHAR(10))</f>
        <v xml:space="preserve"> Happy Raikoti</v>
      </c>
      <c r="P68" t="e">
        <f>_xlfn.TEXTBEFORE(_xlfn.TEXTAFTER(Table1[[#This Row],[description]],"Composer:"),CHAR(10))</f>
        <v>#N/A</v>
      </c>
      <c r="Q68" t="str">
        <f>_xlfn.TEXTBEFORE(_xlfn.TEXTAFTER(Table1[[#This Row],[description]],CHAR(10)&amp;"Music:"),CHAR(10))</f>
        <v xml:space="preserve"> Happy Raikoti</v>
      </c>
      <c r="R68" t="e">
        <f>_xlfn.TEXTBEFORE(_xlfn.TEXTAFTER(Table1[[#This Row],[description]],CHAR(10)&amp;"Video:"),CHAR(10))</f>
        <v>#N/A</v>
      </c>
      <c r="S68" s="1" t="e">
        <f>HYPERLINK(_xlfn.TEXTBEFORE(_xlfn.TEXTAFTER(Table1[[#This Row],[description]],"YouTube Music:"),CHAR(10)))</f>
        <v>#N/A</v>
      </c>
      <c r="T68" s="1" t="str">
        <f>HYPERLINK(_xlfn.TEXTBEFORE(_xlfn.TEXTAFTER(Table1[[#This Row],[description]],"Spotify:"),CHAR(10)))</f>
        <v xml:space="preserve"> https://open.spotify.com/album/0lxPTJpGKhc5jc5Re8gW6l</v>
      </c>
      <c r="U68" s="1" t="str">
        <f>HYPERLINK(_xlfn.TEXTBEFORE(_xlfn.TEXTAFTER(Table1[[#This Row],[description]],"Apple Music:"),CHAR(10)))</f>
        <v xml:space="preserve"> https://music.apple.com/in/album/rabba-ve-from-majhail-single/1794497698</v>
      </c>
      <c r="V68" s="1" t="e">
        <f>HYPERLINK(_xlfn.TEXTBEFORE(_xlfn.TEXTAFTER(Table1[[#This Row],[description]], "JioSaavn:"),CHAR(10)))</f>
        <v>#N/A</v>
      </c>
      <c r="W68" s="1" t="e">
        <f>HYPERLINK(_xlfn.TEXTBEFORE(_xlfn.TEXTAFTER(Table1[[#This Row],[description]], "Instagram Reel:"),CHAR(10)))</f>
        <v>#N/A</v>
      </c>
    </row>
    <row r="69" spans="1:23" x14ac:dyDescent="0.3">
      <c r="A69" t="s">
        <v>11</v>
      </c>
      <c r="B69" t="s">
        <v>535</v>
      </c>
      <c r="C69" t="s">
        <v>536</v>
      </c>
      <c r="D69" t="s">
        <v>537</v>
      </c>
      <c r="E69" t="s">
        <v>534</v>
      </c>
      <c r="F69" t="s">
        <v>16</v>
      </c>
      <c r="G69" t="s">
        <v>538</v>
      </c>
      <c r="H69" t="s">
        <v>539</v>
      </c>
      <c r="I69" t="s">
        <v>540</v>
      </c>
      <c r="J69" t="s">
        <v>541</v>
      </c>
      <c r="K69" t="str">
        <f>LEFT(_xlfn.TEXTAFTER(Table1[[#This Row],[description]],"Label:"),10)</f>
        <v xml:space="preserve"> Geet MP3
</v>
      </c>
      <c r="L69" t="str" cm="1">
        <f t="array" ref="L69">_xlfn.IFS(
    AND(ISNUMBER(SEARCH("Album Credits:", Table1[[#This Row],[description]])) ), "Album",
    AND(ISNUMBER(SEARCH("Song Credits:", Table1[[#This Row],[description]]))), "Single", AND(ISNUMBER(SEARCH("Movie Credits:", Table1[[#This Row],[description]]))), "Movie",
    TRUE, "other"
)</f>
        <v>Single</v>
      </c>
      <c r="M69" t="str">
        <f>_xlfn.TEXTBEFORE(Table1[[#This Row],[Title]],{":","(","-"})</f>
        <v xml:space="preserve">iLLTi </v>
      </c>
      <c r="N69" t="str">
        <f>_xlfn.TEXTBEFORE(_xlfn.TEXTAFTER(Table1[[#This Row],[description]],"Singer:"),CHAR(10))</f>
        <v xml:space="preserve"> Mika singh </v>
      </c>
      <c r="O69" t="str">
        <f>_xlfn.TEXTBEFORE(_xlfn.TEXTAFTER(Table1[[#This Row],[description]],"Lyrics:"),CHAR(10))</f>
        <v xml:space="preserve"> Kang Sadiq</v>
      </c>
      <c r="P69" t="str">
        <f>_xlfn.TEXTBEFORE(_xlfn.TEXTAFTER(Table1[[#This Row],[description]],"Composer:"),CHAR(10))</f>
        <v xml:space="preserve"> Kang Sadiq </v>
      </c>
      <c r="Q69" t="str">
        <f>_xlfn.TEXTBEFORE(_xlfn.TEXTAFTER(Table1[[#This Row],[description]],CHAR(10)&amp;"Music:"),CHAR(10))</f>
        <v xml:space="preserve"> Crowny</v>
      </c>
      <c r="R69" t="e">
        <f>_xlfn.TEXTBEFORE(_xlfn.TEXTAFTER(Table1[[#This Row],[description]],CHAR(10)&amp;"Video:"),CHAR(10))</f>
        <v>#N/A</v>
      </c>
      <c r="S69" s="1" t="e">
        <f>HYPERLINK(_xlfn.TEXTBEFORE(_xlfn.TEXTAFTER(Table1[[#This Row],[description]],"YouTube Music:"),CHAR(10)))</f>
        <v>#N/A</v>
      </c>
      <c r="T69" s="1" t="str">
        <f>HYPERLINK(_xlfn.TEXTBEFORE(_xlfn.TEXTAFTER(Table1[[#This Row],[description]],"Spotify:"),CHAR(10)))</f>
        <v xml:space="preserve"> https://open.spotify.com/album/66TqEtwloGTJ5whVi2L7UY</v>
      </c>
      <c r="U69" s="1" t="str">
        <f>HYPERLINK(_xlfn.TEXTBEFORE(_xlfn.TEXTAFTER(Table1[[#This Row],[description]],"Apple Music:"),CHAR(10)))</f>
        <v xml:space="preserve"> https://music.apple.com/in/album/illti-single/1793749059</v>
      </c>
      <c r="V69" s="1" t="e">
        <f>HYPERLINK(_xlfn.TEXTBEFORE(_xlfn.TEXTAFTER(Table1[[#This Row],[description]], "JioSaavn:"),CHAR(10)))</f>
        <v>#N/A</v>
      </c>
      <c r="W69" s="1" t="e">
        <f>HYPERLINK(_xlfn.TEXTBEFORE(_xlfn.TEXTAFTER(Table1[[#This Row],[description]], "Instagram Reel:"),CHAR(10)))</f>
        <v>#N/A</v>
      </c>
    </row>
    <row r="70" spans="1:23" x14ac:dyDescent="0.3">
      <c r="A70" t="s">
        <v>11</v>
      </c>
      <c r="B70" t="s">
        <v>543</v>
      </c>
      <c r="C70" t="s">
        <v>544</v>
      </c>
      <c r="D70" t="s">
        <v>545</v>
      </c>
      <c r="E70" t="s">
        <v>542</v>
      </c>
      <c r="F70" t="s">
        <v>16</v>
      </c>
      <c r="G70" t="s">
        <v>546</v>
      </c>
      <c r="H70" t="s">
        <v>547</v>
      </c>
      <c r="I70" t="s">
        <v>548</v>
      </c>
      <c r="J70" t="s">
        <v>549</v>
      </c>
      <c r="K70" t="str">
        <f>LEFT(_xlfn.TEXTAFTER(Table1[[#This Row],[description]],"Label:"),10)</f>
        <v xml:space="preserve"> Geet MP3
</v>
      </c>
      <c r="L70" t="str" cm="1">
        <f t="array" ref="L70">_xlfn.IFS(
    AND(ISNUMBER(SEARCH("Album Credits:", Table1[[#This Row],[description]])) ), "Album",
    AND(ISNUMBER(SEARCH("Song Credits:", Table1[[#This Row],[description]]))), "Single", AND(ISNUMBER(SEARCH("Movie Credits:", Table1[[#This Row],[description]]))), "Movie",
    TRUE, "other"
)</f>
        <v>Single</v>
      </c>
      <c r="M70" t="str">
        <f>_xlfn.TEXTBEFORE(Table1[[#This Row],[Title]],{":","(","-"})</f>
        <v xml:space="preserve">Pyar Vyar </v>
      </c>
      <c r="N70" t="str">
        <f>_xlfn.TEXTBEFORE(_xlfn.TEXTAFTER(Table1[[#This Row],[description]],"Singer:"),CHAR(10))</f>
        <v xml:space="preserve"> Karan Randhawa</v>
      </c>
      <c r="O70" t="str">
        <f>_xlfn.TEXTBEFORE(_xlfn.TEXTAFTER(Table1[[#This Row],[description]],"Lyrics:"),CHAR(10))</f>
        <v xml:space="preserve"> Happy Raikoti</v>
      </c>
      <c r="P70" t="e">
        <f>_xlfn.TEXTBEFORE(_xlfn.TEXTAFTER(Table1[[#This Row],[description]],"Composer:"),CHAR(10))</f>
        <v>#N/A</v>
      </c>
      <c r="Q70" t="str">
        <f>_xlfn.TEXTBEFORE(_xlfn.TEXTAFTER(Table1[[#This Row],[description]],CHAR(10)&amp;"Music:"),CHAR(10))</f>
        <v xml:space="preserve"> Happy Raikoti</v>
      </c>
      <c r="R70" t="e">
        <f>_xlfn.TEXTBEFORE(_xlfn.TEXTAFTER(Table1[[#This Row],[description]],CHAR(10)&amp;"Video:"),CHAR(10))</f>
        <v>#N/A</v>
      </c>
      <c r="S70" s="1" t="e">
        <f>HYPERLINK(_xlfn.TEXTBEFORE(_xlfn.TEXTAFTER(Table1[[#This Row],[description]],"YouTube Music:"),CHAR(10)))</f>
        <v>#N/A</v>
      </c>
      <c r="T70" s="1" t="str">
        <f>HYPERLINK(_xlfn.TEXTBEFORE(_xlfn.TEXTAFTER(Table1[[#This Row],[description]],"Spotify:"),CHAR(10)))</f>
        <v xml:space="preserve"> https://open.spotify.com/album/6bL2Byg65HROlOcNDAP1yD</v>
      </c>
      <c r="U70" s="1" t="str">
        <f>HYPERLINK(_xlfn.TEXTBEFORE(_xlfn.TEXTAFTER(Table1[[#This Row],[description]],"Apple Music:"),CHAR(10)))</f>
        <v xml:space="preserve"> https://music.apple.com/in/album/pyar-vyar-from-majhail-single/1793152316</v>
      </c>
      <c r="V70" s="1" t="e">
        <f>HYPERLINK(_xlfn.TEXTBEFORE(_xlfn.TEXTAFTER(Table1[[#This Row],[description]], "JioSaavn:"),CHAR(10)))</f>
        <v>#N/A</v>
      </c>
      <c r="W70" s="1" t="e">
        <f>HYPERLINK(_xlfn.TEXTBEFORE(_xlfn.TEXTAFTER(Table1[[#This Row],[description]], "Instagram Reel:"),CHAR(10)))</f>
        <v>#N/A</v>
      </c>
    </row>
    <row r="71" spans="1:23" x14ac:dyDescent="0.3">
      <c r="A71" t="s">
        <v>11</v>
      </c>
      <c r="B71" t="s">
        <v>551</v>
      </c>
      <c r="C71" t="s">
        <v>552</v>
      </c>
      <c r="D71" t="s">
        <v>553</v>
      </c>
      <c r="E71" t="s">
        <v>550</v>
      </c>
      <c r="F71" t="s">
        <v>16</v>
      </c>
      <c r="G71" t="s">
        <v>554</v>
      </c>
      <c r="H71" t="s">
        <v>555</v>
      </c>
      <c r="I71" t="s">
        <v>556</v>
      </c>
      <c r="J71" t="s">
        <v>557</v>
      </c>
      <c r="K71" t="str">
        <f>LEFT(_xlfn.TEXTAFTER(Table1[[#This Row],[description]],"Music On:"),10)</f>
        <v xml:space="preserve"> Geet MP3
</v>
      </c>
      <c r="L71" t="str" cm="1">
        <f t="array" ref="L71">_xlfn.IFS(
    AND(ISNUMBER(SEARCH("Album Credits:", Table1[[#This Row],[description]])) ), "Album",
    AND(ISNUMBER(SEARCH("Song Credits:", Table1[[#This Row],[description]]))), "Single", AND(ISNUMBER(SEARCH("Movie Credits:", Table1[[#This Row],[description]]))), "Movie",
    TRUE, "other"
)</f>
        <v>Movie</v>
      </c>
      <c r="M71" t="str">
        <f>_xlfn.TEXTBEFORE(Table1[[#This Row],[Title]],{":","(","-"})</f>
        <v xml:space="preserve">iLLTi </v>
      </c>
      <c r="N71" t="e">
        <f>_xlfn.TEXTBEFORE(_xlfn.TEXTAFTER(Table1[[#This Row],[description]],"Singer:"),CHAR(10))</f>
        <v>#N/A</v>
      </c>
      <c r="O71" t="str">
        <f>_xlfn.TEXTBEFORE(_xlfn.TEXTAFTER(Table1[[#This Row],[description]],"Lyrics:"),CHAR(10))</f>
        <v xml:space="preserve"> Kang Sadiq</v>
      </c>
      <c r="P71" t="e">
        <f>_xlfn.TEXTBEFORE(_xlfn.TEXTAFTER(Table1[[#This Row],[description]],"Composer:"),CHAR(10))</f>
        <v>#N/A</v>
      </c>
      <c r="Q71" t="str">
        <f>_xlfn.TEXTBEFORE(_xlfn.TEXTAFTER(Table1[[#This Row],[description]],CHAR(10)&amp;"Music:"),CHAR(10))</f>
        <v xml:space="preserve"> Crowny</v>
      </c>
      <c r="R71" t="e">
        <f>_xlfn.TEXTBEFORE(_xlfn.TEXTAFTER(Table1[[#This Row],[description]],CHAR(10)&amp;"Video:"),CHAR(10))</f>
        <v>#N/A</v>
      </c>
      <c r="S71" s="1" t="e">
        <f>HYPERLINK(_xlfn.TEXTBEFORE(_xlfn.TEXTAFTER(Table1[[#This Row],[description]],"YouTube Music:"),CHAR(10)))</f>
        <v>#N/A</v>
      </c>
      <c r="T71" s="1" t="e">
        <f>HYPERLINK(_xlfn.TEXTBEFORE(_xlfn.TEXTAFTER(Table1[[#This Row],[description]],"Spotify:"),CHAR(10)))</f>
        <v>#N/A</v>
      </c>
      <c r="U71" s="1" t="e">
        <f>HYPERLINK(_xlfn.TEXTBEFORE(_xlfn.TEXTAFTER(Table1[[#This Row],[description]],"Apple Music:"),CHAR(10)))</f>
        <v>#N/A</v>
      </c>
      <c r="V71" s="1" t="e">
        <f>HYPERLINK(_xlfn.TEXTBEFORE(_xlfn.TEXTAFTER(Table1[[#This Row],[description]], "JioSaavn:"),CHAR(10)))</f>
        <v>#N/A</v>
      </c>
      <c r="W71" s="1" t="e">
        <f>HYPERLINK(_xlfn.TEXTBEFORE(_xlfn.TEXTAFTER(Table1[[#This Row],[description]], "Instagram Reel:"),CHAR(10)))</f>
        <v>#N/A</v>
      </c>
    </row>
    <row r="72" spans="1:23" x14ac:dyDescent="0.3">
      <c r="A72" t="s">
        <v>11</v>
      </c>
      <c r="B72" t="s">
        <v>559</v>
      </c>
      <c r="C72" t="s">
        <v>560</v>
      </c>
      <c r="D72" t="s">
        <v>561</v>
      </c>
      <c r="E72" t="s">
        <v>558</v>
      </c>
      <c r="F72" t="s">
        <v>16</v>
      </c>
      <c r="G72" t="s">
        <v>562</v>
      </c>
      <c r="H72" t="s">
        <v>563</v>
      </c>
      <c r="I72" t="s">
        <v>564</v>
      </c>
      <c r="J72" t="s">
        <v>565</v>
      </c>
      <c r="K72" t="str">
        <f>LEFT(_xlfn.TEXTAFTER(Table1[[#This Row],[description]],"Label:"),10)</f>
        <v xml:space="preserve"> Geet MP3
</v>
      </c>
      <c r="L72" t="str" cm="1">
        <f t="array" ref="L72">_xlfn.IFS(
    AND(ISNUMBER(SEARCH("Album Credits:", Table1[[#This Row],[description]])) ), "Album",
    AND(ISNUMBER(SEARCH("Song Credits:", Table1[[#This Row],[description]]))), "Single", AND(ISNUMBER(SEARCH("Movie Credits:", Table1[[#This Row],[description]]))), "Movie",
    TRUE, "other"
)</f>
        <v>Single</v>
      </c>
      <c r="M72" t="str">
        <f>_xlfn.TEXTBEFORE(Table1[[#This Row],[Title]],{":","(","-"})</f>
        <v xml:space="preserve">Gallan Hundiyan </v>
      </c>
      <c r="N72" t="str">
        <f>_xlfn.TEXTBEFORE(_xlfn.TEXTAFTER(Table1[[#This Row],[description]],"Singer:"),CHAR(10))</f>
        <v xml:space="preserve"> Gulab Sidhu</v>
      </c>
      <c r="O72" t="str">
        <f>_xlfn.TEXTBEFORE(_xlfn.TEXTAFTER(Table1[[#This Row],[description]],"Lyrics:"),CHAR(10))</f>
        <v xml:space="preserve"> Happy Raikoti</v>
      </c>
      <c r="P72" t="e">
        <f>_xlfn.TEXTBEFORE(_xlfn.TEXTAFTER(Table1[[#This Row],[description]],"Composer:"),CHAR(10))</f>
        <v>#N/A</v>
      </c>
      <c r="Q72" t="str">
        <f>_xlfn.TEXTBEFORE(_xlfn.TEXTAFTER(Table1[[#This Row],[description]],CHAR(10)&amp;"Music:"),CHAR(10))</f>
        <v xml:space="preserve"> Happy Raikoti</v>
      </c>
      <c r="R72" t="e">
        <f>_xlfn.TEXTBEFORE(_xlfn.TEXTAFTER(Table1[[#This Row],[description]],CHAR(10)&amp;"Video:"),CHAR(10))</f>
        <v>#N/A</v>
      </c>
      <c r="S72" s="1" t="e">
        <f>HYPERLINK(_xlfn.TEXTBEFORE(_xlfn.TEXTAFTER(Table1[[#This Row],[description]],"YouTube Music:"),CHAR(10)))</f>
        <v>#N/A</v>
      </c>
      <c r="T72" s="1" t="str">
        <f>HYPERLINK(_xlfn.TEXTBEFORE(_xlfn.TEXTAFTER(Table1[[#This Row],[description]],"Spotify:"),CHAR(10)))</f>
        <v xml:space="preserve"> https://open.spotify.com/album/4eXHXXfO93us9UtOjbtpo1</v>
      </c>
      <c r="U72" s="1" t="str">
        <f>HYPERLINK(_xlfn.TEXTBEFORE(_xlfn.TEXTAFTER(Table1[[#This Row],[description]],"Apple Music:"),CHAR(10)))</f>
        <v xml:space="preserve"> https://music.apple.com/in/album/gallan-hundiyan-from-majhail/1791545603?i=1791545604</v>
      </c>
      <c r="V72" s="1" t="e">
        <f>HYPERLINK(_xlfn.TEXTBEFORE(_xlfn.TEXTAFTER(Table1[[#This Row],[description]], "JioSaavn:"),CHAR(10)))</f>
        <v>#N/A</v>
      </c>
      <c r="W72" s="1" t="e">
        <f>HYPERLINK(_xlfn.TEXTBEFORE(_xlfn.TEXTAFTER(Table1[[#This Row],[description]], "Instagram Reel:"),CHAR(10)))</f>
        <v>#N/A</v>
      </c>
    </row>
    <row r="73" spans="1:23" x14ac:dyDescent="0.3">
      <c r="A73" t="s">
        <v>11</v>
      </c>
      <c r="B73" t="s">
        <v>567</v>
      </c>
      <c r="C73" t="s">
        <v>568</v>
      </c>
      <c r="D73" t="s">
        <v>569</v>
      </c>
      <c r="E73" t="s">
        <v>566</v>
      </c>
      <c r="F73" t="s">
        <v>16</v>
      </c>
      <c r="G73" t="s">
        <v>570</v>
      </c>
      <c r="H73" t="s">
        <v>571</v>
      </c>
      <c r="I73" t="s">
        <v>572</v>
      </c>
      <c r="J73" t="s">
        <v>573</v>
      </c>
      <c r="K73" t="str">
        <f>LEFT(_xlfn.TEXTAFTER(Table1[[#This Row],[description]],"Music On:"),10)</f>
        <v xml:space="preserve"> Geet MP3
</v>
      </c>
      <c r="L73" t="str" cm="1">
        <f t="array" ref="L73">_xlfn.IFS(
    AND(ISNUMBER(SEARCH("Album Credits:", Table1[[#This Row],[description]])) ), "Album",
    AND(ISNUMBER(SEARCH("Song Credits:", Table1[[#This Row],[description]]))), "Single", AND(ISNUMBER(SEARCH("Movie Credits:", Table1[[#This Row],[description]]))), "Movie",
    TRUE, "other"
)</f>
        <v>Movie</v>
      </c>
      <c r="M73" t="str">
        <f>_xlfn.TEXTBEFORE(Table1[[#This Row],[Title]],{":","(","-"})</f>
        <v xml:space="preserve">Majhail </v>
      </c>
      <c r="N73" t="e">
        <f>_xlfn.TEXTBEFORE(_xlfn.TEXTAFTER(Table1[[#This Row],[description]],"Singer:"),CHAR(10))</f>
        <v>#N/A</v>
      </c>
      <c r="O73" t="e">
        <f>_xlfn.TEXTBEFORE(_xlfn.TEXTAFTER(Table1[[#This Row],[description]],"Lyrics:"),CHAR(10))</f>
        <v>#N/A</v>
      </c>
      <c r="P73" t="e">
        <f>_xlfn.TEXTBEFORE(_xlfn.TEXTAFTER(Table1[[#This Row],[description]],"Composer:"),CHAR(10))</f>
        <v>#N/A</v>
      </c>
      <c r="Q73" t="e">
        <f>_xlfn.TEXTBEFORE(_xlfn.TEXTAFTER(Table1[[#This Row],[description]],CHAR(10)&amp;"Music:"),CHAR(10))</f>
        <v>#N/A</v>
      </c>
      <c r="R73" t="e">
        <f>_xlfn.TEXTBEFORE(_xlfn.TEXTAFTER(Table1[[#This Row],[description]],CHAR(10)&amp;"Video:"),CHAR(10))</f>
        <v>#N/A</v>
      </c>
      <c r="S73" s="1" t="e">
        <f>HYPERLINK(_xlfn.TEXTBEFORE(_xlfn.TEXTAFTER(Table1[[#This Row],[description]],"YouTube Music:"),CHAR(10)))</f>
        <v>#N/A</v>
      </c>
      <c r="T73" s="1" t="e">
        <f>HYPERLINK(_xlfn.TEXTBEFORE(_xlfn.TEXTAFTER(Table1[[#This Row],[description]],"Spotify:"),CHAR(10)))</f>
        <v>#N/A</v>
      </c>
      <c r="U73" s="1" t="e">
        <f>HYPERLINK(_xlfn.TEXTBEFORE(_xlfn.TEXTAFTER(Table1[[#This Row],[description]],"Apple Music:"),CHAR(10)))</f>
        <v>#N/A</v>
      </c>
      <c r="V73" s="1" t="e">
        <f>HYPERLINK(_xlfn.TEXTBEFORE(_xlfn.TEXTAFTER(Table1[[#This Row],[description]], "JioSaavn:"),CHAR(10)))</f>
        <v>#N/A</v>
      </c>
      <c r="W73" s="1" t="e">
        <f>HYPERLINK(_xlfn.TEXTBEFORE(_xlfn.TEXTAFTER(Table1[[#This Row],[description]], "Instagram Reel:"),CHAR(10)))</f>
        <v>#N/A</v>
      </c>
    </row>
    <row r="74" spans="1:23" x14ac:dyDescent="0.3">
      <c r="A74" t="s">
        <v>11</v>
      </c>
      <c r="B74" t="s">
        <v>575</v>
      </c>
      <c r="C74" t="s">
        <v>576</v>
      </c>
      <c r="D74" t="s">
        <v>577</v>
      </c>
      <c r="E74" t="s">
        <v>574</v>
      </c>
      <c r="F74" t="s">
        <v>16</v>
      </c>
      <c r="G74" t="s">
        <v>578</v>
      </c>
      <c r="H74" t="s">
        <v>579</v>
      </c>
      <c r="I74" t="s">
        <v>580</v>
      </c>
      <c r="J74" t="s">
        <v>581</v>
      </c>
      <c r="K74" t="str">
        <f>LEFT(_xlfn.TEXTAFTER(Table1[[#This Row],[description]],"Label:"),10)</f>
        <v xml:space="preserve"> Geet MP3
</v>
      </c>
      <c r="L74" t="str" cm="1">
        <f t="array" ref="L74">_xlfn.IFS(
    AND(ISNUMBER(SEARCH("Album Credits:", Table1[[#This Row],[description]])) ), "Album",
    AND(ISNUMBER(SEARCH("Song Credits:", Table1[[#This Row],[description]]))), "Single", AND(ISNUMBER(SEARCH("Movie Credits:", Table1[[#This Row],[description]]))), "Movie",
    TRUE, "other"
)</f>
        <v>Single</v>
      </c>
      <c r="M74" t="str">
        <f>_xlfn.TEXTBEFORE(Table1[[#This Row],[Title]],{":","(","-"})</f>
        <v xml:space="preserve">Majhail Anthem </v>
      </c>
      <c r="N74" t="str">
        <f>_xlfn.TEXTBEFORE(_xlfn.TEXTAFTER(Table1[[#This Row],[description]],"Singer:"),CHAR(10))</f>
        <v xml:space="preserve"> Karan Randhawa</v>
      </c>
      <c r="O74" t="str">
        <f>_xlfn.TEXTBEFORE(_xlfn.TEXTAFTER(Table1[[#This Row],[description]],"Lyrics:"),CHAR(10))</f>
        <v xml:space="preserve"> Onkar Malhi</v>
      </c>
      <c r="P74" t="e">
        <f>_xlfn.TEXTBEFORE(_xlfn.TEXTAFTER(Table1[[#This Row],[description]],"Composer:"),CHAR(10))</f>
        <v>#N/A</v>
      </c>
      <c r="Q74" t="str">
        <f>_xlfn.TEXTBEFORE(_xlfn.TEXTAFTER(Table1[[#This Row],[description]],CHAR(10)&amp;"Music:"),CHAR(10))</f>
        <v xml:space="preserve"> Deep Jandu</v>
      </c>
      <c r="R74" t="e">
        <f>_xlfn.TEXTBEFORE(_xlfn.TEXTAFTER(Table1[[#This Row],[description]],CHAR(10)&amp;"Video:"),CHAR(10))</f>
        <v>#N/A</v>
      </c>
      <c r="S74" s="1" t="e">
        <f>HYPERLINK(_xlfn.TEXTBEFORE(_xlfn.TEXTAFTER(Table1[[#This Row],[description]],"YouTube Music:"),CHAR(10)))</f>
        <v>#N/A</v>
      </c>
      <c r="T74" s="1" t="str">
        <f>HYPERLINK(_xlfn.TEXTBEFORE(_xlfn.TEXTAFTER(Table1[[#This Row],[description]],"Spotify:"),CHAR(10)))</f>
        <v xml:space="preserve"> https://open.spotify.com/album/1V4cW9gOVgxXBqhAVTUOiF</v>
      </c>
      <c r="U74" s="1" t="str">
        <f>HYPERLINK(_xlfn.TEXTBEFORE(_xlfn.TEXTAFTER(Table1[[#This Row],[description]],"Apple Music:"),CHAR(10)))</f>
        <v xml:space="preserve"> https://music.apple.com/in/album/majhail-anthem-from-majhail-single/1791544962</v>
      </c>
      <c r="V74" s="1" t="e">
        <f>HYPERLINK(_xlfn.TEXTBEFORE(_xlfn.TEXTAFTER(Table1[[#This Row],[description]], "JioSaavn:"),CHAR(10)))</f>
        <v>#N/A</v>
      </c>
      <c r="W74" s="1" t="e">
        <f>HYPERLINK(_xlfn.TEXTBEFORE(_xlfn.TEXTAFTER(Table1[[#This Row],[description]], "Instagram Reel:"),CHAR(10)))</f>
        <v>#N/A</v>
      </c>
    </row>
    <row r="75" spans="1:23" x14ac:dyDescent="0.3">
      <c r="A75" t="s">
        <v>11</v>
      </c>
      <c r="B75" t="s">
        <v>583</v>
      </c>
      <c r="C75" t="s">
        <v>584</v>
      </c>
      <c r="D75" t="s">
        <v>585</v>
      </c>
      <c r="E75" t="s">
        <v>582</v>
      </c>
      <c r="F75" t="s">
        <v>16</v>
      </c>
      <c r="G75" t="s">
        <v>338</v>
      </c>
      <c r="H75" t="s">
        <v>586</v>
      </c>
      <c r="I75" t="s">
        <v>587</v>
      </c>
      <c r="J75" t="s">
        <v>588</v>
      </c>
      <c r="K75" t="str">
        <f>LEFT(_xlfn.TEXTAFTER(Table1[[#This Row],[description]],"Label:"),10)</f>
        <v xml:space="preserve"> Geet MP3
</v>
      </c>
      <c r="L75" t="str" cm="1">
        <f t="array" ref="L75">_xlfn.IFS(
    AND(ISNUMBER(SEARCH("Album Credits:", Table1[[#This Row],[description]])) ), "Album",
    AND(ISNUMBER(SEARCH("Song Credits:", Table1[[#This Row],[description]]))), "Single", AND(ISNUMBER(SEARCH("Movie Credits:", Table1[[#This Row],[description]]))), "Movie",
    TRUE, "other"
)</f>
        <v>Single</v>
      </c>
      <c r="M75" t="str">
        <f>_xlfn.TEXTBEFORE(Table1[[#This Row],[Title]],{":","(","-"})</f>
        <v>Sohneya</v>
      </c>
      <c r="N75" t="str">
        <f>_xlfn.TEXTBEFORE(_xlfn.TEXTAFTER(Table1[[#This Row],[description]],"Singer:"),CHAR(10))</f>
        <v xml:space="preserve"> Sunidhi Chauhan &amp; Happy Raikoti</v>
      </c>
      <c r="O75" t="str">
        <f>_xlfn.TEXTBEFORE(_xlfn.TEXTAFTER(Table1[[#This Row],[description]],"Lyrics:"),CHAR(10))</f>
        <v xml:space="preserve"> Happy Raikoti</v>
      </c>
      <c r="P75" t="e">
        <f>_xlfn.TEXTBEFORE(_xlfn.TEXTAFTER(Table1[[#This Row],[description]],"Composer:"),CHAR(10))</f>
        <v>#N/A</v>
      </c>
      <c r="Q75" t="str">
        <f>_xlfn.TEXTBEFORE(_xlfn.TEXTAFTER(Table1[[#This Row],[description]],CHAR(10)&amp;"Music:"),CHAR(10))</f>
        <v xml:space="preserve"> Happy Raikoti</v>
      </c>
      <c r="R75" t="e">
        <f>_xlfn.TEXTBEFORE(_xlfn.TEXTAFTER(Table1[[#This Row],[description]],CHAR(10)&amp;"Video:"),CHAR(10))</f>
        <v>#N/A</v>
      </c>
      <c r="S75" s="1" t="e">
        <f>HYPERLINK(_xlfn.TEXTBEFORE(_xlfn.TEXTAFTER(Table1[[#This Row],[description]],"YouTube Music:"),CHAR(10)))</f>
        <v>#N/A</v>
      </c>
      <c r="T75" s="1" t="str">
        <f>HYPERLINK(_xlfn.TEXTBEFORE(_xlfn.TEXTAFTER(Table1[[#This Row],[description]],"Spotify:"),CHAR(10)))</f>
        <v xml:space="preserve"> https://open.spotify.com/album/09v1W0BjLuypgUrdm7tHbv</v>
      </c>
      <c r="U75" s="1" t="str">
        <f>HYPERLINK(_xlfn.TEXTBEFORE(_xlfn.TEXTAFTER(Table1[[#This Row],[description]],"Apple Music:"),CHAR(10)))</f>
        <v xml:space="preserve"> https://music.apple.com/in/album/sohneya-from-majhail/1790856214?i=1790856215</v>
      </c>
      <c r="V75" s="1" t="e">
        <f>HYPERLINK(_xlfn.TEXTBEFORE(_xlfn.TEXTAFTER(Table1[[#This Row],[description]], "JioSaavn:"),CHAR(10)))</f>
        <v>#N/A</v>
      </c>
      <c r="W75" s="1" t="e">
        <f>HYPERLINK(_xlfn.TEXTBEFORE(_xlfn.TEXTAFTER(Table1[[#This Row],[description]], "Instagram Reel:"),CHAR(10)))</f>
        <v>#N/A</v>
      </c>
    </row>
    <row r="76" spans="1:23" x14ac:dyDescent="0.3">
      <c r="A76" t="s">
        <v>11</v>
      </c>
      <c r="B76" t="s">
        <v>590</v>
      </c>
      <c r="C76" t="s">
        <v>591</v>
      </c>
      <c r="D76" t="s">
        <v>592</v>
      </c>
      <c r="E76" t="s">
        <v>589</v>
      </c>
      <c r="F76" t="s">
        <v>16</v>
      </c>
      <c r="G76" t="s">
        <v>593</v>
      </c>
      <c r="H76" t="s">
        <v>594</v>
      </c>
      <c r="I76" t="s">
        <v>595</v>
      </c>
      <c r="J76" t="s">
        <v>596</v>
      </c>
      <c r="K76" t="str">
        <f>LEFT(_xlfn.TEXTAFTER(Table1[[#This Row],[description]],"Music On:"),10)</f>
        <v xml:space="preserve"> Geet MP3
</v>
      </c>
      <c r="L76" t="str" cm="1">
        <f t="array" ref="L76">_xlfn.IFS(
    AND(ISNUMBER(SEARCH("Album Credits:", Table1[[#This Row],[description]])) ), "Album",
    AND(ISNUMBER(SEARCH("Song Credits:", Table1[[#This Row],[description]]))), "Single", AND(ISNUMBER(SEARCH("Movie Credits:", Table1[[#This Row],[description]]))), "Movie",
    TRUE, "other"
)</f>
        <v>Movie</v>
      </c>
      <c r="M76" t="str">
        <f>_xlfn.TEXTBEFORE(Table1[[#This Row],[Title]],{":","(","-"})</f>
        <v xml:space="preserve">MAJHAIL </v>
      </c>
      <c r="N76" t="e">
        <f>_xlfn.TEXTBEFORE(_xlfn.TEXTAFTER(Table1[[#This Row],[description]],"Singer:"),CHAR(10))</f>
        <v>#N/A</v>
      </c>
      <c r="O76" t="e">
        <f>_xlfn.TEXTBEFORE(_xlfn.TEXTAFTER(Table1[[#This Row],[description]],"Lyrics:"),CHAR(10))</f>
        <v>#N/A</v>
      </c>
      <c r="P76" t="e">
        <f>_xlfn.TEXTBEFORE(_xlfn.TEXTAFTER(Table1[[#This Row],[description]],"Composer:"),CHAR(10))</f>
        <v>#N/A</v>
      </c>
      <c r="Q76" t="e">
        <f>_xlfn.TEXTBEFORE(_xlfn.TEXTAFTER(Table1[[#This Row],[description]],CHAR(10)&amp;"Music:"),CHAR(10))</f>
        <v>#N/A</v>
      </c>
      <c r="R76" t="e">
        <f>_xlfn.TEXTBEFORE(_xlfn.TEXTAFTER(Table1[[#This Row],[description]],CHAR(10)&amp;"Video:"),CHAR(10))</f>
        <v>#N/A</v>
      </c>
      <c r="S76" s="1" t="e">
        <f>HYPERLINK(_xlfn.TEXTBEFORE(_xlfn.TEXTAFTER(Table1[[#This Row],[description]],"YouTube Music:"),CHAR(10)))</f>
        <v>#N/A</v>
      </c>
      <c r="T76" s="1" t="e">
        <f>HYPERLINK(_xlfn.TEXTBEFORE(_xlfn.TEXTAFTER(Table1[[#This Row],[description]],"Spotify:"),CHAR(10)))</f>
        <v>#N/A</v>
      </c>
      <c r="U76" s="1" t="e">
        <f>HYPERLINK(_xlfn.TEXTBEFORE(_xlfn.TEXTAFTER(Table1[[#This Row],[description]],"Apple Music:"),CHAR(10)))</f>
        <v>#N/A</v>
      </c>
      <c r="V76" s="1" t="e">
        <f>HYPERLINK(_xlfn.TEXTBEFORE(_xlfn.TEXTAFTER(Table1[[#This Row],[description]], "JioSaavn:"),CHAR(10)))</f>
        <v>#N/A</v>
      </c>
      <c r="W76" s="1" t="e">
        <f>HYPERLINK(_xlfn.TEXTBEFORE(_xlfn.TEXTAFTER(Table1[[#This Row],[description]], "Instagram Reel:"),CHAR(10)))</f>
        <v>#N/A</v>
      </c>
    </row>
    <row r="77" spans="1:23" x14ac:dyDescent="0.3">
      <c r="A77" t="s">
        <v>11</v>
      </c>
      <c r="B77" t="s">
        <v>598</v>
      </c>
      <c r="C77" t="s">
        <v>599</v>
      </c>
      <c r="D77" t="s">
        <v>600</v>
      </c>
      <c r="E77" t="s">
        <v>597</v>
      </c>
      <c r="F77" t="s">
        <v>16</v>
      </c>
      <c r="G77" t="s">
        <v>601</v>
      </c>
      <c r="H77" t="s">
        <v>602</v>
      </c>
      <c r="I77" t="s">
        <v>603</v>
      </c>
      <c r="J77" t="s">
        <v>604</v>
      </c>
      <c r="K77" t="str">
        <f>LEFT(_xlfn.TEXTAFTER(Table1[[#This Row],[description]],"Label:"),10)</f>
        <v xml:space="preserve"> Geet MP3
</v>
      </c>
      <c r="L77" t="str" cm="1">
        <f t="array" ref="L77">_xlfn.IFS(
    AND(ISNUMBER(SEARCH("Album Credits:", Table1[[#This Row],[description]])) ), "Album",
    AND(ISNUMBER(SEARCH("Song Credits:", Table1[[#This Row],[description]]))), "Single", AND(ISNUMBER(SEARCH("Movie Credits:", Table1[[#This Row],[description]]))), "Movie",
    TRUE, "other"
)</f>
        <v>Single</v>
      </c>
      <c r="M77" t="str">
        <f>_xlfn.TEXTBEFORE(Table1[[#This Row],[Title]],{":","(","-"})</f>
        <v>Hadd Todta</v>
      </c>
      <c r="N77" t="str">
        <f>_xlfn.TEXTBEFORE(_xlfn.TEXTAFTER(Table1[[#This Row],[description]],"Singer:"),CHAR(10))</f>
        <v xml:space="preserve"> Amrit Maan, Deep Jandu</v>
      </c>
      <c r="O77" t="str">
        <f>_xlfn.TEXTBEFORE(_xlfn.TEXTAFTER(Table1[[#This Row],[description]],"Lyrics:"),CHAR(10))</f>
        <v xml:space="preserve"> Amrit Maan</v>
      </c>
      <c r="P77" t="e">
        <f>_xlfn.TEXTBEFORE(_xlfn.TEXTAFTER(Table1[[#This Row],[description]],"Composer:"),CHAR(10))</f>
        <v>#N/A</v>
      </c>
      <c r="Q77" t="str">
        <f>_xlfn.TEXTBEFORE(_xlfn.TEXTAFTER(Table1[[#This Row],[description]],CHAR(10)&amp;"Music:"),CHAR(10))</f>
        <v xml:space="preserve"> Deep Jandu</v>
      </c>
      <c r="R77" t="e">
        <f>_xlfn.TEXTBEFORE(_xlfn.TEXTAFTER(Table1[[#This Row],[description]],CHAR(10)&amp;"Video:"),CHAR(10))</f>
        <v>#N/A</v>
      </c>
      <c r="S77" s="1" t="str">
        <f>HYPERLINK(_xlfn.TEXTBEFORE(_xlfn.TEXTAFTER(Table1[[#This Row],[description]],"YouTube Music:"),CHAR(10)))</f>
        <v xml:space="preserve"> https://music.youtube.com/playlist?list=OLAK5uy_m8wjfgLJ1OgKuWDgfVHqOU2Kc2JruvRkA&amp;si=dnv9tR4Ht_e6sXa5</v>
      </c>
      <c r="T77" s="1" t="str">
        <f>HYPERLINK(_xlfn.TEXTBEFORE(_xlfn.TEXTAFTER(Table1[[#This Row],[description]],"Spotify:"),CHAR(10)))</f>
        <v xml:space="preserve"> https://open.spotify.com/album/76TqXlblGWmMvVNLJtNw0I?si=QafkIbXYQxCegk7LePT86Q</v>
      </c>
      <c r="U77" s="1" t="str">
        <f>HYPERLINK(_xlfn.TEXTBEFORE(_xlfn.TEXTAFTER(Table1[[#This Row],[description]],"Apple Music:"),CHAR(10)))</f>
        <v xml:space="preserve"> https://music.apple.com/us/album/hadd-todta-from-majhail-single/1789307095</v>
      </c>
      <c r="V77" s="1" t="str">
        <f>HYPERLINK(_xlfn.TEXTBEFORE(_xlfn.TEXTAFTER(Table1[[#This Row],[description]], "JioSaavn:"),CHAR(10)))</f>
        <v xml:space="preserve"> https://www.jiosaavn.com/song/hadd-todta-from-majhail-from-majhail/Fw80QDZjQgc</v>
      </c>
      <c r="W77" s="1" t="str">
        <f>HYPERLINK(_xlfn.TEXTBEFORE(_xlfn.TEXTAFTER(Table1[[#This Row],[description]], "Instagram Reel:"),CHAR(10)))</f>
        <v/>
      </c>
    </row>
    <row r="78" spans="1:23" x14ac:dyDescent="0.3">
      <c r="A78" t="s">
        <v>11</v>
      </c>
      <c r="B78" t="s">
        <v>606</v>
      </c>
      <c r="C78" t="s">
        <v>607</v>
      </c>
      <c r="D78" t="s">
        <v>608</v>
      </c>
      <c r="E78" t="s">
        <v>605</v>
      </c>
      <c r="F78" t="s">
        <v>16</v>
      </c>
      <c r="G78" t="s">
        <v>609</v>
      </c>
      <c r="H78" t="s">
        <v>610</v>
      </c>
      <c r="I78" t="s">
        <v>611</v>
      </c>
      <c r="J78" t="s">
        <v>612</v>
      </c>
      <c r="K78" t="str">
        <f>LEFT(_xlfn.TEXTAFTER(Table1[[#This Row],[description]],"Label:"),10)</f>
        <v xml:space="preserve"> Geet MP3
</v>
      </c>
      <c r="L78" t="str" cm="1">
        <f t="array" ref="L78">_xlfn.IFS(
    AND(ISNUMBER(SEARCH("Album Credits:", Table1[[#This Row],[description]])) ), "Album",
    AND(ISNUMBER(SEARCH("Song Credits:", Table1[[#This Row],[description]]))), "Single", AND(ISNUMBER(SEARCH("Movie Credits:", Table1[[#This Row],[description]]))), "Movie",
    TRUE, "other"
)</f>
        <v>other</v>
      </c>
      <c r="M78" t="str">
        <f>_xlfn.TEXTBEFORE(Table1[[#This Row],[Title]],{":","(","-"})</f>
        <v>Amli Boyfriend</v>
      </c>
      <c r="N78" t="e">
        <f>_xlfn.TEXTBEFORE(_xlfn.TEXTAFTER(Table1[[#This Row],[description]],"Singer:"),CHAR(10))</f>
        <v>#N/A</v>
      </c>
      <c r="O78" t="str">
        <f>_xlfn.TEXTBEFORE(_xlfn.TEXTAFTER(Table1[[#This Row],[description]],"Lyrics:"),CHAR(10))</f>
        <v xml:space="preserve"> Sidhu Jajjal</v>
      </c>
      <c r="P78" t="str">
        <f>_xlfn.TEXTBEFORE(_xlfn.TEXTAFTER(Table1[[#This Row],[description]],"Composer:"),CHAR(10))</f>
        <v xml:space="preserve"> Vadda Grewal</v>
      </c>
      <c r="Q78" t="str">
        <f>_xlfn.TEXTBEFORE(_xlfn.TEXTAFTER(Table1[[#This Row],[description]],CHAR(10)&amp;"Music:"),CHAR(10))</f>
        <v xml:space="preserve"> Geet</v>
      </c>
      <c r="R78" t="str">
        <f>_xlfn.TEXTBEFORE(_xlfn.TEXTAFTER(Table1[[#This Row],[description]],CHAR(10)&amp;"Video:"),CHAR(10))</f>
        <v xml:space="preserve"> Bigthought Films</v>
      </c>
      <c r="S78" s="1" t="e">
        <f>HYPERLINK(_xlfn.TEXTBEFORE(_xlfn.TEXTAFTER(Table1[[#This Row],[description]],"YouTube Music:"),CHAR(10)))</f>
        <v>#N/A</v>
      </c>
      <c r="T78" s="1" t="str">
        <f>HYPERLINK(_xlfn.TEXTBEFORE(_xlfn.TEXTAFTER(Table1[[#This Row],[description]],"Spotify:"),CHAR(10)))</f>
        <v xml:space="preserve"> https://open.spotify.com/album/2FIMVMCyrq3e1JoeI51x5t</v>
      </c>
      <c r="U78" s="1" t="str">
        <f>HYPERLINK(_xlfn.TEXTBEFORE(_xlfn.TEXTAFTER(Table1[[#This Row],[description]],"Apple Music:"),CHAR(10)))</f>
        <v xml:space="preserve"> https://music.apple.com/in/album/no-smoking-ep/1774530833</v>
      </c>
      <c r="V78" s="1" t="e">
        <f>HYPERLINK(_xlfn.TEXTBEFORE(_xlfn.TEXTAFTER(Table1[[#This Row],[description]], "JioSaavn:"),CHAR(10)))</f>
        <v>#N/A</v>
      </c>
      <c r="W78" s="1" t="e">
        <f>HYPERLINK(_xlfn.TEXTBEFORE(_xlfn.TEXTAFTER(Table1[[#This Row],[description]], "Instagram Reel:"),CHAR(10)))</f>
        <v>#N/A</v>
      </c>
    </row>
    <row r="79" spans="1:23" x14ac:dyDescent="0.3">
      <c r="A79" t="s">
        <v>11</v>
      </c>
      <c r="B79" t="s">
        <v>614</v>
      </c>
      <c r="C79" t="s">
        <v>615</v>
      </c>
      <c r="D79" t="s">
        <v>616</v>
      </c>
      <c r="E79" t="s">
        <v>613</v>
      </c>
      <c r="F79" t="s">
        <v>16</v>
      </c>
      <c r="G79" t="s">
        <v>214</v>
      </c>
      <c r="H79" t="s">
        <v>617</v>
      </c>
      <c r="I79" t="s">
        <v>618</v>
      </c>
      <c r="J79" t="s">
        <v>619</v>
      </c>
      <c r="K79" t="str">
        <f>LEFT(_xlfn.TEXTAFTER(Table1[[#This Row],[description]],"Label:"),10)</f>
        <v xml:space="preserve"> Geet MP3
</v>
      </c>
      <c r="L79" t="str" cm="1">
        <f t="array" ref="L79">_xlfn.IFS(
    AND(ISNUMBER(SEARCH("Album Credits:", Table1[[#This Row],[description]])) ), "Album",
    AND(ISNUMBER(SEARCH("Song Credits:", Table1[[#This Row],[description]]))), "Single", AND(ISNUMBER(SEARCH("Movie Credits:", Table1[[#This Row],[description]]))), "Movie",
    TRUE, "other"
)</f>
        <v>other</v>
      </c>
      <c r="M79" t="str">
        <f>_xlfn.TEXTBEFORE(Table1[[#This Row],[Title]],{":","(","-"})</f>
        <v xml:space="preserve">Defender </v>
      </c>
      <c r="N79" t="str">
        <f>_xlfn.TEXTBEFORE(_xlfn.TEXTAFTER(Table1[[#This Row],[description]],"Singer:"),CHAR(10))</f>
        <v xml:space="preserve"> Harf Cheema Ft. Sudesh Kumari</v>
      </c>
      <c r="O79" t="str">
        <f>_xlfn.TEXTBEFORE(_xlfn.TEXTAFTER(Table1[[#This Row],[description]],"Lyrics:"),CHAR(10))</f>
        <v xml:space="preserve"> Harf Cheema</v>
      </c>
      <c r="P79" t="str">
        <f>_xlfn.TEXTBEFORE(_xlfn.TEXTAFTER(Table1[[#This Row],[description]],"Composer:"),CHAR(10))</f>
        <v xml:space="preserve"> Harf Cheema</v>
      </c>
      <c r="Q79" t="str">
        <f>_xlfn.TEXTBEFORE(_xlfn.TEXTAFTER(Table1[[#This Row],[description]],CHAR(10)&amp;"Music:"),CHAR(10))</f>
        <v xml:space="preserve"> Bull music</v>
      </c>
      <c r="R79" t="str">
        <f>_xlfn.TEXTBEFORE(_xlfn.TEXTAFTER(Table1[[#This Row],[description]],CHAR(10)&amp;"Video:"),CHAR(10))</f>
        <v xml:space="preserve"> Hitesh Arora</v>
      </c>
      <c r="S79" s="1" t="e">
        <f>HYPERLINK(_xlfn.TEXTBEFORE(_xlfn.TEXTAFTER(Table1[[#This Row],[description]],"YouTube Music:"),CHAR(10)))</f>
        <v>#N/A</v>
      </c>
      <c r="T79" s="1" t="e">
        <f>HYPERLINK(_xlfn.TEXTBEFORE(_xlfn.TEXTAFTER(Table1[[#This Row],[description]],"Spotify:"),CHAR(10)))</f>
        <v>#N/A</v>
      </c>
      <c r="U79" s="1" t="e">
        <f>HYPERLINK(_xlfn.TEXTBEFORE(_xlfn.TEXTAFTER(Table1[[#This Row],[description]],"Apple Music:"),CHAR(10)))</f>
        <v>#N/A</v>
      </c>
      <c r="V79" s="1" t="e">
        <f>HYPERLINK(_xlfn.TEXTBEFORE(_xlfn.TEXTAFTER(Table1[[#This Row],[description]], "JioSaavn:"),CHAR(10)))</f>
        <v>#N/A</v>
      </c>
      <c r="W79" s="1" t="e">
        <f>HYPERLINK(_xlfn.TEXTBEFORE(_xlfn.TEXTAFTER(Table1[[#This Row],[description]], "Instagram Reel:"),CHAR(10)))</f>
        <v>#N/A</v>
      </c>
    </row>
    <row r="80" spans="1:23" x14ac:dyDescent="0.3">
      <c r="A80" t="s">
        <v>11</v>
      </c>
      <c r="B80" t="s">
        <v>621</v>
      </c>
      <c r="C80" t="s">
        <v>622</v>
      </c>
      <c r="D80" t="s">
        <v>623</v>
      </c>
      <c r="E80" t="s">
        <v>620</v>
      </c>
      <c r="F80" t="s">
        <v>16</v>
      </c>
      <c r="G80" t="s">
        <v>593</v>
      </c>
      <c r="H80" t="s">
        <v>624</v>
      </c>
      <c r="I80" t="s">
        <v>625</v>
      </c>
      <c r="J80" t="s">
        <v>626</v>
      </c>
      <c r="K80" t="str">
        <f>LEFT(_xlfn.TEXTAFTER(Table1[[#This Row],[description]],"Label:"),10)</f>
        <v xml:space="preserve"> Geet MP3 </v>
      </c>
      <c r="L80" t="str" cm="1">
        <f t="array" ref="L80">_xlfn.IFS(
    AND(ISNUMBER(SEARCH("Album Credits:", Table1[[#This Row],[description]])) ), "Album",
    AND(ISNUMBER(SEARCH("Song Credits:", Table1[[#This Row],[description]]))), "Single", AND(ISNUMBER(SEARCH("Movie Credits:", Table1[[#This Row],[description]]))), "Movie",
    TRUE, "other"
)</f>
        <v>Single</v>
      </c>
      <c r="M80" t="str">
        <f>_xlfn.TEXTBEFORE(Table1[[#This Row],[Title]],{":","(","-"})</f>
        <v xml:space="preserve">MAJHAIL </v>
      </c>
      <c r="N80" t="e">
        <f>_xlfn.TEXTBEFORE(_xlfn.TEXTAFTER(Table1[[#This Row],[description]],"Singer:"),CHAR(10))</f>
        <v>#N/A</v>
      </c>
      <c r="O80" t="str">
        <f>_xlfn.TEXTBEFORE(_xlfn.TEXTAFTER(Table1[[#This Row],[description]],"Lyrics:"),CHAR(10))</f>
        <v xml:space="preserve"> Prem Dhillon</v>
      </c>
      <c r="P80" t="e">
        <f>_xlfn.TEXTBEFORE(_xlfn.TEXTAFTER(Table1[[#This Row],[description]],"Composer:"),CHAR(10))</f>
        <v>#N/A</v>
      </c>
      <c r="Q80" t="e">
        <f>_xlfn.TEXTBEFORE(_xlfn.TEXTAFTER(Table1[[#This Row],[description]],CHAR(10)&amp;"Music:"),CHAR(10))</f>
        <v>#N/A</v>
      </c>
      <c r="R80" t="e">
        <f>_xlfn.TEXTBEFORE(_xlfn.TEXTAFTER(Table1[[#This Row],[description]],CHAR(10)&amp;"Video:"),CHAR(10))</f>
        <v>#N/A</v>
      </c>
      <c r="S80" s="1" t="str">
        <f>HYPERLINK(_xlfn.TEXTBEFORE(_xlfn.TEXTAFTER(Table1[[#This Row],[description]],"YouTube Music:"),CHAR(10)))</f>
        <v xml:space="preserve"> https://music.youtube.com/watch?v=eXW07lV7_yM&amp;si=bKETn4hKOeWQPwlP</v>
      </c>
      <c r="T80" s="1" t="str">
        <f>HYPERLINK(_xlfn.TEXTBEFORE(_xlfn.TEXTAFTER(Table1[[#This Row],[description]],"Spotify:"),CHAR(10)))</f>
        <v xml:space="preserve"> https://open.spotify.com/album/51nwNRYw6uBFk7n4GVanoB?si=zFng_FizQhSDYnlH_bQZSg</v>
      </c>
      <c r="U80" s="1" t="str">
        <f>HYPERLINK(_xlfn.TEXTBEFORE(_xlfn.TEXTAFTER(Table1[[#This Row],[description]],"Apple Music:"),CHAR(10)))</f>
        <v xml:space="preserve"> https://music.apple.com/us/album/majhail/1784984522?i=1784984575</v>
      </c>
      <c r="V80" s="1" t="str">
        <f>HYPERLINK(_xlfn.TEXTBEFORE(_xlfn.TEXTAFTER(Table1[[#This Row],[description]], "JioSaavn:"),CHAR(10)))</f>
        <v xml:space="preserve"> https://www.jiosaavn.com/album/majhail/pW7DY0mlzcw_</v>
      </c>
      <c r="W80" s="1" t="e">
        <f>HYPERLINK(_xlfn.TEXTBEFORE(_xlfn.TEXTAFTER(Table1[[#This Row],[description]], "Instagram Reel:"),CHAR(10)))</f>
        <v>#N/A</v>
      </c>
    </row>
    <row r="81" spans="1:23" x14ac:dyDescent="0.3">
      <c r="A81" t="s">
        <v>11</v>
      </c>
      <c r="B81" t="s">
        <v>628</v>
      </c>
      <c r="C81" t="s">
        <v>629</v>
      </c>
      <c r="D81" t="s">
        <v>630</v>
      </c>
      <c r="E81" t="s">
        <v>627</v>
      </c>
      <c r="F81" t="s">
        <v>16</v>
      </c>
      <c r="G81" t="s">
        <v>145</v>
      </c>
      <c r="H81" t="s">
        <v>631</v>
      </c>
      <c r="I81" t="s">
        <v>632</v>
      </c>
      <c r="J81" t="s">
        <v>633</v>
      </c>
      <c r="K81" t="str">
        <f>LEFT(_xlfn.TEXTAFTER(Table1[[#This Row],[description]],"Label:"),10)</f>
        <v xml:space="preserve"> Geet MP3
</v>
      </c>
      <c r="L81" t="str" cm="1">
        <f t="array" ref="L81">_xlfn.IFS(
    AND(ISNUMBER(SEARCH("Album Credits:", Table1[[#This Row],[description]])) ), "Album",
    AND(ISNUMBER(SEARCH("Song Credits:", Table1[[#This Row],[description]]))), "Single", AND(ISNUMBER(SEARCH("Movie Credits:", Table1[[#This Row],[description]]))), "Movie",
    TRUE, "other"
)</f>
        <v>other</v>
      </c>
      <c r="M81" t="str">
        <f>_xlfn.TEXTBEFORE(Table1[[#This Row],[Title]],{":","(","-"})</f>
        <v xml:space="preserve">Attitude </v>
      </c>
      <c r="N81" t="str">
        <f>_xlfn.TEXTBEFORE(_xlfn.TEXTAFTER(Table1[[#This Row],[description]],"Singer:"),CHAR(10))</f>
        <v xml:space="preserve"> Harf Cheema Ft. Jasmeen Akhtar</v>
      </c>
      <c r="O81" t="e">
        <f>_xlfn.TEXTBEFORE(_xlfn.TEXTAFTER(Table1[[#This Row],[description]],"Lyrics:"),CHAR(10))</f>
        <v>#N/A</v>
      </c>
      <c r="P81" t="str">
        <f>_xlfn.TEXTBEFORE(_xlfn.TEXTAFTER(Table1[[#This Row],[description]],"Composer:"),CHAR(10))</f>
        <v xml:space="preserve"> Harf Cheema</v>
      </c>
      <c r="Q81" t="str">
        <f>_xlfn.TEXTBEFORE(_xlfn.TEXTAFTER(Table1[[#This Row],[description]],CHAR(10)&amp;"Music:"),CHAR(10))</f>
        <v xml:space="preserve"> Bull Music</v>
      </c>
      <c r="R81" t="str">
        <f>_xlfn.TEXTBEFORE(_xlfn.TEXTAFTER(Table1[[#This Row],[description]],CHAR(10)&amp;"Video:"),CHAR(10))</f>
        <v xml:space="preserve"> Diljot Garcha</v>
      </c>
      <c r="S81" s="1" t="str">
        <f>HYPERLINK(_xlfn.TEXTBEFORE(_xlfn.TEXTAFTER(Table1[[#This Row],[description]],"YouTube Music:"),CHAR(10)))</f>
        <v xml:space="preserve"> https://music.youtube.com/playlist?list=OLAK5uy_lY7EqRNqe1lLEP1BQsRz_BDUejpPZAYGs&amp;si=0f8L6al_4NNeyEHz</v>
      </c>
      <c r="T81" s="1" t="str">
        <f>HYPERLINK(_xlfn.TEXTBEFORE(_xlfn.TEXTAFTER(Table1[[#This Row],[description]],"Spotify:"),CHAR(10)))</f>
        <v xml:space="preserve"> https://open.spotify.com/album/6ukTEfsBa5GIp9nOJQTLkw?si=pfnZWd-KTKW2o_mcL8cbhA</v>
      </c>
      <c r="U81" s="1" t="str">
        <f>HYPERLINK(_xlfn.TEXTBEFORE(_xlfn.TEXTAFTER(Table1[[#This Row],[description]],"Apple Music:"),CHAR(10)))</f>
        <v xml:space="preserve"> https://music.apple.com/us/album/future-folk-ep/1781681641</v>
      </c>
      <c r="V81" s="1" t="str">
        <f>HYPERLINK(_xlfn.TEXTBEFORE(_xlfn.TEXTAFTER(Table1[[#This Row],[description]], "JioSaavn:"),CHAR(10)))</f>
        <v xml:space="preserve"> https://www.jiosaavn.com/album/future-folk/teM4CMCo3ks_</v>
      </c>
      <c r="W81" s="1" t="e">
        <f>HYPERLINK(_xlfn.TEXTBEFORE(_xlfn.TEXTAFTER(Table1[[#This Row],[description]], "Instagram Reel:"),CHAR(10)))</f>
        <v>#N/A</v>
      </c>
    </row>
    <row r="82" spans="1:23" x14ac:dyDescent="0.3">
      <c r="A82" t="s">
        <v>11</v>
      </c>
      <c r="B82" t="s">
        <v>635</v>
      </c>
      <c r="C82" t="s">
        <v>636</v>
      </c>
      <c r="D82" t="s">
        <v>637</v>
      </c>
      <c r="E82" t="s">
        <v>634</v>
      </c>
      <c r="F82" t="s">
        <v>16</v>
      </c>
      <c r="G82" t="s">
        <v>214</v>
      </c>
      <c r="H82" t="s">
        <v>638</v>
      </c>
      <c r="I82" t="s">
        <v>639</v>
      </c>
      <c r="J82" t="s">
        <v>640</v>
      </c>
      <c r="K82" t="str">
        <f>LEFT(_xlfn.TEXTAFTER(Table1[[#This Row],[description]],"Label:"),10)</f>
        <v xml:space="preserve"> Geet MP3
</v>
      </c>
      <c r="L82" t="str" cm="1">
        <f t="array" ref="L82">_xlfn.IFS(
    AND(ISNUMBER(SEARCH("Album Credits:", Table1[[#This Row],[description]])) ), "Album",
    AND(ISNUMBER(SEARCH("Song Credits:", Table1[[#This Row],[description]]))), "Single", AND(ISNUMBER(SEARCH("Movie Credits:", Table1[[#This Row],[description]]))), "Movie",
    TRUE, "other"
)</f>
        <v>Single</v>
      </c>
      <c r="M82" t="str">
        <f>_xlfn.TEXTBEFORE(Table1[[#This Row],[Title]],{":","(","-"})</f>
        <v xml:space="preserve">Weekend Lalkare </v>
      </c>
      <c r="N82" t="str">
        <f>_xlfn.TEXTBEFORE(_xlfn.TEXTAFTER(Table1[[#This Row],[description]],"Singer:"),CHAR(10))</f>
        <v xml:space="preserve"> Ricky Chahal </v>
      </c>
      <c r="O82" t="str">
        <f>_xlfn.TEXTBEFORE(_xlfn.TEXTAFTER(Table1[[#This Row],[description]],"Lyrics:"),CHAR(10))</f>
        <v xml:space="preserve"> Jammu &amp; Ricky Chahal </v>
      </c>
      <c r="P82" t="e">
        <f>_xlfn.TEXTBEFORE(_xlfn.TEXTAFTER(Table1[[#This Row],[description]],"Composer:"),CHAR(10))</f>
        <v>#N/A</v>
      </c>
      <c r="Q82" t="str">
        <f>_xlfn.TEXTBEFORE(_xlfn.TEXTAFTER(Table1[[#This Row],[description]],CHAR(10)&amp;"Music:"),CHAR(10))</f>
        <v xml:space="preserve"> Its PB </v>
      </c>
      <c r="R82" t="e">
        <f>_xlfn.TEXTBEFORE(_xlfn.TEXTAFTER(Table1[[#This Row],[description]],CHAR(10)&amp;"Video:"),CHAR(10))</f>
        <v>#N/A</v>
      </c>
      <c r="S82" s="1" t="str">
        <f>HYPERLINK(_xlfn.TEXTBEFORE(_xlfn.TEXTAFTER(Table1[[#This Row],[description]],"YouTube Music:"),CHAR(10)))</f>
        <v xml:space="preserve"> https://music.youtube.com/playlist?list=OLAK5uy_mOaSnKiK657gVZ3XvIBzRZv8BQK_JYwjw&amp;si=ywA9nB0Z6tGGXemf</v>
      </c>
      <c r="T82" s="1" t="str">
        <f>HYPERLINK(_xlfn.TEXTBEFORE(_xlfn.TEXTAFTER(Table1[[#This Row],[description]],"Spotify:"),CHAR(10)))</f>
        <v xml:space="preserve"> https://open.spotify.com/album/1rxDdcOc5l5bvvkKk1LQKw?si=TtNOV6V9Sgu1YE4v1P0u2w</v>
      </c>
      <c r="U82" s="1" t="str">
        <f>HYPERLINK(_xlfn.TEXTBEFORE(_xlfn.TEXTAFTER(Table1[[#This Row],[description]],"Apple Music:"),CHAR(10)))</f>
        <v xml:space="preserve"> https://music.apple.com/us/album/weekend-lalkare-single/1784372271</v>
      </c>
      <c r="V82" s="1" t="str">
        <f>HYPERLINK(_xlfn.TEXTBEFORE(_xlfn.TEXTAFTER(Table1[[#This Row],[description]], "JioSaavn:"),CHAR(10)))</f>
        <v xml:space="preserve"> https://www.jiosaavn.com/album/weekend-lalkare/Rl3P6JgadrY_</v>
      </c>
      <c r="W82" s="1" t="str">
        <f>HYPERLINK(_xlfn.TEXTBEFORE(_xlfn.TEXTAFTER(Table1[[#This Row],[description]], "Instagram Reel:"),CHAR(10)))</f>
        <v xml:space="preserve"> https://www.instagram.com/reels/audio/1129306685440838?igsh=bjZ0amF5aGZ1bHgx</v>
      </c>
    </row>
    <row r="83" spans="1:23" x14ac:dyDescent="0.3">
      <c r="A83" t="s">
        <v>11</v>
      </c>
      <c r="B83" t="s">
        <v>642</v>
      </c>
      <c r="C83" t="s">
        <v>643</v>
      </c>
      <c r="D83" t="s">
        <v>644</v>
      </c>
      <c r="E83" t="s">
        <v>641</v>
      </c>
      <c r="F83" t="s">
        <v>16</v>
      </c>
      <c r="G83" t="s">
        <v>645</v>
      </c>
      <c r="H83" t="s">
        <v>646</v>
      </c>
      <c r="I83" t="s">
        <v>647</v>
      </c>
      <c r="J83" t="s">
        <v>648</v>
      </c>
      <c r="K83" t="str">
        <f>LEFT(_xlfn.TEXTAFTER(Table1[[#This Row],[description]],"Music On:"),10)</f>
        <v xml:space="preserve"> Geet MP3
</v>
      </c>
      <c r="L83" t="str" cm="1">
        <f t="array" ref="L83">_xlfn.IFS(
    AND(ISNUMBER(SEARCH("Album Credits:", Table1[[#This Row],[description]])) ), "Album",
    AND(ISNUMBER(SEARCH("Song Credits:", Table1[[#This Row],[description]]))), "Single", AND(ISNUMBER(SEARCH("Movie Credits:", Table1[[#This Row],[description]]))), "Movie",
    TRUE, "other"
)</f>
        <v>Movie</v>
      </c>
      <c r="M83" t="str">
        <f>_xlfn.TEXTBEFORE(Table1[[#This Row],[Title]],{":","(","-"})</f>
        <v xml:space="preserve">ILLTI </v>
      </c>
      <c r="N83" t="e">
        <f>_xlfn.TEXTBEFORE(_xlfn.TEXTAFTER(Table1[[#This Row],[description]],"Singer:"),CHAR(10))</f>
        <v>#N/A</v>
      </c>
      <c r="O83" t="str">
        <f>_xlfn.TEXTBEFORE(_xlfn.TEXTAFTER(Table1[[#This Row],[description]],"Lyrics:"),CHAR(10))</f>
        <v xml:space="preserve"> Kang Sadiq</v>
      </c>
      <c r="P83" t="e">
        <f>_xlfn.TEXTBEFORE(_xlfn.TEXTAFTER(Table1[[#This Row],[description]],"Composer:"),CHAR(10))</f>
        <v>#N/A</v>
      </c>
      <c r="Q83" t="str">
        <f>_xlfn.TEXTBEFORE(_xlfn.TEXTAFTER(Table1[[#This Row],[description]],CHAR(10)&amp;"Music:"),CHAR(10))</f>
        <v xml:space="preserve"> Crowny</v>
      </c>
      <c r="R83" t="e">
        <f>_xlfn.TEXTBEFORE(_xlfn.TEXTAFTER(Table1[[#This Row],[description]],CHAR(10)&amp;"Video:"),CHAR(10))</f>
        <v>#N/A</v>
      </c>
      <c r="S83" s="1" t="e">
        <f>HYPERLINK(_xlfn.TEXTBEFORE(_xlfn.TEXTAFTER(Table1[[#This Row],[description]],"YouTube Music:"),CHAR(10)))</f>
        <v>#N/A</v>
      </c>
      <c r="T83" s="1" t="e">
        <f>HYPERLINK(_xlfn.TEXTBEFORE(_xlfn.TEXTAFTER(Table1[[#This Row],[description]],"Spotify:"),CHAR(10)))</f>
        <v>#N/A</v>
      </c>
      <c r="U83" s="1" t="e">
        <f>HYPERLINK(_xlfn.TEXTBEFORE(_xlfn.TEXTAFTER(Table1[[#This Row],[description]],"Apple Music:"),CHAR(10)))</f>
        <v>#N/A</v>
      </c>
      <c r="V83" s="1" t="e">
        <f>HYPERLINK(_xlfn.TEXTBEFORE(_xlfn.TEXTAFTER(Table1[[#This Row],[description]], "JioSaavn:"),CHAR(10)))</f>
        <v>#N/A</v>
      </c>
      <c r="W83" s="1" t="e">
        <f>HYPERLINK(_xlfn.TEXTBEFORE(_xlfn.TEXTAFTER(Table1[[#This Row],[description]], "Instagram Reel:"),CHAR(10)))</f>
        <v>#N/A</v>
      </c>
    </row>
    <row r="84" spans="1:23" x14ac:dyDescent="0.3">
      <c r="A84" t="s">
        <v>11</v>
      </c>
      <c r="B84" t="s">
        <v>650</v>
      </c>
      <c r="C84" t="s">
        <v>651</v>
      </c>
      <c r="D84" t="s">
        <v>652</v>
      </c>
      <c r="E84" t="s">
        <v>649</v>
      </c>
      <c r="F84" t="s">
        <v>16</v>
      </c>
      <c r="G84" t="s">
        <v>653</v>
      </c>
      <c r="H84" t="s">
        <v>654</v>
      </c>
      <c r="I84" t="s">
        <v>655</v>
      </c>
      <c r="J84" t="s">
        <v>656</v>
      </c>
      <c r="K84" t="str">
        <f>LEFT(_xlfn.TEXTAFTER(Table1[[#This Row],[description]],"Music On:"),10)</f>
        <v xml:space="preserve"> Geet MP3
</v>
      </c>
      <c r="L84" t="str" cm="1">
        <f t="array" ref="L84">_xlfn.IFS(
    AND(ISNUMBER(SEARCH("Album Credits:", Table1[[#This Row],[description]])) ), "Album",
    AND(ISNUMBER(SEARCH("Song Credits:", Table1[[#This Row],[description]]))), "Single", AND(ISNUMBER(SEARCH("Movie Credits:", Table1[[#This Row],[description]]))), "Movie",
    TRUE, "other"
)</f>
        <v>Movie</v>
      </c>
      <c r="M84" t="str">
        <f>_xlfn.TEXTBEFORE(Table1[[#This Row],[Title]],{":","(","-"})</f>
        <v xml:space="preserve">MAJHAIL </v>
      </c>
      <c r="N84" t="e">
        <f>_xlfn.TEXTBEFORE(_xlfn.TEXTAFTER(Table1[[#This Row],[description]],"Singer:"),CHAR(10))</f>
        <v>#N/A</v>
      </c>
      <c r="O84" t="e">
        <f>_xlfn.TEXTBEFORE(_xlfn.TEXTAFTER(Table1[[#This Row],[description]],"Lyrics:"),CHAR(10))</f>
        <v>#N/A</v>
      </c>
      <c r="P84" t="e">
        <f>_xlfn.TEXTBEFORE(_xlfn.TEXTAFTER(Table1[[#This Row],[description]],"Composer:"),CHAR(10))</f>
        <v>#N/A</v>
      </c>
      <c r="Q84" t="e">
        <f>_xlfn.TEXTBEFORE(_xlfn.TEXTAFTER(Table1[[#This Row],[description]],CHAR(10)&amp;"Music:"),CHAR(10))</f>
        <v>#N/A</v>
      </c>
      <c r="R84" t="e">
        <f>_xlfn.TEXTBEFORE(_xlfn.TEXTAFTER(Table1[[#This Row],[description]],CHAR(10)&amp;"Video:"),CHAR(10))</f>
        <v>#N/A</v>
      </c>
      <c r="S84" s="1" t="e">
        <f>HYPERLINK(_xlfn.TEXTBEFORE(_xlfn.TEXTAFTER(Table1[[#This Row],[description]],"YouTube Music:"),CHAR(10)))</f>
        <v>#N/A</v>
      </c>
      <c r="T84" s="1" t="e">
        <f>HYPERLINK(_xlfn.TEXTBEFORE(_xlfn.TEXTAFTER(Table1[[#This Row],[description]],"Spotify:"),CHAR(10)))</f>
        <v>#N/A</v>
      </c>
      <c r="U84" s="1" t="e">
        <f>HYPERLINK(_xlfn.TEXTBEFORE(_xlfn.TEXTAFTER(Table1[[#This Row],[description]],"Apple Music:"),CHAR(10)))</f>
        <v>#N/A</v>
      </c>
      <c r="V84" s="1" t="e">
        <f>HYPERLINK(_xlfn.TEXTBEFORE(_xlfn.TEXTAFTER(Table1[[#This Row],[description]], "JioSaavn:"),CHAR(10)))</f>
        <v>#N/A</v>
      </c>
      <c r="W84" s="1" t="e">
        <f>HYPERLINK(_xlfn.TEXTBEFORE(_xlfn.TEXTAFTER(Table1[[#This Row],[description]], "Instagram Reel:"),CHAR(10)))</f>
        <v>#N/A</v>
      </c>
    </row>
    <row r="85" spans="1:23" x14ac:dyDescent="0.3">
      <c r="A85" t="s">
        <v>11</v>
      </c>
      <c r="B85" t="s">
        <v>658</v>
      </c>
      <c r="C85" t="s">
        <v>659</v>
      </c>
      <c r="D85" t="s">
        <v>660</v>
      </c>
      <c r="E85" t="s">
        <v>657</v>
      </c>
      <c r="F85" t="s">
        <v>16</v>
      </c>
      <c r="G85" t="s">
        <v>661</v>
      </c>
      <c r="H85" t="s">
        <v>662</v>
      </c>
      <c r="I85" t="s">
        <v>663</v>
      </c>
      <c r="J85" t="s">
        <v>664</v>
      </c>
      <c r="K85" t="e">
        <f>LEFT(_xlfn.TEXTAFTER(Table1[[#This Row],[description]],"Music On:"),10)</f>
        <v>#N/A</v>
      </c>
      <c r="L85" t="str" cm="1">
        <f t="array" ref="L85">_xlfn.IFS(
    ISNUMBER(SEARCH("Album Credits:", Table1[[#This Row],[description]])), "Album",
    ISNUMBER(SEARCH("Song Credits:", Table1[[#This Row],[description]])), "Single",
    ISNUMBER(SEARCH("Movie Credits:", Table1[[#This Row],[description]])), "Movie",
    TRUE, "other"
)</f>
        <v>other</v>
      </c>
      <c r="M85" t="str">
        <f>_xlfn.TEXTBEFORE(Table1[[#This Row],[Title]],{":","(","-"})</f>
        <v>Lahore</v>
      </c>
      <c r="N85" t="str">
        <f>_xlfn.TEXTBEFORE(_xlfn.TEXTAFTER(Table1[[#This Row],[description]],"Singer:"),CHAR(10))</f>
        <v xml:space="preserve"> Harf Cheema, Sudesh Kumari</v>
      </c>
      <c r="O85" t="e">
        <f>_xlfn.TEXTBEFORE(_xlfn.TEXTAFTER(Table1[[#This Row],[description]],"Lyrics:"),CHAR(10))</f>
        <v>#N/A</v>
      </c>
      <c r="P85" t="str">
        <f>_xlfn.TEXTBEFORE(_xlfn.TEXTAFTER(Table1[[#This Row],[description]],"Composer:"),CHAR(10))</f>
        <v xml:space="preserve"> Harf Cheema</v>
      </c>
      <c r="Q85" t="str">
        <f>_xlfn.TEXTBEFORE(_xlfn.TEXTAFTER(Table1[[#This Row],[description]],CHAR(10)&amp;"Music:"),CHAR(10))</f>
        <v xml:space="preserve"> Bull music</v>
      </c>
      <c r="R85" t="e">
        <f>_xlfn.TEXTBEFORE(_xlfn.TEXTAFTER(Table1[[#This Row],[description]],CHAR(10)&amp;"Video:"),CHAR(10))</f>
        <v>#N/A</v>
      </c>
      <c r="S85" s="1" t="str">
        <f>HYPERLINK(_xlfn.TEXTBEFORE(_xlfn.TEXTAFTER(Table1[[#This Row],[description]],"YouTube Music:"),CHAR(10)))</f>
        <v xml:space="preserve"> https://music.youtube.com/playlist?list=OLAK5uy_lY7EqRNqe1lLEP1BQsRz_BDUejpPZAYGs&amp;si=0f8L6al_4NNeyEHz</v>
      </c>
      <c r="T85" s="1" t="str">
        <f>HYPERLINK(_xlfn.TEXTBEFORE(_xlfn.TEXTAFTER(Table1[[#This Row],[description]],"Spotify:"),CHAR(10)))</f>
        <v xml:space="preserve"> https://open.spotify.com/album/6ukTEfsBa5GIp9nOJQTLkw?si=pfnZWd-KTKW2o_mcL8cbhA</v>
      </c>
      <c r="U85" s="1" t="str">
        <f>HYPERLINK(_xlfn.TEXTBEFORE(_xlfn.TEXTAFTER(Table1[[#This Row],[description]],"Apple Music:"),CHAR(10)))</f>
        <v xml:space="preserve"> https://music.apple.com/us/album/future-folk-ep/1781681641</v>
      </c>
      <c r="V85" s="1" t="str">
        <f>HYPERLINK(_xlfn.TEXTBEFORE(_xlfn.TEXTAFTER(Table1[[#This Row],[description]], "JioSaavn:"),CHAR(10)))</f>
        <v xml:space="preserve"> https://www.jiosaavn.com/album/future-folk/teM4CMCo3ks_</v>
      </c>
      <c r="W85" s="1" t="e">
        <f>HYPERLINK(_xlfn.TEXTBEFORE(_xlfn.TEXTAFTER(Table1[[#This Row],[description]], "Instagram Reel:"),CHAR(10)))</f>
        <v>#N/A</v>
      </c>
    </row>
    <row r="86" spans="1:23" x14ac:dyDescent="0.3">
      <c r="A86" t="s">
        <v>11</v>
      </c>
      <c r="B86" t="s">
        <v>666</v>
      </c>
      <c r="C86" t="s">
        <v>659</v>
      </c>
      <c r="D86" t="s">
        <v>667</v>
      </c>
      <c r="E86" t="s">
        <v>665</v>
      </c>
      <c r="F86" t="s">
        <v>16</v>
      </c>
      <c r="G86" t="s">
        <v>668</v>
      </c>
      <c r="H86" t="s">
        <v>669</v>
      </c>
      <c r="I86" t="s">
        <v>670</v>
      </c>
      <c r="J86" t="s">
        <v>671</v>
      </c>
      <c r="K86" t="e">
        <f>LEFT(_xlfn.TEXTAFTER(Table1[[#This Row],[description]],"Music On:"),10)</f>
        <v>#N/A</v>
      </c>
      <c r="L86" t="str" cm="1">
        <f t="array" ref="L86">_xlfn.IFS(
    AND(ISNUMBER(SEARCH("Album Credits:", Table1[[#This Row],[description]])) ), "Album",
    AND(ISNUMBER(SEARCH("Song Credits:", Table1[[#This Row],[description]]))), "Single", AND(ISNUMBER(SEARCH("Movie Credits:", Table1[[#This Row],[description]]))), "Movie",
    TRUE, "other"
)</f>
        <v>other</v>
      </c>
      <c r="M86" t="str">
        <f>_xlfn.TEXTBEFORE(Table1[[#This Row],[Title]],{":","(","-"})</f>
        <v>Gediroute</v>
      </c>
      <c r="N86" t="str">
        <f>_xlfn.TEXTBEFORE(_xlfn.TEXTAFTER(Table1[[#This Row],[description]],"Singer:"),CHAR(10))</f>
        <v xml:space="preserve"> Harf Cheema, Sudesh Kumari</v>
      </c>
      <c r="O86" t="e">
        <f>_xlfn.TEXTBEFORE(_xlfn.TEXTAFTER(Table1[[#This Row],[description]],"Lyrics:"),CHAR(10))</f>
        <v>#N/A</v>
      </c>
      <c r="P86" t="str">
        <f>_xlfn.TEXTBEFORE(_xlfn.TEXTAFTER(Table1[[#This Row],[description]],"Composer:"),CHAR(10))</f>
        <v xml:space="preserve"> Harf Cheema</v>
      </c>
      <c r="Q86" t="str">
        <f>_xlfn.TEXTBEFORE(_xlfn.TEXTAFTER(Table1[[#This Row],[description]],CHAR(10)&amp;"Music:"),CHAR(10))</f>
        <v xml:space="preserve"> Bull music</v>
      </c>
      <c r="R86" t="e">
        <f>_xlfn.TEXTBEFORE(_xlfn.TEXTAFTER(Table1[[#This Row],[description]],CHAR(10)&amp;"Video:"),CHAR(10))</f>
        <v>#N/A</v>
      </c>
      <c r="S86" s="1" t="str">
        <f>HYPERLINK(_xlfn.TEXTBEFORE(_xlfn.TEXTAFTER(Table1[[#This Row],[description]],"YouTube Music:"),CHAR(10)))</f>
        <v xml:space="preserve"> https://music.youtube.com/playlist?list=OLAK5uy_lY7EqRNqe1lLEP1BQsRz_BDUejpPZAYGs&amp;si=0f8L6al_4NNeyEHz</v>
      </c>
      <c r="T86" s="1" t="str">
        <f>HYPERLINK(_xlfn.TEXTBEFORE(_xlfn.TEXTAFTER(Table1[[#This Row],[description]],"Spotify:"),CHAR(10)))</f>
        <v xml:space="preserve"> https://open.spotify.com/album/6ukTEfsBa5GIp9nOJQTLkw?si=pfnZWd-KTKW2o_mcL8cbhA</v>
      </c>
      <c r="U86" s="1" t="str">
        <f>HYPERLINK(_xlfn.TEXTBEFORE(_xlfn.TEXTAFTER(Table1[[#This Row],[description]],"Apple Music:"),CHAR(10)))</f>
        <v xml:space="preserve"> https://music.apple.com/us/album/future-folk-ep/1781681641</v>
      </c>
      <c r="V86" s="1" t="str">
        <f>HYPERLINK(_xlfn.TEXTBEFORE(_xlfn.TEXTAFTER(Table1[[#This Row],[description]], "JioSaavn:"),CHAR(10)))</f>
        <v xml:space="preserve"> https://www.jiosaavn.com/album/future-folk/teM4CMCo3ks_</v>
      </c>
      <c r="W86" s="1" t="e">
        <f>HYPERLINK(_xlfn.TEXTBEFORE(_xlfn.TEXTAFTER(Table1[[#This Row],[description]], "Instagram Reel:"),CHAR(10)))</f>
        <v>#N/A</v>
      </c>
    </row>
    <row r="87" spans="1:23" x14ac:dyDescent="0.3">
      <c r="A87" t="s">
        <v>11</v>
      </c>
      <c r="B87" t="s">
        <v>673</v>
      </c>
      <c r="C87" t="s">
        <v>674</v>
      </c>
      <c r="D87" t="s">
        <v>675</v>
      </c>
      <c r="E87" t="s">
        <v>672</v>
      </c>
      <c r="F87" t="s">
        <v>16</v>
      </c>
      <c r="G87" t="s">
        <v>676</v>
      </c>
      <c r="H87" t="s">
        <v>677</v>
      </c>
      <c r="I87" t="s">
        <v>678</v>
      </c>
      <c r="J87" t="s">
        <v>679</v>
      </c>
      <c r="K87" t="e">
        <f>LEFT(_xlfn.TEXTAFTER(Table1[[#This Row],[description]],"Music On:"),10)</f>
        <v>#N/A</v>
      </c>
      <c r="L87" t="str" cm="1">
        <f t="array" ref="L87">_xlfn.IFS(
    AND(ISNUMBER(SEARCH("Album Credits:", Table1[[#This Row],[description]])) ), "Album",
    AND(ISNUMBER(SEARCH("Song Credits:", Table1[[#This Row],[description]]))), "Single", AND(ISNUMBER(SEARCH("Movie Credits:", Table1[[#This Row],[description]]))), "Movie",
    TRUE, "other"
)</f>
        <v>other</v>
      </c>
      <c r="M87" t="str">
        <f>_xlfn.TEXTBEFORE(Table1[[#This Row],[Title]],{":","(","-"})</f>
        <v>Circle</v>
      </c>
      <c r="N87" t="str">
        <f>_xlfn.TEXTBEFORE(_xlfn.TEXTAFTER(Table1[[#This Row],[description]],"Singer:"),CHAR(10))</f>
        <v xml:space="preserve"> Harf Cheema, Sudesh Kumari</v>
      </c>
      <c r="O87" t="str">
        <f>_xlfn.TEXTBEFORE(_xlfn.TEXTAFTER(Table1[[#This Row],[description]],"Lyrics:"),CHAR(10))</f>
        <v xml:space="preserve"> Harf Cheema</v>
      </c>
      <c r="P87" t="str">
        <f>_xlfn.TEXTBEFORE(_xlfn.TEXTAFTER(Table1[[#This Row],[description]],"Composer:"),CHAR(10))</f>
        <v xml:space="preserve"> Deep Jandu</v>
      </c>
      <c r="Q87" t="str">
        <f>_xlfn.TEXTBEFORE(_xlfn.TEXTAFTER(Table1[[#This Row],[description]],CHAR(10)&amp;"Music:"),CHAR(10))</f>
        <v xml:space="preserve"> Bull music</v>
      </c>
      <c r="R87" t="e">
        <f>_xlfn.TEXTBEFORE(_xlfn.TEXTAFTER(Table1[[#This Row],[description]],CHAR(10)&amp;"Video:"),CHAR(10))</f>
        <v>#N/A</v>
      </c>
      <c r="S87" s="1" t="str">
        <f>HYPERLINK(_xlfn.TEXTBEFORE(_xlfn.TEXTAFTER(Table1[[#This Row],[description]],"YouTube Music:"),CHAR(10)))</f>
        <v xml:space="preserve"> https://music.youtube.com/playlist?list=OLAK5uy_lY7EqRNqe1lLEP1BQsRz_BDUejpPZAYGs&amp;si=0f8L6al_4NNeyEHz</v>
      </c>
      <c r="T87" s="1" t="str">
        <f>HYPERLINK(_xlfn.TEXTBEFORE(_xlfn.TEXTAFTER(Table1[[#This Row],[description]],"Spotify:"),CHAR(10)))</f>
        <v xml:space="preserve"> https://open.spotify.com/album/6ukTEfsBa5GIp9nOJQTLkw?si=pfnZWd-KTKW2o_mcL8cbhA</v>
      </c>
      <c r="U87" s="1" t="str">
        <f>HYPERLINK(_xlfn.TEXTBEFORE(_xlfn.TEXTAFTER(Table1[[#This Row],[description]],"Apple Music:"),CHAR(10)))</f>
        <v xml:space="preserve"> https://music.apple.com/us/album/future-folk-ep/1781681641</v>
      </c>
      <c r="V87" s="1" t="str">
        <f>HYPERLINK(_xlfn.TEXTBEFORE(_xlfn.TEXTAFTER(Table1[[#This Row],[description]], "JioSaavn:"),CHAR(10)))</f>
        <v xml:space="preserve"> https://www.jiosaavn.com/album/future-folk/teM4CMCo3ks_</v>
      </c>
      <c r="W87" s="1" t="e">
        <f>HYPERLINK(_xlfn.TEXTBEFORE(_xlfn.TEXTAFTER(Table1[[#This Row],[description]], "Instagram Reel:"),CHAR(10)))</f>
        <v>#N/A</v>
      </c>
    </row>
    <row r="88" spans="1:23" x14ac:dyDescent="0.3">
      <c r="A88" t="s">
        <v>11</v>
      </c>
      <c r="B88" t="s">
        <v>681</v>
      </c>
      <c r="C88" t="s">
        <v>659</v>
      </c>
      <c r="D88" t="s">
        <v>682</v>
      </c>
      <c r="E88" t="s">
        <v>680</v>
      </c>
      <c r="F88" t="s">
        <v>16</v>
      </c>
      <c r="G88" t="s">
        <v>89</v>
      </c>
      <c r="H88" t="s">
        <v>683</v>
      </c>
      <c r="I88" t="s">
        <v>684</v>
      </c>
      <c r="J88" t="s">
        <v>685</v>
      </c>
      <c r="K88" t="e">
        <f>LEFT(_xlfn.TEXTAFTER(Table1[[#This Row],[description]],"Music On:"),10)</f>
        <v>#N/A</v>
      </c>
      <c r="L88" t="str" cm="1">
        <f t="array" ref="L88">_xlfn.IFS(
    AND(ISNUMBER(SEARCH("Album by", Table1[[#This Row],[description]])) ), "Album",
    AND(ISNUMBER(SEARCH("Song Credits:", Table1[[#This Row],[description]]))), "Single", AND(ISNUMBER(SEARCH("Movie Credits:", Table1[[#This Row],[description]]))), "Movie",
    TRUE, "other"
)</f>
        <v>Album</v>
      </c>
      <c r="M88" t="str">
        <f>_xlfn.TEXTBEFORE(Table1[[#This Row],[Title]],{":","(","-"})</f>
        <v>Attitude</v>
      </c>
      <c r="N88" t="str">
        <f>_xlfn.TEXTBEFORE(_xlfn.TEXTAFTER(Table1[[#This Row],[description]],"Singer:"),CHAR(10))</f>
        <v xml:space="preserve"> Harf Cheema, Sudesh Kumari</v>
      </c>
      <c r="O88" t="e">
        <f>_xlfn.TEXTBEFORE(_xlfn.TEXTAFTER(Table1[[#This Row],[description]],"Lyrics:"),CHAR(10))</f>
        <v>#N/A</v>
      </c>
      <c r="P88" t="str">
        <f>_xlfn.TEXTBEFORE(_xlfn.TEXTAFTER(Table1[[#This Row],[description]],"Composer:"),CHAR(10))</f>
        <v xml:space="preserve"> Harf Cheema</v>
      </c>
      <c r="Q88" t="str">
        <f>_xlfn.TEXTBEFORE(_xlfn.TEXTAFTER(Table1[[#This Row],[description]],CHAR(10)&amp;"Music:"),CHAR(10))</f>
        <v xml:space="preserve"> Bull music</v>
      </c>
      <c r="R88" t="e">
        <f>_xlfn.TEXTBEFORE(_xlfn.TEXTAFTER(Table1[[#This Row],[description]],CHAR(10)&amp;"Video:"),CHAR(10))</f>
        <v>#N/A</v>
      </c>
      <c r="S88" s="1" t="str">
        <f>HYPERLINK(_xlfn.TEXTBEFORE(_xlfn.TEXTAFTER(Table1[[#This Row],[description]],"YouTube Music:"),CHAR(10)))</f>
        <v xml:space="preserve"> https://music.youtube.com/playlist?list=OLAK5uy_lY7EqRNqe1lLEP1BQsRz_BDUejpPZAYGs&amp;si=0f8L6al_4NNeyEHz</v>
      </c>
      <c r="T88" s="1" t="str">
        <f>HYPERLINK(_xlfn.TEXTBEFORE(_xlfn.TEXTAFTER(Table1[[#This Row],[description]],"Spotify:"),CHAR(10)))</f>
        <v xml:space="preserve"> https://open.spotify.com/album/6ukTEfsBa5GIp9nOJQTLkw?si=pfnZWd-KTKW2o_mcL8cbhA</v>
      </c>
      <c r="U88" s="1" t="str">
        <f>HYPERLINK(_xlfn.TEXTBEFORE(_xlfn.TEXTAFTER(Table1[[#This Row],[description]],"Apple Music:"),CHAR(10)))</f>
        <v xml:space="preserve"> https://music.apple.com/us/album/future-folk-ep/1781681641</v>
      </c>
      <c r="V88" s="1" t="str">
        <f>HYPERLINK(_xlfn.TEXTBEFORE(_xlfn.TEXTAFTER(Table1[[#This Row],[description]], "JioSaavn:"),CHAR(10)))</f>
        <v xml:space="preserve"> https://www.jiosaavn.com/album/future-folk/teM4CMCo3ks_</v>
      </c>
      <c r="W88" s="1" t="e">
        <f>HYPERLINK(_xlfn.TEXTBEFORE(_xlfn.TEXTAFTER(Table1[[#This Row],[description]], "Instagram Reel:"),CHAR(10)))</f>
        <v>#N/A</v>
      </c>
    </row>
    <row r="89" spans="1:23" x14ac:dyDescent="0.3">
      <c r="A89" t="s">
        <v>11</v>
      </c>
      <c r="B89" t="s">
        <v>687</v>
      </c>
      <c r="C89" t="s">
        <v>659</v>
      </c>
      <c r="D89" t="s">
        <v>688</v>
      </c>
      <c r="E89" t="s">
        <v>686</v>
      </c>
      <c r="F89" t="s">
        <v>16</v>
      </c>
      <c r="G89" t="s">
        <v>369</v>
      </c>
      <c r="H89" t="s">
        <v>689</v>
      </c>
      <c r="I89" t="s">
        <v>690</v>
      </c>
      <c r="J89" t="s">
        <v>691</v>
      </c>
      <c r="K89" t="e">
        <f>LEFT(_xlfn.TEXTAFTER(Table1[[#This Row],[description]],"Music On:"),10)</f>
        <v>#N/A</v>
      </c>
      <c r="L89" t="str" cm="1">
        <f t="array" ref="L89">_xlfn.IFS(
    AND(ISNUMBER(SEARCH("Album by", Table1[[#This Row],[description]])) ), "Album",
    AND(ISNUMBER(SEARCH("Song Credits:", Table1[[#This Row],[description]]))), "Single", AND(ISNUMBER(SEARCH("Movie Credits:", Table1[[#This Row],[description]]))), "Movie",
    TRUE, "other"
)</f>
        <v>Album</v>
      </c>
      <c r="M89" t="str">
        <f>_xlfn.TEXTBEFORE(Table1[[#This Row],[Title]],{":","(","-"})</f>
        <v>Defender</v>
      </c>
      <c r="N89" t="str">
        <f>_xlfn.TEXTBEFORE(_xlfn.TEXTAFTER(Table1[[#This Row],[description]],"Singer:"),CHAR(10))</f>
        <v xml:space="preserve"> Harf Cheema, Sudesh Kumari</v>
      </c>
      <c r="O89" t="e">
        <f>_xlfn.TEXTBEFORE(_xlfn.TEXTAFTER(Table1[[#This Row],[description]],"Lyrics:"),CHAR(10))</f>
        <v>#N/A</v>
      </c>
      <c r="P89" t="str">
        <f>_xlfn.TEXTBEFORE(_xlfn.TEXTAFTER(Table1[[#This Row],[description]],"Composer:"),CHAR(10))</f>
        <v xml:space="preserve"> Harf Cheema</v>
      </c>
      <c r="Q89" t="str">
        <f>_xlfn.TEXTBEFORE(_xlfn.TEXTAFTER(Table1[[#This Row],[description]],CHAR(10)&amp;"Music:"),CHAR(10))</f>
        <v xml:space="preserve"> Bull music</v>
      </c>
      <c r="R89" t="e">
        <f>_xlfn.TEXTBEFORE(_xlfn.TEXTAFTER(Table1[[#This Row],[description]],CHAR(10)&amp;"Video:"),CHAR(10))</f>
        <v>#N/A</v>
      </c>
      <c r="S89" s="1" t="str">
        <f>HYPERLINK(_xlfn.TEXTBEFORE(_xlfn.TEXTAFTER(Table1[[#This Row],[description]],"YouTube Music:"),CHAR(10)))</f>
        <v xml:space="preserve"> https://music.youtube.com/playlist?list=OLAK5uy_lY7EqRNqe1lLEP1BQsRz_BDUejpPZAYGs&amp;si=0f8L6al_4NNeyEHz</v>
      </c>
      <c r="T89" s="1" t="str">
        <f>HYPERLINK(_xlfn.TEXTBEFORE(_xlfn.TEXTAFTER(Table1[[#This Row],[description]],"Spotify:"),CHAR(10)))</f>
        <v xml:space="preserve"> https://open.spotify.com/album/6ukTEfsBa5GIp9nOJQTLkw?si=pfnZWd-KTKW2o_mcL8cbhA</v>
      </c>
      <c r="U89" s="1" t="str">
        <f>HYPERLINK(_xlfn.TEXTBEFORE(_xlfn.TEXTAFTER(Table1[[#This Row],[description]],"Apple Music:"),CHAR(10)))</f>
        <v xml:space="preserve"> https://music.apple.com/us/album/future-folk-ep/1781681641</v>
      </c>
      <c r="V89" s="1" t="str">
        <f>HYPERLINK(_xlfn.TEXTBEFORE(_xlfn.TEXTAFTER(Table1[[#This Row],[description]], "JioSaavn:"),CHAR(10)))</f>
        <v xml:space="preserve"> https://www.jiosaavn.com/album/future-folk/teM4CMCo3ks_</v>
      </c>
      <c r="W89" s="1" t="e">
        <f>HYPERLINK(_xlfn.TEXTBEFORE(_xlfn.TEXTAFTER(Table1[[#This Row],[description]], "Instagram Reel:"),CHAR(10)))</f>
        <v>#N/A</v>
      </c>
    </row>
    <row r="90" spans="1:23" x14ac:dyDescent="0.3">
      <c r="A90" t="s">
        <v>11</v>
      </c>
      <c r="B90" t="s">
        <v>693</v>
      </c>
      <c r="C90" t="s">
        <v>659</v>
      </c>
      <c r="D90" t="s">
        <v>694</v>
      </c>
      <c r="E90" t="s">
        <v>692</v>
      </c>
      <c r="F90" t="s">
        <v>16</v>
      </c>
      <c r="G90" t="s">
        <v>695</v>
      </c>
      <c r="H90" t="s">
        <v>696</v>
      </c>
      <c r="I90" t="s">
        <v>697</v>
      </c>
      <c r="J90" t="s">
        <v>698</v>
      </c>
      <c r="K90" t="e">
        <f>LEFT(_xlfn.TEXTAFTER(Table1[[#This Row],[description]],"Music On:"),10)</f>
        <v>#N/A</v>
      </c>
      <c r="L90" t="str" cm="1">
        <f t="array" ref="L90">_xlfn.IFS(
    AND(ISNUMBER(SEARCH("Album by", Table1[[#This Row],[description]])) ), "Album",
    AND(ISNUMBER(SEARCH("Song Credits:", Table1[[#This Row],[description]]))), "Single", AND(ISNUMBER(SEARCH("Movie Credits:", Table1[[#This Row],[description]]))), "Movie",
    TRUE, "other"
)</f>
        <v>Album</v>
      </c>
      <c r="M90" t="str">
        <f>_xlfn.TEXTBEFORE(Table1[[#This Row],[Title]],{":","(","-"})</f>
        <v xml:space="preserve">Future Folk </v>
      </c>
      <c r="N90" t="str">
        <f>_xlfn.TEXTBEFORE(_xlfn.TEXTAFTER(Table1[[#This Row],[description]],"Singer:"),CHAR(10))</f>
        <v xml:space="preserve"> Harf Cheema, Sudesh Kumari</v>
      </c>
      <c r="O90" t="e">
        <f>_xlfn.TEXTBEFORE(_xlfn.TEXTAFTER(Table1[[#This Row],[description]],"Lyrics:"),CHAR(10))</f>
        <v>#N/A</v>
      </c>
      <c r="P90" t="str">
        <f>_xlfn.TEXTBEFORE(_xlfn.TEXTAFTER(Table1[[#This Row],[description]],"Composer:"),CHAR(10))</f>
        <v xml:space="preserve"> Harf Cheema</v>
      </c>
      <c r="Q90" t="str">
        <f>_xlfn.TEXTBEFORE(_xlfn.TEXTAFTER(Table1[[#This Row],[description]],CHAR(10)&amp;"Music:"),CHAR(10))</f>
        <v xml:space="preserve"> Bull music</v>
      </c>
      <c r="R90" t="e">
        <f>_xlfn.TEXTBEFORE(_xlfn.TEXTAFTER(Table1[[#This Row],[description]],CHAR(10)&amp;"Video:"),CHAR(10))</f>
        <v>#N/A</v>
      </c>
      <c r="S90" s="1" t="str">
        <f>HYPERLINK(_xlfn.TEXTBEFORE(_xlfn.TEXTAFTER(Table1[[#This Row],[description]],"YouTube Music:"),CHAR(10)))</f>
        <v xml:space="preserve"> https://music.youtube.com/playlist?list=OLAK5uy_lY7EqRNqe1lLEP1BQsRz_BDUejpPZAYGs&amp;si=0f8L6al_4NNeyEHz</v>
      </c>
      <c r="T90" s="1" t="str">
        <f>HYPERLINK(_xlfn.TEXTBEFORE(_xlfn.TEXTAFTER(Table1[[#This Row],[description]],"Spotify:"),CHAR(10)))</f>
        <v xml:space="preserve"> https://open.spotify.com/album/6ukTEfsBa5GIp9nOJQTLkw?si=pfnZWd-KTKW2o_mcL8cbhA</v>
      </c>
      <c r="U90" s="1" t="str">
        <f>HYPERLINK(_xlfn.TEXTBEFORE(_xlfn.TEXTAFTER(Table1[[#This Row],[description]],"Apple Music:"),CHAR(10)))</f>
        <v xml:space="preserve"> https://music.apple.com/us/album/future-folk-ep/1781681641</v>
      </c>
      <c r="V90" s="1" t="str">
        <f>HYPERLINK(_xlfn.TEXTBEFORE(_xlfn.TEXTAFTER(Table1[[#This Row],[description]], "JioSaavn:"),CHAR(10)))</f>
        <v xml:space="preserve"> https://www.jiosaavn.com/album/future-folk/teM4CMCo3ks_</v>
      </c>
      <c r="W90" s="1" t="e">
        <f>HYPERLINK(_xlfn.TEXTBEFORE(_xlfn.TEXTAFTER(Table1[[#This Row],[description]], "Instagram Reel:"),CHAR(10)))</f>
        <v>#N/A</v>
      </c>
    </row>
    <row r="91" spans="1:23" x14ac:dyDescent="0.3">
      <c r="A91" t="s">
        <v>11</v>
      </c>
      <c r="B91" t="s">
        <v>700</v>
      </c>
      <c r="C91" t="s">
        <v>701</v>
      </c>
      <c r="D91" t="s">
        <v>702</v>
      </c>
      <c r="E91" t="s">
        <v>699</v>
      </c>
      <c r="F91" t="s">
        <v>16</v>
      </c>
      <c r="G91" t="s">
        <v>477</v>
      </c>
      <c r="H91" t="s">
        <v>703</v>
      </c>
      <c r="I91" t="s">
        <v>704</v>
      </c>
      <c r="J91" t="s">
        <v>705</v>
      </c>
      <c r="K91" t="e">
        <f>LEFT(_xlfn.TEXTAFTER(Table1[[#This Row],[description]],"Music On:"),10)</f>
        <v>#N/A</v>
      </c>
      <c r="L91" t="str" cm="1">
        <f t="array" ref="L91">_xlfn.IFS(
    AND(ISNUMBER(SEARCH("Full Album", Table1[[#This Row],[description]])) ), "Album",
    AND(ISNUMBER(SEARCH("Song Credits:", Table1[[#This Row],[description]]))), "Single", AND(ISNUMBER(SEARCH("Movie Credits:", Table1[[#This Row],[description]]))), "Movie",
    TRUE, "other"
)</f>
        <v>Album</v>
      </c>
      <c r="M91" t="str">
        <f>_xlfn.TEXTBEFORE(Table1[[#This Row],[Title]],{":","(","-"})</f>
        <v xml:space="preserve">Future Folk </v>
      </c>
      <c r="N91" t="str">
        <f>_xlfn.TEXTBEFORE(_xlfn.TEXTAFTER(Table1[[#This Row],[description]],"Singer:"),CHAR(10))</f>
        <v xml:space="preserve"> Harf Cheema, Sudesh Kumari</v>
      </c>
      <c r="O91" t="e">
        <f>_xlfn.TEXTBEFORE(_xlfn.TEXTAFTER(Table1[[#This Row],[description]],"Lyrics:"),CHAR(10))</f>
        <v>#N/A</v>
      </c>
      <c r="P91" t="str">
        <f>_xlfn.TEXTBEFORE(_xlfn.TEXTAFTER(Table1[[#This Row],[description]],"Composer:"),CHAR(10))</f>
        <v xml:space="preserve"> Harf Cheema</v>
      </c>
      <c r="Q91" t="str">
        <f>_xlfn.TEXTBEFORE(_xlfn.TEXTAFTER(Table1[[#This Row],[description]],CHAR(10)&amp;"Music:"),CHAR(10))</f>
        <v xml:space="preserve"> Bull music</v>
      </c>
      <c r="R91" t="e">
        <f>_xlfn.TEXTBEFORE(_xlfn.TEXTAFTER(Table1[[#This Row],[description]],CHAR(10)&amp;"Video:"),CHAR(10))</f>
        <v>#N/A</v>
      </c>
      <c r="S91" s="1" t="e">
        <f>HYPERLINK(_xlfn.TEXTBEFORE(_xlfn.TEXTAFTER(Table1[[#This Row],[description]],"YouTube Music:"),CHAR(10)))</f>
        <v>#N/A</v>
      </c>
      <c r="T91" s="1" t="e">
        <f>HYPERLINK(_xlfn.TEXTBEFORE(_xlfn.TEXTAFTER(Table1[[#This Row],[description]],"Spotify:"),CHAR(10)))</f>
        <v>#N/A</v>
      </c>
      <c r="U91" s="1" t="e">
        <f>HYPERLINK(_xlfn.TEXTBEFORE(_xlfn.TEXTAFTER(Table1[[#This Row],[description]],"Apple Music:"),CHAR(10)))</f>
        <v>#N/A</v>
      </c>
      <c r="V91" s="1" t="e">
        <f>HYPERLINK(_xlfn.TEXTBEFORE(_xlfn.TEXTAFTER(Table1[[#This Row],[description]], "JioSaavn:"),CHAR(10)))</f>
        <v>#N/A</v>
      </c>
      <c r="W91" s="1" t="e">
        <f>HYPERLINK(_xlfn.TEXTBEFORE(_xlfn.TEXTAFTER(Table1[[#This Row],[description]], "Instagram Reel:"),CHAR(10)))</f>
        <v>#N/A</v>
      </c>
    </row>
    <row r="92" spans="1:23" x14ac:dyDescent="0.3">
      <c r="A92" t="s">
        <v>11</v>
      </c>
      <c r="B92" t="s">
        <v>707</v>
      </c>
      <c r="C92" t="s">
        <v>708</v>
      </c>
      <c r="D92" t="s">
        <v>709</v>
      </c>
      <c r="E92" t="s">
        <v>706</v>
      </c>
      <c r="F92" t="s">
        <v>16</v>
      </c>
      <c r="G92" t="s">
        <v>293</v>
      </c>
      <c r="H92" t="s">
        <v>710</v>
      </c>
      <c r="I92" t="s">
        <v>711</v>
      </c>
      <c r="J92" t="s">
        <v>712</v>
      </c>
      <c r="K92" t="str">
        <f>LEFT(_xlfn.TEXTAFTER(Table1[[#This Row],[description]],"Label:"),10)</f>
        <v xml:space="preserve"> Geet MP3
</v>
      </c>
      <c r="L92" t="str" cm="1">
        <f t="array" ref="L92">_xlfn.IFS(
    AND(ISNUMBER(SEARCH("Full Album", Table1[[#This Row],[description]])) ), "Album",
    AND(ISNUMBER(SEARCH("Song Credits:", Table1[[#This Row],[description]]))), "Single", AND(ISNUMBER(SEARCH("Movie Credits:", Table1[[#This Row],[description]]))), "Movie",
    TRUE, "other"
)</f>
        <v>Single</v>
      </c>
      <c r="M92" t="str">
        <f>_xlfn.TEXTBEFORE(Table1[[#This Row],[Title]],{":","(","-"})</f>
        <v xml:space="preserve">Halla Gulla </v>
      </c>
      <c r="N92" t="str">
        <f>_xlfn.TEXTBEFORE(_xlfn.TEXTAFTER(Table1[[#This Row],[description]],"Singer:"),CHAR(10))</f>
        <v xml:space="preserve"> Harf Cheema , Gurlez Akhtar</v>
      </c>
      <c r="O92" t="str">
        <f>_xlfn.TEXTBEFORE(_xlfn.TEXTAFTER(Table1[[#This Row],[description]],"Lyrics:"),CHAR(10))</f>
        <v xml:space="preserve"> Harf Cheema</v>
      </c>
      <c r="P92" t="str">
        <f>_xlfn.TEXTBEFORE(_xlfn.TEXTAFTER(Table1[[#This Row],[description]],"Composer:"),CHAR(10))</f>
        <v xml:space="preserve"> Harf Cheema</v>
      </c>
      <c r="Q92" t="str">
        <f>_xlfn.TEXTBEFORE(_xlfn.TEXTAFTER(Table1[[#This Row],[description]],CHAR(10)&amp;"Music:"),CHAR(10))</f>
        <v xml:space="preserve"> Gaiphy</v>
      </c>
      <c r="R92" t="str">
        <f>_xlfn.TEXTBEFORE(_xlfn.TEXTAFTER(Table1[[#This Row],[description]],CHAR(10)&amp;"Video:"),CHAR(10))</f>
        <v xml:space="preserve"> Satti Dhillon</v>
      </c>
      <c r="S92" s="1" t="e">
        <f>HYPERLINK(_xlfn.TEXTBEFORE(_xlfn.TEXTAFTER(Table1[[#This Row],[description]],"YouTube Music:"),CHAR(10)))</f>
        <v>#N/A</v>
      </c>
      <c r="T92" s="1" t="str">
        <f>HYPERLINK(_xlfn.TEXTBEFORE(_xlfn.TEXTAFTER(Table1[[#This Row],[description]],"Spotify:"),CHAR(10)))</f>
        <v xml:space="preserve"> https://open.spotify.com/track/6VDZQV2ZhRSwtapy6860Rv?si=3518cd5b6465462d</v>
      </c>
      <c r="U92" s="1" t="str">
        <f>HYPERLINK(_xlfn.TEXTBEFORE(_xlfn.TEXTAFTER(Table1[[#This Row],[description]],"Apple Music:"),CHAR(10)))</f>
        <v xml:space="preserve"> https://music.apple.com/us/album/halla-gulla-single/1780830166</v>
      </c>
      <c r="V92" s="1" t="e">
        <f>HYPERLINK(_xlfn.TEXTBEFORE(_xlfn.TEXTAFTER(Table1[[#This Row],[description]], "JioSaavn:"),CHAR(10)))</f>
        <v>#N/A</v>
      </c>
      <c r="W92" s="1" t="str">
        <f>HYPERLINK(_xlfn.TEXTBEFORE(_xlfn.TEXTAFTER(Table1[[#This Row],[description]], "Instagram Reel:"),CHAR(10)))</f>
        <v xml:space="preserve"> https://www.instagram.com/reels/audio/1055656226247454?igsh=MW1mdDJ5dXlzNHhjeg==</v>
      </c>
    </row>
    <row r="93" spans="1:23" x14ac:dyDescent="0.3">
      <c r="A93" t="s">
        <v>11</v>
      </c>
      <c r="B93" t="s">
        <v>714</v>
      </c>
      <c r="C93" t="s">
        <v>715</v>
      </c>
      <c r="D93" t="s">
        <v>716</v>
      </c>
      <c r="E93" t="s">
        <v>713</v>
      </c>
      <c r="F93" t="s">
        <v>16</v>
      </c>
      <c r="G93" t="s">
        <v>161</v>
      </c>
      <c r="H93" t="s">
        <v>717</v>
      </c>
      <c r="I93" t="s">
        <v>718</v>
      </c>
      <c r="J93" t="s">
        <v>719</v>
      </c>
      <c r="K93" t="str">
        <f>LEFT(_xlfn.TEXTAFTER(Table1[[#This Row],[description]],"Label:"),10)</f>
        <v xml:space="preserve"> Geet MP3
</v>
      </c>
      <c r="L93" t="str" cm="1">
        <f t="array" ref="L93">_xlfn.IFS(
    AND(ISNUMBER(SEARCH("Full Album", Table1[[#This Row],[description]])) ), "Album",
    AND(ISNUMBER(SEARCH("Song Credits:", Table1[[#This Row],[description]]))), "Single", AND(ISNUMBER(SEARCH("Movie Credits:", Table1[[#This Row],[description]]))), "Movie",
    TRUE, "other"
)</f>
        <v>Single</v>
      </c>
      <c r="M93" t="str">
        <f>_xlfn.TEXTBEFORE(Table1[[#This Row],[Title]],{":","(","-"})</f>
        <v xml:space="preserve">Vaardaat </v>
      </c>
      <c r="N93" t="str">
        <f>_xlfn.TEXTBEFORE(_xlfn.TEXTAFTER(Table1[[#This Row],[description]],"Singer:"),CHAR(10))</f>
        <v xml:space="preserve"> Lucas Ft. Gurlez Akhtar</v>
      </c>
      <c r="O93" t="str">
        <f>_xlfn.TEXTBEFORE(_xlfn.TEXTAFTER(Table1[[#This Row],[description]],"Lyrics:"),CHAR(10))</f>
        <v xml:space="preserve"> Lucas</v>
      </c>
      <c r="P93" t="str">
        <f>_xlfn.TEXTBEFORE(_xlfn.TEXTAFTER(Table1[[#This Row],[description]],"Composer:"),CHAR(10))</f>
        <v xml:space="preserve"> Lucas</v>
      </c>
      <c r="Q93" t="str">
        <f>_xlfn.TEXTBEFORE(_xlfn.TEXTAFTER(Table1[[#This Row],[description]],CHAR(10)&amp;"Music:"),CHAR(10))</f>
        <v xml:space="preserve"> Geet</v>
      </c>
      <c r="R93" t="str">
        <f>_xlfn.TEXTBEFORE(_xlfn.TEXTAFTER(Table1[[#This Row],[description]],CHAR(10)&amp;"Video:"),CHAR(10))</f>
        <v xml:space="preserve"> Jagroop Sandhu, Guru BHullar</v>
      </c>
      <c r="S93" s="1" t="e">
        <f>HYPERLINK(_xlfn.TEXTBEFORE(_xlfn.TEXTAFTER(Table1[[#This Row],[description]],"YouTube Music:"),CHAR(10)))</f>
        <v>#N/A</v>
      </c>
      <c r="T93" s="1" t="str">
        <f>HYPERLINK(_xlfn.TEXTBEFORE(_xlfn.TEXTAFTER(Table1[[#This Row],[description]],"Spotify:"),CHAR(10)))</f>
        <v xml:space="preserve"> https://open.spotify.com/album/4FEHCnKXBQVjxBNiXWhLcr</v>
      </c>
      <c r="U93" s="1" t="str">
        <f>HYPERLINK(_xlfn.TEXTBEFORE(_xlfn.TEXTAFTER(Table1[[#This Row],[description]],"Apple Music:"),CHAR(10)))</f>
        <v xml:space="preserve"> https://music.apple.com/in/album/vaardaat-single/1779930356</v>
      </c>
      <c r="V93" s="1" t="e">
        <f>HYPERLINK(_xlfn.TEXTBEFORE(_xlfn.TEXTAFTER(Table1[[#This Row],[description]], "JioSaavn:"),CHAR(10)))</f>
        <v>#N/A</v>
      </c>
      <c r="W93" s="1" t="e">
        <f>HYPERLINK(_xlfn.TEXTBEFORE(_xlfn.TEXTAFTER(Table1[[#This Row],[description]], "Instagram Reel:"),CHAR(10)))</f>
        <v>#N/A</v>
      </c>
    </row>
    <row r="94" spans="1:23" x14ac:dyDescent="0.3">
      <c r="A94" t="s">
        <v>11</v>
      </c>
      <c r="B94" t="s">
        <v>721</v>
      </c>
      <c r="C94" t="s">
        <v>722</v>
      </c>
      <c r="D94" t="s">
        <v>723</v>
      </c>
      <c r="E94" t="s">
        <v>720</v>
      </c>
      <c r="F94" t="s">
        <v>16</v>
      </c>
      <c r="G94" t="s">
        <v>153</v>
      </c>
      <c r="H94" t="s">
        <v>724</v>
      </c>
      <c r="I94" t="s">
        <v>725</v>
      </c>
      <c r="J94" t="s">
        <v>726</v>
      </c>
      <c r="K94" t="str">
        <f>LEFT(_xlfn.TEXTAFTER(Table1[[#This Row],[description]],"Label:"),10)</f>
        <v xml:space="preserve"> Geet MP3 </v>
      </c>
      <c r="L94" t="str" cm="1">
        <f t="array" ref="L94">_xlfn.IFS(
    AND(ISNUMBER(SEARCH("Full Album", Table1[[#This Row],[description]])) ), "Album",
    AND(ISNUMBER(SEARCH("Song Credits:", Table1[[#This Row],[description]]))), "Single", AND(ISNUMBER(SEARCH("Movie Credits:", Table1[[#This Row],[description]]))), "Movie",
    TRUE, "other"
)</f>
        <v>Single</v>
      </c>
      <c r="M94" t="str">
        <f>_xlfn.TEXTBEFORE(Table1[[#This Row],[Title]],{":","(","-"})</f>
        <v xml:space="preserve">Khaaj </v>
      </c>
      <c r="N94" t="str">
        <f>_xlfn.TEXTBEFORE(_xlfn.TEXTAFTER(Table1[[#This Row],[description]],"Singer:"),CHAR(10))</f>
        <v xml:space="preserve"> Hunar Sidhu</v>
      </c>
      <c r="O94" t="e">
        <f>_xlfn.TEXTBEFORE(_xlfn.TEXTAFTER(Table1[[#This Row],[description]],"Lyrics:"),CHAR(10))</f>
        <v>#N/A</v>
      </c>
      <c r="P94" t="e">
        <f>_xlfn.TEXTBEFORE(_xlfn.TEXTAFTER(Table1[[#This Row],[description]],"Composer:"),CHAR(10))</f>
        <v>#N/A</v>
      </c>
      <c r="Q94" t="str">
        <f>_xlfn.TEXTBEFORE(_xlfn.TEXTAFTER(Table1[[#This Row],[description]],CHAR(10)&amp;"Music:"),CHAR(10))</f>
        <v xml:space="preserve"> Raka</v>
      </c>
      <c r="R94" t="str">
        <f>_xlfn.TEXTBEFORE(_xlfn.TEXTAFTER(Table1[[#This Row],[description]],CHAR(10)&amp;"Video:"),CHAR(10))</f>
        <v xml:space="preserve"> Bhinder Burj</v>
      </c>
      <c r="S94" s="1" t="e">
        <f>HYPERLINK(_xlfn.TEXTBEFORE(_xlfn.TEXTAFTER(Table1[[#This Row],[description]],"YouTube Music:"),CHAR(10)))</f>
        <v>#N/A</v>
      </c>
      <c r="T94" s="1" t="str">
        <f>HYPERLINK(_xlfn.TEXTBEFORE(_xlfn.TEXTAFTER(Table1[[#This Row],[description]],"Spotify:"),CHAR(10)))</f>
        <v xml:space="preserve"> https://open.spotify.com/album/6Q3utLuoG3E2uIYgZ81jiG</v>
      </c>
      <c r="U94" s="1" t="str">
        <f>HYPERLINK(_xlfn.TEXTBEFORE(_xlfn.TEXTAFTER(Table1[[#This Row],[description]],"Apple Music:"),CHAR(10)))</f>
        <v xml:space="preserve"> https://music.apple.com/in/album/khaaj/1778754054?i=1778754057</v>
      </c>
      <c r="V94" s="1" t="e">
        <f>HYPERLINK(_xlfn.TEXTBEFORE(_xlfn.TEXTAFTER(Table1[[#This Row],[description]], "JioSaavn:"),CHAR(10)))</f>
        <v>#N/A</v>
      </c>
      <c r="W94" s="1" t="e">
        <f>HYPERLINK(_xlfn.TEXTBEFORE(_xlfn.TEXTAFTER(Table1[[#This Row],[description]], "Instagram Reel:"),CHAR(10)))</f>
        <v>#N/A</v>
      </c>
    </row>
    <row r="95" spans="1:23" x14ac:dyDescent="0.3">
      <c r="A95" t="s">
        <v>11</v>
      </c>
      <c r="B95" t="s">
        <v>728</v>
      </c>
      <c r="C95" t="s">
        <v>729</v>
      </c>
      <c r="D95" t="s">
        <v>730</v>
      </c>
      <c r="E95" t="s">
        <v>727</v>
      </c>
      <c r="F95" t="s">
        <v>16</v>
      </c>
      <c r="G95" t="s">
        <v>530</v>
      </c>
      <c r="H95" t="s">
        <v>731</v>
      </c>
      <c r="I95" t="s">
        <v>732</v>
      </c>
      <c r="J95" t="s">
        <v>733</v>
      </c>
      <c r="K95" t="str">
        <f>LEFT(_xlfn.TEXTAFTER(Table1[[#This Row],[description]],"Label:"),10)</f>
        <v xml:space="preserve"> Geet MP3
</v>
      </c>
      <c r="L95" t="str" cm="1">
        <f t="array" ref="L95">_xlfn.IFS(
    AND(ISNUMBER(SEARCH("Full Album", Table1[[#This Row],[description]])) ), "Album",
    AND(ISNUMBER(SEARCH("Song Credits:", Table1[[#This Row],[description]]))), "Single", AND(ISNUMBER(SEARCH("Movie Credits:", Table1[[#This Row],[description]]))), "Movie",
    TRUE, "other"
)</f>
        <v>Single</v>
      </c>
      <c r="M95" t="str">
        <f>_xlfn.TEXTBEFORE(Table1[[#This Row],[Title]],{":","(","-"})</f>
        <v xml:space="preserve">Aaja Miliye </v>
      </c>
      <c r="N95" t="str">
        <f>_xlfn.TEXTBEFORE(_xlfn.TEXTAFTER(Table1[[#This Row],[description]],"Singer:"),CHAR(10))</f>
        <v xml:space="preserve"> Musahib</v>
      </c>
      <c r="O95" t="e">
        <f>_xlfn.TEXTBEFORE(_xlfn.TEXTAFTER(Table1[[#This Row],[description]],"Lyrics:"),CHAR(10))</f>
        <v>#N/A</v>
      </c>
      <c r="P95" t="str">
        <f>_xlfn.TEXTBEFORE(_xlfn.TEXTAFTER(Table1[[#This Row],[description]],"Composer:"),CHAR(10))</f>
        <v xml:space="preserve"> Musahib</v>
      </c>
      <c r="Q95" t="str">
        <f>_xlfn.TEXTBEFORE(_xlfn.TEXTAFTER(Table1[[#This Row],[description]],CHAR(10)&amp;"Music:"),CHAR(10))</f>
        <v xml:space="preserve"> Sharry Nexus</v>
      </c>
      <c r="R95" t="str">
        <f>_xlfn.TEXTBEFORE(_xlfn.TEXTAFTER(Table1[[#This Row],[description]],CHAR(10)&amp;"Video:"),CHAR(10))</f>
        <v xml:space="preserve"> Satti Dhillon</v>
      </c>
      <c r="S95" s="1" t="e">
        <f>HYPERLINK(_xlfn.TEXTBEFORE(_xlfn.TEXTAFTER(Table1[[#This Row],[description]],"YouTube Music:"),CHAR(10)))</f>
        <v>#N/A</v>
      </c>
      <c r="T95" s="1" t="str">
        <f>HYPERLINK(_xlfn.TEXTBEFORE(_xlfn.TEXTAFTER(Table1[[#This Row],[description]],"Spotify:"),CHAR(10)))</f>
        <v xml:space="preserve"> https://open.spotify.com/album/60auVgY0Mu9Y5omcZNEgtv</v>
      </c>
      <c r="U95" s="1" t="str">
        <f>HYPERLINK(_xlfn.TEXTBEFORE(_xlfn.TEXTAFTER(Table1[[#This Row],[description]],"Apple Music:"),CHAR(10)))</f>
        <v xml:space="preserve"> https://music.apple.com/in/album/aaja-miliye-single/1776866264</v>
      </c>
      <c r="V95" s="1" t="e">
        <f>HYPERLINK(_xlfn.TEXTBEFORE(_xlfn.TEXTAFTER(Table1[[#This Row],[description]], "JioSaavn:"),CHAR(10)))</f>
        <v>#N/A</v>
      </c>
      <c r="W95" s="1" t="e">
        <f>HYPERLINK(_xlfn.TEXTBEFORE(_xlfn.TEXTAFTER(Table1[[#This Row],[description]], "Instagram Reel:"),CHAR(10)))</f>
        <v>#N/A</v>
      </c>
    </row>
    <row r="96" spans="1:23" x14ac:dyDescent="0.3">
      <c r="A96" t="s">
        <v>11</v>
      </c>
      <c r="B96" t="s">
        <v>735</v>
      </c>
      <c r="C96" t="s">
        <v>736</v>
      </c>
      <c r="D96" t="s">
        <v>737</v>
      </c>
      <c r="E96" t="s">
        <v>734</v>
      </c>
      <c r="F96" t="s">
        <v>16</v>
      </c>
      <c r="G96" t="s">
        <v>738</v>
      </c>
      <c r="H96" t="s">
        <v>739</v>
      </c>
      <c r="I96" t="s">
        <v>740</v>
      </c>
      <c r="J96" t="s">
        <v>741</v>
      </c>
      <c r="K96" t="str">
        <f>LEFT(_xlfn.TEXTAFTER(Table1[[#This Row],[description]],"Label:"),10)</f>
        <v xml:space="preserve"> Geet MP3
</v>
      </c>
      <c r="L96" t="str" cm="1">
        <f t="array" ref="L96">_xlfn.IFS(
    AND(ISNUMBER(SEARCH("Full Album", Table1[[#This Row],[description]])) ), "Album",
    AND(ISNUMBER(SEARCH("Song Credits:", Table1[[#This Row],[description]]))), "Single", AND(ISNUMBER(SEARCH("Movie Credits:", Table1[[#This Row],[description]]))), "Movie",
    TRUE, "other"
)</f>
        <v>Album</v>
      </c>
      <c r="M96" t="str">
        <f>_xlfn.TEXTBEFORE(Table1[[#This Row],[Title]],{":","(","-"})</f>
        <v>Truck Vs Wife</v>
      </c>
      <c r="N96" t="str">
        <f>_xlfn.TEXTBEFORE(_xlfn.TEXTAFTER(Table1[[#This Row],[description]],"Singer:"),CHAR(10))</f>
        <v xml:space="preserve"> Deepak Dhillon</v>
      </c>
      <c r="O96" t="str">
        <f>_xlfn.TEXTBEFORE(_xlfn.TEXTAFTER(Table1[[#This Row],[description]],"Lyrics:"),CHAR(10))</f>
        <v xml:space="preserve"> Narinder Talwara</v>
      </c>
      <c r="P96" t="str">
        <f>_xlfn.TEXTBEFORE(_xlfn.TEXTAFTER(Table1[[#This Row],[description]],"Composer:"),CHAR(10))</f>
        <v xml:space="preserve"> Vadda Grewal</v>
      </c>
      <c r="Q96" t="str">
        <f>_xlfn.TEXTBEFORE(_xlfn.TEXTAFTER(Table1[[#This Row],[description]],CHAR(10)&amp;"Music:"),CHAR(10))</f>
        <v xml:space="preserve"> Deep Jandu</v>
      </c>
      <c r="R96" t="e">
        <f>_xlfn.TEXTBEFORE(_xlfn.TEXTAFTER(Table1[[#This Row],[description]],CHAR(10)&amp;"Video:"),CHAR(10))</f>
        <v>#N/A</v>
      </c>
      <c r="S96" s="1" t="e">
        <f>HYPERLINK(_xlfn.TEXTBEFORE(_xlfn.TEXTAFTER(Table1[[#This Row],[description]],"YouTube Music:"),CHAR(10)))</f>
        <v>#N/A</v>
      </c>
      <c r="T96" s="1" t="str">
        <f>HYPERLINK(_xlfn.TEXTBEFORE(_xlfn.TEXTAFTER(Table1[[#This Row],[description]],"Spotify:"),CHAR(10)))</f>
        <v xml:space="preserve"> https://open.spotify.com/album/2FIMVMCyrq3e1JoeI51x5t</v>
      </c>
      <c r="U96" s="1" t="str">
        <f>HYPERLINK(_xlfn.TEXTBEFORE(_xlfn.TEXTAFTER(Table1[[#This Row],[description]],"Apple Music:"),CHAR(10)))</f>
        <v xml:space="preserve"> https://music.apple.com/in/album/no-smoking-ep/1774530833</v>
      </c>
      <c r="V96" s="1" t="e">
        <f>HYPERLINK(_xlfn.TEXTBEFORE(_xlfn.TEXTAFTER(Table1[[#This Row],[description]], "JioSaavn:"),CHAR(10)))</f>
        <v>#N/A</v>
      </c>
      <c r="W96" s="1" t="e">
        <f>HYPERLINK(_xlfn.TEXTBEFORE(_xlfn.TEXTAFTER(Table1[[#This Row],[description]], "Instagram Reel:"),CHAR(10)))</f>
        <v>#N/A</v>
      </c>
    </row>
    <row r="97" spans="1:23" x14ac:dyDescent="0.3">
      <c r="A97" t="s">
        <v>11</v>
      </c>
      <c r="B97" t="s">
        <v>743</v>
      </c>
      <c r="C97" t="s">
        <v>736</v>
      </c>
      <c r="D97" t="s">
        <v>744</v>
      </c>
      <c r="E97" t="s">
        <v>742</v>
      </c>
      <c r="F97" t="s">
        <v>16</v>
      </c>
      <c r="G97" t="s">
        <v>745</v>
      </c>
      <c r="H97" t="s">
        <v>746</v>
      </c>
      <c r="I97" t="s">
        <v>747</v>
      </c>
      <c r="J97" t="s">
        <v>748</v>
      </c>
      <c r="K97" t="str">
        <f>LEFT(_xlfn.TEXTAFTER(Table1[[#This Row],[description]],"Label:"),10)</f>
        <v xml:space="preserve"> Geet MP3
</v>
      </c>
      <c r="L97" t="str" cm="1">
        <f t="array" ref="L97">_xlfn.IFS(
    AND(ISNUMBER(SEARCH("Full Album", Table1[[#This Row],[description]])) ), "Album",
    AND(ISNUMBER(SEARCH("Song Credits:", Table1[[#This Row],[description]]))), "Single", AND(ISNUMBER(SEARCH("Movie Credits:", Table1[[#This Row],[description]]))), "Movie",
    TRUE, "other"
)</f>
        <v>Album</v>
      </c>
      <c r="M97" t="str">
        <f>_xlfn.TEXTBEFORE(Table1[[#This Row],[Title]],{":","(","-"})</f>
        <v>Pind De Munde</v>
      </c>
      <c r="N97" t="str">
        <f>_xlfn.TEXTBEFORE(_xlfn.TEXTAFTER(Table1[[#This Row],[description]],"Singer:"),CHAR(10))</f>
        <v xml:space="preserve"> Deepak Dhillon</v>
      </c>
      <c r="O97" t="str">
        <f>_xlfn.TEXTBEFORE(_xlfn.TEXTAFTER(Table1[[#This Row],[description]],"Lyrics:"),CHAR(10))</f>
        <v xml:space="preserve"> Narinder Talwara</v>
      </c>
      <c r="P97" t="str">
        <f>_xlfn.TEXTBEFORE(_xlfn.TEXTAFTER(Table1[[#This Row],[description]],"Composer:"),CHAR(10))</f>
        <v xml:space="preserve"> Vadda Grewal</v>
      </c>
      <c r="Q97" t="str">
        <f>_xlfn.TEXTBEFORE(_xlfn.TEXTAFTER(Table1[[#This Row],[description]],CHAR(10)&amp;"Music:"),CHAR(10))</f>
        <v xml:space="preserve"> Deep Jandu</v>
      </c>
      <c r="R97" t="e">
        <f>_xlfn.TEXTBEFORE(_xlfn.TEXTAFTER(Table1[[#This Row],[description]],CHAR(10)&amp;"Video:"),CHAR(10))</f>
        <v>#N/A</v>
      </c>
      <c r="S97" s="1" t="e">
        <f>HYPERLINK(_xlfn.TEXTBEFORE(_xlfn.TEXTAFTER(Table1[[#This Row],[description]],"YouTube Music:"),CHAR(10)))</f>
        <v>#N/A</v>
      </c>
      <c r="T97" s="1" t="str">
        <f>HYPERLINK(_xlfn.TEXTBEFORE(_xlfn.TEXTAFTER(Table1[[#This Row],[description]],"Spotify:"),CHAR(10)))</f>
        <v xml:space="preserve"> https://open.spotify.com/album/2FIMVMCyrq3e1JoeI51x5t</v>
      </c>
      <c r="U97" s="1" t="str">
        <f>HYPERLINK(_xlfn.TEXTBEFORE(_xlfn.TEXTAFTER(Table1[[#This Row],[description]],"Apple Music:"),CHAR(10)))</f>
        <v xml:space="preserve"> https://music.apple.com/in/album/no-smoking-ep/1774530833</v>
      </c>
      <c r="V97" s="1" t="e">
        <f>HYPERLINK(_xlfn.TEXTBEFORE(_xlfn.TEXTAFTER(Table1[[#This Row],[description]], "JioSaavn:"),CHAR(10)))</f>
        <v>#N/A</v>
      </c>
      <c r="W97" s="1" t="e">
        <f>HYPERLINK(_xlfn.TEXTBEFORE(_xlfn.TEXTAFTER(Table1[[#This Row],[description]], "Instagram Reel:"),CHAR(10)))</f>
        <v>#N/A</v>
      </c>
    </row>
    <row r="98" spans="1:23" x14ac:dyDescent="0.3">
      <c r="A98" t="s">
        <v>11</v>
      </c>
      <c r="B98" t="s">
        <v>750</v>
      </c>
      <c r="C98" t="s">
        <v>736</v>
      </c>
      <c r="D98" t="s">
        <v>751</v>
      </c>
      <c r="E98" t="s">
        <v>749</v>
      </c>
      <c r="F98" t="s">
        <v>16</v>
      </c>
      <c r="G98" t="s">
        <v>453</v>
      </c>
      <c r="H98" t="s">
        <v>752</v>
      </c>
      <c r="I98" t="s">
        <v>753</v>
      </c>
      <c r="J98" t="s">
        <v>754</v>
      </c>
      <c r="K98" t="str">
        <f>LEFT(_xlfn.TEXTAFTER(Table1[[#This Row],[description]],"Label:"),10)</f>
        <v xml:space="preserve"> Geet MP3
</v>
      </c>
      <c r="L98" t="str" cm="1">
        <f t="array" ref="L98">_xlfn.IFS(
    AND(ISNUMBER(SEARCH("Full Album", Table1[[#This Row],[description]])) ), "Album",
    AND(ISNUMBER(SEARCH("Song Credits:", Table1[[#This Row],[description]]))), "Single", AND(ISNUMBER(SEARCH("Movie Credits:", Table1[[#This Row],[description]]))), "Movie",
    TRUE, "other"
)</f>
        <v>Album</v>
      </c>
      <c r="M98" t="str">
        <f>_xlfn.TEXTBEFORE(Table1[[#This Row],[Title]],{":","(","-"})</f>
        <v>Amli Boyfriend</v>
      </c>
      <c r="N98" t="str">
        <f>_xlfn.TEXTBEFORE(_xlfn.TEXTAFTER(Table1[[#This Row],[description]],"Singer:"),CHAR(10))</f>
        <v xml:space="preserve"> Deepak Dhillon</v>
      </c>
      <c r="O98" t="str">
        <f>_xlfn.TEXTBEFORE(_xlfn.TEXTAFTER(Table1[[#This Row],[description]],"Lyrics:"),CHAR(10))</f>
        <v xml:space="preserve"> Narinder Talwara</v>
      </c>
      <c r="P98" t="str">
        <f>_xlfn.TEXTBEFORE(_xlfn.TEXTAFTER(Table1[[#This Row],[description]],"Composer:"),CHAR(10))</f>
        <v xml:space="preserve"> Vadda Grewal</v>
      </c>
      <c r="Q98" t="str">
        <f>_xlfn.TEXTBEFORE(_xlfn.TEXTAFTER(Table1[[#This Row],[description]],CHAR(10)&amp;"Music:"),CHAR(10))</f>
        <v xml:space="preserve"> Deep Jandu</v>
      </c>
      <c r="R98" t="e">
        <f>_xlfn.TEXTBEFORE(_xlfn.TEXTAFTER(Table1[[#This Row],[description]],CHAR(10)&amp;"Video:"),CHAR(10))</f>
        <v>#N/A</v>
      </c>
      <c r="S98" s="1" t="e">
        <f>HYPERLINK(_xlfn.TEXTBEFORE(_xlfn.TEXTAFTER(Table1[[#This Row],[description]],"YouTube Music:"),CHAR(10)))</f>
        <v>#N/A</v>
      </c>
      <c r="T98" s="1" t="str">
        <f>HYPERLINK(_xlfn.TEXTBEFORE(_xlfn.TEXTAFTER(Table1[[#This Row],[description]],"Spotify:"),CHAR(10)))</f>
        <v xml:space="preserve"> https://open.spotify.com/album/2FIMVMCyrq3e1JoeI51x5t</v>
      </c>
      <c r="U98" s="1" t="str">
        <f>HYPERLINK(_xlfn.TEXTBEFORE(_xlfn.TEXTAFTER(Table1[[#This Row],[description]],"Apple Music:"),CHAR(10)))</f>
        <v xml:space="preserve"> https://music.apple.com/in/album/no-smoking-ep/1774530833</v>
      </c>
      <c r="V98" s="1" t="e">
        <f>HYPERLINK(_xlfn.TEXTBEFORE(_xlfn.TEXTAFTER(Table1[[#This Row],[description]], "JioSaavn:"),CHAR(10)))</f>
        <v>#N/A</v>
      </c>
      <c r="W98" s="1" t="e">
        <f>HYPERLINK(_xlfn.TEXTBEFORE(_xlfn.TEXTAFTER(Table1[[#This Row],[description]], "Instagram Reel:"),CHAR(10)))</f>
        <v>#N/A</v>
      </c>
    </row>
    <row r="99" spans="1:23" x14ac:dyDescent="0.3">
      <c r="A99" t="s">
        <v>11</v>
      </c>
      <c r="B99" t="s">
        <v>756</v>
      </c>
      <c r="C99" t="s">
        <v>736</v>
      </c>
      <c r="D99" t="s">
        <v>757</v>
      </c>
      <c r="E99" t="s">
        <v>755</v>
      </c>
      <c r="F99" t="s">
        <v>16</v>
      </c>
      <c r="G99" t="s">
        <v>758</v>
      </c>
      <c r="H99" t="s">
        <v>759</v>
      </c>
      <c r="I99" t="s">
        <v>760</v>
      </c>
      <c r="J99" t="s">
        <v>761</v>
      </c>
      <c r="K99" t="str">
        <f>LEFT(_xlfn.TEXTAFTER(Table1[[#This Row],[description]],"Label:"),10)</f>
        <v xml:space="preserve"> Geet MP3
</v>
      </c>
      <c r="L99" t="str" cm="1">
        <f t="array" ref="L99">_xlfn.IFS(
    AND(ISNUMBER(SEARCH("Full Album", Table1[[#This Row],[description]])) ), "Album",
    AND(ISNUMBER(SEARCH("Song Credits:", Table1[[#This Row],[description]]))), "Single", AND(ISNUMBER(SEARCH("Movie Credits:", Table1[[#This Row],[description]]))), "Movie",
    TRUE, "other"
)</f>
        <v>Album</v>
      </c>
      <c r="M99" t="str">
        <f>_xlfn.TEXTBEFORE(Table1[[#This Row],[Title]],{":","(","-"})</f>
        <v>Tension Free</v>
      </c>
      <c r="N99" t="str">
        <f>_xlfn.TEXTBEFORE(_xlfn.TEXTAFTER(Table1[[#This Row],[description]],"Singer:"),CHAR(10))</f>
        <v xml:space="preserve"> Deepak Dhillon</v>
      </c>
      <c r="O99" t="str">
        <f>_xlfn.TEXTBEFORE(_xlfn.TEXTAFTER(Table1[[#This Row],[description]],"Lyrics:"),CHAR(10))</f>
        <v xml:space="preserve"> Narinder Talwara</v>
      </c>
      <c r="P99" t="str">
        <f>_xlfn.TEXTBEFORE(_xlfn.TEXTAFTER(Table1[[#This Row],[description]],"Composer:"),CHAR(10))</f>
        <v xml:space="preserve"> Vadda Grewal</v>
      </c>
      <c r="Q99" t="str">
        <f>_xlfn.TEXTBEFORE(_xlfn.TEXTAFTER(Table1[[#This Row],[description]],CHAR(10)&amp;"Music:"),CHAR(10))</f>
        <v xml:space="preserve"> Deep Jandu</v>
      </c>
      <c r="R99" t="e">
        <f>_xlfn.TEXTBEFORE(_xlfn.TEXTAFTER(Table1[[#This Row],[description]],CHAR(10)&amp;"Video:"),CHAR(10))</f>
        <v>#N/A</v>
      </c>
      <c r="S99" s="1" t="e">
        <f>HYPERLINK(_xlfn.TEXTBEFORE(_xlfn.TEXTAFTER(Table1[[#This Row],[description]],"YouTube Music:"),CHAR(10)))</f>
        <v>#N/A</v>
      </c>
      <c r="T99" s="1" t="str">
        <f>HYPERLINK(_xlfn.TEXTBEFORE(_xlfn.TEXTAFTER(Table1[[#This Row],[description]],"Spotify:"),CHAR(10)))</f>
        <v xml:space="preserve"> https://open.spotify.com/album/2FIMVMCyrq3e1JoeI51x5t</v>
      </c>
      <c r="U99" s="1" t="str">
        <f>HYPERLINK(_xlfn.TEXTBEFORE(_xlfn.TEXTAFTER(Table1[[#This Row],[description]],"Apple Music:"),CHAR(10)))</f>
        <v xml:space="preserve"> https://music.apple.com/in/album/no-smoking-ep/1774530833</v>
      </c>
      <c r="V99" s="1" t="e">
        <f>HYPERLINK(_xlfn.TEXTBEFORE(_xlfn.TEXTAFTER(Table1[[#This Row],[description]], "JioSaavn:"),CHAR(10)))</f>
        <v>#N/A</v>
      </c>
      <c r="W99" s="1" t="e">
        <f>HYPERLINK(_xlfn.TEXTBEFORE(_xlfn.TEXTAFTER(Table1[[#This Row],[description]], "Instagram Reel:"),CHAR(10)))</f>
        <v>#N/A</v>
      </c>
    </row>
    <row r="100" spans="1:23" x14ac:dyDescent="0.3">
      <c r="A100" t="s">
        <v>11</v>
      </c>
      <c r="B100" t="s">
        <v>763</v>
      </c>
      <c r="C100" t="s">
        <v>736</v>
      </c>
      <c r="D100" t="s">
        <v>764</v>
      </c>
      <c r="E100" t="s">
        <v>762</v>
      </c>
      <c r="F100" t="s">
        <v>16</v>
      </c>
      <c r="G100" t="s">
        <v>765</v>
      </c>
      <c r="H100" t="s">
        <v>766</v>
      </c>
      <c r="I100" t="s">
        <v>767</v>
      </c>
      <c r="J100" t="s">
        <v>768</v>
      </c>
      <c r="K100" t="str">
        <f>LEFT(_xlfn.TEXTAFTER(Table1[[#This Row],[description]],"Label:"),10)</f>
        <v xml:space="preserve"> Geet MP3
</v>
      </c>
      <c r="L100" t="str" cm="1">
        <f t="array" ref="L100">_xlfn.IFS(
    AND(ISNUMBER(SEARCH("Full Album", Table1[[#This Row],[description]])) ), "Album",
    AND(ISNUMBER(SEARCH("Song Credits:", Table1[[#This Row],[description]]))), "Single", AND(ISNUMBER(SEARCH("Movie Credits:", Table1[[#This Row],[description]]))), "Movie",
    TRUE, "other"
)</f>
        <v>Album</v>
      </c>
      <c r="M100" t="str">
        <f>_xlfn.TEXTBEFORE(Table1[[#This Row],[Title]],{":","(","-"})</f>
        <v>Fly Fly Kabootri</v>
      </c>
      <c r="N100" t="str">
        <f>_xlfn.TEXTBEFORE(_xlfn.TEXTAFTER(Table1[[#This Row],[description]],"Singer:"),CHAR(10))</f>
        <v xml:space="preserve"> Deepak Dhillon</v>
      </c>
      <c r="O100" t="str">
        <f>_xlfn.TEXTBEFORE(_xlfn.TEXTAFTER(Table1[[#This Row],[description]],"Lyrics:"),CHAR(10))</f>
        <v xml:space="preserve"> Narinder Talwara</v>
      </c>
      <c r="P100" t="str">
        <f>_xlfn.TEXTBEFORE(_xlfn.TEXTAFTER(Table1[[#This Row],[description]],"Composer:"),CHAR(10))</f>
        <v xml:space="preserve"> Vadda Grewal</v>
      </c>
      <c r="Q100" t="str">
        <f>_xlfn.TEXTBEFORE(_xlfn.TEXTAFTER(Table1[[#This Row],[description]],CHAR(10)&amp;"Music:"),CHAR(10))</f>
        <v xml:space="preserve"> Deep Jandu</v>
      </c>
      <c r="R100" t="e">
        <f>_xlfn.TEXTBEFORE(_xlfn.TEXTAFTER(Table1[[#This Row],[description]],CHAR(10)&amp;"Video:"),CHAR(10))</f>
        <v>#N/A</v>
      </c>
      <c r="S100" s="1" t="e">
        <f>HYPERLINK(_xlfn.TEXTBEFORE(_xlfn.TEXTAFTER(Table1[[#This Row],[description]],"YouTube Music:"),CHAR(10)))</f>
        <v>#N/A</v>
      </c>
      <c r="T100" s="1" t="str">
        <f>HYPERLINK(_xlfn.TEXTBEFORE(_xlfn.TEXTAFTER(Table1[[#This Row],[description]],"Spotify:"),CHAR(10)))</f>
        <v xml:space="preserve"> https://open.spotify.com/album/2FIMVMCyrq3e1JoeI51x5t</v>
      </c>
      <c r="U100" s="1" t="str">
        <f>HYPERLINK(_xlfn.TEXTBEFORE(_xlfn.TEXTAFTER(Table1[[#This Row],[description]],"Apple Music:"),CHAR(10)))</f>
        <v xml:space="preserve"> https://music.apple.com/in/album/no-smoking-ep/1774530833</v>
      </c>
      <c r="V100" s="1" t="e">
        <f>HYPERLINK(_xlfn.TEXTBEFORE(_xlfn.TEXTAFTER(Table1[[#This Row],[description]], "JioSaavn:"),CHAR(10)))</f>
        <v>#N/A</v>
      </c>
      <c r="W100" s="1" t="e">
        <f>HYPERLINK(_xlfn.TEXTBEFORE(_xlfn.TEXTAFTER(Table1[[#This Row],[description]], "Instagram Reel:"),CHAR(10)))</f>
        <v>#N/A</v>
      </c>
    </row>
    <row r="101" spans="1:23" x14ac:dyDescent="0.3">
      <c r="A101" t="s">
        <v>11</v>
      </c>
      <c r="B101" t="s">
        <v>770</v>
      </c>
      <c r="C101" t="s">
        <v>736</v>
      </c>
      <c r="D101" t="s">
        <v>771</v>
      </c>
      <c r="E101" t="s">
        <v>769</v>
      </c>
      <c r="F101" t="s">
        <v>16</v>
      </c>
      <c r="G101" t="s">
        <v>772</v>
      </c>
      <c r="H101" t="s">
        <v>773</v>
      </c>
      <c r="I101" t="s">
        <v>774</v>
      </c>
      <c r="J101" t="s">
        <v>775</v>
      </c>
      <c r="K101" t="str">
        <f>LEFT(_xlfn.TEXTAFTER(Table1[[#This Row],[description]],"Label:"),10)</f>
        <v xml:space="preserve"> Geet MP3
</v>
      </c>
      <c r="L101" t="str" cm="1">
        <f t="array" ref="L101">_xlfn.IFS(
    AND(ISNUMBER(SEARCH("Full Album", Table1[[#This Row],[description]])) ), "Album",
    AND(ISNUMBER(SEARCH("Song Credits:", Table1[[#This Row],[description]]))), "Single", AND(ISNUMBER(SEARCH("Movie Credits:", Table1[[#This Row],[description]]))), "Movie",
    TRUE, "other"
)</f>
        <v>Album</v>
      </c>
      <c r="M101" t="str">
        <f>_xlfn.TEXTBEFORE(Table1[[#This Row],[Title]],{":","(","-"})</f>
        <v xml:space="preserve">No Smoking </v>
      </c>
      <c r="N101" t="str">
        <f>_xlfn.TEXTBEFORE(_xlfn.TEXTAFTER(Table1[[#This Row],[description]],"Singer:"),CHAR(10))</f>
        <v xml:space="preserve"> Deepak Dhillon</v>
      </c>
      <c r="O101" t="str">
        <f>_xlfn.TEXTBEFORE(_xlfn.TEXTAFTER(Table1[[#This Row],[description]],"Lyrics:"),CHAR(10))</f>
        <v xml:space="preserve"> Narinder Talwara</v>
      </c>
      <c r="P101" t="str">
        <f>_xlfn.TEXTBEFORE(_xlfn.TEXTAFTER(Table1[[#This Row],[description]],"Composer:"),CHAR(10))</f>
        <v xml:space="preserve"> Vadda Grewal</v>
      </c>
      <c r="Q101" t="str">
        <f>_xlfn.TEXTBEFORE(_xlfn.TEXTAFTER(Table1[[#This Row],[description]],CHAR(10)&amp;"Music:"),CHAR(10))</f>
        <v xml:space="preserve"> Deep Jandu</v>
      </c>
      <c r="R101" t="e">
        <f>_xlfn.TEXTBEFORE(_xlfn.TEXTAFTER(Table1[[#This Row],[description]],CHAR(10)&amp;"Video:"),CHAR(10))</f>
        <v>#N/A</v>
      </c>
      <c r="S101" s="1" t="e">
        <f>HYPERLINK(_xlfn.TEXTBEFORE(_xlfn.TEXTAFTER(Table1[[#This Row],[description]],"YouTube Music:"),CHAR(10)))</f>
        <v>#N/A</v>
      </c>
      <c r="T101" s="1" t="str">
        <f>HYPERLINK(_xlfn.TEXTBEFORE(_xlfn.TEXTAFTER(Table1[[#This Row],[description]],"Spotify:"),CHAR(10)))</f>
        <v xml:space="preserve"> https://open.spotify.com/album/2FIMVMCyrq3e1JoeI51x5t</v>
      </c>
      <c r="U101" s="1" t="str">
        <f>HYPERLINK(_xlfn.TEXTBEFORE(_xlfn.TEXTAFTER(Table1[[#This Row],[description]],"Apple Music:"),CHAR(10)))</f>
        <v xml:space="preserve"> https://music.apple.com/in/album/no-smoking-ep/1774530833</v>
      </c>
      <c r="V101" s="1" t="e">
        <f>HYPERLINK(_xlfn.TEXTBEFORE(_xlfn.TEXTAFTER(Table1[[#This Row],[description]], "JioSaavn:"),CHAR(10)))</f>
        <v>#N/A</v>
      </c>
      <c r="W101" s="1" t="e">
        <f>HYPERLINK(_xlfn.TEXTBEFORE(_xlfn.TEXTAFTER(Table1[[#This Row],[description]], "Instagram Reel:"),CHAR(10)))</f>
        <v>#N/A</v>
      </c>
    </row>
    <row r="102" spans="1:23" x14ac:dyDescent="0.3">
      <c r="A102" t="s">
        <v>11</v>
      </c>
      <c r="B102" t="s">
        <v>777</v>
      </c>
      <c r="C102" t="s">
        <v>778</v>
      </c>
      <c r="D102" t="s">
        <v>779</v>
      </c>
      <c r="E102" t="s">
        <v>776</v>
      </c>
      <c r="F102" t="s">
        <v>16</v>
      </c>
      <c r="G102" t="s">
        <v>780</v>
      </c>
      <c r="H102" t="s">
        <v>781</v>
      </c>
      <c r="I102" t="s">
        <v>782</v>
      </c>
      <c r="J102" t="s">
        <v>783</v>
      </c>
      <c r="K102" t="str">
        <f>LEFT(_xlfn.TEXTAFTER(Table1[[#This Row],[description]],"Label:"),10)</f>
        <v xml:space="preserve"> Geet MP3
</v>
      </c>
      <c r="L102" t="str" cm="1">
        <f t="array" ref="L102">_xlfn.IFS(
    AND(ISNUMBER(SEARCH("Full Album", Table1[[#This Row],[description]])) ), "Album",
    AND(ISNUMBER(SEARCH("Song Credits:", Table1[[#This Row],[description]]))), "Single", AND(ISNUMBER(SEARCH("Movie Credits:", Table1[[#This Row],[description]]))), "Movie",
    TRUE, "other"
)</f>
        <v>Album</v>
      </c>
      <c r="M102" t="str">
        <f>_xlfn.TEXTBEFORE(Table1[[#This Row],[Title]],{":","(","-"})</f>
        <v>Sanjay Dutt</v>
      </c>
      <c r="N102" t="str">
        <f>_xlfn.TEXTBEFORE(_xlfn.TEXTAFTER(Table1[[#This Row],[description]],"Singer:"),CHAR(10))</f>
        <v xml:space="preserve"> Vadda Grewal Ft. Deepak Dhillon</v>
      </c>
      <c r="O102" t="str">
        <f>_xlfn.TEXTBEFORE(_xlfn.TEXTAFTER(Table1[[#This Row],[description]],"Lyrics:"),CHAR(10))</f>
        <v xml:space="preserve"> Vadda Grewal</v>
      </c>
      <c r="P102" t="str">
        <f>_xlfn.TEXTBEFORE(_xlfn.TEXTAFTER(Table1[[#This Row],[description]],"Composer:"),CHAR(10))</f>
        <v xml:space="preserve"> Deep Jandu</v>
      </c>
      <c r="Q102" t="e">
        <f>_xlfn.TEXTBEFORE(_xlfn.TEXTAFTER(Table1[[#This Row],[description]],CHAR(10)&amp;"Music:"),CHAR(10))</f>
        <v>#N/A</v>
      </c>
      <c r="R102" t="e">
        <f>_xlfn.TEXTBEFORE(_xlfn.TEXTAFTER(Table1[[#This Row],[description]],CHAR(10)&amp;"Video:"),CHAR(10))</f>
        <v>#N/A</v>
      </c>
      <c r="S102" s="1" t="e">
        <f>HYPERLINK(_xlfn.TEXTBEFORE(_xlfn.TEXTAFTER(Table1[[#This Row],[description]],"YouTube Music:"),CHAR(10)))</f>
        <v>#N/A</v>
      </c>
      <c r="T102" s="1" t="str">
        <f>HYPERLINK(_xlfn.TEXTBEFORE(_xlfn.TEXTAFTER(Table1[[#This Row],[description]],"Spotify:"),CHAR(10)))</f>
        <v xml:space="preserve"> https://open.spotify.com/album/6UHTNreKfTn9Mr7Wyh3Ptv</v>
      </c>
      <c r="U102" s="1" t="str">
        <f>HYPERLINK(_xlfn.TEXTBEFORE(_xlfn.TEXTAFTER(Table1[[#This Row],[description]],"Apple Music:"),CHAR(10)))</f>
        <v xml:space="preserve"> https://music.apple.com/in/album/sanjay-dutt-single/1774446050</v>
      </c>
      <c r="V102" s="1" t="e">
        <f>HYPERLINK(_xlfn.TEXTBEFORE(_xlfn.TEXTAFTER(Table1[[#This Row],[description]], "JioSaavn:"),CHAR(10)))</f>
        <v>#N/A</v>
      </c>
      <c r="W102" s="1" t="e">
        <f>HYPERLINK(_xlfn.TEXTBEFORE(_xlfn.TEXTAFTER(Table1[[#This Row],[description]], "Instagram Reel:"),CHAR(10)))</f>
        <v>#N/A</v>
      </c>
    </row>
    <row r="103" spans="1:23" x14ac:dyDescent="0.3">
      <c r="A103" t="s">
        <v>11</v>
      </c>
      <c r="B103" t="s">
        <v>785</v>
      </c>
      <c r="C103" t="s">
        <v>786</v>
      </c>
      <c r="D103" t="s">
        <v>787</v>
      </c>
      <c r="E103" t="s">
        <v>784</v>
      </c>
      <c r="F103" t="s">
        <v>16</v>
      </c>
      <c r="G103" t="s">
        <v>377</v>
      </c>
      <c r="H103" t="s">
        <v>788</v>
      </c>
      <c r="I103" t="s">
        <v>789</v>
      </c>
      <c r="J103" t="s">
        <v>790</v>
      </c>
      <c r="K103" t="str">
        <f>LEFT(_xlfn.TEXTAFTER(Table1[[#This Row],[description]],"Label:"),10)</f>
        <v xml:space="preserve"> Geet MP3
</v>
      </c>
      <c r="L103" t="str" cm="1">
        <f t="array" ref="L103">_xlfn.IFS(
    AND(ISNUMBER(SEARCH("Full Album", Table1[[#This Row],[description]])) ), "Album",
    AND(ISNUMBER(SEARCH("Song Credits:", Table1[[#This Row],[description]]))), "Single", AND(ISNUMBER(SEARCH("Movie Credits:", Table1[[#This Row],[description]]))), "Movie",
    TRUE, "other"
)</f>
        <v>Album</v>
      </c>
      <c r="M103" t="str">
        <f>_xlfn.TEXTBEFORE(Table1[[#This Row],[Title]],{":","(","-"})</f>
        <v xml:space="preserve">Tu Te Kehndi C </v>
      </c>
      <c r="N103" t="str">
        <f>_xlfn.TEXTBEFORE(_xlfn.TEXTAFTER(Table1[[#This Row],[description]],"Singer:"),CHAR(10))</f>
        <v xml:space="preserve"> Bohemia, Divine</v>
      </c>
      <c r="O103" t="e">
        <f>_xlfn.TEXTBEFORE(_xlfn.TEXTAFTER(Table1[[#This Row],[description]],"Lyrics:"),CHAR(10))</f>
        <v>#N/A</v>
      </c>
      <c r="P103" t="str">
        <f>_xlfn.TEXTBEFORE(_xlfn.TEXTAFTER(Table1[[#This Row],[description]],"Composer:"),CHAR(10))</f>
        <v xml:space="preserve"> Deep Jandu</v>
      </c>
      <c r="Q103" t="e">
        <f>_xlfn.TEXTBEFORE(_xlfn.TEXTAFTER(Table1[[#This Row],[description]],CHAR(10)&amp;"Music:"),CHAR(10))</f>
        <v>#N/A</v>
      </c>
      <c r="R103" t="e">
        <f>_xlfn.TEXTBEFORE(_xlfn.TEXTAFTER(Table1[[#This Row],[description]],CHAR(10)&amp;"Video:"),CHAR(10))</f>
        <v>#N/A</v>
      </c>
      <c r="S103" s="1" t="e">
        <f>HYPERLINK(_xlfn.TEXTBEFORE(_xlfn.TEXTAFTER(Table1[[#This Row],[description]],"YouTube Music:"),CHAR(10)))</f>
        <v>#N/A</v>
      </c>
      <c r="T103" s="1" t="str">
        <f>HYPERLINK(_xlfn.TEXTBEFORE(_xlfn.TEXTAFTER(Table1[[#This Row],[description]],"Spotify:"),CHAR(10)))</f>
        <v xml:space="preserve"> https://spoti.fi/37Abp6x</v>
      </c>
      <c r="U103" s="1" t="str">
        <f>HYPERLINK(_xlfn.TEXTBEFORE(_xlfn.TEXTAFTER(Table1[[#This Row],[description]],"Apple Music:"),CHAR(10)))</f>
        <v xml:space="preserve"> https://apple.co/3jRCdld</v>
      </c>
      <c r="V103" s="1" t="str">
        <f>HYPERLINK(_xlfn.TEXTBEFORE(_xlfn.TEXTAFTER(Table1[[#This Row],[description]], "JioSaavn:"),CHAR(10)))</f>
        <v xml:space="preserve"> https://bit.ly/3xIze6Y</v>
      </c>
      <c r="W103" s="1" t="e">
        <f>HYPERLINK(_xlfn.TEXTBEFORE(_xlfn.TEXTAFTER(Table1[[#This Row],[description]], "Instagram Reel:"),CHAR(10)))</f>
        <v>#N/A</v>
      </c>
    </row>
    <row r="104" spans="1:23" x14ac:dyDescent="0.3">
      <c r="A104" t="s">
        <v>11</v>
      </c>
      <c r="B104" t="s">
        <v>792</v>
      </c>
      <c r="C104" t="s">
        <v>793</v>
      </c>
      <c r="D104" t="s">
        <v>794</v>
      </c>
      <c r="E104" t="s">
        <v>791</v>
      </c>
      <c r="F104" t="s">
        <v>16</v>
      </c>
      <c r="G104" t="s">
        <v>795</v>
      </c>
      <c r="H104" t="s">
        <v>796</v>
      </c>
      <c r="I104" t="s">
        <v>797</v>
      </c>
      <c r="J104" t="s">
        <v>798</v>
      </c>
      <c r="K104" t="str">
        <f>LEFT(_xlfn.TEXTAFTER(Table1[[#This Row],[description]],"Label:"),10)</f>
        <v xml:space="preserve"> Geet MP3
</v>
      </c>
      <c r="L104" t="str" cm="1">
        <f t="array" ref="L104">_xlfn.IFS(
    AND(ISNUMBER(SEARCH("Full Album", Table1[[#This Row],[description]])) ), "Album",
    AND(ISNUMBER(SEARCH("Song Credits:", Table1[[#This Row],[description]]))), "Single", AND(ISNUMBER(SEARCH("Movie Credits:", Table1[[#This Row],[description]]))), "Movie",
    TRUE, "other"
)</f>
        <v>Album</v>
      </c>
      <c r="M104" t="str">
        <f>_xlfn.TEXTBEFORE(Table1[[#This Row],[Title]],{":","(","-"})</f>
        <v>Yaari</v>
      </c>
      <c r="N104" t="str">
        <f>_xlfn.TEXTBEFORE(_xlfn.TEXTAFTER(Table1[[#This Row],[description]],"Singer:"),CHAR(10))</f>
        <v xml:space="preserve"> Priya</v>
      </c>
      <c r="O104" t="e">
        <f>_xlfn.TEXTBEFORE(_xlfn.TEXTAFTER(Table1[[#This Row],[description]],"Lyrics:"),CHAR(10))</f>
        <v>#N/A</v>
      </c>
      <c r="P104" t="str">
        <f>_xlfn.TEXTBEFORE(_xlfn.TEXTAFTER(Table1[[#This Row],[description]],"Composer:"),CHAR(10))</f>
        <v xml:space="preserve"> Bunny Johal</v>
      </c>
      <c r="Q104" t="str">
        <f>_xlfn.TEXTBEFORE(_xlfn.TEXTAFTER(Table1[[#This Row],[description]],CHAR(10)&amp;"Music:"),CHAR(10))</f>
        <v xml:space="preserve"> Arpan Bawa</v>
      </c>
      <c r="R104" t="e">
        <f>_xlfn.TEXTBEFORE(_xlfn.TEXTAFTER(Table1[[#This Row],[description]],CHAR(10)&amp;"Video:"),CHAR(10))</f>
        <v>#N/A</v>
      </c>
      <c r="S104" s="1" t="e">
        <f>HYPERLINK(_xlfn.TEXTBEFORE(_xlfn.TEXTAFTER(Table1[[#This Row],[description]],"YouTube Music:"),CHAR(10)))</f>
        <v>#N/A</v>
      </c>
      <c r="T104" s="1" t="str">
        <f>HYPERLINK(_xlfn.TEXTBEFORE(_xlfn.TEXTAFTER(Table1[[#This Row],[description]],"Spotify:"),CHAR(10)))</f>
        <v xml:space="preserve"> https://open.spotify.com/album/2u13scMhPhD0LvK1ZZFXhH</v>
      </c>
      <c r="U104" s="1" t="str">
        <f>HYPERLINK(_xlfn.TEXTBEFORE(_xlfn.TEXTAFTER(Table1[[#This Row],[description]],"Apple Music:"),CHAR(10)))</f>
        <v xml:space="preserve"> https://music.apple.com/in/album/flowers/1771689154</v>
      </c>
      <c r="V104" s="1" t="e">
        <f>HYPERLINK(_xlfn.TEXTBEFORE(_xlfn.TEXTAFTER(Table1[[#This Row],[description]], "JioSaavn:"),CHAR(10)))</f>
        <v>#N/A</v>
      </c>
      <c r="W104" s="1" t="e">
        <f>HYPERLINK(_xlfn.TEXTBEFORE(_xlfn.TEXTAFTER(Table1[[#This Row],[description]], "Instagram Reel:"),CHAR(10)))</f>
        <v>#N/A</v>
      </c>
    </row>
    <row r="105" spans="1:23" x14ac:dyDescent="0.3">
      <c r="A105" t="s">
        <v>11</v>
      </c>
      <c r="B105" t="s">
        <v>800</v>
      </c>
      <c r="C105" t="s">
        <v>801</v>
      </c>
      <c r="D105" t="s">
        <v>802</v>
      </c>
      <c r="E105" t="s">
        <v>799</v>
      </c>
      <c r="F105" t="s">
        <v>16</v>
      </c>
      <c r="G105" t="s">
        <v>803</v>
      </c>
      <c r="H105" t="s">
        <v>804</v>
      </c>
      <c r="I105" t="s">
        <v>805</v>
      </c>
      <c r="J105" t="s">
        <v>806</v>
      </c>
      <c r="K105" t="str">
        <f>LEFT(_xlfn.TEXTAFTER(Table1[[#This Row],[description]],"Label:"),10)</f>
        <v xml:space="preserve"> Geet MP3
</v>
      </c>
      <c r="L105" t="str" cm="1">
        <f t="array" ref="L105">_xlfn.IFS(
    AND(ISNUMBER(SEARCH("Full Album", Table1[[#This Row],[description]])) ), "Album",
    AND(ISNUMBER(SEARCH("Song Credits:", Table1[[#This Row],[description]]))), "Single", AND(ISNUMBER(SEARCH("Movie Credits:", Table1[[#This Row],[description]]))), "Movie",
    TRUE, "other"
)</f>
        <v>Album</v>
      </c>
      <c r="M105" t="str">
        <f>_xlfn.TEXTBEFORE(Table1[[#This Row],[Title]],{":","(","-"})</f>
        <v xml:space="preserve">Ghulama Wali </v>
      </c>
      <c r="N105" t="str">
        <f>_xlfn.TEXTBEFORE(_xlfn.TEXTAFTER(Table1[[#This Row],[description]],"Singer:"),CHAR(10))</f>
        <v xml:space="preserve"> Priya</v>
      </c>
      <c r="O105" t="e">
        <f>_xlfn.TEXTBEFORE(_xlfn.TEXTAFTER(Table1[[#This Row],[description]],"Lyrics:"),CHAR(10))</f>
        <v>#N/A</v>
      </c>
      <c r="P105" t="str">
        <f>_xlfn.TEXTBEFORE(_xlfn.TEXTAFTER(Table1[[#This Row],[description]],"Composer:"),CHAR(10))</f>
        <v xml:space="preserve"> Bunny Johal</v>
      </c>
      <c r="Q105" t="str">
        <f>_xlfn.TEXTBEFORE(_xlfn.TEXTAFTER(Table1[[#This Row],[description]],CHAR(10)&amp;"Music:"),CHAR(10))</f>
        <v xml:space="preserve"> Black Virus</v>
      </c>
      <c r="R105" t="e">
        <f>_xlfn.TEXTBEFORE(_xlfn.TEXTAFTER(Table1[[#This Row],[description]],CHAR(10)&amp;"Video:"),CHAR(10))</f>
        <v>#N/A</v>
      </c>
      <c r="S105" s="1" t="e">
        <f>HYPERLINK(_xlfn.TEXTBEFORE(_xlfn.TEXTAFTER(Table1[[#This Row],[description]],"YouTube Music:"),CHAR(10)))</f>
        <v>#N/A</v>
      </c>
      <c r="T105" s="1" t="str">
        <f>HYPERLINK(_xlfn.TEXTBEFORE(_xlfn.TEXTAFTER(Table1[[#This Row],[description]],"Spotify:"),CHAR(10)))</f>
        <v xml:space="preserve"> https://open.spotify.com/album/2u13scMhPhD0LvK1ZZFXhH</v>
      </c>
      <c r="U105" s="1" t="str">
        <f>HYPERLINK(_xlfn.TEXTBEFORE(_xlfn.TEXTAFTER(Table1[[#This Row],[description]],"Apple Music:"),CHAR(10)))</f>
        <v xml:space="preserve"> https://music.apple.com/in/album/flowers/1771689154</v>
      </c>
      <c r="V105" s="1" t="e">
        <f>HYPERLINK(_xlfn.TEXTBEFORE(_xlfn.TEXTAFTER(Table1[[#This Row],[description]], "JioSaavn:"),CHAR(10)))</f>
        <v>#N/A</v>
      </c>
      <c r="W105" s="1" t="e">
        <f>HYPERLINK(_xlfn.TEXTBEFORE(_xlfn.TEXTAFTER(Table1[[#This Row],[description]], "Instagram Reel:"),CHAR(10)))</f>
        <v>#N/A</v>
      </c>
    </row>
    <row r="106" spans="1:23" x14ac:dyDescent="0.3">
      <c r="A106" t="s">
        <v>11</v>
      </c>
      <c r="B106" t="s">
        <v>808</v>
      </c>
      <c r="C106" t="s">
        <v>809</v>
      </c>
      <c r="D106" t="s">
        <v>810</v>
      </c>
      <c r="E106" t="s">
        <v>807</v>
      </c>
      <c r="F106" t="s">
        <v>16</v>
      </c>
      <c r="G106" t="s">
        <v>485</v>
      </c>
      <c r="H106" t="s">
        <v>811</v>
      </c>
      <c r="I106" t="s">
        <v>812</v>
      </c>
      <c r="J106" t="s">
        <v>813</v>
      </c>
      <c r="K106" t="str">
        <f>LEFT(_xlfn.TEXTAFTER(Table1[[#This Row],[description]],"Label:"),10)</f>
        <v xml:space="preserve"> Geet MP3
</v>
      </c>
      <c r="L106" t="str" cm="1">
        <f t="array" ref="L106">_xlfn.IFS(
    AND(ISNUMBER(SEARCH("Full Album", Table1[[#This Row],[description]])) ), "Album",
    AND(ISNUMBER(SEARCH("Song Credits:", Table1[[#This Row],[description]]))), "Single", AND(ISNUMBER(SEARCH("Movie Credits:", Table1[[#This Row],[description]]))), "Movie",
    TRUE, "other"
)</f>
        <v>Single</v>
      </c>
      <c r="M106" t="str">
        <f>_xlfn.TEXTBEFORE(Table1[[#This Row],[Title]],{":","(","-"})</f>
        <v xml:space="preserve">Whatever </v>
      </c>
      <c r="N106" t="e">
        <f>_xlfn.TEXTBEFORE(_xlfn.TEXTAFTER(Table1[[#This Row],[description]],"Singer:"),CHAR(10))</f>
        <v>#N/A</v>
      </c>
      <c r="O106" t="e">
        <f>_xlfn.TEXTBEFORE(_xlfn.TEXTAFTER(Table1[[#This Row],[description]],"Lyrics:"),CHAR(10))</f>
        <v>#N/A</v>
      </c>
      <c r="P106" t="e">
        <f>_xlfn.TEXTBEFORE(_xlfn.TEXTAFTER(Table1[[#This Row],[description]],"Composer:"),CHAR(10))</f>
        <v>#N/A</v>
      </c>
      <c r="Q106" t="e">
        <f>_xlfn.TEXTBEFORE(_xlfn.TEXTAFTER(Table1[[#This Row],[description]],CHAR(10)&amp;"Music:"),CHAR(10))</f>
        <v>#N/A</v>
      </c>
      <c r="R106" t="e">
        <f>_xlfn.TEXTBEFORE(_xlfn.TEXTAFTER(Table1[[#This Row],[description]],CHAR(10)&amp;"Video:"),CHAR(10))</f>
        <v>#N/A</v>
      </c>
      <c r="S106" s="1" t="e">
        <f>HYPERLINK(_xlfn.TEXTBEFORE(_xlfn.TEXTAFTER(Table1[[#This Row],[description]],"YouTube Music:"),CHAR(10)))</f>
        <v>#N/A</v>
      </c>
      <c r="T106" s="1" t="str">
        <f>HYPERLINK(_xlfn.TEXTBEFORE(_xlfn.TEXTAFTER(Table1[[#This Row],[description]],"Spotify:"),CHAR(10)))</f>
        <v xml:space="preserve"> https://open.spotify.com/track/2STKYI9rpNTdfncro2NruM</v>
      </c>
      <c r="U106" s="1" t="str">
        <f>HYPERLINK(_xlfn.TEXTBEFORE(_xlfn.TEXTAFTER(Table1[[#This Row],[description]],"Apple Music:"),CHAR(10)))</f>
        <v xml:space="preserve"> https://music.apple.com/in/album/whatever-single/1769256711</v>
      </c>
      <c r="V106" s="1" t="e">
        <f>HYPERLINK(_xlfn.TEXTBEFORE(_xlfn.TEXTAFTER(Table1[[#This Row],[description]], "JioSaavn:"),CHAR(10)))</f>
        <v>#N/A</v>
      </c>
      <c r="W106" s="1" t="e">
        <f>HYPERLINK(_xlfn.TEXTBEFORE(_xlfn.TEXTAFTER(Table1[[#This Row],[description]], "Instagram Reel:"),CHAR(10)))</f>
        <v>#N/A</v>
      </c>
    </row>
    <row r="107" spans="1:23" x14ac:dyDescent="0.3">
      <c r="A107" t="s">
        <v>11</v>
      </c>
      <c r="B107" t="s">
        <v>815</v>
      </c>
      <c r="C107" t="s">
        <v>816</v>
      </c>
      <c r="D107" t="s">
        <v>817</v>
      </c>
      <c r="E107" t="s">
        <v>814</v>
      </c>
      <c r="F107" t="s">
        <v>16</v>
      </c>
      <c r="G107" t="s">
        <v>818</v>
      </c>
      <c r="H107" t="s">
        <v>819</v>
      </c>
      <c r="I107" t="s">
        <v>820</v>
      </c>
      <c r="J107" t="s">
        <v>821</v>
      </c>
      <c r="K107" t="str">
        <f>LEFT(_xlfn.TEXTAFTER(Table1[[#This Row],[description]],"Label:"),10)</f>
        <v xml:space="preserve"> Geet MP3 </v>
      </c>
      <c r="L107" t="str" cm="1">
        <f t="array" ref="L107">_xlfn.IFS(
    AND(ISNUMBER(SEARCH("Full Album", Table1[[#This Row],[description]])) ), "Album",
    AND(ISNUMBER(SEARCH("Song Credits:", Table1[[#This Row],[description]]))), "Single", AND(ISNUMBER(SEARCH("Movie Credits:", Table1[[#This Row],[description]]))), "Movie",
    TRUE, "other"
)</f>
        <v>Single</v>
      </c>
      <c r="M107" t="str">
        <f>_xlfn.TEXTBEFORE(Table1[[#This Row],[Title]],{":","(","-"})</f>
        <v xml:space="preserve">Mashaa Allah </v>
      </c>
      <c r="N107" t="e">
        <f>_xlfn.TEXTBEFORE(_xlfn.TEXTAFTER(Table1[[#This Row],[description]],"Singer:"),CHAR(10))</f>
        <v>#N/A</v>
      </c>
      <c r="O107" t="e">
        <f>_xlfn.TEXTBEFORE(_xlfn.TEXTAFTER(Table1[[#This Row],[description]],"Lyrics:"),CHAR(10))</f>
        <v>#N/A</v>
      </c>
      <c r="P107" t="str">
        <f>_xlfn.TEXTBEFORE(_xlfn.TEXTAFTER(Table1[[#This Row],[description]],"Composer:"),CHAR(10))</f>
        <v xml:space="preserve"> Bhanu Pratap Agnihotri </v>
      </c>
      <c r="Q107" t="e">
        <f>_xlfn.TEXTBEFORE(_xlfn.TEXTAFTER(Table1[[#This Row],[description]],CHAR(10)&amp;"Music:"),CHAR(10))</f>
        <v>#N/A</v>
      </c>
      <c r="R107" t="str">
        <f>_xlfn.TEXTBEFORE(_xlfn.TEXTAFTER(Table1[[#This Row],[description]],CHAR(10)&amp;"Video:"),CHAR(10))</f>
        <v xml:space="preserve"> TruMakers</v>
      </c>
      <c r="S107" s="1" t="str">
        <f>HYPERLINK(_xlfn.TEXTBEFORE(_xlfn.TEXTAFTER(Table1[[#This Row],[description]],"YouTube Music:"),CHAR(10)))</f>
        <v xml:space="preserve"> https://www.youtube.com/watch?v=ayzJou9zQGY</v>
      </c>
      <c r="T107" s="1" t="str">
        <f>HYPERLINK(_xlfn.TEXTBEFORE(_xlfn.TEXTAFTER(Table1[[#This Row],[description]],"Spotify:"),CHAR(10)))</f>
        <v xml:space="preserve"> https://open.spotify.com/album/2HelDE7DdpPxTzHVTnpedC</v>
      </c>
      <c r="U107" s="1" t="str">
        <f>HYPERLINK(_xlfn.TEXTBEFORE(_xlfn.TEXTAFTER(Table1[[#This Row],[description]],"Apple Music:"),CHAR(10)))</f>
        <v xml:space="preserve"> https://music.apple.com/in/album/mashaa-allah/1768739470?i=1768739873</v>
      </c>
      <c r="V107" s="1" t="e">
        <f>HYPERLINK(_xlfn.TEXTBEFORE(_xlfn.TEXTAFTER(Table1[[#This Row],[description]], "JioSaavn:"),CHAR(10)))</f>
        <v>#N/A</v>
      </c>
      <c r="W107" s="1" t="e">
        <f>HYPERLINK(_xlfn.TEXTBEFORE(_xlfn.TEXTAFTER(Table1[[#This Row],[description]], "Instagram Reel:"),CHAR(10)))</f>
        <v>#N/A</v>
      </c>
    </row>
    <row r="108" spans="1:23" x14ac:dyDescent="0.3">
      <c r="A108" t="s">
        <v>11</v>
      </c>
      <c r="B108" t="s">
        <v>823</v>
      </c>
      <c r="C108" t="s">
        <v>824</v>
      </c>
      <c r="D108" t="s">
        <v>825</v>
      </c>
      <c r="E108" t="s">
        <v>822</v>
      </c>
      <c r="F108" t="s">
        <v>16</v>
      </c>
      <c r="G108" t="s">
        <v>97</v>
      </c>
      <c r="H108" t="s">
        <v>826</v>
      </c>
      <c r="I108" t="s">
        <v>827</v>
      </c>
      <c r="J108" t="s">
        <v>828</v>
      </c>
      <c r="K108" t="str">
        <f>LEFT(_xlfn.TEXTAFTER(Table1[[#This Row],[description]],"Label:"),10)</f>
        <v xml:space="preserve"> Geet MP3 </v>
      </c>
      <c r="L108" t="str" cm="1">
        <f t="array" ref="L108">_xlfn.IFS(
    AND(ISNUMBER(SEARCH("Full Album", Table1[[#This Row],[description]])) ), "Album",
    AND(ISNUMBER(SEARCH("Song Credits:", Table1[[#This Row],[description]]))), "Single", AND(ISNUMBER(SEARCH("Movie Credits:", Table1[[#This Row],[description]]))), "Movie",
    TRUE, "other"
)</f>
        <v>Single</v>
      </c>
      <c r="M108" t="str">
        <f>_xlfn.TEXTBEFORE(Table1[[#This Row],[Title]],{":","(","-"})</f>
        <v xml:space="preserve">Craze </v>
      </c>
      <c r="N108" t="str">
        <f>_xlfn.TEXTBEFORE(_xlfn.TEXTAFTER(Table1[[#This Row],[description]],"Singer:"),CHAR(10))</f>
        <v xml:space="preserve"> Prince Bhullar &amp; Deep Jandu</v>
      </c>
      <c r="O108" t="str">
        <f>_xlfn.TEXTBEFORE(_xlfn.TEXTAFTER(Table1[[#This Row],[description]],"Lyrics:"),CHAR(10))</f>
        <v xml:space="preserve"> Prince Bhullar, Lucas</v>
      </c>
      <c r="P108" t="e">
        <f>_xlfn.TEXTBEFORE(_xlfn.TEXTAFTER(Table1[[#This Row],[description]],"Composer:"),CHAR(10))</f>
        <v>#N/A</v>
      </c>
      <c r="Q108" t="str">
        <f>_xlfn.TEXTBEFORE(_xlfn.TEXTAFTER(Table1[[#This Row],[description]],CHAR(10)&amp;"Music:"),CHAR(10))</f>
        <v xml:space="preserve"> Deep Jandu</v>
      </c>
      <c r="R108" t="e">
        <f>_xlfn.TEXTBEFORE(_xlfn.TEXTAFTER(Table1[[#This Row],[description]],CHAR(10)&amp;"Video:"),CHAR(10))</f>
        <v>#N/A</v>
      </c>
      <c r="S108" s="1" t="e">
        <f>HYPERLINK(_xlfn.TEXTBEFORE(_xlfn.TEXTAFTER(Table1[[#This Row],[description]],"YouTube Music:"),CHAR(10)))</f>
        <v>#N/A</v>
      </c>
      <c r="T108" s="1" t="e">
        <f>HYPERLINK(_xlfn.TEXTBEFORE(_xlfn.TEXTAFTER(Table1[[#This Row],[description]],"Spotify:"),CHAR(10)))</f>
        <v>#N/A</v>
      </c>
      <c r="U108" s="1" t="str">
        <f>HYPERLINK(_xlfn.TEXTBEFORE(_xlfn.TEXTAFTER(Table1[[#This Row],[description]],"Apple Music:"),CHAR(10)))</f>
        <v xml:space="preserve"> https://music.apple.com/in/album/craze/1767563924?i=1767563926</v>
      </c>
      <c r="V108" s="1" t="e">
        <f>HYPERLINK(_xlfn.TEXTBEFORE(_xlfn.TEXTAFTER(Table1[[#This Row],[description]], "JioSaavn:"),CHAR(10)))</f>
        <v>#N/A</v>
      </c>
      <c r="W108" s="1" t="e">
        <f>HYPERLINK(_xlfn.TEXTBEFORE(_xlfn.TEXTAFTER(Table1[[#This Row],[description]], "Instagram Reel:"),CHAR(10)))</f>
        <v>#N/A</v>
      </c>
    </row>
    <row r="109" spans="1:23" x14ac:dyDescent="0.3">
      <c r="A109" t="s">
        <v>11</v>
      </c>
      <c r="B109" t="s">
        <v>830</v>
      </c>
      <c r="C109" t="s">
        <v>831</v>
      </c>
      <c r="D109" t="s">
        <v>832</v>
      </c>
      <c r="E109" t="s">
        <v>829</v>
      </c>
      <c r="F109" t="s">
        <v>16</v>
      </c>
      <c r="G109" t="s">
        <v>191</v>
      </c>
      <c r="H109" t="s">
        <v>833</v>
      </c>
      <c r="I109" t="s">
        <v>834</v>
      </c>
      <c r="J109" t="s">
        <v>835</v>
      </c>
      <c r="K109" t="e">
        <f>LEFT(_xlfn.TEXTAFTER(Table1[[#This Row],[description]],"Music On:"),10)</f>
        <v>#N/A</v>
      </c>
      <c r="L109" t="str" cm="1">
        <f t="array" ref="L109">_xlfn.IFS(
   OR(ISNUMBER(SEARCH("Album Credits:", Table1[[#This Row],[description]])), ISNUMBER(SEARCH("Album", Table1[[#This Row],[description]]))), "Album",
    AND(ISNUMBER(SEARCH("Song Credits:", Table1[[#This Row],[description]]))), "Single", AND(ISNUMBER(SEARCH("Movie Credits:", Table1[[#This Row],[description]]))), "Movie",
    TRUE, "other"
)</f>
        <v>Album</v>
      </c>
      <c r="M109" t="str">
        <f>_xlfn.TEXTBEFORE(Table1[[#This Row],[Title]],{":","(","-"})</f>
        <v xml:space="preserve">TAJ MAHAL </v>
      </c>
      <c r="N109" t="e">
        <f>_xlfn.TEXTBEFORE(_xlfn.TEXTAFTER(Table1[[#This Row],[description]],"Singer:"),CHAR(10))</f>
        <v>#N/A</v>
      </c>
      <c r="O109" t="e">
        <f>_xlfn.TEXTBEFORE(_xlfn.TEXTAFTER(Table1[[#This Row],[description]],"Lyrics:"),CHAR(10))</f>
        <v>#N/A</v>
      </c>
      <c r="P109" t="e">
        <f>_xlfn.TEXTBEFORE(_xlfn.TEXTAFTER(Table1[[#This Row],[description]],"Composer:"),CHAR(10))</f>
        <v>#N/A</v>
      </c>
      <c r="Q109" t="e">
        <f>_xlfn.TEXTBEFORE(_xlfn.TEXTAFTER(Table1[[#This Row],[description]],CHAR(10)&amp;"Music:"),CHAR(10))</f>
        <v>#N/A</v>
      </c>
      <c r="R109" t="e">
        <f>_xlfn.TEXTBEFORE(_xlfn.TEXTAFTER(Table1[[#This Row],[description]],CHAR(10)&amp;"Video:"),CHAR(10))</f>
        <v>#N/A</v>
      </c>
      <c r="S109" s="1" t="e">
        <f>HYPERLINK(_xlfn.TEXTBEFORE(_xlfn.TEXTAFTER(Table1[[#This Row],[description]],"YouTube Music:"),CHAR(10)))</f>
        <v>#N/A</v>
      </c>
      <c r="T109" s="1" t="e">
        <f>HYPERLINK(_xlfn.TEXTBEFORE(_xlfn.TEXTAFTER(Table1[[#This Row],[description]],"Spotify:"),CHAR(10)))</f>
        <v>#N/A</v>
      </c>
      <c r="U109" s="1" t="e">
        <f>HYPERLINK(_xlfn.TEXTBEFORE(_xlfn.TEXTAFTER(Table1[[#This Row],[description]],"Apple Music:"),CHAR(10)))</f>
        <v>#N/A</v>
      </c>
      <c r="V109" s="1" t="e">
        <f>HYPERLINK(_xlfn.TEXTBEFORE(_xlfn.TEXTAFTER(Table1[[#This Row],[description]], "JioSaavn:"),CHAR(10)))</f>
        <v>#N/A</v>
      </c>
      <c r="W109" s="1" t="e">
        <f>HYPERLINK(_xlfn.TEXTBEFORE(_xlfn.TEXTAFTER(Table1[[#This Row],[description]], "Instagram Reel:"),CHAR(10)))</f>
        <v>#N/A</v>
      </c>
    </row>
    <row r="110" spans="1:23" x14ac:dyDescent="0.3">
      <c r="A110" t="s">
        <v>11</v>
      </c>
      <c r="B110" t="s">
        <v>837</v>
      </c>
      <c r="C110" t="s">
        <v>838</v>
      </c>
      <c r="D110" t="s">
        <v>839</v>
      </c>
      <c r="E110" t="s">
        <v>836</v>
      </c>
      <c r="F110" t="s">
        <v>16</v>
      </c>
      <c r="G110" t="s">
        <v>840</v>
      </c>
      <c r="H110" t="s">
        <v>841</v>
      </c>
      <c r="I110" t="s">
        <v>842</v>
      </c>
      <c r="J110" t="s">
        <v>843</v>
      </c>
      <c r="K110" t="str">
        <f>LEFT(_xlfn.TEXTAFTER(Table1[[#This Row],[description]],"Label:"),10)</f>
        <v xml:space="preserve"> Geet MP3 </v>
      </c>
      <c r="L110" t="str" cm="1">
        <f t="array" ref="L110">_xlfn.IFS(
   OR(ISNUMBER(SEARCH("Album Credits:", Table1[[#This Row],[description]])), ISNUMBER(SEARCH("Album", Table1[[#This Row],[description]]))), "Album",
    AND(ISNUMBER(SEARCH("Song Credits:", Table1[[#This Row],[description]]))), "Single", AND(ISNUMBER(SEARCH("Movie Credits:", Table1[[#This Row],[description]]))), "Movie",
    TRUE, "other"
)</f>
        <v>other</v>
      </c>
      <c r="M110" t="str">
        <f>_xlfn.TEXTBEFORE(Table1[[#This Row],[Title]],{":","(","-"})</f>
        <v xml:space="preserve">Fateh </v>
      </c>
      <c r="N110" t="e">
        <f>_xlfn.TEXTBEFORE(_xlfn.TEXTAFTER(Table1[[#This Row],[description]],"Singer:"),CHAR(10))</f>
        <v>#N/A</v>
      </c>
      <c r="O110" t="e">
        <f>_xlfn.TEXTBEFORE(_xlfn.TEXTAFTER(Table1[[#This Row],[description]],"Lyrics:"),CHAR(10))</f>
        <v>#N/A</v>
      </c>
      <c r="P110" t="str">
        <f>_xlfn.TEXTBEFORE(_xlfn.TEXTAFTER(Table1[[#This Row],[description]],"Composer:"),CHAR(10))</f>
        <v xml:space="preserve"> Wilfred Soz (Jam8 Studio)</v>
      </c>
      <c r="Q110" t="e">
        <f>_xlfn.TEXTBEFORE(_xlfn.TEXTAFTER(Table1[[#This Row],[description]],CHAR(10)&amp;"Music:"),CHAR(10))</f>
        <v>#N/A</v>
      </c>
      <c r="R110" t="e">
        <f>_xlfn.TEXTBEFORE(_xlfn.TEXTAFTER(Table1[[#This Row],[description]],CHAR(10)&amp;"Video:"),CHAR(10))</f>
        <v>#N/A</v>
      </c>
      <c r="S110" s="1" t="e">
        <f>HYPERLINK(_xlfn.TEXTBEFORE(_xlfn.TEXTAFTER(Table1[[#This Row],[description]],"YouTube Music:"),CHAR(10)))</f>
        <v>#N/A</v>
      </c>
      <c r="T110" s="1" t="e">
        <f>HYPERLINK(_xlfn.TEXTBEFORE(_xlfn.TEXTAFTER(Table1[[#This Row],[description]],"Spotify:"),CHAR(10)))</f>
        <v>#N/A</v>
      </c>
      <c r="U110" s="1" t="e">
        <f>HYPERLINK(_xlfn.TEXTBEFORE(_xlfn.TEXTAFTER(Table1[[#This Row],[description]],"Apple Music:"),CHAR(10)))</f>
        <v>#N/A</v>
      </c>
      <c r="V110" s="1" t="e">
        <f>HYPERLINK(_xlfn.TEXTBEFORE(_xlfn.TEXTAFTER(Table1[[#This Row],[description]], "JioSaavn:"),CHAR(10)))</f>
        <v>#N/A</v>
      </c>
      <c r="W110" s="1" t="e">
        <f>HYPERLINK(_xlfn.TEXTBEFORE(_xlfn.TEXTAFTER(Table1[[#This Row],[description]], "Instagram Reel:"),CHAR(10)))</f>
        <v>#N/A</v>
      </c>
    </row>
    <row r="111" spans="1:23" x14ac:dyDescent="0.3">
      <c r="A111" t="s">
        <v>11</v>
      </c>
      <c r="B111" t="s">
        <v>845</v>
      </c>
      <c r="C111" t="s">
        <v>846</v>
      </c>
      <c r="D111" t="s">
        <v>847</v>
      </c>
      <c r="E111" t="s">
        <v>844</v>
      </c>
      <c r="F111" t="s">
        <v>16</v>
      </c>
      <c r="G111" t="s">
        <v>848</v>
      </c>
      <c r="H111" t="s">
        <v>849</v>
      </c>
      <c r="I111" t="s">
        <v>850</v>
      </c>
      <c r="J111" t="s">
        <v>851</v>
      </c>
      <c r="K111" t="str">
        <f>LEFT(_xlfn.TEXTAFTER(Table1[[#This Row],[description]],"Music On:"),10)</f>
        <v xml:space="preserve"> Geet MP3
</v>
      </c>
      <c r="L111" t="str" cm="1">
        <f t="array" ref="L111">_xlfn.IFS(
    AND(ISNUMBER(SEARCH("Full Album", Table1[[#This Row],[description]])) ), "Album",
    AND(ISNUMBER(SEARCH("Song Credits:", Table1[[#This Row],[description]]))), "Single", AND(ISNUMBER(SEARCH("Movie Credits:", Table1[[#This Row],[description]]))), "Movie",
    TRUE, "other"
)</f>
        <v>Album</v>
      </c>
      <c r="M111" t="str">
        <f>_xlfn.TEXTBEFORE(Table1[[#This Row],[Title]],{":","(","-"})</f>
        <v>Bazar</v>
      </c>
      <c r="N111" t="str">
        <f>_xlfn.TEXTBEFORE(_xlfn.TEXTAFTER(Table1[[#This Row],[description]],"Singer:"),CHAR(10))</f>
        <v xml:space="preserve"> Satbir Aujla Feat. Simran Kaur</v>
      </c>
      <c r="O111" t="e">
        <f>_xlfn.TEXTBEFORE(_xlfn.TEXTAFTER(Table1[[#This Row],[description]],"Lyrics:"),CHAR(10))</f>
        <v>#N/A</v>
      </c>
      <c r="P111" t="str">
        <f>_xlfn.TEXTBEFORE(_xlfn.TEXTAFTER(Table1[[#This Row],[description]],"Composer:"),CHAR(10))</f>
        <v xml:space="preserve"> Satbir Aujla </v>
      </c>
      <c r="Q111" t="str">
        <f>_xlfn.TEXTBEFORE(_xlfn.TEXTAFTER(Table1[[#This Row],[description]],CHAR(10)&amp;"Music:"),CHAR(10))</f>
        <v xml:space="preserve"> Satbir Aujla, Deol Harman, Jay B</v>
      </c>
      <c r="R111" t="e">
        <f>_xlfn.TEXTBEFORE(_xlfn.TEXTAFTER(Table1[[#This Row],[description]],CHAR(10)&amp;"Video:"),CHAR(10))</f>
        <v>#N/A</v>
      </c>
      <c r="S111" s="1" t="e">
        <f>HYPERLINK(_xlfn.TEXTBEFORE(_xlfn.TEXTAFTER(Table1[[#This Row],[description]],"YouTube Music:"),CHAR(10)))</f>
        <v>#N/A</v>
      </c>
      <c r="T111" s="1" t="str">
        <f>HYPERLINK(_xlfn.TEXTBEFORE(_xlfn.TEXTAFTER(Table1[[#This Row],[description]],"Spotify:"),CHAR(10)))</f>
        <v xml:space="preserve"> https://open.spotify.com/album/0U5Rzd2rBs5rkM3zdFVVpv</v>
      </c>
      <c r="U111" s="1" t="str">
        <f>HYPERLINK(_xlfn.TEXTBEFORE(_xlfn.TEXTAFTER(Table1[[#This Row],[description]],"Apple Music:"),CHAR(10)))</f>
        <v xml:space="preserve"> https://music.apple.com/in/album/simplicity/1762080531</v>
      </c>
      <c r="V111" s="1" t="e">
        <f>HYPERLINK(_xlfn.TEXTBEFORE(_xlfn.TEXTAFTER(Table1[[#This Row],[description]], "JioSaavn:"),CHAR(10)))</f>
        <v>#N/A</v>
      </c>
      <c r="W111" s="1" t="e">
        <f>HYPERLINK(_xlfn.TEXTBEFORE(_xlfn.TEXTAFTER(Table1[[#This Row],[description]], "Instagram Reel:"),CHAR(10)))</f>
        <v>#N/A</v>
      </c>
    </row>
    <row r="112" spans="1:23" x14ac:dyDescent="0.3">
      <c r="A112" t="s">
        <v>11</v>
      </c>
      <c r="B112" t="s">
        <v>853</v>
      </c>
      <c r="C112" t="s">
        <v>854</v>
      </c>
      <c r="D112" t="s">
        <v>855</v>
      </c>
      <c r="E112" t="s">
        <v>852</v>
      </c>
      <c r="F112" t="s">
        <v>16</v>
      </c>
      <c r="G112" t="s">
        <v>270</v>
      </c>
      <c r="H112" t="s">
        <v>856</v>
      </c>
      <c r="I112" t="s">
        <v>857</v>
      </c>
      <c r="J112" t="s">
        <v>858</v>
      </c>
      <c r="K112" t="str">
        <f>LEFT(_xlfn.TEXTAFTER(Table1[[#This Row],[description]],"Label:"),10)</f>
        <v xml:space="preserve"> Geet MP3
</v>
      </c>
      <c r="L112" t="str" cm="1">
        <f t="array" ref="L112">_xlfn.IFS(ISNUMBER(SEARCH("Song Credits:", Table1[[#This Row],[description]])), "Single",
    OR(ISNUMBER(SEARCH("Album Credits:", Table1[[#This Row],[description]])), ISNUMBER(SEARCH("Album", Table1[[#This Row],[description]]))), "Album",
        ISNUMBER(SEARCH("Movie Credits:", Table1[[#This Row],[description]])), "Movie",
    TRUE, "other"
)</f>
        <v>Single</v>
      </c>
      <c r="M112" t="str">
        <f>_xlfn.TEXTBEFORE(Table1[[#This Row],[Title]],{":","(","-"})</f>
        <v>College Days</v>
      </c>
      <c r="N112" t="str">
        <f>_xlfn.TEXTBEFORE(_xlfn.TEXTAFTER(Table1[[#This Row],[description]],"Singer:"),CHAR(10))</f>
        <v xml:space="preserve"> Satbir Aujla</v>
      </c>
      <c r="O112" t="str">
        <f>_xlfn.TEXTBEFORE(_xlfn.TEXTAFTER(Table1[[#This Row],[description]],"Lyrics:"),CHAR(10))</f>
        <v xml:space="preserve"> Satbir Aujla</v>
      </c>
      <c r="P112" t="str">
        <f>_xlfn.TEXTBEFORE(_xlfn.TEXTAFTER(Table1[[#This Row],[description]],"Composer:"),CHAR(10))</f>
        <v xml:space="preserve"> Satbir Aujla</v>
      </c>
      <c r="Q112" t="str">
        <f>_xlfn.TEXTBEFORE(_xlfn.TEXTAFTER(Table1[[#This Row],[description]],CHAR(10)&amp;"Music:"),CHAR(10))</f>
        <v xml:space="preserve"> Deol Harman </v>
      </c>
      <c r="R112" t="e">
        <f>_xlfn.TEXTBEFORE(_xlfn.TEXTAFTER(Table1[[#This Row],[description]],CHAR(10)&amp;"Video:"),CHAR(10))</f>
        <v>#N/A</v>
      </c>
      <c r="S112" s="1" t="e">
        <f>HYPERLINK(_xlfn.TEXTBEFORE(_xlfn.TEXTAFTER(Table1[[#This Row],[description]],"YouTube Music:"),CHAR(10)))</f>
        <v>#N/A</v>
      </c>
      <c r="T112" s="1" t="str">
        <f>HYPERLINK(_xlfn.TEXTBEFORE(_xlfn.TEXTAFTER(Table1[[#This Row],[description]],"Spotify:"),CHAR(10)))</f>
        <v xml:space="preserve"> https://open.spotify.com/track/67eBfnFr4E258SNDQzqSYd</v>
      </c>
      <c r="U112" s="1" t="str">
        <f>HYPERLINK(_xlfn.TEXTBEFORE(_xlfn.TEXTAFTER(Table1[[#This Row],[description]],"Apple Music:"),CHAR(10)))</f>
        <v xml:space="preserve"> https://music.apple.com/in/album/college-days-single/1762080453</v>
      </c>
      <c r="V112" s="1" t="e">
        <f>HYPERLINK(_xlfn.TEXTBEFORE(_xlfn.TEXTAFTER(Table1[[#This Row],[description]], "JioSaavn:"),CHAR(10)))</f>
        <v>#N/A</v>
      </c>
      <c r="W112" s="1" t="e">
        <f>HYPERLINK(_xlfn.TEXTBEFORE(_xlfn.TEXTAFTER(Table1[[#This Row],[description]], "Instagram Reel:"),CHAR(10)))</f>
        <v>#N/A</v>
      </c>
    </row>
    <row r="113" spans="1:23" x14ac:dyDescent="0.3">
      <c r="A113" t="s">
        <v>11</v>
      </c>
      <c r="B113" t="s">
        <v>860</v>
      </c>
      <c r="C113" t="s">
        <v>861</v>
      </c>
      <c r="D113" t="s">
        <v>862</v>
      </c>
      <c r="E113" t="s">
        <v>859</v>
      </c>
      <c r="F113" t="s">
        <v>16</v>
      </c>
      <c r="G113" t="s">
        <v>863</v>
      </c>
      <c r="H113" t="s">
        <v>864</v>
      </c>
      <c r="I113" t="s">
        <v>865</v>
      </c>
      <c r="J113" t="s">
        <v>866</v>
      </c>
      <c r="K113" t="str">
        <f>LEFT(_xlfn.TEXTAFTER(Table1[[#This Row],[description]],"Label:"),10)</f>
        <v xml:space="preserve"> Geet MP3 </v>
      </c>
      <c r="L113" t="str" cm="1">
        <f t="array" ref="L113">_xlfn.IFS(ISNUMBER(SEARCH("Song Credits:", Table1[[#This Row],[description]])), "Single",
    OR(ISNUMBER(SEARCH("Album Credits:", Table1[[#This Row],[description]])), ISNUMBER(SEARCH("Album", Table1[[#This Row],[description]]))), "Album",
        ISNUMBER(SEARCH("Movie Credits:", Table1[[#This Row],[description]])), "Movie",
    TRUE, "other"
)</f>
        <v>Single</v>
      </c>
      <c r="M113" t="str">
        <f>_xlfn.TEXTBEFORE(Table1[[#This Row],[Title]],{":","(","-"})</f>
        <v xml:space="preserve">Sau Khake </v>
      </c>
      <c r="N113" t="str">
        <f>_xlfn.TEXTBEFORE(_xlfn.TEXTAFTER(Table1[[#This Row],[description]],"Singer:"),CHAR(10))</f>
        <v xml:space="preserve"> Harf Cheema &amp; Gurlez Akhtar</v>
      </c>
      <c r="O113" t="str">
        <f>_xlfn.TEXTBEFORE(_xlfn.TEXTAFTER(Table1[[#This Row],[description]],"Lyrics:"),CHAR(10))</f>
        <v xml:space="preserve"> Harf Cheema</v>
      </c>
      <c r="P113" t="str">
        <f>_xlfn.TEXTBEFORE(_xlfn.TEXTAFTER(Table1[[#This Row],[description]],"Composer:"),CHAR(10))</f>
        <v xml:space="preserve"> Deep Jandu</v>
      </c>
      <c r="Q113" t="e">
        <f>_xlfn.TEXTBEFORE(_xlfn.TEXTAFTER(Table1[[#This Row],[description]],CHAR(10)&amp;"Music:"),CHAR(10))</f>
        <v>#N/A</v>
      </c>
      <c r="R113" t="e">
        <f>_xlfn.TEXTBEFORE(_xlfn.TEXTAFTER(Table1[[#This Row],[description]],CHAR(10)&amp;"Video:"),CHAR(10))</f>
        <v>#N/A</v>
      </c>
      <c r="S113" s="1" t="e">
        <f>HYPERLINK(_xlfn.TEXTBEFORE(_xlfn.TEXTAFTER(Table1[[#This Row],[description]],"YouTube Music:"),CHAR(10)))</f>
        <v>#N/A</v>
      </c>
      <c r="T113" s="1" t="str">
        <f>HYPERLINK(_xlfn.TEXTBEFORE(_xlfn.TEXTAFTER(Table1[[#This Row],[description]],"Spotify:"),CHAR(10)))</f>
        <v xml:space="preserve"> https://open.spotify.com/album/64AYljsLZ2J8o9LTsVpTzT</v>
      </c>
      <c r="U113" s="1" t="str">
        <f>HYPERLINK(_xlfn.TEXTBEFORE(_xlfn.TEXTAFTER(Table1[[#This Row],[description]],"Apple Music:"),CHAR(10)))</f>
        <v xml:space="preserve"> https://music.apple.com/in/album/sau-khake-single/1761155147</v>
      </c>
      <c r="V113" s="1" t="e">
        <f>HYPERLINK(_xlfn.TEXTBEFORE(_xlfn.TEXTAFTER(Table1[[#This Row],[description]], "JioSaavn:"),CHAR(10)))</f>
        <v>#N/A</v>
      </c>
      <c r="W113" s="1" t="e">
        <f>HYPERLINK(_xlfn.TEXTBEFORE(_xlfn.TEXTAFTER(Table1[[#This Row],[description]], "Instagram Reel:"),CHAR(10)))</f>
        <v>#N/A</v>
      </c>
    </row>
    <row r="114" spans="1:23" x14ac:dyDescent="0.3">
      <c r="A114" t="s">
        <v>11</v>
      </c>
      <c r="B114" t="s">
        <v>868</v>
      </c>
      <c r="D114" t="s">
        <v>869</v>
      </c>
      <c r="E114" t="s">
        <v>867</v>
      </c>
      <c r="F114" t="s">
        <v>16</v>
      </c>
      <c r="G114" t="s">
        <v>870</v>
      </c>
      <c r="H114" t="s">
        <v>871</v>
      </c>
      <c r="I114" t="s">
        <v>872</v>
      </c>
      <c r="J114" t="s">
        <v>873</v>
      </c>
      <c r="K114" t="e">
        <f>LEFT(_xlfn.TEXTAFTER(Table1[[#This Row],[description]],"Music On:"),10)</f>
        <v>#N/A</v>
      </c>
      <c r="L114" t="str" cm="1">
        <f t="array" ref="L114">_xlfn.IFS(ISNUMBER(SEARCH("Song Credits:", Table1[[#This Row],[description]])), "Single",
    OR(ISNUMBER(SEARCH("Album Credits:", Table1[[#This Row],[description]])), ISNUMBER(SEARCH("Album", Table1[[#This Row],[description]]))), "Album",
        ISNUMBER(SEARCH("Movie Credits:", Table1[[#This Row],[description]])), "Movie",
    TRUE, "other"
)</f>
        <v>other</v>
      </c>
      <c r="M114" t="e">
        <f>_xlfn.TEXTBEFORE(Table1[[#This Row],[Title]],{":","(","-"})</f>
        <v>#N/A</v>
      </c>
      <c r="N114" t="e">
        <f>_xlfn.TEXTBEFORE(_xlfn.TEXTAFTER(Table1[[#This Row],[description]],"Singer:"),CHAR(10))</f>
        <v>#N/A</v>
      </c>
      <c r="O114" t="e">
        <f>_xlfn.TEXTBEFORE(_xlfn.TEXTAFTER(Table1[[#This Row],[description]],"Lyrics:"),CHAR(10))</f>
        <v>#N/A</v>
      </c>
      <c r="P114" t="e">
        <f>_xlfn.TEXTBEFORE(_xlfn.TEXTAFTER(Table1[[#This Row],[description]],"Composer:"),CHAR(10))</f>
        <v>#N/A</v>
      </c>
      <c r="Q114" t="e">
        <f>_xlfn.TEXTBEFORE(_xlfn.TEXTAFTER(Table1[[#This Row],[description]],CHAR(10)&amp;"Music:"),CHAR(10))</f>
        <v>#N/A</v>
      </c>
      <c r="R114" t="e">
        <f>_xlfn.TEXTBEFORE(_xlfn.TEXTAFTER(Table1[[#This Row],[description]],CHAR(10)&amp;"Video:"),CHAR(10))</f>
        <v>#N/A</v>
      </c>
      <c r="S114" s="1" t="e">
        <f>HYPERLINK(_xlfn.TEXTBEFORE(_xlfn.TEXTAFTER(Table1[[#This Row],[description]],"YouTube Music:"),CHAR(10)))</f>
        <v>#N/A</v>
      </c>
      <c r="T114" s="1" t="e">
        <f>HYPERLINK(_xlfn.TEXTBEFORE(_xlfn.TEXTAFTER(Table1[[#This Row],[description]],"Spotify:"),CHAR(10)))</f>
        <v>#N/A</v>
      </c>
      <c r="U114" s="1" t="e">
        <f>HYPERLINK(_xlfn.TEXTBEFORE(_xlfn.TEXTAFTER(Table1[[#This Row],[description]],"Apple Music:"),CHAR(10)))</f>
        <v>#N/A</v>
      </c>
      <c r="V114" s="1" t="e">
        <f>HYPERLINK(_xlfn.TEXTBEFORE(_xlfn.TEXTAFTER(Table1[[#This Row],[description]], "JioSaavn:"),CHAR(10)))</f>
        <v>#N/A</v>
      </c>
      <c r="W114" s="1" t="e">
        <f>HYPERLINK(_xlfn.TEXTBEFORE(_xlfn.TEXTAFTER(Table1[[#This Row],[description]], "Instagram Reel:"),CHAR(10)))</f>
        <v>#N/A</v>
      </c>
    </row>
    <row r="115" spans="1:23" x14ac:dyDescent="0.3">
      <c r="A115" t="s">
        <v>11</v>
      </c>
      <c r="B115" t="s">
        <v>875</v>
      </c>
      <c r="C115" t="s">
        <v>876</v>
      </c>
      <c r="D115" t="s">
        <v>877</v>
      </c>
      <c r="E115" t="s">
        <v>874</v>
      </c>
      <c r="F115" t="s">
        <v>16</v>
      </c>
      <c r="G115" t="s">
        <v>191</v>
      </c>
      <c r="H115" t="s">
        <v>878</v>
      </c>
      <c r="I115" t="s">
        <v>879</v>
      </c>
      <c r="J115" t="s">
        <v>880</v>
      </c>
      <c r="K115" t="str">
        <f>LEFT(_xlfn.TEXTAFTER(Table1[[#This Row],[description]],"Label:"),10)</f>
        <v xml:space="preserve"> Geet MP3 </v>
      </c>
      <c r="L115" t="str" cm="1">
        <f t="array" ref="L115">_xlfn.IFS(ISNUMBER(SEARCH("Song Credits:", Table1[[#This Row],[description]])), "Single",
    OR(ISNUMBER(SEARCH("Album Credits:", Table1[[#This Row],[description]])), ISNUMBER(SEARCH("Album", Table1[[#This Row],[description]]))), "Album",
        ISNUMBER(SEARCH("Movie Credits:", Table1[[#This Row],[description]])), "Movie",
    TRUE, "other"
)</f>
        <v>Single</v>
      </c>
      <c r="M115" t="str">
        <f>_xlfn.TEXTBEFORE(Table1[[#This Row],[Title]],{":","(","-"})</f>
        <v xml:space="preserve">Daaru </v>
      </c>
      <c r="N115" t="str">
        <f>_xlfn.TEXTBEFORE(_xlfn.TEXTAFTER(Table1[[#This Row],[description]],"Singer:"),CHAR(10))</f>
        <v xml:space="preserve"> Deep Jandu &amp; Sardar Ali</v>
      </c>
      <c r="O115" t="str">
        <f>_xlfn.TEXTBEFORE(_xlfn.TEXTAFTER(Table1[[#This Row],[description]],"Lyrics:"),CHAR(10))</f>
        <v xml:space="preserve"> Prince Bhullar, Lucas</v>
      </c>
      <c r="P115" t="e">
        <f>_xlfn.TEXTBEFORE(_xlfn.TEXTAFTER(Table1[[#This Row],[description]],"Composer:"),CHAR(10))</f>
        <v>#N/A</v>
      </c>
      <c r="Q115" t="str">
        <f>_xlfn.TEXTBEFORE(_xlfn.TEXTAFTER(Table1[[#This Row],[description]],CHAR(10)&amp;"Music:"),CHAR(10))</f>
        <v xml:space="preserve"> Deep Jandu</v>
      </c>
      <c r="R115" t="e">
        <f>_xlfn.TEXTBEFORE(_xlfn.TEXTAFTER(Table1[[#This Row],[description]],CHAR(10)&amp;"Video:"),CHAR(10))</f>
        <v>#N/A</v>
      </c>
      <c r="S115" s="1" t="e">
        <f>HYPERLINK(_xlfn.TEXTBEFORE(_xlfn.TEXTAFTER(Table1[[#This Row],[description]],"YouTube Music:"),CHAR(10)))</f>
        <v>#N/A</v>
      </c>
      <c r="T115" s="1" t="str">
        <f>HYPERLINK(_xlfn.TEXTBEFORE(_xlfn.TEXTAFTER(Table1[[#This Row],[description]],"Spotify:"),CHAR(10)))</f>
        <v xml:space="preserve"> https://open.spotify.com/album/7oEy6Qr1TxUGBRu63ANPYf</v>
      </c>
      <c r="U115" s="1" t="str">
        <f>HYPERLINK(_xlfn.TEXTBEFORE(_xlfn.TEXTAFTER(Table1[[#This Row],[description]],"Apple Music:"),CHAR(10)))</f>
        <v xml:space="preserve"> https://music.apple.com/in/album/daaru-feat-giorgia-andriani/1752476457?i=1752476460</v>
      </c>
      <c r="V115" s="1" t="str">
        <f>HYPERLINK(_xlfn.TEXTBEFORE(_xlfn.TEXTAFTER(Table1[[#This Row],[description]], "JioSaavn:"),CHAR(10)))</f>
        <v xml:space="preserve"> https://www.jiosaavn.com/song/daaru-feat.-giorgia-andriani/Qh8ZbgR-Y1A</v>
      </c>
      <c r="W115" s="1" t="e">
        <f>HYPERLINK(_xlfn.TEXTBEFORE(_xlfn.TEXTAFTER(Table1[[#This Row],[description]], "Instagram Reel:"),CHAR(10)))</f>
        <v>#N/A</v>
      </c>
    </row>
    <row r="116" spans="1:23" x14ac:dyDescent="0.3">
      <c r="A116" t="s">
        <v>11</v>
      </c>
      <c r="B116" t="s">
        <v>882</v>
      </c>
      <c r="C116" t="s">
        <v>883</v>
      </c>
      <c r="D116" t="s">
        <v>884</v>
      </c>
      <c r="E116" t="s">
        <v>881</v>
      </c>
      <c r="F116" t="s">
        <v>16</v>
      </c>
      <c r="G116" t="s">
        <v>885</v>
      </c>
      <c r="H116" t="s">
        <v>886</v>
      </c>
      <c r="I116" t="s">
        <v>887</v>
      </c>
      <c r="J116" t="s">
        <v>888</v>
      </c>
      <c r="K116" t="str">
        <f>LEFT(_xlfn.TEXTAFTER(Table1[[#This Row],[description]],"Label:"),10)</f>
        <v xml:space="preserve"> Geet MP3
</v>
      </c>
      <c r="L116" t="str" cm="1">
        <f t="array" ref="L1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16" t="str">
        <f>_xlfn.TEXTBEFORE(Table1[[#This Row],[Title]],{":","(","-"})</f>
        <v xml:space="preserve">Yaaran Di Jugni </v>
      </c>
      <c r="N116" t="str">
        <f>_xlfn.TEXTBEFORE(_xlfn.TEXTAFTER(Table1[[#This Row],[description]],"Singer:"),CHAR(10))</f>
        <v xml:space="preserve"> Vadda Grewal, Raka, Flop Likhari </v>
      </c>
      <c r="O116" t="str">
        <f>_xlfn.TEXTBEFORE(_xlfn.TEXTAFTER(Table1[[#This Row],[description]],"Lyrics:"),CHAR(10))</f>
        <v xml:space="preserve"> Vadda Grewal, Raka, Flop Likhari</v>
      </c>
      <c r="P116" t="e">
        <f>_xlfn.TEXTBEFORE(_xlfn.TEXTAFTER(Table1[[#This Row],[description]],"Composer:"),CHAR(10))</f>
        <v>#N/A</v>
      </c>
      <c r="Q116" t="e">
        <f>_xlfn.TEXTBEFORE(_xlfn.TEXTAFTER(Table1[[#This Row],[description]],CHAR(10)&amp;"Music:"),CHAR(10))</f>
        <v>#N/A</v>
      </c>
      <c r="R116" t="e">
        <f>_xlfn.TEXTBEFORE(_xlfn.TEXTAFTER(Table1[[#This Row],[description]],CHAR(10)&amp;"Video:"),CHAR(10))</f>
        <v>#N/A</v>
      </c>
      <c r="S116" s="1" t="e">
        <f>HYPERLINK(_xlfn.TEXTBEFORE(_xlfn.TEXTAFTER(Table1[[#This Row],[description]],"YouTube Music:"),CHAR(10)))</f>
        <v>#N/A</v>
      </c>
      <c r="T116" s="1" t="str">
        <f>HYPERLINK(_xlfn.TEXTBEFORE(_xlfn.TEXTAFTER(Table1[[#This Row],[description]],"Spotify:"),CHAR(10)))</f>
        <v xml:space="preserve"> https://open.spotify.com/album/3MmQvjQvgrEurrr1F86wxA</v>
      </c>
      <c r="U116" s="1" t="str">
        <f>HYPERLINK(_xlfn.TEXTBEFORE(_xlfn.TEXTAFTER(Table1[[#This Row],[description]],"Apple Music:"),CHAR(10)))</f>
        <v xml:space="preserve"> https://music.apple.com/in/album/yaaran-di-jugni/1745710081?i=1745710582</v>
      </c>
      <c r="V116" s="1" t="e">
        <f>HYPERLINK(_xlfn.TEXTBEFORE(_xlfn.TEXTAFTER(Table1[[#This Row],[description]], "JioSaavn:"),CHAR(10)))</f>
        <v>#N/A</v>
      </c>
      <c r="W116" s="1" t="e">
        <f>HYPERLINK(_xlfn.TEXTBEFORE(_xlfn.TEXTAFTER(Table1[[#This Row],[description]], "Instagram Reel:"),CHAR(10)))</f>
        <v>#N/A</v>
      </c>
    </row>
    <row r="117" spans="1:23" x14ac:dyDescent="0.3">
      <c r="A117" t="s">
        <v>11</v>
      </c>
      <c r="B117" t="s">
        <v>890</v>
      </c>
      <c r="C117" t="s">
        <v>891</v>
      </c>
      <c r="D117" t="s">
        <v>892</v>
      </c>
      <c r="E117" t="s">
        <v>889</v>
      </c>
      <c r="F117" t="s">
        <v>16</v>
      </c>
      <c r="G117" t="s">
        <v>262</v>
      </c>
      <c r="H117" t="s">
        <v>893</v>
      </c>
      <c r="I117" t="s">
        <v>894</v>
      </c>
      <c r="J117" t="s">
        <v>895</v>
      </c>
      <c r="K117" t="str">
        <f>LEFT(_xlfn.TEXTAFTER(Table1[[#This Row],[description]],"Label:"),10)</f>
        <v xml:space="preserve"> Geet MP3 </v>
      </c>
      <c r="L117" t="str" cm="1">
        <f t="array" ref="L1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17" t="str">
        <f>_xlfn.TEXTBEFORE(Table1[[#This Row],[Title]],{":","(","-"})</f>
        <v xml:space="preserve">Heartless </v>
      </c>
      <c r="N117" t="str">
        <f>_xlfn.TEXTBEFORE(_xlfn.TEXTAFTER(Table1[[#This Row],[description]],"Singer:"),CHAR(10))</f>
        <v xml:space="preserve"> Soni</v>
      </c>
      <c r="O117" t="str">
        <f>_xlfn.TEXTBEFORE(_xlfn.TEXTAFTER(Table1[[#This Row],[description]],"Lyrics:"),CHAR(10))</f>
        <v xml:space="preserve"> Farmaan</v>
      </c>
      <c r="P117" t="e">
        <f>_xlfn.TEXTBEFORE(_xlfn.TEXTAFTER(Table1[[#This Row],[description]],"Composer:"),CHAR(10))</f>
        <v>#N/A</v>
      </c>
      <c r="Q117" t="e">
        <f>_xlfn.TEXTBEFORE(_xlfn.TEXTAFTER(Table1[[#This Row],[description]],CHAR(10)&amp;"Music:"),CHAR(10))</f>
        <v>#N/A</v>
      </c>
      <c r="R117" t="e">
        <f>_xlfn.TEXTBEFORE(_xlfn.TEXTAFTER(Table1[[#This Row],[description]],CHAR(10)&amp;"Video:"),CHAR(10))</f>
        <v>#N/A</v>
      </c>
      <c r="S117" s="1" t="e">
        <f>HYPERLINK(_xlfn.TEXTBEFORE(_xlfn.TEXTAFTER(Table1[[#This Row],[description]],"YouTube Music:"),CHAR(10)))</f>
        <v>#N/A</v>
      </c>
      <c r="T117" s="1" t="str">
        <f>HYPERLINK(_xlfn.TEXTBEFORE(_xlfn.TEXTAFTER(Table1[[#This Row],[description]],"Spotify:"),CHAR(10)))</f>
        <v xml:space="preserve"> https://open.spotify.com/track/6z9JHUIKOhL7rN1wX3bmor</v>
      </c>
      <c r="U117" s="1" t="str">
        <f>HYPERLINK(_xlfn.TEXTBEFORE(_xlfn.TEXTAFTER(Table1[[#This Row],[description]],"Apple Music:"),CHAR(10)))</f>
        <v xml:space="preserve"> https://music.apple.com/in/album/heartless/1744874211?i=1744874219</v>
      </c>
      <c r="V117" s="1" t="e">
        <f>HYPERLINK(_xlfn.TEXTBEFORE(_xlfn.TEXTAFTER(Table1[[#This Row],[description]], "JioSaavn:"),CHAR(10)))</f>
        <v>#N/A</v>
      </c>
      <c r="W117" s="1" t="e">
        <f>HYPERLINK(_xlfn.TEXTBEFORE(_xlfn.TEXTAFTER(Table1[[#This Row],[description]], "Instagram Reel:"),CHAR(10)))</f>
        <v>#N/A</v>
      </c>
    </row>
    <row r="118" spans="1:23" x14ac:dyDescent="0.3">
      <c r="A118" t="s">
        <v>11</v>
      </c>
      <c r="B118" t="s">
        <v>897</v>
      </c>
      <c r="C118" t="s">
        <v>898</v>
      </c>
      <c r="D118" t="s">
        <v>899</v>
      </c>
      <c r="E118" t="s">
        <v>896</v>
      </c>
      <c r="F118" t="s">
        <v>16</v>
      </c>
      <c r="G118" t="s">
        <v>900</v>
      </c>
      <c r="H118" t="s">
        <v>901</v>
      </c>
      <c r="I118" t="s">
        <v>902</v>
      </c>
      <c r="J118" t="s">
        <v>903</v>
      </c>
      <c r="K118" t="str">
        <f>LEFT(_xlfn.TEXTAFTER(Table1[[#This Row],[description]],"Label:"),10)</f>
        <v xml:space="preserve"> Geet MP3
</v>
      </c>
      <c r="L118" t="str" cm="1">
        <f t="array" ref="L1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18" t="str">
        <f>_xlfn.TEXTBEFORE(Table1[[#This Row],[Title]],{":","(","-"})</f>
        <v xml:space="preserve">Gulab </v>
      </c>
      <c r="N118" t="str">
        <f>_xlfn.TEXTBEFORE(_xlfn.TEXTAFTER(Table1[[#This Row],[description]],"Singer:"),CHAR(10))</f>
        <v xml:space="preserve"> Karan Randhawa </v>
      </c>
      <c r="O118" t="str">
        <f>_xlfn.TEXTBEFORE(_xlfn.TEXTAFTER(Table1[[#This Row],[description]],"Lyrics:"),CHAR(10))</f>
        <v xml:space="preserve"> Lucas, Micheal </v>
      </c>
      <c r="P118" t="str">
        <f>_xlfn.TEXTBEFORE(_xlfn.TEXTAFTER(Table1[[#This Row],[description]],"Composer:"),CHAR(10))</f>
        <v xml:space="preserve"> Lucas, Micheal</v>
      </c>
      <c r="Q118" t="e">
        <f>_xlfn.TEXTBEFORE(_xlfn.TEXTAFTER(Table1[[#This Row],[description]],CHAR(10)&amp;"Music:"),CHAR(10))</f>
        <v>#N/A</v>
      </c>
      <c r="R118" t="e">
        <f>_xlfn.TEXTBEFORE(_xlfn.TEXTAFTER(Table1[[#This Row],[description]],CHAR(10)&amp;"Video:"),CHAR(10))</f>
        <v>#N/A</v>
      </c>
      <c r="S118" s="1" t="str">
        <f>HYPERLINK(_xlfn.TEXTBEFORE(_xlfn.TEXTAFTER(Table1[[#This Row],[description]],"YouTube Music:"),CHAR(10)))</f>
        <v xml:space="preserve"> https://music.youtube.com/playlist?list=OLAK5uy_kYBeS-76ZG0YVz3vgEgsowk1DEvcgSMC4&amp;si=N0fdJ1eglb_kFd6J</v>
      </c>
      <c r="T118" s="1" t="str">
        <f>HYPERLINK(_xlfn.TEXTBEFORE(_xlfn.TEXTAFTER(Table1[[#This Row],[description]],"Spotify:"),CHAR(10)))</f>
        <v xml:space="preserve"> https://open.spotify.com/album/67uk6VOF3UDB3JW5pKycnF?si=mXInA8YATQmL4V4VDJhoKQ</v>
      </c>
      <c r="U118" s="1" t="str">
        <f>HYPERLINK(_xlfn.TEXTBEFORE(_xlfn.TEXTAFTER(Table1[[#This Row],[description]],"Apple Music:"),CHAR(10)))</f>
        <v xml:space="preserve"> https://music.apple.com/in/album/loverboy/1734411181</v>
      </c>
      <c r="V118" s="1" t="str">
        <f>HYPERLINK(_xlfn.TEXTBEFORE(_xlfn.TEXTAFTER(Table1[[#This Row],[description]], "JioSaavn:"),CHAR(10)))</f>
        <v xml:space="preserve"> https://www.jiosaavn.com/album/loverboy/JDNhPAFzIdg_</v>
      </c>
      <c r="W118" s="1" t="e">
        <f>HYPERLINK(_xlfn.TEXTBEFORE(_xlfn.TEXTAFTER(Table1[[#This Row],[description]], "Instagram Reel:"),CHAR(10)))</f>
        <v>#N/A</v>
      </c>
    </row>
    <row r="119" spans="1:23" x14ac:dyDescent="0.3">
      <c r="A119" t="s">
        <v>11</v>
      </c>
      <c r="B119" t="s">
        <v>905</v>
      </c>
      <c r="C119" t="s">
        <v>906</v>
      </c>
      <c r="D119" t="s">
        <v>907</v>
      </c>
      <c r="E119" t="s">
        <v>904</v>
      </c>
      <c r="F119" t="s">
        <v>16</v>
      </c>
      <c r="G119" t="s">
        <v>908</v>
      </c>
      <c r="H119" t="s">
        <v>909</v>
      </c>
      <c r="I119" t="s">
        <v>910</v>
      </c>
      <c r="J119" t="s">
        <v>911</v>
      </c>
      <c r="K119" t="str">
        <f>LEFT(_xlfn.TEXTAFTER(Table1[[#This Row],[description]],"Label:"),10)</f>
        <v xml:space="preserve"> Geet MP3 </v>
      </c>
      <c r="L119" t="str" cm="1">
        <f t="array" ref="L1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19" t="str">
        <f>_xlfn.TEXTBEFORE(Table1[[#This Row],[Title]],{":","(","-"})</f>
        <v xml:space="preserve">Jaal </v>
      </c>
      <c r="N119" t="e">
        <f>_xlfn.TEXTBEFORE(_xlfn.TEXTAFTER(Table1[[#This Row],[description]],"Singer:"),CHAR(10))</f>
        <v>#N/A</v>
      </c>
      <c r="O119" t="e">
        <f>_xlfn.TEXTBEFORE(_xlfn.TEXTAFTER(Table1[[#This Row],[description]],"Lyrics:"),CHAR(10))</f>
        <v>#N/A</v>
      </c>
      <c r="P119" t="str">
        <f>_xlfn.TEXTBEFORE(_xlfn.TEXTAFTER(Table1[[#This Row],[description]],"Composer:"),CHAR(10))</f>
        <v xml:space="preserve"> Musahib</v>
      </c>
      <c r="Q119" t="e">
        <f>_xlfn.TEXTBEFORE(_xlfn.TEXTAFTER(Table1[[#This Row],[description]],CHAR(10)&amp;"Music:"),CHAR(10))</f>
        <v>#N/A</v>
      </c>
      <c r="R119" t="e">
        <f>_xlfn.TEXTBEFORE(_xlfn.TEXTAFTER(Table1[[#This Row],[description]],CHAR(10)&amp;"Video:"),CHAR(10))</f>
        <v>#N/A</v>
      </c>
      <c r="S119" s="1" t="e">
        <f>HYPERLINK(_xlfn.TEXTBEFORE(_xlfn.TEXTAFTER(Table1[[#This Row],[description]],"YouTube Music:"),CHAR(10)))</f>
        <v>#N/A</v>
      </c>
      <c r="T119" s="1" t="str">
        <f>HYPERLINK(_xlfn.TEXTBEFORE(_xlfn.TEXTAFTER(Table1[[#This Row],[description]],"Spotify:"),CHAR(10)))</f>
        <v xml:space="preserve"> https://open.spotify.com/track/2Wo2sC9tHauMTxtn0QHQ0r </v>
      </c>
      <c r="U119" s="1" t="str">
        <f>HYPERLINK(_xlfn.TEXTBEFORE(_xlfn.TEXTAFTER(Table1[[#This Row],[description]],"Apple Music:"),CHAR(10)))</f>
        <v xml:space="preserve"> https://music.apple.com/us/album/jaal/1739109989?i=1739110005 </v>
      </c>
      <c r="V119" s="1" t="e">
        <f>HYPERLINK(_xlfn.TEXTBEFORE(_xlfn.TEXTAFTER(Table1[[#This Row],[description]], "JioSaavn:"),CHAR(10)))</f>
        <v>#N/A</v>
      </c>
      <c r="W119" s="1" t="e">
        <f>HYPERLINK(_xlfn.TEXTBEFORE(_xlfn.TEXTAFTER(Table1[[#This Row],[description]], "Instagram Reel:"),CHAR(10)))</f>
        <v>#N/A</v>
      </c>
    </row>
    <row r="120" spans="1:23" x14ac:dyDescent="0.3">
      <c r="A120" t="s">
        <v>11</v>
      </c>
      <c r="B120" t="s">
        <v>913</v>
      </c>
      <c r="C120" t="s">
        <v>914</v>
      </c>
      <c r="D120" t="s">
        <v>915</v>
      </c>
      <c r="E120" t="s">
        <v>912</v>
      </c>
      <c r="F120" t="s">
        <v>16</v>
      </c>
      <c r="G120" t="s">
        <v>916</v>
      </c>
      <c r="H120" t="s">
        <v>917</v>
      </c>
      <c r="I120" t="s">
        <v>918</v>
      </c>
      <c r="J120" t="s">
        <v>919</v>
      </c>
      <c r="K120" t="str">
        <f>LEFT(_xlfn.TEXTAFTER(Table1[[#This Row],[description]],"Label:"),10)</f>
        <v xml:space="preserve"> Geet MP3
</v>
      </c>
      <c r="L120" t="str" cm="1">
        <f t="array" ref="L1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0" t="str">
        <f>_xlfn.TEXTBEFORE(Table1[[#This Row],[Title]],{":","(","-"})</f>
        <v xml:space="preserve">26 </v>
      </c>
      <c r="N120" t="str">
        <f>_xlfn.TEXTBEFORE(_xlfn.TEXTAFTER(Table1[[#This Row],[description]],"Singer:"),CHAR(10))</f>
        <v xml:space="preserve"> Harf Cheema &amp; Gurlez Akhtar</v>
      </c>
      <c r="O120" t="str">
        <f>_xlfn.TEXTBEFORE(_xlfn.TEXTAFTER(Table1[[#This Row],[description]],"Lyrics:"),CHAR(10))</f>
        <v xml:space="preserve"> Harf Cheema</v>
      </c>
      <c r="P120" t="str">
        <f>_xlfn.TEXTBEFORE(_xlfn.TEXTAFTER(Table1[[#This Row],[description]],"Composer:"),CHAR(10))</f>
        <v xml:space="preserve"> Deep Jandu</v>
      </c>
      <c r="Q120" t="str">
        <f>_xlfn.TEXTBEFORE(_xlfn.TEXTAFTER(Table1[[#This Row],[description]],CHAR(10)&amp;"Music:"),CHAR(10))</f>
        <v xml:space="preserve"> Deep Jandu </v>
      </c>
      <c r="R120" t="e">
        <f>_xlfn.TEXTBEFORE(_xlfn.TEXTAFTER(Table1[[#This Row],[description]],CHAR(10)&amp;"Video:"),CHAR(10))</f>
        <v>#N/A</v>
      </c>
      <c r="S120" s="1" t="str">
        <f>HYPERLINK(_xlfn.TEXTBEFORE(_xlfn.TEXTAFTER(Table1[[#This Row],[description]],"YouTube Music:"),CHAR(10)))</f>
        <v xml:space="preserve"> https://music.youtube.com/playlist?list=OLAK5uy_lqFzB4I0E1VS5w_iSN7FNNzzplnLugciM</v>
      </c>
      <c r="T120" s="1" t="str">
        <f>HYPERLINK(_xlfn.TEXTBEFORE(_xlfn.TEXTAFTER(Table1[[#This Row],[description]],"Spotify:"),CHAR(10)))</f>
        <v xml:space="preserve"> https://open.spotify.com/album/6dMxu2itWiv3N804kxn6PW</v>
      </c>
      <c r="U120" s="1" t="str">
        <f>HYPERLINK(_xlfn.TEXTBEFORE(_xlfn.TEXTAFTER(Table1[[#This Row],[description]],"Apple Music:"),CHAR(10)))</f>
        <v xml:space="preserve"> https://music.apple.com/in/album/unity-vol-1/1735900547</v>
      </c>
      <c r="V120" s="1" t="str">
        <f>HYPERLINK(_xlfn.TEXTBEFORE(_xlfn.TEXTAFTER(Table1[[#This Row],[description]], "JioSaavn:"),CHAR(10)))</f>
        <v xml:space="preserve"> https://www.jiosaavn.com/album/unity-volume-1/QbNDzdUqiNo_</v>
      </c>
      <c r="W120" s="1" t="e">
        <f>HYPERLINK(_xlfn.TEXTBEFORE(_xlfn.TEXTAFTER(Table1[[#This Row],[description]], "Instagram Reel:"),CHAR(10)))</f>
        <v>#N/A</v>
      </c>
    </row>
    <row r="121" spans="1:23" x14ac:dyDescent="0.3">
      <c r="A121" t="s">
        <v>11</v>
      </c>
      <c r="B121" t="s">
        <v>921</v>
      </c>
      <c r="C121" t="s">
        <v>922</v>
      </c>
      <c r="D121" t="s">
        <v>923</v>
      </c>
      <c r="E121" t="s">
        <v>920</v>
      </c>
      <c r="F121" t="s">
        <v>16</v>
      </c>
      <c r="G121" t="s">
        <v>924</v>
      </c>
      <c r="H121" t="s">
        <v>925</v>
      </c>
      <c r="I121" t="s">
        <v>926</v>
      </c>
      <c r="J121" t="s">
        <v>927</v>
      </c>
      <c r="K121" t="str">
        <f>LEFT(_xlfn.TEXTAFTER(Table1[[#This Row],[description]],"Label:"),10)</f>
        <v xml:space="preserve"> Geet MP3
</v>
      </c>
      <c r="L121" t="str" cm="1">
        <f t="array" ref="L1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1" t="str">
        <f>_xlfn.TEXTBEFORE(Table1[[#This Row],[Title]],{":","(","-"})</f>
        <v xml:space="preserve">Mafia Family </v>
      </c>
      <c r="N121" t="str">
        <f>_xlfn.TEXTBEFORE(_xlfn.TEXTAFTER(Table1[[#This Row],[description]],"Singer:"),CHAR(10))</f>
        <v xml:space="preserve"> G Khan Ft. SHV</v>
      </c>
      <c r="O121" t="str">
        <f>_xlfn.TEXTBEFORE(_xlfn.TEXTAFTER(Table1[[#This Row],[description]],"Lyrics:"),CHAR(10))</f>
        <v xml:space="preserve"> Fateh Shergill</v>
      </c>
      <c r="P121" t="str">
        <f>_xlfn.TEXTBEFORE(_xlfn.TEXTAFTER(Table1[[#This Row],[description]],"Composer:"),CHAR(10))</f>
        <v xml:space="preserve"> Deep Jandu</v>
      </c>
      <c r="Q121" t="str">
        <f>_xlfn.TEXTBEFORE(_xlfn.TEXTAFTER(Table1[[#This Row],[description]],CHAR(10)&amp;"Music:"),CHAR(10))</f>
        <v xml:space="preserve"> Deep Jandu </v>
      </c>
      <c r="R121" t="e">
        <f>_xlfn.TEXTBEFORE(_xlfn.TEXTAFTER(Table1[[#This Row],[description]],CHAR(10)&amp;"Video:"),CHAR(10))</f>
        <v>#N/A</v>
      </c>
      <c r="S121" s="1" t="str">
        <f>HYPERLINK(_xlfn.TEXTBEFORE(_xlfn.TEXTAFTER(Table1[[#This Row],[description]],"YouTube Music:"),CHAR(10)))</f>
        <v xml:space="preserve"> https://music.youtube.com/playlist?list=OLAK5uy_lqFzB4I0E1VS5w_iSN7FNNzzplnLugciM</v>
      </c>
      <c r="T121" s="1" t="str">
        <f>HYPERLINK(_xlfn.TEXTBEFORE(_xlfn.TEXTAFTER(Table1[[#This Row],[description]],"Spotify:"),CHAR(10)))</f>
        <v xml:space="preserve"> https://open.spotify.com/album/6dMxu2itWiv3N804kxn6PW</v>
      </c>
      <c r="U121" s="1" t="str">
        <f>HYPERLINK(_xlfn.TEXTBEFORE(_xlfn.TEXTAFTER(Table1[[#This Row],[description]],"Apple Music:"),CHAR(10)))</f>
        <v xml:space="preserve"> https://music.apple.com/in/album/unity-vol-1/1735900547</v>
      </c>
      <c r="V121" s="1" t="str">
        <f>HYPERLINK(_xlfn.TEXTBEFORE(_xlfn.TEXTAFTER(Table1[[#This Row],[description]], "JioSaavn:"),CHAR(10)))</f>
        <v xml:space="preserve"> https://www.jiosaavn.com/album/unity-volume-1/QbNDzdUqiNo_</v>
      </c>
      <c r="W121" s="1" t="e">
        <f>HYPERLINK(_xlfn.TEXTBEFORE(_xlfn.TEXTAFTER(Table1[[#This Row],[description]], "Instagram Reel:"),CHAR(10)))</f>
        <v>#N/A</v>
      </c>
    </row>
    <row r="122" spans="1:23" x14ac:dyDescent="0.3">
      <c r="A122" t="s">
        <v>11</v>
      </c>
      <c r="B122" t="s">
        <v>929</v>
      </c>
      <c r="C122" t="s">
        <v>930</v>
      </c>
      <c r="D122" t="s">
        <v>931</v>
      </c>
      <c r="E122" t="s">
        <v>928</v>
      </c>
      <c r="F122" t="s">
        <v>16</v>
      </c>
      <c r="G122" t="s">
        <v>369</v>
      </c>
      <c r="H122" t="s">
        <v>932</v>
      </c>
      <c r="I122" t="s">
        <v>933</v>
      </c>
      <c r="J122" t="s">
        <v>934</v>
      </c>
      <c r="K122" t="str">
        <f>LEFT(_xlfn.TEXTAFTER(Table1[[#This Row],[description]],"Label:"),10)</f>
        <v xml:space="preserve"> Geet MP3
</v>
      </c>
      <c r="L122" t="str" cm="1">
        <f t="array" ref="L1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2" t="str">
        <f>_xlfn.TEXTBEFORE(Table1[[#This Row],[Title]],{":","(","-"})</f>
        <v xml:space="preserve">Haye Ni </v>
      </c>
      <c r="N122" t="str">
        <f>_xlfn.TEXTBEFORE(_xlfn.TEXTAFTER(Table1[[#This Row],[description]],"Singer:"),CHAR(10))</f>
        <v xml:space="preserve"> Deep Jandu &amp; Gurlej Akhtar</v>
      </c>
      <c r="O122" t="str">
        <f>_xlfn.TEXTBEFORE(_xlfn.TEXTAFTER(Table1[[#This Row],[description]],"Lyrics:"),CHAR(10))</f>
        <v xml:space="preserve"> Fateh Shergill</v>
      </c>
      <c r="P122" t="str">
        <f>_xlfn.TEXTBEFORE(_xlfn.TEXTAFTER(Table1[[#This Row],[description]],"Composer:"),CHAR(10))</f>
        <v xml:space="preserve"> Deep Jandu</v>
      </c>
      <c r="Q122" t="str">
        <f>_xlfn.TEXTBEFORE(_xlfn.TEXTAFTER(Table1[[#This Row],[description]],CHAR(10)&amp;"Music:"),CHAR(10))</f>
        <v xml:space="preserve"> Deep Jandu </v>
      </c>
      <c r="R122" t="e">
        <f>_xlfn.TEXTBEFORE(_xlfn.TEXTAFTER(Table1[[#This Row],[description]],CHAR(10)&amp;"Video:"),CHAR(10))</f>
        <v>#N/A</v>
      </c>
      <c r="S122" s="1" t="str">
        <f>HYPERLINK(_xlfn.TEXTBEFORE(_xlfn.TEXTAFTER(Table1[[#This Row],[description]],"YouTube Music:"),CHAR(10)))</f>
        <v xml:space="preserve"> https://music.youtube.com/playlist?list=OLAK5uy_lqFzB4I0E1VS5w_iSN7FNNzzplnLugciM</v>
      </c>
      <c r="T122" s="1" t="str">
        <f>HYPERLINK(_xlfn.TEXTBEFORE(_xlfn.TEXTAFTER(Table1[[#This Row],[description]],"Spotify:"),CHAR(10)))</f>
        <v xml:space="preserve"> https://open.spotify.com/album/6dMxu2itWiv3N804kxn6PW</v>
      </c>
      <c r="U122" s="1" t="str">
        <f>HYPERLINK(_xlfn.TEXTBEFORE(_xlfn.TEXTAFTER(Table1[[#This Row],[description]],"Apple Music:"),CHAR(10)))</f>
        <v xml:space="preserve"> https://music.apple.com/in/album/unity-vol-1/1735900547</v>
      </c>
      <c r="V122" s="1" t="str">
        <f>HYPERLINK(_xlfn.TEXTBEFORE(_xlfn.TEXTAFTER(Table1[[#This Row],[description]], "JioSaavn:"),CHAR(10)))</f>
        <v xml:space="preserve"> https://www.jiosaavn.com/album/unity-volume-1/QbNDzdUqiNo_</v>
      </c>
      <c r="W122" s="1" t="e">
        <f>HYPERLINK(_xlfn.TEXTBEFORE(_xlfn.TEXTAFTER(Table1[[#This Row],[description]], "Instagram Reel:"),CHAR(10)))</f>
        <v>#N/A</v>
      </c>
    </row>
    <row r="123" spans="1:23" x14ac:dyDescent="0.3">
      <c r="A123" t="s">
        <v>11</v>
      </c>
      <c r="B123" t="s">
        <v>936</v>
      </c>
      <c r="C123" t="s">
        <v>937</v>
      </c>
      <c r="D123" t="s">
        <v>938</v>
      </c>
      <c r="E123" t="s">
        <v>935</v>
      </c>
      <c r="F123" t="s">
        <v>16</v>
      </c>
      <c r="G123" t="s">
        <v>939</v>
      </c>
      <c r="H123" t="s">
        <v>940</v>
      </c>
      <c r="I123" t="s">
        <v>941</v>
      </c>
      <c r="J123" t="s">
        <v>942</v>
      </c>
      <c r="K123" t="str">
        <f>LEFT(_xlfn.TEXTAFTER(Table1[[#This Row],[description]],"Label:"),10)</f>
        <v xml:space="preserve"> Geet MP3
</v>
      </c>
      <c r="L123" t="str" cm="1">
        <f t="array" ref="L1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3" t="str">
        <f>_xlfn.TEXTBEFORE(Table1[[#This Row],[Title]],{":","(","-"})</f>
        <v xml:space="preserve">You &amp; Me </v>
      </c>
      <c r="N123" t="str">
        <f>_xlfn.TEXTBEFORE(_xlfn.TEXTAFTER(Table1[[#This Row],[description]],"Singer:"),CHAR(10))</f>
        <v xml:space="preserve"> Kulbir Jhinjer Ft. SHV</v>
      </c>
      <c r="O123" t="str">
        <f>_xlfn.TEXTBEFORE(_xlfn.TEXTAFTER(Table1[[#This Row],[description]],"Lyrics:"),CHAR(10))</f>
        <v xml:space="preserve"> Kulbir Jhinjer</v>
      </c>
      <c r="P123" t="str">
        <f>_xlfn.TEXTBEFORE(_xlfn.TEXTAFTER(Table1[[#This Row],[description]],"Composer:"),CHAR(10))</f>
        <v xml:space="preserve"> Deep Jandu</v>
      </c>
      <c r="Q123" t="str">
        <f>_xlfn.TEXTBEFORE(_xlfn.TEXTAFTER(Table1[[#This Row],[description]],CHAR(10)&amp;"Music:"),CHAR(10))</f>
        <v xml:space="preserve"> Deep Jandu </v>
      </c>
      <c r="R123" t="e">
        <f>_xlfn.TEXTBEFORE(_xlfn.TEXTAFTER(Table1[[#This Row],[description]],CHAR(10)&amp;"Video:"),CHAR(10))</f>
        <v>#N/A</v>
      </c>
      <c r="S123" s="1" t="str">
        <f>HYPERLINK(_xlfn.TEXTBEFORE(_xlfn.TEXTAFTER(Table1[[#This Row],[description]],"YouTube Music:"),CHAR(10)))</f>
        <v xml:space="preserve"> https://music.youtube.com/playlist?list=OLAK5uy_lqFzB4I0E1VS5w_iSN7FNNzzplnLugciM</v>
      </c>
      <c r="T123" s="1" t="str">
        <f>HYPERLINK(_xlfn.TEXTBEFORE(_xlfn.TEXTAFTER(Table1[[#This Row],[description]],"Spotify:"),CHAR(10)))</f>
        <v xml:space="preserve"> https://open.spotify.com/album/6dMxu2itWiv3N804kxn6PW</v>
      </c>
      <c r="U123" s="1" t="str">
        <f>HYPERLINK(_xlfn.TEXTBEFORE(_xlfn.TEXTAFTER(Table1[[#This Row],[description]],"Apple Music:"),CHAR(10)))</f>
        <v xml:space="preserve"> https://music.apple.com/in/album/unity-vol-1/1735900547</v>
      </c>
      <c r="V123" s="1" t="str">
        <f>HYPERLINK(_xlfn.TEXTBEFORE(_xlfn.TEXTAFTER(Table1[[#This Row],[description]], "JioSaavn:"),CHAR(10)))</f>
        <v xml:space="preserve"> https://www.jiosaavn.com/album/unity-volume-1/QbNDzdUqiNo_</v>
      </c>
      <c r="W123" s="1" t="e">
        <f>HYPERLINK(_xlfn.TEXTBEFORE(_xlfn.TEXTAFTER(Table1[[#This Row],[description]], "Instagram Reel:"),CHAR(10)))</f>
        <v>#N/A</v>
      </c>
    </row>
    <row r="124" spans="1:23" x14ac:dyDescent="0.3">
      <c r="A124" t="s">
        <v>11</v>
      </c>
      <c r="B124" t="s">
        <v>944</v>
      </c>
      <c r="C124" t="s">
        <v>945</v>
      </c>
      <c r="D124" t="s">
        <v>946</v>
      </c>
      <c r="E124" t="s">
        <v>943</v>
      </c>
      <c r="F124" t="s">
        <v>16</v>
      </c>
      <c r="G124" t="s">
        <v>848</v>
      </c>
      <c r="H124" t="s">
        <v>947</v>
      </c>
      <c r="I124" t="s">
        <v>948</v>
      </c>
      <c r="J124" t="s">
        <v>949</v>
      </c>
      <c r="K124" t="str">
        <f>LEFT(_xlfn.TEXTAFTER(Table1[[#This Row],[description]],"Label:"),10)</f>
        <v xml:space="preserve"> Geet MP3
</v>
      </c>
      <c r="L124" t="str" cm="1">
        <f t="array" ref="L1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4" t="str">
        <f>_xlfn.TEXTBEFORE(Table1[[#This Row],[Title]],{":","(","-"})</f>
        <v xml:space="preserve">Dhokha </v>
      </c>
      <c r="N124" t="str">
        <f>_xlfn.TEXTBEFORE(_xlfn.TEXTAFTER(Table1[[#This Row],[description]],"Singer:"),CHAR(10))</f>
        <v xml:space="preserve"> Ninja &amp; Jasmine Akhtar</v>
      </c>
      <c r="O124" t="str">
        <f>_xlfn.TEXTBEFORE(_xlfn.TEXTAFTER(Table1[[#This Row],[description]],"Lyrics:"),CHAR(10))</f>
        <v xml:space="preserve"> Yaad Purewal (Yaad)</v>
      </c>
      <c r="P124" t="str">
        <f>_xlfn.TEXTBEFORE(_xlfn.TEXTAFTER(Table1[[#This Row],[description]],"Composer:"),CHAR(10))</f>
        <v xml:space="preserve"> Deep Jandu</v>
      </c>
      <c r="Q124" t="str">
        <f>_xlfn.TEXTBEFORE(_xlfn.TEXTAFTER(Table1[[#This Row],[description]],CHAR(10)&amp;"Music:"),CHAR(10))</f>
        <v xml:space="preserve"> Deep Jandu </v>
      </c>
      <c r="R124" t="e">
        <f>_xlfn.TEXTBEFORE(_xlfn.TEXTAFTER(Table1[[#This Row],[description]],CHAR(10)&amp;"Video:"),CHAR(10))</f>
        <v>#N/A</v>
      </c>
      <c r="S124" s="1" t="str">
        <f>HYPERLINK(_xlfn.TEXTBEFORE(_xlfn.TEXTAFTER(Table1[[#This Row],[description]],"YouTube Music:"),CHAR(10)))</f>
        <v xml:space="preserve"> https://music.youtube.com/playlist?list=OLAK5uy_lqFzB4I0E1VS5w_iSN7FNNzzplnLugciM</v>
      </c>
      <c r="T124" s="1" t="str">
        <f>HYPERLINK(_xlfn.TEXTBEFORE(_xlfn.TEXTAFTER(Table1[[#This Row],[description]],"Spotify:"),CHAR(10)))</f>
        <v xml:space="preserve"> https://open.spotify.com/album/6dMxu2itWiv3N804kxn6PW</v>
      </c>
      <c r="U124" s="1" t="str">
        <f>HYPERLINK(_xlfn.TEXTBEFORE(_xlfn.TEXTAFTER(Table1[[#This Row],[description]],"Apple Music:"),CHAR(10)))</f>
        <v xml:space="preserve"> https://music.apple.com/in/album/unity-vol-1/1735900547</v>
      </c>
      <c r="V124" s="1" t="str">
        <f>HYPERLINK(_xlfn.TEXTBEFORE(_xlfn.TEXTAFTER(Table1[[#This Row],[description]], "JioSaavn:"),CHAR(10)))</f>
        <v xml:space="preserve"> https://www.jiosaavn.com/album/unity-volume-1/QbNDzdUqiNo_</v>
      </c>
      <c r="W124" s="1" t="e">
        <f>HYPERLINK(_xlfn.TEXTBEFORE(_xlfn.TEXTAFTER(Table1[[#This Row],[description]], "Instagram Reel:"),CHAR(10)))</f>
        <v>#N/A</v>
      </c>
    </row>
    <row r="125" spans="1:23" x14ac:dyDescent="0.3">
      <c r="A125" t="s">
        <v>11</v>
      </c>
      <c r="B125" t="s">
        <v>951</v>
      </c>
      <c r="C125" t="s">
        <v>952</v>
      </c>
      <c r="D125" t="s">
        <v>953</v>
      </c>
      <c r="E125" t="s">
        <v>950</v>
      </c>
      <c r="F125" t="s">
        <v>16</v>
      </c>
      <c r="G125" t="s">
        <v>129</v>
      </c>
      <c r="H125" t="s">
        <v>954</v>
      </c>
      <c r="I125" t="s">
        <v>955</v>
      </c>
      <c r="J125" t="s">
        <v>956</v>
      </c>
      <c r="K125" t="str">
        <f>LEFT(_xlfn.TEXTAFTER(Table1[[#This Row],[description]],"Label:"),10)</f>
        <v xml:space="preserve"> Geet MP3
</v>
      </c>
      <c r="L125" t="str" cm="1">
        <f t="array" ref="L1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5" t="str">
        <f>_xlfn.TEXTBEFORE(Table1[[#This Row],[Title]],{":","(","-"})</f>
        <v xml:space="preserve">Friendship </v>
      </c>
      <c r="N125" t="str">
        <f>_xlfn.TEXTBEFORE(_xlfn.TEXTAFTER(Table1[[#This Row],[description]],"Singer:"),CHAR(10))</f>
        <v xml:space="preserve"> Amrit Mann Ft. Monico Santana</v>
      </c>
      <c r="O125" t="str">
        <f>_xlfn.TEXTBEFORE(_xlfn.TEXTAFTER(Table1[[#This Row],[description]],"Lyrics:"),CHAR(10))</f>
        <v xml:space="preserve"> Amrit Maan</v>
      </c>
      <c r="P125" t="str">
        <f>_xlfn.TEXTBEFORE(_xlfn.TEXTAFTER(Table1[[#This Row],[description]],"Composer:"),CHAR(10))</f>
        <v xml:space="preserve"> Deep Jandu</v>
      </c>
      <c r="Q125" t="str">
        <f>_xlfn.TEXTBEFORE(_xlfn.TEXTAFTER(Table1[[#This Row],[description]],CHAR(10)&amp;"Music:"),CHAR(10))</f>
        <v xml:space="preserve"> Deep Jandu </v>
      </c>
      <c r="R125" t="e">
        <f>_xlfn.TEXTBEFORE(_xlfn.TEXTAFTER(Table1[[#This Row],[description]],CHAR(10)&amp;"Video:"),CHAR(10))</f>
        <v>#N/A</v>
      </c>
      <c r="S125" s="1" t="str">
        <f>HYPERLINK(_xlfn.TEXTBEFORE(_xlfn.TEXTAFTER(Table1[[#This Row],[description]],"YouTube Music:"),CHAR(10)))</f>
        <v xml:space="preserve"> https://music.youtube.com/playlist?list=OLAK5uy_lqFzB4I0E1VS5w_iSN7FNNzzplnLugciM</v>
      </c>
      <c r="T125" s="1" t="str">
        <f>HYPERLINK(_xlfn.TEXTBEFORE(_xlfn.TEXTAFTER(Table1[[#This Row],[description]],"Spotify:"),CHAR(10)))</f>
        <v xml:space="preserve"> https://open.spotify.com/album/6dMxu2itWiv3N804kxn6PW</v>
      </c>
      <c r="U125" s="1" t="str">
        <f>HYPERLINK(_xlfn.TEXTBEFORE(_xlfn.TEXTAFTER(Table1[[#This Row],[description]],"Apple Music:"),CHAR(10)))</f>
        <v xml:space="preserve"> https://music.apple.com/in/album/unity-vol-1/1735900547</v>
      </c>
      <c r="V125" s="1" t="str">
        <f>HYPERLINK(_xlfn.TEXTBEFORE(_xlfn.TEXTAFTER(Table1[[#This Row],[description]], "JioSaavn:"),CHAR(10)))</f>
        <v xml:space="preserve"> https://www.jiosaavn.com/album/unity-volume-1/QbNDzdUqiNo_</v>
      </c>
      <c r="W125" s="1" t="e">
        <f>HYPERLINK(_xlfn.TEXTBEFORE(_xlfn.TEXTAFTER(Table1[[#This Row],[description]], "Instagram Reel:"),CHAR(10)))</f>
        <v>#N/A</v>
      </c>
    </row>
    <row r="126" spans="1:23" x14ac:dyDescent="0.3">
      <c r="A126" t="s">
        <v>11</v>
      </c>
      <c r="B126" t="s">
        <v>958</v>
      </c>
      <c r="C126" t="s">
        <v>959</v>
      </c>
      <c r="D126" t="s">
        <v>960</v>
      </c>
      <c r="E126" t="s">
        <v>957</v>
      </c>
      <c r="F126" t="s">
        <v>16</v>
      </c>
      <c r="G126" t="s">
        <v>961</v>
      </c>
      <c r="H126" t="s">
        <v>962</v>
      </c>
      <c r="I126" t="s">
        <v>963</v>
      </c>
      <c r="J126" t="s">
        <v>964</v>
      </c>
      <c r="K126" t="str">
        <f>LEFT(_xlfn.TEXTAFTER(Table1[[#This Row],[description]],"Label:"),10)</f>
        <v xml:space="preserve"> Geet MP3
</v>
      </c>
      <c r="L126" t="str" cm="1">
        <f t="array" ref="L1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6" t="str">
        <f>_xlfn.TEXTBEFORE(Table1[[#This Row],[Title]],{":","(","-"})</f>
        <v xml:space="preserve">Slap Up </v>
      </c>
      <c r="N126" t="str">
        <f>_xlfn.TEXTBEFORE(_xlfn.TEXTAFTER(Table1[[#This Row],[description]],"Singer:"),CHAR(10))</f>
        <v xml:space="preserve"> Deepak Dhillon Ft. Roach Killa</v>
      </c>
      <c r="O126" t="str">
        <f>_xlfn.TEXTBEFORE(_xlfn.TEXTAFTER(Table1[[#This Row],[description]],"Lyrics:"),CHAR(10))</f>
        <v xml:space="preserve"> Lally Mundi</v>
      </c>
      <c r="P126" t="str">
        <f>_xlfn.TEXTBEFORE(_xlfn.TEXTAFTER(Table1[[#This Row],[description]],"Composer:"),CHAR(10))</f>
        <v xml:space="preserve"> Deep Jandu</v>
      </c>
      <c r="Q126" t="str">
        <f>_xlfn.TEXTBEFORE(_xlfn.TEXTAFTER(Table1[[#This Row],[description]],CHAR(10)&amp;"Music:"),CHAR(10))</f>
        <v xml:space="preserve"> Deep Jandu </v>
      </c>
      <c r="R126" t="e">
        <f>_xlfn.TEXTBEFORE(_xlfn.TEXTAFTER(Table1[[#This Row],[description]],CHAR(10)&amp;"Video:"),CHAR(10))</f>
        <v>#N/A</v>
      </c>
      <c r="S126" s="1" t="str">
        <f>HYPERLINK(_xlfn.TEXTBEFORE(_xlfn.TEXTAFTER(Table1[[#This Row],[description]],"YouTube Music:"),CHAR(10)))</f>
        <v xml:space="preserve"> https://music.youtube.com/playlist?list=OLAK5uy_lqFzB4I0E1VS5w_iSN7FNNzzplnLugciM</v>
      </c>
      <c r="T126" s="1" t="str">
        <f>HYPERLINK(_xlfn.TEXTBEFORE(_xlfn.TEXTAFTER(Table1[[#This Row],[description]],"Spotify:"),CHAR(10)))</f>
        <v xml:space="preserve"> https://open.spotify.com/album/6dMxu2itWiv3N804kxn6PW</v>
      </c>
      <c r="U126" s="1" t="str">
        <f>HYPERLINK(_xlfn.TEXTBEFORE(_xlfn.TEXTAFTER(Table1[[#This Row],[description]],"Apple Music:"),CHAR(10)))</f>
        <v xml:space="preserve"> https://music.apple.com/in/album/unity-vol-1/1735900547</v>
      </c>
      <c r="V126" s="1" t="str">
        <f>HYPERLINK(_xlfn.TEXTBEFORE(_xlfn.TEXTAFTER(Table1[[#This Row],[description]], "JioSaavn:"),CHAR(10)))</f>
        <v xml:space="preserve"> https://www.jiosaavn.com/album/unity-volume-1/QbNDzdUqiNo_</v>
      </c>
      <c r="W126" s="1" t="e">
        <f>HYPERLINK(_xlfn.TEXTBEFORE(_xlfn.TEXTAFTER(Table1[[#This Row],[description]], "Instagram Reel:"),CHAR(10)))</f>
        <v>#N/A</v>
      </c>
    </row>
    <row r="127" spans="1:23" x14ac:dyDescent="0.3">
      <c r="A127" t="s">
        <v>11</v>
      </c>
      <c r="B127" t="s">
        <v>966</v>
      </c>
      <c r="C127" t="s">
        <v>967</v>
      </c>
      <c r="D127" t="s">
        <v>968</v>
      </c>
      <c r="E127" t="s">
        <v>965</v>
      </c>
      <c r="F127" t="s">
        <v>16</v>
      </c>
      <c r="G127" t="s">
        <v>593</v>
      </c>
      <c r="H127" t="s">
        <v>969</v>
      </c>
      <c r="I127" t="s">
        <v>970</v>
      </c>
      <c r="J127" t="s">
        <v>971</v>
      </c>
      <c r="K127" t="str">
        <f>LEFT(_xlfn.TEXTAFTER(Table1[[#This Row],[description]],"Label:"),10)</f>
        <v xml:space="preserve"> Geet MP3
</v>
      </c>
      <c r="L127" t="str" cm="1">
        <f t="array" ref="L1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7" t="str">
        <f>_xlfn.TEXTBEFORE(Table1[[#This Row],[Title]],{":","(","-"})</f>
        <v xml:space="preserve">I'm Scared </v>
      </c>
      <c r="N127" t="str">
        <f>_xlfn.TEXTBEFORE(_xlfn.TEXTAFTER(Table1[[#This Row],[description]],"Singer:"),CHAR(10))</f>
        <v xml:space="preserve"> Deepak Dhillon Ft. Roach Killa</v>
      </c>
      <c r="O127" t="str">
        <f>_xlfn.TEXTBEFORE(_xlfn.TEXTAFTER(Table1[[#This Row],[description]],"Lyrics:"),CHAR(10))</f>
        <v xml:space="preserve"> Lally Mundi</v>
      </c>
      <c r="P127" t="str">
        <f>_xlfn.TEXTBEFORE(_xlfn.TEXTAFTER(Table1[[#This Row],[description]],"Composer:"),CHAR(10))</f>
        <v xml:space="preserve"> Deep Jandu</v>
      </c>
      <c r="Q127" t="str">
        <f>_xlfn.TEXTBEFORE(_xlfn.TEXTAFTER(Table1[[#This Row],[description]],CHAR(10)&amp;"Music:"),CHAR(10))</f>
        <v xml:space="preserve"> Deep Jandu </v>
      </c>
      <c r="R127" t="e">
        <f>_xlfn.TEXTBEFORE(_xlfn.TEXTAFTER(Table1[[#This Row],[description]],CHAR(10)&amp;"Video:"),CHAR(10))</f>
        <v>#N/A</v>
      </c>
      <c r="S127" s="1" t="str">
        <f>HYPERLINK(_xlfn.TEXTBEFORE(_xlfn.TEXTAFTER(Table1[[#This Row],[description]],"YouTube Music:"),CHAR(10)))</f>
        <v xml:space="preserve"> https://music.youtube.com/playlist?list=OLAK5uy_lqFzB4I0E1VS5w_iSN7FNNzzplnLugciM</v>
      </c>
      <c r="T127" s="1" t="str">
        <f>HYPERLINK(_xlfn.TEXTBEFORE(_xlfn.TEXTAFTER(Table1[[#This Row],[description]],"Spotify:"),CHAR(10)))</f>
        <v xml:space="preserve"> https://open.spotify.com/album/6dMxu2itWiv3N804kxn6PW</v>
      </c>
      <c r="U127" s="1" t="str">
        <f>HYPERLINK(_xlfn.TEXTBEFORE(_xlfn.TEXTAFTER(Table1[[#This Row],[description]],"Apple Music:"),CHAR(10)))</f>
        <v xml:space="preserve"> https://music.apple.com/in/album/unity-vol-1/1735900547</v>
      </c>
      <c r="V127" s="1" t="str">
        <f>HYPERLINK(_xlfn.TEXTBEFORE(_xlfn.TEXTAFTER(Table1[[#This Row],[description]], "JioSaavn:"),CHAR(10)))</f>
        <v xml:space="preserve"> https://www.jiosaavn.com/album/unity-volume-1/QbNDzdUqiNo_</v>
      </c>
      <c r="W127" s="1" t="e">
        <f>HYPERLINK(_xlfn.TEXTBEFORE(_xlfn.TEXTAFTER(Table1[[#This Row],[description]], "Instagram Reel:"),CHAR(10)))</f>
        <v>#N/A</v>
      </c>
    </row>
    <row r="128" spans="1:23" x14ac:dyDescent="0.3">
      <c r="A128" t="s">
        <v>11</v>
      </c>
      <c r="B128" t="s">
        <v>973</v>
      </c>
      <c r="C128" t="s">
        <v>974</v>
      </c>
      <c r="D128" t="s">
        <v>975</v>
      </c>
      <c r="E128" t="s">
        <v>972</v>
      </c>
      <c r="F128" t="s">
        <v>16</v>
      </c>
      <c r="G128" t="s">
        <v>377</v>
      </c>
      <c r="H128" t="s">
        <v>976</v>
      </c>
      <c r="I128" t="s">
        <v>977</v>
      </c>
      <c r="J128" t="s">
        <v>978</v>
      </c>
      <c r="K128" t="str">
        <f>LEFT(_xlfn.TEXTAFTER(Table1[[#This Row],[description]],"Label:"),10)</f>
        <v xml:space="preserve"> Geet MP3
</v>
      </c>
      <c r="L128" t="str" cm="1">
        <f t="array" ref="L1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8" t="str">
        <f>_xlfn.TEXTBEFORE(Table1[[#This Row],[Title]],{":","(","-"})</f>
        <v xml:space="preserve">My Boyz </v>
      </c>
      <c r="N128" t="str">
        <f>_xlfn.TEXTBEFORE(_xlfn.TEXTAFTER(Table1[[#This Row],[description]],"Singer:"),CHAR(10))</f>
        <v xml:space="preserve"> Kambi Rajpuria Ft. Desi Ma</v>
      </c>
      <c r="O128" t="str">
        <f>_xlfn.TEXTBEFORE(_xlfn.TEXTAFTER(Table1[[#This Row],[description]],"Lyrics:"),CHAR(10))</f>
        <v xml:space="preserve"> Raja</v>
      </c>
      <c r="P128" t="str">
        <f>_xlfn.TEXTBEFORE(_xlfn.TEXTAFTER(Table1[[#This Row],[description]],"Composer:"),CHAR(10))</f>
        <v xml:space="preserve"> Deep Jandu</v>
      </c>
      <c r="Q128" t="str">
        <f>_xlfn.TEXTBEFORE(_xlfn.TEXTAFTER(Table1[[#This Row],[description]],CHAR(10)&amp;"Music:"),CHAR(10))</f>
        <v xml:space="preserve"> Deep Jandu </v>
      </c>
      <c r="R128" t="e">
        <f>_xlfn.TEXTBEFORE(_xlfn.TEXTAFTER(Table1[[#This Row],[description]],CHAR(10)&amp;"Video:"),CHAR(10))</f>
        <v>#N/A</v>
      </c>
      <c r="S128" s="1" t="str">
        <f>HYPERLINK(_xlfn.TEXTBEFORE(_xlfn.TEXTAFTER(Table1[[#This Row],[description]],"YouTube Music:"),CHAR(10)))</f>
        <v xml:space="preserve"> https://music.youtube.com/playlist?list=OLAK5uy_lqFzB4I0E1VS5w_iSN7FNNzzplnLugciM</v>
      </c>
      <c r="T128" s="1" t="str">
        <f>HYPERLINK(_xlfn.TEXTBEFORE(_xlfn.TEXTAFTER(Table1[[#This Row],[description]],"Spotify:"),CHAR(10)))</f>
        <v xml:space="preserve"> https://open.spotify.com/album/6dMxu2itWiv3N804kxn6PW</v>
      </c>
      <c r="U128" s="1" t="str">
        <f>HYPERLINK(_xlfn.TEXTBEFORE(_xlfn.TEXTAFTER(Table1[[#This Row],[description]],"Apple Music:"),CHAR(10)))</f>
        <v xml:space="preserve"> https://music.apple.com/in/album/unity-vol-1/1735900547</v>
      </c>
      <c r="V128" s="1" t="str">
        <f>HYPERLINK(_xlfn.TEXTBEFORE(_xlfn.TEXTAFTER(Table1[[#This Row],[description]], "JioSaavn:"),CHAR(10)))</f>
        <v xml:space="preserve"> https://www.jiosaavn.com/album/unity-volume-1/QbNDzdUqiNo_</v>
      </c>
      <c r="W128" s="1" t="e">
        <f>HYPERLINK(_xlfn.TEXTBEFORE(_xlfn.TEXTAFTER(Table1[[#This Row],[description]], "Instagram Reel:"),CHAR(10)))</f>
        <v>#N/A</v>
      </c>
    </row>
    <row r="129" spans="1:23" x14ac:dyDescent="0.3">
      <c r="A129" t="s">
        <v>11</v>
      </c>
      <c r="B129" t="s">
        <v>980</v>
      </c>
      <c r="C129" t="s">
        <v>981</v>
      </c>
      <c r="D129" t="s">
        <v>982</v>
      </c>
      <c r="E129" t="s">
        <v>979</v>
      </c>
      <c r="F129" t="s">
        <v>16</v>
      </c>
      <c r="G129" t="s">
        <v>983</v>
      </c>
      <c r="H129" t="s">
        <v>984</v>
      </c>
      <c r="I129" t="s">
        <v>985</v>
      </c>
      <c r="J129" t="s">
        <v>986</v>
      </c>
      <c r="K129" t="str">
        <f>LEFT(_xlfn.TEXTAFTER(Table1[[#This Row],[description]],"Label:"),10)</f>
        <v xml:space="preserve"> Geet MP3
</v>
      </c>
      <c r="L129" t="str" cm="1">
        <f t="array" ref="L1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29" t="str">
        <f>_xlfn.TEXTBEFORE(Table1[[#This Row],[Title]],{":","(","-"})</f>
        <v xml:space="preserve">Adhoora Ishq </v>
      </c>
      <c r="N129" t="str">
        <f>_xlfn.TEXTBEFORE(_xlfn.TEXTAFTER(Table1[[#This Row],[description]],"Singer:"),CHAR(10))</f>
        <v xml:space="preserve"> Shipra Goyal Ft. J Hind</v>
      </c>
      <c r="O129" t="str">
        <f>_xlfn.TEXTBEFORE(_xlfn.TEXTAFTER(Table1[[#This Row],[description]],"Lyrics:"),CHAR(10))</f>
        <v xml:space="preserve"> Lally Mundi</v>
      </c>
      <c r="P129" t="str">
        <f>_xlfn.TEXTBEFORE(_xlfn.TEXTAFTER(Table1[[#This Row],[description]],"Composer:"),CHAR(10))</f>
        <v xml:space="preserve"> Deep Jandu</v>
      </c>
      <c r="Q129" t="str">
        <f>_xlfn.TEXTBEFORE(_xlfn.TEXTAFTER(Table1[[#This Row],[description]],CHAR(10)&amp;"Music:"),CHAR(10))</f>
        <v xml:space="preserve"> Deep Jandu </v>
      </c>
      <c r="R129" t="e">
        <f>_xlfn.TEXTBEFORE(_xlfn.TEXTAFTER(Table1[[#This Row],[description]],CHAR(10)&amp;"Video:"),CHAR(10))</f>
        <v>#N/A</v>
      </c>
      <c r="S129" s="1" t="str">
        <f>HYPERLINK(_xlfn.TEXTBEFORE(_xlfn.TEXTAFTER(Table1[[#This Row],[description]],"YouTube Music:"),CHAR(10)))</f>
        <v xml:space="preserve"> https://music.youtube.com/playlist?list=OLAK5uy_lqFzB4I0E1VS5w_iSN7FNNzzplnLugciM</v>
      </c>
      <c r="T129" s="1" t="str">
        <f>HYPERLINK(_xlfn.TEXTBEFORE(_xlfn.TEXTAFTER(Table1[[#This Row],[description]],"Spotify:"),CHAR(10)))</f>
        <v xml:space="preserve"> https://open.spotify.com/album/6dMxu2itWiv3N804kxn6PW</v>
      </c>
      <c r="U129" s="1" t="str">
        <f>HYPERLINK(_xlfn.TEXTBEFORE(_xlfn.TEXTAFTER(Table1[[#This Row],[description]],"Apple Music:"),CHAR(10)))</f>
        <v xml:space="preserve"> https://music.apple.com/in/album/unity-vol-1/1735900547</v>
      </c>
      <c r="V129" s="1" t="str">
        <f>HYPERLINK(_xlfn.TEXTBEFORE(_xlfn.TEXTAFTER(Table1[[#This Row],[description]], "JioSaavn:"),CHAR(10)))</f>
        <v xml:space="preserve"> https://www.jiosaavn.com/album/unity-volume-1/QbNDzdUqiNo_</v>
      </c>
      <c r="W129" s="1" t="e">
        <f>HYPERLINK(_xlfn.TEXTBEFORE(_xlfn.TEXTAFTER(Table1[[#This Row],[description]], "Instagram Reel:"),CHAR(10)))</f>
        <v>#N/A</v>
      </c>
    </row>
    <row r="130" spans="1:23" x14ac:dyDescent="0.3">
      <c r="A130" t="s">
        <v>11</v>
      </c>
      <c r="B130" t="s">
        <v>988</v>
      </c>
      <c r="C130" t="s">
        <v>989</v>
      </c>
      <c r="D130" t="s">
        <v>990</v>
      </c>
      <c r="E130" t="s">
        <v>987</v>
      </c>
      <c r="F130" t="s">
        <v>16</v>
      </c>
      <c r="G130" t="s">
        <v>991</v>
      </c>
      <c r="H130" t="s">
        <v>992</v>
      </c>
      <c r="I130" t="s">
        <v>993</v>
      </c>
      <c r="J130" t="s">
        <v>994</v>
      </c>
      <c r="K130" t="str">
        <f>LEFT(_xlfn.TEXTAFTER(Table1[[#This Row],[description]],"Label:"),10)</f>
        <v xml:space="preserve"> Geet MP3
</v>
      </c>
      <c r="L130" t="str" cm="1">
        <f t="array" ref="L1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0" t="str">
        <f>_xlfn.TEXTBEFORE(Table1[[#This Row],[Title]],{":","(","-"})</f>
        <v xml:space="preserve">Unity Volume 1 </v>
      </c>
      <c r="N130" t="str">
        <f>_xlfn.TEXTBEFORE(_xlfn.TEXTAFTER(Table1[[#This Row],[description]],"Singer:"),CHAR(10))</f>
        <v xml:space="preserve"> Amrit Mann Ft. Monico Santana</v>
      </c>
      <c r="O130" t="str">
        <f>_xlfn.TEXTBEFORE(_xlfn.TEXTAFTER(Table1[[#This Row],[description]],"Lyrics:"),CHAR(10))</f>
        <v xml:space="preserve"> Amrit Maan</v>
      </c>
      <c r="P130" t="str">
        <f>_xlfn.TEXTBEFORE(_xlfn.TEXTAFTER(Table1[[#This Row],[description]],"Composer:"),CHAR(10))</f>
        <v xml:space="preserve"> Deep Jandu</v>
      </c>
      <c r="Q130" t="str">
        <f>_xlfn.TEXTBEFORE(_xlfn.TEXTAFTER(Table1[[#This Row],[description]],CHAR(10)&amp;"Music:"),CHAR(10))</f>
        <v xml:space="preserve"> Deep Jandu </v>
      </c>
      <c r="R130" t="e">
        <f>_xlfn.TEXTBEFORE(_xlfn.TEXTAFTER(Table1[[#This Row],[description]],CHAR(10)&amp;"Video:"),CHAR(10))</f>
        <v>#N/A</v>
      </c>
      <c r="S130" s="1" t="str">
        <f>HYPERLINK(_xlfn.TEXTBEFORE(_xlfn.TEXTAFTER(Table1[[#This Row],[description]],"YouTube Music:"),CHAR(10)))</f>
        <v xml:space="preserve"> https://music.youtube.com/playlist?list=OLAK5uy_lqFzB4I0E1VS5w_iSN7FNNzzplnLugciM</v>
      </c>
      <c r="T130" s="1" t="str">
        <f>HYPERLINK(_xlfn.TEXTBEFORE(_xlfn.TEXTAFTER(Table1[[#This Row],[description]],"Spotify:"),CHAR(10)))</f>
        <v xml:space="preserve"> https://open.spotify.com/album/6dMxu2itWiv3N804kxn6PW</v>
      </c>
      <c r="U130" s="1" t="str">
        <f>HYPERLINK(_xlfn.TEXTBEFORE(_xlfn.TEXTAFTER(Table1[[#This Row],[description]],"Apple Music:"),CHAR(10)))</f>
        <v xml:space="preserve"> https://music.apple.com/in/album/unity-vol-1/1735900547</v>
      </c>
      <c r="V130" s="1" t="str">
        <f>HYPERLINK(_xlfn.TEXTBEFORE(_xlfn.TEXTAFTER(Table1[[#This Row],[description]], "JioSaavn:"),CHAR(10)))</f>
        <v xml:space="preserve"> https://www.jiosaavn.com/album/unity-volume-1/QbNDzdUqiNo_</v>
      </c>
      <c r="W130" s="1" t="e">
        <f>HYPERLINK(_xlfn.TEXTBEFORE(_xlfn.TEXTAFTER(Table1[[#This Row],[description]], "Instagram Reel:"),CHAR(10)))</f>
        <v>#N/A</v>
      </c>
    </row>
    <row r="131" spans="1:23" x14ac:dyDescent="0.3">
      <c r="A131" t="s">
        <v>11</v>
      </c>
      <c r="B131" t="s">
        <v>996</v>
      </c>
      <c r="C131" t="s">
        <v>997</v>
      </c>
      <c r="D131" t="s">
        <v>998</v>
      </c>
      <c r="E131" t="s">
        <v>995</v>
      </c>
      <c r="F131" t="s">
        <v>16</v>
      </c>
      <c r="G131" t="s">
        <v>49</v>
      </c>
      <c r="H131" t="s">
        <v>999</v>
      </c>
      <c r="I131" t="s">
        <v>1000</v>
      </c>
      <c r="J131" t="s">
        <v>1001</v>
      </c>
      <c r="K131" t="str">
        <f>LEFT(_xlfn.TEXTAFTER(Table1[[#This Row],[description]],"Label:"),10)</f>
        <v xml:space="preserve"> Geet MP3
</v>
      </c>
      <c r="L131" t="str" cm="1">
        <f t="array" ref="L1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1" t="str">
        <f>_xlfn.TEXTBEFORE(Table1[[#This Row],[Title]],{":","(","-"})</f>
        <v xml:space="preserve">Scenario </v>
      </c>
      <c r="N131" t="str">
        <f>_xlfn.TEXTBEFORE(_xlfn.TEXTAFTER(Table1[[#This Row],[description]],"Singer:"),CHAR(10))</f>
        <v xml:space="preserve"> Guri Lahoria Ft. Hashmat Sultana</v>
      </c>
      <c r="O131" t="str">
        <f>_xlfn.TEXTBEFORE(_xlfn.TEXTAFTER(Table1[[#This Row],[description]],"Lyrics:"),CHAR(10))</f>
        <v xml:space="preserve"> Amrit Maan</v>
      </c>
      <c r="P131" t="str">
        <f>_xlfn.TEXTBEFORE(_xlfn.TEXTAFTER(Table1[[#This Row],[description]],"Composer:"),CHAR(10))</f>
        <v xml:space="preserve"> Deep Jandu</v>
      </c>
      <c r="Q131" t="str">
        <f>_xlfn.TEXTBEFORE(_xlfn.TEXTAFTER(Table1[[#This Row],[description]],CHAR(10)&amp;"Music:"),CHAR(10))</f>
        <v xml:space="preserve"> Deep Jandu </v>
      </c>
      <c r="R131" t="e">
        <f>_xlfn.TEXTBEFORE(_xlfn.TEXTAFTER(Table1[[#This Row],[description]],CHAR(10)&amp;"Video:"),CHAR(10))</f>
        <v>#N/A</v>
      </c>
      <c r="S131" s="1" t="str">
        <f>HYPERLINK(_xlfn.TEXTBEFORE(_xlfn.TEXTAFTER(Table1[[#This Row],[description]],"YouTube Music:"),CHAR(10)))</f>
        <v xml:space="preserve"> https://music.youtube.com/playlist?list=OLAK5uy_lqFzB4I0E1VS5w_iSN7FNNzzplnLugciM</v>
      </c>
      <c r="T131" s="1" t="str">
        <f>HYPERLINK(_xlfn.TEXTBEFORE(_xlfn.TEXTAFTER(Table1[[#This Row],[description]],"Spotify:"),CHAR(10)))</f>
        <v xml:space="preserve"> https://open.spotify.com/album/6dMxu2itWiv3N804kxn6PW</v>
      </c>
      <c r="U131" s="1" t="str">
        <f>HYPERLINK(_xlfn.TEXTBEFORE(_xlfn.TEXTAFTER(Table1[[#This Row],[description]],"Apple Music:"),CHAR(10)))</f>
        <v xml:space="preserve"> https://music.apple.com/in/album/unity-vol-1/1735900547</v>
      </c>
      <c r="V131" s="1" t="str">
        <f>HYPERLINK(_xlfn.TEXTBEFORE(_xlfn.TEXTAFTER(Table1[[#This Row],[description]], "JioSaavn:"),CHAR(10)))</f>
        <v xml:space="preserve"> https://www.jiosaavn.com/album/unity-volume-1/QbNDzdUqiNo_</v>
      </c>
      <c r="W131" s="1" t="e">
        <f>HYPERLINK(_xlfn.TEXTBEFORE(_xlfn.TEXTAFTER(Table1[[#This Row],[description]], "Instagram Reel:"),CHAR(10)))</f>
        <v>#N/A</v>
      </c>
    </row>
    <row r="132" spans="1:23" x14ac:dyDescent="0.3">
      <c r="A132" t="s">
        <v>11</v>
      </c>
      <c r="B132" t="s">
        <v>1003</v>
      </c>
      <c r="C132" t="s">
        <v>1004</v>
      </c>
      <c r="D132" t="s">
        <v>1005</v>
      </c>
      <c r="E132" t="s">
        <v>1002</v>
      </c>
      <c r="F132" t="s">
        <v>16</v>
      </c>
      <c r="G132" t="s">
        <v>1006</v>
      </c>
      <c r="H132" t="s">
        <v>1007</v>
      </c>
      <c r="I132" t="s">
        <v>1008</v>
      </c>
      <c r="J132" t="s">
        <v>1009</v>
      </c>
      <c r="K132" t="str">
        <f>LEFT(_xlfn.TEXTAFTER(Table1[[#This Row],[description]],"Label:"),10)</f>
        <v xml:space="preserve"> Geet MP3
</v>
      </c>
      <c r="L132" t="str" cm="1">
        <f t="array" ref="L1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2" t="str">
        <f>_xlfn.TEXTBEFORE(Table1[[#This Row],[Title]],{":","(","-"})</f>
        <v xml:space="preserve">Deep Jandu </v>
      </c>
      <c r="N132" t="str">
        <f>_xlfn.TEXTBEFORE(_xlfn.TEXTAFTER(Table1[[#This Row],[description]],"Singer:"),CHAR(10))</f>
        <v xml:space="preserve"> Amrit Mann Ft. Monico Santana</v>
      </c>
      <c r="O132" t="str">
        <f>_xlfn.TEXTBEFORE(_xlfn.TEXTAFTER(Table1[[#This Row],[description]],"Lyrics:"),CHAR(10))</f>
        <v xml:space="preserve"> Amrit Maan</v>
      </c>
      <c r="P132" t="str">
        <f>_xlfn.TEXTBEFORE(_xlfn.TEXTAFTER(Table1[[#This Row],[description]],"Composer:"),CHAR(10))</f>
        <v xml:space="preserve"> Deep Jandu</v>
      </c>
      <c r="Q132" t="str">
        <f>_xlfn.TEXTBEFORE(_xlfn.TEXTAFTER(Table1[[#This Row],[description]],CHAR(10)&amp;"Music:"),CHAR(10))</f>
        <v xml:space="preserve"> Deep Jandu </v>
      </c>
      <c r="R132" t="e">
        <f>_xlfn.TEXTBEFORE(_xlfn.TEXTAFTER(Table1[[#This Row],[description]],CHAR(10)&amp;"Video:"),CHAR(10))</f>
        <v>#N/A</v>
      </c>
      <c r="S132" s="1" t="str">
        <f>HYPERLINK(_xlfn.TEXTBEFORE(_xlfn.TEXTAFTER(Table1[[#This Row],[description]],"YouTube Music:"),CHAR(10)))</f>
        <v xml:space="preserve"> https://music.youtube.com/playlist?list=OLAK5uy_lqFzB4I0E1VS5w_iSN7FNNzzplnLugciM</v>
      </c>
      <c r="T132" s="1" t="str">
        <f>HYPERLINK(_xlfn.TEXTBEFORE(_xlfn.TEXTAFTER(Table1[[#This Row],[description]],"Spotify:"),CHAR(10)))</f>
        <v xml:space="preserve"> https://open.spotify.com/album/6dMxu2itWiv3N804kxn6PW</v>
      </c>
      <c r="U132" s="1" t="str">
        <f>HYPERLINK(_xlfn.TEXTBEFORE(_xlfn.TEXTAFTER(Table1[[#This Row],[description]],"Apple Music:"),CHAR(10)))</f>
        <v xml:space="preserve"> https://music.apple.com/in/album/unity-vol-1/1735900547</v>
      </c>
      <c r="V132" s="1" t="str">
        <f>HYPERLINK(_xlfn.TEXTBEFORE(_xlfn.TEXTAFTER(Table1[[#This Row],[description]], "JioSaavn:"),CHAR(10)))</f>
        <v xml:space="preserve"> https://www.jiosaavn.com/album/unity-volume-1/QbNDzdUqiNo_</v>
      </c>
      <c r="W132" s="1" t="e">
        <f>HYPERLINK(_xlfn.TEXTBEFORE(_xlfn.TEXTAFTER(Table1[[#This Row],[description]], "Instagram Reel:"),CHAR(10)))</f>
        <v>#N/A</v>
      </c>
    </row>
    <row r="133" spans="1:23" x14ac:dyDescent="0.3">
      <c r="A133" t="s">
        <v>11</v>
      </c>
      <c r="B133" t="s">
        <v>1011</v>
      </c>
      <c r="C133" t="s">
        <v>1012</v>
      </c>
      <c r="D133" t="s">
        <v>1013</v>
      </c>
      <c r="E133" t="s">
        <v>1010</v>
      </c>
      <c r="F133" t="s">
        <v>16</v>
      </c>
      <c r="G133" t="s">
        <v>601</v>
      </c>
      <c r="H133" t="s">
        <v>1014</v>
      </c>
      <c r="I133" t="s">
        <v>1015</v>
      </c>
      <c r="J133" t="s">
        <v>1016</v>
      </c>
      <c r="K133" t="str">
        <f>LEFT(_xlfn.TEXTAFTER(Table1[[#This Row],[description]],"Label:"),10)</f>
        <v xml:space="preserve"> Geet MP3
</v>
      </c>
      <c r="L133" t="str" cm="1">
        <f t="array" ref="L1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3" t="str">
        <f>_xlfn.TEXTBEFORE(Table1[[#This Row],[Title]],{":","(","-"})</f>
        <v xml:space="preserve">OG </v>
      </c>
      <c r="N133" t="str">
        <f>_xlfn.TEXTBEFORE(_xlfn.TEXTAFTER(Table1[[#This Row],[description]],"Singer:"),CHAR(10))</f>
        <v xml:space="preserve"> Karan Randhawa</v>
      </c>
      <c r="O133" t="str">
        <f>_xlfn.TEXTBEFORE(_xlfn.TEXTAFTER(Table1[[#This Row],[description]],"Lyrics:"),CHAR(10))</f>
        <v xml:space="preserve"> Micheal</v>
      </c>
      <c r="P133" t="str">
        <f>_xlfn.TEXTBEFORE(_xlfn.TEXTAFTER(Table1[[#This Row],[description]],"Composer:"),CHAR(10))</f>
        <v xml:space="preserve"> Micheal</v>
      </c>
      <c r="Q133" t="e">
        <f>_xlfn.TEXTBEFORE(_xlfn.TEXTAFTER(Table1[[#This Row],[description]],CHAR(10)&amp;"Music:"),CHAR(10))</f>
        <v>#N/A</v>
      </c>
      <c r="R133" t="e">
        <f>_xlfn.TEXTBEFORE(_xlfn.TEXTAFTER(Table1[[#This Row],[description]],CHAR(10)&amp;"Video:"),CHAR(10))</f>
        <v>#N/A</v>
      </c>
      <c r="S133" s="1" t="str">
        <f>HYPERLINK(_xlfn.TEXTBEFORE(_xlfn.TEXTAFTER(Table1[[#This Row],[description]],"YouTube Music:"),CHAR(10)))</f>
        <v xml:space="preserve"> https://music.youtube.com/playlist?list=OLAK5uy_kYBeS-76ZG0YVz3vgEgsowk1DEvcgSMC4&amp;si=N0fdJ1eglb_kFd6J</v>
      </c>
      <c r="T133" s="1" t="str">
        <f>HYPERLINK(_xlfn.TEXTBEFORE(_xlfn.TEXTAFTER(Table1[[#This Row],[description]],"Spotify:"),CHAR(10)))</f>
        <v xml:space="preserve"> https://open.spotify.com/album/67uk6VOF3UDB3JW5pKycnF?si=mXInA8YATQmL4V4VDJhoKQ</v>
      </c>
      <c r="U133" s="1" t="str">
        <f>HYPERLINK(_xlfn.TEXTBEFORE(_xlfn.TEXTAFTER(Table1[[#This Row],[description]],"Apple Music:"),CHAR(10)))</f>
        <v xml:space="preserve"> https://music.apple.com/in/album/loverboy/1734411181</v>
      </c>
      <c r="V133" s="1" t="str">
        <f>HYPERLINK(_xlfn.TEXTBEFORE(_xlfn.TEXTAFTER(Table1[[#This Row],[description]], "JioSaavn:"),CHAR(10)))</f>
        <v xml:space="preserve"> https://www.jiosaavn.com/album/loverboy/JDNhPAFzIdg_</v>
      </c>
      <c r="W133" s="1" t="e">
        <f>HYPERLINK(_xlfn.TEXTBEFORE(_xlfn.TEXTAFTER(Table1[[#This Row],[description]], "Instagram Reel:"),CHAR(10)))</f>
        <v>#N/A</v>
      </c>
    </row>
    <row r="134" spans="1:23" x14ac:dyDescent="0.3">
      <c r="A134" t="s">
        <v>11</v>
      </c>
      <c r="B134" t="s">
        <v>1018</v>
      </c>
      <c r="C134" t="s">
        <v>1012</v>
      </c>
      <c r="D134" t="s">
        <v>1019</v>
      </c>
      <c r="E134" t="s">
        <v>1017</v>
      </c>
      <c r="F134" t="s">
        <v>16</v>
      </c>
      <c r="G134" t="s">
        <v>199</v>
      </c>
      <c r="H134" t="s">
        <v>1020</v>
      </c>
      <c r="I134" t="s">
        <v>1021</v>
      </c>
      <c r="J134" t="s">
        <v>1022</v>
      </c>
      <c r="K134" t="str">
        <f>LEFT(_xlfn.TEXTAFTER(Table1[[#This Row],[description]],"Label:"),10)</f>
        <v xml:space="preserve"> Geet MP3
</v>
      </c>
      <c r="L134" t="str" cm="1">
        <f t="array" ref="L1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4" t="str">
        <f>_xlfn.TEXTBEFORE(Table1[[#This Row],[Title]],{":","(","-"})</f>
        <v xml:space="preserve">Nakhra </v>
      </c>
      <c r="N134" t="str">
        <f>_xlfn.TEXTBEFORE(_xlfn.TEXTAFTER(Table1[[#This Row],[description]],"Singer:"),CHAR(10))</f>
        <v xml:space="preserve"> Karan Randhawa</v>
      </c>
      <c r="O134" t="str">
        <f>_xlfn.TEXTBEFORE(_xlfn.TEXTAFTER(Table1[[#This Row],[description]],"Lyrics:"),CHAR(10))</f>
        <v xml:space="preserve"> Micheal</v>
      </c>
      <c r="P134" t="str">
        <f>_xlfn.TEXTBEFORE(_xlfn.TEXTAFTER(Table1[[#This Row],[description]],"Composer:"),CHAR(10))</f>
        <v xml:space="preserve"> Micheal</v>
      </c>
      <c r="Q134" t="e">
        <f>_xlfn.TEXTBEFORE(_xlfn.TEXTAFTER(Table1[[#This Row],[description]],CHAR(10)&amp;"Music:"),CHAR(10))</f>
        <v>#N/A</v>
      </c>
      <c r="R134" t="e">
        <f>_xlfn.TEXTBEFORE(_xlfn.TEXTAFTER(Table1[[#This Row],[description]],CHAR(10)&amp;"Video:"),CHAR(10))</f>
        <v>#N/A</v>
      </c>
      <c r="S134" s="1" t="str">
        <f>HYPERLINK(_xlfn.TEXTBEFORE(_xlfn.TEXTAFTER(Table1[[#This Row],[description]],"YouTube Music:"),CHAR(10)))</f>
        <v xml:space="preserve"> https://music.youtube.com/playlist?list=OLAK5uy_kYBeS-76ZG0YVz3vgEgsowk1DEvcgSMC4&amp;si=N0fdJ1eglb_kFd6J</v>
      </c>
      <c r="T134" s="1" t="str">
        <f>HYPERLINK(_xlfn.TEXTBEFORE(_xlfn.TEXTAFTER(Table1[[#This Row],[description]],"Spotify:"),CHAR(10)))</f>
        <v xml:space="preserve"> https://open.spotify.com/album/67uk6VOF3UDB3JW5pKycnF?si=mXInA8YATQmL4V4VDJhoKQ</v>
      </c>
      <c r="U134" s="1" t="str">
        <f>HYPERLINK(_xlfn.TEXTBEFORE(_xlfn.TEXTAFTER(Table1[[#This Row],[description]],"Apple Music:"),CHAR(10)))</f>
        <v xml:space="preserve"> https://music.apple.com/in/album/loverboy/1734411181</v>
      </c>
      <c r="V134" s="1" t="str">
        <f>HYPERLINK(_xlfn.TEXTBEFORE(_xlfn.TEXTAFTER(Table1[[#This Row],[description]], "JioSaavn:"),CHAR(10)))</f>
        <v xml:space="preserve"> https://www.jiosaavn.com/album/loverboy/JDNhPAFzIdg_</v>
      </c>
      <c r="W134" s="1" t="e">
        <f>HYPERLINK(_xlfn.TEXTBEFORE(_xlfn.TEXTAFTER(Table1[[#This Row],[description]], "Instagram Reel:"),CHAR(10)))</f>
        <v>#N/A</v>
      </c>
    </row>
    <row r="135" spans="1:23" x14ac:dyDescent="0.3">
      <c r="A135" t="s">
        <v>11</v>
      </c>
      <c r="B135" t="s">
        <v>1024</v>
      </c>
      <c r="C135" t="s">
        <v>1012</v>
      </c>
      <c r="D135" t="s">
        <v>1025</v>
      </c>
      <c r="E135" t="s">
        <v>1023</v>
      </c>
      <c r="F135" t="s">
        <v>16</v>
      </c>
      <c r="G135" t="s">
        <v>593</v>
      </c>
      <c r="H135" t="s">
        <v>1026</v>
      </c>
      <c r="I135" t="s">
        <v>1027</v>
      </c>
      <c r="J135" t="s">
        <v>1028</v>
      </c>
      <c r="K135" t="str">
        <f>LEFT(_xlfn.TEXTAFTER(Table1[[#This Row],[description]],"Label:"),10)</f>
        <v xml:space="preserve"> Geet MP3
</v>
      </c>
      <c r="L135" t="str" cm="1">
        <f t="array" ref="L1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5" t="str">
        <f>_xlfn.TEXTBEFORE(Table1[[#This Row],[Title]],{":","(","-"})</f>
        <v xml:space="preserve">Jaan Jaan Ke </v>
      </c>
      <c r="N135" t="str">
        <f>_xlfn.TEXTBEFORE(_xlfn.TEXTAFTER(Table1[[#This Row],[description]],"Singer:"),CHAR(10))</f>
        <v xml:space="preserve"> Karan Randhawa</v>
      </c>
      <c r="O135" t="str">
        <f>_xlfn.TEXTBEFORE(_xlfn.TEXTAFTER(Table1[[#This Row],[description]],"Lyrics:"),CHAR(10))</f>
        <v xml:space="preserve"> Micheal</v>
      </c>
      <c r="P135" t="str">
        <f>_xlfn.TEXTBEFORE(_xlfn.TEXTAFTER(Table1[[#This Row],[description]],"Composer:"),CHAR(10))</f>
        <v xml:space="preserve"> Micheal</v>
      </c>
      <c r="Q135" t="e">
        <f>_xlfn.TEXTBEFORE(_xlfn.TEXTAFTER(Table1[[#This Row],[description]],CHAR(10)&amp;"Music:"),CHAR(10))</f>
        <v>#N/A</v>
      </c>
      <c r="R135" t="e">
        <f>_xlfn.TEXTBEFORE(_xlfn.TEXTAFTER(Table1[[#This Row],[description]],CHAR(10)&amp;"Video:"),CHAR(10))</f>
        <v>#N/A</v>
      </c>
      <c r="S135" s="1" t="str">
        <f>HYPERLINK(_xlfn.TEXTBEFORE(_xlfn.TEXTAFTER(Table1[[#This Row],[description]],"YouTube Music:"),CHAR(10)))</f>
        <v xml:space="preserve"> https://music.youtube.com/playlist?list=OLAK5uy_kYBeS-76ZG0YVz3vgEgsowk1DEvcgSMC4&amp;si=N0fdJ1eglb_kFd6J</v>
      </c>
      <c r="T135" s="1" t="str">
        <f>HYPERLINK(_xlfn.TEXTBEFORE(_xlfn.TEXTAFTER(Table1[[#This Row],[description]],"Spotify:"),CHAR(10)))</f>
        <v xml:space="preserve"> https://open.spotify.com/album/67uk6VOF3UDB3JW5pKycnF?si=mXInA8YATQmL4V4VDJhoKQ</v>
      </c>
      <c r="U135" s="1" t="str">
        <f>HYPERLINK(_xlfn.TEXTBEFORE(_xlfn.TEXTAFTER(Table1[[#This Row],[description]],"Apple Music:"),CHAR(10)))</f>
        <v xml:space="preserve"> https://music.apple.com/in/album/loverboy/1734411181</v>
      </c>
      <c r="V135" s="1" t="str">
        <f>HYPERLINK(_xlfn.TEXTBEFORE(_xlfn.TEXTAFTER(Table1[[#This Row],[description]], "JioSaavn:"),CHAR(10)))</f>
        <v xml:space="preserve"> https://www.jiosaavn.com/album/loverboy/JDNhPAFzIdg_</v>
      </c>
      <c r="W135" s="1" t="e">
        <f>HYPERLINK(_xlfn.TEXTBEFORE(_xlfn.TEXTAFTER(Table1[[#This Row],[description]], "Instagram Reel:"),CHAR(10)))</f>
        <v>#N/A</v>
      </c>
    </row>
    <row r="136" spans="1:23" x14ac:dyDescent="0.3">
      <c r="A136" t="s">
        <v>11</v>
      </c>
      <c r="B136" t="s">
        <v>1030</v>
      </c>
      <c r="C136" t="s">
        <v>1012</v>
      </c>
      <c r="D136" t="s">
        <v>1031</v>
      </c>
      <c r="E136" t="s">
        <v>1029</v>
      </c>
      <c r="F136" t="s">
        <v>16</v>
      </c>
      <c r="G136" t="s">
        <v>1032</v>
      </c>
      <c r="H136" t="s">
        <v>1033</v>
      </c>
      <c r="I136" t="s">
        <v>1034</v>
      </c>
      <c r="J136" t="s">
        <v>1035</v>
      </c>
      <c r="K136" t="str">
        <f>LEFT(_xlfn.TEXTAFTER(Table1[[#This Row],[description]],"Label:"),10)</f>
        <v xml:space="preserve"> Geet MP3
</v>
      </c>
      <c r="L136" t="str" cm="1">
        <f t="array" ref="L1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6" t="str">
        <f>_xlfn.TEXTBEFORE(Table1[[#This Row],[Title]],{":","(","-"})</f>
        <v xml:space="preserve">Jenifar </v>
      </c>
      <c r="N136" t="str">
        <f>_xlfn.TEXTBEFORE(_xlfn.TEXTAFTER(Table1[[#This Row],[description]],"Singer:"),CHAR(10))</f>
        <v xml:space="preserve"> Karan Randhawa</v>
      </c>
      <c r="O136" t="str">
        <f>_xlfn.TEXTBEFORE(_xlfn.TEXTAFTER(Table1[[#This Row],[description]],"Lyrics:"),CHAR(10))</f>
        <v xml:space="preserve"> Micheal</v>
      </c>
      <c r="P136" t="str">
        <f>_xlfn.TEXTBEFORE(_xlfn.TEXTAFTER(Table1[[#This Row],[description]],"Composer:"),CHAR(10))</f>
        <v xml:space="preserve"> Micheal</v>
      </c>
      <c r="Q136" t="e">
        <f>_xlfn.TEXTBEFORE(_xlfn.TEXTAFTER(Table1[[#This Row],[description]],CHAR(10)&amp;"Music:"),CHAR(10))</f>
        <v>#N/A</v>
      </c>
      <c r="R136" t="e">
        <f>_xlfn.TEXTBEFORE(_xlfn.TEXTAFTER(Table1[[#This Row],[description]],CHAR(10)&amp;"Video:"),CHAR(10))</f>
        <v>#N/A</v>
      </c>
      <c r="S136" s="1" t="str">
        <f>HYPERLINK(_xlfn.TEXTBEFORE(_xlfn.TEXTAFTER(Table1[[#This Row],[description]],"YouTube Music:"),CHAR(10)))</f>
        <v xml:space="preserve"> https://music.youtube.com/playlist?list=OLAK5uy_kYBeS-76ZG0YVz3vgEgsowk1DEvcgSMC4&amp;si=N0fdJ1eglb_kFd6J</v>
      </c>
      <c r="T136" s="1" t="str">
        <f>HYPERLINK(_xlfn.TEXTBEFORE(_xlfn.TEXTAFTER(Table1[[#This Row],[description]],"Spotify:"),CHAR(10)))</f>
        <v xml:space="preserve"> https://open.spotify.com/album/67uk6VOF3UDB3JW5pKycnF?si=mXInA8YATQmL4V4VDJhoKQ</v>
      </c>
      <c r="U136" s="1" t="str">
        <f>HYPERLINK(_xlfn.TEXTBEFORE(_xlfn.TEXTAFTER(Table1[[#This Row],[description]],"Apple Music:"),CHAR(10)))</f>
        <v xml:space="preserve"> https://music.apple.com/in/album/loverboy/1734411181</v>
      </c>
      <c r="V136" s="1" t="str">
        <f>HYPERLINK(_xlfn.TEXTBEFORE(_xlfn.TEXTAFTER(Table1[[#This Row],[description]], "JioSaavn:"),CHAR(10)))</f>
        <v xml:space="preserve"> https://www.jiosaavn.com/album/loverboy/JDNhPAFzIdg_</v>
      </c>
      <c r="W136" s="1" t="e">
        <f>HYPERLINK(_xlfn.TEXTBEFORE(_xlfn.TEXTAFTER(Table1[[#This Row],[description]], "Instagram Reel:"),CHAR(10)))</f>
        <v>#N/A</v>
      </c>
    </row>
    <row r="137" spans="1:23" x14ac:dyDescent="0.3">
      <c r="A137" t="s">
        <v>11</v>
      </c>
      <c r="B137" t="s">
        <v>1037</v>
      </c>
      <c r="C137" t="s">
        <v>1038</v>
      </c>
      <c r="D137" t="s">
        <v>1039</v>
      </c>
      <c r="E137" t="s">
        <v>1036</v>
      </c>
      <c r="F137" t="s">
        <v>16</v>
      </c>
      <c r="G137" t="s">
        <v>1040</v>
      </c>
      <c r="H137" t="s">
        <v>1041</v>
      </c>
      <c r="I137" t="s">
        <v>1042</v>
      </c>
      <c r="J137" t="s">
        <v>1022</v>
      </c>
      <c r="K137" t="str">
        <f>LEFT(_xlfn.TEXTAFTER(Table1[[#This Row],[description]],"Label:"),10)</f>
        <v xml:space="preserve"> Geet MP3
</v>
      </c>
      <c r="L137" t="str" cm="1">
        <f t="array" ref="L1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7" t="str">
        <f>_xlfn.TEXTBEFORE(Table1[[#This Row],[Title]],{":","(","-"})</f>
        <v xml:space="preserve">Bluff </v>
      </c>
      <c r="N137" t="str">
        <f>_xlfn.TEXTBEFORE(_xlfn.TEXTAFTER(Table1[[#This Row],[description]],"Singer:"),CHAR(10))</f>
        <v xml:space="preserve"> Karan Randhawa</v>
      </c>
      <c r="O137" t="str">
        <f>_xlfn.TEXTBEFORE(_xlfn.TEXTAFTER(Table1[[#This Row],[description]],"Lyrics:"),CHAR(10))</f>
        <v xml:space="preserve"> Micheal</v>
      </c>
      <c r="P137" t="str">
        <f>_xlfn.TEXTBEFORE(_xlfn.TEXTAFTER(Table1[[#This Row],[description]],"Composer:"),CHAR(10))</f>
        <v xml:space="preserve"> Micheal</v>
      </c>
      <c r="Q137" t="e">
        <f>_xlfn.TEXTBEFORE(_xlfn.TEXTAFTER(Table1[[#This Row],[description]],CHAR(10)&amp;"Music:"),CHAR(10))</f>
        <v>#N/A</v>
      </c>
      <c r="R137" t="e">
        <f>_xlfn.TEXTBEFORE(_xlfn.TEXTAFTER(Table1[[#This Row],[description]],CHAR(10)&amp;"Video:"),CHAR(10))</f>
        <v>#N/A</v>
      </c>
      <c r="S137" s="1" t="str">
        <f>HYPERLINK(_xlfn.TEXTBEFORE(_xlfn.TEXTAFTER(Table1[[#This Row],[description]],"YouTube Music:"),CHAR(10)))</f>
        <v xml:space="preserve"> https://music.youtube.com/playlist?list=OLAK5uy_kYBeS-76ZG0YVz3vgEgsowk1DEvcgSMC4&amp;si=N0fdJ1eglb_kFd6J</v>
      </c>
      <c r="T137" s="1" t="str">
        <f>HYPERLINK(_xlfn.TEXTBEFORE(_xlfn.TEXTAFTER(Table1[[#This Row],[description]],"Spotify:"),CHAR(10)))</f>
        <v xml:space="preserve"> https://open.spotify.com/album/67uk6VOF3UDB3JW5pKycnF?si=mXInA8YATQmL4V4VDJhoKQ</v>
      </c>
      <c r="U137" s="1" t="str">
        <f>HYPERLINK(_xlfn.TEXTBEFORE(_xlfn.TEXTAFTER(Table1[[#This Row],[description]],"Apple Music:"),CHAR(10)))</f>
        <v xml:space="preserve"> https://music.apple.com/in/album/loverboy/1734411181</v>
      </c>
      <c r="V137" s="1" t="str">
        <f>HYPERLINK(_xlfn.TEXTBEFORE(_xlfn.TEXTAFTER(Table1[[#This Row],[description]], "JioSaavn:"),CHAR(10)))</f>
        <v xml:space="preserve"> https://www.jiosaavn.com/album/loverboy/JDNhPAFzIdg_</v>
      </c>
      <c r="W137" s="1" t="e">
        <f>HYPERLINK(_xlfn.TEXTBEFORE(_xlfn.TEXTAFTER(Table1[[#This Row],[description]], "Instagram Reel:"),CHAR(10)))</f>
        <v>#N/A</v>
      </c>
    </row>
    <row r="138" spans="1:23" x14ac:dyDescent="0.3">
      <c r="A138" t="s">
        <v>11</v>
      </c>
      <c r="B138" t="s">
        <v>1044</v>
      </c>
      <c r="C138" t="s">
        <v>1012</v>
      </c>
      <c r="D138" t="s">
        <v>1045</v>
      </c>
      <c r="E138" t="s">
        <v>1043</v>
      </c>
      <c r="F138" t="s">
        <v>16</v>
      </c>
      <c r="G138" t="s">
        <v>924</v>
      </c>
      <c r="H138" t="s">
        <v>1046</v>
      </c>
      <c r="I138" t="s">
        <v>1047</v>
      </c>
      <c r="J138" t="s">
        <v>1048</v>
      </c>
      <c r="K138" t="str">
        <f>LEFT(_xlfn.TEXTAFTER(Table1[[#This Row],[description]],"Label:"),10)</f>
        <v xml:space="preserve"> Geet MP3
</v>
      </c>
      <c r="L138" t="str" cm="1">
        <f t="array" ref="L1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8" t="str">
        <f>_xlfn.TEXTBEFORE(Table1[[#This Row],[Title]],{":","(","-"})</f>
        <v xml:space="preserve">Gulab </v>
      </c>
      <c r="N138" t="str">
        <f>_xlfn.TEXTBEFORE(_xlfn.TEXTAFTER(Table1[[#This Row],[description]],"Singer:"),CHAR(10))</f>
        <v xml:space="preserve"> Karan Randhawa</v>
      </c>
      <c r="O138" t="str">
        <f>_xlfn.TEXTBEFORE(_xlfn.TEXTAFTER(Table1[[#This Row],[description]],"Lyrics:"),CHAR(10))</f>
        <v xml:space="preserve"> Micheal</v>
      </c>
      <c r="P138" t="str">
        <f>_xlfn.TEXTBEFORE(_xlfn.TEXTAFTER(Table1[[#This Row],[description]],"Composer:"),CHAR(10))</f>
        <v xml:space="preserve"> Micheal</v>
      </c>
      <c r="Q138" t="e">
        <f>_xlfn.TEXTBEFORE(_xlfn.TEXTAFTER(Table1[[#This Row],[description]],CHAR(10)&amp;"Music:"),CHAR(10))</f>
        <v>#N/A</v>
      </c>
      <c r="R138" t="e">
        <f>_xlfn.TEXTBEFORE(_xlfn.TEXTAFTER(Table1[[#This Row],[description]],CHAR(10)&amp;"Video:"),CHAR(10))</f>
        <v>#N/A</v>
      </c>
      <c r="S138" s="1" t="str">
        <f>HYPERLINK(_xlfn.TEXTBEFORE(_xlfn.TEXTAFTER(Table1[[#This Row],[description]],"YouTube Music:"),CHAR(10)))</f>
        <v xml:space="preserve"> https://music.youtube.com/playlist?list=OLAK5uy_kYBeS-76ZG0YVz3vgEgsowk1DEvcgSMC4&amp;si=N0fdJ1eglb_kFd6J</v>
      </c>
      <c r="T138" s="1" t="str">
        <f>HYPERLINK(_xlfn.TEXTBEFORE(_xlfn.TEXTAFTER(Table1[[#This Row],[description]],"Spotify:"),CHAR(10)))</f>
        <v xml:space="preserve"> https://open.spotify.com/album/67uk6VOF3UDB3JW5pKycnF?si=mXInA8YATQmL4V4VDJhoKQ</v>
      </c>
      <c r="U138" s="1" t="str">
        <f>HYPERLINK(_xlfn.TEXTBEFORE(_xlfn.TEXTAFTER(Table1[[#This Row],[description]],"Apple Music:"),CHAR(10)))</f>
        <v xml:space="preserve"> https://music.apple.com/in/album/loverboy/1734411181</v>
      </c>
      <c r="V138" s="1" t="str">
        <f>HYPERLINK(_xlfn.TEXTBEFORE(_xlfn.TEXTAFTER(Table1[[#This Row],[description]], "JioSaavn:"),CHAR(10)))</f>
        <v xml:space="preserve"> https://www.jiosaavn.com/album/loverboy/JDNhPAFzIdg_</v>
      </c>
      <c r="W138" s="1" t="e">
        <f>HYPERLINK(_xlfn.TEXTBEFORE(_xlfn.TEXTAFTER(Table1[[#This Row],[description]], "Instagram Reel:"),CHAR(10)))</f>
        <v>#N/A</v>
      </c>
    </row>
    <row r="139" spans="1:23" x14ac:dyDescent="0.3">
      <c r="A139" t="s">
        <v>11</v>
      </c>
      <c r="B139" t="s">
        <v>1050</v>
      </c>
      <c r="C139" t="s">
        <v>1051</v>
      </c>
      <c r="D139" t="s">
        <v>1052</v>
      </c>
      <c r="E139" t="s">
        <v>1049</v>
      </c>
      <c r="F139" t="s">
        <v>16</v>
      </c>
      <c r="G139" t="s">
        <v>199</v>
      </c>
      <c r="H139" t="s">
        <v>1053</v>
      </c>
      <c r="I139" t="s">
        <v>1054</v>
      </c>
      <c r="J139" t="s">
        <v>1055</v>
      </c>
      <c r="K139" t="str">
        <f>LEFT(_xlfn.TEXTAFTER(Table1[[#This Row],[description]],"Label:"),10)</f>
        <v xml:space="preserve"> Geet MP3
</v>
      </c>
      <c r="L139" t="str" cm="1">
        <f t="array" ref="L1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39" t="str">
        <f>_xlfn.TEXTBEFORE(Table1[[#This Row],[Title]],{":","(","-"})</f>
        <v xml:space="preserve">Sohniye </v>
      </c>
      <c r="N139" t="str">
        <f>_xlfn.TEXTBEFORE(_xlfn.TEXTAFTER(Table1[[#This Row],[description]],"Singer:"),CHAR(10))</f>
        <v xml:space="preserve"> Karan Randhawa</v>
      </c>
      <c r="O139" t="str">
        <f>_xlfn.TEXTBEFORE(_xlfn.TEXTAFTER(Table1[[#This Row],[description]],"Lyrics:"),CHAR(10))</f>
        <v xml:space="preserve"> Micheal</v>
      </c>
      <c r="P139" t="str">
        <f>_xlfn.TEXTBEFORE(_xlfn.TEXTAFTER(Table1[[#This Row],[description]],"Composer:"),CHAR(10))</f>
        <v xml:space="preserve"> Micheal</v>
      </c>
      <c r="Q139" t="e">
        <f>_xlfn.TEXTBEFORE(_xlfn.TEXTAFTER(Table1[[#This Row],[description]],CHAR(10)&amp;"Music:"),CHAR(10))</f>
        <v>#N/A</v>
      </c>
      <c r="R139" t="e">
        <f>_xlfn.TEXTBEFORE(_xlfn.TEXTAFTER(Table1[[#This Row],[description]],CHAR(10)&amp;"Video:"),CHAR(10))</f>
        <v>#N/A</v>
      </c>
      <c r="S139" s="1" t="str">
        <f>HYPERLINK(_xlfn.TEXTBEFORE(_xlfn.TEXTAFTER(Table1[[#This Row],[description]],"YouTube Music:"),CHAR(10)))</f>
        <v xml:space="preserve"> https://music.youtube.com/playlist?list=OLAK5uy_kYBeS-76ZG0YVz3vgEgsowk1DEvcgSMC4&amp;si=N0fdJ1eglb_kFd6J</v>
      </c>
      <c r="T139" s="1" t="str">
        <f>HYPERLINK(_xlfn.TEXTBEFORE(_xlfn.TEXTAFTER(Table1[[#This Row],[description]],"Spotify:"),CHAR(10)))</f>
        <v xml:space="preserve"> https://open.spotify.com/album/67uk6VOF3UDB3JW5pKycnF?si=mXInA8YATQmL4V4VDJhoKQ</v>
      </c>
      <c r="U139" s="1" t="str">
        <f>HYPERLINK(_xlfn.TEXTBEFORE(_xlfn.TEXTAFTER(Table1[[#This Row],[description]],"Apple Music:"),CHAR(10)))</f>
        <v xml:space="preserve"> https://music.apple.com/in/album/loverboy/1734411181</v>
      </c>
      <c r="V139" s="1" t="str">
        <f>HYPERLINK(_xlfn.TEXTBEFORE(_xlfn.TEXTAFTER(Table1[[#This Row],[description]], "JioSaavn:"),CHAR(10)))</f>
        <v xml:space="preserve"> https://www.jiosaavn.com/album/loverboy/JDNhPAFzIdg_</v>
      </c>
      <c r="W139" s="1" t="e">
        <f>HYPERLINK(_xlfn.TEXTBEFORE(_xlfn.TEXTAFTER(Table1[[#This Row],[description]], "Instagram Reel:"),CHAR(10)))</f>
        <v>#N/A</v>
      </c>
    </row>
    <row r="140" spans="1:23" x14ac:dyDescent="0.3">
      <c r="A140" t="s">
        <v>11</v>
      </c>
      <c r="B140" t="s">
        <v>1057</v>
      </c>
      <c r="C140" t="s">
        <v>1012</v>
      </c>
      <c r="D140" t="s">
        <v>1058</v>
      </c>
      <c r="E140" t="s">
        <v>1056</v>
      </c>
      <c r="F140" t="s">
        <v>16</v>
      </c>
      <c r="G140" t="s">
        <v>485</v>
      </c>
      <c r="H140" t="s">
        <v>1059</v>
      </c>
      <c r="I140" t="s">
        <v>1060</v>
      </c>
      <c r="J140" t="s">
        <v>640</v>
      </c>
      <c r="K140" t="str">
        <f>LEFT(_xlfn.TEXTAFTER(Table1[[#This Row],[description]],"Label:"),10)</f>
        <v xml:space="preserve"> Geet MP3
</v>
      </c>
      <c r="L140" t="str" cm="1">
        <f t="array" ref="L1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0" t="str">
        <f>_xlfn.TEXTBEFORE(Table1[[#This Row],[Title]],{":","(","-"})</f>
        <v xml:space="preserve">Ranjna </v>
      </c>
      <c r="N140" t="str">
        <f>_xlfn.TEXTBEFORE(_xlfn.TEXTAFTER(Table1[[#This Row],[description]],"Singer:"),CHAR(10))</f>
        <v xml:space="preserve"> Karan Randhawa</v>
      </c>
      <c r="O140" t="str">
        <f>_xlfn.TEXTBEFORE(_xlfn.TEXTAFTER(Table1[[#This Row],[description]],"Lyrics:"),CHAR(10))</f>
        <v xml:space="preserve"> Micheal</v>
      </c>
      <c r="P140" t="str">
        <f>_xlfn.TEXTBEFORE(_xlfn.TEXTAFTER(Table1[[#This Row],[description]],"Composer:"),CHAR(10))</f>
        <v xml:space="preserve"> Micheal</v>
      </c>
      <c r="Q140" t="e">
        <f>_xlfn.TEXTBEFORE(_xlfn.TEXTAFTER(Table1[[#This Row],[description]],CHAR(10)&amp;"Music:"),CHAR(10))</f>
        <v>#N/A</v>
      </c>
      <c r="R140" t="e">
        <f>_xlfn.TEXTBEFORE(_xlfn.TEXTAFTER(Table1[[#This Row],[description]],CHAR(10)&amp;"Video:"),CHAR(10))</f>
        <v>#N/A</v>
      </c>
      <c r="S140" s="1" t="str">
        <f>HYPERLINK(_xlfn.TEXTBEFORE(_xlfn.TEXTAFTER(Table1[[#This Row],[description]],"YouTube Music:"),CHAR(10)))</f>
        <v xml:space="preserve"> https://music.youtube.com/playlist?list=OLAK5uy_kYBeS-76ZG0YVz3vgEgsowk1DEvcgSMC4&amp;si=N0fdJ1eglb_kFd6J</v>
      </c>
      <c r="T140" s="1" t="str">
        <f>HYPERLINK(_xlfn.TEXTBEFORE(_xlfn.TEXTAFTER(Table1[[#This Row],[description]],"Spotify:"),CHAR(10)))</f>
        <v xml:space="preserve"> https://open.spotify.com/album/67uk6VOF3UDB3JW5pKycnF?si=mXInA8YATQmL4V4VDJhoKQ</v>
      </c>
      <c r="U140" s="1" t="str">
        <f>HYPERLINK(_xlfn.TEXTBEFORE(_xlfn.TEXTAFTER(Table1[[#This Row],[description]],"Apple Music:"),CHAR(10)))</f>
        <v xml:space="preserve"> https://music.apple.com/in/album/loverboy/1734411181</v>
      </c>
      <c r="V140" s="1" t="str">
        <f>HYPERLINK(_xlfn.TEXTBEFORE(_xlfn.TEXTAFTER(Table1[[#This Row],[description]], "JioSaavn:"),CHAR(10)))</f>
        <v xml:space="preserve"> https://www.jiosaavn.com/album/loverboy/JDNhPAFzIdg_</v>
      </c>
      <c r="W140" s="1" t="e">
        <f>HYPERLINK(_xlfn.TEXTBEFORE(_xlfn.TEXTAFTER(Table1[[#This Row],[description]], "Instagram Reel:"),CHAR(10)))</f>
        <v>#N/A</v>
      </c>
    </row>
    <row r="141" spans="1:23" x14ac:dyDescent="0.3">
      <c r="A141" t="s">
        <v>11</v>
      </c>
      <c r="B141" t="s">
        <v>1062</v>
      </c>
      <c r="C141" t="s">
        <v>1012</v>
      </c>
      <c r="D141" t="s">
        <v>1063</v>
      </c>
      <c r="E141" t="s">
        <v>1061</v>
      </c>
      <c r="F141" t="s">
        <v>16</v>
      </c>
      <c r="G141" t="s">
        <v>1064</v>
      </c>
      <c r="H141" t="s">
        <v>1065</v>
      </c>
      <c r="I141" t="s">
        <v>1066</v>
      </c>
      <c r="J141" t="s">
        <v>1067</v>
      </c>
      <c r="K141" t="str">
        <f>LEFT(_xlfn.TEXTAFTER(Table1[[#This Row],[description]],"Label:"),10)</f>
        <v xml:space="preserve"> Geet MP3
</v>
      </c>
      <c r="L141" t="str" cm="1">
        <f t="array" ref="L1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1" t="str">
        <f>_xlfn.TEXTBEFORE(Table1[[#This Row],[Title]],{":","(","-"})</f>
        <v xml:space="preserve">Loverboy </v>
      </c>
      <c r="N141" t="str">
        <f>_xlfn.TEXTBEFORE(_xlfn.TEXTAFTER(Table1[[#This Row],[description]],"Singer:"),CHAR(10))</f>
        <v xml:space="preserve"> Karan Randhawa</v>
      </c>
      <c r="O141" t="str">
        <f>_xlfn.TEXTBEFORE(_xlfn.TEXTAFTER(Table1[[#This Row],[description]],"Lyrics:"),CHAR(10))</f>
        <v xml:space="preserve"> Micheal</v>
      </c>
      <c r="P141" t="str">
        <f>_xlfn.TEXTBEFORE(_xlfn.TEXTAFTER(Table1[[#This Row],[description]],"Composer:"),CHAR(10))</f>
        <v xml:space="preserve"> Micheal</v>
      </c>
      <c r="Q141" t="e">
        <f>_xlfn.TEXTBEFORE(_xlfn.TEXTAFTER(Table1[[#This Row],[description]],CHAR(10)&amp;"Music:"),CHAR(10))</f>
        <v>#N/A</v>
      </c>
      <c r="R141" t="e">
        <f>_xlfn.TEXTBEFORE(_xlfn.TEXTAFTER(Table1[[#This Row],[description]],CHAR(10)&amp;"Video:"),CHAR(10))</f>
        <v>#N/A</v>
      </c>
      <c r="S141" s="1" t="str">
        <f>HYPERLINK(_xlfn.TEXTBEFORE(_xlfn.TEXTAFTER(Table1[[#This Row],[description]],"YouTube Music:"),CHAR(10)))</f>
        <v xml:space="preserve"> https://music.youtube.com/playlist?list=OLAK5uy_kYBeS-76ZG0YVz3vgEgsowk1DEvcgSMC4&amp;si=N0fdJ1eglb_kFd6J</v>
      </c>
      <c r="T141" s="1" t="str">
        <f>HYPERLINK(_xlfn.TEXTBEFORE(_xlfn.TEXTAFTER(Table1[[#This Row],[description]],"Spotify:"),CHAR(10)))</f>
        <v xml:space="preserve"> https://open.spotify.com/album/67uk6VOF3UDB3JW5pKycnF?si=mXInA8YATQmL4V4VDJhoKQ</v>
      </c>
      <c r="U141" s="1" t="str">
        <f>HYPERLINK(_xlfn.TEXTBEFORE(_xlfn.TEXTAFTER(Table1[[#This Row],[description]],"Apple Music:"),CHAR(10)))</f>
        <v xml:space="preserve"> https://music.apple.com/in/album/loverboy/1734411181</v>
      </c>
      <c r="V141" s="1" t="str">
        <f>HYPERLINK(_xlfn.TEXTBEFORE(_xlfn.TEXTAFTER(Table1[[#This Row],[description]], "JioSaavn:"),CHAR(10)))</f>
        <v xml:space="preserve"> https://www.jiosaavn.com/album/loverboy/JDNhPAFzIdg_</v>
      </c>
      <c r="W141" s="1" t="e">
        <f>HYPERLINK(_xlfn.TEXTBEFORE(_xlfn.TEXTAFTER(Table1[[#This Row],[description]], "Instagram Reel:"),CHAR(10)))</f>
        <v>#N/A</v>
      </c>
    </row>
    <row r="142" spans="1:23" x14ac:dyDescent="0.3">
      <c r="A142" t="s">
        <v>11</v>
      </c>
      <c r="B142" t="s">
        <v>1069</v>
      </c>
      <c r="C142" t="s">
        <v>1070</v>
      </c>
      <c r="D142" t="s">
        <v>1071</v>
      </c>
      <c r="E142" t="s">
        <v>1068</v>
      </c>
      <c r="F142" t="s">
        <v>16</v>
      </c>
      <c r="G142" t="s">
        <v>285</v>
      </c>
      <c r="H142" t="s">
        <v>1072</v>
      </c>
      <c r="I142" t="s">
        <v>1073</v>
      </c>
      <c r="J142" t="s">
        <v>257</v>
      </c>
      <c r="K142" t="str">
        <f>LEFT(_xlfn.TEXTAFTER(Table1[[#This Row],[description]],"Label:"),10)</f>
        <v xml:space="preserve"> Geet MP3
</v>
      </c>
      <c r="L142" t="str" cm="1">
        <f t="array" ref="L1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2" t="str">
        <f>_xlfn.TEXTBEFORE(Table1[[#This Row],[Title]],{":","(","-"})</f>
        <v xml:space="preserve">Haye Oye </v>
      </c>
      <c r="N142" t="str">
        <f>_xlfn.TEXTBEFORE(_xlfn.TEXTAFTER(Table1[[#This Row],[description]],"Singer:"),CHAR(10))</f>
        <v xml:space="preserve"> Karan Randhawa</v>
      </c>
      <c r="O142" t="str">
        <f>_xlfn.TEXTBEFORE(_xlfn.TEXTAFTER(Table1[[#This Row],[description]],"Lyrics:"),CHAR(10))</f>
        <v xml:space="preserve"> Bohemia</v>
      </c>
      <c r="P142" t="str">
        <f>_xlfn.TEXTBEFORE(_xlfn.TEXTAFTER(Table1[[#This Row],[description]],"Composer:"),CHAR(10))</f>
        <v xml:space="preserve"> Micheal</v>
      </c>
      <c r="Q142" t="e">
        <f>_xlfn.TEXTBEFORE(_xlfn.TEXTAFTER(Table1[[#This Row],[description]],CHAR(10)&amp;"Music:"),CHAR(10))</f>
        <v>#N/A</v>
      </c>
      <c r="R142" t="e">
        <f>_xlfn.TEXTBEFORE(_xlfn.TEXTAFTER(Table1[[#This Row],[description]],CHAR(10)&amp;"Video:"),CHAR(10))</f>
        <v>#N/A</v>
      </c>
      <c r="S142" s="1" t="str">
        <f>HYPERLINK(_xlfn.TEXTBEFORE(_xlfn.TEXTAFTER(Table1[[#This Row],[description]],"YouTube Music:"),CHAR(10)))</f>
        <v xml:space="preserve"> https://music.youtube.com/playlist?list=OLAK5uy_kYBeS-76ZG0YVz3vgEgsowk1DEvcgSMC4&amp;si=N0fdJ1eglb_kFd6J</v>
      </c>
      <c r="T142" s="1" t="str">
        <f>HYPERLINK(_xlfn.TEXTBEFORE(_xlfn.TEXTAFTER(Table1[[#This Row],[description]],"Spotify:"),CHAR(10)))</f>
        <v xml:space="preserve"> https://open.spotify.com/album/67uk6VOF3UDB3JW5pKycnF?si=mXInA8YATQmL4V4VDJhoKQ</v>
      </c>
      <c r="U142" s="1" t="str">
        <f>HYPERLINK(_xlfn.TEXTBEFORE(_xlfn.TEXTAFTER(Table1[[#This Row],[description]],"Apple Music:"),CHAR(10)))</f>
        <v xml:space="preserve"> https://music.apple.com/in/album/loverboy/1734411181</v>
      </c>
      <c r="V142" s="1" t="str">
        <f>HYPERLINK(_xlfn.TEXTBEFORE(_xlfn.TEXTAFTER(Table1[[#This Row],[description]], "JioSaavn:"),CHAR(10)))</f>
        <v xml:space="preserve"> https://www.jiosaavn.com/album/loverboy/JDNhPAFzIdg_</v>
      </c>
      <c r="W142" s="1" t="e">
        <f>HYPERLINK(_xlfn.TEXTBEFORE(_xlfn.TEXTAFTER(Table1[[#This Row],[description]], "Instagram Reel:"),CHAR(10)))</f>
        <v>#N/A</v>
      </c>
    </row>
    <row r="143" spans="1:23" x14ac:dyDescent="0.3">
      <c r="A143" t="s">
        <v>11</v>
      </c>
      <c r="B143" t="s">
        <v>1075</v>
      </c>
      <c r="D143" t="s">
        <v>1076</v>
      </c>
      <c r="E143" t="s">
        <v>1074</v>
      </c>
      <c r="F143" t="s">
        <v>16</v>
      </c>
      <c r="G143" t="s">
        <v>1077</v>
      </c>
      <c r="H143" t="s">
        <v>1078</v>
      </c>
      <c r="I143" t="s">
        <v>1079</v>
      </c>
      <c r="J143" t="s">
        <v>1080</v>
      </c>
      <c r="K143" t="e">
        <f>LEFT(_xlfn.TEXTAFTER(Table1[[#This Row],[description]],"Music On:"),10)</f>
        <v>#N/A</v>
      </c>
      <c r="L143" t="str" cm="1">
        <f t="array" ref="L1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143" t="e">
        <f>_xlfn.TEXTBEFORE(Table1[[#This Row],[Title]],{":","(","-"})</f>
        <v>#N/A</v>
      </c>
      <c r="N143" t="e">
        <f>_xlfn.TEXTBEFORE(_xlfn.TEXTAFTER(Table1[[#This Row],[description]],"Singer:"),CHAR(10))</f>
        <v>#N/A</v>
      </c>
      <c r="O143" t="e">
        <f>_xlfn.TEXTBEFORE(_xlfn.TEXTAFTER(Table1[[#This Row],[description]],"Lyrics:"),CHAR(10))</f>
        <v>#N/A</v>
      </c>
      <c r="P143" t="e">
        <f>_xlfn.TEXTBEFORE(_xlfn.TEXTAFTER(Table1[[#This Row],[description]],"Composer:"),CHAR(10))</f>
        <v>#N/A</v>
      </c>
      <c r="Q143" t="e">
        <f>_xlfn.TEXTBEFORE(_xlfn.TEXTAFTER(Table1[[#This Row],[description]],CHAR(10)&amp;"Music:"),CHAR(10))</f>
        <v>#N/A</v>
      </c>
      <c r="R143" t="e">
        <f>_xlfn.TEXTBEFORE(_xlfn.TEXTAFTER(Table1[[#This Row],[description]],CHAR(10)&amp;"Video:"),CHAR(10))</f>
        <v>#N/A</v>
      </c>
      <c r="S143" s="1" t="e">
        <f>HYPERLINK(_xlfn.TEXTBEFORE(_xlfn.TEXTAFTER(Table1[[#This Row],[description]],"YouTube Music:"),CHAR(10)))</f>
        <v>#N/A</v>
      </c>
      <c r="T143" s="1" t="e">
        <f>HYPERLINK(_xlfn.TEXTBEFORE(_xlfn.TEXTAFTER(Table1[[#This Row],[description]],"Spotify:"),CHAR(10)))</f>
        <v>#N/A</v>
      </c>
      <c r="U143" s="1" t="e">
        <f>HYPERLINK(_xlfn.TEXTBEFORE(_xlfn.TEXTAFTER(Table1[[#This Row],[description]],"Apple Music:"),CHAR(10)))</f>
        <v>#N/A</v>
      </c>
      <c r="V143" s="1" t="e">
        <f>HYPERLINK(_xlfn.TEXTBEFORE(_xlfn.TEXTAFTER(Table1[[#This Row],[description]], "JioSaavn:"),CHAR(10)))</f>
        <v>#N/A</v>
      </c>
      <c r="W143" s="1" t="e">
        <f>HYPERLINK(_xlfn.TEXTBEFORE(_xlfn.TEXTAFTER(Table1[[#This Row],[description]], "Instagram Reel:"),CHAR(10)))</f>
        <v>#N/A</v>
      </c>
    </row>
    <row r="144" spans="1:23" x14ac:dyDescent="0.3">
      <c r="A144" t="s">
        <v>11</v>
      </c>
      <c r="B144" t="s">
        <v>1082</v>
      </c>
      <c r="D144" t="s">
        <v>1083</v>
      </c>
      <c r="E144" t="s">
        <v>1081</v>
      </c>
      <c r="F144" t="s">
        <v>16</v>
      </c>
      <c r="G144" t="s">
        <v>1084</v>
      </c>
      <c r="H144" t="s">
        <v>1085</v>
      </c>
      <c r="I144" t="s">
        <v>1086</v>
      </c>
      <c r="J144" t="s">
        <v>1087</v>
      </c>
      <c r="K144" t="e">
        <f>LEFT(_xlfn.TEXTAFTER(Table1[[#This Row],[description]],"Music On:"),10)</f>
        <v>#N/A</v>
      </c>
      <c r="L144" t="str" cm="1">
        <f t="array" ref="L1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144" t="str">
        <f>_xlfn.TEXTBEFORE(Table1[[#This Row],[Title]],{":","(","-"})</f>
        <v xml:space="preserve">Karan Randhawa Vibing In Jaipur City </v>
      </c>
      <c r="N144" t="e">
        <f>_xlfn.TEXTBEFORE(_xlfn.TEXTAFTER(Table1[[#This Row],[description]],"Singer:"),CHAR(10))</f>
        <v>#N/A</v>
      </c>
      <c r="O144" t="e">
        <f>_xlfn.TEXTBEFORE(_xlfn.TEXTAFTER(Table1[[#This Row],[description]],"Lyrics:"),CHAR(10))</f>
        <v>#N/A</v>
      </c>
      <c r="P144" t="e">
        <f>_xlfn.TEXTBEFORE(_xlfn.TEXTAFTER(Table1[[#This Row],[description]],"Composer:"),CHAR(10))</f>
        <v>#N/A</v>
      </c>
      <c r="Q144" t="e">
        <f>_xlfn.TEXTBEFORE(_xlfn.TEXTAFTER(Table1[[#This Row],[description]],CHAR(10)&amp;"Music:"),CHAR(10))</f>
        <v>#N/A</v>
      </c>
      <c r="R144" t="e">
        <f>_xlfn.TEXTBEFORE(_xlfn.TEXTAFTER(Table1[[#This Row],[description]],CHAR(10)&amp;"Video:"),CHAR(10))</f>
        <v>#N/A</v>
      </c>
      <c r="S144" s="1" t="e">
        <f>HYPERLINK(_xlfn.TEXTBEFORE(_xlfn.TEXTAFTER(Table1[[#This Row],[description]],"YouTube Music:"),CHAR(10)))</f>
        <v>#N/A</v>
      </c>
      <c r="T144" s="1" t="e">
        <f>HYPERLINK(_xlfn.TEXTBEFORE(_xlfn.TEXTAFTER(Table1[[#This Row],[description]],"Spotify:"),CHAR(10)))</f>
        <v>#N/A</v>
      </c>
      <c r="U144" s="1" t="e">
        <f>HYPERLINK(_xlfn.TEXTBEFORE(_xlfn.TEXTAFTER(Table1[[#This Row],[description]],"Apple Music:"),CHAR(10)))</f>
        <v>#N/A</v>
      </c>
      <c r="V144" s="1" t="e">
        <f>HYPERLINK(_xlfn.TEXTBEFORE(_xlfn.TEXTAFTER(Table1[[#This Row],[description]], "JioSaavn:"),CHAR(10)))</f>
        <v>#N/A</v>
      </c>
      <c r="W144" s="1" t="e">
        <f>HYPERLINK(_xlfn.TEXTBEFORE(_xlfn.TEXTAFTER(Table1[[#This Row],[description]], "Instagram Reel:"),CHAR(10)))</f>
        <v>#N/A</v>
      </c>
    </row>
    <row r="145" spans="1:23" x14ac:dyDescent="0.3">
      <c r="A145" t="s">
        <v>11</v>
      </c>
      <c r="B145" t="s">
        <v>1089</v>
      </c>
      <c r="C145" t="s">
        <v>1090</v>
      </c>
      <c r="D145" t="s">
        <v>1091</v>
      </c>
      <c r="E145" t="s">
        <v>1088</v>
      </c>
      <c r="F145" t="s">
        <v>16</v>
      </c>
      <c r="G145" t="s">
        <v>1092</v>
      </c>
      <c r="H145" t="s">
        <v>1093</v>
      </c>
      <c r="I145" t="s">
        <v>1094</v>
      </c>
      <c r="J145" t="s">
        <v>1095</v>
      </c>
      <c r="K145" t="str">
        <f>LEFT(_xlfn.TEXTAFTER(Table1[[#This Row],[description]],"Label:"),10)</f>
        <v xml:space="preserve"> Geet MP3 </v>
      </c>
      <c r="L145" t="str" cm="1">
        <f t="array" ref="L1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5" t="str">
        <f>_xlfn.TEXTBEFORE(Table1[[#This Row],[Title]],{":","(","-"})</f>
        <v xml:space="preserve">Jazbaat </v>
      </c>
      <c r="N145" t="e">
        <f>_xlfn.TEXTBEFORE(_xlfn.TEXTAFTER(Table1[[#This Row],[description]],"Singer:"),CHAR(10))</f>
        <v>#N/A</v>
      </c>
      <c r="O145" t="str">
        <f>_xlfn.TEXTBEFORE(_xlfn.TEXTAFTER(Table1[[#This Row],[description]],"Lyrics:"),CHAR(10))</f>
        <v xml:space="preserve"> Kang Sadiq</v>
      </c>
      <c r="P145" t="str">
        <f>_xlfn.TEXTBEFORE(_xlfn.TEXTAFTER(Table1[[#This Row],[description]],"Composer:"),CHAR(10))</f>
        <v xml:space="preserve"> Bir Singh</v>
      </c>
      <c r="Q145" t="str">
        <f>_xlfn.TEXTBEFORE(_xlfn.TEXTAFTER(Table1[[#This Row],[description]],CHAR(10)&amp;"Music:"),CHAR(10))</f>
        <v xml:space="preserve"> Manna Singh</v>
      </c>
      <c r="R145" t="e">
        <f>_xlfn.TEXTBEFORE(_xlfn.TEXTAFTER(Table1[[#This Row],[description]],CHAR(10)&amp;"Video:"),CHAR(10))</f>
        <v>#N/A</v>
      </c>
      <c r="S145" s="1" t="e">
        <f>HYPERLINK(_xlfn.TEXTBEFORE(_xlfn.TEXTAFTER(Table1[[#This Row],[description]],"YouTube Music:"),CHAR(10)))</f>
        <v>#N/A</v>
      </c>
      <c r="T145" s="1" t="str">
        <f>HYPERLINK(_xlfn.TEXTBEFORE(_xlfn.TEXTAFTER(Table1[[#This Row],[description]],"Spotify:"),CHAR(10)))</f>
        <v xml:space="preserve"> https://open.spotify.com/track/2tk9iEZdf9650MFlhycWxc</v>
      </c>
      <c r="U145" s="1" t="str">
        <f>HYPERLINK(_xlfn.TEXTBEFORE(_xlfn.TEXTAFTER(Table1[[#This Row],[description]],"Apple Music:"),CHAR(10)))</f>
        <v xml:space="preserve"> https://music.apple.com/in/album/jazbaat-from-oye-bhole-oye-single/1731972660</v>
      </c>
      <c r="V145" s="1" t="str">
        <f>HYPERLINK(_xlfn.TEXTBEFORE(_xlfn.TEXTAFTER(Table1[[#This Row],[description]], "JioSaavn:"),CHAR(10)))</f>
        <v xml:space="preserve"> https://www.jiosaavn.com/song/jazbaat-from-oye-bhole-oye%e2%80%9d/PgcSYEFUAXo</v>
      </c>
      <c r="W145" s="1" t="e">
        <f>HYPERLINK(_xlfn.TEXTBEFORE(_xlfn.TEXTAFTER(Table1[[#This Row],[description]], "Instagram Reel:"),CHAR(10)))</f>
        <v>#N/A</v>
      </c>
    </row>
    <row r="146" spans="1:23" x14ac:dyDescent="0.3">
      <c r="A146" t="s">
        <v>11</v>
      </c>
      <c r="B146" t="s">
        <v>1097</v>
      </c>
      <c r="C146" t="s">
        <v>1098</v>
      </c>
      <c r="D146" t="s">
        <v>1099</v>
      </c>
      <c r="E146" t="s">
        <v>1096</v>
      </c>
      <c r="F146" t="s">
        <v>16</v>
      </c>
      <c r="G146" t="s">
        <v>1100</v>
      </c>
      <c r="H146" t="s">
        <v>1101</v>
      </c>
      <c r="I146" t="s">
        <v>1102</v>
      </c>
      <c r="J146" t="s">
        <v>1103</v>
      </c>
      <c r="K146" t="str">
        <f>LEFT(_xlfn.TEXTAFTER(Table1[[#This Row],[description]],"Label:"),10)</f>
        <v xml:space="preserve"> Geet MP3 </v>
      </c>
      <c r="L146" t="str" cm="1">
        <f t="array" ref="L1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6" t="str">
        <f>_xlfn.TEXTBEFORE(Table1[[#This Row],[Title]],{":","(","-"})</f>
        <v xml:space="preserve">Sadkaan </v>
      </c>
      <c r="N146" t="e">
        <f>_xlfn.TEXTBEFORE(_xlfn.TEXTAFTER(Table1[[#This Row],[description]],"Singer:"),CHAR(10))</f>
        <v>#N/A</v>
      </c>
      <c r="O146" t="str">
        <f>_xlfn.TEXTBEFORE(_xlfn.TEXTAFTER(Table1[[#This Row],[description]],"Lyrics:"),CHAR(10))</f>
        <v xml:space="preserve"> Kang Sadiq</v>
      </c>
      <c r="P146" t="str">
        <f>_xlfn.TEXTBEFORE(_xlfn.TEXTAFTER(Table1[[#This Row],[description]],"Composer:"),CHAR(10))</f>
        <v xml:space="preserve"> Bir Singh </v>
      </c>
      <c r="Q146" t="str">
        <f>_xlfn.TEXTBEFORE(_xlfn.TEXTAFTER(Table1[[#This Row],[description]],CHAR(10)&amp;"Music:"),CHAR(10))</f>
        <v xml:space="preserve"> Manna Singh</v>
      </c>
      <c r="R146" t="e">
        <f>_xlfn.TEXTBEFORE(_xlfn.TEXTAFTER(Table1[[#This Row],[description]],CHAR(10)&amp;"Video:"),CHAR(10))</f>
        <v>#N/A</v>
      </c>
      <c r="S146" s="1" t="e">
        <f>HYPERLINK(_xlfn.TEXTBEFORE(_xlfn.TEXTAFTER(Table1[[#This Row],[description]],"YouTube Music:"),CHAR(10)))</f>
        <v>#N/A</v>
      </c>
      <c r="T146" s="1" t="str">
        <f>HYPERLINK(_xlfn.TEXTBEFORE(_xlfn.TEXTAFTER(Table1[[#This Row],[description]],"Spotify:"),CHAR(10)))</f>
        <v xml:space="preserve"> https://open.spotify.com/track/56jdwsDcksjJYE2qxuuK3k</v>
      </c>
      <c r="U146" s="1" t="str">
        <f>HYPERLINK(_xlfn.TEXTBEFORE(_xlfn.TEXTAFTER(Table1[[#This Row],[description]],"Apple Music:"),CHAR(10)))</f>
        <v xml:space="preserve"> https://music.apple.com/us/album/sadkaan-from-oye-bhole-oye-single/1732057236</v>
      </c>
      <c r="V146" s="1" t="str">
        <f>HYPERLINK(_xlfn.TEXTBEFORE(_xlfn.TEXTAFTER(Table1[[#This Row],[description]], "JioSaavn:"),CHAR(10)))</f>
        <v xml:space="preserve"> https://www.jiosaavn.com/song/sadkaan-from-oye-bhole-oye%e2%80%9d/PQIDdQNXT0M</v>
      </c>
      <c r="W146" s="1" t="e">
        <f>HYPERLINK(_xlfn.TEXTBEFORE(_xlfn.TEXTAFTER(Table1[[#This Row],[description]], "Instagram Reel:"),CHAR(10)))</f>
        <v>#N/A</v>
      </c>
    </row>
    <row r="147" spans="1:23" x14ac:dyDescent="0.3">
      <c r="A147" t="s">
        <v>11</v>
      </c>
      <c r="B147" t="s">
        <v>1105</v>
      </c>
      <c r="C147" t="s">
        <v>1106</v>
      </c>
      <c r="D147" t="s">
        <v>1107</v>
      </c>
      <c r="E147" t="s">
        <v>1104</v>
      </c>
      <c r="F147" t="s">
        <v>16</v>
      </c>
      <c r="G147" t="s">
        <v>1108</v>
      </c>
      <c r="H147" t="s">
        <v>1109</v>
      </c>
      <c r="I147" t="s">
        <v>1110</v>
      </c>
      <c r="J147" t="s">
        <v>1111</v>
      </c>
      <c r="K147" t="str">
        <f>LEFT(_xlfn.TEXTAFTER(Table1[[#This Row],[description]],"Label:"),10)</f>
        <v xml:space="preserve"> Geet MP3 </v>
      </c>
      <c r="L147" t="str" cm="1">
        <f t="array" ref="L1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7" t="str">
        <f>_xlfn.TEXTBEFORE(Table1[[#This Row],[Title]],{":","(","-"})</f>
        <v xml:space="preserve">Gabru Da Time </v>
      </c>
      <c r="N147" t="str">
        <f>_xlfn.TEXTBEFORE(_xlfn.TEXTAFTER(Table1[[#This Row],[description]],"Singer:"),CHAR(10))</f>
        <v xml:space="preserve"> Veet Baljit</v>
      </c>
      <c r="O147" t="str">
        <f>_xlfn.TEXTBEFORE(_xlfn.TEXTAFTER(Table1[[#This Row],[description]],"Lyrics:"),CHAR(10))</f>
        <v xml:space="preserve"> Kang Sadiq</v>
      </c>
      <c r="P147" t="str">
        <f>_xlfn.TEXTBEFORE(_xlfn.TEXTAFTER(Table1[[#This Row],[description]],"Composer:"),CHAR(10))</f>
        <v>Veet Baljit</v>
      </c>
      <c r="Q147" t="str">
        <f>_xlfn.TEXTBEFORE(_xlfn.TEXTAFTER(Table1[[#This Row],[description]],CHAR(10)&amp;"Music:"),CHAR(10))</f>
        <v xml:space="preserve"> Shemby K</v>
      </c>
      <c r="R147" t="e">
        <f>_xlfn.TEXTBEFORE(_xlfn.TEXTAFTER(Table1[[#This Row],[description]],CHAR(10)&amp;"Video:"),CHAR(10))</f>
        <v>#N/A</v>
      </c>
      <c r="S147" s="1" t="e">
        <f>HYPERLINK(_xlfn.TEXTBEFORE(_xlfn.TEXTAFTER(Table1[[#This Row],[description]],"YouTube Music:"),CHAR(10)))</f>
        <v>#N/A</v>
      </c>
      <c r="T147" s="1" t="str">
        <f>HYPERLINK(_xlfn.TEXTBEFORE(_xlfn.TEXTAFTER(Table1[[#This Row],[description]],"Spotify:"),CHAR(10)))</f>
        <v xml:space="preserve"> https://open.spotify.com/track/6KnyhjjzbcIhiFldgk04Bh</v>
      </c>
      <c r="U147" s="1" t="str">
        <f>HYPERLINK(_xlfn.TEXTBEFORE(_xlfn.TEXTAFTER(Table1[[#This Row],[description]],"Apple Music:"),CHAR(10)))</f>
        <v xml:space="preserve"> https://music.apple.com/us/album/gabru-da-time-from-oye-bhole-oye/1730488844?i=1730489060</v>
      </c>
      <c r="V147" s="1" t="e">
        <f>HYPERLINK(_xlfn.TEXTBEFORE(_xlfn.TEXTAFTER(Table1[[#This Row],[description]], "JioSaavn:"),CHAR(10)))</f>
        <v>#N/A</v>
      </c>
      <c r="W147" s="1" t="e">
        <f>HYPERLINK(_xlfn.TEXTBEFORE(_xlfn.TEXTAFTER(Table1[[#This Row],[description]], "Instagram Reel:"),CHAR(10)))</f>
        <v>#N/A</v>
      </c>
    </row>
    <row r="148" spans="1:23" x14ac:dyDescent="0.3">
      <c r="A148" t="s">
        <v>11</v>
      </c>
      <c r="B148" t="s">
        <v>1113</v>
      </c>
      <c r="C148" t="s">
        <v>1114</v>
      </c>
      <c r="D148" t="s">
        <v>1115</v>
      </c>
      <c r="E148" t="s">
        <v>1112</v>
      </c>
      <c r="F148" t="s">
        <v>16</v>
      </c>
      <c r="G148" t="s">
        <v>1116</v>
      </c>
      <c r="H148" t="s">
        <v>1117</v>
      </c>
      <c r="I148" t="s">
        <v>1118</v>
      </c>
      <c r="J148" t="s">
        <v>1119</v>
      </c>
      <c r="K148" t="str">
        <f>LEFT(_xlfn.TEXTAFTER(Table1[[#This Row],[description]],"Label:"),10)</f>
        <v xml:space="preserve"> Geet MP3 </v>
      </c>
      <c r="L148" t="str" cm="1">
        <f t="array" ref="L1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8" t="str">
        <f>_xlfn.TEXTBEFORE(Table1[[#This Row],[Title]],{":","(","-"})</f>
        <v xml:space="preserve">Veham </v>
      </c>
      <c r="N148" t="e">
        <f>_xlfn.TEXTBEFORE(_xlfn.TEXTAFTER(Table1[[#This Row],[description]],"Singer:"),CHAR(10))</f>
        <v>#N/A</v>
      </c>
      <c r="O148" t="str">
        <f>_xlfn.TEXTBEFORE(_xlfn.TEXTAFTER(Table1[[#This Row],[description]],"Lyrics:"),CHAR(10))</f>
        <v xml:space="preserve"> Harf Cheema</v>
      </c>
      <c r="P148" t="str">
        <f>_xlfn.TEXTBEFORE(_xlfn.TEXTAFTER(Table1[[#This Row],[description]],"Composer:"),CHAR(10))</f>
        <v xml:space="preserve"> Deep Jandu</v>
      </c>
      <c r="Q148" t="e">
        <f>_xlfn.TEXTBEFORE(_xlfn.TEXTAFTER(Table1[[#This Row],[description]],CHAR(10)&amp;"Music:"),CHAR(10))</f>
        <v>#N/A</v>
      </c>
      <c r="R148" t="e">
        <f>_xlfn.TEXTBEFORE(_xlfn.TEXTAFTER(Table1[[#This Row],[description]],CHAR(10)&amp;"Video:"),CHAR(10))</f>
        <v>#N/A</v>
      </c>
      <c r="S148" s="1" t="e">
        <f>HYPERLINK(_xlfn.TEXTBEFORE(_xlfn.TEXTAFTER(Table1[[#This Row],[description]],"YouTube Music:"),CHAR(10)))</f>
        <v>#N/A</v>
      </c>
      <c r="T148" s="1" t="e">
        <f>HYPERLINK(_xlfn.TEXTBEFORE(_xlfn.TEXTAFTER(Table1[[#This Row],[description]],"Spotify:"),CHAR(10)))</f>
        <v>#N/A</v>
      </c>
      <c r="U148" s="1" t="e">
        <f>HYPERLINK(_xlfn.TEXTBEFORE(_xlfn.TEXTAFTER(Table1[[#This Row],[description]],"Apple Music:"),CHAR(10)))</f>
        <v>#N/A</v>
      </c>
      <c r="V148" s="1" t="e">
        <f>HYPERLINK(_xlfn.TEXTBEFORE(_xlfn.TEXTAFTER(Table1[[#This Row],[description]], "JioSaavn:"),CHAR(10)))</f>
        <v>#N/A</v>
      </c>
      <c r="W148" s="1" t="e">
        <f>HYPERLINK(_xlfn.TEXTBEFORE(_xlfn.TEXTAFTER(Table1[[#This Row],[description]], "Instagram Reel:"),CHAR(10)))</f>
        <v>#N/A</v>
      </c>
    </row>
    <row r="149" spans="1:23" x14ac:dyDescent="0.3">
      <c r="A149" t="s">
        <v>11</v>
      </c>
      <c r="B149" t="s">
        <v>1121</v>
      </c>
      <c r="C149" t="s">
        <v>1122</v>
      </c>
      <c r="D149" t="s">
        <v>1123</v>
      </c>
      <c r="E149" t="s">
        <v>1120</v>
      </c>
      <c r="F149" t="s">
        <v>16</v>
      </c>
      <c r="G149" t="s">
        <v>41</v>
      </c>
      <c r="H149" t="s">
        <v>1124</v>
      </c>
      <c r="I149" t="s">
        <v>1125</v>
      </c>
      <c r="J149" t="s">
        <v>1126</v>
      </c>
      <c r="K149" t="str">
        <f>LEFT(_xlfn.TEXTAFTER(Table1[[#This Row],[description]],"Label:"),10)</f>
        <v xml:space="preserve"> Geet MP3 </v>
      </c>
      <c r="L149" t="str" cm="1">
        <f t="array" ref="L1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49" t="str">
        <f>_xlfn.TEXTBEFORE(Table1[[#This Row],[Title]],{":","(","-"})</f>
        <v xml:space="preserve">Burberry </v>
      </c>
      <c r="N149" t="str">
        <f>_xlfn.TEXTBEFORE(_xlfn.TEXTAFTER(Table1[[#This Row],[description]],"Singer:"),CHAR(10))</f>
        <v xml:space="preserve"> Sajjan Adeeb</v>
      </c>
      <c r="O149" t="str">
        <f>_xlfn.TEXTBEFORE(_xlfn.TEXTAFTER(Table1[[#This Row],[description]],"Lyrics:"),CHAR(10))</f>
        <v xml:space="preserve"> Kang Sadiq</v>
      </c>
      <c r="P149" t="str">
        <f>_xlfn.TEXTBEFORE(_xlfn.TEXTAFTER(Table1[[#This Row],[description]],"Composer:"),CHAR(10))</f>
        <v xml:space="preserve"> Kang Sadiq</v>
      </c>
      <c r="Q149" t="str">
        <f>_xlfn.TEXTBEFORE(_xlfn.TEXTAFTER(Table1[[#This Row],[description]],CHAR(10)&amp;"Music:"),CHAR(10))</f>
        <v xml:space="preserve"> Geet</v>
      </c>
      <c r="R149" t="e">
        <f>_xlfn.TEXTBEFORE(_xlfn.TEXTAFTER(Table1[[#This Row],[description]],CHAR(10)&amp;"Video:"),CHAR(10))</f>
        <v>#N/A</v>
      </c>
      <c r="S149" s="1" t="e">
        <f>HYPERLINK(_xlfn.TEXTBEFORE(_xlfn.TEXTAFTER(Table1[[#This Row],[description]],"YouTube Music:"),CHAR(10)))</f>
        <v>#N/A</v>
      </c>
      <c r="T149" s="1" t="e">
        <f>HYPERLINK(_xlfn.TEXTBEFORE(_xlfn.TEXTAFTER(Table1[[#This Row],[description]],"Spotify:"),CHAR(10)))</f>
        <v>#N/A</v>
      </c>
      <c r="U149" s="1" t="e">
        <f>HYPERLINK(_xlfn.TEXTBEFORE(_xlfn.TEXTAFTER(Table1[[#This Row],[description]],"Apple Music:"),CHAR(10)))</f>
        <v>#N/A</v>
      </c>
      <c r="V149" s="1" t="e">
        <f>HYPERLINK(_xlfn.TEXTBEFORE(_xlfn.TEXTAFTER(Table1[[#This Row],[description]], "JioSaavn:"),CHAR(10)))</f>
        <v>#N/A</v>
      </c>
      <c r="W149" s="1" t="e">
        <f>HYPERLINK(_xlfn.TEXTBEFORE(_xlfn.TEXTAFTER(Table1[[#This Row],[description]], "Instagram Reel:"),CHAR(10)))</f>
        <v>#N/A</v>
      </c>
    </row>
    <row r="150" spans="1:23" x14ac:dyDescent="0.3">
      <c r="A150" t="s">
        <v>11</v>
      </c>
      <c r="B150" t="s">
        <v>1128</v>
      </c>
      <c r="C150" t="s">
        <v>1129</v>
      </c>
      <c r="D150" t="s">
        <v>1130</v>
      </c>
      <c r="E150" t="s">
        <v>1127</v>
      </c>
      <c r="F150" t="s">
        <v>16</v>
      </c>
      <c r="G150" t="s">
        <v>145</v>
      </c>
      <c r="H150" t="s">
        <v>1131</v>
      </c>
      <c r="I150" t="s">
        <v>1132</v>
      </c>
      <c r="J150" t="s">
        <v>1133</v>
      </c>
      <c r="K150" t="str">
        <f>LEFT(_xlfn.TEXTAFTER(Table1[[#This Row],[description]],"Music On:"),10)</f>
        <v xml:space="preserve"> Geet MP3
</v>
      </c>
      <c r="L150" t="str" cm="1">
        <f t="array" ref="L1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Movie</v>
      </c>
      <c r="M150" t="str">
        <f>_xlfn.TEXTBEFORE(Table1[[#This Row],[Title]],{":","(","-"})</f>
        <v xml:space="preserve">Oye Bhole Oye </v>
      </c>
      <c r="N150" t="e">
        <f>_xlfn.TEXTBEFORE(_xlfn.TEXTAFTER(Table1[[#This Row],[description]],"Singer:"),CHAR(10))</f>
        <v>#N/A</v>
      </c>
      <c r="O150" t="str">
        <f>_xlfn.TEXTBEFORE(_xlfn.TEXTAFTER(Table1[[#This Row],[description]],"Lyrics:"),CHAR(10))</f>
        <v xml:space="preserve"> Kang Sadiq</v>
      </c>
      <c r="P150" t="e">
        <f>_xlfn.TEXTBEFORE(_xlfn.TEXTAFTER(Table1[[#This Row],[description]],"Composer:"),CHAR(10))</f>
        <v>#N/A</v>
      </c>
      <c r="Q150" t="str">
        <f>_xlfn.TEXTBEFORE(_xlfn.TEXTAFTER(Table1[[#This Row],[description]],CHAR(10)&amp;"Music:"),CHAR(10))</f>
        <v xml:space="preserve"> Manna Singh, Geet, Sehmby K</v>
      </c>
      <c r="R150" t="e">
        <f>_xlfn.TEXTBEFORE(_xlfn.TEXTAFTER(Table1[[#This Row],[description]],CHAR(10)&amp;"Video:"),CHAR(10))</f>
        <v>#N/A</v>
      </c>
      <c r="S150" s="1" t="e">
        <f>HYPERLINK(_xlfn.TEXTBEFORE(_xlfn.TEXTAFTER(Table1[[#This Row],[description]],"YouTube Music:"),CHAR(10)))</f>
        <v>#N/A</v>
      </c>
      <c r="T150" s="1" t="e">
        <f>HYPERLINK(_xlfn.TEXTBEFORE(_xlfn.TEXTAFTER(Table1[[#This Row],[description]],"Spotify:"),CHAR(10)))</f>
        <v>#N/A</v>
      </c>
      <c r="U150" s="1" t="e">
        <f>HYPERLINK(_xlfn.TEXTBEFORE(_xlfn.TEXTAFTER(Table1[[#This Row],[description]],"Apple Music:"),CHAR(10)))</f>
        <v>#N/A</v>
      </c>
      <c r="V150" s="1" t="e">
        <f>HYPERLINK(_xlfn.TEXTBEFORE(_xlfn.TEXTAFTER(Table1[[#This Row],[description]], "JioSaavn:"),CHAR(10)))</f>
        <v>#N/A</v>
      </c>
      <c r="W150" s="1" t="e">
        <f>HYPERLINK(_xlfn.TEXTBEFORE(_xlfn.TEXTAFTER(Table1[[#This Row],[description]], "Instagram Reel:"),CHAR(10)))</f>
        <v>#N/A</v>
      </c>
    </row>
    <row r="151" spans="1:23" x14ac:dyDescent="0.3">
      <c r="A151" t="s">
        <v>11</v>
      </c>
      <c r="B151" t="s">
        <v>1135</v>
      </c>
      <c r="C151" t="s">
        <v>1136</v>
      </c>
      <c r="D151" t="s">
        <v>1137</v>
      </c>
      <c r="E151" t="s">
        <v>1134</v>
      </c>
      <c r="F151" t="s">
        <v>16</v>
      </c>
      <c r="G151" t="s">
        <v>1138</v>
      </c>
      <c r="H151" t="s">
        <v>1139</v>
      </c>
      <c r="I151" t="s">
        <v>1140</v>
      </c>
      <c r="J151" t="s">
        <v>1141</v>
      </c>
      <c r="K151" t="str">
        <f>LEFT(_xlfn.TEXTAFTER(Table1[[#This Row],[description]],"Label:"),10)</f>
        <v xml:space="preserve"> Geet MP3 </v>
      </c>
      <c r="L151" t="str" cm="1">
        <f t="array" ref="L1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1" t="str">
        <f>_xlfn.TEXTBEFORE(Table1[[#This Row],[Title]],{":","(","-"})</f>
        <v xml:space="preserve">Oye Bhole Oye </v>
      </c>
      <c r="N151" t="str">
        <f>_xlfn.TEXTBEFORE(_xlfn.TEXTAFTER(Table1[[#This Row],[description]],"Singer:"),CHAR(10))</f>
        <v xml:space="preserve"> Master Saleem</v>
      </c>
      <c r="O151" t="str">
        <f>_xlfn.TEXTBEFORE(_xlfn.TEXTAFTER(Table1[[#This Row],[description]],"Lyrics:"),CHAR(10))</f>
        <v xml:space="preserve"> Kang Sadiq</v>
      </c>
      <c r="P151" t="str">
        <f>_xlfn.TEXTBEFORE(_xlfn.TEXTAFTER(Table1[[#This Row],[description]],"Composer:"),CHAR(10))</f>
        <v xml:space="preserve"> Manna Singh</v>
      </c>
      <c r="Q151" t="str">
        <f>_xlfn.TEXTBEFORE(_xlfn.TEXTAFTER(Table1[[#This Row],[description]],CHAR(10)&amp;"Music:"),CHAR(10))</f>
        <v xml:space="preserve"> Manna Singh, Geet, Sehmby K</v>
      </c>
      <c r="R151" t="e">
        <f>_xlfn.TEXTBEFORE(_xlfn.TEXTAFTER(Table1[[#This Row],[description]],CHAR(10)&amp;"Video:"),CHAR(10))</f>
        <v>#N/A</v>
      </c>
      <c r="S151" s="1" t="e">
        <f>HYPERLINK(_xlfn.TEXTBEFORE(_xlfn.TEXTAFTER(Table1[[#This Row],[description]],"YouTube Music:"),CHAR(10)))</f>
        <v>#N/A</v>
      </c>
      <c r="T151" s="1" t="str">
        <f>HYPERLINK(_xlfn.TEXTBEFORE(_xlfn.TEXTAFTER(Table1[[#This Row],[description]],"Spotify:"),CHAR(10)))</f>
        <v xml:space="preserve"> https://open.spotify.com/track/01CmPI3VgybA2prLit0taV </v>
      </c>
      <c r="U151" s="1" t="str">
        <f>HYPERLINK(_xlfn.TEXTBEFORE(_xlfn.TEXTAFTER(Table1[[#This Row],[description]],"Apple Music:"),CHAR(10)))</f>
        <v xml:space="preserve"> https://music.apple.com/us/album/oye-bhole-oye-title-track-from-oye-bhole-oye/1728016292?i=1728016305</v>
      </c>
      <c r="V151" s="1" t="e">
        <f>HYPERLINK(_xlfn.TEXTBEFORE(_xlfn.TEXTAFTER(Table1[[#This Row],[description]], "JioSaavn:"),CHAR(10)))</f>
        <v>#N/A</v>
      </c>
      <c r="W151" s="1" t="e">
        <f>HYPERLINK(_xlfn.TEXTBEFORE(_xlfn.TEXTAFTER(Table1[[#This Row],[description]], "Instagram Reel:"),CHAR(10)))</f>
        <v>#N/A</v>
      </c>
    </row>
    <row r="152" spans="1:23" x14ac:dyDescent="0.3">
      <c r="A152" t="s">
        <v>11</v>
      </c>
      <c r="B152" t="s">
        <v>1143</v>
      </c>
      <c r="C152" t="s">
        <v>1144</v>
      </c>
      <c r="D152" t="s">
        <v>1145</v>
      </c>
      <c r="E152" t="s">
        <v>1142</v>
      </c>
      <c r="F152" t="s">
        <v>16</v>
      </c>
      <c r="G152" t="s">
        <v>818</v>
      </c>
      <c r="H152" t="s">
        <v>1146</v>
      </c>
      <c r="I152" t="s">
        <v>1147</v>
      </c>
      <c r="J152" t="s">
        <v>1148</v>
      </c>
      <c r="K152" t="str">
        <f>LEFT(_xlfn.TEXTAFTER(Table1[[#This Row],[description]],"Label:"),10)</f>
        <v xml:space="preserve"> Geet MP3 </v>
      </c>
      <c r="L152" t="str" cm="1">
        <f t="array" ref="L1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2" t="str">
        <f>_xlfn.TEXTBEFORE(Table1[[#This Row],[Title]],{":","(","-"})</f>
        <v xml:space="preserve">Ma Vargi </v>
      </c>
      <c r="N152" t="e">
        <f>_xlfn.TEXTBEFORE(_xlfn.TEXTAFTER(Table1[[#This Row],[description]],"Singer:"),CHAR(10))</f>
        <v>#N/A</v>
      </c>
      <c r="O152" t="e">
        <f>_xlfn.TEXTBEFORE(_xlfn.TEXTAFTER(Table1[[#This Row],[description]],"Lyrics:"),CHAR(10))</f>
        <v>#N/A</v>
      </c>
      <c r="P152" t="str">
        <f>_xlfn.TEXTBEFORE(_xlfn.TEXTAFTER(Table1[[#This Row],[description]],"Composer:"),CHAR(10))</f>
        <v xml:space="preserve"> Satbir Aujla</v>
      </c>
      <c r="Q152" t="str">
        <f>_xlfn.TEXTBEFORE(_xlfn.TEXTAFTER(Table1[[#This Row],[description]],CHAR(10)&amp;"Music:"),CHAR(10))</f>
        <v xml:space="preserve"> Jazz D</v>
      </c>
      <c r="R152" t="e">
        <f>_xlfn.TEXTBEFORE(_xlfn.TEXTAFTER(Table1[[#This Row],[description]],CHAR(10)&amp;"Video:"),CHAR(10))</f>
        <v>#N/A</v>
      </c>
      <c r="S152" s="1" t="e">
        <f>HYPERLINK(_xlfn.TEXTBEFORE(_xlfn.TEXTAFTER(Table1[[#This Row],[description]],"YouTube Music:"),CHAR(10)))</f>
        <v>#N/A</v>
      </c>
      <c r="T152" s="1" t="e">
        <f>HYPERLINK(_xlfn.TEXTBEFORE(_xlfn.TEXTAFTER(Table1[[#This Row],[description]],"Spotify:"),CHAR(10)))</f>
        <v>#N/A</v>
      </c>
      <c r="U152" s="1" t="e">
        <f>HYPERLINK(_xlfn.TEXTBEFORE(_xlfn.TEXTAFTER(Table1[[#This Row],[description]],"Apple Music:"),CHAR(10)))</f>
        <v>#N/A</v>
      </c>
      <c r="V152" s="1" t="e">
        <f>HYPERLINK(_xlfn.TEXTBEFORE(_xlfn.TEXTAFTER(Table1[[#This Row],[description]], "JioSaavn:"),CHAR(10)))</f>
        <v>#N/A</v>
      </c>
      <c r="W152" s="1" t="e">
        <f>HYPERLINK(_xlfn.TEXTBEFORE(_xlfn.TEXTAFTER(Table1[[#This Row],[description]], "Instagram Reel:"),CHAR(10)))</f>
        <v>#N/A</v>
      </c>
    </row>
    <row r="153" spans="1:23" x14ac:dyDescent="0.3">
      <c r="A153" t="s">
        <v>11</v>
      </c>
      <c r="B153" t="s">
        <v>1150</v>
      </c>
      <c r="C153" t="s">
        <v>1151</v>
      </c>
      <c r="D153" t="s">
        <v>1152</v>
      </c>
      <c r="E153" t="s">
        <v>1149</v>
      </c>
      <c r="F153" t="s">
        <v>16</v>
      </c>
      <c r="G153" t="s">
        <v>1153</v>
      </c>
      <c r="H153" t="s">
        <v>1154</v>
      </c>
      <c r="I153" t="s">
        <v>1155</v>
      </c>
      <c r="J153" t="s">
        <v>1156</v>
      </c>
      <c r="K153" t="str">
        <f>LEFT(_xlfn.TEXTAFTER(Table1[[#This Row],[description]],"Label:"),10)</f>
        <v xml:space="preserve"> Geet MP3 </v>
      </c>
      <c r="L153" t="str" cm="1">
        <f t="array" ref="L1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3" t="str">
        <f>_xlfn.TEXTBEFORE(Table1[[#This Row],[Title]],{":","(","-"})</f>
        <v xml:space="preserve">Ki Chahida </v>
      </c>
      <c r="N153" t="str">
        <f>_xlfn.TEXTBEFORE(_xlfn.TEXTAFTER(Table1[[#This Row],[description]],"Singer:"),CHAR(10))</f>
        <v xml:space="preserve"> Karan Randhawa &amp; Gurlez Akhtar </v>
      </c>
      <c r="O153" t="str">
        <f>_xlfn.TEXTBEFORE(_xlfn.TEXTAFTER(Table1[[#This Row],[description]],"Lyrics:"),CHAR(10))</f>
        <v xml:space="preserve"> Kang Sadiq</v>
      </c>
      <c r="P153" t="str">
        <f>_xlfn.TEXTBEFORE(_xlfn.TEXTAFTER(Table1[[#This Row],[description]],"Composer:"),CHAR(10))</f>
        <v xml:space="preserve"> Kang Sadiq</v>
      </c>
      <c r="Q153" t="str">
        <f>_xlfn.TEXTBEFORE(_xlfn.TEXTAFTER(Table1[[#This Row],[description]],CHAR(10)&amp;"Music:"),CHAR(10))</f>
        <v xml:space="preserve"> Geet</v>
      </c>
      <c r="R153" t="e">
        <f>_xlfn.TEXTBEFORE(_xlfn.TEXTAFTER(Table1[[#This Row],[description]],CHAR(10)&amp;"Video:"),CHAR(10))</f>
        <v>#N/A</v>
      </c>
      <c r="S153" s="1" t="e">
        <f>HYPERLINK(_xlfn.TEXTBEFORE(_xlfn.TEXTAFTER(Table1[[#This Row],[description]],"YouTube Music:"),CHAR(10)))</f>
        <v>#N/A</v>
      </c>
      <c r="T153" s="1" t="str">
        <f>HYPERLINK(_xlfn.TEXTBEFORE(_xlfn.TEXTAFTER(Table1[[#This Row],[description]],"Spotify:"),CHAR(10)))</f>
        <v xml:space="preserve"> https://open.spotify.com/album/3BqnHVKXOVIlLK6zgCsGtQ</v>
      </c>
      <c r="U153" s="1" t="e">
        <f>HYPERLINK(_xlfn.TEXTBEFORE(_xlfn.TEXTAFTER(Table1[[#This Row],[description]],"Apple Music:"),CHAR(10)))</f>
        <v>#N/A</v>
      </c>
      <c r="V153" s="1" t="e">
        <f>HYPERLINK(_xlfn.TEXTBEFORE(_xlfn.TEXTAFTER(Table1[[#This Row],[description]], "JioSaavn:"),CHAR(10)))</f>
        <v>#N/A</v>
      </c>
      <c r="W153" s="1" t="e">
        <f>HYPERLINK(_xlfn.TEXTBEFORE(_xlfn.TEXTAFTER(Table1[[#This Row],[description]], "Instagram Reel:"),CHAR(10)))</f>
        <v>#N/A</v>
      </c>
    </row>
    <row r="154" spans="1:23" x14ac:dyDescent="0.3">
      <c r="A154" t="s">
        <v>11</v>
      </c>
      <c r="B154" t="s">
        <v>1158</v>
      </c>
      <c r="C154" t="s">
        <v>1159</v>
      </c>
      <c r="D154" t="s">
        <v>1160</v>
      </c>
      <c r="E154" t="s">
        <v>1157</v>
      </c>
      <c r="F154" t="s">
        <v>16</v>
      </c>
      <c r="G154" t="s">
        <v>554</v>
      </c>
      <c r="H154" t="s">
        <v>1161</v>
      </c>
      <c r="I154" t="s">
        <v>1162</v>
      </c>
      <c r="J154" t="s">
        <v>1163</v>
      </c>
      <c r="K154" t="str">
        <f>LEFT(_xlfn.TEXTAFTER(Table1[[#This Row],[description]],"Label:"),10)</f>
        <v xml:space="preserve"> Geet MP3 </v>
      </c>
      <c r="L154" t="str" cm="1">
        <f t="array" ref="L1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4" t="str">
        <f>_xlfn.TEXTBEFORE(Table1[[#This Row],[Title]],{":","(","-"})</f>
        <v xml:space="preserve">Suit Kala </v>
      </c>
      <c r="N154" t="str">
        <f>_xlfn.TEXTBEFORE(_xlfn.TEXTAFTER(Table1[[#This Row],[description]],"Singer:"),CHAR(10))</f>
        <v xml:space="preserve"> Priya</v>
      </c>
      <c r="O154" t="e">
        <f>_xlfn.TEXTBEFORE(_xlfn.TEXTAFTER(Table1[[#This Row],[description]],"Lyrics:"),CHAR(10))</f>
        <v>#N/A</v>
      </c>
      <c r="P154" t="str">
        <f>_xlfn.TEXTBEFORE(_xlfn.TEXTAFTER(Table1[[#This Row],[description]],"Composer:"),CHAR(10))</f>
        <v xml:space="preserve"> Bablu Sodhi </v>
      </c>
      <c r="Q154" t="e">
        <f>_xlfn.TEXTBEFORE(_xlfn.TEXTAFTER(Table1[[#This Row],[description]],CHAR(10)&amp;"Music:"),CHAR(10))</f>
        <v>#N/A</v>
      </c>
      <c r="R154" t="e">
        <f>_xlfn.TEXTBEFORE(_xlfn.TEXTAFTER(Table1[[#This Row],[description]],CHAR(10)&amp;"Video:"),CHAR(10))</f>
        <v>#N/A</v>
      </c>
      <c r="S154" s="1" t="e">
        <f>HYPERLINK(_xlfn.TEXTBEFORE(_xlfn.TEXTAFTER(Table1[[#This Row],[description]],"YouTube Music:"),CHAR(10)))</f>
        <v>#N/A</v>
      </c>
      <c r="T154" s="1" t="str">
        <f>HYPERLINK(_xlfn.TEXTBEFORE(_xlfn.TEXTAFTER(Table1[[#This Row],[description]],"Spotify:"),CHAR(10)))</f>
        <v xml:space="preserve"> https://open.spotify.com/track/35aBPWhxBokaBS1SCxnXkd</v>
      </c>
      <c r="U154" s="1" t="str">
        <f>HYPERLINK(_xlfn.TEXTBEFORE(_xlfn.TEXTAFTER(Table1[[#This Row],[description]],"Apple Music:"),CHAR(10)))</f>
        <v xml:space="preserve"> https://music.apple.com/us/album/suit-kala/1725449446?i=1725449815</v>
      </c>
      <c r="V154" s="1" t="e">
        <f>HYPERLINK(_xlfn.TEXTBEFORE(_xlfn.TEXTAFTER(Table1[[#This Row],[description]], "JioSaavn:"),CHAR(10)))</f>
        <v>#N/A</v>
      </c>
      <c r="W154" s="1" t="e">
        <f>HYPERLINK(_xlfn.TEXTBEFORE(_xlfn.TEXTAFTER(Table1[[#This Row],[description]], "Instagram Reel:"),CHAR(10)))</f>
        <v>#N/A</v>
      </c>
    </row>
    <row r="155" spans="1:23" x14ac:dyDescent="0.3">
      <c r="A155" t="s">
        <v>11</v>
      </c>
      <c r="B155" t="s">
        <v>1165</v>
      </c>
      <c r="C155" t="s">
        <v>1166</v>
      </c>
      <c r="D155" t="s">
        <v>1167</v>
      </c>
      <c r="E155" t="s">
        <v>1164</v>
      </c>
      <c r="F155" t="s">
        <v>16</v>
      </c>
      <c r="G155" t="s">
        <v>1168</v>
      </c>
      <c r="H155" t="s">
        <v>1169</v>
      </c>
      <c r="I155" t="s">
        <v>1170</v>
      </c>
      <c r="J155" t="s">
        <v>741</v>
      </c>
      <c r="K155" t="str">
        <f>LEFT(_xlfn.TEXTAFTER(Table1[[#This Row],[description]],"Music On:"),10)</f>
        <v xml:space="preserve"> Geet MP3</v>
      </c>
      <c r="L155" t="str" cm="1">
        <f t="array" ref="L1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Movie</v>
      </c>
      <c r="M155" t="str">
        <f>_xlfn.TEXTBEFORE(Table1[[#This Row],[Title]],{":","(","-"})</f>
        <v xml:space="preserve">Music Making of Oye Bhole Oye Movie </v>
      </c>
      <c r="N155" t="e">
        <f>_xlfn.TEXTBEFORE(_xlfn.TEXTAFTER(Table1[[#This Row],[description]],"Singer:"),CHAR(10))</f>
        <v>#N/A</v>
      </c>
      <c r="O155" t="str">
        <f>_xlfn.TEXTBEFORE(_xlfn.TEXTAFTER(Table1[[#This Row],[description]],"Lyrics:"),CHAR(10))</f>
        <v xml:space="preserve"> Kang Sadiq</v>
      </c>
      <c r="P155" t="e">
        <f>_xlfn.TEXTBEFORE(_xlfn.TEXTAFTER(Table1[[#This Row],[description]],"Composer:"),CHAR(10))</f>
        <v>#N/A</v>
      </c>
      <c r="Q155" t="str">
        <f>_xlfn.TEXTBEFORE(_xlfn.TEXTAFTER(Table1[[#This Row],[description]],CHAR(10)&amp;"Music:"),CHAR(10))</f>
        <v xml:space="preserve"> Manna Singh, Geet, Sehmby K</v>
      </c>
      <c r="R155" t="e">
        <f>_xlfn.TEXTBEFORE(_xlfn.TEXTAFTER(Table1[[#This Row],[description]],CHAR(10)&amp;"Video:"),CHAR(10))</f>
        <v>#N/A</v>
      </c>
      <c r="S155" s="1" t="e">
        <f>HYPERLINK(_xlfn.TEXTBEFORE(_xlfn.TEXTAFTER(Table1[[#This Row],[description]],"YouTube Music:"),CHAR(10)))</f>
        <v>#N/A</v>
      </c>
      <c r="T155" s="1" t="e">
        <f>HYPERLINK(_xlfn.TEXTBEFORE(_xlfn.TEXTAFTER(Table1[[#This Row],[description]],"Spotify:"),CHAR(10)))</f>
        <v>#N/A</v>
      </c>
      <c r="U155" s="1" t="e">
        <f>HYPERLINK(_xlfn.TEXTBEFORE(_xlfn.TEXTAFTER(Table1[[#This Row],[description]],"Apple Music:"),CHAR(10)))</f>
        <v>#N/A</v>
      </c>
      <c r="V155" s="1" t="e">
        <f>HYPERLINK(_xlfn.TEXTBEFORE(_xlfn.TEXTAFTER(Table1[[#This Row],[description]], "JioSaavn:"),CHAR(10)))</f>
        <v>#N/A</v>
      </c>
      <c r="W155" s="1" t="e">
        <f>HYPERLINK(_xlfn.TEXTBEFORE(_xlfn.TEXTAFTER(Table1[[#This Row],[description]], "Instagram Reel:"),CHAR(10)))</f>
        <v>#N/A</v>
      </c>
    </row>
    <row r="156" spans="1:23" x14ac:dyDescent="0.3">
      <c r="A156" t="s">
        <v>11</v>
      </c>
      <c r="B156" t="s">
        <v>1172</v>
      </c>
      <c r="C156" t="s">
        <v>1173</v>
      </c>
      <c r="D156" t="s">
        <v>1174</v>
      </c>
      <c r="E156" t="s">
        <v>1171</v>
      </c>
      <c r="F156" t="s">
        <v>16</v>
      </c>
      <c r="G156" t="s">
        <v>89</v>
      </c>
      <c r="H156" t="s">
        <v>1175</v>
      </c>
      <c r="I156" t="s">
        <v>1176</v>
      </c>
      <c r="J156" t="s">
        <v>1177</v>
      </c>
      <c r="K156" t="str">
        <f>LEFT(_xlfn.TEXTAFTER(Table1[[#This Row],[description]],"Label:"),10)</f>
        <v xml:space="preserve"> Geet MP3
</v>
      </c>
      <c r="L156" t="str" cm="1">
        <f t="array" ref="L1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6" t="str">
        <f>_xlfn.TEXTBEFORE(Table1[[#This Row],[Title]],{":","(","-"})</f>
        <v xml:space="preserve">Blush </v>
      </c>
      <c r="N156" t="str">
        <f>_xlfn.TEXTBEFORE(_xlfn.TEXTAFTER(Table1[[#This Row],[description]],"Singer:"),CHAR(10))</f>
        <v xml:space="preserve"> Riidham</v>
      </c>
      <c r="O156" t="str">
        <f>_xlfn.TEXTBEFORE(_xlfn.TEXTAFTER(Table1[[#This Row],[description]],"Lyrics:"),CHAR(10))</f>
        <v xml:space="preserve"> Raees</v>
      </c>
      <c r="P156" t="e">
        <f>_xlfn.TEXTBEFORE(_xlfn.TEXTAFTER(Table1[[#This Row],[description]],"Composer:"),CHAR(10))</f>
        <v>#N/A</v>
      </c>
      <c r="Q156" t="str">
        <f>_xlfn.TEXTBEFORE(_xlfn.TEXTAFTER(Table1[[#This Row],[description]],CHAR(10)&amp;"Music:"),CHAR(10))</f>
        <v xml:space="preserve"> Shevv</v>
      </c>
      <c r="R156" t="str">
        <f>_xlfn.TEXTBEFORE(_xlfn.TEXTAFTER(Table1[[#This Row],[description]],CHAR(10)&amp;"Video:"),CHAR(10))</f>
        <v xml:space="preserve"> Team Savio Sandhu</v>
      </c>
      <c r="S156" s="1" t="e">
        <f>HYPERLINK(_xlfn.TEXTBEFORE(_xlfn.TEXTAFTER(Table1[[#This Row],[description]],"YouTube Music:"),CHAR(10)))</f>
        <v>#N/A</v>
      </c>
      <c r="T156" s="1" t="str">
        <f>HYPERLINK(_xlfn.TEXTBEFORE(_xlfn.TEXTAFTER(Table1[[#This Row],[description]],"Spotify:"),CHAR(10)))</f>
        <v xml:space="preserve"> https://open.spotify.com/track/5iY92MTsnILK1253uAzSnD</v>
      </c>
      <c r="U156" s="1" t="str">
        <f>HYPERLINK(_xlfn.TEXTBEFORE(_xlfn.TEXTAFTER(Table1[[#This Row],[description]],"Apple Music:"),CHAR(10)))</f>
        <v xml:space="preserve"> https://music.apple.com/us/album/blush/1724175750?i=1724175754</v>
      </c>
      <c r="V156" s="1" t="e">
        <f>HYPERLINK(_xlfn.TEXTBEFORE(_xlfn.TEXTAFTER(Table1[[#This Row],[description]], "JioSaavn:"),CHAR(10)))</f>
        <v>#N/A</v>
      </c>
      <c r="W156" s="1" t="e">
        <f>HYPERLINK(_xlfn.TEXTBEFORE(_xlfn.TEXTAFTER(Table1[[#This Row],[description]], "Instagram Reel:"),CHAR(10)))</f>
        <v>#N/A</v>
      </c>
    </row>
    <row r="157" spans="1:23" x14ac:dyDescent="0.3">
      <c r="A157" t="s">
        <v>11</v>
      </c>
      <c r="B157" t="s">
        <v>1179</v>
      </c>
      <c r="C157" t="s">
        <v>1180</v>
      </c>
      <c r="D157" t="s">
        <v>1181</v>
      </c>
      <c r="E157" t="s">
        <v>1178</v>
      </c>
      <c r="F157" t="s">
        <v>16</v>
      </c>
      <c r="G157" t="s">
        <v>415</v>
      </c>
      <c r="H157" t="s">
        <v>1182</v>
      </c>
      <c r="I157" t="s">
        <v>1183</v>
      </c>
      <c r="J157" t="s">
        <v>1184</v>
      </c>
      <c r="K157" t="str">
        <f>LEFT(_xlfn.TEXTAFTER(Table1[[#This Row],[description]],"Label:"),10)</f>
        <v xml:space="preserve"> Geet MP3 </v>
      </c>
      <c r="L157" t="str" cm="1">
        <f t="array" ref="L1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7" t="str">
        <f>_xlfn.TEXTBEFORE(Table1[[#This Row],[Title]],{":","(","-"})</f>
        <v xml:space="preserve">Sun Sajna </v>
      </c>
      <c r="N157" t="str">
        <f>_xlfn.TEXTBEFORE(_xlfn.TEXTAFTER(Table1[[#This Row],[description]],"Singer:"),CHAR(10))</f>
        <v xml:space="preserve"> Deep Jandu, Chitralekha Sen</v>
      </c>
      <c r="O157" t="str">
        <f>_xlfn.TEXTBEFORE(_xlfn.TEXTAFTER(Table1[[#This Row],[description]],"Lyrics:"),CHAR(10))</f>
        <v xml:space="preserve"> Fateh Shergill</v>
      </c>
      <c r="P157" t="str">
        <f>_xlfn.TEXTBEFORE(_xlfn.TEXTAFTER(Table1[[#This Row],[description]],"Composer:"),CHAR(10))</f>
        <v xml:space="preserve"> Deep Jandu </v>
      </c>
      <c r="Q157" t="e">
        <f>_xlfn.TEXTBEFORE(_xlfn.TEXTAFTER(Table1[[#This Row],[description]],CHAR(10)&amp;"Music:"),CHAR(10))</f>
        <v>#N/A</v>
      </c>
      <c r="R157" t="e">
        <f>_xlfn.TEXTBEFORE(_xlfn.TEXTAFTER(Table1[[#This Row],[description]],CHAR(10)&amp;"Video:"),CHAR(10))</f>
        <v>#N/A</v>
      </c>
      <c r="S157" s="1" t="e">
        <f>HYPERLINK(_xlfn.TEXTBEFORE(_xlfn.TEXTAFTER(Table1[[#This Row],[description]],"YouTube Music:"),CHAR(10)))</f>
        <v>#N/A</v>
      </c>
      <c r="T157" s="1" t="e">
        <f>HYPERLINK(_xlfn.TEXTBEFORE(_xlfn.TEXTAFTER(Table1[[#This Row],[description]],"Spotify:"),CHAR(10)))</f>
        <v>#N/A</v>
      </c>
      <c r="U157" s="1" t="e">
        <f>HYPERLINK(_xlfn.TEXTBEFORE(_xlfn.TEXTAFTER(Table1[[#This Row],[description]],"Apple Music:"),CHAR(10)))</f>
        <v>#N/A</v>
      </c>
      <c r="V157" s="1" t="e">
        <f>HYPERLINK(_xlfn.TEXTBEFORE(_xlfn.TEXTAFTER(Table1[[#This Row],[description]], "JioSaavn:"),CHAR(10)))</f>
        <v>#N/A</v>
      </c>
      <c r="W157" s="1" t="e">
        <f>HYPERLINK(_xlfn.TEXTBEFORE(_xlfn.TEXTAFTER(Table1[[#This Row],[description]], "Instagram Reel:"),CHAR(10)))</f>
        <v>#N/A</v>
      </c>
    </row>
    <row r="158" spans="1:23" x14ac:dyDescent="0.3">
      <c r="A158" t="s">
        <v>11</v>
      </c>
      <c r="B158" t="s">
        <v>1186</v>
      </c>
      <c r="C158" t="s">
        <v>1187</v>
      </c>
      <c r="D158" t="s">
        <v>1188</v>
      </c>
      <c r="E158" t="s">
        <v>1185</v>
      </c>
      <c r="F158" t="s">
        <v>16</v>
      </c>
      <c r="G158" t="s">
        <v>1189</v>
      </c>
      <c r="H158" t="s">
        <v>1190</v>
      </c>
      <c r="I158" t="s">
        <v>1191</v>
      </c>
      <c r="J158" t="s">
        <v>1192</v>
      </c>
      <c r="K158" t="str">
        <f>LEFT(_xlfn.TEXTAFTER(Table1[[#This Row],[description]],"Label:"),10)</f>
        <v xml:space="preserve"> Geet MP3
</v>
      </c>
      <c r="L158" t="str" cm="1">
        <f t="array" ref="L1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8" t="str">
        <f>_xlfn.TEXTBEFORE(Table1[[#This Row],[Title]],{":","(","-"})</f>
        <v xml:space="preserve">Jee Nai Lagda </v>
      </c>
      <c r="N158" t="str">
        <f>_xlfn.TEXTBEFORE(_xlfn.TEXTAFTER(Table1[[#This Row],[description]],"Singer:"),CHAR(10))</f>
        <v xml:space="preserve"> Bhanu Pratap Agnihotri </v>
      </c>
      <c r="O158" t="e">
        <f>_xlfn.TEXTBEFORE(_xlfn.TEXTAFTER(Table1[[#This Row],[description]],"Lyrics:"),CHAR(10))</f>
        <v>#N/A</v>
      </c>
      <c r="P158" t="str">
        <f>_xlfn.TEXTBEFORE(_xlfn.TEXTAFTER(Table1[[#This Row],[description]],"Composer:"),CHAR(10))</f>
        <v xml:space="preserve"> Jaani </v>
      </c>
      <c r="Q158" t="str">
        <f>_xlfn.TEXTBEFORE(_xlfn.TEXTAFTER(Table1[[#This Row],[description]],CHAR(10)&amp;"Music:"),CHAR(10))</f>
        <v xml:space="preserve"> B Praak </v>
      </c>
      <c r="R158" t="e">
        <f>_xlfn.TEXTBEFORE(_xlfn.TEXTAFTER(Table1[[#This Row],[description]],CHAR(10)&amp;"Video:"),CHAR(10))</f>
        <v>#N/A</v>
      </c>
      <c r="S158" s="1" t="e">
        <f>HYPERLINK(_xlfn.TEXTBEFORE(_xlfn.TEXTAFTER(Table1[[#This Row],[description]],"YouTube Music:"),CHAR(10)))</f>
        <v>#N/A</v>
      </c>
      <c r="T158" s="1" t="str">
        <f>HYPERLINK(_xlfn.TEXTBEFORE(_xlfn.TEXTAFTER(Table1[[#This Row],[description]],"Spotify:"),CHAR(10)))</f>
        <v xml:space="preserve"> https://open.spotify.com/track/6OrFOa5lYGm14pgKv54zTN</v>
      </c>
      <c r="U158" s="1" t="str">
        <f>HYPERLINK(_xlfn.TEXTBEFORE(_xlfn.TEXTAFTER(Table1[[#This Row],[description]],"Apple Music:"),CHAR(10)))</f>
        <v xml:space="preserve"> https://music.apple.com/us/album/jee-nai-lagda-single/1721123521</v>
      </c>
      <c r="V158" s="1" t="e">
        <f>HYPERLINK(_xlfn.TEXTBEFORE(_xlfn.TEXTAFTER(Table1[[#This Row],[description]], "JioSaavn:"),CHAR(10)))</f>
        <v>#N/A</v>
      </c>
      <c r="W158" s="1" t="e">
        <f>HYPERLINK(_xlfn.TEXTBEFORE(_xlfn.TEXTAFTER(Table1[[#This Row],[description]], "Instagram Reel:"),CHAR(10)))</f>
        <v>#N/A</v>
      </c>
    </row>
    <row r="159" spans="1:23" x14ac:dyDescent="0.3">
      <c r="A159" t="s">
        <v>11</v>
      </c>
      <c r="B159" t="s">
        <v>1194</v>
      </c>
      <c r="C159" t="s">
        <v>1195</v>
      </c>
      <c r="D159" t="s">
        <v>1196</v>
      </c>
      <c r="E159" t="s">
        <v>1193</v>
      </c>
      <c r="F159" t="s">
        <v>16</v>
      </c>
      <c r="G159" t="s">
        <v>153</v>
      </c>
      <c r="H159" t="s">
        <v>1197</v>
      </c>
      <c r="I159" t="s">
        <v>1198</v>
      </c>
      <c r="J159" t="s">
        <v>1199</v>
      </c>
      <c r="K159" t="str">
        <f>LEFT(_xlfn.TEXTAFTER(Table1[[#This Row],[description]],"Label:"),10)</f>
        <v xml:space="preserve"> Geet MP3 </v>
      </c>
      <c r="L159" t="str" cm="1">
        <f t="array" ref="L1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59" t="str">
        <f>_xlfn.TEXTBEFORE(Table1[[#This Row],[Title]],{":","(","-"})</f>
        <v xml:space="preserve">Sawla Rang </v>
      </c>
      <c r="N159" t="str">
        <f>_xlfn.TEXTBEFORE(_xlfn.TEXTAFTER(Table1[[#This Row],[description]],"Singer:"),CHAR(10))</f>
        <v xml:space="preserve"> Lucas</v>
      </c>
      <c r="O159" t="str">
        <f>_xlfn.TEXTBEFORE(_xlfn.TEXTAFTER(Table1[[#This Row],[description]],"Lyrics:"),CHAR(10))</f>
        <v xml:space="preserve"> Lucas </v>
      </c>
      <c r="P159" t="str">
        <f>_xlfn.TEXTBEFORE(_xlfn.TEXTAFTER(Table1[[#This Row],[description]],"Composer:"),CHAR(10))</f>
        <v xml:space="preserve"> Lucas</v>
      </c>
      <c r="Q159" t="str">
        <f>_xlfn.TEXTBEFORE(_xlfn.TEXTAFTER(Table1[[#This Row],[description]],CHAR(10)&amp;"Music:"),CHAR(10))</f>
        <v xml:space="preserve"> Meavin  </v>
      </c>
      <c r="R159" t="e">
        <f>_xlfn.TEXTBEFORE(_xlfn.TEXTAFTER(Table1[[#This Row],[description]],CHAR(10)&amp;"Video:"),CHAR(10))</f>
        <v>#N/A</v>
      </c>
      <c r="S159" s="1" t="e">
        <f>HYPERLINK(_xlfn.TEXTBEFORE(_xlfn.TEXTAFTER(Table1[[#This Row],[description]],"YouTube Music:"),CHAR(10)))</f>
        <v>#N/A</v>
      </c>
      <c r="T159" s="1" t="e">
        <f>HYPERLINK(_xlfn.TEXTBEFORE(_xlfn.TEXTAFTER(Table1[[#This Row],[description]],"Spotify:"),CHAR(10)))</f>
        <v>#N/A</v>
      </c>
      <c r="U159" s="1" t="e">
        <f>HYPERLINK(_xlfn.TEXTBEFORE(_xlfn.TEXTAFTER(Table1[[#This Row],[description]],"Apple Music:"),CHAR(10)))</f>
        <v>#N/A</v>
      </c>
      <c r="V159" s="1" t="e">
        <f>HYPERLINK(_xlfn.TEXTBEFORE(_xlfn.TEXTAFTER(Table1[[#This Row],[description]], "JioSaavn:"),CHAR(10)))</f>
        <v>#N/A</v>
      </c>
      <c r="W159" s="1" t="e">
        <f>HYPERLINK(_xlfn.TEXTBEFORE(_xlfn.TEXTAFTER(Table1[[#This Row],[description]], "Instagram Reel:"),CHAR(10)))</f>
        <v>#N/A</v>
      </c>
    </row>
    <row r="160" spans="1:23" x14ac:dyDescent="0.3">
      <c r="A160" t="s">
        <v>11</v>
      </c>
      <c r="B160" t="s">
        <v>1201</v>
      </c>
      <c r="C160" t="s">
        <v>1202</v>
      </c>
      <c r="D160" t="s">
        <v>1203</v>
      </c>
      <c r="E160" t="s">
        <v>1200</v>
      </c>
      <c r="F160" t="s">
        <v>16</v>
      </c>
      <c r="G160" t="s">
        <v>1204</v>
      </c>
      <c r="H160" t="s">
        <v>1205</v>
      </c>
      <c r="I160" t="s">
        <v>1206</v>
      </c>
      <c r="J160" t="s">
        <v>1207</v>
      </c>
      <c r="K160" t="str">
        <f>LEFT(_xlfn.TEXTAFTER(Table1[[#This Row],[description]],"Label:"),10)</f>
        <v xml:space="preserve"> Geet MP3
</v>
      </c>
      <c r="L160" t="str" cm="1">
        <f t="array" ref="L1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0" t="str">
        <f>_xlfn.TEXTBEFORE(Table1[[#This Row],[Title]],{":","(","-"})</f>
        <v xml:space="preserve">Salute Wajde </v>
      </c>
      <c r="N160" t="e">
        <f>_xlfn.TEXTBEFORE(_xlfn.TEXTAFTER(Table1[[#This Row],[description]],"Singer:"),CHAR(10))</f>
        <v>#N/A</v>
      </c>
      <c r="O160" t="str">
        <f>_xlfn.TEXTBEFORE(_xlfn.TEXTAFTER(Table1[[#This Row],[description]],"Lyrics:"),CHAR(10))</f>
        <v xml:space="preserve"> Abrol</v>
      </c>
      <c r="P160" t="e">
        <f>_xlfn.TEXTBEFORE(_xlfn.TEXTAFTER(Table1[[#This Row],[description]],"Composer:"),CHAR(10))</f>
        <v>#N/A</v>
      </c>
      <c r="Q160" t="str">
        <f>_xlfn.TEXTBEFORE(_xlfn.TEXTAFTER(Table1[[#This Row],[description]],CHAR(10)&amp;"Music:"),CHAR(10))</f>
        <v xml:space="preserve"> Big Smoke</v>
      </c>
      <c r="R160" t="e">
        <f>_xlfn.TEXTBEFORE(_xlfn.TEXTAFTER(Table1[[#This Row],[description]],CHAR(10)&amp;"Video:"),CHAR(10))</f>
        <v>#N/A</v>
      </c>
      <c r="S160" s="1" t="e">
        <f>HYPERLINK(_xlfn.TEXTBEFORE(_xlfn.TEXTAFTER(Table1[[#This Row],[description]],"YouTube Music:"),CHAR(10)))</f>
        <v>#N/A</v>
      </c>
      <c r="T160" s="1" t="e">
        <f>HYPERLINK(_xlfn.TEXTBEFORE(_xlfn.TEXTAFTER(Table1[[#This Row],[description]],"Spotify:"),CHAR(10)))</f>
        <v>#N/A</v>
      </c>
      <c r="U160" s="1" t="e">
        <f>HYPERLINK(_xlfn.TEXTBEFORE(_xlfn.TEXTAFTER(Table1[[#This Row],[description]],"Apple Music:"),CHAR(10)))</f>
        <v>#N/A</v>
      </c>
      <c r="V160" s="1" t="e">
        <f>HYPERLINK(_xlfn.TEXTBEFORE(_xlfn.TEXTAFTER(Table1[[#This Row],[description]], "JioSaavn:"),CHAR(10)))</f>
        <v>#N/A</v>
      </c>
      <c r="W160" s="1" t="e">
        <f>HYPERLINK(_xlfn.TEXTBEFORE(_xlfn.TEXTAFTER(Table1[[#This Row],[description]], "Instagram Reel:"),CHAR(10)))</f>
        <v>#N/A</v>
      </c>
    </row>
    <row r="161" spans="1:23" x14ac:dyDescent="0.3">
      <c r="A161" t="s">
        <v>11</v>
      </c>
      <c r="B161" t="s">
        <v>1209</v>
      </c>
      <c r="C161" t="s">
        <v>1210</v>
      </c>
      <c r="D161" t="s">
        <v>1211</v>
      </c>
      <c r="E161" t="s">
        <v>1208</v>
      </c>
      <c r="F161" t="s">
        <v>16</v>
      </c>
      <c r="G161" t="s">
        <v>1212</v>
      </c>
      <c r="H161" t="s">
        <v>1213</v>
      </c>
      <c r="I161" t="s">
        <v>1214</v>
      </c>
      <c r="J161" t="s">
        <v>1215</v>
      </c>
      <c r="K161" t="str">
        <f>LEFT(_xlfn.TEXTAFTER(Table1[[#This Row],[description]],"Label:"),10)</f>
        <v xml:space="preserve"> Geet MP3
</v>
      </c>
      <c r="L161" t="str" cm="1">
        <f t="array" ref="L1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1" t="str">
        <f>_xlfn.TEXTBEFORE(Table1[[#This Row],[Title]],{":","(","-"})</f>
        <v xml:space="preserve">Ego </v>
      </c>
      <c r="N161" t="e">
        <f>_xlfn.TEXTBEFORE(_xlfn.TEXTAFTER(Table1[[#This Row],[description]],"Singer:"),CHAR(10))</f>
        <v>#N/A</v>
      </c>
      <c r="O161" t="e">
        <f>_xlfn.TEXTBEFORE(_xlfn.TEXTAFTER(Table1[[#This Row],[description]],"Lyrics:"),CHAR(10))</f>
        <v>#N/A</v>
      </c>
      <c r="P161" t="str">
        <f>_xlfn.TEXTBEFORE(_xlfn.TEXTAFTER(Table1[[#This Row],[description]],"Composer:"),CHAR(10))</f>
        <v xml:space="preserve"> Satbir Aujla</v>
      </c>
      <c r="Q161" t="str">
        <f>_xlfn.TEXTBEFORE(_xlfn.TEXTAFTER(Table1[[#This Row],[description]],CHAR(10)&amp;"Music:"),CHAR(10))</f>
        <v xml:space="preserve"> Deol Harman</v>
      </c>
      <c r="R161" t="e">
        <f>_xlfn.TEXTBEFORE(_xlfn.TEXTAFTER(Table1[[#This Row],[description]],CHAR(10)&amp;"Video:"),CHAR(10))</f>
        <v>#N/A</v>
      </c>
      <c r="S161" s="1" t="e">
        <f>HYPERLINK(_xlfn.TEXTBEFORE(_xlfn.TEXTAFTER(Table1[[#This Row],[description]],"YouTube Music:"),CHAR(10)))</f>
        <v>#N/A</v>
      </c>
      <c r="T161" s="1" t="str">
        <f>HYPERLINK(_xlfn.TEXTBEFORE(_xlfn.TEXTAFTER(Table1[[#This Row],[description]],"Spotify:"),CHAR(10)))</f>
        <v xml:space="preserve"> https://open.spotify.com/album/3z7mexs8OGULIiubjLejrg</v>
      </c>
      <c r="U161" s="1" t="str">
        <f>HYPERLINK(_xlfn.TEXTBEFORE(_xlfn.TEXTAFTER(Table1[[#This Row],[description]],"Apple Music:"),CHAR(10)))</f>
        <v xml:space="preserve"> https://music.apple.com/in/album/folk-session/1718019731</v>
      </c>
      <c r="V161" s="1" t="str">
        <f>HYPERLINK(_xlfn.TEXTBEFORE(_xlfn.TEXTAFTER(Table1[[#This Row],[description]], "JioSaavn:"),CHAR(10)))</f>
        <v xml:space="preserve"> https://www.jiosaavn.com/album/folk-session/nPo9vlVZKkM_</v>
      </c>
      <c r="W161" s="1" t="e">
        <f>HYPERLINK(_xlfn.TEXTBEFORE(_xlfn.TEXTAFTER(Table1[[#This Row],[description]], "Instagram Reel:"),CHAR(10)))</f>
        <v>#N/A</v>
      </c>
    </row>
    <row r="162" spans="1:23" x14ac:dyDescent="0.3">
      <c r="A162" t="s">
        <v>11</v>
      </c>
      <c r="B162" t="s">
        <v>1217</v>
      </c>
      <c r="C162" t="s">
        <v>1210</v>
      </c>
      <c r="D162" t="s">
        <v>1218</v>
      </c>
      <c r="E162" t="s">
        <v>1216</v>
      </c>
      <c r="F162" t="s">
        <v>16</v>
      </c>
      <c r="G162" t="s">
        <v>113</v>
      </c>
      <c r="H162" t="s">
        <v>1219</v>
      </c>
      <c r="I162" t="s">
        <v>1220</v>
      </c>
      <c r="J162" t="s">
        <v>919</v>
      </c>
      <c r="K162" t="str">
        <f>LEFT(_xlfn.TEXTAFTER(Table1[[#This Row],[description]],"Label:"),10)</f>
        <v xml:space="preserve"> Geet MP3
</v>
      </c>
      <c r="L162" t="str" cm="1">
        <f t="array" ref="L1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2" t="str">
        <f>_xlfn.TEXTBEFORE(Table1[[#This Row],[Title]],{":","(","-"})</f>
        <v xml:space="preserve">Star </v>
      </c>
      <c r="N162" t="e">
        <f>_xlfn.TEXTBEFORE(_xlfn.TEXTAFTER(Table1[[#This Row],[description]],"Singer:"),CHAR(10))</f>
        <v>#N/A</v>
      </c>
      <c r="O162" t="e">
        <f>_xlfn.TEXTBEFORE(_xlfn.TEXTAFTER(Table1[[#This Row],[description]],"Lyrics:"),CHAR(10))</f>
        <v>#N/A</v>
      </c>
      <c r="P162" t="str">
        <f>_xlfn.TEXTBEFORE(_xlfn.TEXTAFTER(Table1[[#This Row],[description]],"Composer:"),CHAR(10))</f>
        <v xml:space="preserve"> Satbir Aujla</v>
      </c>
      <c r="Q162" t="str">
        <f>_xlfn.TEXTBEFORE(_xlfn.TEXTAFTER(Table1[[#This Row],[description]],CHAR(10)&amp;"Music:"),CHAR(10))</f>
        <v xml:space="preserve"> Deol Harman</v>
      </c>
      <c r="R162" t="e">
        <f>_xlfn.TEXTBEFORE(_xlfn.TEXTAFTER(Table1[[#This Row],[description]],CHAR(10)&amp;"Video:"),CHAR(10))</f>
        <v>#N/A</v>
      </c>
      <c r="S162" s="1" t="e">
        <f>HYPERLINK(_xlfn.TEXTBEFORE(_xlfn.TEXTAFTER(Table1[[#This Row],[description]],"YouTube Music:"),CHAR(10)))</f>
        <v>#N/A</v>
      </c>
      <c r="T162" s="1" t="str">
        <f>HYPERLINK(_xlfn.TEXTBEFORE(_xlfn.TEXTAFTER(Table1[[#This Row],[description]],"Spotify:"),CHAR(10)))</f>
        <v xml:space="preserve"> https://open.spotify.com/album/3z7mexs8OGULIiubjLejrg</v>
      </c>
      <c r="U162" s="1" t="str">
        <f>HYPERLINK(_xlfn.TEXTBEFORE(_xlfn.TEXTAFTER(Table1[[#This Row],[description]],"Apple Music:"),CHAR(10)))</f>
        <v xml:space="preserve"> https://music.apple.com/in/album/folk-session/1718019731</v>
      </c>
      <c r="V162" s="1" t="str">
        <f>HYPERLINK(_xlfn.TEXTBEFORE(_xlfn.TEXTAFTER(Table1[[#This Row],[description]], "JioSaavn:"),CHAR(10)))</f>
        <v xml:space="preserve"> https://www.jiosaavn.com/album/folk-session/nPo9vlVZKkM_</v>
      </c>
      <c r="W162" s="1" t="e">
        <f>HYPERLINK(_xlfn.TEXTBEFORE(_xlfn.TEXTAFTER(Table1[[#This Row],[description]], "Instagram Reel:"),CHAR(10)))</f>
        <v>#N/A</v>
      </c>
    </row>
    <row r="163" spans="1:23" x14ac:dyDescent="0.3">
      <c r="A163" t="s">
        <v>11</v>
      </c>
      <c r="B163" t="s">
        <v>1222</v>
      </c>
      <c r="C163" t="s">
        <v>1223</v>
      </c>
      <c r="D163" t="s">
        <v>1224</v>
      </c>
      <c r="E163" t="s">
        <v>1221</v>
      </c>
      <c r="F163" t="s">
        <v>16</v>
      </c>
      <c r="G163" t="s">
        <v>97</v>
      </c>
      <c r="H163" t="s">
        <v>1225</v>
      </c>
      <c r="I163" t="s">
        <v>1226</v>
      </c>
      <c r="J163" t="s">
        <v>76</v>
      </c>
      <c r="K163" t="str">
        <f>LEFT(_xlfn.TEXTAFTER(Table1[[#This Row],[description]],"Label:"),10)</f>
        <v xml:space="preserve"> Geet MP3
</v>
      </c>
      <c r="L163" t="str" cm="1">
        <f t="array" ref="L1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3" t="str">
        <f>_xlfn.TEXTBEFORE(Table1[[#This Row],[Title]],{":","(","-"})</f>
        <v xml:space="preserve">On You </v>
      </c>
      <c r="N163" t="e">
        <f>_xlfn.TEXTBEFORE(_xlfn.TEXTAFTER(Table1[[#This Row],[description]],"Singer:"),CHAR(10))</f>
        <v>#N/A</v>
      </c>
      <c r="O163" t="e">
        <f>_xlfn.TEXTBEFORE(_xlfn.TEXTAFTER(Table1[[#This Row],[description]],"Lyrics:"),CHAR(10))</f>
        <v>#N/A</v>
      </c>
      <c r="P163" t="str">
        <f>_xlfn.TEXTBEFORE(_xlfn.TEXTAFTER(Table1[[#This Row],[description]],"Composer:"),CHAR(10))</f>
        <v xml:space="preserve"> Satbir Aujla</v>
      </c>
      <c r="Q163" t="str">
        <f>_xlfn.TEXTBEFORE(_xlfn.TEXTAFTER(Table1[[#This Row],[description]],CHAR(10)&amp;"Music:"),CHAR(10))</f>
        <v xml:space="preserve"> Deol Harman</v>
      </c>
      <c r="R163" t="e">
        <f>_xlfn.TEXTBEFORE(_xlfn.TEXTAFTER(Table1[[#This Row],[description]],CHAR(10)&amp;"Video:"),CHAR(10))</f>
        <v>#N/A</v>
      </c>
      <c r="S163" s="1" t="e">
        <f>HYPERLINK(_xlfn.TEXTBEFORE(_xlfn.TEXTAFTER(Table1[[#This Row],[description]],"YouTube Music:"),CHAR(10)))</f>
        <v>#N/A</v>
      </c>
      <c r="T163" s="1" t="str">
        <f>HYPERLINK(_xlfn.TEXTBEFORE(_xlfn.TEXTAFTER(Table1[[#This Row],[description]],"Spotify:"),CHAR(10)))</f>
        <v xml:space="preserve"> https://open.spotify.com/album/3z7mexs8OGULIiubjLejrg</v>
      </c>
      <c r="U163" s="1" t="str">
        <f>HYPERLINK(_xlfn.TEXTBEFORE(_xlfn.TEXTAFTER(Table1[[#This Row],[description]],"Apple Music:"),CHAR(10)))</f>
        <v xml:space="preserve"> https://music.apple.com/in/album/folk-session/1718019731</v>
      </c>
      <c r="V163" s="1" t="str">
        <f>HYPERLINK(_xlfn.TEXTBEFORE(_xlfn.TEXTAFTER(Table1[[#This Row],[description]], "JioSaavn:"),CHAR(10)))</f>
        <v xml:space="preserve"> https://www.jiosaavn.com/album/folk-session/nPo9vlVZKkM_</v>
      </c>
      <c r="W163" s="1" t="e">
        <f>HYPERLINK(_xlfn.TEXTBEFORE(_xlfn.TEXTAFTER(Table1[[#This Row],[description]], "Instagram Reel:"),CHAR(10)))</f>
        <v>#N/A</v>
      </c>
    </row>
    <row r="164" spans="1:23" x14ac:dyDescent="0.3">
      <c r="A164" t="s">
        <v>11</v>
      </c>
      <c r="B164" t="s">
        <v>1228</v>
      </c>
      <c r="C164" t="s">
        <v>1223</v>
      </c>
      <c r="D164" t="s">
        <v>1229</v>
      </c>
      <c r="E164" t="s">
        <v>1227</v>
      </c>
      <c r="F164" t="s">
        <v>16</v>
      </c>
      <c r="G164" t="s">
        <v>41</v>
      </c>
      <c r="H164" t="s">
        <v>1230</v>
      </c>
      <c r="I164" t="s">
        <v>1231</v>
      </c>
      <c r="J164" t="s">
        <v>1232</v>
      </c>
      <c r="K164" t="str">
        <f>LEFT(_xlfn.TEXTAFTER(Table1[[#This Row],[description]],"Label:"),10)</f>
        <v xml:space="preserve"> Geet MP3
</v>
      </c>
      <c r="L164" t="str" cm="1">
        <f t="array" ref="L1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4" t="str">
        <f>_xlfn.TEXTBEFORE(Table1[[#This Row],[Title]],{":","(","-"})</f>
        <v xml:space="preserve">Pair </v>
      </c>
      <c r="N164" t="e">
        <f>_xlfn.TEXTBEFORE(_xlfn.TEXTAFTER(Table1[[#This Row],[description]],"Singer:"),CHAR(10))</f>
        <v>#N/A</v>
      </c>
      <c r="O164" t="e">
        <f>_xlfn.TEXTBEFORE(_xlfn.TEXTAFTER(Table1[[#This Row],[description]],"Lyrics:"),CHAR(10))</f>
        <v>#N/A</v>
      </c>
      <c r="P164" t="str">
        <f>_xlfn.TEXTBEFORE(_xlfn.TEXTAFTER(Table1[[#This Row],[description]],"Composer:"),CHAR(10))</f>
        <v xml:space="preserve"> Satbir Aujla</v>
      </c>
      <c r="Q164" t="str">
        <f>_xlfn.TEXTBEFORE(_xlfn.TEXTAFTER(Table1[[#This Row],[description]],CHAR(10)&amp;"Music:"),CHAR(10))</f>
        <v xml:space="preserve"> Deol Harman</v>
      </c>
      <c r="R164" t="e">
        <f>_xlfn.TEXTBEFORE(_xlfn.TEXTAFTER(Table1[[#This Row],[description]],CHAR(10)&amp;"Video:"),CHAR(10))</f>
        <v>#N/A</v>
      </c>
      <c r="S164" s="1" t="e">
        <f>HYPERLINK(_xlfn.TEXTBEFORE(_xlfn.TEXTAFTER(Table1[[#This Row],[description]],"YouTube Music:"),CHAR(10)))</f>
        <v>#N/A</v>
      </c>
      <c r="T164" s="1" t="str">
        <f>HYPERLINK(_xlfn.TEXTBEFORE(_xlfn.TEXTAFTER(Table1[[#This Row],[description]],"Spotify:"),CHAR(10)))</f>
        <v xml:space="preserve"> https://open.spotify.com/album/3z7mexs8OGULIiubjLejrg</v>
      </c>
      <c r="U164" s="1" t="str">
        <f>HYPERLINK(_xlfn.TEXTBEFORE(_xlfn.TEXTAFTER(Table1[[#This Row],[description]],"Apple Music:"),CHAR(10)))</f>
        <v xml:space="preserve"> https://music.apple.com/in/album/folk-session/1718019731</v>
      </c>
      <c r="V164" s="1" t="str">
        <f>HYPERLINK(_xlfn.TEXTBEFORE(_xlfn.TEXTAFTER(Table1[[#This Row],[description]], "JioSaavn:"),CHAR(10)))</f>
        <v xml:space="preserve"> https://www.jiosaavn.com/album/folk-session/nPo9vlVZKkM_</v>
      </c>
      <c r="W164" s="1" t="e">
        <f>HYPERLINK(_xlfn.TEXTBEFORE(_xlfn.TEXTAFTER(Table1[[#This Row],[description]], "Instagram Reel:"),CHAR(10)))</f>
        <v>#N/A</v>
      </c>
    </row>
    <row r="165" spans="1:23" x14ac:dyDescent="0.3">
      <c r="A165" t="s">
        <v>11</v>
      </c>
      <c r="B165" t="s">
        <v>1234</v>
      </c>
      <c r="C165" t="s">
        <v>1223</v>
      </c>
      <c r="D165" t="s">
        <v>1235</v>
      </c>
      <c r="E165" t="s">
        <v>1233</v>
      </c>
      <c r="F165" t="s">
        <v>16</v>
      </c>
      <c r="G165" t="s">
        <v>1032</v>
      </c>
      <c r="H165" t="s">
        <v>1236</v>
      </c>
      <c r="I165" t="s">
        <v>1237</v>
      </c>
      <c r="J165" t="s">
        <v>1238</v>
      </c>
      <c r="K165" t="str">
        <f>LEFT(_xlfn.TEXTAFTER(Table1[[#This Row],[description]],"Label:"),10)</f>
        <v xml:space="preserve"> Geet MP3
</v>
      </c>
      <c r="L165" t="str" cm="1">
        <f t="array" ref="L1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5" t="str">
        <f>_xlfn.TEXTBEFORE(Table1[[#This Row],[Title]],{":","(","-"})</f>
        <v xml:space="preserve">Jattiyan Ne </v>
      </c>
      <c r="N165" t="e">
        <f>_xlfn.TEXTBEFORE(_xlfn.TEXTAFTER(Table1[[#This Row],[description]],"Singer:"),CHAR(10))</f>
        <v>#N/A</v>
      </c>
      <c r="O165" t="e">
        <f>_xlfn.TEXTBEFORE(_xlfn.TEXTAFTER(Table1[[#This Row],[description]],"Lyrics:"),CHAR(10))</f>
        <v>#N/A</v>
      </c>
      <c r="P165" t="str">
        <f>_xlfn.TEXTBEFORE(_xlfn.TEXTAFTER(Table1[[#This Row],[description]],"Composer:"),CHAR(10))</f>
        <v xml:space="preserve"> Satbir Aujla</v>
      </c>
      <c r="Q165" t="str">
        <f>_xlfn.TEXTBEFORE(_xlfn.TEXTAFTER(Table1[[#This Row],[description]],CHAR(10)&amp;"Music:"),CHAR(10))</f>
        <v xml:space="preserve"> Deol Harman</v>
      </c>
      <c r="R165" t="e">
        <f>_xlfn.TEXTBEFORE(_xlfn.TEXTAFTER(Table1[[#This Row],[description]],CHAR(10)&amp;"Video:"),CHAR(10))</f>
        <v>#N/A</v>
      </c>
      <c r="S165" s="1" t="e">
        <f>HYPERLINK(_xlfn.TEXTBEFORE(_xlfn.TEXTAFTER(Table1[[#This Row],[description]],"YouTube Music:"),CHAR(10)))</f>
        <v>#N/A</v>
      </c>
      <c r="T165" s="1" t="str">
        <f>HYPERLINK(_xlfn.TEXTBEFORE(_xlfn.TEXTAFTER(Table1[[#This Row],[description]],"Spotify:"),CHAR(10)))</f>
        <v xml:space="preserve"> https://open.spotify.com/album/3z7mexs8OGULIiubjLejrg</v>
      </c>
      <c r="U165" s="1" t="str">
        <f>HYPERLINK(_xlfn.TEXTBEFORE(_xlfn.TEXTAFTER(Table1[[#This Row],[description]],"Apple Music:"),CHAR(10)))</f>
        <v xml:space="preserve"> https://music.apple.com/in/album/folk-session/1718019731</v>
      </c>
      <c r="V165" s="1" t="str">
        <f>HYPERLINK(_xlfn.TEXTBEFORE(_xlfn.TEXTAFTER(Table1[[#This Row],[description]], "JioSaavn:"),CHAR(10)))</f>
        <v xml:space="preserve"> https://www.jiosaavn.com/album/folk-session/nPo9vlVZKkM_</v>
      </c>
      <c r="W165" s="1" t="e">
        <f>HYPERLINK(_xlfn.TEXTBEFORE(_xlfn.TEXTAFTER(Table1[[#This Row],[description]], "Instagram Reel:"),CHAR(10)))</f>
        <v>#N/A</v>
      </c>
    </row>
    <row r="166" spans="1:23" x14ac:dyDescent="0.3">
      <c r="A166" t="s">
        <v>11</v>
      </c>
      <c r="B166" t="s">
        <v>1240</v>
      </c>
      <c r="C166" t="s">
        <v>1210</v>
      </c>
      <c r="D166" t="s">
        <v>1241</v>
      </c>
      <c r="E166" t="s">
        <v>1239</v>
      </c>
      <c r="F166" t="s">
        <v>16</v>
      </c>
      <c r="G166" t="s">
        <v>900</v>
      </c>
      <c r="H166" t="s">
        <v>1242</v>
      </c>
      <c r="I166" t="s">
        <v>1243</v>
      </c>
      <c r="J166" t="s">
        <v>1244</v>
      </c>
      <c r="K166" t="str">
        <f>LEFT(_xlfn.TEXTAFTER(Table1[[#This Row],[description]],"Label:"),10)</f>
        <v xml:space="preserve"> Geet MP3
</v>
      </c>
      <c r="L166" t="str" cm="1">
        <f t="array" ref="L1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6" t="str">
        <f>_xlfn.TEXTBEFORE(Table1[[#This Row],[Title]],{":","(","-"})</f>
        <v xml:space="preserve">Hass Paindi </v>
      </c>
      <c r="N166" t="e">
        <f>_xlfn.TEXTBEFORE(_xlfn.TEXTAFTER(Table1[[#This Row],[description]],"Singer:"),CHAR(10))</f>
        <v>#N/A</v>
      </c>
      <c r="O166" t="e">
        <f>_xlfn.TEXTBEFORE(_xlfn.TEXTAFTER(Table1[[#This Row],[description]],"Lyrics:"),CHAR(10))</f>
        <v>#N/A</v>
      </c>
      <c r="P166" t="str">
        <f>_xlfn.TEXTBEFORE(_xlfn.TEXTAFTER(Table1[[#This Row],[description]],"Composer:"),CHAR(10))</f>
        <v xml:space="preserve"> Satbir Aujla</v>
      </c>
      <c r="Q166" t="str">
        <f>_xlfn.TEXTBEFORE(_xlfn.TEXTAFTER(Table1[[#This Row],[description]],CHAR(10)&amp;"Music:"),CHAR(10))</f>
        <v xml:space="preserve"> Deol Harman</v>
      </c>
      <c r="R166" t="e">
        <f>_xlfn.TEXTBEFORE(_xlfn.TEXTAFTER(Table1[[#This Row],[description]],CHAR(10)&amp;"Video:"),CHAR(10))</f>
        <v>#N/A</v>
      </c>
      <c r="S166" s="1" t="e">
        <f>HYPERLINK(_xlfn.TEXTBEFORE(_xlfn.TEXTAFTER(Table1[[#This Row],[description]],"YouTube Music:"),CHAR(10)))</f>
        <v>#N/A</v>
      </c>
      <c r="T166" s="1" t="str">
        <f>HYPERLINK(_xlfn.TEXTBEFORE(_xlfn.TEXTAFTER(Table1[[#This Row],[description]],"Spotify:"),CHAR(10)))</f>
        <v xml:space="preserve"> https://open.spotify.com/album/3z7mexs8OGULIiubjLejrg</v>
      </c>
      <c r="U166" s="1" t="str">
        <f>HYPERLINK(_xlfn.TEXTBEFORE(_xlfn.TEXTAFTER(Table1[[#This Row],[description]],"Apple Music:"),CHAR(10)))</f>
        <v xml:space="preserve"> https://music.apple.com/in/album/folk-session/1718019731</v>
      </c>
      <c r="V166" s="1" t="str">
        <f>HYPERLINK(_xlfn.TEXTBEFORE(_xlfn.TEXTAFTER(Table1[[#This Row],[description]], "JioSaavn:"),CHAR(10)))</f>
        <v xml:space="preserve"> https://www.jiosaavn.com/album/folk-session/nPo9vlVZKkM_</v>
      </c>
      <c r="W166" s="1" t="e">
        <f>HYPERLINK(_xlfn.TEXTBEFORE(_xlfn.TEXTAFTER(Table1[[#This Row],[description]], "Instagram Reel:"),CHAR(10)))</f>
        <v>#N/A</v>
      </c>
    </row>
    <row r="167" spans="1:23" x14ac:dyDescent="0.3">
      <c r="A167" t="s">
        <v>11</v>
      </c>
      <c r="B167" t="s">
        <v>1246</v>
      </c>
      <c r="C167" t="s">
        <v>1223</v>
      </c>
      <c r="D167" t="s">
        <v>1247</v>
      </c>
      <c r="E167" t="s">
        <v>1245</v>
      </c>
      <c r="F167" t="s">
        <v>16</v>
      </c>
      <c r="G167" t="s">
        <v>153</v>
      </c>
      <c r="H167" t="s">
        <v>1248</v>
      </c>
      <c r="I167" t="s">
        <v>1249</v>
      </c>
      <c r="J167" t="s">
        <v>1250</v>
      </c>
      <c r="K167" t="str">
        <f>LEFT(_xlfn.TEXTAFTER(Table1[[#This Row],[description]],"Label:"),10)</f>
        <v xml:space="preserve"> Geet MP3
</v>
      </c>
      <c r="L167" t="str" cm="1">
        <f t="array" ref="L1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7" t="str">
        <f>_xlfn.TEXTBEFORE(Table1[[#This Row],[Title]],{":","(","-"})</f>
        <v xml:space="preserve">Fakkar Bande </v>
      </c>
      <c r="N167" t="e">
        <f>_xlfn.TEXTBEFORE(_xlfn.TEXTAFTER(Table1[[#This Row],[description]],"Singer:"),CHAR(10))</f>
        <v>#N/A</v>
      </c>
      <c r="O167" t="e">
        <f>_xlfn.TEXTBEFORE(_xlfn.TEXTAFTER(Table1[[#This Row],[description]],"Lyrics:"),CHAR(10))</f>
        <v>#N/A</v>
      </c>
      <c r="P167" t="str">
        <f>_xlfn.TEXTBEFORE(_xlfn.TEXTAFTER(Table1[[#This Row],[description]],"Composer:"),CHAR(10))</f>
        <v xml:space="preserve"> Satbir Aujla</v>
      </c>
      <c r="Q167" t="str">
        <f>_xlfn.TEXTBEFORE(_xlfn.TEXTAFTER(Table1[[#This Row],[description]],CHAR(10)&amp;"Music:"),CHAR(10))</f>
        <v xml:space="preserve"> Deol Harman</v>
      </c>
      <c r="R167" t="e">
        <f>_xlfn.TEXTBEFORE(_xlfn.TEXTAFTER(Table1[[#This Row],[description]],CHAR(10)&amp;"Video:"),CHAR(10))</f>
        <v>#N/A</v>
      </c>
      <c r="S167" s="1" t="e">
        <f>HYPERLINK(_xlfn.TEXTBEFORE(_xlfn.TEXTAFTER(Table1[[#This Row],[description]],"YouTube Music:"),CHAR(10)))</f>
        <v>#N/A</v>
      </c>
      <c r="T167" s="1" t="str">
        <f>HYPERLINK(_xlfn.TEXTBEFORE(_xlfn.TEXTAFTER(Table1[[#This Row],[description]],"Spotify:"),CHAR(10)))</f>
        <v xml:space="preserve"> https://open.spotify.com/album/3z7mexs8OGULIiubjLejrg</v>
      </c>
      <c r="U167" s="1" t="str">
        <f>HYPERLINK(_xlfn.TEXTBEFORE(_xlfn.TEXTAFTER(Table1[[#This Row],[description]],"Apple Music:"),CHAR(10)))</f>
        <v xml:space="preserve"> https://music.apple.com/in/album/folk-session/1718019731</v>
      </c>
      <c r="V167" s="1" t="str">
        <f>HYPERLINK(_xlfn.TEXTBEFORE(_xlfn.TEXTAFTER(Table1[[#This Row],[description]], "JioSaavn:"),CHAR(10)))</f>
        <v xml:space="preserve"> https://www.jiosaavn.com/album/folk-session/nPo9vlVZKkM_</v>
      </c>
      <c r="W167" s="1" t="e">
        <f>HYPERLINK(_xlfn.TEXTBEFORE(_xlfn.TEXTAFTER(Table1[[#This Row],[description]], "Instagram Reel:"),CHAR(10)))</f>
        <v>#N/A</v>
      </c>
    </row>
    <row r="168" spans="1:23" x14ac:dyDescent="0.3">
      <c r="A168" t="s">
        <v>11</v>
      </c>
      <c r="B168" t="s">
        <v>1252</v>
      </c>
      <c r="C168" t="s">
        <v>1253</v>
      </c>
      <c r="D168" t="s">
        <v>1254</v>
      </c>
      <c r="E168" t="s">
        <v>1251</v>
      </c>
      <c r="F168" t="s">
        <v>16</v>
      </c>
      <c r="G168" t="s">
        <v>1255</v>
      </c>
      <c r="H168" t="s">
        <v>1256</v>
      </c>
      <c r="I168" t="s">
        <v>1257</v>
      </c>
      <c r="J168" t="s">
        <v>1258</v>
      </c>
      <c r="K168" t="str">
        <f>LEFT(_xlfn.TEXTAFTER(Table1[[#This Row],[description]],"Label:"),10)</f>
        <v xml:space="preserve"> Geet MP3
</v>
      </c>
      <c r="L168" t="str" cm="1">
        <f t="array" ref="L1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8" t="str">
        <f>_xlfn.TEXTBEFORE(Table1[[#This Row],[Title]],{":","(","-"})</f>
        <v xml:space="preserve">Folk Session </v>
      </c>
      <c r="N168" t="e">
        <f>_xlfn.TEXTBEFORE(_xlfn.TEXTAFTER(Table1[[#This Row],[description]],"Singer:"),CHAR(10))</f>
        <v>#N/A</v>
      </c>
      <c r="O168" t="e">
        <f>_xlfn.TEXTBEFORE(_xlfn.TEXTAFTER(Table1[[#This Row],[description]],"Lyrics:"),CHAR(10))</f>
        <v>#N/A</v>
      </c>
      <c r="P168" t="str">
        <f>_xlfn.TEXTBEFORE(_xlfn.TEXTAFTER(Table1[[#This Row],[description]],"Composer:"),CHAR(10))</f>
        <v xml:space="preserve"> Satbir Aujla</v>
      </c>
      <c r="Q168" t="str">
        <f>_xlfn.TEXTBEFORE(_xlfn.TEXTAFTER(Table1[[#This Row],[description]],CHAR(10)&amp;"Music:"),CHAR(10))</f>
        <v xml:space="preserve"> Deol Harman</v>
      </c>
      <c r="R168" t="e">
        <f>_xlfn.TEXTBEFORE(_xlfn.TEXTAFTER(Table1[[#This Row],[description]],CHAR(10)&amp;"Video:"),CHAR(10))</f>
        <v>#N/A</v>
      </c>
      <c r="S168" s="1" t="e">
        <f>HYPERLINK(_xlfn.TEXTBEFORE(_xlfn.TEXTAFTER(Table1[[#This Row],[description]],"YouTube Music:"),CHAR(10)))</f>
        <v>#N/A</v>
      </c>
      <c r="T168" s="1" t="str">
        <f>HYPERLINK(_xlfn.TEXTBEFORE(_xlfn.TEXTAFTER(Table1[[#This Row],[description]],"Spotify:"),CHAR(10)))</f>
        <v xml:space="preserve"> https://open.spotify.com/album/3z7mexs8OGULIiubjLejrg</v>
      </c>
      <c r="U168" s="1" t="str">
        <f>HYPERLINK(_xlfn.TEXTBEFORE(_xlfn.TEXTAFTER(Table1[[#This Row],[description]],"Apple Music:"),CHAR(10)))</f>
        <v xml:space="preserve"> https://music.apple.com/in/album/folk-session/1718019731</v>
      </c>
      <c r="V168" s="1" t="str">
        <f>HYPERLINK(_xlfn.TEXTBEFORE(_xlfn.TEXTAFTER(Table1[[#This Row],[description]], "JioSaavn:"),CHAR(10)))</f>
        <v xml:space="preserve"> https://www.jiosaavn.com/album/folk-session/nPo9vlVZKkM_</v>
      </c>
      <c r="W168" s="1" t="e">
        <f>HYPERLINK(_xlfn.TEXTBEFORE(_xlfn.TEXTAFTER(Table1[[#This Row],[description]], "Instagram Reel:"),CHAR(10)))</f>
        <v>#N/A</v>
      </c>
    </row>
    <row r="169" spans="1:23" x14ac:dyDescent="0.3">
      <c r="A169" t="s">
        <v>11</v>
      </c>
      <c r="B169" t="s">
        <v>1260</v>
      </c>
      <c r="C169" t="s">
        <v>1261</v>
      </c>
      <c r="D169" t="s">
        <v>1262</v>
      </c>
      <c r="E169" t="s">
        <v>1259</v>
      </c>
      <c r="F169" t="s">
        <v>16</v>
      </c>
      <c r="G169" t="s">
        <v>262</v>
      </c>
      <c r="H169" t="s">
        <v>1263</v>
      </c>
      <c r="I169" t="s">
        <v>1264</v>
      </c>
      <c r="J169" t="s">
        <v>1265</v>
      </c>
      <c r="K169" t="str">
        <f>LEFT(_xlfn.TEXTAFTER(Table1[[#This Row],[description]],"Label:"),10)</f>
        <v xml:space="preserve"> Geet MP3
</v>
      </c>
      <c r="L169" t="str" cm="1">
        <f t="array" ref="L1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69" t="str">
        <f>_xlfn.TEXTBEFORE(Table1[[#This Row],[Title]],{":","(","-"})</f>
        <v xml:space="preserve">Wedding Season </v>
      </c>
      <c r="N169" t="e">
        <f>_xlfn.TEXTBEFORE(_xlfn.TEXTAFTER(Table1[[#This Row],[description]],"Singer:"),CHAR(10))</f>
        <v>#N/A</v>
      </c>
      <c r="O169" t="e">
        <f>_xlfn.TEXTBEFORE(_xlfn.TEXTAFTER(Table1[[#This Row],[description]],"Lyrics:"),CHAR(10))</f>
        <v>#N/A</v>
      </c>
      <c r="P169" t="str">
        <f>_xlfn.TEXTBEFORE(_xlfn.TEXTAFTER(Table1[[#This Row],[description]],"Composer:"),CHAR(10))</f>
        <v xml:space="preserve"> Satbir Aujla</v>
      </c>
      <c r="Q169" t="str">
        <f>_xlfn.TEXTBEFORE(_xlfn.TEXTAFTER(Table1[[#This Row],[description]],CHAR(10)&amp;"Music:"),CHAR(10))</f>
        <v xml:space="preserve"> Deol Harman</v>
      </c>
      <c r="R169" t="e">
        <f>_xlfn.TEXTBEFORE(_xlfn.TEXTAFTER(Table1[[#This Row],[description]],CHAR(10)&amp;"Video:"),CHAR(10))</f>
        <v>#N/A</v>
      </c>
      <c r="S169" s="1" t="e">
        <f>HYPERLINK(_xlfn.TEXTBEFORE(_xlfn.TEXTAFTER(Table1[[#This Row],[description]],"YouTube Music:"),CHAR(10)))</f>
        <v>#N/A</v>
      </c>
      <c r="T169" s="1" t="str">
        <f>HYPERLINK(_xlfn.TEXTBEFORE(_xlfn.TEXTAFTER(Table1[[#This Row],[description]],"Spotify:"),CHAR(10)))</f>
        <v xml:space="preserve"> https://open.spotify.com/album/3z7mexs8OGULIiubjLejrg</v>
      </c>
      <c r="U169" s="1" t="str">
        <f>HYPERLINK(_xlfn.TEXTBEFORE(_xlfn.TEXTAFTER(Table1[[#This Row],[description]],"Apple Music:"),CHAR(10)))</f>
        <v xml:space="preserve"> https://music.apple.com/in/album/folk-session/1718019731</v>
      </c>
      <c r="V169" s="1" t="str">
        <f>HYPERLINK(_xlfn.TEXTBEFORE(_xlfn.TEXTAFTER(Table1[[#This Row],[description]], "JioSaavn:"),CHAR(10)))</f>
        <v xml:space="preserve"> https://www.jiosaavn.com/album/folk-session/nPo9vlVZKkM_</v>
      </c>
      <c r="W169" s="1" t="e">
        <f>HYPERLINK(_xlfn.TEXTBEFORE(_xlfn.TEXTAFTER(Table1[[#This Row],[description]], "Instagram Reel:"),CHAR(10)))</f>
        <v>#N/A</v>
      </c>
    </row>
    <row r="170" spans="1:23" x14ac:dyDescent="0.3">
      <c r="A170" t="s">
        <v>11</v>
      </c>
      <c r="B170" t="s">
        <v>1267</v>
      </c>
      <c r="D170" t="s">
        <v>1268</v>
      </c>
      <c r="E170" t="s">
        <v>1266</v>
      </c>
      <c r="F170" t="s">
        <v>16</v>
      </c>
      <c r="G170" t="s">
        <v>1269</v>
      </c>
      <c r="H170" t="s">
        <v>1270</v>
      </c>
      <c r="I170" t="s">
        <v>1271</v>
      </c>
      <c r="J170" t="s">
        <v>76</v>
      </c>
      <c r="K170" t="e">
        <f>LEFT(_xlfn.TEXTAFTER(Table1[[#This Row],[description]],"Music On:"),10)</f>
        <v>#N/A</v>
      </c>
      <c r="L170" t="str" cm="1">
        <f t="array" ref="L1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170" t="e">
        <f>_xlfn.TEXTBEFORE(Table1[[#This Row],[Title]],{":","(","-"})</f>
        <v>#N/A</v>
      </c>
      <c r="N170" t="e">
        <f>_xlfn.TEXTBEFORE(_xlfn.TEXTAFTER(Table1[[#This Row],[description]],"Singer:"),CHAR(10))</f>
        <v>#N/A</v>
      </c>
      <c r="O170" t="e">
        <f>_xlfn.TEXTBEFORE(_xlfn.TEXTAFTER(Table1[[#This Row],[description]],"Lyrics:"),CHAR(10))</f>
        <v>#N/A</v>
      </c>
      <c r="P170" t="e">
        <f>_xlfn.TEXTBEFORE(_xlfn.TEXTAFTER(Table1[[#This Row],[description]],"Composer:"),CHAR(10))</f>
        <v>#N/A</v>
      </c>
      <c r="Q170" t="e">
        <f>_xlfn.TEXTBEFORE(_xlfn.TEXTAFTER(Table1[[#This Row],[description]],CHAR(10)&amp;"Music:"),CHAR(10))</f>
        <v>#N/A</v>
      </c>
      <c r="R170" t="e">
        <f>_xlfn.TEXTBEFORE(_xlfn.TEXTAFTER(Table1[[#This Row],[description]],CHAR(10)&amp;"Video:"),CHAR(10))</f>
        <v>#N/A</v>
      </c>
      <c r="S170" s="1" t="e">
        <f>HYPERLINK(_xlfn.TEXTBEFORE(_xlfn.TEXTAFTER(Table1[[#This Row],[description]],"YouTube Music:"),CHAR(10)))</f>
        <v>#N/A</v>
      </c>
      <c r="T170" s="1" t="e">
        <f>HYPERLINK(_xlfn.TEXTBEFORE(_xlfn.TEXTAFTER(Table1[[#This Row],[description]],"Spotify:"),CHAR(10)))</f>
        <v>#N/A</v>
      </c>
      <c r="U170" s="1" t="e">
        <f>HYPERLINK(_xlfn.TEXTBEFORE(_xlfn.TEXTAFTER(Table1[[#This Row],[description]],"Apple Music:"),CHAR(10)))</f>
        <v>#N/A</v>
      </c>
      <c r="V170" s="1" t="e">
        <f>HYPERLINK(_xlfn.TEXTBEFORE(_xlfn.TEXTAFTER(Table1[[#This Row],[description]], "JioSaavn:"),CHAR(10)))</f>
        <v>#N/A</v>
      </c>
      <c r="W170" s="1" t="e">
        <f>HYPERLINK(_xlfn.TEXTBEFORE(_xlfn.TEXTAFTER(Table1[[#This Row],[description]], "Instagram Reel:"),CHAR(10)))</f>
        <v>#N/A</v>
      </c>
    </row>
    <row r="171" spans="1:23" x14ac:dyDescent="0.3">
      <c r="A171" t="s">
        <v>11</v>
      </c>
      <c r="B171" t="s">
        <v>1273</v>
      </c>
      <c r="C171" t="s">
        <v>1274</v>
      </c>
      <c r="D171" t="s">
        <v>1275</v>
      </c>
      <c r="E171" t="s">
        <v>1272</v>
      </c>
      <c r="F171" t="s">
        <v>16</v>
      </c>
      <c r="G171" t="s">
        <v>1092</v>
      </c>
      <c r="H171" t="s">
        <v>1276</v>
      </c>
      <c r="I171" t="s">
        <v>1277</v>
      </c>
      <c r="J171" t="s">
        <v>1278</v>
      </c>
      <c r="K171" t="str">
        <f>LEFT(_xlfn.TEXTAFTER(Table1[[#This Row],[description]],"Label:"),10)</f>
        <v xml:space="preserve"> Geet MP3
</v>
      </c>
      <c r="L171" t="str" cm="1">
        <f t="array" ref="L1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1" t="str">
        <f>_xlfn.TEXTBEFORE(Table1[[#This Row],[Title]],{":","(","-"})</f>
        <v xml:space="preserve">Evening Walk </v>
      </c>
      <c r="N171" t="str">
        <f>_xlfn.TEXTBEFORE(_xlfn.TEXTAFTER(Table1[[#This Row],[description]],"Singer:"),CHAR(10))</f>
        <v xml:space="preserve"> Musahib</v>
      </c>
      <c r="O171" t="e">
        <f>_xlfn.TEXTBEFORE(_xlfn.TEXTAFTER(Table1[[#This Row],[description]],"Lyrics:"),CHAR(10))</f>
        <v>#N/A</v>
      </c>
      <c r="P171" t="str">
        <f>_xlfn.TEXTBEFORE(_xlfn.TEXTAFTER(Table1[[#This Row],[description]],"Composer:"),CHAR(10))</f>
        <v xml:space="preserve"> Musahib</v>
      </c>
      <c r="Q171" t="str">
        <f>_xlfn.TEXTBEFORE(_xlfn.TEXTAFTER(Table1[[#This Row],[description]],CHAR(10)&amp;"Music:"),CHAR(10))</f>
        <v xml:space="preserve"> Mnltx</v>
      </c>
      <c r="R171" t="e">
        <f>_xlfn.TEXTBEFORE(_xlfn.TEXTAFTER(Table1[[#This Row],[description]],CHAR(10)&amp;"Video:"),CHAR(10))</f>
        <v>#N/A</v>
      </c>
      <c r="S171" s="1" t="str">
        <f>HYPERLINK(_xlfn.TEXTBEFORE(_xlfn.TEXTAFTER(Table1[[#This Row],[description]],"YouTube Music:"),CHAR(10)))</f>
        <v xml:space="preserve"> https://music.youtube.com/playlist?list=OLAK5uy_mM8IDKHTpByUHTkmDtVUojC18naSLVGGA</v>
      </c>
      <c r="T171" s="1" t="str">
        <f>HYPERLINK(_xlfn.TEXTBEFORE(_xlfn.TEXTAFTER(Table1[[#This Row],[description]],"Spotify:"),CHAR(10)))</f>
        <v xml:space="preserve"> https://open.spotify.com/track/6V3PNwOkllspuIbKvLHNT2</v>
      </c>
      <c r="U171" s="1" t="str">
        <f>HYPERLINK(_xlfn.TEXTBEFORE(_xlfn.TEXTAFTER(Table1[[#This Row],[description]],"Apple Music:"),CHAR(10)))</f>
        <v xml:space="preserve"> https://music.apple.com/us/album/evening-walk-single/1711060629</v>
      </c>
      <c r="V171" s="1" t="e">
        <f>HYPERLINK(_xlfn.TEXTBEFORE(_xlfn.TEXTAFTER(Table1[[#This Row],[description]], "JioSaavn:"),CHAR(10)))</f>
        <v>#N/A</v>
      </c>
      <c r="W171" s="1" t="e">
        <f>HYPERLINK(_xlfn.TEXTBEFORE(_xlfn.TEXTAFTER(Table1[[#This Row],[description]], "Instagram Reel:"),CHAR(10)))</f>
        <v>#N/A</v>
      </c>
    </row>
    <row r="172" spans="1:23" x14ac:dyDescent="0.3">
      <c r="A172" t="s">
        <v>11</v>
      </c>
      <c r="B172" t="s">
        <v>1280</v>
      </c>
      <c r="C172" t="s">
        <v>1281</v>
      </c>
      <c r="D172" t="s">
        <v>1282</v>
      </c>
      <c r="E172" t="s">
        <v>1279</v>
      </c>
      <c r="F172" t="s">
        <v>16</v>
      </c>
      <c r="G172" t="s">
        <v>338</v>
      </c>
      <c r="H172" t="s">
        <v>1283</v>
      </c>
      <c r="I172" t="s">
        <v>1284</v>
      </c>
      <c r="J172" t="s">
        <v>1285</v>
      </c>
      <c r="K172" t="str">
        <f>LEFT(_xlfn.TEXTAFTER(Table1[[#This Row],[description]],"Label:"),10)</f>
        <v xml:space="preserve"> Geet MP3
</v>
      </c>
      <c r="L172" t="str" cm="1">
        <f t="array" ref="L1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2" t="str">
        <f>_xlfn.TEXTBEFORE(Table1[[#This Row],[Title]],{":","(","-"})</f>
        <v xml:space="preserve">Dode </v>
      </c>
      <c r="N172" t="str">
        <f>_xlfn.TEXTBEFORE(_xlfn.TEXTAFTER(Table1[[#This Row],[description]],"Singer:"),CHAR(10))</f>
        <v xml:space="preserve"> Vadda Grewal &amp; Priya</v>
      </c>
      <c r="O172" t="str">
        <f>_xlfn.TEXTBEFORE(_xlfn.TEXTAFTER(Table1[[#This Row],[description]],"Lyrics:"),CHAR(10))</f>
        <v xml:space="preserve"> Vadda Grewal, Raka</v>
      </c>
      <c r="P172" t="str">
        <f>_xlfn.TEXTBEFORE(_xlfn.TEXTAFTER(Table1[[#This Row],[description]],"Composer:"),CHAR(10))</f>
        <v xml:space="preserve"> Vadda Grewal</v>
      </c>
      <c r="Q172" t="str">
        <f>_xlfn.TEXTBEFORE(_xlfn.TEXTAFTER(Table1[[#This Row],[description]],CHAR(10)&amp;"Music:"),CHAR(10))</f>
        <v xml:space="preserve"> Raka</v>
      </c>
      <c r="R172" t="e">
        <f>_xlfn.TEXTBEFORE(_xlfn.TEXTAFTER(Table1[[#This Row],[description]],CHAR(10)&amp;"Video:"),CHAR(10))</f>
        <v>#N/A</v>
      </c>
      <c r="S172" s="1" t="e">
        <f>HYPERLINK(_xlfn.TEXTBEFORE(_xlfn.TEXTAFTER(Table1[[#This Row],[description]],"YouTube Music:"),CHAR(10)))</f>
        <v>#N/A</v>
      </c>
      <c r="T172" s="1" t="str">
        <f>HYPERLINK(_xlfn.TEXTBEFORE(_xlfn.TEXTAFTER(Table1[[#This Row],[description]],"Spotify:"),CHAR(10)))</f>
        <v xml:space="preserve"> https://open.spotify.com/track/4u3nfG9D1XUquQzzU9Q1wv</v>
      </c>
      <c r="U172" s="1" t="str">
        <f>HYPERLINK(_xlfn.TEXTBEFORE(_xlfn.TEXTAFTER(Table1[[#This Row],[description]],"Apple Music:"),CHAR(10)))</f>
        <v xml:space="preserve"> https://music.apple.com/in/album/dode/1709265984?i=1709266133</v>
      </c>
      <c r="V172" s="1" t="e">
        <f>HYPERLINK(_xlfn.TEXTBEFORE(_xlfn.TEXTAFTER(Table1[[#This Row],[description]], "JioSaavn:"),CHAR(10)))</f>
        <v>#N/A</v>
      </c>
      <c r="W172" s="1" t="e">
        <f>HYPERLINK(_xlfn.TEXTBEFORE(_xlfn.TEXTAFTER(Table1[[#This Row],[description]], "Instagram Reel:"),CHAR(10)))</f>
        <v>#N/A</v>
      </c>
    </row>
    <row r="173" spans="1:23" x14ac:dyDescent="0.3">
      <c r="A173" t="s">
        <v>11</v>
      </c>
      <c r="B173" t="s">
        <v>1287</v>
      </c>
      <c r="C173" t="s">
        <v>1288</v>
      </c>
      <c r="D173" t="s">
        <v>1289</v>
      </c>
      <c r="E173" t="s">
        <v>1286</v>
      </c>
      <c r="F173" t="s">
        <v>16</v>
      </c>
      <c r="G173" t="s">
        <v>49</v>
      </c>
      <c r="H173" t="s">
        <v>1290</v>
      </c>
      <c r="I173" t="s">
        <v>1291</v>
      </c>
      <c r="J173" t="s">
        <v>1292</v>
      </c>
      <c r="K173" t="str">
        <f>LEFT(_xlfn.TEXTAFTER(Table1[[#This Row],[description]],"Label:"),10)</f>
        <v xml:space="preserve"> Geet MP3
</v>
      </c>
      <c r="L173" t="str" cm="1">
        <f t="array" ref="L1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3" t="str">
        <f>_xlfn.TEXTBEFORE(Table1[[#This Row],[Title]],{":","(","-"})</f>
        <v xml:space="preserve">Tere Yaar Ne </v>
      </c>
      <c r="N173" t="e">
        <f>_xlfn.TEXTBEFORE(_xlfn.TEXTAFTER(Table1[[#This Row],[description]],"Singer:"),CHAR(10))</f>
        <v>#N/A</v>
      </c>
      <c r="O173" t="e">
        <f>_xlfn.TEXTBEFORE(_xlfn.TEXTAFTER(Table1[[#This Row],[description]],"Lyrics:"),CHAR(10))</f>
        <v>#N/A</v>
      </c>
      <c r="P173" t="str">
        <f>_xlfn.TEXTBEFORE(_xlfn.TEXTAFTER(Table1[[#This Row],[description]],"Composer:"),CHAR(10))</f>
        <v xml:space="preserve"> Karan Randhawa</v>
      </c>
      <c r="Q173" t="str">
        <f>_xlfn.TEXTBEFORE(_xlfn.TEXTAFTER(Table1[[#This Row],[description]],CHAR(10)&amp;"Music:"),CHAR(10))</f>
        <v xml:space="preserve"> Starboy</v>
      </c>
      <c r="R173" t="e">
        <f>_xlfn.TEXTBEFORE(_xlfn.TEXTAFTER(Table1[[#This Row],[description]],CHAR(10)&amp;"Video:"),CHAR(10))</f>
        <v>#N/A</v>
      </c>
      <c r="S173" s="1" t="e">
        <f>HYPERLINK(_xlfn.TEXTBEFORE(_xlfn.TEXTAFTER(Table1[[#This Row],[description]],"YouTube Music:"),CHAR(10)))</f>
        <v>#N/A</v>
      </c>
      <c r="T173" s="1" t="str">
        <f>HYPERLINK(_xlfn.TEXTBEFORE(_xlfn.TEXTAFTER(Table1[[#This Row],[description]],"Spotify:"),CHAR(10)))</f>
        <v xml:space="preserve"> https://open.spotify.com/album/0QLNdHhsyM906pyniBfQTU</v>
      </c>
      <c r="U173" s="1" t="str">
        <f>HYPERLINK(_xlfn.TEXTBEFORE(_xlfn.TEXTAFTER(Table1[[#This Row],[description]],"Apple Music:"),CHAR(10)))</f>
        <v xml:space="preserve"> https://music.apple.com/in/album/tere-yaar-ne-single/1711616486</v>
      </c>
      <c r="V173" s="1" t="e">
        <f>HYPERLINK(_xlfn.TEXTBEFORE(_xlfn.TEXTAFTER(Table1[[#This Row],[description]], "JioSaavn:"),CHAR(10)))</f>
        <v>#N/A</v>
      </c>
      <c r="W173" s="1" t="e">
        <f>HYPERLINK(_xlfn.TEXTBEFORE(_xlfn.TEXTAFTER(Table1[[#This Row],[description]], "Instagram Reel:"),CHAR(10)))</f>
        <v>#N/A</v>
      </c>
    </row>
    <row r="174" spans="1:23" x14ac:dyDescent="0.3">
      <c r="A174" t="s">
        <v>11</v>
      </c>
      <c r="B174" t="s">
        <v>1294</v>
      </c>
      <c r="C174" t="s">
        <v>1295</v>
      </c>
      <c r="D174" t="s">
        <v>1296</v>
      </c>
      <c r="E174" t="s">
        <v>1293</v>
      </c>
      <c r="F174" t="s">
        <v>16</v>
      </c>
      <c r="G174" t="s">
        <v>353</v>
      </c>
      <c r="H174" t="s">
        <v>1297</v>
      </c>
      <c r="I174" t="s">
        <v>1298</v>
      </c>
      <c r="J174" t="s">
        <v>1299</v>
      </c>
      <c r="K174" t="str">
        <f>LEFT(_xlfn.TEXTAFTER(Table1[[#This Row],[description]],"Label:"),10)</f>
        <v xml:space="preserve"> Geet MP3 </v>
      </c>
      <c r="L174" t="str" cm="1">
        <f t="array" ref="L1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4" t="str">
        <f>_xlfn.TEXTBEFORE(Table1[[#This Row],[Title]],{":","(","-"})</f>
        <v xml:space="preserve">Dreamer </v>
      </c>
      <c r="N174" t="str">
        <f>_xlfn.TEXTBEFORE(_xlfn.TEXTAFTER(Table1[[#This Row],[description]],"Singer:"),CHAR(10))</f>
        <v xml:space="preserve"> Lucas</v>
      </c>
      <c r="O174" t="str">
        <f>_xlfn.TEXTBEFORE(_xlfn.TEXTAFTER(Table1[[#This Row],[description]],"Lyrics:"),CHAR(10))</f>
        <v xml:space="preserve"> Lucas </v>
      </c>
      <c r="P174" t="str">
        <f>_xlfn.TEXTBEFORE(_xlfn.TEXTAFTER(Table1[[#This Row],[description]],"Composer:"),CHAR(10))</f>
        <v xml:space="preserve"> Lucas</v>
      </c>
      <c r="Q174" t="str">
        <f>_xlfn.TEXTBEFORE(_xlfn.TEXTAFTER(Table1[[#This Row],[description]],CHAR(10)&amp;"Music:"),CHAR(10))</f>
        <v xml:space="preserve"> Sharry Nexus  </v>
      </c>
      <c r="R174" t="e">
        <f>_xlfn.TEXTBEFORE(_xlfn.TEXTAFTER(Table1[[#This Row],[description]],CHAR(10)&amp;"Video:"),CHAR(10))</f>
        <v>#N/A</v>
      </c>
      <c r="S174" s="1" t="e">
        <f>HYPERLINK(_xlfn.TEXTBEFORE(_xlfn.TEXTAFTER(Table1[[#This Row],[description]],"YouTube Music:"),CHAR(10)))</f>
        <v>#N/A</v>
      </c>
      <c r="T174" s="1" t="str">
        <f>HYPERLINK(_xlfn.TEXTBEFORE(_xlfn.TEXTAFTER(Table1[[#This Row],[description]],"Spotify:"),CHAR(10)))</f>
        <v xml:space="preserve"> https://open.spotify.com/album/3UmrhqVCblD8IfocpA0eFv</v>
      </c>
      <c r="U174" s="1" t="str">
        <f>HYPERLINK(_xlfn.TEXTBEFORE(_xlfn.TEXTAFTER(Table1[[#This Row],[description]],"Apple Music:"),CHAR(10)))</f>
        <v xml:space="preserve"> https://music.apple.com/in/album/dreamer-single/1709455286</v>
      </c>
      <c r="V174" s="1" t="e">
        <f>HYPERLINK(_xlfn.TEXTBEFORE(_xlfn.TEXTAFTER(Table1[[#This Row],[description]], "JioSaavn:"),CHAR(10)))</f>
        <v>#N/A</v>
      </c>
      <c r="W174" s="1" t="e">
        <f>HYPERLINK(_xlfn.TEXTBEFORE(_xlfn.TEXTAFTER(Table1[[#This Row],[description]], "Instagram Reel:"),CHAR(10)))</f>
        <v>#N/A</v>
      </c>
    </row>
    <row r="175" spans="1:23" x14ac:dyDescent="0.3">
      <c r="A175" t="s">
        <v>11</v>
      </c>
      <c r="B175" t="s">
        <v>1301</v>
      </c>
      <c r="C175" t="s">
        <v>1302</v>
      </c>
      <c r="D175" t="s">
        <v>1303</v>
      </c>
      <c r="E175" t="s">
        <v>1300</v>
      </c>
      <c r="F175" t="s">
        <v>16</v>
      </c>
      <c r="G175" t="s">
        <v>161</v>
      </c>
      <c r="H175" t="s">
        <v>1304</v>
      </c>
      <c r="I175" t="s">
        <v>1305</v>
      </c>
      <c r="J175" t="s">
        <v>1232</v>
      </c>
      <c r="K175" t="str">
        <f>LEFT(_xlfn.TEXTAFTER(Table1[[#This Row],[description]],"Label:"),10)</f>
        <v xml:space="preserve"> Geet MP3
</v>
      </c>
      <c r="L175" t="str" cm="1">
        <f t="array" ref="L1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5" t="str">
        <f>_xlfn.TEXTBEFORE(Table1[[#This Row],[Title]],{":","(","-"})</f>
        <v xml:space="preserve">Munda Vaishnu </v>
      </c>
      <c r="N175" t="str">
        <f>_xlfn.TEXTBEFORE(_xlfn.TEXTAFTER(Table1[[#This Row],[description]],"Singer:"),CHAR(10))</f>
        <v xml:space="preserve"> Vadda Grewal, Priya</v>
      </c>
      <c r="O175" t="str">
        <f>_xlfn.TEXTBEFORE(_xlfn.TEXTAFTER(Table1[[#This Row],[description]],"Lyrics:"),CHAR(10))</f>
        <v xml:space="preserve"> Vadda Grewal, Raka</v>
      </c>
      <c r="P175" t="str">
        <f>_xlfn.TEXTBEFORE(_xlfn.TEXTAFTER(Table1[[#This Row],[description]],"Composer:"),CHAR(10))</f>
        <v xml:space="preserve"> Vadda Grewal</v>
      </c>
      <c r="Q175" t="str">
        <f>_xlfn.TEXTBEFORE(_xlfn.TEXTAFTER(Table1[[#This Row],[description]],CHAR(10)&amp;"Music:"),CHAR(10))</f>
        <v xml:space="preserve"> Raka</v>
      </c>
      <c r="R175" t="e">
        <f>_xlfn.TEXTBEFORE(_xlfn.TEXTAFTER(Table1[[#This Row],[description]],CHAR(10)&amp;"Video:"),CHAR(10))</f>
        <v>#N/A</v>
      </c>
      <c r="S175" s="1" t="e">
        <f>HYPERLINK(_xlfn.TEXTBEFORE(_xlfn.TEXTAFTER(Table1[[#This Row],[description]],"YouTube Music:"),CHAR(10)))</f>
        <v>#N/A</v>
      </c>
      <c r="T175" s="1" t="str">
        <f>HYPERLINK(_xlfn.TEXTBEFORE(_xlfn.TEXTAFTER(Table1[[#This Row],[description]],"Spotify:"),CHAR(10)))</f>
        <v xml:space="preserve"> https://open.spotify.com/album/2rtOtzK8Tgx09Nb1CAO5mS</v>
      </c>
      <c r="U175" s="1" t="str">
        <f>HYPERLINK(_xlfn.TEXTBEFORE(_xlfn.TEXTAFTER(Table1[[#This Row],[description]],"Apple Music:"),CHAR(10)))</f>
        <v xml:space="preserve"> https://music.apple.com/in/album/full-desi-2-feat-priya/1709265984</v>
      </c>
      <c r="V175" s="1" t="e">
        <f>HYPERLINK(_xlfn.TEXTBEFORE(_xlfn.TEXTAFTER(Table1[[#This Row],[description]], "JioSaavn:"),CHAR(10)))</f>
        <v>#N/A</v>
      </c>
      <c r="W175" s="1" t="e">
        <f>HYPERLINK(_xlfn.TEXTBEFORE(_xlfn.TEXTAFTER(Table1[[#This Row],[description]], "Instagram Reel:"),CHAR(10)))</f>
        <v>#N/A</v>
      </c>
    </row>
    <row r="176" spans="1:23" x14ac:dyDescent="0.3">
      <c r="A176" t="s">
        <v>11</v>
      </c>
      <c r="B176" t="s">
        <v>1307</v>
      </c>
      <c r="C176" t="s">
        <v>1302</v>
      </c>
      <c r="D176" t="s">
        <v>1308</v>
      </c>
      <c r="E176" t="s">
        <v>1306</v>
      </c>
      <c r="F176" t="s">
        <v>16</v>
      </c>
      <c r="G176" t="s">
        <v>916</v>
      </c>
      <c r="H176" t="s">
        <v>1309</v>
      </c>
      <c r="I176" t="s">
        <v>1310</v>
      </c>
      <c r="J176" t="s">
        <v>1311</v>
      </c>
      <c r="K176" t="str">
        <f>LEFT(_xlfn.TEXTAFTER(Table1[[#This Row],[description]],"Label:"),10)</f>
        <v xml:space="preserve"> Geet MP3
</v>
      </c>
      <c r="L176" t="str" cm="1">
        <f t="array" ref="L1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6" t="str">
        <f>_xlfn.TEXTBEFORE(Table1[[#This Row],[Title]],{":","(","-"})</f>
        <v xml:space="preserve">Goli Te Goli </v>
      </c>
      <c r="N176" t="str">
        <f>_xlfn.TEXTBEFORE(_xlfn.TEXTAFTER(Table1[[#This Row],[description]],"Singer:"),CHAR(10))</f>
        <v xml:space="preserve"> Vadda Grewal, Priya</v>
      </c>
      <c r="O176" t="str">
        <f>_xlfn.TEXTBEFORE(_xlfn.TEXTAFTER(Table1[[#This Row],[description]],"Lyrics:"),CHAR(10))</f>
        <v xml:space="preserve"> Vadda Grewal, Raka</v>
      </c>
      <c r="P176" t="str">
        <f>_xlfn.TEXTBEFORE(_xlfn.TEXTAFTER(Table1[[#This Row],[description]],"Composer:"),CHAR(10))</f>
        <v xml:space="preserve"> Vadda Grewal</v>
      </c>
      <c r="Q176" t="str">
        <f>_xlfn.TEXTBEFORE(_xlfn.TEXTAFTER(Table1[[#This Row],[description]],CHAR(10)&amp;"Music:"),CHAR(10))</f>
        <v xml:space="preserve"> Raka</v>
      </c>
      <c r="R176" t="e">
        <f>_xlfn.TEXTBEFORE(_xlfn.TEXTAFTER(Table1[[#This Row],[description]],CHAR(10)&amp;"Video:"),CHAR(10))</f>
        <v>#N/A</v>
      </c>
      <c r="S176" s="1" t="e">
        <f>HYPERLINK(_xlfn.TEXTBEFORE(_xlfn.TEXTAFTER(Table1[[#This Row],[description]],"YouTube Music:"),CHAR(10)))</f>
        <v>#N/A</v>
      </c>
      <c r="T176" s="1" t="str">
        <f>HYPERLINK(_xlfn.TEXTBEFORE(_xlfn.TEXTAFTER(Table1[[#This Row],[description]],"Spotify:"),CHAR(10)))</f>
        <v xml:space="preserve"> https://open.spotify.com/album/2rtOtzK8Tgx09Nb1CAO5mS</v>
      </c>
      <c r="U176" s="1" t="str">
        <f>HYPERLINK(_xlfn.TEXTBEFORE(_xlfn.TEXTAFTER(Table1[[#This Row],[description]],"Apple Music:"),CHAR(10)))</f>
        <v xml:space="preserve"> https://music.apple.com/in/album/full-desi-2-feat-priya/1709265984</v>
      </c>
      <c r="V176" s="1" t="e">
        <f>HYPERLINK(_xlfn.TEXTBEFORE(_xlfn.TEXTAFTER(Table1[[#This Row],[description]], "JioSaavn:"),CHAR(10)))</f>
        <v>#N/A</v>
      </c>
      <c r="W176" s="1" t="e">
        <f>HYPERLINK(_xlfn.TEXTBEFORE(_xlfn.TEXTAFTER(Table1[[#This Row],[description]], "Instagram Reel:"),CHAR(10)))</f>
        <v>#N/A</v>
      </c>
    </row>
    <row r="177" spans="1:23" x14ac:dyDescent="0.3">
      <c r="A177" t="s">
        <v>11</v>
      </c>
      <c r="B177" t="s">
        <v>1313</v>
      </c>
      <c r="C177" t="s">
        <v>1302</v>
      </c>
      <c r="D177" t="s">
        <v>1314</v>
      </c>
      <c r="E177" t="s">
        <v>1312</v>
      </c>
      <c r="F177" t="s">
        <v>16</v>
      </c>
      <c r="G177" t="s">
        <v>153</v>
      </c>
      <c r="H177" t="s">
        <v>1315</v>
      </c>
      <c r="I177" t="s">
        <v>1316</v>
      </c>
      <c r="J177" t="s">
        <v>1317</v>
      </c>
      <c r="K177" t="str">
        <f>LEFT(_xlfn.TEXTAFTER(Table1[[#This Row],[description]],"Label:"),10)</f>
        <v xml:space="preserve"> Geet MP3
</v>
      </c>
      <c r="L177" t="str" cm="1">
        <f t="array" ref="L1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7" t="str">
        <f>_xlfn.TEXTBEFORE(Table1[[#This Row],[Title]],{":","(","-"})</f>
        <v xml:space="preserve">Case </v>
      </c>
      <c r="N177" t="str">
        <f>_xlfn.TEXTBEFORE(_xlfn.TEXTAFTER(Table1[[#This Row],[description]],"Singer:"),CHAR(10))</f>
        <v xml:space="preserve"> Vadda Grewal, Priya</v>
      </c>
      <c r="O177" t="str">
        <f>_xlfn.TEXTBEFORE(_xlfn.TEXTAFTER(Table1[[#This Row],[description]],"Lyrics:"),CHAR(10))</f>
        <v xml:space="preserve"> Vadda Grewal, Raka</v>
      </c>
      <c r="P177" t="str">
        <f>_xlfn.TEXTBEFORE(_xlfn.TEXTAFTER(Table1[[#This Row],[description]],"Composer:"),CHAR(10))</f>
        <v xml:space="preserve"> Vadda Grewal</v>
      </c>
      <c r="Q177" t="str">
        <f>_xlfn.TEXTBEFORE(_xlfn.TEXTAFTER(Table1[[#This Row],[description]],CHAR(10)&amp;"Music:"),CHAR(10))</f>
        <v xml:space="preserve"> Raka</v>
      </c>
      <c r="R177" t="e">
        <f>_xlfn.TEXTBEFORE(_xlfn.TEXTAFTER(Table1[[#This Row],[description]],CHAR(10)&amp;"Video:"),CHAR(10))</f>
        <v>#N/A</v>
      </c>
      <c r="S177" s="1" t="e">
        <f>HYPERLINK(_xlfn.TEXTBEFORE(_xlfn.TEXTAFTER(Table1[[#This Row],[description]],"YouTube Music:"),CHAR(10)))</f>
        <v>#N/A</v>
      </c>
      <c r="T177" s="1" t="str">
        <f>HYPERLINK(_xlfn.TEXTBEFORE(_xlfn.TEXTAFTER(Table1[[#This Row],[description]],"Spotify:"),CHAR(10)))</f>
        <v xml:space="preserve"> https://open.spotify.com/album/2rtOtzK8Tgx09Nb1CAO5mS</v>
      </c>
      <c r="U177" s="1" t="str">
        <f>HYPERLINK(_xlfn.TEXTBEFORE(_xlfn.TEXTAFTER(Table1[[#This Row],[description]],"Apple Music:"),CHAR(10)))</f>
        <v xml:space="preserve"> https://music.apple.com/in/album/full-desi-2-feat-priya/1709265984</v>
      </c>
      <c r="V177" s="1" t="e">
        <f>HYPERLINK(_xlfn.TEXTBEFORE(_xlfn.TEXTAFTER(Table1[[#This Row],[description]], "JioSaavn:"),CHAR(10)))</f>
        <v>#N/A</v>
      </c>
      <c r="W177" s="1" t="e">
        <f>HYPERLINK(_xlfn.TEXTBEFORE(_xlfn.TEXTAFTER(Table1[[#This Row],[description]], "Instagram Reel:"),CHAR(10)))</f>
        <v>#N/A</v>
      </c>
    </row>
    <row r="178" spans="1:23" x14ac:dyDescent="0.3">
      <c r="A178" t="s">
        <v>11</v>
      </c>
      <c r="B178" t="s">
        <v>1319</v>
      </c>
      <c r="C178" t="s">
        <v>1302</v>
      </c>
      <c r="D178" t="s">
        <v>1320</v>
      </c>
      <c r="E178" t="s">
        <v>1318</v>
      </c>
      <c r="F178" t="s">
        <v>16</v>
      </c>
      <c r="G178" t="s">
        <v>1321</v>
      </c>
      <c r="H178" t="s">
        <v>1322</v>
      </c>
      <c r="I178" t="s">
        <v>1323</v>
      </c>
      <c r="J178" t="s">
        <v>1324</v>
      </c>
      <c r="K178" t="str">
        <f>LEFT(_xlfn.TEXTAFTER(Table1[[#This Row],[description]],"Label:"),10)</f>
        <v xml:space="preserve"> Geet MP3
</v>
      </c>
      <c r="L178" t="str" cm="1">
        <f t="array" ref="L1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8" t="str">
        <f>_xlfn.TEXTBEFORE(Table1[[#This Row],[Title]],{":","(","-"})</f>
        <v xml:space="preserve">Jithe Tera Yaar </v>
      </c>
      <c r="N178" t="str">
        <f>_xlfn.TEXTBEFORE(_xlfn.TEXTAFTER(Table1[[#This Row],[description]],"Singer:"),CHAR(10))</f>
        <v xml:space="preserve"> Vadda Grewal, Priya</v>
      </c>
      <c r="O178" t="str">
        <f>_xlfn.TEXTBEFORE(_xlfn.TEXTAFTER(Table1[[#This Row],[description]],"Lyrics:"),CHAR(10))</f>
        <v xml:space="preserve"> Vadda Grewal, Raka</v>
      </c>
      <c r="P178" t="str">
        <f>_xlfn.TEXTBEFORE(_xlfn.TEXTAFTER(Table1[[#This Row],[description]],"Composer:"),CHAR(10))</f>
        <v xml:space="preserve"> Vadda Grewal</v>
      </c>
      <c r="Q178" t="str">
        <f>_xlfn.TEXTBEFORE(_xlfn.TEXTAFTER(Table1[[#This Row],[description]],CHAR(10)&amp;"Music:"),CHAR(10))</f>
        <v xml:space="preserve"> Raka</v>
      </c>
      <c r="R178" t="e">
        <f>_xlfn.TEXTBEFORE(_xlfn.TEXTAFTER(Table1[[#This Row],[description]],CHAR(10)&amp;"Video:"),CHAR(10))</f>
        <v>#N/A</v>
      </c>
      <c r="S178" s="1" t="e">
        <f>HYPERLINK(_xlfn.TEXTBEFORE(_xlfn.TEXTAFTER(Table1[[#This Row],[description]],"YouTube Music:"),CHAR(10)))</f>
        <v>#N/A</v>
      </c>
      <c r="T178" s="1" t="str">
        <f>HYPERLINK(_xlfn.TEXTBEFORE(_xlfn.TEXTAFTER(Table1[[#This Row],[description]],"Spotify:"),CHAR(10)))</f>
        <v xml:space="preserve"> https://open.spotify.com/album/2rtOtzK8Tgx09Nb1CAO5mS</v>
      </c>
      <c r="U178" s="1" t="str">
        <f>HYPERLINK(_xlfn.TEXTBEFORE(_xlfn.TEXTAFTER(Table1[[#This Row],[description]],"Apple Music:"),CHAR(10)))</f>
        <v xml:space="preserve"> https://music.apple.com/in/album/full-desi-2-feat-priya/1709265984</v>
      </c>
      <c r="V178" s="1" t="e">
        <f>HYPERLINK(_xlfn.TEXTBEFORE(_xlfn.TEXTAFTER(Table1[[#This Row],[description]], "JioSaavn:"),CHAR(10)))</f>
        <v>#N/A</v>
      </c>
      <c r="W178" s="1" t="e">
        <f>HYPERLINK(_xlfn.TEXTBEFORE(_xlfn.TEXTAFTER(Table1[[#This Row],[description]], "Instagram Reel:"),CHAR(10)))</f>
        <v>#N/A</v>
      </c>
    </row>
    <row r="179" spans="1:23" x14ac:dyDescent="0.3">
      <c r="A179" t="s">
        <v>11</v>
      </c>
      <c r="B179" t="s">
        <v>1326</v>
      </c>
      <c r="C179" t="s">
        <v>1327</v>
      </c>
      <c r="D179" t="s">
        <v>1328</v>
      </c>
      <c r="E179" t="s">
        <v>1325</v>
      </c>
      <c r="F179" t="s">
        <v>16</v>
      </c>
      <c r="G179" t="s">
        <v>848</v>
      </c>
      <c r="H179" t="s">
        <v>1329</v>
      </c>
      <c r="I179" t="s">
        <v>1330</v>
      </c>
      <c r="J179" t="s">
        <v>1331</v>
      </c>
      <c r="K179" t="str">
        <f>LEFT(_xlfn.TEXTAFTER(Table1[[#This Row],[description]],"Label:"),10)</f>
        <v xml:space="preserve"> Geet MP3
</v>
      </c>
      <c r="L179" t="str" cm="1">
        <f t="array" ref="L1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79" t="str">
        <f>_xlfn.TEXTBEFORE(Table1[[#This Row],[Title]],{":","(","-"})</f>
        <v xml:space="preserve">Jarda </v>
      </c>
      <c r="N179" t="str">
        <f>_xlfn.TEXTBEFORE(_xlfn.TEXTAFTER(Table1[[#This Row],[description]],"Singer:"),CHAR(10))</f>
        <v xml:space="preserve"> Vadda Grewal, Priya</v>
      </c>
      <c r="O179" t="str">
        <f>_xlfn.TEXTBEFORE(_xlfn.TEXTAFTER(Table1[[#This Row],[description]],"Lyrics:"),CHAR(10))</f>
        <v xml:space="preserve"> Vadda Grewal, Raka</v>
      </c>
      <c r="P179" t="str">
        <f>_xlfn.TEXTBEFORE(_xlfn.TEXTAFTER(Table1[[#This Row],[description]],"Composer:"),CHAR(10))</f>
        <v xml:space="preserve"> Vadda Grewal</v>
      </c>
      <c r="Q179" t="str">
        <f>_xlfn.TEXTBEFORE(_xlfn.TEXTAFTER(Table1[[#This Row],[description]],CHAR(10)&amp;"Music:"),CHAR(10))</f>
        <v xml:space="preserve"> Raka</v>
      </c>
      <c r="R179" t="e">
        <f>_xlfn.TEXTBEFORE(_xlfn.TEXTAFTER(Table1[[#This Row],[description]],CHAR(10)&amp;"Video:"),CHAR(10))</f>
        <v>#N/A</v>
      </c>
      <c r="S179" s="1" t="e">
        <f>HYPERLINK(_xlfn.TEXTBEFORE(_xlfn.TEXTAFTER(Table1[[#This Row],[description]],"YouTube Music:"),CHAR(10)))</f>
        <v>#N/A</v>
      </c>
      <c r="T179" s="1" t="str">
        <f>HYPERLINK(_xlfn.TEXTBEFORE(_xlfn.TEXTAFTER(Table1[[#This Row],[description]],"Spotify:"),CHAR(10)))</f>
        <v xml:space="preserve"> https://open.spotify.com/album/2rtOtzK8Tgx09Nb1CAO5mS</v>
      </c>
      <c r="U179" s="1" t="str">
        <f>HYPERLINK(_xlfn.TEXTBEFORE(_xlfn.TEXTAFTER(Table1[[#This Row],[description]],"Apple Music:"),CHAR(10)))</f>
        <v xml:space="preserve"> https://music.apple.com/in/album/full-desi-2-feat-priya/1709265984</v>
      </c>
      <c r="V179" s="1" t="e">
        <f>HYPERLINK(_xlfn.TEXTBEFORE(_xlfn.TEXTAFTER(Table1[[#This Row],[description]], "JioSaavn:"),CHAR(10)))</f>
        <v>#N/A</v>
      </c>
      <c r="W179" s="1" t="e">
        <f>HYPERLINK(_xlfn.TEXTBEFORE(_xlfn.TEXTAFTER(Table1[[#This Row],[description]], "Instagram Reel:"),CHAR(10)))</f>
        <v>#N/A</v>
      </c>
    </row>
    <row r="180" spans="1:23" x14ac:dyDescent="0.3">
      <c r="A180" t="s">
        <v>11</v>
      </c>
      <c r="B180" t="s">
        <v>1333</v>
      </c>
      <c r="C180" t="s">
        <v>1327</v>
      </c>
      <c r="D180" t="s">
        <v>1334</v>
      </c>
      <c r="E180" t="s">
        <v>1332</v>
      </c>
      <c r="F180" t="s">
        <v>16</v>
      </c>
      <c r="G180" t="s">
        <v>445</v>
      </c>
      <c r="H180" t="s">
        <v>1335</v>
      </c>
      <c r="I180" t="s">
        <v>1336</v>
      </c>
      <c r="J180" t="s">
        <v>741</v>
      </c>
      <c r="K180" t="str">
        <f>LEFT(_xlfn.TEXTAFTER(Table1[[#This Row],[description]],"Label:"),10)</f>
        <v xml:space="preserve"> Geet MP3
</v>
      </c>
      <c r="L180" t="str" cm="1">
        <f t="array" ref="L1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0" t="str">
        <f>_xlfn.TEXTBEFORE(Table1[[#This Row],[Title]],{":","(","-"})</f>
        <v xml:space="preserve">Why U Scared </v>
      </c>
      <c r="N180" t="str">
        <f>_xlfn.TEXTBEFORE(_xlfn.TEXTAFTER(Table1[[#This Row],[description]],"Singer:"),CHAR(10))</f>
        <v xml:space="preserve"> Vadda Grewal, Priya</v>
      </c>
      <c r="O180" t="str">
        <f>_xlfn.TEXTBEFORE(_xlfn.TEXTAFTER(Table1[[#This Row],[description]],"Lyrics:"),CHAR(10))</f>
        <v xml:space="preserve"> Vadda Grewal, Raka</v>
      </c>
      <c r="P180" t="str">
        <f>_xlfn.TEXTBEFORE(_xlfn.TEXTAFTER(Table1[[#This Row],[description]],"Composer:"),CHAR(10))</f>
        <v xml:space="preserve"> Vadda Grewal</v>
      </c>
      <c r="Q180" t="str">
        <f>_xlfn.TEXTBEFORE(_xlfn.TEXTAFTER(Table1[[#This Row],[description]],CHAR(10)&amp;"Music:"),CHAR(10))</f>
        <v xml:space="preserve"> Raka</v>
      </c>
      <c r="R180" t="e">
        <f>_xlfn.TEXTBEFORE(_xlfn.TEXTAFTER(Table1[[#This Row],[description]],CHAR(10)&amp;"Video:"),CHAR(10))</f>
        <v>#N/A</v>
      </c>
      <c r="S180" s="1" t="e">
        <f>HYPERLINK(_xlfn.TEXTBEFORE(_xlfn.TEXTAFTER(Table1[[#This Row],[description]],"YouTube Music:"),CHAR(10)))</f>
        <v>#N/A</v>
      </c>
      <c r="T180" s="1" t="str">
        <f>HYPERLINK(_xlfn.TEXTBEFORE(_xlfn.TEXTAFTER(Table1[[#This Row],[description]],"Spotify:"),CHAR(10)))</f>
        <v xml:space="preserve"> https://open.spotify.com/album/2rtOtzK8Tgx09Nb1CAO5mS</v>
      </c>
      <c r="U180" s="1" t="str">
        <f>HYPERLINK(_xlfn.TEXTBEFORE(_xlfn.TEXTAFTER(Table1[[#This Row],[description]],"Apple Music:"),CHAR(10)))</f>
        <v xml:space="preserve"> https://music.apple.com/in/album/full-desi-2-feat-priya/1709265984</v>
      </c>
      <c r="V180" s="1" t="e">
        <f>HYPERLINK(_xlfn.TEXTBEFORE(_xlfn.TEXTAFTER(Table1[[#This Row],[description]], "JioSaavn:"),CHAR(10)))</f>
        <v>#N/A</v>
      </c>
      <c r="W180" s="1" t="e">
        <f>HYPERLINK(_xlfn.TEXTBEFORE(_xlfn.TEXTAFTER(Table1[[#This Row],[description]], "Instagram Reel:"),CHAR(10)))</f>
        <v>#N/A</v>
      </c>
    </row>
    <row r="181" spans="1:23" x14ac:dyDescent="0.3">
      <c r="A181" t="s">
        <v>11</v>
      </c>
      <c r="B181" t="s">
        <v>1338</v>
      </c>
      <c r="C181" t="s">
        <v>1339</v>
      </c>
      <c r="D181" t="s">
        <v>1340</v>
      </c>
      <c r="E181" t="s">
        <v>1337</v>
      </c>
      <c r="F181" t="s">
        <v>16</v>
      </c>
      <c r="G181" t="s">
        <v>423</v>
      </c>
      <c r="H181" t="s">
        <v>1341</v>
      </c>
      <c r="I181" t="s">
        <v>1342</v>
      </c>
      <c r="J181" t="s">
        <v>1343</v>
      </c>
      <c r="K181" t="str">
        <f>LEFT(_xlfn.TEXTAFTER(Table1[[#This Row],[description]],"Label:"),10)</f>
        <v xml:space="preserve"> Geet MP3
</v>
      </c>
      <c r="L181" t="str" cm="1">
        <f t="array" ref="L1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1" t="str">
        <f>_xlfn.TEXTBEFORE(Table1[[#This Row],[Title]],{":","(","-"})</f>
        <v xml:space="preserve">Dode </v>
      </c>
      <c r="N181" t="str">
        <f>_xlfn.TEXTBEFORE(_xlfn.TEXTAFTER(Table1[[#This Row],[description]],"Singer:"),CHAR(10))</f>
        <v xml:space="preserve"> Vadda Grewal, Priya</v>
      </c>
      <c r="O181" t="str">
        <f>_xlfn.TEXTBEFORE(_xlfn.TEXTAFTER(Table1[[#This Row],[description]],"Lyrics:"),CHAR(10))</f>
        <v xml:space="preserve"> Vadda Grewal, Raka</v>
      </c>
      <c r="P181" t="str">
        <f>_xlfn.TEXTBEFORE(_xlfn.TEXTAFTER(Table1[[#This Row],[description]],"Composer:"),CHAR(10))</f>
        <v xml:space="preserve"> Vadda Grewal</v>
      </c>
      <c r="Q181" t="str">
        <f>_xlfn.TEXTBEFORE(_xlfn.TEXTAFTER(Table1[[#This Row],[description]],CHAR(10)&amp;"Music:"),CHAR(10))</f>
        <v xml:space="preserve"> Raka</v>
      </c>
      <c r="R181" t="e">
        <f>_xlfn.TEXTBEFORE(_xlfn.TEXTAFTER(Table1[[#This Row],[description]],CHAR(10)&amp;"Video:"),CHAR(10))</f>
        <v>#N/A</v>
      </c>
      <c r="S181" s="1" t="e">
        <f>HYPERLINK(_xlfn.TEXTBEFORE(_xlfn.TEXTAFTER(Table1[[#This Row],[description]],"YouTube Music:"),CHAR(10)))</f>
        <v>#N/A</v>
      </c>
      <c r="T181" s="1" t="str">
        <f>HYPERLINK(_xlfn.TEXTBEFORE(_xlfn.TEXTAFTER(Table1[[#This Row],[description]],"Spotify:"),CHAR(10)))</f>
        <v xml:space="preserve"> https://open.spotify.com/album/2rtOtzK8Tgx09Nb1CAO5mS</v>
      </c>
      <c r="U181" s="1" t="str">
        <f>HYPERLINK(_xlfn.TEXTBEFORE(_xlfn.TEXTAFTER(Table1[[#This Row],[description]],"Apple Music:"),CHAR(10)))</f>
        <v xml:space="preserve"> https://music.apple.com/in/album/full-desi-2-feat-priya/1709265984</v>
      </c>
      <c r="V181" s="1" t="e">
        <f>HYPERLINK(_xlfn.TEXTBEFORE(_xlfn.TEXTAFTER(Table1[[#This Row],[description]], "JioSaavn:"),CHAR(10)))</f>
        <v>#N/A</v>
      </c>
      <c r="W181" s="1" t="e">
        <f>HYPERLINK(_xlfn.TEXTBEFORE(_xlfn.TEXTAFTER(Table1[[#This Row],[description]], "Instagram Reel:"),CHAR(10)))</f>
        <v>#N/A</v>
      </c>
    </row>
    <row r="182" spans="1:23" x14ac:dyDescent="0.3">
      <c r="A182" t="s">
        <v>11</v>
      </c>
      <c r="B182" t="s">
        <v>1345</v>
      </c>
      <c r="C182" t="s">
        <v>1339</v>
      </c>
      <c r="D182" t="s">
        <v>1346</v>
      </c>
      <c r="E182" t="s">
        <v>1344</v>
      </c>
      <c r="F182" t="s">
        <v>16</v>
      </c>
      <c r="G182" t="s">
        <v>1347</v>
      </c>
      <c r="H182" t="s">
        <v>1348</v>
      </c>
      <c r="I182" t="s">
        <v>1349</v>
      </c>
      <c r="J182" t="s">
        <v>1350</v>
      </c>
      <c r="K182" t="str">
        <f>LEFT(_xlfn.TEXTAFTER(Table1[[#This Row],[description]],"Label:"),10)</f>
        <v xml:space="preserve"> Geet MP3
</v>
      </c>
      <c r="L182" t="str" cm="1">
        <f t="array" ref="L1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2" t="str">
        <f>_xlfn.TEXTBEFORE(Table1[[#This Row],[Title]],{":","(","-"})</f>
        <v xml:space="preserve">Full Desi 2 </v>
      </c>
      <c r="N182" t="str">
        <f>_xlfn.TEXTBEFORE(_xlfn.TEXTAFTER(Table1[[#This Row],[description]],"Singer:"),CHAR(10))</f>
        <v xml:space="preserve"> Vadda Grewal, Priya</v>
      </c>
      <c r="O182" t="str">
        <f>_xlfn.TEXTBEFORE(_xlfn.TEXTAFTER(Table1[[#This Row],[description]],"Lyrics:"),CHAR(10))</f>
        <v xml:space="preserve"> Vadda Grewal, Raka</v>
      </c>
      <c r="P182" t="str">
        <f>_xlfn.TEXTBEFORE(_xlfn.TEXTAFTER(Table1[[#This Row],[description]],"Composer:"),CHAR(10))</f>
        <v xml:space="preserve"> Vadda Grewal</v>
      </c>
      <c r="Q182" t="str">
        <f>_xlfn.TEXTBEFORE(_xlfn.TEXTAFTER(Table1[[#This Row],[description]],CHAR(10)&amp;"Music:"),CHAR(10))</f>
        <v xml:space="preserve"> Raka</v>
      </c>
      <c r="R182" t="e">
        <f>_xlfn.TEXTBEFORE(_xlfn.TEXTAFTER(Table1[[#This Row],[description]],CHAR(10)&amp;"Video:"),CHAR(10))</f>
        <v>#N/A</v>
      </c>
      <c r="S182" s="1" t="e">
        <f>HYPERLINK(_xlfn.TEXTBEFORE(_xlfn.TEXTAFTER(Table1[[#This Row],[description]],"YouTube Music:"),CHAR(10)))</f>
        <v>#N/A</v>
      </c>
      <c r="T182" s="1" t="str">
        <f>HYPERLINK(_xlfn.TEXTBEFORE(_xlfn.TEXTAFTER(Table1[[#This Row],[description]],"Spotify:"),CHAR(10)))</f>
        <v xml:space="preserve"> https://open.spotify.com/album/2rtOtzK8Tgx09Nb1CAO5mS</v>
      </c>
      <c r="U182" s="1" t="str">
        <f>HYPERLINK(_xlfn.TEXTBEFORE(_xlfn.TEXTAFTER(Table1[[#This Row],[description]],"Apple Music:"),CHAR(10)))</f>
        <v xml:space="preserve"> https://music.apple.com/in/album/full-desi-2-feat-priya/1709265984</v>
      </c>
      <c r="V182" s="1" t="e">
        <f>HYPERLINK(_xlfn.TEXTBEFORE(_xlfn.TEXTAFTER(Table1[[#This Row],[description]], "JioSaavn:"),CHAR(10)))</f>
        <v>#N/A</v>
      </c>
      <c r="W182" s="1" t="e">
        <f>HYPERLINK(_xlfn.TEXTBEFORE(_xlfn.TEXTAFTER(Table1[[#This Row],[description]], "Instagram Reel:"),CHAR(10)))</f>
        <v>#N/A</v>
      </c>
    </row>
    <row r="183" spans="1:23" x14ac:dyDescent="0.3">
      <c r="A183" t="s">
        <v>11</v>
      </c>
      <c r="B183" t="s">
        <v>1352</v>
      </c>
      <c r="C183" t="s">
        <v>1353</v>
      </c>
      <c r="D183" t="s">
        <v>1354</v>
      </c>
      <c r="E183" t="s">
        <v>1351</v>
      </c>
      <c r="F183" t="s">
        <v>16</v>
      </c>
      <c r="G183" t="s">
        <v>49</v>
      </c>
      <c r="H183" t="s">
        <v>1355</v>
      </c>
      <c r="I183" t="s">
        <v>1356</v>
      </c>
      <c r="J183" t="s">
        <v>1357</v>
      </c>
      <c r="K183" t="str">
        <f>LEFT(_xlfn.TEXTAFTER(Table1[[#This Row],[description]],"Label:"),10)</f>
        <v xml:space="preserve"> Geet MP3
</v>
      </c>
      <c r="L183" t="str" cm="1">
        <f t="array" ref="L1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3" t="str">
        <f>_xlfn.TEXTBEFORE(Table1[[#This Row],[Title]],{":","(","-"})</f>
        <v xml:space="preserve">Indigator </v>
      </c>
      <c r="N183" t="str">
        <f>_xlfn.TEXTBEFORE(_xlfn.TEXTAFTER(Table1[[#This Row],[description]],"Singer:"),CHAR(10))</f>
        <v xml:space="preserve"> Vadda Grewal &amp; Deepak Dhillon</v>
      </c>
      <c r="O183" t="str">
        <f>_xlfn.TEXTBEFORE(_xlfn.TEXTAFTER(Table1[[#This Row],[description]],"Lyrics:"),CHAR(10))</f>
        <v xml:space="preserve"> Danny </v>
      </c>
      <c r="P183" t="str">
        <f>_xlfn.TEXTBEFORE(_xlfn.TEXTAFTER(Table1[[#This Row],[description]],"Composer:"),CHAR(10))</f>
        <v xml:space="preserve"> Vadda Grewal</v>
      </c>
      <c r="Q183" t="str">
        <f>_xlfn.TEXTBEFORE(_xlfn.TEXTAFTER(Table1[[#This Row],[description]],CHAR(10)&amp;"Music:"),CHAR(10))</f>
        <v xml:space="preserve"> Nikk Muzik </v>
      </c>
      <c r="R183" t="e">
        <f>_xlfn.TEXTBEFORE(_xlfn.TEXTAFTER(Table1[[#This Row],[description]],CHAR(10)&amp;"Video:"),CHAR(10))</f>
        <v>#N/A</v>
      </c>
      <c r="S183" s="1" t="e">
        <f>HYPERLINK(_xlfn.TEXTBEFORE(_xlfn.TEXTAFTER(Table1[[#This Row],[description]],"YouTube Music:"),CHAR(10)))</f>
        <v>#N/A</v>
      </c>
      <c r="T183" s="1" t="str">
        <f>HYPERLINK(_xlfn.TEXTBEFORE(_xlfn.TEXTAFTER(Table1[[#This Row],[description]],"Spotify:"),CHAR(10)))</f>
        <v xml:space="preserve"> https://open.spotify.com/album/0Rx3ZZVwNfz8odsFRvFhzh</v>
      </c>
      <c r="U183" s="1" t="str">
        <f>HYPERLINK(_xlfn.TEXTBEFORE(_xlfn.TEXTAFTER(Table1[[#This Row],[description]],"Apple Music:"),CHAR(10)))</f>
        <v xml:space="preserve"> https://music.apple.com/in/album/indigator-from-full-desi-2-single/1708341167</v>
      </c>
      <c r="V183" s="1" t="e">
        <f>HYPERLINK(_xlfn.TEXTBEFORE(_xlfn.TEXTAFTER(Table1[[#This Row],[description]], "JioSaavn:"),CHAR(10)))</f>
        <v>#N/A</v>
      </c>
      <c r="W183" s="1" t="e">
        <f>HYPERLINK(_xlfn.TEXTBEFORE(_xlfn.TEXTAFTER(Table1[[#This Row],[description]], "Instagram Reel:"),CHAR(10)))</f>
        <v>#N/A</v>
      </c>
    </row>
    <row r="184" spans="1:23" x14ac:dyDescent="0.3">
      <c r="A184" t="s">
        <v>11</v>
      </c>
      <c r="B184" t="s">
        <v>1359</v>
      </c>
      <c r="C184" t="s">
        <v>1360</v>
      </c>
      <c r="D184" t="s">
        <v>1361</v>
      </c>
      <c r="E184" t="s">
        <v>1358</v>
      </c>
      <c r="F184" t="s">
        <v>16</v>
      </c>
      <c r="G184" t="s">
        <v>1032</v>
      </c>
      <c r="H184" t="s">
        <v>1362</v>
      </c>
      <c r="I184" t="s">
        <v>1363</v>
      </c>
      <c r="J184" t="s">
        <v>1364</v>
      </c>
      <c r="K184" t="str">
        <f>LEFT(_xlfn.TEXTAFTER(Table1[[#This Row],[description]],"Label:"),10)</f>
        <v xml:space="preserve"> Geet MP3 </v>
      </c>
      <c r="L184" t="str" cm="1">
        <f t="array" ref="L1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4" t="str">
        <f>_xlfn.TEXTBEFORE(Table1[[#This Row],[Title]],{":","(","-"})</f>
        <v xml:space="preserve">Moh </v>
      </c>
      <c r="N184" t="str">
        <f>_xlfn.TEXTBEFORE(_xlfn.TEXTAFTER(Table1[[#This Row],[description]],"Singer:"),CHAR(10))</f>
        <v xml:space="preserve"> Satbir Aujla</v>
      </c>
      <c r="O184" t="str">
        <f>_xlfn.TEXTBEFORE(_xlfn.TEXTAFTER(Table1[[#This Row],[description]],"Lyrics:"),CHAR(10))</f>
        <v xml:space="preserve"> Satbir Aujla </v>
      </c>
      <c r="P184" t="str">
        <f>_xlfn.TEXTBEFORE(_xlfn.TEXTAFTER(Table1[[#This Row],[description]],"Composer:"),CHAR(10))</f>
        <v xml:space="preserve"> Satbir Aujla</v>
      </c>
      <c r="Q184" t="str">
        <f>_xlfn.TEXTBEFORE(_xlfn.TEXTAFTER(Table1[[#This Row],[description]],CHAR(10)&amp;"Music:"),CHAR(10))</f>
        <v xml:space="preserve"> Deol Harman</v>
      </c>
      <c r="R184" t="e">
        <f>_xlfn.TEXTBEFORE(_xlfn.TEXTAFTER(Table1[[#This Row],[description]],CHAR(10)&amp;"Video:"),CHAR(10))</f>
        <v>#N/A</v>
      </c>
      <c r="S184" s="1" t="e">
        <f>HYPERLINK(_xlfn.TEXTBEFORE(_xlfn.TEXTAFTER(Table1[[#This Row],[description]],"YouTube Music:"),CHAR(10)))</f>
        <v>#N/A</v>
      </c>
      <c r="T184" s="1" t="str">
        <f>HYPERLINK(_xlfn.TEXTBEFORE(_xlfn.TEXTAFTER(Table1[[#This Row],[description]],"Spotify:"),CHAR(10)))</f>
        <v xml:space="preserve"> https://open.spotify.com/album/7xPxPnttaerVFs2hqC0bJr</v>
      </c>
      <c r="U184" s="1" t="e">
        <f>HYPERLINK(_xlfn.TEXTBEFORE(_xlfn.TEXTAFTER(Table1[[#This Row],[description]],"Apple Music:"),CHAR(10)))</f>
        <v>#N/A</v>
      </c>
      <c r="V184" s="1" t="e">
        <f>HYPERLINK(_xlfn.TEXTBEFORE(_xlfn.TEXTAFTER(Table1[[#This Row],[description]], "JioSaavn:"),CHAR(10)))</f>
        <v>#N/A</v>
      </c>
      <c r="W184" s="1" t="e">
        <f>HYPERLINK(_xlfn.TEXTBEFORE(_xlfn.TEXTAFTER(Table1[[#This Row],[description]], "Instagram Reel:"),CHAR(10)))</f>
        <v>#N/A</v>
      </c>
    </row>
    <row r="185" spans="1:23" x14ac:dyDescent="0.3">
      <c r="A185" t="s">
        <v>11</v>
      </c>
      <c r="B185" t="s">
        <v>1366</v>
      </c>
      <c r="C185" t="s">
        <v>1367</v>
      </c>
      <c r="D185" t="s">
        <v>1368</v>
      </c>
      <c r="E185" t="s">
        <v>1365</v>
      </c>
      <c r="F185" t="s">
        <v>1369</v>
      </c>
      <c r="G185" t="s">
        <v>1204</v>
      </c>
      <c r="H185" t="s">
        <v>1370</v>
      </c>
      <c r="I185" t="s">
        <v>1371</v>
      </c>
      <c r="J185" t="s">
        <v>1372</v>
      </c>
      <c r="K185" t="str">
        <f>LEFT(_xlfn.TEXTAFTER(Table1[[#This Row],[description]],"Label:"),10)</f>
        <v xml:space="preserve"> Geet MP3 </v>
      </c>
      <c r="L185" t="str" cm="1">
        <f t="array" ref="L1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5" t="str">
        <f>_xlfn.TEXTBEFORE(Table1[[#This Row],[Title]],{":","(","-"})</f>
        <v xml:space="preserve">Dupatta </v>
      </c>
      <c r="N185" t="e">
        <f>_xlfn.TEXTBEFORE(_xlfn.TEXTAFTER(Table1[[#This Row],[description]],"Singer:"),CHAR(10))</f>
        <v>#N/A</v>
      </c>
      <c r="O185" t="str">
        <f>_xlfn.TEXTBEFORE(_xlfn.TEXTAFTER(Table1[[#This Row],[description]],"Lyrics:"),CHAR(10))</f>
        <v xml:space="preserve"> Prince Bhullar </v>
      </c>
      <c r="P185" t="str">
        <f>_xlfn.TEXTBEFORE(_xlfn.TEXTAFTER(Table1[[#This Row],[description]],"Composer:"),CHAR(10))</f>
        <v xml:space="preserve"> Lucas</v>
      </c>
      <c r="Q185" t="str">
        <f>_xlfn.TEXTBEFORE(_xlfn.TEXTAFTER(Table1[[#This Row],[description]],CHAR(10)&amp;"Music:"),CHAR(10))</f>
        <v xml:space="preserve"> V Barot </v>
      </c>
      <c r="R185" t="e">
        <f>_xlfn.TEXTBEFORE(_xlfn.TEXTAFTER(Table1[[#This Row],[description]],CHAR(10)&amp;"Video:"),CHAR(10))</f>
        <v>#N/A</v>
      </c>
      <c r="S185" s="1" t="e">
        <f>HYPERLINK(_xlfn.TEXTBEFORE(_xlfn.TEXTAFTER(Table1[[#This Row],[description]],"YouTube Music:"),CHAR(10)))</f>
        <v>#N/A</v>
      </c>
      <c r="T185" s="1" t="str">
        <f>HYPERLINK(_xlfn.TEXTBEFORE(_xlfn.TEXTAFTER(Table1[[#This Row],[description]],"Spotify:"),CHAR(10)))</f>
        <v xml:space="preserve"> https://open.spotify.com/album/2OQTO0gDnzraKVDmtf7PWA</v>
      </c>
      <c r="U185" s="1" t="str">
        <f>HYPERLINK(_xlfn.TEXTBEFORE(_xlfn.TEXTAFTER(Table1[[#This Row],[description]],"Apple Music:"),CHAR(10)))</f>
        <v xml:space="preserve"> https://music.apple.com/in/album/dupatta-single/1707346069</v>
      </c>
      <c r="V185" s="1" t="e">
        <f>HYPERLINK(_xlfn.TEXTBEFORE(_xlfn.TEXTAFTER(Table1[[#This Row],[description]], "JioSaavn:"),CHAR(10)))</f>
        <v>#N/A</v>
      </c>
      <c r="W185" s="1" t="e">
        <f>HYPERLINK(_xlfn.TEXTBEFORE(_xlfn.TEXTAFTER(Table1[[#This Row],[description]], "Instagram Reel:"),CHAR(10)))</f>
        <v>#N/A</v>
      </c>
    </row>
    <row r="186" spans="1:23" x14ac:dyDescent="0.3">
      <c r="A186" t="s">
        <v>11</v>
      </c>
      <c r="B186" t="s">
        <v>1374</v>
      </c>
      <c r="C186" t="s">
        <v>1375</v>
      </c>
      <c r="D186" t="s">
        <v>1376</v>
      </c>
      <c r="E186" t="s">
        <v>1373</v>
      </c>
      <c r="F186" t="s">
        <v>16</v>
      </c>
      <c r="G186" t="s">
        <v>1377</v>
      </c>
      <c r="H186" t="s">
        <v>1378</v>
      </c>
      <c r="I186" t="s">
        <v>1379</v>
      </c>
      <c r="J186" t="s">
        <v>1380</v>
      </c>
      <c r="K186" t="str">
        <f>LEFT(_xlfn.TEXTAFTER(Table1[[#This Row],[description]],"Music On:"),10)</f>
        <v xml:space="preserve"> Geet MP3
</v>
      </c>
      <c r="L186" t="str" cm="1">
        <f t="array" ref="L1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6" t="str">
        <f>_xlfn.TEXTBEFORE(Table1[[#This Row],[Title]],{":","(","-"})</f>
        <v xml:space="preserve">Glock </v>
      </c>
      <c r="N186" t="str">
        <f>_xlfn.TEXTBEFORE(_xlfn.TEXTAFTER(Table1[[#This Row],[description]],"Singer:"),CHAR(10))</f>
        <v xml:space="preserve"> Karan Randhawa</v>
      </c>
      <c r="O186" t="e">
        <f>_xlfn.TEXTBEFORE(_xlfn.TEXTAFTER(Table1[[#This Row],[description]],"Lyrics:"),CHAR(10))</f>
        <v>#N/A</v>
      </c>
      <c r="P186" t="str">
        <f>_xlfn.TEXTBEFORE(_xlfn.TEXTAFTER(Table1[[#This Row],[description]],"Composer:"),CHAR(10))</f>
        <v xml:space="preserve"> Lucas</v>
      </c>
      <c r="Q186" t="str">
        <f>_xlfn.TEXTBEFORE(_xlfn.TEXTAFTER(Table1[[#This Row],[description]],CHAR(10)&amp;"Music:"),CHAR(10))</f>
        <v xml:space="preserve"> Raka Music</v>
      </c>
      <c r="R186" t="e">
        <f>_xlfn.TEXTBEFORE(_xlfn.TEXTAFTER(Table1[[#This Row],[description]],CHAR(10)&amp;"Video:"),CHAR(10))</f>
        <v>#N/A</v>
      </c>
      <c r="S186" s="1" t="e">
        <f>HYPERLINK(_xlfn.TEXTBEFORE(_xlfn.TEXTAFTER(Table1[[#This Row],[description]],"YouTube Music:"),CHAR(10)))</f>
        <v>#N/A</v>
      </c>
      <c r="T186" s="1" t="str">
        <f>HYPERLINK(_xlfn.TEXTBEFORE(_xlfn.TEXTAFTER(Table1[[#This Row],[description]],"Spotify:"),CHAR(10)))</f>
        <v xml:space="preserve"> https://bit.ly/42x9d6l</v>
      </c>
      <c r="U186" s="1" t="str">
        <f>HYPERLINK(_xlfn.TEXTBEFORE(_xlfn.TEXTAFTER(Table1[[#This Row],[description]],"Apple Music:"),CHAR(10)))</f>
        <v xml:space="preserve"> https://bit.ly/3Ja3Oeo</v>
      </c>
      <c r="V186" s="1" t="e">
        <f>HYPERLINK(_xlfn.TEXTBEFORE(_xlfn.TEXTAFTER(Table1[[#This Row],[description]], "JioSaavn:"),CHAR(10)))</f>
        <v>#N/A</v>
      </c>
      <c r="W186" s="1" t="e">
        <f>HYPERLINK(_xlfn.TEXTBEFORE(_xlfn.TEXTAFTER(Table1[[#This Row],[description]], "Instagram Reel:"),CHAR(10)))</f>
        <v>#N/A</v>
      </c>
    </row>
    <row r="187" spans="1:23" x14ac:dyDescent="0.3">
      <c r="A187" t="s">
        <v>11</v>
      </c>
      <c r="B187" t="s">
        <v>1382</v>
      </c>
      <c r="C187" t="s">
        <v>1383</v>
      </c>
      <c r="D187" t="s">
        <v>1384</v>
      </c>
      <c r="E187" t="s">
        <v>1381</v>
      </c>
      <c r="F187" t="s">
        <v>16</v>
      </c>
      <c r="G187" t="s">
        <v>1385</v>
      </c>
      <c r="H187" t="s">
        <v>1386</v>
      </c>
      <c r="I187" t="s">
        <v>1387</v>
      </c>
      <c r="J187" t="s">
        <v>851</v>
      </c>
      <c r="K187" t="str">
        <f>LEFT(_xlfn.TEXTAFTER(Table1[[#This Row],[description]],"Music On:"),10)</f>
        <v xml:space="preserve"> Geet MP3
</v>
      </c>
      <c r="L187" t="str" cm="1">
        <f t="array" ref="L1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7" t="str">
        <f>_xlfn.TEXTBEFORE(Table1[[#This Row],[Title]],{":","(","-"})</f>
        <v xml:space="preserve">Sahi Kehnda C Bapu </v>
      </c>
      <c r="N187" t="e">
        <f>_xlfn.TEXTBEFORE(_xlfn.TEXTAFTER(Table1[[#This Row],[description]],"Singer:"),CHAR(10))</f>
        <v>#N/A</v>
      </c>
      <c r="O187" t="e">
        <f>_xlfn.TEXTBEFORE(_xlfn.TEXTAFTER(Table1[[#This Row],[description]],"Lyrics:"),CHAR(10))</f>
        <v>#N/A</v>
      </c>
      <c r="P187" t="e">
        <f>_xlfn.TEXTBEFORE(_xlfn.TEXTAFTER(Table1[[#This Row],[description]],"Composer:"),CHAR(10))</f>
        <v>#N/A</v>
      </c>
      <c r="Q187" t="e">
        <f>_xlfn.TEXTBEFORE(_xlfn.TEXTAFTER(Table1[[#This Row],[description]],CHAR(10)&amp;"Music:"),CHAR(10))</f>
        <v>#N/A</v>
      </c>
      <c r="R187" t="e">
        <f>_xlfn.TEXTBEFORE(_xlfn.TEXTAFTER(Table1[[#This Row],[description]],CHAR(10)&amp;"Video:"),CHAR(10))</f>
        <v>#N/A</v>
      </c>
      <c r="S187" s="1" t="e">
        <f>HYPERLINK(_xlfn.TEXTBEFORE(_xlfn.TEXTAFTER(Table1[[#This Row],[description]],"YouTube Music:"),CHAR(10)))</f>
        <v>#N/A</v>
      </c>
      <c r="T187" s="1" t="e">
        <f>HYPERLINK(_xlfn.TEXTBEFORE(_xlfn.TEXTAFTER(Table1[[#This Row],[description]],"Spotify:"),CHAR(10)))</f>
        <v>#N/A</v>
      </c>
      <c r="U187" s="1" t="e">
        <f>HYPERLINK(_xlfn.TEXTBEFORE(_xlfn.TEXTAFTER(Table1[[#This Row],[description]],"Apple Music:"),CHAR(10)))</f>
        <v>#N/A</v>
      </c>
      <c r="V187" s="1" t="e">
        <f>HYPERLINK(_xlfn.TEXTBEFORE(_xlfn.TEXTAFTER(Table1[[#This Row],[description]], "JioSaavn:"),CHAR(10)))</f>
        <v>#N/A</v>
      </c>
      <c r="W187" s="1" t="e">
        <f>HYPERLINK(_xlfn.TEXTBEFORE(_xlfn.TEXTAFTER(Table1[[#This Row],[description]], "Instagram Reel:"),CHAR(10)))</f>
        <v>#N/A</v>
      </c>
    </row>
    <row r="188" spans="1:23" x14ac:dyDescent="0.3">
      <c r="A188" t="s">
        <v>11</v>
      </c>
      <c r="B188" t="s">
        <v>1389</v>
      </c>
      <c r="C188" t="s">
        <v>1390</v>
      </c>
      <c r="D188" t="s">
        <v>1391</v>
      </c>
      <c r="E188" t="s">
        <v>1388</v>
      </c>
      <c r="F188" t="s">
        <v>16</v>
      </c>
      <c r="G188" t="s">
        <v>1392</v>
      </c>
      <c r="H188" t="s">
        <v>1393</v>
      </c>
      <c r="I188" t="s">
        <v>1394</v>
      </c>
      <c r="J188" t="s">
        <v>1395</v>
      </c>
      <c r="K188" t="str">
        <f>LEFT(_xlfn.TEXTAFTER(Table1[[#This Row],[description]],"Music On:"),10)</f>
        <v xml:space="preserve"> Geet MP3
</v>
      </c>
      <c r="L188" t="str" cm="1">
        <f t="array" ref="L1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8" t="str">
        <f>_xlfn.TEXTBEFORE(Table1[[#This Row],[Title]],{":","(","-"})</f>
        <v xml:space="preserve">Saza By Khan Saab </v>
      </c>
      <c r="N188" t="str">
        <f>_xlfn.TEXTBEFORE(_xlfn.TEXTAFTER(Table1[[#This Row],[description]],"Singer:"),CHAR(10))</f>
        <v xml:space="preserve"> Khab Saab</v>
      </c>
      <c r="O188" t="e">
        <f>_xlfn.TEXTBEFORE(_xlfn.TEXTAFTER(Table1[[#This Row],[description]],"Lyrics:"),CHAR(10))</f>
        <v>#N/A</v>
      </c>
      <c r="P188" t="str">
        <f>_xlfn.TEXTBEFORE(_xlfn.TEXTAFTER(Table1[[#This Row],[description]],"Composer:"),CHAR(10))</f>
        <v xml:space="preserve"> Lucas</v>
      </c>
      <c r="Q188" t="str">
        <f>_xlfn.TEXTBEFORE(_xlfn.TEXTAFTER(Table1[[#This Row],[description]],CHAR(10)&amp;"Music:"),CHAR(10))</f>
        <v xml:space="preserve"> V Barot</v>
      </c>
      <c r="R188" t="e">
        <f>_xlfn.TEXTBEFORE(_xlfn.TEXTAFTER(Table1[[#This Row],[description]],CHAR(10)&amp;"Video:"),CHAR(10))</f>
        <v>#N/A</v>
      </c>
      <c r="S188" s="1" t="e">
        <f>HYPERLINK(_xlfn.TEXTBEFORE(_xlfn.TEXTAFTER(Table1[[#This Row],[description]],"YouTube Music:"),CHAR(10)))</f>
        <v>#N/A</v>
      </c>
      <c r="T188" s="1" t="str">
        <f>HYPERLINK(_xlfn.TEXTBEFORE(_xlfn.TEXTAFTER(Table1[[#This Row],[description]],"Spotify:"),CHAR(10)))</f>
        <v xml:space="preserve"> https://open.spotify.com/track/68Z2tyJ2wqlltJYGN0apoH</v>
      </c>
      <c r="U188" s="1" t="str">
        <f>HYPERLINK(_xlfn.TEXTBEFORE(_xlfn.TEXTAFTER(Table1[[#This Row],[description]],"Apple Music:"),CHAR(10)))</f>
        <v xml:space="preserve"> https://music.apple.com/in/album/saza/1696455990?i=1696455997</v>
      </c>
      <c r="V188" s="1" t="e">
        <f>HYPERLINK(_xlfn.TEXTBEFORE(_xlfn.TEXTAFTER(Table1[[#This Row],[description]], "JioSaavn:"),CHAR(10)))</f>
        <v>#N/A</v>
      </c>
      <c r="W188" s="1" t="e">
        <f>HYPERLINK(_xlfn.TEXTBEFORE(_xlfn.TEXTAFTER(Table1[[#This Row],[description]], "Instagram Reel:"),CHAR(10)))</f>
        <v>#N/A</v>
      </c>
    </row>
    <row r="189" spans="1:23" x14ac:dyDescent="0.3">
      <c r="A189" t="s">
        <v>11</v>
      </c>
      <c r="B189" t="s">
        <v>1397</v>
      </c>
      <c r="C189" t="s">
        <v>1398</v>
      </c>
      <c r="D189" t="s">
        <v>1399</v>
      </c>
      <c r="E189" t="s">
        <v>1396</v>
      </c>
      <c r="F189" t="s">
        <v>16</v>
      </c>
      <c r="G189" t="s">
        <v>1400</v>
      </c>
      <c r="H189" t="s">
        <v>1401</v>
      </c>
      <c r="I189" t="s">
        <v>1402</v>
      </c>
      <c r="J189" t="s">
        <v>1403</v>
      </c>
      <c r="K189" t="str">
        <f>LEFT(_xlfn.TEXTAFTER(Table1[[#This Row],[description]],"Music On:"),10)</f>
        <v xml:space="preserve"> Geet MP3
</v>
      </c>
      <c r="L189" t="str" cm="1">
        <f t="array" ref="L1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89" t="str">
        <f>_xlfn.TEXTBEFORE(Table1[[#This Row],[Title]],{":","(","-"})</f>
        <v xml:space="preserve">Menu Raj Karan De Lai Kise Di Sardari Di Lod Nai </v>
      </c>
      <c r="N189" t="e">
        <f>_xlfn.TEXTBEFORE(_xlfn.TEXTAFTER(Table1[[#This Row],[description]],"Singer:"),CHAR(10))</f>
        <v>#N/A</v>
      </c>
      <c r="O189" t="e">
        <f>_xlfn.TEXTBEFORE(_xlfn.TEXTAFTER(Table1[[#This Row],[description]],"Lyrics:"),CHAR(10))</f>
        <v>#N/A</v>
      </c>
      <c r="P189" t="e">
        <f>_xlfn.TEXTBEFORE(_xlfn.TEXTAFTER(Table1[[#This Row],[description]],"Composer:"),CHAR(10))</f>
        <v>#N/A</v>
      </c>
      <c r="Q189" t="e">
        <f>_xlfn.TEXTBEFORE(_xlfn.TEXTAFTER(Table1[[#This Row],[description]],CHAR(10)&amp;"Music:"),CHAR(10))</f>
        <v>#N/A</v>
      </c>
      <c r="R189" t="e">
        <f>_xlfn.TEXTBEFORE(_xlfn.TEXTAFTER(Table1[[#This Row],[description]],CHAR(10)&amp;"Video:"),CHAR(10))</f>
        <v>#N/A</v>
      </c>
      <c r="S189" s="1" t="e">
        <f>HYPERLINK(_xlfn.TEXTBEFORE(_xlfn.TEXTAFTER(Table1[[#This Row],[description]],"YouTube Music:"),CHAR(10)))</f>
        <v>#N/A</v>
      </c>
      <c r="T189" s="1" t="e">
        <f>HYPERLINK(_xlfn.TEXTBEFORE(_xlfn.TEXTAFTER(Table1[[#This Row],[description]],"Spotify:"),CHAR(10)))</f>
        <v>#N/A</v>
      </c>
      <c r="U189" s="1" t="e">
        <f>HYPERLINK(_xlfn.TEXTBEFORE(_xlfn.TEXTAFTER(Table1[[#This Row],[description]],"Apple Music:"),CHAR(10)))</f>
        <v>#N/A</v>
      </c>
      <c r="V189" s="1" t="e">
        <f>HYPERLINK(_xlfn.TEXTBEFORE(_xlfn.TEXTAFTER(Table1[[#This Row],[description]], "JioSaavn:"),CHAR(10)))</f>
        <v>#N/A</v>
      </c>
      <c r="W189" s="1" t="e">
        <f>HYPERLINK(_xlfn.TEXTBEFORE(_xlfn.TEXTAFTER(Table1[[#This Row],[description]], "Instagram Reel:"),CHAR(10)))</f>
        <v>#N/A</v>
      </c>
    </row>
    <row r="190" spans="1:23" x14ac:dyDescent="0.3">
      <c r="A190" t="s">
        <v>11</v>
      </c>
      <c r="B190" t="s">
        <v>1405</v>
      </c>
      <c r="C190" t="s">
        <v>1398</v>
      </c>
      <c r="D190" t="s">
        <v>1406</v>
      </c>
      <c r="E190" t="s">
        <v>1404</v>
      </c>
      <c r="F190" t="s">
        <v>16</v>
      </c>
      <c r="G190" t="s">
        <v>870</v>
      </c>
      <c r="H190" t="s">
        <v>1407</v>
      </c>
      <c r="I190" t="s">
        <v>1408</v>
      </c>
      <c r="J190" t="s">
        <v>1409</v>
      </c>
      <c r="K190" t="str">
        <f>LEFT(_xlfn.TEXTAFTER(Table1[[#This Row],[description]],"Music On:"),10)</f>
        <v xml:space="preserve"> Geet MP3
</v>
      </c>
      <c r="L190" t="str" cm="1">
        <f t="array" ref="L1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0" t="str">
        <f>_xlfn.TEXTBEFORE(Table1[[#This Row],[Title]],{":","(","-"})</f>
        <v xml:space="preserve">Number Den De Chakkr Ch Gadaila Kutt </v>
      </c>
      <c r="N190" t="e">
        <f>_xlfn.TEXTBEFORE(_xlfn.TEXTAFTER(Table1[[#This Row],[description]],"Singer:"),CHAR(10))</f>
        <v>#N/A</v>
      </c>
      <c r="O190" t="e">
        <f>_xlfn.TEXTBEFORE(_xlfn.TEXTAFTER(Table1[[#This Row],[description]],"Lyrics:"),CHAR(10))</f>
        <v>#N/A</v>
      </c>
      <c r="P190" t="e">
        <f>_xlfn.TEXTBEFORE(_xlfn.TEXTAFTER(Table1[[#This Row],[description]],"Composer:"),CHAR(10))</f>
        <v>#N/A</v>
      </c>
      <c r="Q190" t="e">
        <f>_xlfn.TEXTBEFORE(_xlfn.TEXTAFTER(Table1[[#This Row],[description]],CHAR(10)&amp;"Music:"),CHAR(10))</f>
        <v>#N/A</v>
      </c>
      <c r="R190" t="e">
        <f>_xlfn.TEXTBEFORE(_xlfn.TEXTAFTER(Table1[[#This Row],[description]],CHAR(10)&amp;"Video:"),CHAR(10))</f>
        <v>#N/A</v>
      </c>
      <c r="S190" s="1" t="e">
        <f>HYPERLINK(_xlfn.TEXTBEFORE(_xlfn.TEXTAFTER(Table1[[#This Row],[description]],"YouTube Music:"),CHAR(10)))</f>
        <v>#N/A</v>
      </c>
      <c r="T190" s="1" t="e">
        <f>HYPERLINK(_xlfn.TEXTBEFORE(_xlfn.TEXTAFTER(Table1[[#This Row],[description]],"Spotify:"),CHAR(10)))</f>
        <v>#N/A</v>
      </c>
      <c r="U190" s="1" t="e">
        <f>HYPERLINK(_xlfn.TEXTBEFORE(_xlfn.TEXTAFTER(Table1[[#This Row],[description]],"Apple Music:"),CHAR(10)))</f>
        <v>#N/A</v>
      </c>
      <c r="V190" s="1" t="e">
        <f>HYPERLINK(_xlfn.TEXTBEFORE(_xlfn.TEXTAFTER(Table1[[#This Row],[description]], "JioSaavn:"),CHAR(10)))</f>
        <v>#N/A</v>
      </c>
      <c r="W190" s="1" t="e">
        <f>HYPERLINK(_xlfn.TEXTBEFORE(_xlfn.TEXTAFTER(Table1[[#This Row],[description]], "Instagram Reel:"),CHAR(10)))</f>
        <v>#N/A</v>
      </c>
    </row>
    <row r="191" spans="1:23" x14ac:dyDescent="0.3">
      <c r="A191" t="s">
        <v>11</v>
      </c>
      <c r="B191" t="s">
        <v>1411</v>
      </c>
      <c r="C191" t="s">
        <v>1412</v>
      </c>
      <c r="D191" t="s">
        <v>1413</v>
      </c>
      <c r="E191" t="s">
        <v>1410</v>
      </c>
      <c r="F191" t="s">
        <v>16</v>
      </c>
      <c r="G191" t="s">
        <v>1414</v>
      </c>
      <c r="H191" t="s">
        <v>1415</v>
      </c>
      <c r="I191" t="s">
        <v>1416</v>
      </c>
      <c r="J191" t="s">
        <v>1417</v>
      </c>
      <c r="K191" t="str">
        <f>LEFT(_xlfn.TEXTAFTER(Table1[[#This Row],[description]],"Music On:"),10)</f>
        <v xml:space="preserve"> Geet MP3
</v>
      </c>
      <c r="L191" t="str" cm="1">
        <f t="array" ref="L1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1" t="str">
        <f>_xlfn.TEXTBEFORE(Table1[[#This Row],[Title]],{":","(","-"})</f>
        <v xml:space="preserve">Asle Nal Yari </v>
      </c>
      <c r="N191" t="str">
        <f>_xlfn.TEXTBEFORE(_xlfn.TEXTAFTER(Table1[[#This Row],[description]],"Singer:"),CHAR(10))</f>
        <v xml:space="preserve"> Lucas </v>
      </c>
      <c r="O191" t="e">
        <f>_xlfn.TEXTBEFORE(_xlfn.TEXTAFTER(Table1[[#This Row],[description]],"Lyrics:"),CHAR(10))</f>
        <v>#N/A</v>
      </c>
      <c r="P191" t="str">
        <f>_xlfn.TEXTBEFORE(_xlfn.TEXTAFTER(Table1[[#This Row],[description]],"Composer:"),CHAR(10))</f>
        <v xml:space="preserve"> Lucas</v>
      </c>
      <c r="Q191" t="str">
        <f>_xlfn.TEXTBEFORE(_xlfn.TEXTAFTER(Table1[[#This Row],[description]],CHAR(10)&amp;"Music:"),CHAR(10))</f>
        <v xml:space="preserve"> Deep Jandu</v>
      </c>
      <c r="R191" t="e">
        <f>_xlfn.TEXTBEFORE(_xlfn.TEXTAFTER(Table1[[#This Row],[description]],CHAR(10)&amp;"Video:"),CHAR(10))</f>
        <v>#N/A</v>
      </c>
      <c r="S191" s="1" t="e">
        <f>HYPERLINK(_xlfn.TEXTBEFORE(_xlfn.TEXTAFTER(Table1[[#This Row],[description]],"YouTube Music:"),CHAR(10)))</f>
        <v>#N/A</v>
      </c>
      <c r="T191" s="1" t="str">
        <f>HYPERLINK(_xlfn.TEXTBEFORE(_xlfn.TEXTAFTER(Table1[[#This Row],[description]],"Spotify:"),CHAR(10)))</f>
        <v xml:space="preserve"> https://open.spotify.com/track/0FJABfECHHo4494fHBFn6t</v>
      </c>
      <c r="U191" s="1" t="str">
        <f>HYPERLINK(_xlfn.TEXTBEFORE(_xlfn.TEXTAFTER(Table1[[#This Row],[description]],"Apple Music:"),CHAR(10)))</f>
        <v xml:space="preserve"> https://music.apple.com/in/album/asle-nal-yari/1696455990?i=1696455996</v>
      </c>
      <c r="V191" s="1" t="e">
        <f>HYPERLINK(_xlfn.TEXTBEFORE(_xlfn.TEXTAFTER(Table1[[#This Row],[description]], "JioSaavn:"),CHAR(10)))</f>
        <v>#N/A</v>
      </c>
      <c r="W191" s="1" t="e">
        <f>HYPERLINK(_xlfn.TEXTBEFORE(_xlfn.TEXTAFTER(Table1[[#This Row],[description]], "Instagram Reel:"),CHAR(10)))</f>
        <v>#N/A</v>
      </c>
    </row>
    <row r="192" spans="1:23" x14ac:dyDescent="0.3">
      <c r="A192" t="s">
        <v>11</v>
      </c>
      <c r="B192" t="s">
        <v>1419</v>
      </c>
      <c r="C192" t="s">
        <v>1420</v>
      </c>
      <c r="D192" t="s">
        <v>1421</v>
      </c>
      <c r="E192" t="s">
        <v>1418</v>
      </c>
      <c r="F192" t="s">
        <v>16</v>
      </c>
      <c r="G192" t="s">
        <v>1422</v>
      </c>
      <c r="H192" t="s">
        <v>1155</v>
      </c>
      <c r="I192" t="s">
        <v>1423</v>
      </c>
      <c r="J192" t="s">
        <v>1238</v>
      </c>
      <c r="K192" t="str">
        <f>LEFT(_xlfn.TEXTAFTER(Table1[[#This Row],[description]],"Music On:"),10)</f>
        <v xml:space="preserve"> Geet MP3
</v>
      </c>
      <c r="L192" t="str" cm="1">
        <f t="array" ref="L1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2" t="str">
        <f>_xlfn.TEXTBEFORE(Table1[[#This Row],[Title]],{":","(","-"})</f>
        <v xml:space="preserve">Badi Vadia Laggi Aadi Teri Gal </v>
      </c>
      <c r="N192" t="e">
        <f>_xlfn.TEXTBEFORE(_xlfn.TEXTAFTER(Table1[[#This Row],[description]],"Singer:"),CHAR(10))</f>
        <v>#N/A</v>
      </c>
      <c r="O192" t="e">
        <f>_xlfn.TEXTBEFORE(_xlfn.TEXTAFTER(Table1[[#This Row],[description]],"Lyrics:"),CHAR(10))</f>
        <v>#N/A</v>
      </c>
      <c r="P192" t="e">
        <f>_xlfn.TEXTBEFORE(_xlfn.TEXTAFTER(Table1[[#This Row],[description]],"Composer:"),CHAR(10))</f>
        <v>#N/A</v>
      </c>
      <c r="Q192" t="e">
        <f>_xlfn.TEXTBEFORE(_xlfn.TEXTAFTER(Table1[[#This Row],[description]],CHAR(10)&amp;"Music:"),CHAR(10))</f>
        <v>#N/A</v>
      </c>
      <c r="R192" t="e">
        <f>_xlfn.TEXTBEFORE(_xlfn.TEXTAFTER(Table1[[#This Row],[description]],CHAR(10)&amp;"Video:"),CHAR(10))</f>
        <v>#N/A</v>
      </c>
      <c r="S192" s="1" t="e">
        <f>HYPERLINK(_xlfn.TEXTBEFORE(_xlfn.TEXTAFTER(Table1[[#This Row],[description]],"YouTube Music:"),CHAR(10)))</f>
        <v>#N/A</v>
      </c>
      <c r="T192" s="1" t="e">
        <f>HYPERLINK(_xlfn.TEXTBEFORE(_xlfn.TEXTAFTER(Table1[[#This Row],[description]],"Spotify:"),CHAR(10)))</f>
        <v>#N/A</v>
      </c>
      <c r="U192" s="1" t="e">
        <f>HYPERLINK(_xlfn.TEXTBEFORE(_xlfn.TEXTAFTER(Table1[[#This Row],[description]],"Apple Music:"),CHAR(10)))</f>
        <v>#N/A</v>
      </c>
      <c r="V192" s="1" t="e">
        <f>HYPERLINK(_xlfn.TEXTBEFORE(_xlfn.TEXTAFTER(Table1[[#This Row],[description]], "JioSaavn:"),CHAR(10)))</f>
        <v>#N/A</v>
      </c>
      <c r="W192" s="1" t="e">
        <f>HYPERLINK(_xlfn.TEXTBEFORE(_xlfn.TEXTAFTER(Table1[[#This Row],[description]], "Instagram Reel:"),CHAR(10)))</f>
        <v>#N/A</v>
      </c>
    </row>
    <row r="193" spans="1:23" x14ac:dyDescent="0.3">
      <c r="A193" t="s">
        <v>11</v>
      </c>
      <c r="B193" t="s">
        <v>1425</v>
      </c>
      <c r="D193" t="s">
        <v>1426</v>
      </c>
      <c r="E193" t="s">
        <v>1424</v>
      </c>
      <c r="F193" t="s">
        <v>16</v>
      </c>
      <c r="G193" t="s">
        <v>1427</v>
      </c>
      <c r="H193" t="s">
        <v>1428</v>
      </c>
      <c r="I193" t="s">
        <v>1429</v>
      </c>
      <c r="J193" t="s">
        <v>1430</v>
      </c>
      <c r="K193" t="e">
        <f>LEFT(_xlfn.TEXTAFTER(Table1[[#This Row],[description]],"Music On:"),10)</f>
        <v>#N/A</v>
      </c>
      <c r="L193" t="str" cm="1">
        <f t="array" ref="L1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193" t="e">
        <f>_xlfn.TEXTBEFORE(Table1[[#This Row],[Title]],{":","(","-"})</f>
        <v>#N/A</v>
      </c>
      <c r="N193" t="e">
        <f>_xlfn.TEXTBEFORE(_xlfn.TEXTAFTER(Table1[[#This Row],[description]],"Singer:"),CHAR(10))</f>
        <v>#N/A</v>
      </c>
      <c r="O193" t="e">
        <f>_xlfn.TEXTBEFORE(_xlfn.TEXTAFTER(Table1[[#This Row],[description]],"Lyrics:"),CHAR(10))</f>
        <v>#N/A</v>
      </c>
      <c r="P193" t="e">
        <f>_xlfn.TEXTBEFORE(_xlfn.TEXTAFTER(Table1[[#This Row],[description]],"Composer:"),CHAR(10))</f>
        <v>#N/A</v>
      </c>
      <c r="Q193" t="e">
        <f>_xlfn.TEXTBEFORE(_xlfn.TEXTAFTER(Table1[[#This Row],[description]],CHAR(10)&amp;"Music:"),CHAR(10))</f>
        <v>#N/A</v>
      </c>
      <c r="R193" t="e">
        <f>_xlfn.TEXTBEFORE(_xlfn.TEXTAFTER(Table1[[#This Row],[description]],CHAR(10)&amp;"Video:"),CHAR(10))</f>
        <v>#N/A</v>
      </c>
      <c r="S193" s="1" t="e">
        <f>HYPERLINK(_xlfn.TEXTBEFORE(_xlfn.TEXTAFTER(Table1[[#This Row],[description]],"YouTube Music:"),CHAR(10)))</f>
        <v>#N/A</v>
      </c>
      <c r="T193" s="1" t="e">
        <f>HYPERLINK(_xlfn.TEXTBEFORE(_xlfn.TEXTAFTER(Table1[[#This Row],[description]],"Spotify:"),CHAR(10)))</f>
        <v>#N/A</v>
      </c>
      <c r="U193" s="1" t="e">
        <f>HYPERLINK(_xlfn.TEXTBEFORE(_xlfn.TEXTAFTER(Table1[[#This Row],[description]],"Apple Music:"),CHAR(10)))</f>
        <v>#N/A</v>
      </c>
      <c r="V193" s="1" t="e">
        <f>HYPERLINK(_xlfn.TEXTBEFORE(_xlfn.TEXTAFTER(Table1[[#This Row],[description]], "JioSaavn:"),CHAR(10)))</f>
        <v>#N/A</v>
      </c>
      <c r="W193" s="1" t="e">
        <f>HYPERLINK(_xlfn.TEXTBEFORE(_xlfn.TEXTAFTER(Table1[[#This Row],[description]], "Instagram Reel:"),CHAR(10)))</f>
        <v>#N/A</v>
      </c>
    </row>
    <row r="194" spans="1:23" x14ac:dyDescent="0.3">
      <c r="A194" t="s">
        <v>11</v>
      </c>
      <c r="B194" t="s">
        <v>1432</v>
      </c>
      <c r="C194" t="s">
        <v>1433</v>
      </c>
      <c r="D194" t="s">
        <v>1434</v>
      </c>
      <c r="E194" t="s">
        <v>1431</v>
      </c>
      <c r="F194" t="s">
        <v>16</v>
      </c>
      <c r="G194" t="s">
        <v>1435</v>
      </c>
      <c r="H194" t="s">
        <v>1436</v>
      </c>
      <c r="I194" t="s">
        <v>1437</v>
      </c>
      <c r="J194" t="s">
        <v>1343</v>
      </c>
      <c r="K194" t="str">
        <f>LEFT(_xlfn.TEXTAFTER(Table1[[#This Row],[description]],"Music On:"),10)</f>
        <v xml:space="preserve"> Geet MP3
</v>
      </c>
      <c r="L194" t="str" cm="1">
        <f t="array" ref="L1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4" t="str">
        <f>_xlfn.TEXTBEFORE(Table1[[#This Row],[Title]],{":","(","-"})</f>
        <v xml:space="preserve">Tufang </v>
      </c>
      <c r="N194" t="str">
        <f>_xlfn.TEXTBEFORE(_xlfn.TEXTAFTER(Table1[[#This Row],[description]],"Singer:"),CHAR(10))</f>
        <v xml:space="preserve"> Karan Randhawa </v>
      </c>
      <c r="O194" t="str">
        <f>_xlfn.TEXTBEFORE(_xlfn.TEXTAFTER(Table1[[#This Row],[description]],"Lyrics:"),CHAR(10))</f>
        <v xml:space="preserve"> King Grewal, Ravi RBS</v>
      </c>
      <c r="P194" t="str">
        <f>_xlfn.TEXTBEFORE(_xlfn.TEXTAFTER(Table1[[#This Row],[description]],"Composer:"),CHAR(10))</f>
        <v xml:space="preserve"> Jass Manak</v>
      </c>
      <c r="Q194" t="str">
        <f>_xlfn.TEXTBEFORE(_xlfn.TEXTAFTER(Table1[[#This Row],[description]],CHAR(10)&amp;"Music:"),CHAR(10))</f>
        <v xml:space="preserve"> Raka Music</v>
      </c>
      <c r="R194" t="e">
        <f>_xlfn.TEXTBEFORE(_xlfn.TEXTAFTER(Table1[[#This Row],[description]],CHAR(10)&amp;"Video:"),CHAR(10))</f>
        <v>#N/A</v>
      </c>
      <c r="S194" s="1" t="e">
        <f>HYPERLINK(_xlfn.TEXTBEFORE(_xlfn.TEXTAFTER(Table1[[#This Row],[description]],"YouTube Music:"),CHAR(10)))</f>
        <v>#N/A</v>
      </c>
      <c r="T194" s="1" t="str">
        <f>HYPERLINK(_xlfn.TEXTBEFORE(_xlfn.TEXTAFTER(Table1[[#This Row],[description]],"Spotify:"),CHAR(10)))</f>
        <v xml:space="preserve"> https://open.spotify.com/album/63KXQqXrBIBNSCOwtkCulT</v>
      </c>
      <c r="U194" s="1" t="str">
        <f>HYPERLINK(_xlfn.TEXTBEFORE(_xlfn.TEXTAFTER(Table1[[#This Row],[description]],"Apple Music:"),CHAR(10)))</f>
        <v xml:space="preserve"> https://music.apple.com/in/album/tufang-original-motion-picture-soundtrack-ep/1696455990</v>
      </c>
      <c r="V194" s="1" t="e">
        <f>HYPERLINK(_xlfn.TEXTBEFORE(_xlfn.TEXTAFTER(Table1[[#This Row],[description]], "JioSaavn:"),CHAR(10)))</f>
        <v>#N/A</v>
      </c>
      <c r="W194" s="1" t="e">
        <f>HYPERLINK(_xlfn.TEXTBEFORE(_xlfn.TEXTAFTER(Table1[[#This Row],[description]], "Instagram Reel:"),CHAR(10)))</f>
        <v>#N/A</v>
      </c>
    </row>
    <row r="195" spans="1:23" x14ac:dyDescent="0.3">
      <c r="A195" t="s">
        <v>11</v>
      </c>
      <c r="B195" t="s">
        <v>1439</v>
      </c>
      <c r="C195" t="s">
        <v>1440</v>
      </c>
      <c r="D195" t="s">
        <v>1441</v>
      </c>
      <c r="E195" t="s">
        <v>1438</v>
      </c>
      <c r="F195" t="s">
        <v>16</v>
      </c>
      <c r="G195" t="s">
        <v>1442</v>
      </c>
      <c r="H195" t="s">
        <v>1443</v>
      </c>
      <c r="I195" t="s">
        <v>1444</v>
      </c>
      <c r="J195" t="s">
        <v>1445</v>
      </c>
      <c r="K195" t="e">
        <f>LEFT(_xlfn.TEXTAFTER(Table1[[#This Row],[description]],"Music On:"),10)</f>
        <v>#N/A</v>
      </c>
      <c r="L195" t="str" cm="1">
        <f t="array" ref="L1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5" t="e">
        <f>_xlfn.TEXTBEFORE(Table1[[#This Row],[Title]],{":","(","-"})</f>
        <v>#N/A</v>
      </c>
      <c r="N195" t="e">
        <f>_xlfn.TEXTBEFORE(_xlfn.TEXTAFTER(Table1[[#This Row],[description]],"Singer:"),CHAR(10))</f>
        <v>#N/A</v>
      </c>
      <c r="O195" t="e">
        <f>_xlfn.TEXTBEFORE(_xlfn.TEXTAFTER(Table1[[#This Row],[description]],"Lyrics:"),CHAR(10))</f>
        <v>#N/A</v>
      </c>
      <c r="P195" t="e">
        <f>_xlfn.TEXTBEFORE(_xlfn.TEXTAFTER(Table1[[#This Row],[description]],"Composer:"),CHAR(10))</f>
        <v>#N/A</v>
      </c>
      <c r="Q195" t="e">
        <f>_xlfn.TEXTBEFORE(_xlfn.TEXTAFTER(Table1[[#This Row],[description]],CHAR(10)&amp;"Music:"),CHAR(10))</f>
        <v>#N/A</v>
      </c>
      <c r="R195" t="e">
        <f>_xlfn.TEXTBEFORE(_xlfn.TEXTAFTER(Table1[[#This Row],[description]],CHAR(10)&amp;"Video:"),CHAR(10))</f>
        <v>#N/A</v>
      </c>
      <c r="S195" s="1" t="e">
        <f>HYPERLINK(_xlfn.TEXTBEFORE(_xlfn.TEXTAFTER(Table1[[#This Row],[description]],"YouTube Music:"),CHAR(10)))</f>
        <v>#N/A</v>
      </c>
      <c r="T195" s="1" t="e">
        <f>HYPERLINK(_xlfn.TEXTBEFORE(_xlfn.TEXTAFTER(Table1[[#This Row],[description]],"Spotify:"),CHAR(10)))</f>
        <v>#N/A</v>
      </c>
      <c r="U195" s="1" t="e">
        <f>HYPERLINK(_xlfn.TEXTBEFORE(_xlfn.TEXTAFTER(Table1[[#This Row],[description]],"Apple Music:"),CHAR(10)))</f>
        <v>#N/A</v>
      </c>
      <c r="V195" s="1" t="e">
        <f>HYPERLINK(_xlfn.TEXTBEFORE(_xlfn.TEXTAFTER(Table1[[#This Row],[description]], "JioSaavn:"),CHAR(10)))</f>
        <v>#N/A</v>
      </c>
      <c r="W195" s="1" t="e">
        <f>HYPERLINK(_xlfn.TEXTBEFORE(_xlfn.TEXTAFTER(Table1[[#This Row],[description]], "Instagram Reel:"),CHAR(10)))</f>
        <v>#N/A</v>
      </c>
    </row>
    <row r="196" spans="1:23" x14ac:dyDescent="0.3">
      <c r="A196" t="s">
        <v>11</v>
      </c>
      <c r="B196" t="s">
        <v>1446</v>
      </c>
      <c r="C196" t="s">
        <v>1440</v>
      </c>
      <c r="D196" t="s">
        <v>1447</v>
      </c>
      <c r="E196" t="s">
        <v>1438</v>
      </c>
      <c r="F196" t="s">
        <v>16</v>
      </c>
      <c r="G196" t="s">
        <v>1448</v>
      </c>
      <c r="H196" t="s">
        <v>1449</v>
      </c>
      <c r="I196" t="s">
        <v>1450</v>
      </c>
      <c r="J196" t="s">
        <v>1449</v>
      </c>
      <c r="K196" t="e">
        <f>LEFT(_xlfn.TEXTAFTER(Table1[[#This Row],[description]],"Music On:"),10)</f>
        <v>#N/A</v>
      </c>
      <c r="L196" t="str" cm="1">
        <f t="array" ref="L1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6" t="e">
        <f>_xlfn.TEXTBEFORE(Table1[[#This Row],[Title]],{":","(","-"})</f>
        <v>#N/A</v>
      </c>
      <c r="N196" t="e">
        <f>_xlfn.TEXTBEFORE(_xlfn.TEXTAFTER(Table1[[#This Row],[description]],"Singer:"),CHAR(10))</f>
        <v>#N/A</v>
      </c>
      <c r="O196" t="e">
        <f>_xlfn.TEXTBEFORE(_xlfn.TEXTAFTER(Table1[[#This Row],[description]],"Lyrics:"),CHAR(10))</f>
        <v>#N/A</v>
      </c>
      <c r="P196" t="e">
        <f>_xlfn.TEXTBEFORE(_xlfn.TEXTAFTER(Table1[[#This Row],[description]],"Composer:"),CHAR(10))</f>
        <v>#N/A</v>
      </c>
      <c r="Q196" t="e">
        <f>_xlfn.TEXTBEFORE(_xlfn.TEXTAFTER(Table1[[#This Row],[description]],CHAR(10)&amp;"Music:"),CHAR(10))</f>
        <v>#N/A</v>
      </c>
      <c r="R196" t="e">
        <f>_xlfn.TEXTBEFORE(_xlfn.TEXTAFTER(Table1[[#This Row],[description]],CHAR(10)&amp;"Video:"),CHAR(10))</f>
        <v>#N/A</v>
      </c>
      <c r="S196" s="1" t="e">
        <f>HYPERLINK(_xlfn.TEXTBEFORE(_xlfn.TEXTAFTER(Table1[[#This Row],[description]],"YouTube Music:"),CHAR(10)))</f>
        <v>#N/A</v>
      </c>
      <c r="T196" s="1" t="e">
        <f>HYPERLINK(_xlfn.TEXTBEFORE(_xlfn.TEXTAFTER(Table1[[#This Row],[description]],"Spotify:"),CHAR(10)))</f>
        <v>#N/A</v>
      </c>
      <c r="U196" s="1" t="e">
        <f>HYPERLINK(_xlfn.TEXTBEFORE(_xlfn.TEXTAFTER(Table1[[#This Row],[description]],"Apple Music:"),CHAR(10)))</f>
        <v>#N/A</v>
      </c>
      <c r="V196" s="1" t="e">
        <f>HYPERLINK(_xlfn.TEXTBEFORE(_xlfn.TEXTAFTER(Table1[[#This Row],[description]], "JioSaavn:"),CHAR(10)))</f>
        <v>#N/A</v>
      </c>
      <c r="W196" s="1" t="e">
        <f>HYPERLINK(_xlfn.TEXTBEFORE(_xlfn.TEXTAFTER(Table1[[#This Row],[description]], "Instagram Reel:"),CHAR(10)))</f>
        <v>#N/A</v>
      </c>
    </row>
    <row r="197" spans="1:23" x14ac:dyDescent="0.3">
      <c r="A197" t="s">
        <v>11</v>
      </c>
      <c r="B197" t="s">
        <v>1452</v>
      </c>
      <c r="C197" t="s">
        <v>1453</v>
      </c>
      <c r="D197" t="s">
        <v>1454</v>
      </c>
      <c r="E197" t="s">
        <v>1451</v>
      </c>
      <c r="F197" t="s">
        <v>16</v>
      </c>
      <c r="G197" t="s">
        <v>89</v>
      </c>
      <c r="H197" t="s">
        <v>1455</v>
      </c>
      <c r="I197" t="s">
        <v>1456</v>
      </c>
      <c r="J197" t="s">
        <v>1457</v>
      </c>
      <c r="K197" t="str">
        <f>LEFT(_xlfn.TEXTAFTER(Table1[[#This Row],[description]],"Music On:"),10)</f>
        <v xml:space="preserve"> Geet MP3
</v>
      </c>
      <c r="L197" t="str" cm="1">
        <f t="array" ref="L1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7" t="str">
        <f>_xlfn.TEXTBEFORE(Table1[[#This Row],[Title]],{":","(","-"})</f>
        <v xml:space="preserve">Hathyar </v>
      </c>
      <c r="N197" t="str">
        <f>_xlfn.TEXTBEFORE(_xlfn.TEXTAFTER(Table1[[#This Row],[description]],"Singer:"),CHAR(10))</f>
        <v xml:space="preserve"> Ninja</v>
      </c>
      <c r="O197" t="e">
        <f>_xlfn.TEXTBEFORE(_xlfn.TEXTAFTER(Table1[[#This Row],[description]],"Lyrics:"),CHAR(10))</f>
        <v>#N/A</v>
      </c>
      <c r="P197" t="str">
        <f>_xlfn.TEXTBEFORE(_xlfn.TEXTAFTER(Table1[[#This Row],[description]],"Composer:"),CHAR(10))</f>
        <v xml:space="preserve"> Prince Rakhdi</v>
      </c>
      <c r="Q197" t="str">
        <f>_xlfn.TEXTBEFORE(_xlfn.TEXTAFTER(Table1[[#This Row],[description]],CHAR(10)&amp;"Music:"),CHAR(10))</f>
        <v xml:space="preserve">  The Kidd</v>
      </c>
      <c r="R197" t="e">
        <f>_xlfn.TEXTBEFORE(_xlfn.TEXTAFTER(Table1[[#This Row],[description]],CHAR(10)&amp;"Video:"),CHAR(10))</f>
        <v>#N/A</v>
      </c>
      <c r="S197" s="1" t="e">
        <f>HYPERLINK(_xlfn.TEXTBEFORE(_xlfn.TEXTAFTER(Table1[[#This Row],[description]],"YouTube Music:"),CHAR(10)))</f>
        <v>#N/A</v>
      </c>
      <c r="T197" s="1" t="str">
        <f>HYPERLINK(_xlfn.TEXTBEFORE(_xlfn.TEXTAFTER(Table1[[#This Row],[description]],"Spotify:"),CHAR(10)))</f>
        <v xml:space="preserve"> https://open.spotify.com/album/5zXOlnv7LlCLlipzHBdSPk</v>
      </c>
      <c r="U197" s="1" t="str">
        <f>HYPERLINK(_xlfn.TEXTBEFORE(_xlfn.TEXTAFTER(Table1[[#This Row],[description]],"Apple Music:"),CHAR(10)))</f>
        <v xml:space="preserve"> https://music.apple.com/in/album/hathyar-from-tufang-single/1697015775</v>
      </c>
      <c r="V197" s="1" t="e">
        <f>HYPERLINK(_xlfn.TEXTBEFORE(_xlfn.TEXTAFTER(Table1[[#This Row],[description]], "JioSaavn:"),CHAR(10)))</f>
        <v>#N/A</v>
      </c>
      <c r="W197" s="1" t="e">
        <f>HYPERLINK(_xlfn.TEXTBEFORE(_xlfn.TEXTAFTER(Table1[[#This Row],[description]], "Instagram Reel:"),CHAR(10)))</f>
        <v>#N/A</v>
      </c>
    </row>
    <row r="198" spans="1:23" x14ac:dyDescent="0.3">
      <c r="A198" t="s">
        <v>11</v>
      </c>
      <c r="B198" t="s">
        <v>1459</v>
      </c>
      <c r="C198" t="s">
        <v>1420</v>
      </c>
      <c r="D198" t="s">
        <v>1460</v>
      </c>
      <c r="E198" t="s">
        <v>1458</v>
      </c>
      <c r="F198" t="s">
        <v>16</v>
      </c>
      <c r="G198" t="s">
        <v>1269</v>
      </c>
      <c r="H198" t="s">
        <v>1461</v>
      </c>
      <c r="I198" t="s">
        <v>1462</v>
      </c>
      <c r="J198" t="s">
        <v>1403</v>
      </c>
      <c r="K198" t="str">
        <f>LEFT(_xlfn.TEXTAFTER(Table1[[#This Row],[description]],"Music On:"),10)</f>
        <v xml:space="preserve"> Geet MP3
</v>
      </c>
      <c r="L198" t="str" cm="1">
        <f t="array" ref="L1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8" t="str">
        <f>_xlfn.TEXTBEFORE(Table1[[#This Row],[Title]],{":","(","-"})</f>
        <v xml:space="preserve">Rehna Mausar Naal Dar Goli Ton </v>
      </c>
      <c r="N198" t="e">
        <f>_xlfn.TEXTBEFORE(_xlfn.TEXTAFTER(Table1[[#This Row],[description]],"Singer:"),CHAR(10))</f>
        <v>#N/A</v>
      </c>
      <c r="O198" t="e">
        <f>_xlfn.TEXTBEFORE(_xlfn.TEXTAFTER(Table1[[#This Row],[description]],"Lyrics:"),CHAR(10))</f>
        <v>#N/A</v>
      </c>
      <c r="P198" t="e">
        <f>_xlfn.TEXTBEFORE(_xlfn.TEXTAFTER(Table1[[#This Row],[description]],"Composer:"),CHAR(10))</f>
        <v>#N/A</v>
      </c>
      <c r="Q198" t="e">
        <f>_xlfn.TEXTBEFORE(_xlfn.TEXTAFTER(Table1[[#This Row],[description]],CHAR(10)&amp;"Music:"),CHAR(10))</f>
        <v>#N/A</v>
      </c>
      <c r="R198" t="e">
        <f>_xlfn.TEXTBEFORE(_xlfn.TEXTAFTER(Table1[[#This Row],[description]],CHAR(10)&amp;"Video:"),CHAR(10))</f>
        <v>#N/A</v>
      </c>
      <c r="S198" s="1" t="e">
        <f>HYPERLINK(_xlfn.TEXTBEFORE(_xlfn.TEXTAFTER(Table1[[#This Row],[description]],"YouTube Music:"),CHAR(10)))</f>
        <v>#N/A</v>
      </c>
      <c r="T198" s="1" t="e">
        <f>HYPERLINK(_xlfn.TEXTBEFORE(_xlfn.TEXTAFTER(Table1[[#This Row],[description]],"Spotify:"),CHAR(10)))</f>
        <v>#N/A</v>
      </c>
      <c r="U198" s="1" t="e">
        <f>HYPERLINK(_xlfn.TEXTBEFORE(_xlfn.TEXTAFTER(Table1[[#This Row],[description]],"Apple Music:"),CHAR(10)))</f>
        <v>#N/A</v>
      </c>
      <c r="V198" s="1" t="e">
        <f>HYPERLINK(_xlfn.TEXTBEFORE(_xlfn.TEXTAFTER(Table1[[#This Row],[description]], "JioSaavn:"),CHAR(10)))</f>
        <v>#N/A</v>
      </c>
      <c r="W198" s="1" t="e">
        <f>HYPERLINK(_xlfn.TEXTBEFORE(_xlfn.TEXTAFTER(Table1[[#This Row],[description]], "Instagram Reel:"),CHAR(10)))</f>
        <v>#N/A</v>
      </c>
    </row>
    <row r="199" spans="1:23" x14ac:dyDescent="0.3">
      <c r="A199" t="s">
        <v>11</v>
      </c>
      <c r="B199" t="s">
        <v>1464</v>
      </c>
      <c r="C199" t="s">
        <v>1420</v>
      </c>
      <c r="D199" t="s">
        <v>1465</v>
      </c>
      <c r="E199" t="s">
        <v>1463</v>
      </c>
      <c r="F199" t="s">
        <v>16</v>
      </c>
      <c r="G199" t="s">
        <v>1466</v>
      </c>
      <c r="H199" t="s">
        <v>1467</v>
      </c>
      <c r="I199" t="s">
        <v>1468</v>
      </c>
      <c r="J199" t="s">
        <v>1469</v>
      </c>
      <c r="K199" t="str">
        <f>LEFT(_xlfn.TEXTAFTER(Table1[[#This Row],[description]],"Music On:"),10)</f>
        <v xml:space="preserve"> Geet MP3
</v>
      </c>
      <c r="L199" t="str" cm="1">
        <f t="array" ref="L1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199" t="e">
        <f>_xlfn.TEXTBEFORE(Table1[[#This Row],[Title]],{":","(","-"})</f>
        <v>#N/A</v>
      </c>
      <c r="N199" t="e">
        <f>_xlfn.TEXTBEFORE(_xlfn.TEXTAFTER(Table1[[#This Row],[description]],"Singer:"),CHAR(10))</f>
        <v>#N/A</v>
      </c>
      <c r="O199" t="e">
        <f>_xlfn.TEXTBEFORE(_xlfn.TEXTAFTER(Table1[[#This Row],[description]],"Lyrics:"),CHAR(10))</f>
        <v>#N/A</v>
      </c>
      <c r="P199" t="e">
        <f>_xlfn.TEXTBEFORE(_xlfn.TEXTAFTER(Table1[[#This Row],[description]],"Composer:"),CHAR(10))</f>
        <v>#N/A</v>
      </c>
      <c r="Q199" t="e">
        <f>_xlfn.TEXTBEFORE(_xlfn.TEXTAFTER(Table1[[#This Row],[description]],CHAR(10)&amp;"Music:"),CHAR(10))</f>
        <v>#N/A</v>
      </c>
      <c r="R199" t="e">
        <f>_xlfn.TEXTBEFORE(_xlfn.TEXTAFTER(Table1[[#This Row],[description]],CHAR(10)&amp;"Video:"),CHAR(10))</f>
        <v>#N/A</v>
      </c>
      <c r="S199" s="1" t="e">
        <f>HYPERLINK(_xlfn.TEXTBEFORE(_xlfn.TEXTAFTER(Table1[[#This Row],[description]],"YouTube Music:"),CHAR(10)))</f>
        <v>#N/A</v>
      </c>
      <c r="T199" s="1" t="e">
        <f>HYPERLINK(_xlfn.TEXTBEFORE(_xlfn.TEXTAFTER(Table1[[#This Row],[description]],"Spotify:"),CHAR(10)))</f>
        <v>#N/A</v>
      </c>
      <c r="U199" s="1" t="e">
        <f>HYPERLINK(_xlfn.TEXTBEFORE(_xlfn.TEXTAFTER(Table1[[#This Row],[description]],"Apple Music:"),CHAR(10)))</f>
        <v>#N/A</v>
      </c>
      <c r="V199" s="1" t="e">
        <f>HYPERLINK(_xlfn.TEXTBEFORE(_xlfn.TEXTAFTER(Table1[[#This Row],[description]], "JioSaavn:"),CHAR(10)))</f>
        <v>#N/A</v>
      </c>
      <c r="W199" s="1" t="e">
        <f>HYPERLINK(_xlfn.TEXTBEFORE(_xlfn.TEXTAFTER(Table1[[#This Row],[description]], "Instagram Reel:"),CHAR(10)))</f>
        <v>#N/A</v>
      </c>
    </row>
    <row r="200" spans="1:23" x14ac:dyDescent="0.3">
      <c r="A200" t="s">
        <v>11</v>
      </c>
      <c r="B200" t="s">
        <v>1471</v>
      </c>
      <c r="C200" t="s">
        <v>1420</v>
      </c>
      <c r="D200" t="s">
        <v>1472</v>
      </c>
      <c r="E200" t="s">
        <v>1470</v>
      </c>
      <c r="F200" t="s">
        <v>16</v>
      </c>
      <c r="G200" t="s">
        <v>1400</v>
      </c>
      <c r="H200" t="s">
        <v>1473</v>
      </c>
      <c r="I200" t="s">
        <v>1474</v>
      </c>
      <c r="J200" t="s">
        <v>1409</v>
      </c>
      <c r="K200" t="str">
        <f>LEFT(_xlfn.TEXTAFTER(Table1[[#This Row],[description]],"Music On:"),10)</f>
        <v xml:space="preserve"> Geet MP3
</v>
      </c>
      <c r="L200" t="str" cm="1">
        <f t="array" ref="L2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0" t="str">
        <f>_xlfn.TEXTBEFORE(Table1[[#This Row],[Title]],{":","(","-"})</f>
        <v xml:space="preserve">Naam Pablo Te Pind Mexico </v>
      </c>
      <c r="N200" t="e">
        <f>_xlfn.TEXTBEFORE(_xlfn.TEXTAFTER(Table1[[#This Row],[description]],"Singer:"),CHAR(10))</f>
        <v>#N/A</v>
      </c>
      <c r="O200" t="e">
        <f>_xlfn.TEXTBEFORE(_xlfn.TEXTAFTER(Table1[[#This Row],[description]],"Lyrics:"),CHAR(10))</f>
        <v>#N/A</v>
      </c>
      <c r="P200" t="e">
        <f>_xlfn.TEXTBEFORE(_xlfn.TEXTAFTER(Table1[[#This Row],[description]],"Composer:"),CHAR(10))</f>
        <v>#N/A</v>
      </c>
      <c r="Q200" t="e">
        <f>_xlfn.TEXTBEFORE(_xlfn.TEXTAFTER(Table1[[#This Row],[description]],CHAR(10)&amp;"Music:"),CHAR(10))</f>
        <v>#N/A</v>
      </c>
      <c r="R200" t="e">
        <f>_xlfn.TEXTBEFORE(_xlfn.TEXTAFTER(Table1[[#This Row],[description]],CHAR(10)&amp;"Video:"),CHAR(10))</f>
        <v>#N/A</v>
      </c>
      <c r="S200" s="1" t="e">
        <f>HYPERLINK(_xlfn.TEXTBEFORE(_xlfn.TEXTAFTER(Table1[[#This Row],[description]],"YouTube Music:"),CHAR(10)))</f>
        <v>#N/A</v>
      </c>
      <c r="T200" s="1" t="e">
        <f>HYPERLINK(_xlfn.TEXTBEFORE(_xlfn.TEXTAFTER(Table1[[#This Row],[description]],"Spotify:"),CHAR(10)))</f>
        <v>#N/A</v>
      </c>
      <c r="U200" s="1" t="e">
        <f>HYPERLINK(_xlfn.TEXTBEFORE(_xlfn.TEXTAFTER(Table1[[#This Row],[description]],"Apple Music:"),CHAR(10)))</f>
        <v>#N/A</v>
      </c>
      <c r="V200" s="1" t="e">
        <f>HYPERLINK(_xlfn.TEXTBEFORE(_xlfn.TEXTAFTER(Table1[[#This Row],[description]], "JioSaavn:"),CHAR(10)))</f>
        <v>#N/A</v>
      </c>
      <c r="W200" s="1" t="e">
        <f>HYPERLINK(_xlfn.TEXTBEFORE(_xlfn.TEXTAFTER(Table1[[#This Row],[description]], "Instagram Reel:"),CHAR(10)))</f>
        <v>#N/A</v>
      </c>
    </row>
    <row r="201" spans="1:23" x14ac:dyDescent="0.3">
      <c r="A201" t="s">
        <v>11</v>
      </c>
      <c r="B201" t="s">
        <v>1476</v>
      </c>
      <c r="C201" t="s">
        <v>1477</v>
      </c>
      <c r="D201" t="s">
        <v>1478</v>
      </c>
      <c r="E201" t="s">
        <v>1475</v>
      </c>
      <c r="F201" t="s">
        <v>16</v>
      </c>
      <c r="G201" t="s">
        <v>33</v>
      </c>
      <c r="H201" t="s">
        <v>1479</v>
      </c>
      <c r="I201" t="s">
        <v>1480</v>
      </c>
      <c r="J201" t="s">
        <v>1481</v>
      </c>
      <c r="K201" t="str">
        <f>LEFT(_xlfn.TEXTAFTER(Table1[[#This Row],[description]],"Music On:"),10)</f>
        <v xml:space="preserve"> Geet MP3
</v>
      </c>
      <c r="L201" t="str" cm="1">
        <f t="array" ref="L2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1" t="str">
        <f>_xlfn.TEXTBEFORE(Table1[[#This Row],[Title]],{":","(","-"})</f>
        <v xml:space="preserve">Velliyan Cho Velly </v>
      </c>
      <c r="N201" t="str">
        <f>_xlfn.TEXTBEFORE(_xlfn.TEXTAFTER(Table1[[#This Row],[description]],"Singer:"),CHAR(10))</f>
        <v xml:space="preserve"> Labh Heera</v>
      </c>
      <c r="O201" t="str">
        <f>_xlfn.TEXTBEFORE(_xlfn.TEXTAFTER(Table1[[#This Row],[description]],"Lyrics:"),CHAR(10))</f>
        <v xml:space="preserve"> Prince Bhullar</v>
      </c>
      <c r="P201" t="e">
        <f>_xlfn.TEXTBEFORE(_xlfn.TEXTAFTER(Table1[[#This Row],[description]],"Composer:"),CHAR(10))</f>
        <v>#N/A</v>
      </c>
      <c r="Q201" t="str">
        <f>_xlfn.TEXTBEFORE(_xlfn.TEXTAFTER(Table1[[#This Row],[description]],CHAR(10)&amp;"Music:"),CHAR(10))</f>
        <v xml:space="preserve">  Deep Jandu</v>
      </c>
      <c r="R201" t="e">
        <f>_xlfn.TEXTBEFORE(_xlfn.TEXTAFTER(Table1[[#This Row],[description]],CHAR(10)&amp;"Video:"),CHAR(10))</f>
        <v>#N/A</v>
      </c>
      <c r="S201" s="1" t="e">
        <f>HYPERLINK(_xlfn.TEXTBEFORE(_xlfn.TEXTAFTER(Table1[[#This Row],[description]],"YouTube Music:"),CHAR(10)))</f>
        <v>#N/A</v>
      </c>
      <c r="T201" s="1" t="str">
        <f>HYPERLINK(_xlfn.TEXTBEFORE(_xlfn.TEXTAFTER(Table1[[#This Row],[description]],"Spotify:"),CHAR(10)))</f>
        <v xml:space="preserve"> https://open.spotify.com/track/0I69wxcGDauamGPCzG18xD?si=9fce7e38f42b4504</v>
      </c>
      <c r="U201" s="1" t="str">
        <f>HYPERLINK(_xlfn.TEXTBEFORE(_xlfn.TEXTAFTER(Table1[[#This Row],[description]],"Apple Music:"),CHAR(10)))</f>
        <v xml:space="preserve"> https://music.apple.com/in/album/velliyan-cho-velly/1696455990?i=1696455998</v>
      </c>
      <c r="V201" s="1" t="e">
        <f>HYPERLINK(_xlfn.TEXTBEFORE(_xlfn.TEXTAFTER(Table1[[#This Row],[description]], "JioSaavn:"),CHAR(10)))</f>
        <v>#N/A</v>
      </c>
      <c r="W201" s="1" t="e">
        <f>HYPERLINK(_xlfn.TEXTBEFORE(_xlfn.TEXTAFTER(Table1[[#This Row],[description]], "Instagram Reel:"),CHAR(10)))</f>
        <v>#N/A</v>
      </c>
    </row>
    <row r="202" spans="1:23" x14ac:dyDescent="0.3">
      <c r="A202" t="s">
        <v>11</v>
      </c>
      <c r="B202" t="s">
        <v>1483</v>
      </c>
      <c r="C202" t="s">
        <v>1420</v>
      </c>
      <c r="D202" t="s">
        <v>1484</v>
      </c>
      <c r="E202" t="s">
        <v>1482</v>
      </c>
      <c r="F202" t="s">
        <v>16</v>
      </c>
      <c r="G202" t="s">
        <v>1385</v>
      </c>
      <c r="H202" t="s">
        <v>1485</v>
      </c>
      <c r="I202" t="s">
        <v>1486</v>
      </c>
      <c r="J202" t="s">
        <v>934</v>
      </c>
      <c r="K202" t="str">
        <f>LEFT(_xlfn.TEXTAFTER(Table1[[#This Row],[description]],"Music On:"),10)</f>
        <v xml:space="preserve"> Geet MP3
</v>
      </c>
      <c r="L202" t="str" cm="1">
        <f t="array" ref="L2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2" t="str">
        <f>_xlfn.TEXTBEFORE(Table1[[#This Row],[Title]],{":","(","-"})</f>
        <v xml:space="preserve">Pakki Bandook Wargi Haan,Dhokha Nai Dindi </v>
      </c>
      <c r="N202" t="e">
        <f>_xlfn.TEXTBEFORE(_xlfn.TEXTAFTER(Table1[[#This Row],[description]],"Singer:"),CHAR(10))</f>
        <v>#N/A</v>
      </c>
      <c r="O202" t="e">
        <f>_xlfn.TEXTBEFORE(_xlfn.TEXTAFTER(Table1[[#This Row],[description]],"Lyrics:"),CHAR(10))</f>
        <v>#N/A</v>
      </c>
      <c r="P202" t="e">
        <f>_xlfn.TEXTBEFORE(_xlfn.TEXTAFTER(Table1[[#This Row],[description]],"Composer:"),CHAR(10))</f>
        <v>#N/A</v>
      </c>
      <c r="Q202" t="e">
        <f>_xlfn.TEXTBEFORE(_xlfn.TEXTAFTER(Table1[[#This Row],[description]],CHAR(10)&amp;"Music:"),CHAR(10))</f>
        <v>#N/A</v>
      </c>
      <c r="R202" t="e">
        <f>_xlfn.TEXTBEFORE(_xlfn.TEXTAFTER(Table1[[#This Row],[description]],CHAR(10)&amp;"Video:"),CHAR(10))</f>
        <v>#N/A</v>
      </c>
      <c r="S202" s="1" t="e">
        <f>HYPERLINK(_xlfn.TEXTBEFORE(_xlfn.TEXTAFTER(Table1[[#This Row],[description]],"YouTube Music:"),CHAR(10)))</f>
        <v>#N/A</v>
      </c>
      <c r="T202" s="1" t="e">
        <f>HYPERLINK(_xlfn.TEXTBEFORE(_xlfn.TEXTAFTER(Table1[[#This Row],[description]],"Spotify:"),CHAR(10)))</f>
        <v>#N/A</v>
      </c>
      <c r="U202" s="1" t="e">
        <f>HYPERLINK(_xlfn.TEXTBEFORE(_xlfn.TEXTAFTER(Table1[[#This Row],[description]],"Apple Music:"),CHAR(10)))</f>
        <v>#N/A</v>
      </c>
      <c r="V202" s="1" t="e">
        <f>HYPERLINK(_xlfn.TEXTBEFORE(_xlfn.TEXTAFTER(Table1[[#This Row],[description]], "JioSaavn:"),CHAR(10)))</f>
        <v>#N/A</v>
      </c>
      <c r="W202" s="1" t="e">
        <f>HYPERLINK(_xlfn.TEXTBEFORE(_xlfn.TEXTAFTER(Table1[[#This Row],[description]], "Instagram Reel:"),CHAR(10)))</f>
        <v>#N/A</v>
      </c>
    </row>
    <row r="203" spans="1:23" x14ac:dyDescent="0.3">
      <c r="A203" t="s">
        <v>11</v>
      </c>
      <c r="B203" t="s">
        <v>1488</v>
      </c>
      <c r="C203" t="s">
        <v>1489</v>
      </c>
      <c r="D203" t="s">
        <v>1490</v>
      </c>
      <c r="E203" t="s">
        <v>1487</v>
      </c>
      <c r="F203" t="s">
        <v>16</v>
      </c>
      <c r="G203" t="s">
        <v>1491</v>
      </c>
      <c r="H203" t="s">
        <v>1492</v>
      </c>
      <c r="I203" t="s">
        <v>1493</v>
      </c>
      <c r="J203" t="s">
        <v>1494</v>
      </c>
      <c r="K203" t="str">
        <f>LEFT(_xlfn.TEXTAFTER(Table1[[#This Row],[description]],"Music On:"),10)</f>
        <v xml:space="preserve"> Geet MP3
</v>
      </c>
      <c r="L203" t="str" cm="1">
        <f t="array" ref="L2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3" t="str">
        <f>_xlfn.TEXTBEFORE(Table1[[#This Row],[Title]],{":","(","-"})</f>
        <v xml:space="preserve">Vadde Vadde Velly </v>
      </c>
      <c r="N203" t="str">
        <f>_xlfn.TEXTBEFORE(_xlfn.TEXTAFTER(Table1[[#This Row],[description]],"Singer:"),CHAR(10))</f>
        <v xml:space="preserve"> Surjit Khan</v>
      </c>
      <c r="O203" t="str">
        <f>_xlfn.TEXTBEFORE(_xlfn.TEXTAFTER(Table1[[#This Row],[description]],"Lyrics:"),CHAR(10))</f>
        <v xml:space="preserve"> King Grewal</v>
      </c>
      <c r="P203" t="e">
        <f>_xlfn.TEXTBEFORE(_xlfn.TEXTAFTER(Table1[[#This Row],[description]],"Composer:"),CHAR(10))</f>
        <v>#N/A</v>
      </c>
      <c r="Q203" t="str">
        <f>_xlfn.TEXTBEFORE(_xlfn.TEXTAFTER(Table1[[#This Row],[description]],CHAR(10)&amp;"Music:"),CHAR(10))</f>
        <v xml:space="preserve">  Deep Jandu, Ravi RBS</v>
      </c>
      <c r="R203" t="e">
        <f>_xlfn.TEXTBEFORE(_xlfn.TEXTAFTER(Table1[[#This Row],[description]],CHAR(10)&amp;"Video:"),CHAR(10))</f>
        <v>#N/A</v>
      </c>
      <c r="S203" s="1" t="e">
        <f>HYPERLINK(_xlfn.TEXTBEFORE(_xlfn.TEXTAFTER(Table1[[#This Row],[description]],"YouTube Music:"),CHAR(10)))</f>
        <v>#N/A</v>
      </c>
      <c r="T203" s="1" t="str">
        <f>HYPERLINK(_xlfn.TEXTBEFORE(_xlfn.TEXTAFTER(Table1[[#This Row],[description]],"Spotify:"),CHAR(10)))</f>
        <v xml:space="preserve"> https://bit.ly/3NKAbC7</v>
      </c>
      <c r="U203" s="1" t="str">
        <f>HYPERLINK(_xlfn.TEXTBEFORE(_xlfn.TEXTAFTER(Table1[[#This Row],[description]],"Apple Music:"),CHAR(10)))</f>
        <v xml:space="preserve"> https://bit.ly/3NNcj0E</v>
      </c>
      <c r="V203" s="1" t="e">
        <f>HYPERLINK(_xlfn.TEXTBEFORE(_xlfn.TEXTAFTER(Table1[[#This Row],[description]], "JioSaavn:"),CHAR(10)))</f>
        <v>#N/A</v>
      </c>
      <c r="W203" s="1" t="e">
        <f>HYPERLINK(_xlfn.TEXTBEFORE(_xlfn.TEXTAFTER(Table1[[#This Row],[description]], "Instagram Reel:"),CHAR(10)))</f>
        <v>#N/A</v>
      </c>
    </row>
    <row r="204" spans="1:23" x14ac:dyDescent="0.3">
      <c r="A204" t="s">
        <v>11</v>
      </c>
      <c r="B204" t="s">
        <v>1496</v>
      </c>
      <c r="C204" t="s">
        <v>1497</v>
      </c>
      <c r="D204" t="s">
        <v>1498</v>
      </c>
      <c r="E204" t="s">
        <v>1495</v>
      </c>
      <c r="F204" t="s">
        <v>16</v>
      </c>
      <c r="G204" t="s">
        <v>745</v>
      </c>
      <c r="H204" t="s">
        <v>1499</v>
      </c>
      <c r="I204" t="s">
        <v>1500</v>
      </c>
      <c r="J204" t="s">
        <v>1501</v>
      </c>
      <c r="K204" t="str">
        <f>LEFT(_xlfn.TEXTAFTER(Table1[[#This Row],[description]],"Music On:"),10)</f>
        <v xml:space="preserve"> Geet MP3
</v>
      </c>
      <c r="L204" t="str" cm="1">
        <f t="array" ref="L2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4" t="str">
        <f>_xlfn.TEXTBEFORE(Table1[[#This Row],[Title]],{":","(","-"})</f>
        <v xml:space="preserve">Teri Main Hogayi </v>
      </c>
      <c r="N204" t="e">
        <f>_xlfn.TEXTBEFORE(_xlfn.TEXTAFTER(Table1[[#This Row],[description]],"Singer:"),CHAR(10))</f>
        <v>#N/A</v>
      </c>
      <c r="O204" t="e">
        <f>_xlfn.TEXTBEFORE(_xlfn.TEXTAFTER(Table1[[#This Row],[description]],"Lyrics:"),CHAR(10))</f>
        <v>#N/A</v>
      </c>
      <c r="P204" t="str">
        <f>_xlfn.TEXTBEFORE(_xlfn.TEXTAFTER(Table1[[#This Row],[description]],"Composer:"),CHAR(10))</f>
        <v xml:space="preserve"> Jass Manak</v>
      </c>
      <c r="Q204" t="str">
        <f>_xlfn.TEXTBEFORE(_xlfn.TEXTAFTER(Table1[[#This Row],[description]],CHAR(10)&amp;"Music:"),CHAR(10))</f>
        <v xml:space="preserve"> Sharry Nexus</v>
      </c>
      <c r="R204" t="e">
        <f>_xlfn.TEXTBEFORE(_xlfn.TEXTAFTER(Table1[[#This Row],[description]],CHAR(10)&amp;"Video:"),CHAR(10))</f>
        <v>#N/A</v>
      </c>
      <c r="S204" s="1" t="e">
        <f>HYPERLINK(_xlfn.TEXTBEFORE(_xlfn.TEXTAFTER(Table1[[#This Row],[description]],"YouTube Music:"),CHAR(10)))</f>
        <v>#N/A</v>
      </c>
      <c r="T204" s="1" t="str">
        <f>HYPERLINK(_xlfn.TEXTBEFORE(_xlfn.TEXTAFTER(Table1[[#This Row],[description]],"Spotify:"),CHAR(10)))</f>
        <v xml:space="preserve"> https://bit.ly/3JH1Y4Y</v>
      </c>
      <c r="U204" s="1" t="str">
        <f>HYPERLINK(_xlfn.TEXTBEFORE(_xlfn.TEXTAFTER(Table1[[#This Row],[description]],"Apple Music:"),CHAR(10)))</f>
        <v xml:space="preserve"> https://bit.ly/3pymGNE</v>
      </c>
      <c r="V204" s="1" t="e">
        <f>HYPERLINK(_xlfn.TEXTBEFORE(_xlfn.TEXTAFTER(Table1[[#This Row],[description]], "JioSaavn:"),CHAR(10)))</f>
        <v>#N/A</v>
      </c>
      <c r="W204" s="1" t="e">
        <f>HYPERLINK(_xlfn.TEXTBEFORE(_xlfn.TEXTAFTER(Table1[[#This Row],[description]], "Instagram Reel:"),CHAR(10)))</f>
        <v>#N/A</v>
      </c>
    </row>
    <row r="205" spans="1:23" x14ac:dyDescent="0.3">
      <c r="A205" t="s">
        <v>11</v>
      </c>
      <c r="B205" t="s">
        <v>1503</v>
      </c>
      <c r="C205" t="s">
        <v>1504</v>
      </c>
      <c r="D205" t="s">
        <v>1505</v>
      </c>
      <c r="E205" t="s">
        <v>1502</v>
      </c>
      <c r="F205" t="s">
        <v>16</v>
      </c>
      <c r="G205" t="s">
        <v>145</v>
      </c>
      <c r="H205" t="s">
        <v>1506</v>
      </c>
      <c r="I205" t="s">
        <v>1507</v>
      </c>
      <c r="J205" t="s">
        <v>1508</v>
      </c>
      <c r="K205" t="str">
        <f>LEFT(_xlfn.TEXTAFTER(Table1[[#This Row],[description]],"Music On:"),10)</f>
        <v xml:space="preserve"> Geet MP3
</v>
      </c>
      <c r="L205" t="str" cm="1">
        <f t="array" ref="L2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5" t="str">
        <f>_xlfn.TEXTBEFORE(Table1[[#This Row],[Title]],{":","(","-"})</f>
        <v xml:space="preserve">TUFANG </v>
      </c>
      <c r="N205" t="e">
        <f>_xlfn.TEXTBEFORE(_xlfn.TEXTAFTER(Table1[[#This Row],[description]],"Singer:"),CHAR(10))</f>
        <v>#N/A</v>
      </c>
      <c r="O205" t="e">
        <f>_xlfn.TEXTBEFORE(_xlfn.TEXTAFTER(Table1[[#This Row],[description]],"Lyrics:"),CHAR(10))</f>
        <v>#N/A</v>
      </c>
      <c r="P205" t="e">
        <f>_xlfn.TEXTBEFORE(_xlfn.TEXTAFTER(Table1[[#This Row],[description]],"Composer:"),CHAR(10))</f>
        <v>#N/A</v>
      </c>
      <c r="Q205" t="e">
        <f>_xlfn.TEXTBEFORE(_xlfn.TEXTAFTER(Table1[[#This Row],[description]],CHAR(10)&amp;"Music:"),CHAR(10))</f>
        <v>#N/A</v>
      </c>
      <c r="R205" t="e">
        <f>_xlfn.TEXTBEFORE(_xlfn.TEXTAFTER(Table1[[#This Row],[description]],CHAR(10)&amp;"Video:"),CHAR(10))</f>
        <v>#N/A</v>
      </c>
      <c r="S205" s="1" t="e">
        <f>HYPERLINK(_xlfn.TEXTBEFORE(_xlfn.TEXTAFTER(Table1[[#This Row],[description]],"YouTube Music:"),CHAR(10)))</f>
        <v>#N/A</v>
      </c>
      <c r="T205" s="1" t="e">
        <f>HYPERLINK(_xlfn.TEXTBEFORE(_xlfn.TEXTAFTER(Table1[[#This Row],[description]],"Spotify:"),CHAR(10)))</f>
        <v>#N/A</v>
      </c>
      <c r="U205" s="1" t="e">
        <f>HYPERLINK(_xlfn.TEXTBEFORE(_xlfn.TEXTAFTER(Table1[[#This Row],[description]],"Apple Music:"),CHAR(10)))</f>
        <v>#N/A</v>
      </c>
      <c r="V205" s="1" t="e">
        <f>HYPERLINK(_xlfn.TEXTBEFORE(_xlfn.TEXTAFTER(Table1[[#This Row],[description]], "JioSaavn:"),CHAR(10)))</f>
        <v>#N/A</v>
      </c>
      <c r="W205" s="1" t="e">
        <f>HYPERLINK(_xlfn.TEXTBEFORE(_xlfn.TEXTAFTER(Table1[[#This Row],[description]], "Instagram Reel:"),CHAR(10)))</f>
        <v>#N/A</v>
      </c>
    </row>
    <row r="206" spans="1:23" x14ac:dyDescent="0.3">
      <c r="A206" t="s">
        <v>11</v>
      </c>
      <c r="B206" t="s">
        <v>1510</v>
      </c>
      <c r="C206" t="s">
        <v>1511</v>
      </c>
      <c r="D206" t="s">
        <v>1512</v>
      </c>
      <c r="E206" t="s">
        <v>1509</v>
      </c>
      <c r="F206" t="s">
        <v>16</v>
      </c>
      <c r="G206" t="s">
        <v>939</v>
      </c>
      <c r="H206" t="s">
        <v>1513</v>
      </c>
      <c r="I206" t="s">
        <v>1514</v>
      </c>
      <c r="J206" t="s">
        <v>1515</v>
      </c>
      <c r="K206" t="str">
        <f>LEFT(_xlfn.TEXTAFTER(Table1[[#This Row],[description]],"Label:"),10)</f>
        <v xml:space="preserve"> Geet MP3
</v>
      </c>
      <c r="L206" t="str" cm="1">
        <f t="array" ref="L2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6" t="str">
        <f>_xlfn.TEXTBEFORE(Table1[[#This Row],[Title]],{":","(","-"})</f>
        <v xml:space="preserve">Tere Pind Ton </v>
      </c>
      <c r="N206" t="e">
        <f>_xlfn.TEXTBEFORE(_xlfn.TEXTAFTER(Table1[[#This Row],[description]],"Singer:"),CHAR(10))</f>
        <v>#N/A</v>
      </c>
      <c r="O206" t="e">
        <f>_xlfn.TEXTBEFORE(_xlfn.TEXTAFTER(Table1[[#This Row],[description]],"Lyrics:"),CHAR(10))</f>
        <v>#N/A</v>
      </c>
      <c r="P206" t="str">
        <f>_xlfn.TEXTBEFORE(_xlfn.TEXTAFTER(Table1[[#This Row],[description]],"Composer:"),CHAR(10))</f>
        <v xml:space="preserve"> Satbir Aujla</v>
      </c>
      <c r="Q206" t="str">
        <f>_xlfn.TEXTBEFORE(_xlfn.TEXTAFTER(Table1[[#This Row],[description]],CHAR(10)&amp;"Music:"),CHAR(10))</f>
        <v xml:space="preserve"> Jazz Dee</v>
      </c>
      <c r="R206" t="e">
        <f>_xlfn.TEXTBEFORE(_xlfn.TEXTAFTER(Table1[[#This Row],[description]],CHAR(10)&amp;"Video:"),CHAR(10))</f>
        <v>#N/A</v>
      </c>
      <c r="S206" s="1" t="e">
        <f>HYPERLINK(_xlfn.TEXTBEFORE(_xlfn.TEXTAFTER(Table1[[#This Row],[description]],"YouTube Music:"),CHAR(10)))</f>
        <v>#N/A</v>
      </c>
      <c r="T206" s="1" t="str">
        <f>HYPERLINK(_xlfn.TEXTBEFORE(_xlfn.TEXTAFTER(Table1[[#This Row],[description]],"Spotify:"),CHAR(10)))</f>
        <v xml:space="preserve"> https://bit.ly/3p85jDh</v>
      </c>
      <c r="U206" s="1" t="str">
        <f>HYPERLINK(_xlfn.TEXTBEFORE(_xlfn.TEXTAFTER(Table1[[#This Row],[description]],"Apple Music:"),CHAR(10)))</f>
        <v xml:space="preserve"> https://bit.ly/43MIeoK</v>
      </c>
      <c r="V206" s="1" t="e">
        <f>HYPERLINK(_xlfn.TEXTBEFORE(_xlfn.TEXTAFTER(Table1[[#This Row],[description]], "JioSaavn:"),CHAR(10)))</f>
        <v>#N/A</v>
      </c>
      <c r="W206" s="1" t="e">
        <f>HYPERLINK(_xlfn.TEXTBEFORE(_xlfn.TEXTAFTER(Table1[[#This Row],[description]], "Instagram Reel:"),CHAR(10)))</f>
        <v>#N/A</v>
      </c>
    </row>
    <row r="207" spans="1:23" x14ac:dyDescent="0.3">
      <c r="A207" t="s">
        <v>11</v>
      </c>
      <c r="B207" t="s">
        <v>1517</v>
      </c>
      <c r="C207" t="s">
        <v>1518</v>
      </c>
      <c r="D207" t="s">
        <v>1519</v>
      </c>
      <c r="E207" t="s">
        <v>1516</v>
      </c>
      <c r="F207" t="s">
        <v>1369</v>
      </c>
      <c r="G207" t="s">
        <v>593</v>
      </c>
      <c r="H207" t="s">
        <v>1520</v>
      </c>
      <c r="I207" t="s">
        <v>1521</v>
      </c>
      <c r="J207" t="s">
        <v>1522</v>
      </c>
      <c r="K207" t="str">
        <f>LEFT(_xlfn.TEXTAFTER(Table1[[#This Row],[description]],"Music On:"),10)</f>
        <v xml:space="preserve"> Geet MP3
</v>
      </c>
      <c r="L207" t="str" cm="1">
        <f t="array" ref="L2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7" t="str">
        <f>_xlfn.TEXTBEFORE(Table1[[#This Row],[Title]],{":","(","-"})</f>
        <v xml:space="preserve">Glock </v>
      </c>
      <c r="N207" t="str">
        <f>_xlfn.TEXTBEFORE(_xlfn.TEXTAFTER(Table1[[#This Row],[description]],"Singer:"),CHAR(10))</f>
        <v xml:space="preserve"> Karan Randhawa</v>
      </c>
      <c r="O207" t="e">
        <f>_xlfn.TEXTBEFORE(_xlfn.TEXTAFTER(Table1[[#This Row],[description]],"Lyrics:"),CHAR(10))</f>
        <v>#N/A</v>
      </c>
      <c r="P207" t="str">
        <f>_xlfn.TEXTBEFORE(_xlfn.TEXTAFTER(Table1[[#This Row],[description]],"Composer:"),CHAR(10))</f>
        <v xml:space="preserve"> Lucas</v>
      </c>
      <c r="Q207" t="str">
        <f>_xlfn.TEXTBEFORE(_xlfn.TEXTAFTER(Table1[[#This Row],[description]],CHAR(10)&amp;"Music:"),CHAR(10))</f>
        <v xml:space="preserve"> Raka Music</v>
      </c>
      <c r="R207" t="e">
        <f>_xlfn.TEXTBEFORE(_xlfn.TEXTAFTER(Table1[[#This Row],[description]],CHAR(10)&amp;"Video:"),CHAR(10))</f>
        <v>#N/A</v>
      </c>
      <c r="S207" s="1" t="e">
        <f>HYPERLINK(_xlfn.TEXTBEFORE(_xlfn.TEXTAFTER(Table1[[#This Row],[description]],"YouTube Music:"),CHAR(10)))</f>
        <v>#N/A</v>
      </c>
      <c r="T207" s="1" t="str">
        <f>HYPERLINK(_xlfn.TEXTBEFORE(_xlfn.TEXTAFTER(Table1[[#This Row],[description]],"Spotify:"),CHAR(10)))</f>
        <v xml:space="preserve"> https://bit.ly/42x9d6l</v>
      </c>
      <c r="U207" s="1" t="str">
        <f>HYPERLINK(_xlfn.TEXTBEFORE(_xlfn.TEXTAFTER(Table1[[#This Row],[description]],"Apple Music:"),CHAR(10)))</f>
        <v xml:space="preserve"> https://bit.ly/3Ja3Oeo</v>
      </c>
      <c r="V207" s="1" t="e">
        <f>HYPERLINK(_xlfn.TEXTBEFORE(_xlfn.TEXTAFTER(Table1[[#This Row],[description]], "JioSaavn:"),CHAR(10)))</f>
        <v>#N/A</v>
      </c>
      <c r="W207" s="1" t="e">
        <f>HYPERLINK(_xlfn.TEXTBEFORE(_xlfn.TEXTAFTER(Table1[[#This Row],[description]], "Instagram Reel:"),CHAR(10)))</f>
        <v>#N/A</v>
      </c>
    </row>
    <row r="208" spans="1:23" x14ac:dyDescent="0.3">
      <c r="A208" t="s">
        <v>11</v>
      </c>
      <c r="B208" t="s">
        <v>1524</v>
      </c>
      <c r="C208" t="s">
        <v>1420</v>
      </c>
      <c r="D208" t="s">
        <v>1525</v>
      </c>
      <c r="E208" t="s">
        <v>1523</v>
      </c>
      <c r="F208" t="s">
        <v>16</v>
      </c>
      <c r="G208" t="s">
        <v>1526</v>
      </c>
      <c r="H208" t="s">
        <v>1527</v>
      </c>
      <c r="I208" t="s">
        <v>1528</v>
      </c>
      <c r="J208" t="s">
        <v>1529</v>
      </c>
      <c r="K208" t="str">
        <f>LEFT(_xlfn.TEXTAFTER(Table1[[#This Row],[description]],"Music On:"),10)</f>
        <v xml:space="preserve"> Geet MP3
</v>
      </c>
      <c r="L208" t="str" cm="1">
        <f t="array" ref="L2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8" t="str">
        <f>_xlfn.TEXTBEFORE(Table1[[#This Row],[Title]],{":","(","-"})</f>
        <v xml:space="preserve">TUFANG </v>
      </c>
      <c r="N208" t="e">
        <f>_xlfn.TEXTBEFORE(_xlfn.TEXTAFTER(Table1[[#This Row],[description]],"Singer:"),CHAR(10))</f>
        <v>#N/A</v>
      </c>
      <c r="O208" t="e">
        <f>_xlfn.TEXTBEFORE(_xlfn.TEXTAFTER(Table1[[#This Row],[description]],"Lyrics:"),CHAR(10))</f>
        <v>#N/A</v>
      </c>
      <c r="P208" t="e">
        <f>_xlfn.TEXTBEFORE(_xlfn.TEXTAFTER(Table1[[#This Row],[description]],"Composer:"),CHAR(10))</f>
        <v>#N/A</v>
      </c>
      <c r="Q208" t="e">
        <f>_xlfn.TEXTBEFORE(_xlfn.TEXTAFTER(Table1[[#This Row],[description]],CHAR(10)&amp;"Music:"),CHAR(10))</f>
        <v>#N/A</v>
      </c>
      <c r="R208" t="e">
        <f>_xlfn.TEXTBEFORE(_xlfn.TEXTAFTER(Table1[[#This Row],[description]],CHAR(10)&amp;"Video:"),CHAR(10))</f>
        <v>#N/A</v>
      </c>
      <c r="S208" s="1" t="e">
        <f>HYPERLINK(_xlfn.TEXTBEFORE(_xlfn.TEXTAFTER(Table1[[#This Row],[description]],"YouTube Music:"),CHAR(10)))</f>
        <v>#N/A</v>
      </c>
      <c r="T208" s="1" t="e">
        <f>HYPERLINK(_xlfn.TEXTBEFORE(_xlfn.TEXTAFTER(Table1[[#This Row],[description]],"Spotify:"),CHAR(10)))</f>
        <v>#N/A</v>
      </c>
      <c r="U208" s="1" t="e">
        <f>HYPERLINK(_xlfn.TEXTBEFORE(_xlfn.TEXTAFTER(Table1[[#This Row],[description]],"Apple Music:"),CHAR(10)))</f>
        <v>#N/A</v>
      </c>
      <c r="V208" s="1" t="e">
        <f>HYPERLINK(_xlfn.TEXTBEFORE(_xlfn.TEXTAFTER(Table1[[#This Row],[description]], "JioSaavn:"),CHAR(10)))</f>
        <v>#N/A</v>
      </c>
      <c r="W208" s="1" t="e">
        <f>HYPERLINK(_xlfn.TEXTBEFORE(_xlfn.TEXTAFTER(Table1[[#This Row],[description]], "Instagram Reel:"),CHAR(10)))</f>
        <v>#N/A</v>
      </c>
    </row>
    <row r="209" spans="1:23" x14ac:dyDescent="0.3">
      <c r="A209" t="s">
        <v>11</v>
      </c>
      <c r="B209" t="s">
        <v>1531</v>
      </c>
      <c r="C209" t="s">
        <v>1532</v>
      </c>
      <c r="D209" t="s">
        <v>1533</v>
      </c>
      <c r="E209" t="s">
        <v>1530</v>
      </c>
      <c r="F209" t="s">
        <v>16</v>
      </c>
      <c r="G209" t="s">
        <v>1534</v>
      </c>
      <c r="H209" t="s">
        <v>1535</v>
      </c>
      <c r="I209" t="s">
        <v>1536</v>
      </c>
      <c r="J209" t="s">
        <v>1537</v>
      </c>
      <c r="K209" t="str">
        <f>LEFT(_xlfn.TEXTAFTER(Table1[[#This Row],[description]],"Label:"),10)</f>
        <v xml:space="preserve"> Geet MP3
</v>
      </c>
      <c r="L209" t="str" cm="1">
        <f t="array" ref="L2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09" t="str">
        <f>_xlfn.TEXTBEFORE(Table1[[#This Row],[Title]],{":","(","-"})</f>
        <v xml:space="preserve">Lehanga Slowed and Reverb </v>
      </c>
      <c r="N209" t="str">
        <f>_xlfn.TEXTBEFORE(_xlfn.TEXTAFTER(Table1[[#This Row],[description]],"Singer:"),CHAR(10))</f>
        <v xml:space="preserve"> Jass Manak </v>
      </c>
      <c r="O209" t="str">
        <f>_xlfn.TEXTBEFORE(_xlfn.TEXTAFTER(Table1[[#This Row],[description]],"Lyrics:"),CHAR(10))</f>
        <v xml:space="preserve"> Jass Manak </v>
      </c>
      <c r="P209" t="str">
        <f>_xlfn.TEXTBEFORE(_xlfn.TEXTAFTER(Table1[[#This Row],[description]],"Composer:"),CHAR(10))</f>
        <v xml:space="preserve"> Jass Manak</v>
      </c>
      <c r="Q209" t="str">
        <f>_xlfn.TEXTBEFORE(_xlfn.TEXTAFTER(Table1[[#This Row],[description]],CHAR(10)&amp;"Music:"),CHAR(10))</f>
        <v xml:space="preserve"> Sharry Nexus</v>
      </c>
      <c r="R209" t="e">
        <f>_xlfn.TEXTBEFORE(_xlfn.TEXTAFTER(Table1[[#This Row],[description]],CHAR(10)&amp;"Video:"),CHAR(10))</f>
        <v>#N/A</v>
      </c>
      <c r="S209" s="1" t="e">
        <f>HYPERLINK(_xlfn.TEXTBEFORE(_xlfn.TEXTAFTER(Table1[[#This Row],[description]],"YouTube Music:"),CHAR(10)))</f>
        <v>#N/A</v>
      </c>
      <c r="T209" s="1" t="str">
        <f>HYPERLINK(_xlfn.TEXTBEFORE(_xlfn.TEXTAFTER(Table1[[#This Row],[description]],"Spotify:"),CHAR(10)))</f>
        <v xml:space="preserve"> https://bit.ly/42zD928</v>
      </c>
      <c r="U209" s="1" t="str">
        <f>HYPERLINK(_xlfn.TEXTBEFORE(_xlfn.TEXTAFTER(Table1[[#This Row],[description]],"Apple Music:"),CHAR(10)))</f>
        <v xml:space="preserve"> https://bit.ly/3B5NF5g</v>
      </c>
      <c r="V209" s="1" t="e">
        <f>HYPERLINK(_xlfn.TEXTBEFORE(_xlfn.TEXTAFTER(Table1[[#This Row],[description]], "JioSaavn:"),CHAR(10)))</f>
        <v>#N/A</v>
      </c>
      <c r="W209" s="1" t="e">
        <f>HYPERLINK(_xlfn.TEXTBEFORE(_xlfn.TEXTAFTER(Table1[[#This Row],[description]], "Instagram Reel:"),CHAR(10)))</f>
        <v>#N/A</v>
      </c>
    </row>
    <row r="210" spans="1:23" x14ac:dyDescent="0.3">
      <c r="A210" t="s">
        <v>11</v>
      </c>
      <c r="B210" t="s">
        <v>1539</v>
      </c>
      <c r="C210" t="s">
        <v>1540</v>
      </c>
      <c r="D210" t="s">
        <v>1541</v>
      </c>
      <c r="E210" t="s">
        <v>1538</v>
      </c>
      <c r="F210" t="s">
        <v>16</v>
      </c>
      <c r="G210" t="s">
        <v>338</v>
      </c>
      <c r="H210" t="s">
        <v>1542</v>
      </c>
      <c r="I210" t="s">
        <v>1543</v>
      </c>
      <c r="J210" t="s">
        <v>1243</v>
      </c>
      <c r="K210" t="str">
        <f>LEFT(_xlfn.TEXTAFTER(Table1[[#This Row],[description]],"Label:"),10)</f>
        <v xml:space="preserve"> Geet MP3
</v>
      </c>
      <c r="L210" t="str" cm="1">
        <f t="array" ref="L2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0" t="str">
        <f>_xlfn.TEXTBEFORE(Table1[[#This Row],[Title]],{":","(","-"})</f>
        <v xml:space="preserve">Seetiyan </v>
      </c>
      <c r="N210" t="e">
        <f>_xlfn.TEXTBEFORE(_xlfn.TEXTAFTER(Table1[[#This Row],[description]],"Singer:"),CHAR(10))</f>
        <v>#N/A</v>
      </c>
      <c r="O210" t="e">
        <f>_xlfn.TEXTBEFORE(_xlfn.TEXTAFTER(Table1[[#This Row],[description]],"Lyrics:"),CHAR(10))</f>
        <v>#N/A</v>
      </c>
      <c r="P210" t="str">
        <f>_xlfn.TEXTBEFORE(_xlfn.TEXTAFTER(Table1[[#This Row],[description]],"Composer:"),CHAR(10))</f>
        <v xml:space="preserve"> Hardeep Grewal</v>
      </c>
      <c r="Q210" t="str">
        <f>_xlfn.TEXTBEFORE(_xlfn.TEXTAFTER(Table1[[#This Row],[description]],CHAR(10)&amp;"Music:"),CHAR(10))</f>
        <v xml:space="preserve"> R Guru</v>
      </c>
      <c r="R210" t="e">
        <f>_xlfn.TEXTBEFORE(_xlfn.TEXTAFTER(Table1[[#This Row],[description]],CHAR(10)&amp;"Video:"),CHAR(10))</f>
        <v>#N/A</v>
      </c>
      <c r="S210" s="1" t="e">
        <f>HYPERLINK(_xlfn.TEXTBEFORE(_xlfn.TEXTAFTER(Table1[[#This Row],[description]],"YouTube Music:"),CHAR(10)))</f>
        <v>#N/A</v>
      </c>
      <c r="T210" s="1" t="e">
        <f>HYPERLINK(_xlfn.TEXTBEFORE(_xlfn.TEXTAFTER(Table1[[#This Row],[description]],"Spotify:"),CHAR(10)))</f>
        <v>#N/A</v>
      </c>
      <c r="U210" s="1" t="e">
        <f>HYPERLINK(_xlfn.TEXTBEFORE(_xlfn.TEXTAFTER(Table1[[#This Row],[description]],"Apple Music:"),CHAR(10)))</f>
        <v>#N/A</v>
      </c>
      <c r="V210" s="1" t="e">
        <f>HYPERLINK(_xlfn.TEXTBEFORE(_xlfn.TEXTAFTER(Table1[[#This Row],[description]], "JioSaavn:"),CHAR(10)))</f>
        <v>#N/A</v>
      </c>
      <c r="W210" s="1" t="e">
        <f>HYPERLINK(_xlfn.TEXTBEFORE(_xlfn.TEXTAFTER(Table1[[#This Row],[description]], "Instagram Reel:"),CHAR(10)))</f>
        <v>#N/A</v>
      </c>
    </row>
    <row r="211" spans="1:23" x14ac:dyDescent="0.3">
      <c r="A211" t="s">
        <v>11</v>
      </c>
      <c r="B211" t="s">
        <v>1545</v>
      </c>
      <c r="C211" t="s">
        <v>1546</v>
      </c>
      <c r="D211" t="s">
        <v>1547</v>
      </c>
      <c r="E211" t="s">
        <v>1544</v>
      </c>
      <c r="F211" t="s">
        <v>16</v>
      </c>
      <c r="G211" t="s">
        <v>461</v>
      </c>
      <c r="H211" t="s">
        <v>1548</v>
      </c>
      <c r="I211" t="s">
        <v>1549</v>
      </c>
      <c r="J211" t="s">
        <v>895</v>
      </c>
      <c r="K211" t="str">
        <f>LEFT(_xlfn.TEXTAFTER(Table1[[#This Row],[description]],"Label:"),10)</f>
        <v xml:space="preserve"> Geet MP3
</v>
      </c>
      <c r="L211" t="str" cm="1">
        <f t="array" ref="L2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1" t="str">
        <f>_xlfn.TEXTBEFORE(Table1[[#This Row],[Title]],{":","(","-"})</f>
        <v xml:space="preserve">Jawak </v>
      </c>
      <c r="N211" t="str">
        <f>_xlfn.TEXTBEFORE(_xlfn.TEXTAFTER(Table1[[#This Row],[description]],"Singer:"),CHAR(10))</f>
        <v xml:space="preserve"> Satbir Aujla</v>
      </c>
      <c r="O211" t="str">
        <f>_xlfn.TEXTBEFORE(_xlfn.TEXTAFTER(Table1[[#This Row],[description]],"Lyrics:"),CHAR(10))</f>
        <v xml:space="preserve"> Satbir Aujla</v>
      </c>
      <c r="P211" t="str">
        <f>_xlfn.TEXTBEFORE(_xlfn.TEXTAFTER(Table1[[#This Row],[description]],"Composer:"),CHAR(10))</f>
        <v xml:space="preserve"> Satbir Aujla</v>
      </c>
      <c r="Q211" t="str">
        <f>_xlfn.TEXTBEFORE(_xlfn.TEXTAFTER(Table1[[#This Row],[description]],CHAR(10)&amp;"Music:"),CHAR(10))</f>
        <v xml:space="preserve"> Sharry Nexus</v>
      </c>
      <c r="R211" t="e">
        <f>_xlfn.TEXTBEFORE(_xlfn.TEXTAFTER(Table1[[#This Row],[description]],CHAR(10)&amp;"Video:"),CHAR(10))</f>
        <v>#N/A</v>
      </c>
      <c r="S211" s="1" t="str">
        <f>HYPERLINK(_xlfn.TEXTBEFORE(_xlfn.TEXTAFTER(Table1[[#This Row],[description]],"YouTube Music:"),CHAR(10)))</f>
        <v xml:space="preserve"> https://bit.ly/3ndxIXw</v>
      </c>
      <c r="T211" s="1" t="str">
        <f>HYPERLINK(_xlfn.TEXTBEFORE(_xlfn.TEXTAFTER(Table1[[#This Row],[description]],"Spotify:"),CHAR(10)))</f>
        <v xml:space="preserve"> https://bit.ly/448jMi6</v>
      </c>
      <c r="U211" s="1" t="str">
        <f>HYPERLINK(_xlfn.TEXTBEFORE(_xlfn.TEXTAFTER(Table1[[#This Row],[description]],"Apple Music:"),CHAR(10)))</f>
        <v xml:space="preserve"> https://bit.ly/42ad49D</v>
      </c>
      <c r="V211" s="1" t="str">
        <f>HYPERLINK(_xlfn.TEXTBEFORE(_xlfn.TEXTAFTER(Table1[[#This Row],[description]], "JioSaavn:"),CHAR(10)))</f>
        <v xml:space="preserve"> https://bit.ly/3ABIU3a</v>
      </c>
      <c r="W211" s="1" t="e">
        <f>HYPERLINK(_xlfn.TEXTBEFORE(_xlfn.TEXTAFTER(Table1[[#This Row],[description]], "Instagram Reel:"),CHAR(10)))</f>
        <v>#N/A</v>
      </c>
    </row>
    <row r="212" spans="1:23" x14ac:dyDescent="0.3">
      <c r="A212" t="s">
        <v>11</v>
      </c>
      <c r="B212" t="s">
        <v>1551</v>
      </c>
      <c r="C212" t="s">
        <v>1552</v>
      </c>
      <c r="D212" t="s">
        <v>1553</v>
      </c>
      <c r="E212" t="s">
        <v>1550</v>
      </c>
      <c r="F212" t="s">
        <v>16</v>
      </c>
      <c r="G212" t="s">
        <v>1377</v>
      </c>
      <c r="H212" t="s">
        <v>1554</v>
      </c>
      <c r="I212" t="s">
        <v>1555</v>
      </c>
      <c r="J212" t="s">
        <v>1556</v>
      </c>
      <c r="K212" t="str">
        <f>LEFT(_xlfn.TEXTAFTER(Table1[[#This Row],[description]],"Music On:"),10)</f>
        <v xml:space="preserve"> Geet MP3
</v>
      </c>
      <c r="L212" t="str" cm="1">
        <f t="array" ref="L2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2" t="str">
        <f>_xlfn.TEXTBEFORE(Table1[[#This Row],[Title]],{":","(","-"})</f>
        <v xml:space="preserve">Bandook </v>
      </c>
      <c r="N212" t="str">
        <f>_xlfn.TEXTBEFORE(_xlfn.TEXTAFTER(Table1[[#This Row],[description]],"Singer:"),CHAR(10))</f>
        <v xml:space="preserve"> Jass Manak </v>
      </c>
      <c r="O212" t="str">
        <f>_xlfn.TEXTBEFORE(_xlfn.TEXTAFTER(Table1[[#This Row],[description]],"Lyrics:"),CHAR(10))</f>
        <v xml:space="preserve"> Jass Manak </v>
      </c>
      <c r="P212" t="str">
        <f>_xlfn.TEXTBEFORE(_xlfn.TEXTAFTER(Table1[[#This Row],[description]],"Composer:"),CHAR(10))</f>
        <v xml:space="preserve"> Jass Manak </v>
      </c>
      <c r="Q212" t="str">
        <f>_xlfn.TEXTBEFORE(_xlfn.TEXTAFTER(Table1[[#This Row],[description]],CHAR(10)&amp;"Music:"),CHAR(10))</f>
        <v xml:space="preserve"> Game Changerz</v>
      </c>
      <c r="R212" t="e">
        <f>_xlfn.TEXTBEFORE(_xlfn.TEXTAFTER(Table1[[#This Row],[description]],CHAR(10)&amp;"Video:"),CHAR(10))</f>
        <v>#N/A</v>
      </c>
      <c r="S212" s="1" t="e">
        <f>HYPERLINK(_xlfn.TEXTBEFORE(_xlfn.TEXTAFTER(Table1[[#This Row],[description]],"YouTube Music:"),CHAR(10)))</f>
        <v>#N/A</v>
      </c>
      <c r="T212" s="1" t="str">
        <f>HYPERLINK(_xlfn.TEXTBEFORE(_xlfn.TEXTAFTER(Table1[[#This Row],[description]],"Spotify:"),CHAR(10)))</f>
        <v xml:space="preserve"> https://spoti.fi/3LydO0Z</v>
      </c>
      <c r="U212" s="1" t="str">
        <f>HYPERLINK(_xlfn.TEXTBEFORE(_xlfn.TEXTAFTER(Table1[[#This Row],[description]],"Apple Music:"),CHAR(10)))</f>
        <v xml:space="preserve"> https://apple.co/3Fo0HP3</v>
      </c>
      <c r="V212" s="1" t="str">
        <f>HYPERLINK(_xlfn.TEXTBEFORE(_xlfn.TEXTAFTER(Table1[[#This Row],[description]], "JioSaavn:"),CHAR(10)))</f>
        <v xml:space="preserve"> https://bit.ly/3LxKlEq</v>
      </c>
      <c r="W212" s="1" t="e">
        <f>HYPERLINK(_xlfn.TEXTBEFORE(_xlfn.TEXTAFTER(Table1[[#This Row],[description]], "Instagram Reel:"),CHAR(10)))</f>
        <v>#N/A</v>
      </c>
    </row>
    <row r="213" spans="1:23" x14ac:dyDescent="0.3">
      <c r="A213" t="s">
        <v>11</v>
      </c>
      <c r="B213" t="s">
        <v>1558</v>
      </c>
      <c r="C213" t="s">
        <v>1559</v>
      </c>
      <c r="D213" t="s">
        <v>1560</v>
      </c>
      <c r="E213" t="s">
        <v>1557</v>
      </c>
      <c r="F213" t="s">
        <v>16</v>
      </c>
      <c r="G213" t="s">
        <v>530</v>
      </c>
      <c r="H213" t="s">
        <v>1561</v>
      </c>
      <c r="I213" t="s">
        <v>1562</v>
      </c>
      <c r="J213" t="s">
        <v>1563</v>
      </c>
      <c r="K213" t="str">
        <f>LEFT(_xlfn.TEXTAFTER(Table1[[#This Row],[description]],"Label:"),10)</f>
        <v xml:space="preserve"> Geet MP3
</v>
      </c>
      <c r="L213" t="str" cm="1">
        <f t="array" ref="L2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3" t="str">
        <f>_xlfn.TEXTBEFORE(Table1[[#This Row],[Title]],{":","(","-"})</f>
        <v xml:space="preserve">Lehanga Remix </v>
      </c>
      <c r="N213" t="str">
        <f>_xlfn.TEXTBEFORE(_xlfn.TEXTAFTER(Table1[[#This Row],[description]],"Singer:"),CHAR(10))</f>
        <v xml:space="preserve"> Jass Manak </v>
      </c>
      <c r="O213" t="str">
        <f>_xlfn.TEXTBEFORE(_xlfn.TEXTAFTER(Table1[[#This Row],[description]],"Lyrics:"),CHAR(10))</f>
        <v xml:space="preserve"> Jass Manak </v>
      </c>
      <c r="P213" t="str">
        <f>_xlfn.TEXTBEFORE(_xlfn.TEXTAFTER(Table1[[#This Row],[description]],"Composer:"),CHAR(10))</f>
        <v xml:space="preserve"> Jass Manak</v>
      </c>
      <c r="Q213" t="str">
        <f>_xlfn.TEXTBEFORE(_xlfn.TEXTAFTER(Table1[[#This Row],[description]],CHAR(10)&amp;"Music:"),CHAR(10))</f>
        <v xml:space="preserve"> Sharry Nexus</v>
      </c>
      <c r="R213" t="e">
        <f>_xlfn.TEXTBEFORE(_xlfn.TEXTAFTER(Table1[[#This Row],[description]],CHAR(10)&amp;"Video:"),CHAR(10))</f>
        <v>#N/A</v>
      </c>
      <c r="S213" s="1" t="e">
        <f>HYPERLINK(_xlfn.TEXTBEFORE(_xlfn.TEXTAFTER(Table1[[#This Row],[description]],"YouTube Music:"),CHAR(10)))</f>
        <v>#N/A</v>
      </c>
      <c r="T213" s="1" t="str">
        <f>HYPERLINK(_xlfn.TEXTBEFORE(_xlfn.TEXTAFTER(Table1[[#This Row],[description]],"Spotify:"),CHAR(10)))</f>
        <v xml:space="preserve"> https://bit.ly/3ouMARv</v>
      </c>
      <c r="U213" s="1" t="str">
        <f>HYPERLINK(_xlfn.TEXTBEFORE(_xlfn.TEXTAFTER(Table1[[#This Row],[description]],"Apple Music:"),CHAR(10)))</f>
        <v xml:space="preserve"> https://bit.ly/3oytxWv</v>
      </c>
      <c r="V213" s="1" t="e">
        <f>HYPERLINK(_xlfn.TEXTBEFORE(_xlfn.TEXTAFTER(Table1[[#This Row],[description]], "JioSaavn:"),CHAR(10)))</f>
        <v>#N/A</v>
      </c>
      <c r="W213" s="1" t="e">
        <f>HYPERLINK(_xlfn.TEXTBEFORE(_xlfn.TEXTAFTER(Table1[[#This Row],[description]], "Instagram Reel:"),CHAR(10)))</f>
        <v>#N/A</v>
      </c>
    </row>
    <row r="214" spans="1:23" x14ac:dyDescent="0.3">
      <c r="A214" t="s">
        <v>11</v>
      </c>
      <c r="B214" t="s">
        <v>1565</v>
      </c>
      <c r="C214" t="s">
        <v>1566</v>
      </c>
      <c r="D214" t="s">
        <v>1567</v>
      </c>
      <c r="E214" t="s">
        <v>1564</v>
      </c>
      <c r="F214" t="s">
        <v>16</v>
      </c>
      <c r="G214" t="s">
        <v>1568</v>
      </c>
      <c r="H214" t="s">
        <v>1569</v>
      </c>
      <c r="I214" t="s">
        <v>1570</v>
      </c>
      <c r="J214" t="s">
        <v>1571</v>
      </c>
      <c r="K214" t="str">
        <f>LEFT(_xlfn.TEXTAFTER(Table1[[#This Row],[description]],"Label:"),10)</f>
        <v xml:space="preserve"> Geet MP3
</v>
      </c>
      <c r="L214" t="str" cm="1">
        <f t="array" ref="L2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4" t="str">
        <f>_xlfn.TEXTBEFORE(Table1[[#This Row],[Title]],{":","(","-"})</f>
        <v xml:space="preserve">Tere Na Viahi </v>
      </c>
      <c r="N214" t="str">
        <f>_xlfn.TEXTBEFORE(_xlfn.TEXTAFTER(Table1[[#This Row],[description]],"Singer:"),CHAR(10))</f>
        <v xml:space="preserve"> Priya</v>
      </c>
      <c r="O214" t="str">
        <f>_xlfn.TEXTBEFORE(_xlfn.TEXTAFTER(Table1[[#This Row],[description]],"Lyrics:"),CHAR(10))</f>
        <v xml:space="preserve"> Ricky Khan</v>
      </c>
      <c r="P214" t="e">
        <f>_xlfn.TEXTBEFORE(_xlfn.TEXTAFTER(Table1[[#This Row],[description]],"Composer:"),CHAR(10))</f>
        <v>#N/A</v>
      </c>
      <c r="Q214" t="str">
        <f>_xlfn.TEXTBEFORE(_xlfn.TEXTAFTER(Table1[[#This Row],[description]],CHAR(10)&amp;"Music:"),CHAR(10))</f>
        <v xml:space="preserve"> Black Virus</v>
      </c>
      <c r="R214" t="e">
        <f>_xlfn.TEXTBEFORE(_xlfn.TEXTAFTER(Table1[[#This Row],[description]],CHAR(10)&amp;"Video:"),CHAR(10))</f>
        <v>#N/A</v>
      </c>
      <c r="S214" s="1" t="e">
        <f>HYPERLINK(_xlfn.TEXTBEFORE(_xlfn.TEXTAFTER(Table1[[#This Row],[description]],"YouTube Music:"),CHAR(10)))</f>
        <v>#N/A</v>
      </c>
      <c r="T214" s="1" t="str">
        <f>HYPERLINK(_xlfn.TEXTBEFORE(_xlfn.TEXTAFTER(Table1[[#This Row],[description]],"Spotify:"),CHAR(10)))</f>
        <v xml:space="preserve"> https://bit.ly/43M698c</v>
      </c>
      <c r="U214" s="1" t="str">
        <f>HYPERLINK(_xlfn.TEXTBEFORE(_xlfn.TEXTAFTER(Table1[[#This Row],[description]],"Apple Music:"),CHAR(10)))</f>
        <v xml:space="preserve"> https://bit.ly/3MUD2t6</v>
      </c>
      <c r="V214" s="1" t="e">
        <f>HYPERLINK(_xlfn.TEXTBEFORE(_xlfn.TEXTAFTER(Table1[[#This Row],[description]], "JioSaavn:"),CHAR(10)))</f>
        <v>#N/A</v>
      </c>
      <c r="W214" s="1" t="e">
        <f>HYPERLINK(_xlfn.TEXTBEFORE(_xlfn.TEXTAFTER(Table1[[#This Row],[description]], "Instagram Reel:"),CHAR(10)))</f>
        <v>#N/A</v>
      </c>
    </row>
    <row r="215" spans="1:23" x14ac:dyDescent="0.3">
      <c r="A215" t="s">
        <v>11</v>
      </c>
      <c r="B215" t="s">
        <v>1573</v>
      </c>
      <c r="C215" t="s">
        <v>1574</v>
      </c>
      <c r="D215" t="s">
        <v>1575</v>
      </c>
      <c r="E215" t="s">
        <v>1572</v>
      </c>
      <c r="F215" t="s">
        <v>16</v>
      </c>
      <c r="G215" t="s">
        <v>1576</v>
      </c>
      <c r="H215" t="s">
        <v>1577</v>
      </c>
      <c r="I215" t="s">
        <v>1578</v>
      </c>
      <c r="J215" t="s">
        <v>1579</v>
      </c>
      <c r="K215" t="str">
        <f>LEFT(_xlfn.TEXTAFTER(Table1[[#This Row],[description]],"Music On:"),10)</f>
        <v xml:space="preserve"> Geet MP3 </v>
      </c>
      <c r="L215" t="str" cm="1">
        <f t="array" ref="L2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Movie</v>
      </c>
      <c r="M215" t="str">
        <f>_xlfn.TEXTBEFORE(Table1[[#This Row],[Title]],{":","(","-"})</f>
        <v xml:space="preserve">Jatt Brothers </v>
      </c>
      <c r="N215" t="e">
        <f>_xlfn.TEXTBEFORE(_xlfn.TEXTAFTER(Table1[[#This Row],[description]],"Singer:"),CHAR(10))</f>
        <v>#N/A</v>
      </c>
      <c r="O215" t="e">
        <f>_xlfn.TEXTBEFORE(_xlfn.TEXTAFTER(Table1[[#This Row],[description]],"Lyrics:"),CHAR(10))</f>
        <v>#N/A</v>
      </c>
      <c r="P215" t="e">
        <f>_xlfn.TEXTBEFORE(_xlfn.TEXTAFTER(Table1[[#This Row],[description]],"Composer:"),CHAR(10))</f>
        <v>#N/A</v>
      </c>
      <c r="Q215" t="e">
        <f>_xlfn.TEXTBEFORE(_xlfn.TEXTAFTER(Table1[[#This Row],[description]],CHAR(10)&amp;"Music:"),CHAR(10))</f>
        <v>#N/A</v>
      </c>
      <c r="R215" t="e">
        <f>_xlfn.TEXTBEFORE(_xlfn.TEXTAFTER(Table1[[#This Row],[description]],CHAR(10)&amp;"Video:"),CHAR(10))</f>
        <v>#N/A</v>
      </c>
      <c r="S215" s="1" t="e">
        <f>HYPERLINK(_xlfn.TEXTBEFORE(_xlfn.TEXTAFTER(Table1[[#This Row],[description]],"YouTube Music:"),CHAR(10)))</f>
        <v>#N/A</v>
      </c>
      <c r="T215" s="1" t="str">
        <f>HYPERLINK(_xlfn.TEXTBEFORE(_xlfn.TEXTAFTER(Table1[[#This Row],[description]],"Spotify:"),CHAR(10)))</f>
        <v xml:space="preserve"> https://bit.ly/43AjOyP</v>
      </c>
      <c r="U215" s="1" t="e">
        <f>HYPERLINK(_xlfn.TEXTBEFORE(_xlfn.TEXTAFTER(Table1[[#This Row],[description]],"Apple Music:"),CHAR(10)))</f>
        <v>#N/A</v>
      </c>
      <c r="V215" s="1" t="str">
        <f>HYPERLINK(_xlfn.TEXTBEFORE(_xlfn.TEXTAFTER(Table1[[#This Row],[description]], "JioSaavn:"),CHAR(10)))</f>
        <v xml:space="preserve"> https://bit.ly/41sm7T0</v>
      </c>
      <c r="W215" s="1" t="e">
        <f>HYPERLINK(_xlfn.TEXTBEFORE(_xlfn.TEXTAFTER(Table1[[#This Row],[description]], "Instagram Reel:"),CHAR(10)))</f>
        <v>#N/A</v>
      </c>
    </row>
    <row r="216" spans="1:23" x14ac:dyDescent="0.3">
      <c r="A216" t="s">
        <v>11</v>
      </c>
      <c r="B216" t="s">
        <v>1581</v>
      </c>
      <c r="C216" t="s">
        <v>1582</v>
      </c>
      <c r="D216" t="s">
        <v>1583</v>
      </c>
      <c r="E216" t="s">
        <v>1580</v>
      </c>
      <c r="F216" t="s">
        <v>16</v>
      </c>
      <c r="G216" t="s">
        <v>1584</v>
      </c>
      <c r="H216" t="s">
        <v>1585</v>
      </c>
      <c r="I216" t="s">
        <v>1586</v>
      </c>
      <c r="J216" t="s">
        <v>1587</v>
      </c>
      <c r="K216" t="str">
        <f>LEFT(_xlfn.TEXTAFTER(Table1[[#This Row],[description]],"Label:"),10)</f>
        <v xml:space="preserve"> Geet MP3
</v>
      </c>
      <c r="L216" t="str" cm="1">
        <f t="array" ref="L2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6" t="str">
        <f>_xlfn.TEXTBEFORE(Table1[[#This Row],[Title]],{":","(","-"})</f>
        <v xml:space="preserve">Phulkari </v>
      </c>
      <c r="N216" t="str">
        <f>_xlfn.TEXTBEFORE(_xlfn.TEXTAFTER(Table1[[#This Row],[description]],"Singer:"),CHAR(10))</f>
        <v xml:space="preserve"> Karan Randhawa</v>
      </c>
      <c r="O216" t="str">
        <f>_xlfn.TEXTBEFORE(_xlfn.TEXTAFTER(Table1[[#This Row],[description]],"Lyrics:"),CHAR(10))</f>
        <v xml:space="preserve"> Karan Randhawa &amp; Micheal</v>
      </c>
      <c r="P216" t="str">
        <f>_xlfn.TEXTBEFORE(_xlfn.TEXTAFTER(Table1[[#This Row],[description]],"Composer:"),CHAR(10))</f>
        <v xml:space="preserve"> Karan Randhawa</v>
      </c>
      <c r="Q216" t="str">
        <f>_xlfn.TEXTBEFORE(_xlfn.TEXTAFTER(Table1[[#This Row],[description]],CHAR(10)&amp;"Music:"),CHAR(10))</f>
        <v xml:space="preserve"> Raka</v>
      </c>
      <c r="R216" t="e">
        <f>_xlfn.TEXTBEFORE(_xlfn.TEXTAFTER(Table1[[#This Row],[description]],CHAR(10)&amp;"Video:"),CHAR(10))</f>
        <v>#N/A</v>
      </c>
      <c r="S216" s="1" t="e">
        <f>HYPERLINK(_xlfn.TEXTBEFORE(_xlfn.TEXTAFTER(Table1[[#This Row],[description]],"YouTube Music:"),CHAR(10)))</f>
        <v>#N/A</v>
      </c>
      <c r="T216" s="1" t="str">
        <f>HYPERLINK(_xlfn.TEXTBEFORE(_xlfn.TEXTAFTER(Table1[[#This Row],[description]],"Spotify:"),CHAR(10)))</f>
        <v xml:space="preserve"> http://bit.ly/3GGyin5</v>
      </c>
      <c r="U216" s="1" t="str">
        <f>HYPERLINK(_xlfn.TEXTBEFORE(_xlfn.TEXTAFTER(Table1[[#This Row],[description]],"Apple Music:"),CHAR(10)))</f>
        <v xml:space="preserve"> https://bit.ly/41uRkop</v>
      </c>
      <c r="V216" s="1" t="e">
        <f>HYPERLINK(_xlfn.TEXTBEFORE(_xlfn.TEXTAFTER(Table1[[#This Row],[description]], "JioSaavn:"),CHAR(10)))</f>
        <v>#N/A</v>
      </c>
      <c r="W216" s="1" t="e">
        <f>HYPERLINK(_xlfn.TEXTBEFORE(_xlfn.TEXTAFTER(Table1[[#This Row],[description]], "Instagram Reel:"),CHAR(10)))</f>
        <v>#N/A</v>
      </c>
    </row>
    <row r="217" spans="1:23" x14ac:dyDescent="0.3">
      <c r="A217" t="s">
        <v>11</v>
      </c>
      <c r="B217" t="s">
        <v>1589</v>
      </c>
      <c r="C217" t="s">
        <v>1590</v>
      </c>
      <c r="D217" t="s">
        <v>1591</v>
      </c>
      <c r="E217" t="s">
        <v>1588</v>
      </c>
      <c r="F217" t="s">
        <v>16</v>
      </c>
      <c r="G217" t="s">
        <v>738</v>
      </c>
      <c r="H217" t="s">
        <v>1592</v>
      </c>
      <c r="I217" t="s">
        <v>1593</v>
      </c>
      <c r="J217" t="s">
        <v>1594</v>
      </c>
      <c r="K217" t="str">
        <f>LEFT(_xlfn.TEXTAFTER(Table1[[#This Row],[description]],"Label:"),10)</f>
        <v xml:space="preserve"> Geet MP3
</v>
      </c>
      <c r="L217" t="str" cm="1">
        <f t="array" ref="L2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7" t="str">
        <f>_xlfn.TEXTBEFORE(Table1[[#This Row],[Title]],{":","(","-"})</f>
        <v xml:space="preserve">Sutte Bhaag </v>
      </c>
      <c r="N217" t="str">
        <f>_xlfn.TEXTBEFORE(_xlfn.TEXTAFTER(Table1[[#This Row],[description]],"Singer:"),CHAR(10))</f>
        <v xml:space="preserve"> Veet Baljit</v>
      </c>
      <c r="O217" t="e">
        <f>_xlfn.TEXTBEFORE(_xlfn.TEXTAFTER(Table1[[#This Row],[description]],"Lyrics:"),CHAR(10))</f>
        <v>#N/A</v>
      </c>
      <c r="P217" t="str">
        <f>_xlfn.TEXTBEFORE(_xlfn.TEXTAFTER(Table1[[#This Row],[description]],"Composer:"),CHAR(10))</f>
        <v xml:space="preserve"> Veet Baljit</v>
      </c>
      <c r="Q217" t="str">
        <f>_xlfn.TEXTBEFORE(_xlfn.TEXTAFTER(Table1[[#This Row],[description]],CHAR(10)&amp;"Music:"),CHAR(10))</f>
        <v xml:space="preserve"> V Barot</v>
      </c>
      <c r="R217" t="e">
        <f>_xlfn.TEXTBEFORE(_xlfn.TEXTAFTER(Table1[[#This Row],[description]],CHAR(10)&amp;"Video:"),CHAR(10))</f>
        <v>#N/A</v>
      </c>
      <c r="S217" s="1" t="e">
        <f>HYPERLINK(_xlfn.TEXTBEFORE(_xlfn.TEXTAFTER(Table1[[#This Row],[description]],"YouTube Music:"),CHAR(10)))</f>
        <v>#N/A</v>
      </c>
      <c r="T217" s="1" t="str">
        <f>HYPERLINK(_xlfn.TEXTBEFORE(_xlfn.TEXTAFTER(Table1[[#This Row],[description]],"Spotify:"),CHAR(10)))</f>
        <v xml:space="preserve"> http://bit.ly/3mqDvbF</v>
      </c>
      <c r="U217" s="1" t="str">
        <f>HYPERLINK(_xlfn.TEXTBEFORE(_xlfn.TEXTAFTER(Table1[[#This Row],[description]],"Apple Music:"),CHAR(10)))</f>
        <v xml:space="preserve"> http://bit.ly/3o1Y1Qi</v>
      </c>
      <c r="V217" s="1" t="e">
        <f>HYPERLINK(_xlfn.TEXTBEFORE(_xlfn.TEXTAFTER(Table1[[#This Row],[description]], "JioSaavn:"),CHAR(10)))</f>
        <v>#N/A</v>
      </c>
      <c r="W217" s="1" t="e">
        <f>HYPERLINK(_xlfn.TEXTBEFORE(_xlfn.TEXTAFTER(Table1[[#This Row],[description]], "Instagram Reel:"),CHAR(10)))</f>
        <v>#N/A</v>
      </c>
    </row>
    <row r="218" spans="1:23" x14ac:dyDescent="0.3">
      <c r="A218" t="s">
        <v>11</v>
      </c>
      <c r="B218" t="s">
        <v>1596</v>
      </c>
      <c r="C218" t="s">
        <v>1597</v>
      </c>
      <c r="D218" t="s">
        <v>1598</v>
      </c>
      <c r="E218" t="s">
        <v>1595</v>
      </c>
      <c r="F218" t="s">
        <v>16</v>
      </c>
      <c r="G218" t="s">
        <v>1040</v>
      </c>
      <c r="H218" t="s">
        <v>1599</v>
      </c>
      <c r="I218" t="s">
        <v>1600</v>
      </c>
      <c r="J218" t="s">
        <v>1601</v>
      </c>
      <c r="K218" t="str">
        <f>LEFT(_xlfn.TEXTAFTER(Table1[[#This Row],[description]],"Label:"),10)</f>
        <v xml:space="preserve"> Geet MP3
</v>
      </c>
      <c r="L218" t="str" cm="1">
        <f t="array" ref="L2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18" t="str">
        <f>_xlfn.TEXTBEFORE(Table1[[#This Row],[Title]],{":","(","-"})</f>
        <v xml:space="preserve">Munda Oh Chahidai </v>
      </c>
      <c r="N218" t="str">
        <f>_xlfn.TEXTBEFORE(_xlfn.TEXTAFTER(Table1[[#This Row],[description]],"Singer:"),CHAR(10))</f>
        <v xml:space="preserve"> Preet Guree</v>
      </c>
      <c r="O218" t="str">
        <f>_xlfn.TEXTBEFORE(_xlfn.TEXTAFTER(Table1[[#This Row],[description]],"Lyrics:"),CHAR(10))</f>
        <v xml:space="preserve"> Preet Guree</v>
      </c>
      <c r="P218" t="str">
        <f>_xlfn.TEXTBEFORE(_xlfn.TEXTAFTER(Table1[[#This Row],[description]],"Composer:"),CHAR(10))</f>
        <v xml:space="preserve"> Preet Guree</v>
      </c>
      <c r="Q218" t="str">
        <f>_xlfn.TEXTBEFORE(_xlfn.TEXTAFTER(Table1[[#This Row],[description]],CHAR(10)&amp;"Music:"),CHAR(10))</f>
        <v xml:space="preserve"> Dark Cello </v>
      </c>
      <c r="R218" t="e">
        <f>_xlfn.TEXTBEFORE(_xlfn.TEXTAFTER(Table1[[#This Row],[description]],CHAR(10)&amp;"Video:"),CHAR(10))</f>
        <v>#N/A</v>
      </c>
      <c r="S218" s="1" t="e">
        <f>HYPERLINK(_xlfn.TEXTBEFORE(_xlfn.TEXTAFTER(Table1[[#This Row],[description]],"YouTube Music:"),CHAR(10)))</f>
        <v>#N/A</v>
      </c>
      <c r="T218" s="1" t="str">
        <f>HYPERLINK(_xlfn.TEXTBEFORE(_xlfn.TEXTAFTER(Table1[[#This Row],[description]],"Spotify:"),CHAR(10)))</f>
        <v xml:space="preserve"> http://bit.ly/3zFsqXi</v>
      </c>
      <c r="U218" s="1" t="str">
        <f>HYPERLINK(_xlfn.TEXTBEFORE(_xlfn.TEXTAFTER(Table1[[#This Row],[description]],"Apple Music:"),CHAR(10)))</f>
        <v xml:space="preserve"> http://bit.ly/3zFsiag</v>
      </c>
      <c r="V218" s="1" t="e">
        <f>HYPERLINK(_xlfn.TEXTBEFORE(_xlfn.TEXTAFTER(Table1[[#This Row],[description]], "JioSaavn:"),CHAR(10)))</f>
        <v>#N/A</v>
      </c>
      <c r="W218" s="1" t="e">
        <f>HYPERLINK(_xlfn.TEXTBEFORE(_xlfn.TEXTAFTER(Table1[[#This Row],[description]], "Instagram Reel:"),CHAR(10)))</f>
        <v>#N/A</v>
      </c>
    </row>
    <row r="219" spans="1:23" x14ac:dyDescent="0.3">
      <c r="A219" t="s">
        <v>11</v>
      </c>
      <c r="B219" t="s">
        <v>1603</v>
      </c>
      <c r="C219" t="s">
        <v>1604</v>
      </c>
      <c r="D219" t="s">
        <v>1605</v>
      </c>
      <c r="E219" t="s">
        <v>1602</v>
      </c>
      <c r="F219" t="s">
        <v>16</v>
      </c>
      <c r="G219" t="s">
        <v>1606</v>
      </c>
      <c r="H219" t="s">
        <v>1607</v>
      </c>
      <c r="I219" t="s">
        <v>1608</v>
      </c>
      <c r="J219" t="s">
        <v>1609</v>
      </c>
      <c r="K219" t="e">
        <f>LEFT(_xlfn.TEXTAFTER(Table1[[#This Row],[description]],"Music On:"),10)</f>
        <v>#N/A</v>
      </c>
      <c r="L219" t="str" cm="1">
        <f t="array" ref="L2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219" t="e">
        <f>_xlfn.TEXTBEFORE(Table1[[#This Row],[Title]],{":","(","-"})</f>
        <v>#N/A</v>
      </c>
      <c r="N219" t="e">
        <f>_xlfn.TEXTBEFORE(_xlfn.TEXTAFTER(Table1[[#This Row],[description]],"Singer:"),CHAR(10))</f>
        <v>#N/A</v>
      </c>
      <c r="O219" t="e">
        <f>_xlfn.TEXTBEFORE(_xlfn.TEXTAFTER(Table1[[#This Row],[description]],"Lyrics:"),CHAR(10))</f>
        <v>#N/A</v>
      </c>
      <c r="P219" t="e">
        <f>_xlfn.TEXTBEFORE(_xlfn.TEXTAFTER(Table1[[#This Row],[description]],"Composer:"),CHAR(10))</f>
        <v>#N/A</v>
      </c>
      <c r="Q219" t="e">
        <f>_xlfn.TEXTBEFORE(_xlfn.TEXTAFTER(Table1[[#This Row],[description]],CHAR(10)&amp;"Music:"),CHAR(10))</f>
        <v>#N/A</v>
      </c>
      <c r="R219" t="e">
        <f>_xlfn.TEXTBEFORE(_xlfn.TEXTAFTER(Table1[[#This Row],[description]],CHAR(10)&amp;"Video:"),CHAR(10))</f>
        <v>#N/A</v>
      </c>
      <c r="S219" s="1" t="e">
        <f>HYPERLINK(_xlfn.TEXTBEFORE(_xlfn.TEXTAFTER(Table1[[#This Row],[description]],"YouTube Music:"),CHAR(10)))</f>
        <v>#N/A</v>
      </c>
      <c r="T219" s="1" t="e">
        <f>HYPERLINK(_xlfn.TEXTBEFORE(_xlfn.TEXTAFTER(Table1[[#This Row],[description]],"Spotify:"),CHAR(10)))</f>
        <v>#N/A</v>
      </c>
      <c r="U219" s="1" t="e">
        <f>HYPERLINK(_xlfn.TEXTBEFORE(_xlfn.TEXTAFTER(Table1[[#This Row],[description]],"Apple Music:"),CHAR(10)))</f>
        <v>#N/A</v>
      </c>
      <c r="V219" s="1" t="e">
        <f>HYPERLINK(_xlfn.TEXTBEFORE(_xlfn.TEXTAFTER(Table1[[#This Row],[description]], "JioSaavn:"),CHAR(10)))</f>
        <v>#N/A</v>
      </c>
      <c r="W219" s="1" t="e">
        <f>HYPERLINK(_xlfn.TEXTBEFORE(_xlfn.TEXTAFTER(Table1[[#This Row],[description]], "Instagram Reel:"),CHAR(10)))</f>
        <v>#N/A</v>
      </c>
    </row>
    <row r="220" spans="1:23" x14ac:dyDescent="0.3">
      <c r="A220" t="s">
        <v>11</v>
      </c>
      <c r="B220" t="s">
        <v>1611</v>
      </c>
      <c r="C220" t="s">
        <v>1612</v>
      </c>
      <c r="D220" t="s">
        <v>1613</v>
      </c>
      <c r="E220" t="s">
        <v>1610</v>
      </c>
      <c r="F220" t="s">
        <v>16</v>
      </c>
      <c r="G220" t="s">
        <v>153</v>
      </c>
      <c r="H220" t="s">
        <v>1614</v>
      </c>
      <c r="I220" t="s">
        <v>1615</v>
      </c>
      <c r="J220" t="s">
        <v>1616</v>
      </c>
      <c r="K220" t="str">
        <f>LEFT(_xlfn.TEXTAFTER(Table1[[#This Row],[description]],"Label:"),10)</f>
        <v xml:space="preserve"> Geet MP3
</v>
      </c>
      <c r="L220" t="str" cm="1">
        <f t="array" ref="L2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0" t="str">
        <f>_xlfn.TEXTBEFORE(Table1[[#This Row],[Title]],{":","(","-"})</f>
        <v xml:space="preserve">Peak </v>
      </c>
      <c r="N220" t="str">
        <f>_xlfn.TEXTBEFORE(_xlfn.TEXTAFTER(Table1[[#This Row],[description]],"Singer:"),CHAR(10))</f>
        <v xml:space="preserve"> Lucas</v>
      </c>
      <c r="O220" t="e">
        <f>_xlfn.TEXTBEFORE(_xlfn.TEXTAFTER(Table1[[#This Row],[description]],"Lyrics:"),CHAR(10))</f>
        <v>#N/A</v>
      </c>
      <c r="P220" t="str">
        <f>_xlfn.TEXTBEFORE(_xlfn.TEXTAFTER(Table1[[#This Row],[description]],"Composer:"),CHAR(10))</f>
        <v xml:space="preserve"> Lucas</v>
      </c>
      <c r="Q220" t="str">
        <f>_xlfn.TEXTBEFORE(_xlfn.TEXTAFTER(Table1[[#This Row],[description]],CHAR(10)&amp;"Music:"),CHAR(10))</f>
        <v xml:space="preserve"> Showkidd</v>
      </c>
      <c r="R220" t="e">
        <f>_xlfn.TEXTBEFORE(_xlfn.TEXTAFTER(Table1[[#This Row],[description]],CHAR(10)&amp;"Video:"),CHAR(10))</f>
        <v>#N/A</v>
      </c>
      <c r="S220" s="1" t="e">
        <f>HYPERLINK(_xlfn.TEXTBEFORE(_xlfn.TEXTAFTER(Table1[[#This Row],[description]],"YouTube Music:"),CHAR(10)))</f>
        <v>#N/A</v>
      </c>
      <c r="T220" s="1" t="e">
        <f>HYPERLINK(_xlfn.TEXTBEFORE(_xlfn.TEXTAFTER(Table1[[#This Row],[description]],"Spotify:"),CHAR(10)))</f>
        <v>#N/A</v>
      </c>
      <c r="U220" s="1" t="e">
        <f>HYPERLINK(_xlfn.TEXTBEFORE(_xlfn.TEXTAFTER(Table1[[#This Row],[description]],"Apple Music:"),CHAR(10)))</f>
        <v>#N/A</v>
      </c>
      <c r="V220" s="1" t="e">
        <f>HYPERLINK(_xlfn.TEXTBEFORE(_xlfn.TEXTAFTER(Table1[[#This Row],[description]], "JioSaavn:"),CHAR(10)))</f>
        <v>#N/A</v>
      </c>
      <c r="W220" s="1" t="e">
        <f>HYPERLINK(_xlfn.TEXTBEFORE(_xlfn.TEXTAFTER(Table1[[#This Row],[description]], "Instagram Reel:"),CHAR(10)))</f>
        <v>#N/A</v>
      </c>
    </row>
    <row r="221" spans="1:23" x14ac:dyDescent="0.3">
      <c r="A221" t="s">
        <v>11</v>
      </c>
      <c r="B221" t="s">
        <v>1618</v>
      </c>
      <c r="C221" t="s">
        <v>1619</v>
      </c>
      <c r="D221" t="s">
        <v>1620</v>
      </c>
      <c r="E221" t="s">
        <v>1617</v>
      </c>
      <c r="F221" t="s">
        <v>16</v>
      </c>
      <c r="G221" t="s">
        <v>1621</v>
      </c>
      <c r="H221" t="s">
        <v>1622</v>
      </c>
      <c r="I221" t="s">
        <v>1623</v>
      </c>
      <c r="J221" t="s">
        <v>1469</v>
      </c>
      <c r="K221" t="str">
        <f>LEFT(_xlfn.TEXTAFTER(Table1[[#This Row],[description]],"Music On:"),10)</f>
        <v xml:space="preserve"> Geet MP3
</v>
      </c>
      <c r="L221" t="str" cm="1">
        <f t="array" ref="L2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1" t="str">
        <f>_xlfn.TEXTBEFORE(Table1[[#This Row],[Title]],{":","(","-"})</f>
        <v xml:space="preserve">Pump Action </v>
      </c>
      <c r="N221" t="str">
        <f>_xlfn.TEXTBEFORE(_xlfn.TEXTAFTER(Table1[[#This Row],[description]],"Singer:"),CHAR(10))</f>
        <v xml:space="preserve"> Karan Randhawa</v>
      </c>
      <c r="O221" t="str">
        <f>_xlfn.TEXTBEFORE(_xlfn.TEXTAFTER(Table1[[#This Row],[description]],"Lyrics:"),CHAR(10))</f>
        <v xml:space="preserve"> Lucas </v>
      </c>
      <c r="P221" t="e">
        <f>_xlfn.TEXTBEFORE(_xlfn.TEXTAFTER(Table1[[#This Row],[description]],"Composer:"),CHAR(10))</f>
        <v>#N/A</v>
      </c>
      <c r="Q221" t="str">
        <f>_xlfn.TEXTBEFORE(_xlfn.TEXTAFTER(Table1[[#This Row],[description]],CHAR(10)&amp;"Music:"),CHAR(10))</f>
        <v xml:space="preserve"> ShowKidd</v>
      </c>
      <c r="R221" t="e">
        <f>_xlfn.TEXTBEFORE(_xlfn.TEXTAFTER(Table1[[#This Row],[description]],CHAR(10)&amp;"Video:"),CHAR(10))</f>
        <v>#N/A</v>
      </c>
      <c r="S221" s="1" t="e">
        <f>HYPERLINK(_xlfn.TEXTBEFORE(_xlfn.TEXTAFTER(Table1[[#This Row],[description]],"YouTube Music:"),CHAR(10)))</f>
        <v>#N/A</v>
      </c>
      <c r="T221" s="1" t="e">
        <f>HYPERLINK(_xlfn.TEXTBEFORE(_xlfn.TEXTAFTER(Table1[[#This Row],[description]],"Spotify:"),CHAR(10)))</f>
        <v>#N/A</v>
      </c>
      <c r="U221" s="1" t="e">
        <f>HYPERLINK(_xlfn.TEXTBEFORE(_xlfn.TEXTAFTER(Table1[[#This Row],[description]],"Apple Music:"),CHAR(10)))</f>
        <v>#N/A</v>
      </c>
      <c r="V221" s="1" t="e">
        <f>HYPERLINK(_xlfn.TEXTBEFORE(_xlfn.TEXTAFTER(Table1[[#This Row],[description]], "JioSaavn:"),CHAR(10)))</f>
        <v>#N/A</v>
      </c>
      <c r="W221" s="1" t="e">
        <f>HYPERLINK(_xlfn.TEXTBEFORE(_xlfn.TEXTAFTER(Table1[[#This Row],[description]], "Instagram Reel:"),CHAR(10)))</f>
        <v>#N/A</v>
      </c>
    </row>
    <row r="222" spans="1:23" x14ac:dyDescent="0.3">
      <c r="A222" t="s">
        <v>11</v>
      </c>
      <c r="B222" t="s">
        <v>1625</v>
      </c>
      <c r="C222" t="s">
        <v>1626</v>
      </c>
      <c r="D222" t="s">
        <v>1627</v>
      </c>
      <c r="E222" t="s">
        <v>1624</v>
      </c>
      <c r="F222" t="s">
        <v>16</v>
      </c>
      <c r="G222" t="s">
        <v>353</v>
      </c>
      <c r="H222" t="s">
        <v>1628</v>
      </c>
      <c r="I222" t="s">
        <v>1629</v>
      </c>
      <c r="J222" t="s">
        <v>978</v>
      </c>
      <c r="K222" t="str">
        <f>LEFT(_xlfn.TEXTAFTER(Table1[[#This Row],[description]],"Music On:"),10)</f>
        <v xml:space="preserve"> Geet MP3
</v>
      </c>
      <c r="L222" t="str" cm="1">
        <f t="array" ref="L2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2" t="str">
        <f>_xlfn.TEXTBEFORE(Table1[[#This Row],[Title]],{":","(","-"})</f>
        <v xml:space="preserve">Butterfly </v>
      </c>
      <c r="N222" t="str">
        <f>_xlfn.TEXTBEFORE(_xlfn.TEXTAFTER(Table1[[#This Row],[description]],"Singer:"),CHAR(10))</f>
        <v xml:space="preserve"> Karan Randhawa</v>
      </c>
      <c r="O222" t="str">
        <f>_xlfn.TEXTBEFORE(_xlfn.TEXTAFTER(Table1[[#This Row],[description]],"Lyrics:"),CHAR(10))</f>
        <v xml:space="preserve"> Lucas </v>
      </c>
      <c r="P222" t="str">
        <f>_xlfn.TEXTBEFORE(_xlfn.TEXTAFTER(Table1[[#This Row],[description]],"Composer:"),CHAR(10))</f>
        <v xml:space="preserve"> Showkidd</v>
      </c>
      <c r="Q222" t="str">
        <f>_xlfn.TEXTBEFORE(_xlfn.TEXTAFTER(Table1[[#This Row],[description]],CHAR(10)&amp;"Music:"),CHAR(10))</f>
        <v xml:space="preserve"> ShowKidd</v>
      </c>
      <c r="R222" t="e">
        <f>_xlfn.TEXTBEFORE(_xlfn.TEXTAFTER(Table1[[#This Row],[description]],CHAR(10)&amp;"Video:"),CHAR(10))</f>
        <v>#N/A</v>
      </c>
      <c r="S222" s="1" t="e">
        <f>HYPERLINK(_xlfn.TEXTBEFORE(_xlfn.TEXTAFTER(Table1[[#This Row],[description]],"YouTube Music:"),CHAR(10)))</f>
        <v>#N/A</v>
      </c>
      <c r="T222" s="1" t="e">
        <f>HYPERLINK(_xlfn.TEXTBEFORE(_xlfn.TEXTAFTER(Table1[[#This Row],[description]],"Spotify:"),CHAR(10)))</f>
        <v>#N/A</v>
      </c>
      <c r="U222" s="1" t="e">
        <f>HYPERLINK(_xlfn.TEXTBEFORE(_xlfn.TEXTAFTER(Table1[[#This Row],[description]],"Apple Music:"),CHAR(10)))</f>
        <v>#N/A</v>
      </c>
      <c r="V222" s="1" t="e">
        <f>HYPERLINK(_xlfn.TEXTBEFORE(_xlfn.TEXTAFTER(Table1[[#This Row],[description]], "JioSaavn:"),CHAR(10)))</f>
        <v>#N/A</v>
      </c>
      <c r="W222" s="1" t="e">
        <f>HYPERLINK(_xlfn.TEXTBEFORE(_xlfn.TEXTAFTER(Table1[[#This Row],[description]], "Instagram Reel:"),CHAR(10)))</f>
        <v>#N/A</v>
      </c>
    </row>
    <row r="223" spans="1:23" x14ac:dyDescent="0.3">
      <c r="A223" t="s">
        <v>11</v>
      </c>
      <c r="B223" t="s">
        <v>1631</v>
      </c>
      <c r="C223" t="s">
        <v>1619</v>
      </c>
      <c r="D223" t="s">
        <v>1632</v>
      </c>
      <c r="E223" t="s">
        <v>1630</v>
      </c>
      <c r="F223" t="s">
        <v>16</v>
      </c>
      <c r="G223" t="s">
        <v>795</v>
      </c>
      <c r="H223" t="s">
        <v>1633</v>
      </c>
      <c r="I223" t="s">
        <v>1634</v>
      </c>
      <c r="J223" t="s">
        <v>1635</v>
      </c>
      <c r="K223" t="str">
        <f>LEFT(_xlfn.TEXTAFTER(Table1[[#This Row],[description]],"Music On:"),10)</f>
        <v xml:space="preserve"> Geet MP3
</v>
      </c>
      <c r="L223" t="str" cm="1">
        <f t="array" ref="L2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3" t="str">
        <f>_xlfn.TEXTBEFORE(Table1[[#This Row],[Title]],{":","(","-"})</f>
        <v xml:space="preserve">Magazine </v>
      </c>
      <c r="N223" t="str">
        <f>_xlfn.TEXTBEFORE(_xlfn.TEXTAFTER(Table1[[#This Row],[description]],"Singer:"),CHAR(10))</f>
        <v xml:space="preserve"> Karan Randhawa</v>
      </c>
      <c r="O223" t="str">
        <f>_xlfn.TEXTBEFORE(_xlfn.TEXTAFTER(Table1[[#This Row],[description]],"Lyrics:"),CHAR(10))</f>
        <v xml:space="preserve"> Lucas </v>
      </c>
      <c r="P223" t="e">
        <f>_xlfn.TEXTBEFORE(_xlfn.TEXTAFTER(Table1[[#This Row],[description]],"Composer:"),CHAR(10))</f>
        <v>#N/A</v>
      </c>
      <c r="Q223" t="str">
        <f>_xlfn.TEXTBEFORE(_xlfn.TEXTAFTER(Table1[[#This Row],[description]],CHAR(10)&amp;"Music:"),CHAR(10))</f>
        <v xml:space="preserve"> ShowKidd</v>
      </c>
      <c r="R223" t="e">
        <f>_xlfn.TEXTBEFORE(_xlfn.TEXTAFTER(Table1[[#This Row],[description]],CHAR(10)&amp;"Video:"),CHAR(10))</f>
        <v>#N/A</v>
      </c>
      <c r="S223" s="1" t="e">
        <f>HYPERLINK(_xlfn.TEXTBEFORE(_xlfn.TEXTAFTER(Table1[[#This Row],[description]],"YouTube Music:"),CHAR(10)))</f>
        <v>#N/A</v>
      </c>
      <c r="T223" s="1" t="e">
        <f>HYPERLINK(_xlfn.TEXTBEFORE(_xlfn.TEXTAFTER(Table1[[#This Row],[description]],"Spotify:"),CHAR(10)))</f>
        <v>#N/A</v>
      </c>
      <c r="U223" s="1" t="e">
        <f>HYPERLINK(_xlfn.TEXTBEFORE(_xlfn.TEXTAFTER(Table1[[#This Row],[description]],"Apple Music:"),CHAR(10)))</f>
        <v>#N/A</v>
      </c>
      <c r="V223" s="1" t="e">
        <f>HYPERLINK(_xlfn.TEXTBEFORE(_xlfn.TEXTAFTER(Table1[[#This Row],[description]], "JioSaavn:"),CHAR(10)))</f>
        <v>#N/A</v>
      </c>
      <c r="W223" s="1" t="e">
        <f>HYPERLINK(_xlfn.TEXTBEFORE(_xlfn.TEXTAFTER(Table1[[#This Row],[description]], "Instagram Reel:"),CHAR(10)))</f>
        <v>#N/A</v>
      </c>
    </row>
    <row r="224" spans="1:23" x14ac:dyDescent="0.3">
      <c r="A224" t="s">
        <v>11</v>
      </c>
      <c r="B224" t="s">
        <v>1637</v>
      </c>
      <c r="C224" t="s">
        <v>1619</v>
      </c>
      <c r="D224" t="s">
        <v>1638</v>
      </c>
      <c r="E224" t="s">
        <v>1636</v>
      </c>
      <c r="F224" t="s">
        <v>16</v>
      </c>
      <c r="G224" t="s">
        <v>1392</v>
      </c>
      <c r="H224" t="s">
        <v>1639</v>
      </c>
      <c r="I224" t="s">
        <v>1640</v>
      </c>
      <c r="J224" t="s">
        <v>1641</v>
      </c>
      <c r="K224" t="str">
        <f>LEFT(_xlfn.TEXTAFTER(Table1[[#This Row],[description]],"Music On:"),10)</f>
        <v xml:space="preserve"> Geet MP3
</v>
      </c>
      <c r="L224" t="str" cm="1">
        <f t="array" ref="L2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4" t="str">
        <f>_xlfn.TEXTBEFORE(Table1[[#This Row],[Title]],{":","(","-"})</f>
        <v xml:space="preserve">Jatt Da Nishana </v>
      </c>
      <c r="N224" t="str">
        <f>_xlfn.TEXTBEFORE(_xlfn.TEXTAFTER(Table1[[#This Row],[description]],"Singer:"),CHAR(10))</f>
        <v xml:space="preserve"> Karan Randhawa</v>
      </c>
      <c r="O224" t="str">
        <f>_xlfn.TEXTBEFORE(_xlfn.TEXTAFTER(Table1[[#This Row],[description]],"Lyrics:"),CHAR(10))</f>
        <v xml:space="preserve"> Lucas </v>
      </c>
      <c r="P224" t="e">
        <f>_xlfn.TEXTBEFORE(_xlfn.TEXTAFTER(Table1[[#This Row],[description]],"Composer:"),CHAR(10))</f>
        <v>#N/A</v>
      </c>
      <c r="Q224" t="str">
        <f>_xlfn.TEXTBEFORE(_xlfn.TEXTAFTER(Table1[[#This Row],[description]],CHAR(10)&amp;"Music:"),CHAR(10))</f>
        <v xml:space="preserve"> ShowKidd</v>
      </c>
      <c r="R224" t="e">
        <f>_xlfn.TEXTBEFORE(_xlfn.TEXTAFTER(Table1[[#This Row],[description]],CHAR(10)&amp;"Video:"),CHAR(10))</f>
        <v>#N/A</v>
      </c>
      <c r="S224" s="1" t="e">
        <f>HYPERLINK(_xlfn.TEXTBEFORE(_xlfn.TEXTAFTER(Table1[[#This Row],[description]],"YouTube Music:"),CHAR(10)))</f>
        <v>#N/A</v>
      </c>
      <c r="T224" s="1" t="e">
        <f>HYPERLINK(_xlfn.TEXTBEFORE(_xlfn.TEXTAFTER(Table1[[#This Row],[description]],"Spotify:"),CHAR(10)))</f>
        <v>#N/A</v>
      </c>
      <c r="U224" s="1" t="e">
        <f>HYPERLINK(_xlfn.TEXTBEFORE(_xlfn.TEXTAFTER(Table1[[#This Row],[description]],"Apple Music:"),CHAR(10)))</f>
        <v>#N/A</v>
      </c>
      <c r="V224" s="1" t="e">
        <f>HYPERLINK(_xlfn.TEXTBEFORE(_xlfn.TEXTAFTER(Table1[[#This Row],[description]], "JioSaavn:"),CHAR(10)))</f>
        <v>#N/A</v>
      </c>
      <c r="W224" s="1" t="e">
        <f>HYPERLINK(_xlfn.TEXTBEFORE(_xlfn.TEXTAFTER(Table1[[#This Row],[description]], "Instagram Reel:"),CHAR(10)))</f>
        <v>#N/A</v>
      </c>
    </row>
    <row r="225" spans="1:23" x14ac:dyDescent="0.3">
      <c r="A225" t="s">
        <v>11</v>
      </c>
      <c r="B225" t="s">
        <v>1643</v>
      </c>
      <c r="C225" t="s">
        <v>1619</v>
      </c>
      <c r="D225" t="s">
        <v>1644</v>
      </c>
      <c r="E225" t="s">
        <v>1642</v>
      </c>
      <c r="F225" t="s">
        <v>16</v>
      </c>
      <c r="G225" t="s">
        <v>1108</v>
      </c>
      <c r="H225" t="s">
        <v>1645</v>
      </c>
      <c r="I225" t="s">
        <v>1646</v>
      </c>
      <c r="J225" t="s">
        <v>1647</v>
      </c>
      <c r="K225" t="str">
        <f>LEFT(_xlfn.TEXTAFTER(Table1[[#This Row],[description]],"Music On:"),10)</f>
        <v xml:space="preserve"> Geet MP3
</v>
      </c>
      <c r="L225" t="str" cm="1">
        <f t="array" ref="L2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5" t="str">
        <f>_xlfn.TEXTBEFORE(Table1[[#This Row],[Title]],{":","(","-"})</f>
        <v xml:space="preserve">Duphare </v>
      </c>
      <c r="N225" t="str">
        <f>_xlfn.TEXTBEFORE(_xlfn.TEXTAFTER(Table1[[#This Row],[description]],"Singer:"),CHAR(10))</f>
        <v xml:space="preserve"> Karan Randhawa</v>
      </c>
      <c r="O225" t="str">
        <f>_xlfn.TEXTBEFORE(_xlfn.TEXTAFTER(Table1[[#This Row],[description]],"Lyrics:"),CHAR(10))</f>
        <v xml:space="preserve"> Lucas </v>
      </c>
      <c r="P225" t="e">
        <f>_xlfn.TEXTBEFORE(_xlfn.TEXTAFTER(Table1[[#This Row],[description]],"Composer:"),CHAR(10))</f>
        <v>#N/A</v>
      </c>
      <c r="Q225" t="str">
        <f>_xlfn.TEXTBEFORE(_xlfn.TEXTAFTER(Table1[[#This Row],[description]],CHAR(10)&amp;"Music:"),CHAR(10))</f>
        <v xml:space="preserve"> ShowKidd</v>
      </c>
      <c r="R225" t="e">
        <f>_xlfn.TEXTBEFORE(_xlfn.TEXTAFTER(Table1[[#This Row],[description]],CHAR(10)&amp;"Video:"),CHAR(10))</f>
        <v>#N/A</v>
      </c>
      <c r="S225" s="1" t="e">
        <f>HYPERLINK(_xlfn.TEXTBEFORE(_xlfn.TEXTAFTER(Table1[[#This Row],[description]],"YouTube Music:"),CHAR(10)))</f>
        <v>#N/A</v>
      </c>
      <c r="T225" s="1" t="e">
        <f>HYPERLINK(_xlfn.TEXTBEFORE(_xlfn.TEXTAFTER(Table1[[#This Row],[description]],"Spotify:"),CHAR(10)))</f>
        <v>#N/A</v>
      </c>
      <c r="U225" s="1" t="e">
        <f>HYPERLINK(_xlfn.TEXTBEFORE(_xlfn.TEXTAFTER(Table1[[#This Row],[description]],"Apple Music:"),CHAR(10)))</f>
        <v>#N/A</v>
      </c>
      <c r="V225" s="1" t="e">
        <f>HYPERLINK(_xlfn.TEXTBEFORE(_xlfn.TEXTAFTER(Table1[[#This Row],[description]], "JioSaavn:"),CHAR(10)))</f>
        <v>#N/A</v>
      </c>
      <c r="W225" s="1" t="e">
        <f>HYPERLINK(_xlfn.TEXTBEFORE(_xlfn.TEXTAFTER(Table1[[#This Row],[description]], "Instagram Reel:"),CHAR(10)))</f>
        <v>#N/A</v>
      </c>
    </row>
    <row r="226" spans="1:23" x14ac:dyDescent="0.3">
      <c r="A226" t="s">
        <v>11</v>
      </c>
      <c r="B226" t="s">
        <v>1649</v>
      </c>
      <c r="C226" t="s">
        <v>1650</v>
      </c>
      <c r="D226" t="s">
        <v>1651</v>
      </c>
      <c r="E226" t="s">
        <v>1648</v>
      </c>
      <c r="F226" t="s">
        <v>16</v>
      </c>
      <c r="G226" t="s">
        <v>1138</v>
      </c>
      <c r="H226" t="s">
        <v>1652</v>
      </c>
      <c r="I226" t="s">
        <v>1653</v>
      </c>
      <c r="J226" t="s">
        <v>1654</v>
      </c>
      <c r="K226" t="str">
        <f>LEFT(_xlfn.TEXTAFTER(Table1[[#This Row],[description]],"Music On:"),10)</f>
        <v xml:space="preserve"> Geet MP3
</v>
      </c>
      <c r="L226" t="str" cm="1">
        <f t="array" ref="L2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6" t="str">
        <f>_xlfn.TEXTBEFORE(Table1[[#This Row],[Title]],{":","(","-"})</f>
        <v xml:space="preserve">Ask About </v>
      </c>
      <c r="N226" t="str">
        <f>_xlfn.TEXTBEFORE(_xlfn.TEXTAFTER(Table1[[#This Row],[description]],"Singer:"),CHAR(10))</f>
        <v xml:space="preserve"> Karan Randhawa</v>
      </c>
      <c r="O226" t="str">
        <f>_xlfn.TEXTBEFORE(_xlfn.TEXTAFTER(Table1[[#This Row],[description]],"Lyrics:"),CHAR(10))</f>
        <v xml:space="preserve"> Lucas </v>
      </c>
      <c r="P226" t="str">
        <f>_xlfn.TEXTBEFORE(_xlfn.TEXTAFTER(Table1[[#This Row],[description]],"Composer:"),CHAR(10))</f>
        <v xml:space="preserve"> Karan Randhawa</v>
      </c>
      <c r="Q226" t="str">
        <f>_xlfn.TEXTBEFORE(_xlfn.TEXTAFTER(Table1[[#This Row],[description]],CHAR(10)&amp;"Music:"),CHAR(10))</f>
        <v xml:space="preserve"> ShowKidd</v>
      </c>
      <c r="R226" t="e">
        <f>_xlfn.TEXTBEFORE(_xlfn.TEXTAFTER(Table1[[#This Row],[description]],CHAR(10)&amp;"Video:"),CHAR(10))</f>
        <v>#N/A</v>
      </c>
      <c r="S226" s="1" t="e">
        <f>HYPERLINK(_xlfn.TEXTBEFORE(_xlfn.TEXTAFTER(Table1[[#This Row],[description]],"YouTube Music:"),CHAR(10)))</f>
        <v>#N/A</v>
      </c>
      <c r="T226" s="1" t="e">
        <f>HYPERLINK(_xlfn.TEXTBEFORE(_xlfn.TEXTAFTER(Table1[[#This Row],[description]],"Spotify:"),CHAR(10)))</f>
        <v>#N/A</v>
      </c>
      <c r="U226" s="1" t="e">
        <f>HYPERLINK(_xlfn.TEXTBEFORE(_xlfn.TEXTAFTER(Table1[[#This Row],[description]],"Apple Music:"),CHAR(10)))</f>
        <v>#N/A</v>
      </c>
      <c r="V226" s="1" t="e">
        <f>HYPERLINK(_xlfn.TEXTBEFORE(_xlfn.TEXTAFTER(Table1[[#This Row],[description]], "JioSaavn:"),CHAR(10)))</f>
        <v>#N/A</v>
      </c>
      <c r="W226" s="1" t="e">
        <f>HYPERLINK(_xlfn.TEXTBEFORE(_xlfn.TEXTAFTER(Table1[[#This Row],[description]], "Instagram Reel:"),CHAR(10)))</f>
        <v>#N/A</v>
      </c>
    </row>
    <row r="227" spans="1:23" x14ac:dyDescent="0.3">
      <c r="A227" t="s">
        <v>11</v>
      </c>
      <c r="B227" t="s">
        <v>1656</v>
      </c>
      <c r="C227" t="s">
        <v>1619</v>
      </c>
      <c r="D227" t="s">
        <v>1657</v>
      </c>
      <c r="E227" t="s">
        <v>1655</v>
      </c>
      <c r="F227" t="s">
        <v>16</v>
      </c>
      <c r="G227" t="s">
        <v>423</v>
      </c>
      <c r="H227" t="s">
        <v>1658</v>
      </c>
      <c r="I227" t="s">
        <v>1659</v>
      </c>
      <c r="J227" t="s">
        <v>1660</v>
      </c>
      <c r="K227" t="str">
        <f>LEFT(_xlfn.TEXTAFTER(Table1[[#This Row],[description]],"Music On:"),10)</f>
        <v xml:space="preserve"> Geet MP3
</v>
      </c>
      <c r="L227" t="str" cm="1">
        <f t="array" ref="L2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7" t="str">
        <f>_xlfn.TEXTBEFORE(Table1[[#This Row],[Title]],{":","(","-"})</f>
        <v xml:space="preserve">Mustang </v>
      </c>
      <c r="N227" t="str">
        <f>_xlfn.TEXTBEFORE(_xlfn.TEXTAFTER(Table1[[#This Row],[description]],"Singer:"),CHAR(10))</f>
        <v xml:space="preserve"> Karan Randhawa</v>
      </c>
      <c r="O227" t="str">
        <f>_xlfn.TEXTBEFORE(_xlfn.TEXTAFTER(Table1[[#This Row],[description]],"Lyrics:"),CHAR(10))</f>
        <v xml:space="preserve"> Lucas </v>
      </c>
      <c r="P227" t="e">
        <f>_xlfn.TEXTBEFORE(_xlfn.TEXTAFTER(Table1[[#This Row],[description]],"Composer:"),CHAR(10))</f>
        <v>#N/A</v>
      </c>
      <c r="Q227" t="str">
        <f>_xlfn.TEXTBEFORE(_xlfn.TEXTAFTER(Table1[[#This Row],[description]],CHAR(10)&amp;"Music:"),CHAR(10))</f>
        <v xml:space="preserve"> ShowKidd</v>
      </c>
      <c r="R227" t="e">
        <f>_xlfn.TEXTBEFORE(_xlfn.TEXTAFTER(Table1[[#This Row],[description]],CHAR(10)&amp;"Video:"),CHAR(10))</f>
        <v>#N/A</v>
      </c>
      <c r="S227" s="1" t="e">
        <f>HYPERLINK(_xlfn.TEXTBEFORE(_xlfn.TEXTAFTER(Table1[[#This Row],[description]],"YouTube Music:"),CHAR(10)))</f>
        <v>#N/A</v>
      </c>
      <c r="T227" s="1" t="e">
        <f>HYPERLINK(_xlfn.TEXTBEFORE(_xlfn.TEXTAFTER(Table1[[#This Row],[description]],"Spotify:"),CHAR(10)))</f>
        <v>#N/A</v>
      </c>
      <c r="U227" s="1" t="e">
        <f>HYPERLINK(_xlfn.TEXTBEFORE(_xlfn.TEXTAFTER(Table1[[#This Row],[description]],"Apple Music:"),CHAR(10)))</f>
        <v>#N/A</v>
      </c>
      <c r="V227" s="1" t="e">
        <f>HYPERLINK(_xlfn.TEXTBEFORE(_xlfn.TEXTAFTER(Table1[[#This Row],[description]], "JioSaavn:"),CHAR(10)))</f>
        <v>#N/A</v>
      </c>
      <c r="W227" s="1" t="e">
        <f>HYPERLINK(_xlfn.TEXTBEFORE(_xlfn.TEXTAFTER(Table1[[#This Row],[description]], "Instagram Reel:"),CHAR(10)))</f>
        <v>#N/A</v>
      </c>
    </row>
    <row r="228" spans="1:23" x14ac:dyDescent="0.3">
      <c r="A228" t="s">
        <v>11</v>
      </c>
      <c r="B228" t="s">
        <v>1662</v>
      </c>
      <c r="C228" t="s">
        <v>1619</v>
      </c>
      <c r="D228" t="s">
        <v>1663</v>
      </c>
      <c r="E228" t="s">
        <v>1661</v>
      </c>
      <c r="F228" t="s">
        <v>16</v>
      </c>
      <c r="G228" t="s">
        <v>1664</v>
      </c>
      <c r="H228" t="s">
        <v>1665</v>
      </c>
      <c r="I228" t="s">
        <v>1666</v>
      </c>
      <c r="J228" t="s">
        <v>1667</v>
      </c>
      <c r="K228" t="str">
        <f>LEFT(_xlfn.TEXTAFTER(Table1[[#This Row],[description]],"Music On:"),10)</f>
        <v xml:space="preserve"> Geet MP3
</v>
      </c>
      <c r="L228" t="str" cm="1">
        <f t="array" ref="L2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8" t="str">
        <f>_xlfn.TEXTBEFORE(Table1[[#This Row],[Title]],{":","(","-"})</f>
        <v xml:space="preserve">Jatt Da Nishana </v>
      </c>
      <c r="N228" t="str">
        <f>_xlfn.TEXTBEFORE(_xlfn.TEXTAFTER(Table1[[#This Row],[description]],"Singer:"),CHAR(10))</f>
        <v xml:space="preserve"> Karan Randhawa</v>
      </c>
      <c r="O228" t="str">
        <f>_xlfn.TEXTBEFORE(_xlfn.TEXTAFTER(Table1[[#This Row],[description]],"Lyrics:"),CHAR(10))</f>
        <v xml:space="preserve"> Lucas </v>
      </c>
      <c r="P228" t="e">
        <f>_xlfn.TEXTBEFORE(_xlfn.TEXTAFTER(Table1[[#This Row],[description]],"Composer:"),CHAR(10))</f>
        <v>#N/A</v>
      </c>
      <c r="Q228" t="str">
        <f>_xlfn.TEXTBEFORE(_xlfn.TEXTAFTER(Table1[[#This Row],[description]],CHAR(10)&amp;"Music:"),CHAR(10))</f>
        <v xml:space="preserve"> ShowKidd</v>
      </c>
      <c r="R228" t="e">
        <f>_xlfn.TEXTBEFORE(_xlfn.TEXTAFTER(Table1[[#This Row],[description]],CHAR(10)&amp;"Video:"),CHAR(10))</f>
        <v>#N/A</v>
      </c>
      <c r="S228" s="1" t="e">
        <f>HYPERLINK(_xlfn.TEXTBEFORE(_xlfn.TEXTAFTER(Table1[[#This Row],[description]],"YouTube Music:"),CHAR(10)))</f>
        <v>#N/A</v>
      </c>
      <c r="T228" s="1" t="e">
        <f>HYPERLINK(_xlfn.TEXTBEFORE(_xlfn.TEXTAFTER(Table1[[#This Row],[description]],"Spotify:"),CHAR(10)))</f>
        <v>#N/A</v>
      </c>
      <c r="U228" s="1" t="e">
        <f>HYPERLINK(_xlfn.TEXTBEFORE(_xlfn.TEXTAFTER(Table1[[#This Row],[description]],"Apple Music:"),CHAR(10)))</f>
        <v>#N/A</v>
      </c>
      <c r="V228" s="1" t="e">
        <f>HYPERLINK(_xlfn.TEXTBEFORE(_xlfn.TEXTAFTER(Table1[[#This Row],[description]], "JioSaavn:"),CHAR(10)))</f>
        <v>#N/A</v>
      </c>
      <c r="W228" s="1" t="e">
        <f>HYPERLINK(_xlfn.TEXTBEFORE(_xlfn.TEXTAFTER(Table1[[#This Row],[description]], "Instagram Reel:"),CHAR(10)))</f>
        <v>#N/A</v>
      </c>
    </row>
    <row r="229" spans="1:23" x14ac:dyDescent="0.3">
      <c r="A229" t="s">
        <v>11</v>
      </c>
      <c r="B229" t="s">
        <v>1669</v>
      </c>
      <c r="C229" t="s">
        <v>1670</v>
      </c>
      <c r="D229" t="s">
        <v>1671</v>
      </c>
      <c r="E229" t="s">
        <v>1668</v>
      </c>
      <c r="F229" t="s">
        <v>16</v>
      </c>
      <c r="G229" t="s">
        <v>477</v>
      </c>
      <c r="H229" t="s">
        <v>1672</v>
      </c>
      <c r="I229" t="s">
        <v>1673</v>
      </c>
      <c r="J229" t="s">
        <v>1674</v>
      </c>
      <c r="K229" t="str">
        <f>LEFT(_xlfn.TEXTAFTER(Table1[[#This Row],[description]],"Label:"),10)</f>
        <v xml:space="preserve"> Geet MP3
</v>
      </c>
      <c r="L229" t="str" cm="1">
        <f t="array" ref="L2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29" t="str">
        <f>_xlfn.TEXTBEFORE(Table1[[#This Row],[Title]],{":","(","-"})</f>
        <v xml:space="preserve">Mathi Mathi </v>
      </c>
      <c r="N229" t="str">
        <f>_xlfn.TEXTBEFORE(_xlfn.TEXTAFTER(Table1[[#This Row],[description]],"Singer:"),CHAR(10))</f>
        <v xml:space="preserve"> Karan Randhawa</v>
      </c>
      <c r="O229" t="e">
        <f>_xlfn.TEXTBEFORE(_xlfn.TEXTAFTER(Table1[[#This Row],[description]],"Lyrics:"),CHAR(10))</f>
        <v>#N/A</v>
      </c>
      <c r="P229" t="str">
        <f>_xlfn.TEXTBEFORE(_xlfn.TEXTAFTER(Table1[[#This Row],[description]],"Composer:"),CHAR(10))</f>
        <v xml:space="preserve"> Lucas</v>
      </c>
      <c r="Q229" t="str">
        <f>_xlfn.TEXTBEFORE(_xlfn.TEXTAFTER(Table1[[#This Row],[description]],CHAR(10)&amp;"Music:"),CHAR(10))</f>
        <v xml:space="preserve"> Showkidd</v>
      </c>
      <c r="R229" t="e">
        <f>_xlfn.TEXTBEFORE(_xlfn.TEXTAFTER(Table1[[#This Row],[description]],CHAR(10)&amp;"Video:"),CHAR(10))</f>
        <v>#N/A</v>
      </c>
      <c r="S229" s="1" t="e">
        <f>HYPERLINK(_xlfn.TEXTBEFORE(_xlfn.TEXTAFTER(Table1[[#This Row],[description]],"YouTube Music:"),CHAR(10)))</f>
        <v>#N/A</v>
      </c>
      <c r="T229" s="1" t="str">
        <f>HYPERLINK(_xlfn.TEXTBEFORE(_xlfn.TEXTAFTER(Table1[[#This Row],[description]],"Spotify:"),CHAR(10)))</f>
        <v xml:space="preserve"> http://bit.ly/3xrbdQl</v>
      </c>
      <c r="U229" s="1" t="str">
        <f>HYPERLINK(_xlfn.TEXTBEFORE(_xlfn.TEXTAFTER(Table1[[#This Row],[description]],"Apple Music:"),CHAR(10)))</f>
        <v xml:space="preserve"> http://bit.ly/3KhkD8R</v>
      </c>
      <c r="V229" s="1" t="e">
        <f>HYPERLINK(_xlfn.TEXTBEFORE(_xlfn.TEXTAFTER(Table1[[#This Row],[description]], "JioSaavn:"),CHAR(10)))</f>
        <v>#N/A</v>
      </c>
      <c r="W229" s="1" t="e">
        <f>HYPERLINK(_xlfn.TEXTBEFORE(_xlfn.TEXTAFTER(Table1[[#This Row],[description]], "Instagram Reel:"),CHAR(10)))</f>
        <v>#N/A</v>
      </c>
    </row>
    <row r="230" spans="1:23" x14ac:dyDescent="0.3">
      <c r="A230" t="s">
        <v>11</v>
      </c>
      <c r="B230" t="s">
        <v>1676</v>
      </c>
      <c r="C230" t="s">
        <v>1677</v>
      </c>
      <c r="D230" t="s">
        <v>1678</v>
      </c>
      <c r="E230" t="s">
        <v>1675</v>
      </c>
      <c r="F230" t="s">
        <v>16</v>
      </c>
      <c r="G230" t="s">
        <v>65</v>
      </c>
      <c r="H230" t="s">
        <v>1679</v>
      </c>
      <c r="I230" t="s">
        <v>1680</v>
      </c>
      <c r="J230" t="s">
        <v>1681</v>
      </c>
      <c r="K230" t="str">
        <f>LEFT(_xlfn.TEXTAFTER(Table1[[#This Row],[description]],"Label:"),10)</f>
        <v xml:space="preserve"> Geet MP3
</v>
      </c>
      <c r="L230" t="str" cm="1">
        <f t="array" ref="L2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0" t="str">
        <f>_xlfn.TEXTBEFORE(Table1[[#This Row],[Title]],{":","(","-"})</f>
        <v xml:space="preserve">Kalli Shad De </v>
      </c>
      <c r="N230" t="e">
        <f>_xlfn.TEXTBEFORE(_xlfn.TEXTAFTER(Table1[[#This Row],[description]],"Singer:"),CHAR(10))</f>
        <v>#N/A</v>
      </c>
      <c r="O230" t="e">
        <f>_xlfn.TEXTBEFORE(_xlfn.TEXTAFTER(Table1[[#This Row],[description]],"Lyrics:"),CHAR(10))</f>
        <v>#N/A</v>
      </c>
      <c r="P230" t="str">
        <f>_xlfn.TEXTBEFORE(_xlfn.TEXTAFTER(Table1[[#This Row],[description]],"Composer:"),CHAR(10))</f>
        <v xml:space="preserve"> Satbir Aujla </v>
      </c>
      <c r="Q230" t="str">
        <f>_xlfn.TEXTBEFORE(_xlfn.TEXTAFTER(Table1[[#This Row],[description]],CHAR(10)&amp;"Music:"),CHAR(10))</f>
        <v xml:space="preserve"> Kelly</v>
      </c>
      <c r="R230" t="e">
        <f>_xlfn.TEXTBEFORE(_xlfn.TEXTAFTER(Table1[[#This Row],[description]],CHAR(10)&amp;"Video:"),CHAR(10))</f>
        <v>#N/A</v>
      </c>
      <c r="S230" s="1" t="e">
        <f>HYPERLINK(_xlfn.TEXTBEFORE(_xlfn.TEXTAFTER(Table1[[#This Row],[description]],"YouTube Music:"),CHAR(10)))</f>
        <v>#N/A</v>
      </c>
      <c r="T230" s="1" t="str">
        <f>HYPERLINK(_xlfn.TEXTBEFORE(_xlfn.TEXTAFTER(Table1[[#This Row],[description]],"Spotify:"),CHAR(10)))</f>
        <v xml:space="preserve"> http://bit.ly/3Y4amAb</v>
      </c>
      <c r="U230" s="1" t="str">
        <f>HYPERLINK(_xlfn.TEXTBEFORE(_xlfn.TEXTAFTER(Table1[[#This Row],[description]],"Apple Music:"),CHAR(10)))</f>
        <v xml:space="preserve"> http://bit.ly/3wBPTY6</v>
      </c>
      <c r="V230" s="1" t="e">
        <f>HYPERLINK(_xlfn.TEXTBEFORE(_xlfn.TEXTAFTER(Table1[[#This Row],[description]], "JioSaavn:"),CHAR(10)))</f>
        <v>#N/A</v>
      </c>
      <c r="W230" s="1" t="e">
        <f>HYPERLINK(_xlfn.TEXTBEFORE(_xlfn.TEXTAFTER(Table1[[#This Row],[description]], "Instagram Reel:"),CHAR(10)))</f>
        <v>#N/A</v>
      </c>
    </row>
    <row r="231" spans="1:23" x14ac:dyDescent="0.3">
      <c r="A231" t="s">
        <v>11</v>
      </c>
      <c r="B231" t="s">
        <v>1683</v>
      </c>
      <c r="C231" t="s">
        <v>1684</v>
      </c>
      <c r="D231" t="s">
        <v>1685</v>
      </c>
      <c r="E231" t="s">
        <v>1682</v>
      </c>
      <c r="F231" t="s">
        <v>16</v>
      </c>
      <c r="G231" t="s">
        <v>453</v>
      </c>
      <c r="H231" t="s">
        <v>1686</v>
      </c>
      <c r="I231" t="s">
        <v>1687</v>
      </c>
      <c r="J231" t="s">
        <v>1688</v>
      </c>
      <c r="K231" t="str">
        <f>LEFT(_xlfn.TEXTAFTER(Table1[[#This Row],[description]],"Music On:"),10)</f>
        <v xml:space="preserve"> Geet MP3
</v>
      </c>
      <c r="L231" t="str" cm="1">
        <f t="array" ref="L2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1" t="str">
        <f>_xlfn.TEXTBEFORE(Table1[[#This Row],[Title]],{":","(","-"})</f>
        <v>Combination</v>
      </c>
      <c r="N231" t="e">
        <f>_xlfn.TEXTBEFORE(_xlfn.TEXTAFTER(Table1[[#This Row],[description]],"Singer:"),CHAR(10))</f>
        <v>#N/A</v>
      </c>
      <c r="O231" t="e">
        <f>_xlfn.TEXTBEFORE(_xlfn.TEXTAFTER(Table1[[#This Row],[description]],"Lyrics:"),CHAR(10))</f>
        <v>#N/A</v>
      </c>
      <c r="P231" t="str">
        <f>_xlfn.TEXTBEFORE(_xlfn.TEXTAFTER(Table1[[#This Row],[description]],"Composer:"),CHAR(10))</f>
        <v xml:space="preserve"> Satbir Aujla </v>
      </c>
      <c r="Q231" t="str">
        <f>_xlfn.TEXTBEFORE(_xlfn.TEXTAFTER(Table1[[#This Row],[description]],CHAR(10)&amp;"Music:"),CHAR(10))</f>
        <v xml:space="preserve"> Kelly </v>
      </c>
      <c r="R231" t="e">
        <f>_xlfn.TEXTBEFORE(_xlfn.TEXTAFTER(Table1[[#This Row],[description]],CHAR(10)&amp;"Video:"),CHAR(10))</f>
        <v>#N/A</v>
      </c>
      <c r="S231" s="1" t="e">
        <f>HYPERLINK(_xlfn.TEXTBEFORE(_xlfn.TEXTAFTER(Table1[[#This Row],[description]],"YouTube Music:"),CHAR(10)))</f>
        <v>#N/A</v>
      </c>
      <c r="T231" s="1" t="e">
        <f>HYPERLINK(_xlfn.TEXTBEFORE(_xlfn.TEXTAFTER(Table1[[#This Row],[description]],"Spotify:"),CHAR(10)))</f>
        <v>#N/A</v>
      </c>
      <c r="U231" s="1" t="e">
        <f>HYPERLINK(_xlfn.TEXTBEFORE(_xlfn.TEXTAFTER(Table1[[#This Row],[description]],"Apple Music:"),CHAR(10)))</f>
        <v>#N/A</v>
      </c>
      <c r="V231" s="1" t="e">
        <f>HYPERLINK(_xlfn.TEXTBEFORE(_xlfn.TEXTAFTER(Table1[[#This Row],[description]], "JioSaavn:"),CHAR(10)))</f>
        <v>#N/A</v>
      </c>
      <c r="W231" s="1" t="e">
        <f>HYPERLINK(_xlfn.TEXTBEFORE(_xlfn.TEXTAFTER(Table1[[#This Row],[description]], "Instagram Reel:"),CHAR(10)))</f>
        <v>#N/A</v>
      </c>
    </row>
    <row r="232" spans="1:23" x14ac:dyDescent="0.3">
      <c r="A232" t="s">
        <v>11</v>
      </c>
      <c r="B232" t="s">
        <v>1690</v>
      </c>
      <c r="C232" t="s">
        <v>1684</v>
      </c>
      <c r="D232" t="s">
        <v>1691</v>
      </c>
      <c r="E232" t="s">
        <v>1689</v>
      </c>
      <c r="F232" t="s">
        <v>16</v>
      </c>
      <c r="G232" t="s">
        <v>1692</v>
      </c>
      <c r="H232" t="s">
        <v>1693</v>
      </c>
      <c r="I232" t="s">
        <v>1694</v>
      </c>
      <c r="J232" t="s">
        <v>1403</v>
      </c>
      <c r="K232" t="str">
        <f>LEFT(_xlfn.TEXTAFTER(Table1[[#This Row],[description]],"Music On:"),10)</f>
        <v xml:space="preserve"> Geet MP3
</v>
      </c>
      <c r="L232" t="str" cm="1">
        <f t="array" ref="L2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2" t="str">
        <f>_xlfn.TEXTBEFORE(Table1[[#This Row],[Title]],{":","(","-"})</f>
        <v>Siftan</v>
      </c>
      <c r="N232" t="e">
        <f>_xlfn.TEXTBEFORE(_xlfn.TEXTAFTER(Table1[[#This Row],[description]],"Singer:"),CHAR(10))</f>
        <v>#N/A</v>
      </c>
      <c r="O232" t="e">
        <f>_xlfn.TEXTBEFORE(_xlfn.TEXTAFTER(Table1[[#This Row],[description]],"Lyrics:"),CHAR(10))</f>
        <v>#N/A</v>
      </c>
      <c r="P232" t="str">
        <f>_xlfn.TEXTBEFORE(_xlfn.TEXTAFTER(Table1[[#This Row],[description]],"Composer:"),CHAR(10))</f>
        <v xml:space="preserve"> Satbir Aujla </v>
      </c>
      <c r="Q232" t="str">
        <f>_xlfn.TEXTBEFORE(_xlfn.TEXTAFTER(Table1[[#This Row],[description]],CHAR(10)&amp;"Music:"),CHAR(10))</f>
        <v xml:space="preserve"> Kelly </v>
      </c>
      <c r="R232" t="e">
        <f>_xlfn.TEXTBEFORE(_xlfn.TEXTAFTER(Table1[[#This Row],[description]],CHAR(10)&amp;"Video:"),CHAR(10))</f>
        <v>#N/A</v>
      </c>
      <c r="S232" s="1" t="e">
        <f>HYPERLINK(_xlfn.TEXTBEFORE(_xlfn.TEXTAFTER(Table1[[#This Row],[description]],"YouTube Music:"),CHAR(10)))</f>
        <v>#N/A</v>
      </c>
      <c r="T232" s="1" t="e">
        <f>HYPERLINK(_xlfn.TEXTBEFORE(_xlfn.TEXTAFTER(Table1[[#This Row],[description]],"Spotify:"),CHAR(10)))</f>
        <v>#N/A</v>
      </c>
      <c r="U232" s="1" t="e">
        <f>HYPERLINK(_xlfn.TEXTBEFORE(_xlfn.TEXTAFTER(Table1[[#This Row],[description]],"Apple Music:"),CHAR(10)))</f>
        <v>#N/A</v>
      </c>
      <c r="V232" s="1" t="e">
        <f>HYPERLINK(_xlfn.TEXTBEFORE(_xlfn.TEXTAFTER(Table1[[#This Row],[description]], "JioSaavn:"),CHAR(10)))</f>
        <v>#N/A</v>
      </c>
      <c r="W232" s="1" t="e">
        <f>HYPERLINK(_xlfn.TEXTBEFORE(_xlfn.TEXTAFTER(Table1[[#This Row],[description]], "Instagram Reel:"),CHAR(10)))</f>
        <v>#N/A</v>
      </c>
    </row>
    <row r="233" spans="1:23" x14ac:dyDescent="0.3">
      <c r="A233" t="s">
        <v>11</v>
      </c>
      <c r="B233" t="s">
        <v>1696</v>
      </c>
      <c r="C233" t="s">
        <v>1697</v>
      </c>
      <c r="D233" t="s">
        <v>1698</v>
      </c>
      <c r="E233" t="s">
        <v>1695</v>
      </c>
      <c r="F233" t="s">
        <v>16</v>
      </c>
      <c r="G233" t="s">
        <v>983</v>
      </c>
      <c r="H233" t="s">
        <v>1699</v>
      </c>
      <c r="I233" t="s">
        <v>1700</v>
      </c>
      <c r="J233" t="s">
        <v>1701</v>
      </c>
      <c r="K233" t="str">
        <f>LEFT(_xlfn.TEXTAFTER(Table1[[#This Row],[description]],"Music On:"),10)</f>
        <v xml:space="preserve"> Geet MP3
</v>
      </c>
      <c r="L233" t="str" cm="1">
        <f t="array" ref="L2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3" t="str">
        <f>_xlfn.TEXTBEFORE(Table1[[#This Row],[Title]],{":","(","-"})</f>
        <v>Bus Ali Kudi</v>
      </c>
      <c r="N233" t="e">
        <f>_xlfn.TEXTBEFORE(_xlfn.TEXTAFTER(Table1[[#This Row],[description]],"Singer:"),CHAR(10))</f>
        <v>#N/A</v>
      </c>
      <c r="O233" t="e">
        <f>_xlfn.TEXTBEFORE(_xlfn.TEXTAFTER(Table1[[#This Row],[description]],"Lyrics:"),CHAR(10))</f>
        <v>#N/A</v>
      </c>
      <c r="P233" t="str">
        <f>_xlfn.TEXTBEFORE(_xlfn.TEXTAFTER(Table1[[#This Row],[description]],"Composer:"),CHAR(10))</f>
        <v xml:space="preserve"> Satbir Aujla </v>
      </c>
      <c r="Q233" t="str">
        <f>_xlfn.TEXTBEFORE(_xlfn.TEXTAFTER(Table1[[#This Row],[description]],CHAR(10)&amp;"Music:"),CHAR(10))</f>
        <v xml:space="preserve"> Kelly </v>
      </c>
      <c r="R233" t="e">
        <f>_xlfn.TEXTBEFORE(_xlfn.TEXTAFTER(Table1[[#This Row],[description]],CHAR(10)&amp;"Video:"),CHAR(10))</f>
        <v>#N/A</v>
      </c>
      <c r="S233" s="1" t="e">
        <f>HYPERLINK(_xlfn.TEXTBEFORE(_xlfn.TEXTAFTER(Table1[[#This Row],[description]],"YouTube Music:"),CHAR(10)))</f>
        <v>#N/A</v>
      </c>
      <c r="T233" s="1" t="e">
        <f>HYPERLINK(_xlfn.TEXTBEFORE(_xlfn.TEXTAFTER(Table1[[#This Row],[description]],"Spotify:"),CHAR(10)))</f>
        <v>#N/A</v>
      </c>
      <c r="U233" s="1" t="e">
        <f>HYPERLINK(_xlfn.TEXTBEFORE(_xlfn.TEXTAFTER(Table1[[#This Row],[description]],"Apple Music:"),CHAR(10)))</f>
        <v>#N/A</v>
      </c>
      <c r="V233" s="1" t="e">
        <f>HYPERLINK(_xlfn.TEXTBEFORE(_xlfn.TEXTAFTER(Table1[[#This Row],[description]], "JioSaavn:"),CHAR(10)))</f>
        <v>#N/A</v>
      </c>
      <c r="W233" s="1" t="e">
        <f>HYPERLINK(_xlfn.TEXTBEFORE(_xlfn.TEXTAFTER(Table1[[#This Row],[description]], "Instagram Reel:"),CHAR(10)))</f>
        <v>#N/A</v>
      </c>
    </row>
    <row r="234" spans="1:23" x14ac:dyDescent="0.3">
      <c r="A234" t="s">
        <v>11</v>
      </c>
      <c r="B234" t="s">
        <v>1703</v>
      </c>
      <c r="C234" t="s">
        <v>1684</v>
      </c>
      <c r="D234" t="s">
        <v>1704</v>
      </c>
      <c r="E234" t="s">
        <v>1702</v>
      </c>
      <c r="F234" t="s">
        <v>16</v>
      </c>
      <c r="G234" t="s">
        <v>1705</v>
      </c>
      <c r="H234" t="s">
        <v>1706</v>
      </c>
      <c r="I234" t="s">
        <v>1707</v>
      </c>
      <c r="J234" t="s">
        <v>1708</v>
      </c>
      <c r="K234" t="str">
        <f>LEFT(_xlfn.TEXTAFTER(Table1[[#This Row],[description]],"Music On:"),10)</f>
        <v xml:space="preserve"> Geet MP3
</v>
      </c>
      <c r="L234" t="str" cm="1">
        <f t="array" ref="L2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4" t="str">
        <f>_xlfn.TEXTBEFORE(Table1[[#This Row],[Title]],{":","(","-"})</f>
        <v>Shehar De Route</v>
      </c>
      <c r="N234" t="e">
        <f>_xlfn.TEXTBEFORE(_xlfn.TEXTAFTER(Table1[[#This Row],[description]],"Singer:"),CHAR(10))</f>
        <v>#N/A</v>
      </c>
      <c r="O234" t="e">
        <f>_xlfn.TEXTBEFORE(_xlfn.TEXTAFTER(Table1[[#This Row],[description]],"Lyrics:"),CHAR(10))</f>
        <v>#N/A</v>
      </c>
      <c r="P234" t="str">
        <f>_xlfn.TEXTBEFORE(_xlfn.TEXTAFTER(Table1[[#This Row],[description]],"Composer:"),CHAR(10))</f>
        <v xml:space="preserve"> Satbir Aujla </v>
      </c>
      <c r="Q234" t="str">
        <f>_xlfn.TEXTBEFORE(_xlfn.TEXTAFTER(Table1[[#This Row],[description]],CHAR(10)&amp;"Music:"),CHAR(10))</f>
        <v xml:space="preserve"> Kelly </v>
      </c>
      <c r="R234" t="e">
        <f>_xlfn.TEXTBEFORE(_xlfn.TEXTAFTER(Table1[[#This Row],[description]],CHAR(10)&amp;"Video:"),CHAR(10))</f>
        <v>#N/A</v>
      </c>
      <c r="S234" s="1" t="e">
        <f>HYPERLINK(_xlfn.TEXTBEFORE(_xlfn.TEXTAFTER(Table1[[#This Row],[description]],"YouTube Music:"),CHAR(10)))</f>
        <v>#N/A</v>
      </c>
      <c r="T234" s="1" t="e">
        <f>HYPERLINK(_xlfn.TEXTBEFORE(_xlfn.TEXTAFTER(Table1[[#This Row],[description]],"Spotify:"),CHAR(10)))</f>
        <v>#N/A</v>
      </c>
      <c r="U234" s="1" t="e">
        <f>HYPERLINK(_xlfn.TEXTBEFORE(_xlfn.TEXTAFTER(Table1[[#This Row],[description]],"Apple Music:"),CHAR(10)))</f>
        <v>#N/A</v>
      </c>
      <c r="V234" s="1" t="e">
        <f>HYPERLINK(_xlfn.TEXTBEFORE(_xlfn.TEXTAFTER(Table1[[#This Row],[description]], "JioSaavn:"),CHAR(10)))</f>
        <v>#N/A</v>
      </c>
      <c r="W234" s="1" t="e">
        <f>HYPERLINK(_xlfn.TEXTBEFORE(_xlfn.TEXTAFTER(Table1[[#This Row],[description]], "Instagram Reel:"),CHAR(10)))</f>
        <v>#N/A</v>
      </c>
    </row>
    <row r="235" spans="1:23" x14ac:dyDescent="0.3">
      <c r="A235" t="s">
        <v>11</v>
      </c>
      <c r="B235" t="s">
        <v>1710</v>
      </c>
      <c r="C235" t="s">
        <v>1711</v>
      </c>
      <c r="D235" t="s">
        <v>1712</v>
      </c>
      <c r="E235" t="s">
        <v>1709</v>
      </c>
      <c r="F235" t="s">
        <v>16</v>
      </c>
      <c r="G235" t="s">
        <v>1713</v>
      </c>
      <c r="H235" t="s">
        <v>1714</v>
      </c>
      <c r="I235" t="s">
        <v>1715</v>
      </c>
      <c r="J235" t="s">
        <v>1716</v>
      </c>
      <c r="K235" t="str">
        <f>LEFT(_xlfn.TEXTAFTER(Table1[[#This Row],[description]],"Music On:"),10)</f>
        <v xml:space="preserve"> Geet MP3
</v>
      </c>
      <c r="L235" t="str" cm="1">
        <f t="array" ref="L2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5" t="str">
        <f>_xlfn.TEXTBEFORE(Table1[[#This Row],[Title]],{":","(","-"})</f>
        <v xml:space="preserve">Kalli Shad De </v>
      </c>
      <c r="N235" t="e">
        <f>_xlfn.TEXTBEFORE(_xlfn.TEXTAFTER(Table1[[#This Row],[description]],"Singer:"),CHAR(10))</f>
        <v>#N/A</v>
      </c>
      <c r="O235" t="e">
        <f>_xlfn.TEXTBEFORE(_xlfn.TEXTAFTER(Table1[[#This Row],[description]],"Lyrics:"),CHAR(10))</f>
        <v>#N/A</v>
      </c>
      <c r="P235" t="str">
        <f>_xlfn.TEXTBEFORE(_xlfn.TEXTAFTER(Table1[[#This Row],[description]],"Composer:"),CHAR(10))</f>
        <v xml:space="preserve"> Satbir Aujla </v>
      </c>
      <c r="Q235" t="str">
        <f>_xlfn.TEXTBEFORE(_xlfn.TEXTAFTER(Table1[[#This Row],[description]],CHAR(10)&amp;"Music:"),CHAR(10))</f>
        <v xml:space="preserve"> Kelly </v>
      </c>
      <c r="R235" t="e">
        <f>_xlfn.TEXTBEFORE(_xlfn.TEXTAFTER(Table1[[#This Row],[description]],CHAR(10)&amp;"Video:"),CHAR(10))</f>
        <v>#N/A</v>
      </c>
      <c r="S235" s="1" t="e">
        <f>HYPERLINK(_xlfn.TEXTBEFORE(_xlfn.TEXTAFTER(Table1[[#This Row],[description]],"YouTube Music:"),CHAR(10)))</f>
        <v>#N/A</v>
      </c>
      <c r="T235" s="1" t="e">
        <f>HYPERLINK(_xlfn.TEXTBEFORE(_xlfn.TEXTAFTER(Table1[[#This Row],[description]],"Spotify:"),CHAR(10)))</f>
        <v>#N/A</v>
      </c>
      <c r="U235" s="1" t="e">
        <f>HYPERLINK(_xlfn.TEXTBEFORE(_xlfn.TEXTAFTER(Table1[[#This Row],[description]],"Apple Music:"),CHAR(10)))</f>
        <v>#N/A</v>
      </c>
      <c r="V235" s="1" t="e">
        <f>HYPERLINK(_xlfn.TEXTBEFORE(_xlfn.TEXTAFTER(Table1[[#This Row],[description]], "JioSaavn:"),CHAR(10)))</f>
        <v>#N/A</v>
      </c>
      <c r="W235" s="1" t="e">
        <f>HYPERLINK(_xlfn.TEXTBEFORE(_xlfn.TEXTAFTER(Table1[[#This Row],[description]], "Instagram Reel:"),CHAR(10)))</f>
        <v>#N/A</v>
      </c>
    </row>
    <row r="236" spans="1:23" x14ac:dyDescent="0.3">
      <c r="A236" t="s">
        <v>11</v>
      </c>
      <c r="B236" t="s">
        <v>1718</v>
      </c>
      <c r="C236" t="s">
        <v>1719</v>
      </c>
      <c r="D236" t="s">
        <v>1720</v>
      </c>
      <c r="E236" t="s">
        <v>1717</v>
      </c>
      <c r="F236" t="s">
        <v>16</v>
      </c>
      <c r="G236" t="s">
        <v>1721</v>
      </c>
      <c r="H236" t="s">
        <v>1722</v>
      </c>
      <c r="I236" t="s">
        <v>1723</v>
      </c>
      <c r="J236" t="s">
        <v>1724</v>
      </c>
      <c r="K236" t="str">
        <f>LEFT(_xlfn.TEXTAFTER(Table1[[#This Row],[description]],"Music On:"),10)</f>
        <v xml:space="preserve"> Geet MP3
</v>
      </c>
      <c r="L236" t="str" cm="1">
        <f t="array" ref="L2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6" t="str">
        <f>_xlfn.TEXTBEFORE(Table1[[#This Row],[Title]],{":","(","-"})</f>
        <v xml:space="preserve">Winter Vibes </v>
      </c>
      <c r="N236" t="e">
        <f>_xlfn.TEXTBEFORE(_xlfn.TEXTAFTER(Table1[[#This Row],[description]],"Singer:"),CHAR(10))</f>
        <v>#N/A</v>
      </c>
      <c r="O236" t="e">
        <f>_xlfn.TEXTBEFORE(_xlfn.TEXTAFTER(Table1[[#This Row],[description]],"Lyrics:"),CHAR(10))</f>
        <v>#N/A</v>
      </c>
      <c r="P236" t="str">
        <f>_xlfn.TEXTBEFORE(_xlfn.TEXTAFTER(Table1[[#This Row],[description]],"Composer:"),CHAR(10))</f>
        <v xml:space="preserve"> Satbir Aujla </v>
      </c>
      <c r="Q236" t="str">
        <f>_xlfn.TEXTBEFORE(_xlfn.TEXTAFTER(Table1[[#This Row],[description]],CHAR(10)&amp;"Music:"),CHAR(10))</f>
        <v xml:space="preserve"> Kelly </v>
      </c>
      <c r="R236" t="e">
        <f>_xlfn.TEXTBEFORE(_xlfn.TEXTAFTER(Table1[[#This Row],[description]],CHAR(10)&amp;"Video:"),CHAR(10))</f>
        <v>#N/A</v>
      </c>
      <c r="S236" s="1" t="e">
        <f>HYPERLINK(_xlfn.TEXTBEFORE(_xlfn.TEXTAFTER(Table1[[#This Row],[description]],"YouTube Music:"),CHAR(10)))</f>
        <v>#N/A</v>
      </c>
      <c r="T236" s="1" t="e">
        <f>HYPERLINK(_xlfn.TEXTBEFORE(_xlfn.TEXTAFTER(Table1[[#This Row],[description]],"Spotify:"),CHAR(10)))</f>
        <v>#N/A</v>
      </c>
      <c r="U236" s="1" t="e">
        <f>HYPERLINK(_xlfn.TEXTBEFORE(_xlfn.TEXTAFTER(Table1[[#This Row],[description]],"Apple Music:"),CHAR(10)))</f>
        <v>#N/A</v>
      </c>
      <c r="V236" s="1" t="e">
        <f>HYPERLINK(_xlfn.TEXTBEFORE(_xlfn.TEXTAFTER(Table1[[#This Row],[description]], "JioSaavn:"),CHAR(10)))</f>
        <v>#N/A</v>
      </c>
      <c r="W236" s="1" t="e">
        <f>HYPERLINK(_xlfn.TEXTBEFORE(_xlfn.TEXTAFTER(Table1[[#This Row],[description]], "Instagram Reel:"),CHAR(10)))</f>
        <v>#N/A</v>
      </c>
    </row>
    <row r="237" spans="1:23" x14ac:dyDescent="0.3">
      <c r="A237" t="s">
        <v>11</v>
      </c>
      <c r="B237" t="s">
        <v>1726</v>
      </c>
      <c r="C237" t="s">
        <v>1727</v>
      </c>
      <c r="D237" t="s">
        <v>1728</v>
      </c>
      <c r="E237" t="s">
        <v>1725</v>
      </c>
      <c r="F237" t="s">
        <v>16</v>
      </c>
      <c r="G237" t="s">
        <v>530</v>
      </c>
      <c r="H237" t="s">
        <v>1729</v>
      </c>
      <c r="I237" t="s">
        <v>1730</v>
      </c>
      <c r="J237" t="s">
        <v>1731</v>
      </c>
      <c r="K237" t="str">
        <f>LEFT(_xlfn.TEXTAFTER(Table1[[#This Row],[description]],"Label:"),10)</f>
        <v xml:space="preserve"> Geet MP3
</v>
      </c>
      <c r="L237" t="str" cm="1">
        <f t="array" ref="L2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7" t="str">
        <f>_xlfn.TEXTBEFORE(Table1[[#This Row],[Title]],{":","(","-"})</f>
        <v xml:space="preserve">Uth Na Jaan Taare </v>
      </c>
      <c r="N237" t="e">
        <f>_xlfn.TEXTBEFORE(_xlfn.TEXTAFTER(Table1[[#This Row],[description]],"Singer:"),CHAR(10))</f>
        <v>#N/A</v>
      </c>
      <c r="O237" t="str">
        <f>_xlfn.TEXTBEFORE(_xlfn.TEXTAFTER(Table1[[#This Row],[description]],"Lyrics:"),CHAR(10))</f>
        <v xml:space="preserve"> Sahil</v>
      </c>
      <c r="P237" t="str">
        <f>_xlfn.TEXTBEFORE(_xlfn.TEXTAFTER(Table1[[#This Row],[description]],"Composer:"),CHAR(10))</f>
        <v xml:space="preserve"> Bhanu Pratap Agnihotri </v>
      </c>
      <c r="Q237" t="str">
        <f>_xlfn.TEXTBEFORE(_xlfn.TEXTAFTER(Table1[[#This Row],[description]],CHAR(10)&amp;"Music:"),CHAR(10))</f>
        <v xml:space="preserve"> Baman Chand</v>
      </c>
      <c r="R237" t="str">
        <f>_xlfn.TEXTBEFORE(_xlfn.TEXTAFTER(Table1[[#This Row],[description]],CHAR(10)&amp;"Video:"),CHAR(10))</f>
        <v xml:space="preserve"> Team Tru Makers</v>
      </c>
      <c r="S237" s="1" t="e">
        <f>HYPERLINK(_xlfn.TEXTBEFORE(_xlfn.TEXTAFTER(Table1[[#This Row],[description]],"YouTube Music:"),CHAR(10)))</f>
        <v>#N/A</v>
      </c>
      <c r="T237" s="1" t="e">
        <f>HYPERLINK(_xlfn.TEXTBEFORE(_xlfn.TEXTAFTER(Table1[[#This Row],[description]],"Spotify:"),CHAR(10)))</f>
        <v>#N/A</v>
      </c>
      <c r="U237" s="1" t="e">
        <f>HYPERLINK(_xlfn.TEXTBEFORE(_xlfn.TEXTAFTER(Table1[[#This Row],[description]],"Apple Music:"),CHAR(10)))</f>
        <v>#N/A</v>
      </c>
      <c r="V237" s="1" t="e">
        <f>HYPERLINK(_xlfn.TEXTBEFORE(_xlfn.TEXTAFTER(Table1[[#This Row],[description]], "JioSaavn:"),CHAR(10)))</f>
        <v>#N/A</v>
      </c>
      <c r="W237" s="1" t="e">
        <f>HYPERLINK(_xlfn.TEXTBEFORE(_xlfn.TEXTAFTER(Table1[[#This Row],[description]], "Instagram Reel:"),CHAR(10)))</f>
        <v>#N/A</v>
      </c>
    </row>
    <row r="238" spans="1:23" x14ac:dyDescent="0.3">
      <c r="A238" t="s">
        <v>11</v>
      </c>
      <c r="B238" t="s">
        <v>1733</v>
      </c>
      <c r="C238" t="s">
        <v>1734</v>
      </c>
      <c r="D238" t="s">
        <v>1735</v>
      </c>
      <c r="E238" t="s">
        <v>1732</v>
      </c>
      <c r="F238" t="s">
        <v>16</v>
      </c>
      <c r="G238" t="s">
        <v>1736</v>
      </c>
      <c r="H238" t="s">
        <v>1737</v>
      </c>
      <c r="I238" t="s">
        <v>1738</v>
      </c>
      <c r="J238" t="s">
        <v>1739</v>
      </c>
      <c r="K238" t="str">
        <f>LEFT(_xlfn.TEXTAFTER(Table1[[#This Row],[description]],"Label:"),10)</f>
        <v xml:space="preserve"> Geet MP3
</v>
      </c>
      <c r="L238" t="str" cm="1">
        <f t="array" ref="L2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8" t="str">
        <f>_xlfn.TEXTBEFORE(Table1[[#This Row],[Title]],{":","(","-"})</f>
        <v xml:space="preserve">Uth Na Jaan Taare </v>
      </c>
      <c r="N238" t="e">
        <f>_xlfn.TEXTBEFORE(_xlfn.TEXTAFTER(Table1[[#This Row],[description]],"Singer:"),CHAR(10))</f>
        <v>#N/A</v>
      </c>
      <c r="O238" t="str">
        <f>_xlfn.TEXTBEFORE(_xlfn.TEXTAFTER(Table1[[#This Row],[description]],"Lyrics:"),CHAR(10))</f>
        <v xml:space="preserve"> Sahil</v>
      </c>
      <c r="P238" t="str">
        <f>_xlfn.TEXTBEFORE(_xlfn.TEXTAFTER(Table1[[#This Row],[description]],"Composer:"),CHAR(10))</f>
        <v xml:space="preserve"> Bhanu Pratap Agnihotri </v>
      </c>
      <c r="Q238" t="str">
        <f>_xlfn.TEXTBEFORE(_xlfn.TEXTAFTER(Table1[[#This Row],[description]],CHAR(10)&amp;"Music:"),CHAR(10))</f>
        <v xml:space="preserve"> Baman Chand</v>
      </c>
      <c r="R238" t="str">
        <f>_xlfn.TEXTBEFORE(_xlfn.TEXTAFTER(Table1[[#This Row],[description]],CHAR(10)&amp;"Video:"),CHAR(10))</f>
        <v xml:space="preserve"> Team Tru Makers</v>
      </c>
      <c r="S238" s="1" t="e">
        <f>HYPERLINK(_xlfn.TEXTBEFORE(_xlfn.TEXTAFTER(Table1[[#This Row],[description]],"YouTube Music:"),CHAR(10)))</f>
        <v>#N/A</v>
      </c>
      <c r="T238" s="1" t="e">
        <f>HYPERLINK(_xlfn.TEXTBEFORE(_xlfn.TEXTAFTER(Table1[[#This Row],[description]],"Spotify:"),CHAR(10)))</f>
        <v>#N/A</v>
      </c>
      <c r="U238" s="1" t="e">
        <f>HYPERLINK(_xlfn.TEXTBEFORE(_xlfn.TEXTAFTER(Table1[[#This Row],[description]],"Apple Music:"),CHAR(10)))</f>
        <v>#N/A</v>
      </c>
      <c r="V238" s="1" t="e">
        <f>HYPERLINK(_xlfn.TEXTBEFORE(_xlfn.TEXTAFTER(Table1[[#This Row],[description]], "JioSaavn:"),CHAR(10)))</f>
        <v>#N/A</v>
      </c>
      <c r="W238" s="1" t="e">
        <f>HYPERLINK(_xlfn.TEXTBEFORE(_xlfn.TEXTAFTER(Table1[[#This Row],[description]], "Instagram Reel:"),CHAR(10)))</f>
        <v>#N/A</v>
      </c>
    </row>
    <row r="239" spans="1:23" x14ac:dyDescent="0.3">
      <c r="A239" t="s">
        <v>11</v>
      </c>
      <c r="B239" t="s">
        <v>1741</v>
      </c>
      <c r="C239" t="s">
        <v>1742</v>
      </c>
      <c r="D239" t="s">
        <v>1743</v>
      </c>
      <c r="E239" t="s">
        <v>1740</v>
      </c>
      <c r="F239" t="s">
        <v>16</v>
      </c>
      <c r="G239" t="s">
        <v>338</v>
      </c>
      <c r="H239" t="s">
        <v>1744</v>
      </c>
      <c r="I239" t="s">
        <v>1745</v>
      </c>
      <c r="J239" t="s">
        <v>1746</v>
      </c>
      <c r="K239" t="str">
        <f>LEFT(_xlfn.TEXTAFTER(Table1[[#This Row],[description]],"Label:"),10)</f>
        <v xml:space="preserve"> Geet MP3
</v>
      </c>
      <c r="L239" t="str" cm="1">
        <f t="array" ref="L2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39" t="str">
        <f>_xlfn.TEXTBEFORE(Table1[[#This Row],[Title]],{":","(","-"})</f>
        <v xml:space="preserve">Athroo </v>
      </c>
      <c r="N239" t="str">
        <f>_xlfn.TEXTBEFORE(_xlfn.TEXTAFTER(Table1[[#This Row],[description]],"Singer:"),CHAR(10))</f>
        <v xml:space="preserve"> Karan Randhawa</v>
      </c>
      <c r="O239" t="str">
        <f>_xlfn.TEXTBEFORE(_xlfn.TEXTAFTER(Table1[[#This Row],[description]],"Lyrics:"),CHAR(10))</f>
        <v xml:space="preserve"> Micheal</v>
      </c>
      <c r="P239" t="str">
        <f>_xlfn.TEXTBEFORE(_xlfn.TEXTAFTER(Table1[[#This Row],[description]],"Composer:"),CHAR(10))</f>
        <v xml:space="preserve"> Micheal</v>
      </c>
      <c r="Q239" t="str">
        <f>_xlfn.TEXTBEFORE(_xlfn.TEXTAFTER(Table1[[#This Row],[description]],CHAR(10)&amp;"Music:"),CHAR(10))</f>
        <v xml:space="preserve"> Kelly</v>
      </c>
      <c r="R239" t="e">
        <f>_xlfn.TEXTBEFORE(_xlfn.TEXTAFTER(Table1[[#This Row],[description]],CHAR(10)&amp;"Video:"),CHAR(10))</f>
        <v>#N/A</v>
      </c>
      <c r="S239" s="1" t="e">
        <f>HYPERLINK(_xlfn.TEXTBEFORE(_xlfn.TEXTAFTER(Table1[[#This Row],[description]],"YouTube Music:"),CHAR(10)))</f>
        <v>#N/A</v>
      </c>
      <c r="T239" s="1" t="e">
        <f>HYPERLINK(_xlfn.TEXTBEFORE(_xlfn.TEXTAFTER(Table1[[#This Row],[description]],"Spotify:"),CHAR(10)))</f>
        <v>#N/A</v>
      </c>
      <c r="U239" s="1" t="e">
        <f>HYPERLINK(_xlfn.TEXTBEFORE(_xlfn.TEXTAFTER(Table1[[#This Row],[description]],"Apple Music:"),CHAR(10)))</f>
        <v>#N/A</v>
      </c>
      <c r="V239" s="1" t="e">
        <f>HYPERLINK(_xlfn.TEXTBEFORE(_xlfn.TEXTAFTER(Table1[[#This Row],[description]], "JioSaavn:"),CHAR(10)))</f>
        <v>#N/A</v>
      </c>
      <c r="W239" s="1" t="e">
        <f>HYPERLINK(_xlfn.TEXTBEFORE(_xlfn.TEXTAFTER(Table1[[#This Row],[description]], "Instagram Reel:"),CHAR(10)))</f>
        <v>#N/A</v>
      </c>
    </row>
    <row r="240" spans="1:23" x14ac:dyDescent="0.3">
      <c r="A240" t="s">
        <v>11</v>
      </c>
      <c r="B240" t="s">
        <v>1748</v>
      </c>
      <c r="C240" t="s">
        <v>1749</v>
      </c>
      <c r="D240" t="s">
        <v>1750</v>
      </c>
      <c r="E240" t="s">
        <v>1747</v>
      </c>
      <c r="F240" t="s">
        <v>16</v>
      </c>
      <c r="G240" t="s">
        <v>554</v>
      </c>
      <c r="H240" t="s">
        <v>1751</v>
      </c>
      <c r="I240" t="s">
        <v>1752</v>
      </c>
      <c r="J240" t="s">
        <v>1753</v>
      </c>
      <c r="K240" t="str">
        <f>LEFT(_xlfn.TEXTAFTER(Table1[[#This Row],[description]],"Label:"),10)</f>
        <v xml:space="preserve"> Geet MP3
</v>
      </c>
      <c r="L240" t="str" cm="1">
        <f t="array" ref="L2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0" t="str">
        <f>_xlfn.TEXTBEFORE(Table1[[#This Row],[Title]],{":","(","-"})</f>
        <v xml:space="preserve">Hun Changa Ae </v>
      </c>
      <c r="N240" t="str">
        <f>_xlfn.TEXTBEFORE(_xlfn.TEXTAFTER(Table1[[#This Row],[description]],"Singer:"),CHAR(10))</f>
        <v xml:space="preserve"> Satbir Aujla </v>
      </c>
      <c r="O240" t="str">
        <f>_xlfn.TEXTBEFORE(_xlfn.TEXTAFTER(Table1[[#This Row],[description]],"Lyrics:"),CHAR(10))</f>
        <v xml:space="preserve"> Satbir Aujla </v>
      </c>
      <c r="P240" t="str">
        <f>_xlfn.TEXTBEFORE(_xlfn.TEXTAFTER(Table1[[#This Row],[description]],"Composer:"),CHAR(10))</f>
        <v xml:space="preserve"> Satbir Aujla</v>
      </c>
      <c r="Q240" t="str">
        <f>_xlfn.TEXTBEFORE(_xlfn.TEXTAFTER(Table1[[#This Row],[description]],CHAR(10)&amp;"Music:"),CHAR(10))</f>
        <v xml:space="preserve"> Jazz Dee</v>
      </c>
      <c r="R240" t="e">
        <f>_xlfn.TEXTBEFORE(_xlfn.TEXTAFTER(Table1[[#This Row],[description]],CHAR(10)&amp;"Video:"),CHAR(10))</f>
        <v>#N/A</v>
      </c>
      <c r="S240" s="1" t="e">
        <f>HYPERLINK(_xlfn.TEXTBEFORE(_xlfn.TEXTAFTER(Table1[[#This Row],[description]],"YouTube Music:"),CHAR(10)))</f>
        <v>#N/A</v>
      </c>
      <c r="T240" s="1" t="e">
        <f>HYPERLINK(_xlfn.TEXTBEFORE(_xlfn.TEXTAFTER(Table1[[#This Row],[description]],"Spotify:"),CHAR(10)))</f>
        <v>#N/A</v>
      </c>
      <c r="U240" s="1" t="e">
        <f>HYPERLINK(_xlfn.TEXTBEFORE(_xlfn.TEXTAFTER(Table1[[#This Row],[description]],"Apple Music:"),CHAR(10)))</f>
        <v>#N/A</v>
      </c>
      <c r="V240" s="1" t="e">
        <f>HYPERLINK(_xlfn.TEXTBEFORE(_xlfn.TEXTAFTER(Table1[[#This Row],[description]], "JioSaavn:"),CHAR(10)))</f>
        <v>#N/A</v>
      </c>
      <c r="W240" s="1" t="e">
        <f>HYPERLINK(_xlfn.TEXTBEFORE(_xlfn.TEXTAFTER(Table1[[#This Row],[description]], "Instagram Reel:"),CHAR(10)))</f>
        <v>#N/A</v>
      </c>
    </row>
    <row r="241" spans="1:23" x14ac:dyDescent="0.3">
      <c r="A241" t="s">
        <v>11</v>
      </c>
      <c r="B241" t="s">
        <v>1755</v>
      </c>
      <c r="C241" t="s">
        <v>1756</v>
      </c>
      <c r="D241" t="s">
        <v>1757</v>
      </c>
      <c r="E241" t="s">
        <v>1754</v>
      </c>
      <c r="F241" t="s">
        <v>16</v>
      </c>
      <c r="G241" t="s">
        <v>1040</v>
      </c>
      <c r="H241" t="s">
        <v>1758</v>
      </c>
      <c r="I241" t="s">
        <v>1759</v>
      </c>
      <c r="J241" t="s">
        <v>1760</v>
      </c>
      <c r="K241" t="str">
        <f>LEFT(_xlfn.TEXTAFTER(Table1[[#This Row],[description]],"Label:"),10)</f>
        <v xml:space="preserve"> Geet MP3
</v>
      </c>
      <c r="L241" t="str" cm="1">
        <f t="array" ref="L2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1" t="str">
        <f>_xlfn.TEXTBEFORE(Table1[[#This Row],[Title]],{":","(","-"})</f>
        <v xml:space="preserve">Nagni 2 </v>
      </c>
      <c r="N241" t="str">
        <f>_xlfn.TEXTBEFORE(_xlfn.TEXTAFTER(Table1[[#This Row],[description]],"Singer:"),CHAR(10))</f>
        <v xml:space="preserve"> Vadda Grewal &amp; Deepak Dhillon</v>
      </c>
      <c r="O241" t="str">
        <f>_xlfn.TEXTBEFORE(_xlfn.TEXTAFTER(Table1[[#This Row],[description]],"Lyrics:"),CHAR(10))</f>
        <v xml:space="preserve"> Vadda Grewal</v>
      </c>
      <c r="P241" t="str">
        <f>_xlfn.TEXTBEFORE(_xlfn.TEXTAFTER(Table1[[#This Row],[description]],"Composer:"),CHAR(10))</f>
        <v xml:space="preserve"> Vadda Grewal</v>
      </c>
      <c r="Q241" t="str">
        <f>_xlfn.TEXTBEFORE(_xlfn.TEXTAFTER(Table1[[#This Row],[description]],CHAR(10)&amp;"Music:"),CHAR(10))</f>
        <v xml:space="preserve"> Me Dee</v>
      </c>
      <c r="R241" t="e">
        <f>_xlfn.TEXTBEFORE(_xlfn.TEXTAFTER(Table1[[#This Row],[description]],CHAR(10)&amp;"Video:"),CHAR(10))</f>
        <v>#N/A</v>
      </c>
      <c r="S241" s="1" t="e">
        <f>HYPERLINK(_xlfn.TEXTBEFORE(_xlfn.TEXTAFTER(Table1[[#This Row],[description]],"YouTube Music:"),CHAR(10)))</f>
        <v>#N/A</v>
      </c>
      <c r="T241" s="1" t="str">
        <f>HYPERLINK(_xlfn.TEXTBEFORE(_xlfn.TEXTAFTER(Table1[[#This Row],[description]],"Spotify:"),CHAR(10)))</f>
        <v xml:space="preserve"> http://bit.ly/3gmRb4I</v>
      </c>
      <c r="U241" s="1" t="str">
        <f>HYPERLINK(_xlfn.TEXTBEFORE(_xlfn.TEXTAFTER(Table1[[#This Row],[description]],"Apple Music:"),CHAR(10)))</f>
        <v xml:space="preserve"> http://bit.ly/3hUMuzw</v>
      </c>
      <c r="V241" s="1" t="e">
        <f>HYPERLINK(_xlfn.TEXTBEFORE(_xlfn.TEXTAFTER(Table1[[#This Row],[description]], "JioSaavn:"),CHAR(10)))</f>
        <v>#N/A</v>
      </c>
      <c r="W241" s="1" t="e">
        <f>HYPERLINK(_xlfn.TEXTBEFORE(_xlfn.TEXTAFTER(Table1[[#This Row],[description]], "Instagram Reel:"),CHAR(10)))</f>
        <v>#N/A</v>
      </c>
    </row>
    <row r="242" spans="1:23" x14ac:dyDescent="0.3">
      <c r="A242" t="s">
        <v>11</v>
      </c>
      <c r="B242" t="s">
        <v>1762</v>
      </c>
      <c r="C242" t="s">
        <v>1763</v>
      </c>
      <c r="D242" t="s">
        <v>1764</v>
      </c>
      <c r="E242" t="s">
        <v>1761</v>
      </c>
      <c r="F242" t="s">
        <v>16</v>
      </c>
      <c r="G242" t="s">
        <v>1765</v>
      </c>
      <c r="H242" t="s">
        <v>1766</v>
      </c>
      <c r="I242" t="s">
        <v>1767</v>
      </c>
      <c r="J242" t="s">
        <v>1768</v>
      </c>
      <c r="K242" t="str">
        <f>LEFT(_xlfn.TEXTAFTER(Table1[[#This Row],[description]],"Label:"),10)</f>
        <v xml:space="preserve"> Geet MP3
</v>
      </c>
      <c r="L242" t="str" cm="1">
        <f t="array" ref="L2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2" t="str">
        <f>_xlfn.TEXTBEFORE(Table1[[#This Row],[Title]],{":","(","-"})</f>
        <v xml:space="preserve">Teri Galiyon Mein </v>
      </c>
      <c r="N242" t="str">
        <f>_xlfn.TEXTBEFORE(_xlfn.TEXTAFTER(Table1[[#This Row],[description]],"Singer:"),CHAR(10))</f>
        <v xml:space="preserve"> Guri</v>
      </c>
      <c r="O242" t="str">
        <f>_xlfn.TEXTBEFORE(_xlfn.TEXTAFTER(Table1[[#This Row],[description]],"Lyrics:"),CHAR(10))</f>
        <v xml:space="preserve"> Babbu </v>
      </c>
      <c r="P242" t="e">
        <f>_xlfn.TEXTBEFORE(_xlfn.TEXTAFTER(Table1[[#This Row],[description]],"Composer:"),CHAR(10))</f>
        <v>#N/A</v>
      </c>
      <c r="Q242" t="str">
        <f>_xlfn.TEXTBEFORE(_xlfn.TEXTAFTER(Table1[[#This Row],[description]],CHAR(10)&amp;"Music:"),CHAR(10))</f>
        <v xml:space="preserve"> Snipr</v>
      </c>
      <c r="R242" t="e">
        <f>_xlfn.TEXTBEFORE(_xlfn.TEXTAFTER(Table1[[#This Row],[description]],CHAR(10)&amp;"Video:"),CHAR(10))</f>
        <v>#N/A</v>
      </c>
      <c r="S242" s="1" t="e">
        <f>HYPERLINK(_xlfn.TEXTBEFORE(_xlfn.TEXTAFTER(Table1[[#This Row],[description]],"YouTube Music:"),CHAR(10)))</f>
        <v>#N/A</v>
      </c>
      <c r="T242" s="1" t="str">
        <f>HYPERLINK(_xlfn.TEXTBEFORE(_xlfn.TEXTAFTER(Table1[[#This Row],[description]],"Spotify:"),CHAR(10)))</f>
        <v xml:space="preserve"> http://bit.ly/3i9sDfX</v>
      </c>
      <c r="U242" s="1" t="str">
        <f>HYPERLINK(_xlfn.TEXTBEFORE(_xlfn.TEXTAFTER(Table1[[#This Row],[description]],"Apple Music:"),CHAR(10)))</f>
        <v xml:space="preserve"> https://bit.ly/3F7tRS7</v>
      </c>
      <c r="V242" s="1" t="str">
        <f>HYPERLINK(_xlfn.TEXTBEFORE(_xlfn.TEXTAFTER(Table1[[#This Row],[description]], "JioSaavn:"),CHAR(10)))</f>
        <v xml:space="preserve"> https://bit.ly/3u6CTbI</v>
      </c>
      <c r="W242" s="1" t="str">
        <f>HYPERLINK(_xlfn.TEXTBEFORE(_xlfn.TEXTAFTER(Table1[[#This Row],[description]], "Instagram Reel:"),CHAR(10)))</f>
        <v xml:space="preserve"> http://bit.ly/3tZl9in</v>
      </c>
    </row>
    <row r="243" spans="1:23" x14ac:dyDescent="0.3">
      <c r="A243" t="s">
        <v>11</v>
      </c>
      <c r="B243" t="s">
        <v>1770</v>
      </c>
      <c r="C243" t="s">
        <v>1771</v>
      </c>
      <c r="D243" t="s">
        <v>1772</v>
      </c>
      <c r="E243" t="s">
        <v>1769</v>
      </c>
      <c r="F243" t="s">
        <v>16</v>
      </c>
      <c r="G243" t="s">
        <v>1713</v>
      </c>
      <c r="H243" t="s">
        <v>1773</v>
      </c>
      <c r="I243" t="s">
        <v>1774</v>
      </c>
      <c r="J243" t="s">
        <v>1775</v>
      </c>
      <c r="K243" t="str">
        <f>LEFT(_xlfn.TEXTAFTER(Table1[[#This Row],[description]],"Label:"),10)</f>
        <v xml:space="preserve"> Geet MP3
</v>
      </c>
      <c r="L243" t="str" cm="1">
        <f t="array" ref="L2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3" t="str">
        <f>_xlfn.TEXTBEFORE(Table1[[#This Row],[Title]],{":","(","-"})</f>
        <v xml:space="preserve">Danger Driver </v>
      </c>
      <c r="N243" t="str">
        <f>_xlfn.TEXTBEFORE(_xlfn.TEXTAFTER(Table1[[#This Row],[description]],"Singer:"),CHAR(10))</f>
        <v xml:space="preserve"> Vadda Grewal</v>
      </c>
      <c r="O243" t="str">
        <f>_xlfn.TEXTBEFORE(_xlfn.TEXTAFTER(Table1[[#This Row],[description]],"Lyrics:"),CHAR(10))</f>
        <v xml:space="preserve"> Raka </v>
      </c>
      <c r="P243" t="str">
        <f>_xlfn.TEXTBEFORE(_xlfn.TEXTAFTER(Table1[[#This Row],[description]],"Composer:"),CHAR(10))</f>
        <v xml:space="preserve"> Vadda Grewal </v>
      </c>
      <c r="Q243" t="str">
        <f>_xlfn.TEXTBEFORE(_xlfn.TEXTAFTER(Table1[[#This Row],[description]],CHAR(10)&amp;"Music:"),CHAR(10))</f>
        <v xml:space="preserve"> Raka </v>
      </c>
      <c r="R243" t="e">
        <f>_xlfn.TEXTBEFORE(_xlfn.TEXTAFTER(Table1[[#This Row],[description]],CHAR(10)&amp;"Video:"),CHAR(10))</f>
        <v>#N/A</v>
      </c>
      <c r="S243" s="1" t="e">
        <f>HYPERLINK(_xlfn.TEXTBEFORE(_xlfn.TEXTAFTER(Table1[[#This Row],[description]],"YouTube Music:"),CHAR(10)))</f>
        <v>#N/A</v>
      </c>
      <c r="T243" s="1" t="str">
        <f>HYPERLINK(_xlfn.TEXTBEFORE(_xlfn.TEXTAFTER(Table1[[#This Row],[description]],"Spotify:"),CHAR(10)))</f>
        <v xml:space="preserve"> http://bit.ly/3gmRb4I</v>
      </c>
      <c r="U243" s="1" t="str">
        <f>HYPERLINK(_xlfn.TEXTBEFORE(_xlfn.TEXTAFTER(Table1[[#This Row],[description]],"Apple Music:"),CHAR(10)))</f>
        <v xml:space="preserve"> http://bit.ly/3hUMuzw</v>
      </c>
      <c r="V243" s="1" t="e">
        <f>HYPERLINK(_xlfn.TEXTBEFORE(_xlfn.TEXTAFTER(Table1[[#This Row],[description]], "JioSaavn:"),CHAR(10)))</f>
        <v>#N/A</v>
      </c>
      <c r="W243" s="1" t="e">
        <f>HYPERLINK(_xlfn.TEXTBEFORE(_xlfn.TEXTAFTER(Table1[[#This Row],[description]], "Instagram Reel:"),CHAR(10)))</f>
        <v>#N/A</v>
      </c>
    </row>
    <row r="244" spans="1:23" x14ac:dyDescent="0.3">
      <c r="A244" t="s">
        <v>11</v>
      </c>
      <c r="B244" t="s">
        <v>1777</v>
      </c>
      <c r="C244" t="s">
        <v>1771</v>
      </c>
      <c r="D244" t="s">
        <v>1778</v>
      </c>
      <c r="E244" t="s">
        <v>1776</v>
      </c>
      <c r="F244" t="s">
        <v>16</v>
      </c>
      <c r="G244" t="s">
        <v>445</v>
      </c>
      <c r="H244" t="s">
        <v>1779</v>
      </c>
      <c r="I244" t="s">
        <v>1780</v>
      </c>
      <c r="J244" t="s">
        <v>1781</v>
      </c>
      <c r="K244" t="str">
        <f>LEFT(_xlfn.TEXTAFTER(Table1[[#This Row],[description]],"Label:"),10)</f>
        <v xml:space="preserve"> Geet MP3
</v>
      </c>
      <c r="L244" t="str" cm="1">
        <f t="array" ref="L2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4" t="str">
        <f>_xlfn.TEXTBEFORE(Table1[[#This Row],[Title]],{":","(","-"})</f>
        <v xml:space="preserve">Dil Jittna Aunda </v>
      </c>
      <c r="N244" t="str">
        <f>_xlfn.TEXTBEFORE(_xlfn.TEXTAFTER(Table1[[#This Row],[description]],"Singer:"),CHAR(10))</f>
        <v xml:space="preserve"> Vadda Grewal</v>
      </c>
      <c r="O244" t="str">
        <f>_xlfn.TEXTBEFORE(_xlfn.TEXTAFTER(Table1[[#This Row],[description]],"Lyrics:"),CHAR(10))</f>
        <v xml:space="preserve"> Raka </v>
      </c>
      <c r="P244" t="str">
        <f>_xlfn.TEXTBEFORE(_xlfn.TEXTAFTER(Table1[[#This Row],[description]],"Composer:"),CHAR(10))</f>
        <v xml:space="preserve"> Vadda Grewal </v>
      </c>
      <c r="Q244" t="str">
        <f>_xlfn.TEXTBEFORE(_xlfn.TEXTAFTER(Table1[[#This Row],[description]],CHAR(10)&amp;"Music:"),CHAR(10))</f>
        <v xml:space="preserve"> Raka </v>
      </c>
      <c r="R244" t="e">
        <f>_xlfn.TEXTBEFORE(_xlfn.TEXTAFTER(Table1[[#This Row],[description]],CHAR(10)&amp;"Video:"),CHAR(10))</f>
        <v>#N/A</v>
      </c>
      <c r="S244" s="1" t="e">
        <f>HYPERLINK(_xlfn.TEXTBEFORE(_xlfn.TEXTAFTER(Table1[[#This Row],[description]],"YouTube Music:"),CHAR(10)))</f>
        <v>#N/A</v>
      </c>
      <c r="T244" s="1" t="str">
        <f>HYPERLINK(_xlfn.TEXTBEFORE(_xlfn.TEXTAFTER(Table1[[#This Row],[description]],"Spotify:"),CHAR(10)))</f>
        <v xml:space="preserve"> http://bit.ly/3gmRb4I</v>
      </c>
      <c r="U244" s="1" t="str">
        <f>HYPERLINK(_xlfn.TEXTBEFORE(_xlfn.TEXTAFTER(Table1[[#This Row],[description]],"Apple Music:"),CHAR(10)))</f>
        <v xml:space="preserve"> http://bit.ly/3hUMuzw</v>
      </c>
      <c r="V244" s="1" t="e">
        <f>HYPERLINK(_xlfn.TEXTBEFORE(_xlfn.TEXTAFTER(Table1[[#This Row],[description]], "JioSaavn:"),CHAR(10)))</f>
        <v>#N/A</v>
      </c>
      <c r="W244" s="1" t="e">
        <f>HYPERLINK(_xlfn.TEXTBEFORE(_xlfn.TEXTAFTER(Table1[[#This Row],[description]], "Instagram Reel:"),CHAR(10)))</f>
        <v>#N/A</v>
      </c>
    </row>
    <row r="245" spans="1:23" x14ac:dyDescent="0.3">
      <c r="A245" t="s">
        <v>11</v>
      </c>
      <c r="B245" t="s">
        <v>1783</v>
      </c>
      <c r="C245" t="s">
        <v>1784</v>
      </c>
      <c r="D245" t="s">
        <v>1785</v>
      </c>
      <c r="E245" t="s">
        <v>1782</v>
      </c>
      <c r="F245" t="s">
        <v>16</v>
      </c>
      <c r="G245" t="s">
        <v>415</v>
      </c>
      <c r="H245" t="s">
        <v>1786</v>
      </c>
      <c r="I245" t="s">
        <v>1787</v>
      </c>
      <c r="J245" t="s">
        <v>1788</v>
      </c>
      <c r="K245" t="str">
        <f>LEFT(_xlfn.TEXTAFTER(Table1[[#This Row],[description]],"Label:"),10)</f>
        <v xml:space="preserve"> Geet MP3
</v>
      </c>
      <c r="L245" t="str" cm="1">
        <f t="array" ref="L2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5" t="str">
        <f>_xlfn.TEXTBEFORE(Table1[[#This Row],[Title]],{":","(","-"})</f>
        <v xml:space="preserve">Goli Feem Di </v>
      </c>
      <c r="N245" t="str">
        <f>_xlfn.TEXTBEFORE(_xlfn.TEXTAFTER(Table1[[#This Row],[description]],"Singer:"),CHAR(10))</f>
        <v xml:space="preserve"> Vadda Grewal</v>
      </c>
      <c r="O245" t="str">
        <f>_xlfn.TEXTBEFORE(_xlfn.TEXTAFTER(Table1[[#This Row],[description]],"Lyrics:"),CHAR(10))</f>
        <v xml:space="preserve"> Raka </v>
      </c>
      <c r="P245" t="str">
        <f>_xlfn.TEXTBEFORE(_xlfn.TEXTAFTER(Table1[[#This Row],[description]],"Composer:"),CHAR(10))</f>
        <v xml:space="preserve"> Vadda Grewal </v>
      </c>
      <c r="Q245" t="str">
        <f>_xlfn.TEXTBEFORE(_xlfn.TEXTAFTER(Table1[[#This Row],[description]],CHAR(10)&amp;"Music:"),CHAR(10))</f>
        <v xml:space="preserve"> Raka </v>
      </c>
      <c r="R245" t="e">
        <f>_xlfn.TEXTBEFORE(_xlfn.TEXTAFTER(Table1[[#This Row],[description]],CHAR(10)&amp;"Video:"),CHAR(10))</f>
        <v>#N/A</v>
      </c>
      <c r="S245" s="1" t="e">
        <f>HYPERLINK(_xlfn.TEXTBEFORE(_xlfn.TEXTAFTER(Table1[[#This Row],[description]],"YouTube Music:"),CHAR(10)))</f>
        <v>#N/A</v>
      </c>
      <c r="T245" s="1" t="str">
        <f>HYPERLINK(_xlfn.TEXTBEFORE(_xlfn.TEXTAFTER(Table1[[#This Row],[description]],"Spotify:"),CHAR(10)))</f>
        <v xml:space="preserve"> http://bit.ly/3gmRb4I</v>
      </c>
      <c r="U245" s="1" t="str">
        <f>HYPERLINK(_xlfn.TEXTBEFORE(_xlfn.TEXTAFTER(Table1[[#This Row],[description]],"Apple Music:"),CHAR(10)))</f>
        <v xml:space="preserve"> http://bit.ly/3hUMuzw</v>
      </c>
      <c r="V245" s="1" t="e">
        <f>HYPERLINK(_xlfn.TEXTBEFORE(_xlfn.TEXTAFTER(Table1[[#This Row],[description]], "JioSaavn:"),CHAR(10)))</f>
        <v>#N/A</v>
      </c>
      <c r="W245" s="1" t="e">
        <f>HYPERLINK(_xlfn.TEXTBEFORE(_xlfn.TEXTAFTER(Table1[[#This Row],[description]], "Instagram Reel:"),CHAR(10)))</f>
        <v>#N/A</v>
      </c>
    </row>
    <row r="246" spans="1:23" x14ac:dyDescent="0.3">
      <c r="A246" t="s">
        <v>11</v>
      </c>
      <c r="B246" t="s">
        <v>1790</v>
      </c>
      <c r="C246" t="s">
        <v>1791</v>
      </c>
      <c r="D246" t="s">
        <v>1792</v>
      </c>
      <c r="E246" t="s">
        <v>1789</v>
      </c>
      <c r="F246" t="s">
        <v>16</v>
      </c>
      <c r="G246" t="s">
        <v>423</v>
      </c>
      <c r="H246" t="s">
        <v>1793</v>
      </c>
      <c r="I246" t="s">
        <v>1794</v>
      </c>
      <c r="J246" t="s">
        <v>1795</v>
      </c>
      <c r="K246" t="str">
        <f>LEFT(_xlfn.TEXTAFTER(Table1[[#This Row],[description]],"Label:"),10)</f>
        <v xml:space="preserve"> Geet MP3
</v>
      </c>
      <c r="L246" t="str" cm="1">
        <f t="array" ref="L2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6" t="str">
        <f>_xlfn.TEXTBEFORE(Table1[[#This Row],[Title]],{":","(","-"})</f>
        <v xml:space="preserve">Neend Tuttugi </v>
      </c>
      <c r="N246" t="str">
        <f>_xlfn.TEXTBEFORE(_xlfn.TEXTAFTER(Table1[[#This Row],[description]],"Singer:"),CHAR(10))</f>
        <v xml:space="preserve"> Vadda Grewal</v>
      </c>
      <c r="O246" t="str">
        <f>_xlfn.TEXTBEFORE(_xlfn.TEXTAFTER(Table1[[#This Row],[description]],"Lyrics:"),CHAR(10))</f>
        <v xml:space="preserve"> Raka </v>
      </c>
      <c r="P246" t="str">
        <f>_xlfn.TEXTBEFORE(_xlfn.TEXTAFTER(Table1[[#This Row],[description]],"Composer:"),CHAR(10))</f>
        <v xml:space="preserve"> Vadda Grewal </v>
      </c>
      <c r="Q246" t="str">
        <f>_xlfn.TEXTBEFORE(_xlfn.TEXTAFTER(Table1[[#This Row],[description]],CHAR(10)&amp;"Music:"),CHAR(10))</f>
        <v xml:space="preserve"> Raka </v>
      </c>
      <c r="R246" t="e">
        <f>_xlfn.TEXTBEFORE(_xlfn.TEXTAFTER(Table1[[#This Row],[description]],CHAR(10)&amp;"Video:"),CHAR(10))</f>
        <v>#N/A</v>
      </c>
      <c r="S246" s="1" t="e">
        <f>HYPERLINK(_xlfn.TEXTBEFORE(_xlfn.TEXTAFTER(Table1[[#This Row],[description]],"YouTube Music:"),CHAR(10)))</f>
        <v>#N/A</v>
      </c>
      <c r="T246" s="1" t="str">
        <f>HYPERLINK(_xlfn.TEXTBEFORE(_xlfn.TEXTAFTER(Table1[[#This Row],[description]],"Spotify:"),CHAR(10)))</f>
        <v xml:space="preserve"> http://bit.ly/3gmRb4I</v>
      </c>
      <c r="U246" s="1" t="str">
        <f>HYPERLINK(_xlfn.TEXTBEFORE(_xlfn.TEXTAFTER(Table1[[#This Row],[description]],"Apple Music:"),CHAR(10)))</f>
        <v xml:space="preserve"> http://bit.ly/3hUMuzw</v>
      </c>
      <c r="V246" s="1" t="e">
        <f>HYPERLINK(_xlfn.TEXTBEFORE(_xlfn.TEXTAFTER(Table1[[#This Row],[description]], "JioSaavn:"),CHAR(10)))</f>
        <v>#N/A</v>
      </c>
      <c r="W246" s="1" t="e">
        <f>HYPERLINK(_xlfn.TEXTBEFORE(_xlfn.TEXTAFTER(Table1[[#This Row],[description]], "Instagram Reel:"),CHAR(10)))</f>
        <v>#N/A</v>
      </c>
    </row>
    <row r="247" spans="1:23" x14ac:dyDescent="0.3">
      <c r="A247" t="s">
        <v>11</v>
      </c>
      <c r="B247" t="s">
        <v>1797</v>
      </c>
      <c r="C247" t="s">
        <v>1791</v>
      </c>
      <c r="D247" t="s">
        <v>1798</v>
      </c>
      <c r="E247" t="s">
        <v>1796</v>
      </c>
      <c r="F247" t="s">
        <v>16</v>
      </c>
      <c r="G247" t="s">
        <v>199</v>
      </c>
      <c r="H247" t="s">
        <v>1799</v>
      </c>
      <c r="I247" t="s">
        <v>1800</v>
      </c>
      <c r="J247" t="s">
        <v>1801</v>
      </c>
      <c r="K247" t="str">
        <f>LEFT(_xlfn.TEXTAFTER(Table1[[#This Row],[description]],"Label:"),10)</f>
        <v xml:space="preserve"> Geet MP3
</v>
      </c>
      <c r="L247" t="str" cm="1">
        <f t="array" ref="L2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7" t="str">
        <f>_xlfn.TEXTBEFORE(Table1[[#This Row],[Title]],{":","(","-"})</f>
        <v xml:space="preserve">Nagni 2 </v>
      </c>
      <c r="N247" t="str">
        <f>_xlfn.TEXTBEFORE(_xlfn.TEXTAFTER(Table1[[#This Row],[description]],"Singer:"),CHAR(10))</f>
        <v xml:space="preserve"> Vadda Grewal</v>
      </c>
      <c r="O247" t="str">
        <f>_xlfn.TEXTBEFORE(_xlfn.TEXTAFTER(Table1[[#This Row],[description]],"Lyrics:"),CHAR(10))</f>
        <v xml:space="preserve"> Raka </v>
      </c>
      <c r="P247" t="str">
        <f>_xlfn.TEXTBEFORE(_xlfn.TEXTAFTER(Table1[[#This Row],[description]],"Composer:"),CHAR(10))</f>
        <v xml:space="preserve"> Vadda Grewal </v>
      </c>
      <c r="Q247" t="str">
        <f>_xlfn.TEXTBEFORE(_xlfn.TEXTAFTER(Table1[[#This Row],[description]],CHAR(10)&amp;"Music:"),CHAR(10))</f>
        <v xml:space="preserve"> Raka </v>
      </c>
      <c r="R247" t="e">
        <f>_xlfn.TEXTBEFORE(_xlfn.TEXTAFTER(Table1[[#This Row],[description]],CHAR(10)&amp;"Video:"),CHAR(10))</f>
        <v>#N/A</v>
      </c>
      <c r="S247" s="1" t="e">
        <f>HYPERLINK(_xlfn.TEXTBEFORE(_xlfn.TEXTAFTER(Table1[[#This Row],[description]],"YouTube Music:"),CHAR(10)))</f>
        <v>#N/A</v>
      </c>
      <c r="T247" s="1" t="str">
        <f>HYPERLINK(_xlfn.TEXTBEFORE(_xlfn.TEXTAFTER(Table1[[#This Row],[description]],"Spotify:"),CHAR(10)))</f>
        <v xml:space="preserve"> http://bit.ly/3gmRb4I</v>
      </c>
      <c r="U247" s="1" t="str">
        <f>HYPERLINK(_xlfn.TEXTBEFORE(_xlfn.TEXTAFTER(Table1[[#This Row],[description]],"Apple Music:"),CHAR(10)))</f>
        <v xml:space="preserve"> http://bit.ly/3hUMuzw</v>
      </c>
      <c r="V247" s="1" t="e">
        <f>HYPERLINK(_xlfn.TEXTBEFORE(_xlfn.TEXTAFTER(Table1[[#This Row],[description]], "JioSaavn:"),CHAR(10)))</f>
        <v>#N/A</v>
      </c>
      <c r="W247" s="1" t="e">
        <f>HYPERLINK(_xlfn.TEXTBEFORE(_xlfn.TEXTAFTER(Table1[[#This Row],[description]], "Instagram Reel:"),CHAR(10)))</f>
        <v>#N/A</v>
      </c>
    </row>
    <row r="248" spans="1:23" x14ac:dyDescent="0.3">
      <c r="A248" t="s">
        <v>11</v>
      </c>
      <c r="B248" t="s">
        <v>1803</v>
      </c>
      <c r="C248" t="s">
        <v>1791</v>
      </c>
      <c r="D248" t="s">
        <v>1804</v>
      </c>
      <c r="E248" t="s">
        <v>1802</v>
      </c>
      <c r="F248" t="s">
        <v>16</v>
      </c>
      <c r="G248" t="s">
        <v>661</v>
      </c>
      <c r="H248" t="s">
        <v>1805</v>
      </c>
      <c r="I248" t="s">
        <v>1806</v>
      </c>
      <c r="J248" t="s">
        <v>1807</v>
      </c>
      <c r="K248" t="str">
        <f>LEFT(_xlfn.TEXTAFTER(Table1[[#This Row],[description]],"Label:"),10)</f>
        <v xml:space="preserve"> Geet MP3
</v>
      </c>
      <c r="L248" t="str" cm="1">
        <f t="array" ref="L2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8" t="str">
        <f>_xlfn.TEXTBEFORE(Table1[[#This Row],[Title]],{":","(","-"})</f>
        <v xml:space="preserve">Nasha Patta </v>
      </c>
      <c r="N248" t="str">
        <f>_xlfn.TEXTBEFORE(_xlfn.TEXTAFTER(Table1[[#This Row],[description]],"Singer:"),CHAR(10))</f>
        <v xml:space="preserve"> Vadda Grewal</v>
      </c>
      <c r="O248" t="str">
        <f>_xlfn.TEXTBEFORE(_xlfn.TEXTAFTER(Table1[[#This Row],[description]],"Lyrics:"),CHAR(10))</f>
        <v xml:space="preserve"> Raka </v>
      </c>
      <c r="P248" t="str">
        <f>_xlfn.TEXTBEFORE(_xlfn.TEXTAFTER(Table1[[#This Row],[description]],"Composer:"),CHAR(10))</f>
        <v xml:space="preserve"> Vadda Grewal </v>
      </c>
      <c r="Q248" t="str">
        <f>_xlfn.TEXTBEFORE(_xlfn.TEXTAFTER(Table1[[#This Row],[description]],CHAR(10)&amp;"Music:"),CHAR(10))</f>
        <v xml:space="preserve"> Raka </v>
      </c>
      <c r="R248" t="e">
        <f>_xlfn.TEXTBEFORE(_xlfn.TEXTAFTER(Table1[[#This Row],[description]],CHAR(10)&amp;"Video:"),CHAR(10))</f>
        <v>#N/A</v>
      </c>
      <c r="S248" s="1" t="e">
        <f>HYPERLINK(_xlfn.TEXTBEFORE(_xlfn.TEXTAFTER(Table1[[#This Row],[description]],"YouTube Music:"),CHAR(10)))</f>
        <v>#N/A</v>
      </c>
      <c r="T248" s="1" t="str">
        <f>HYPERLINK(_xlfn.TEXTBEFORE(_xlfn.TEXTAFTER(Table1[[#This Row],[description]],"Spotify:"),CHAR(10)))</f>
        <v xml:space="preserve"> http://bit.ly/3gmRb4I</v>
      </c>
      <c r="U248" s="1" t="str">
        <f>HYPERLINK(_xlfn.TEXTBEFORE(_xlfn.TEXTAFTER(Table1[[#This Row],[description]],"Apple Music:"),CHAR(10)))</f>
        <v xml:space="preserve"> http://bit.ly/3hUMuzw</v>
      </c>
      <c r="V248" s="1" t="e">
        <f>HYPERLINK(_xlfn.TEXTBEFORE(_xlfn.TEXTAFTER(Table1[[#This Row],[description]], "JioSaavn:"),CHAR(10)))</f>
        <v>#N/A</v>
      </c>
      <c r="W248" s="1" t="e">
        <f>HYPERLINK(_xlfn.TEXTBEFORE(_xlfn.TEXTAFTER(Table1[[#This Row],[description]], "Instagram Reel:"),CHAR(10)))</f>
        <v>#N/A</v>
      </c>
    </row>
    <row r="249" spans="1:23" x14ac:dyDescent="0.3">
      <c r="A249" t="s">
        <v>11</v>
      </c>
      <c r="B249" t="s">
        <v>1809</v>
      </c>
      <c r="C249" t="s">
        <v>1791</v>
      </c>
      <c r="D249" t="s">
        <v>1810</v>
      </c>
      <c r="E249" t="s">
        <v>1808</v>
      </c>
      <c r="F249" t="s">
        <v>16</v>
      </c>
      <c r="G249" t="s">
        <v>1811</v>
      </c>
      <c r="H249" t="s">
        <v>1812</v>
      </c>
      <c r="I249" t="s">
        <v>1813</v>
      </c>
      <c r="J249" t="s">
        <v>1814</v>
      </c>
      <c r="K249" t="str">
        <f>LEFT(_xlfn.TEXTAFTER(Table1[[#This Row],[description]],"Label:"),10)</f>
        <v xml:space="preserve"> Geet MP3
</v>
      </c>
      <c r="L249" t="str" cm="1">
        <f t="array" ref="L2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49" t="str">
        <f>_xlfn.TEXTBEFORE(Table1[[#This Row],[Title]],{":","(","-"})</f>
        <v xml:space="preserve">Full Desi </v>
      </c>
      <c r="N249" t="str">
        <f>_xlfn.TEXTBEFORE(_xlfn.TEXTAFTER(Table1[[#This Row],[description]],"Singer:"),CHAR(10))</f>
        <v xml:space="preserve"> Vadda Grewal</v>
      </c>
      <c r="O249" t="str">
        <f>_xlfn.TEXTBEFORE(_xlfn.TEXTAFTER(Table1[[#This Row],[description]],"Lyrics:"),CHAR(10))</f>
        <v xml:space="preserve"> Raka </v>
      </c>
      <c r="P249" t="str">
        <f>_xlfn.TEXTBEFORE(_xlfn.TEXTAFTER(Table1[[#This Row],[description]],"Composer:"),CHAR(10))</f>
        <v xml:space="preserve"> Vadda Grewal </v>
      </c>
      <c r="Q249" t="str">
        <f>_xlfn.TEXTBEFORE(_xlfn.TEXTAFTER(Table1[[#This Row],[description]],CHAR(10)&amp;"Music:"),CHAR(10))</f>
        <v xml:space="preserve"> Raka </v>
      </c>
      <c r="R249" t="e">
        <f>_xlfn.TEXTBEFORE(_xlfn.TEXTAFTER(Table1[[#This Row],[description]],CHAR(10)&amp;"Video:"),CHAR(10))</f>
        <v>#N/A</v>
      </c>
      <c r="S249" s="1" t="e">
        <f>HYPERLINK(_xlfn.TEXTBEFORE(_xlfn.TEXTAFTER(Table1[[#This Row],[description]],"YouTube Music:"),CHAR(10)))</f>
        <v>#N/A</v>
      </c>
      <c r="T249" s="1" t="str">
        <f>HYPERLINK(_xlfn.TEXTBEFORE(_xlfn.TEXTAFTER(Table1[[#This Row],[description]],"Spotify:"),CHAR(10)))</f>
        <v xml:space="preserve"> http://bit.ly/3gmRb4I</v>
      </c>
      <c r="U249" s="1" t="str">
        <f>HYPERLINK(_xlfn.TEXTBEFORE(_xlfn.TEXTAFTER(Table1[[#This Row],[description]],"Apple Music:"),CHAR(10)))</f>
        <v xml:space="preserve"> http://bit.ly/3hUMuzw</v>
      </c>
      <c r="V249" s="1" t="e">
        <f>HYPERLINK(_xlfn.TEXTBEFORE(_xlfn.TEXTAFTER(Table1[[#This Row],[description]], "JioSaavn:"),CHAR(10)))</f>
        <v>#N/A</v>
      </c>
      <c r="W249" s="1" t="e">
        <f>HYPERLINK(_xlfn.TEXTBEFORE(_xlfn.TEXTAFTER(Table1[[#This Row],[description]], "Instagram Reel:"),CHAR(10)))</f>
        <v>#N/A</v>
      </c>
    </row>
    <row r="250" spans="1:23" x14ac:dyDescent="0.3">
      <c r="A250" t="s">
        <v>11</v>
      </c>
      <c r="B250" t="s">
        <v>1816</v>
      </c>
      <c r="C250" t="s">
        <v>1817</v>
      </c>
      <c r="D250" t="s">
        <v>1818</v>
      </c>
      <c r="E250" t="s">
        <v>1815</v>
      </c>
      <c r="F250" t="s">
        <v>16</v>
      </c>
      <c r="G250" t="s">
        <v>415</v>
      </c>
      <c r="H250" t="s">
        <v>1819</v>
      </c>
      <c r="I250" t="s">
        <v>1820</v>
      </c>
      <c r="J250" t="s">
        <v>1821</v>
      </c>
      <c r="K250" t="str">
        <f>LEFT(_xlfn.TEXTAFTER(Table1[[#This Row],[description]],"Label:"),10)</f>
        <v xml:space="preserve"> Geet MP3
</v>
      </c>
      <c r="L250" t="str" cm="1">
        <f t="array" ref="L2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0" t="str">
        <f>_xlfn.TEXTBEFORE(Table1[[#This Row],[Title]],{":","(","-"})</f>
        <v xml:space="preserve">Sniff </v>
      </c>
      <c r="N250" t="str">
        <f>_xlfn.TEXTBEFORE(_xlfn.TEXTAFTER(Table1[[#This Row],[description]],"Singer:"),CHAR(10))</f>
        <v xml:space="preserve"> Vadda Grewal , Elly Mangat </v>
      </c>
      <c r="O250" t="str">
        <f>_xlfn.TEXTBEFORE(_xlfn.TEXTAFTER(Table1[[#This Row],[description]],"Lyrics:"),CHAR(10))</f>
        <v xml:space="preserve"> Deep Balran </v>
      </c>
      <c r="P250" t="str">
        <f>_xlfn.TEXTBEFORE(_xlfn.TEXTAFTER(Table1[[#This Row],[description]],"Composer:"),CHAR(10))</f>
        <v xml:space="preserve"> Vadda Grewal </v>
      </c>
      <c r="Q250" t="str">
        <f>_xlfn.TEXTBEFORE(_xlfn.TEXTAFTER(Table1[[#This Row],[description]],CHAR(10)&amp;"Music:"),CHAR(10))</f>
        <v xml:space="preserve"> Hammy Mangat</v>
      </c>
      <c r="R250" t="e">
        <f>_xlfn.TEXTBEFORE(_xlfn.TEXTAFTER(Table1[[#This Row],[description]],CHAR(10)&amp;"Video:"),CHAR(10))</f>
        <v>#N/A</v>
      </c>
      <c r="S250" s="1" t="e">
        <f>HYPERLINK(_xlfn.TEXTBEFORE(_xlfn.TEXTAFTER(Table1[[#This Row],[description]],"YouTube Music:"),CHAR(10)))</f>
        <v>#N/A</v>
      </c>
      <c r="T250" s="1" t="str">
        <f>HYPERLINK(_xlfn.TEXTBEFORE(_xlfn.TEXTAFTER(Table1[[#This Row],[description]],"Spotify:"),CHAR(10)))</f>
        <v xml:space="preserve"> http://bit.ly/3gmRb4I</v>
      </c>
      <c r="U250" s="1" t="str">
        <f>HYPERLINK(_xlfn.TEXTBEFORE(_xlfn.TEXTAFTER(Table1[[#This Row],[description]],"Apple Music:"),CHAR(10)))</f>
        <v xml:space="preserve"> http://bit.ly/3hUMuzw</v>
      </c>
      <c r="V250" s="1" t="e">
        <f>HYPERLINK(_xlfn.TEXTBEFORE(_xlfn.TEXTAFTER(Table1[[#This Row],[description]], "JioSaavn:"),CHAR(10)))</f>
        <v>#N/A</v>
      </c>
      <c r="W250" s="1" t="e">
        <f>HYPERLINK(_xlfn.TEXTBEFORE(_xlfn.TEXTAFTER(Table1[[#This Row],[description]], "Instagram Reel:"),CHAR(10)))</f>
        <v>#N/A</v>
      </c>
    </row>
    <row r="251" spans="1:23" x14ac:dyDescent="0.3">
      <c r="A251" t="s">
        <v>11</v>
      </c>
      <c r="B251" t="s">
        <v>1823</v>
      </c>
      <c r="C251" t="s">
        <v>1824</v>
      </c>
      <c r="D251" t="s">
        <v>1825</v>
      </c>
      <c r="E251" t="s">
        <v>1822</v>
      </c>
      <c r="F251" t="s">
        <v>16</v>
      </c>
      <c r="G251" t="s">
        <v>1138</v>
      </c>
      <c r="H251" t="s">
        <v>1826</v>
      </c>
      <c r="I251" t="s">
        <v>1827</v>
      </c>
      <c r="J251" t="s">
        <v>1828</v>
      </c>
      <c r="K251" t="str">
        <f>LEFT(_xlfn.TEXTAFTER(Table1[[#This Row],[description]],"Label:"),10)</f>
        <v xml:space="preserve"> Geet MP3
</v>
      </c>
      <c r="L251" t="str" cm="1">
        <f t="array" ref="L2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1" t="str">
        <f>_xlfn.TEXTBEFORE(Table1[[#This Row],[Title]],{":","(","-"})</f>
        <v xml:space="preserve">Kacherian </v>
      </c>
      <c r="N251" t="str">
        <f>_xlfn.TEXTBEFORE(_xlfn.TEXTAFTER(Table1[[#This Row],[description]],"Singer:"),CHAR(10))</f>
        <v xml:space="preserve"> Karan Randhawa</v>
      </c>
      <c r="O251" t="str">
        <f>_xlfn.TEXTBEFORE(_xlfn.TEXTAFTER(Table1[[#This Row],[description]],"Lyrics:"),CHAR(10))</f>
        <v xml:space="preserve"> Micheal</v>
      </c>
      <c r="P251" t="str">
        <f>_xlfn.TEXTBEFORE(_xlfn.TEXTAFTER(Table1[[#This Row],[description]],"Composer:"),CHAR(10))</f>
        <v xml:space="preserve"> Micheal</v>
      </c>
      <c r="Q251" t="str">
        <f>_xlfn.TEXTBEFORE(_xlfn.TEXTAFTER(Table1[[#This Row],[description]],CHAR(10)&amp;"Music:"),CHAR(10))</f>
        <v xml:space="preserve"> Raka</v>
      </c>
      <c r="R251" t="e">
        <f>_xlfn.TEXTBEFORE(_xlfn.TEXTAFTER(Table1[[#This Row],[description]],CHAR(10)&amp;"Video:"),CHAR(10))</f>
        <v>#N/A</v>
      </c>
      <c r="S251" s="1" t="e">
        <f>HYPERLINK(_xlfn.TEXTBEFORE(_xlfn.TEXTAFTER(Table1[[#This Row],[description]],"YouTube Music:"),CHAR(10)))</f>
        <v>#N/A</v>
      </c>
      <c r="T251" s="1" t="e">
        <f>HYPERLINK(_xlfn.TEXTBEFORE(_xlfn.TEXTAFTER(Table1[[#This Row],[description]],"Spotify:"),CHAR(10)))</f>
        <v>#N/A</v>
      </c>
      <c r="U251" s="1" t="e">
        <f>HYPERLINK(_xlfn.TEXTBEFORE(_xlfn.TEXTAFTER(Table1[[#This Row],[description]],"Apple Music:"),CHAR(10)))</f>
        <v>#N/A</v>
      </c>
      <c r="V251" s="1" t="e">
        <f>HYPERLINK(_xlfn.TEXTBEFORE(_xlfn.TEXTAFTER(Table1[[#This Row],[description]], "JioSaavn:"),CHAR(10)))</f>
        <v>#N/A</v>
      </c>
      <c r="W251" s="1" t="e">
        <f>HYPERLINK(_xlfn.TEXTBEFORE(_xlfn.TEXTAFTER(Table1[[#This Row],[description]], "Instagram Reel:"),CHAR(10)))</f>
        <v>#N/A</v>
      </c>
    </row>
    <row r="252" spans="1:23" x14ac:dyDescent="0.3">
      <c r="A252" t="s">
        <v>11</v>
      </c>
      <c r="B252" t="s">
        <v>1830</v>
      </c>
      <c r="C252" t="s">
        <v>1831</v>
      </c>
      <c r="D252" t="s">
        <v>1832</v>
      </c>
      <c r="E252" t="s">
        <v>1829</v>
      </c>
      <c r="F252" t="s">
        <v>16</v>
      </c>
      <c r="G252" t="s">
        <v>493</v>
      </c>
      <c r="H252" t="s">
        <v>1833</v>
      </c>
      <c r="I252" t="s">
        <v>1834</v>
      </c>
      <c r="J252" t="s">
        <v>1835</v>
      </c>
      <c r="K252" t="str">
        <f>LEFT(_xlfn.TEXTAFTER(Table1[[#This Row],[description]],"Label:"),10)</f>
        <v xml:space="preserve"> Geet MP3
</v>
      </c>
      <c r="L252" t="str" cm="1">
        <f t="array" ref="L2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2" t="str">
        <f>_xlfn.TEXTBEFORE(Table1[[#This Row],[Title]],{":","(","-"})</f>
        <v xml:space="preserve">Shahi Zindagi </v>
      </c>
      <c r="N252" t="str">
        <f>_xlfn.TEXTBEFORE(_xlfn.TEXTAFTER(Table1[[#This Row],[description]],"Singer:"),CHAR(10))</f>
        <v xml:space="preserve"> Sagar Pop</v>
      </c>
      <c r="O252" t="str">
        <f>_xlfn.TEXTBEFORE(_xlfn.TEXTAFTER(Table1[[#This Row],[description]],"Lyrics:"),CHAR(10))</f>
        <v xml:space="preserve"> Micheal </v>
      </c>
      <c r="P252" t="str">
        <f>_xlfn.TEXTBEFORE(_xlfn.TEXTAFTER(Table1[[#This Row],[description]],"Composer:"),CHAR(10))</f>
        <v xml:space="preserve"> Micheal </v>
      </c>
      <c r="Q252" t="str">
        <f>_xlfn.TEXTBEFORE(_xlfn.TEXTAFTER(Table1[[#This Row],[description]],CHAR(10)&amp;"Music:"),CHAR(10))</f>
        <v xml:space="preserve"> Showkidd</v>
      </c>
      <c r="R252" t="e">
        <f>_xlfn.TEXTBEFORE(_xlfn.TEXTAFTER(Table1[[#This Row],[description]],CHAR(10)&amp;"Video:"),CHAR(10))</f>
        <v>#N/A</v>
      </c>
      <c r="S252" s="1" t="e">
        <f>HYPERLINK(_xlfn.TEXTBEFORE(_xlfn.TEXTAFTER(Table1[[#This Row],[description]],"YouTube Music:"),CHAR(10)))</f>
        <v>#N/A</v>
      </c>
      <c r="T252" s="1" t="str">
        <f>HYPERLINK(_xlfn.TEXTBEFORE(_xlfn.TEXTAFTER(Table1[[#This Row],[description]],"Spotify:"),CHAR(10)))</f>
        <v xml:space="preserve"> http://bit.ly/3UBIvpo</v>
      </c>
      <c r="U252" s="1" t="str">
        <f>HYPERLINK(_xlfn.TEXTBEFORE(_xlfn.TEXTAFTER(Table1[[#This Row],[description]],"Apple Music:"),CHAR(10)))</f>
        <v xml:space="preserve"> http://bit.ly/3WPiOUc</v>
      </c>
      <c r="V252" s="1" t="e">
        <f>HYPERLINK(_xlfn.TEXTBEFORE(_xlfn.TEXTAFTER(Table1[[#This Row],[description]], "JioSaavn:"),CHAR(10)))</f>
        <v>#N/A</v>
      </c>
      <c r="W252" s="1" t="e">
        <f>HYPERLINK(_xlfn.TEXTBEFORE(_xlfn.TEXTAFTER(Table1[[#This Row],[description]], "Instagram Reel:"),CHAR(10)))</f>
        <v>#N/A</v>
      </c>
    </row>
    <row r="253" spans="1:23" x14ac:dyDescent="0.3">
      <c r="A253" t="s">
        <v>11</v>
      </c>
      <c r="B253" t="s">
        <v>1837</v>
      </c>
      <c r="C253" t="s">
        <v>1838</v>
      </c>
      <c r="D253" t="s">
        <v>1839</v>
      </c>
      <c r="E253" t="s">
        <v>1836</v>
      </c>
      <c r="F253" t="s">
        <v>16</v>
      </c>
      <c r="G253" t="s">
        <v>1032</v>
      </c>
      <c r="H253" t="s">
        <v>1840</v>
      </c>
      <c r="I253" t="s">
        <v>1841</v>
      </c>
      <c r="J253" t="s">
        <v>1842</v>
      </c>
      <c r="K253" t="str">
        <f>LEFT(_xlfn.TEXTAFTER(Table1[[#This Row],[description]],"Label:"),10)</f>
        <v xml:space="preserve"> Geet MP3
</v>
      </c>
      <c r="L253" t="str" cm="1">
        <f t="array" ref="L2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3" t="str">
        <f>_xlfn.TEXTBEFORE(Table1[[#This Row],[Title]],{":","(","-"})</f>
        <v xml:space="preserve">Chobbar Title Track </v>
      </c>
      <c r="N253" t="str">
        <f>_xlfn.TEXTBEFORE(_xlfn.TEXTAFTER(Table1[[#This Row],[description]],"Singer:"),CHAR(10))</f>
        <v xml:space="preserve"> Jordan Sandhu</v>
      </c>
      <c r="O253" t="str">
        <f>_xlfn.TEXTBEFORE(_xlfn.TEXTAFTER(Table1[[#This Row],[description]],"Lyrics:"),CHAR(10))</f>
        <v xml:space="preserve"> Jaggi Jagowal</v>
      </c>
      <c r="P253" t="str">
        <f>_xlfn.TEXTBEFORE(_xlfn.TEXTAFTER(Table1[[#This Row],[description]],"Composer:"),CHAR(10))</f>
        <v xml:space="preserve"> Jaggi Jagowal</v>
      </c>
      <c r="Q253" t="str">
        <f>_xlfn.TEXTBEFORE(_xlfn.TEXTAFTER(Table1[[#This Row],[description]],CHAR(10)&amp;"Music:"),CHAR(10))</f>
        <v xml:space="preserve"> Showkidd</v>
      </c>
      <c r="R253" t="e">
        <f>_xlfn.TEXTBEFORE(_xlfn.TEXTAFTER(Table1[[#This Row],[description]],CHAR(10)&amp;"Video:"),CHAR(10))</f>
        <v>#N/A</v>
      </c>
      <c r="S253" s="1" t="e">
        <f>HYPERLINK(_xlfn.TEXTBEFORE(_xlfn.TEXTAFTER(Table1[[#This Row],[description]],"YouTube Music:"),CHAR(10)))</f>
        <v>#N/A</v>
      </c>
      <c r="T253" s="1" t="str">
        <f>HYPERLINK(_xlfn.TEXTBEFORE(_xlfn.TEXTAFTER(Table1[[#This Row],[description]],"Spotify:"),CHAR(10)))</f>
        <v xml:space="preserve"> http://bit.ly/3NFxnWe</v>
      </c>
      <c r="U253" s="1" t="str">
        <f>HYPERLINK(_xlfn.TEXTBEFORE(_xlfn.TEXTAFTER(Table1[[#This Row],[description]],"Apple Music:"),CHAR(10)))</f>
        <v xml:space="preserve"> http://bit.ly/3fIsyyX</v>
      </c>
      <c r="V253" s="1" t="e">
        <f>HYPERLINK(_xlfn.TEXTBEFORE(_xlfn.TEXTAFTER(Table1[[#This Row],[description]], "JioSaavn:"),CHAR(10)))</f>
        <v>#N/A</v>
      </c>
      <c r="W253" s="1" t="e">
        <f>HYPERLINK(_xlfn.TEXTBEFORE(_xlfn.TEXTAFTER(Table1[[#This Row],[description]], "Instagram Reel:"),CHAR(10)))</f>
        <v>#N/A</v>
      </c>
    </row>
    <row r="254" spans="1:23" x14ac:dyDescent="0.3">
      <c r="A254" t="s">
        <v>11</v>
      </c>
      <c r="B254" t="s">
        <v>1844</v>
      </c>
      <c r="C254" t="s">
        <v>1845</v>
      </c>
      <c r="D254" t="s">
        <v>1846</v>
      </c>
      <c r="E254" t="s">
        <v>1843</v>
      </c>
      <c r="F254" t="s">
        <v>16</v>
      </c>
      <c r="G254" t="s">
        <v>593</v>
      </c>
      <c r="H254" t="s">
        <v>1847</v>
      </c>
      <c r="I254" t="s">
        <v>1848</v>
      </c>
      <c r="J254" t="s">
        <v>1849</v>
      </c>
      <c r="K254" t="e">
        <f>LEFT(_xlfn.TEXTAFTER(Table1[[#This Row],[description]],"Music On:"),10)</f>
        <v>#N/A</v>
      </c>
      <c r="L254" t="str" cm="1">
        <f t="array" ref="L2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4" t="str">
        <f>_xlfn.TEXTBEFORE(Table1[[#This Row],[Title]],{":","(","-"})</f>
        <v xml:space="preserve">Chobbar Trailer 2 </v>
      </c>
      <c r="N254" t="e">
        <f>_xlfn.TEXTBEFORE(_xlfn.TEXTAFTER(Table1[[#This Row],[description]],"Singer:"),CHAR(10))</f>
        <v>#N/A</v>
      </c>
      <c r="O254" t="e">
        <f>_xlfn.TEXTBEFORE(_xlfn.TEXTAFTER(Table1[[#This Row],[description]],"Lyrics:"),CHAR(10))</f>
        <v>#N/A</v>
      </c>
      <c r="P254" t="e">
        <f>_xlfn.TEXTBEFORE(_xlfn.TEXTAFTER(Table1[[#This Row],[description]],"Composer:"),CHAR(10))</f>
        <v>#N/A</v>
      </c>
      <c r="Q254" t="e">
        <f>_xlfn.TEXTBEFORE(_xlfn.TEXTAFTER(Table1[[#This Row],[description]],CHAR(10)&amp;"Music:"),CHAR(10))</f>
        <v>#N/A</v>
      </c>
      <c r="R254" t="e">
        <f>_xlfn.TEXTBEFORE(_xlfn.TEXTAFTER(Table1[[#This Row],[description]],CHAR(10)&amp;"Video:"),CHAR(10))</f>
        <v>#N/A</v>
      </c>
      <c r="S254" s="1" t="e">
        <f>HYPERLINK(_xlfn.TEXTBEFORE(_xlfn.TEXTAFTER(Table1[[#This Row],[description]],"YouTube Music:"),CHAR(10)))</f>
        <v>#N/A</v>
      </c>
      <c r="T254" s="1" t="e">
        <f>HYPERLINK(_xlfn.TEXTBEFORE(_xlfn.TEXTAFTER(Table1[[#This Row],[description]],"Spotify:"),CHAR(10)))</f>
        <v>#N/A</v>
      </c>
      <c r="U254" s="1" t="e">
        <f>HYPERLINK(_xlfn.TEXTBEFORE(_xlfn.TEXTAFTER(Table1[[#This Row],[description]],"Apple Music:"),CHAR(10)))</f>
        <v>#N/A</v>
      </c>
      <c r="V254" s="1" t="e">
        <f>HYPERLINK(_xlfn.TEXTBEFORE(_xlfn.TEXTAFTER(Table1[[#This Row],[description]], "JioSaavn:"),CHAR(10)))</f>
        <v>#N/A</v>
      </c>
      <c r="W254" s="1" t="e">
        <f>HYPERLINK(_xlfn.TEXTBEFORE(_xlfn.TEXTAFTER(Table1[[#This Row],[description]], "Instagram Reel:"),CHAR(10)))</f>
        <v>#N/A</v>
      </c>
    </row>
    <row r="255" spans="1:23" x14ac:dyDescent="0.3">
      <c r="A255" t="s">
        <v>11</v>
      </c>
      <c r="B255" t="s">
        <v>1851</v>
      </c>
      <c r="C255" t="s">
        <v>1852</v>
      </c>
      <c r="D255" t="s">
        <v>1853</v>
      </c>
      <c r="E255" t="s">
        <v>1850</v>
      </c>
      <c r="F255" t="s">
        <v>16</v>
      </c>
      <c r="G255" t="s">
        <v>113</v>
      </c>
      <c r="H255" t="s">
        <v>1854</v>
      </c>
      <c r="I255" t="s">
        <v>1855</v>
      </c>
      <c r="J255" t="s">
        <v>1856</v>
      </c>
      <c r="K255" t="str">
        <f>LEFT(_xlfn.TEXTAFTER(Table1[[#This Row],[description]],"Label:"),10)</f>
        <v xml:space="preserve"> Geet MP3
</v>
      </c>
      <c r="L255" t="str" cm="1">
        <f t="array" ref="L2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5" t="str">
        <f>_xlfn.TEXTBEFORE(Table1[[#This Row],[Title]],{":","(","-"})</f>
        <v xml:space="preserve">TAUR </v>
      </c>
      <c r="N255" t="str">
        <f>_xlfn.TEXTBEFORE(_xlfn.TEXTAFTER(Table1[[#This Row],[description]],"Singer:"),CHAR(10))</f>
        <v xml:space="preserve"> Jass Manak </v>
      </c>
      <c r="O255" t="str">
        <f>_xlfn.TEXTBEFORE(_xlfn.TEXTAFTER(Table1[[#This Row],[description]],"Lyrics:"),CHAR(10))</f>
        <v xml:space="preserve"> Jass Manak </v>
      </c>
      <c r="P255" t="str">
        <f>_xlfn.TEXTBEFORE(_xlfn.TEXTAFTER(Table1[[#This Row],[description]],"Composer:"),CHAR(10))</f>
        <v xml:space="preserve"> Jass Manak </v>
      </c>
      <c r="Q255" t="str">
        <f>_xlfn.TEXTBEFORE(_xlfn.TEXTAFTER(Table1[[#This Row],[description]],CHAR(10)&amp;"Music:"),CHAR(10))</f>
        <v xml:space="preserve"> Ikky</v>
      </c>
      <c r="R255" t="e">
        <f>_xlfn.TEXTBEFORE(_xlfn.TEXTAFTER(Table1[[#This Row],[description]],CHAR(10)&amp;"Video:"),CHAR(10))</f>
        <v>#N/A</v>
      </c>
      <c r="S255" s="1" t="str">
        <f>HYPERLINK(_xlfn.TEXTBEFORE(_xlfn.TEXTAFTER(Table1[[#This Row],[description]],"YouTube Music:"),CHAR(10)))</f>
        <v xml:space="preserve"> https://bit.ly/3dkbGgZ</v>
      </c>
      <c r="T255" s="1" t="str">
        <f>HYPERLINK(_xlfn.TEXTBEFORE(_xlfn.TEXTAFTER(Table1[[#This Row],[description]],"Spotify:"),CHAR(10)))</f>
        <v xml:space="preserve"> https://spoti.fi/3UoqFXR</v>
      </c>
      <c r="U255" s="1" t="str">
        <f>HYPERLINK(_xlfn.TEXTBEFORE(_xlfn.TEXTAFTER(Table1[[#This Row],[description]],"Apple Music:"),CHAR(10)))</f>
        <v xml:space="preserve"> https://apple.co/3BVvr84</v>
      </c>
      <c r="V255" s="1" t="str">
        <f>HYPERLINK(_xlfn.TEXTBEFORE(_xlfn.TEXTAFTER(Table1[[#This Row],[description]], "JioSaavn:"),CHAR(10)))</f>
        <v xml:space="preserve"> https://bit.ly/3Dyy0Oi</v>
      </c>
      <c r="W255" s="1" t="e">
        <f>HYPERLINK(_xlfn.TEXTBEFORE(_xlfn.TEXTAFTER(Table1[[#This Row],[description]], "Instagram Reel:"),CHAR(10)))</f>
        <v>#N/A</v>
      </c>
    </row>
    <row r="256" spans="1:23" x14ac:dyDescent="0.3">
      <c r="A256" t="s">
        <v>11</v>
      </c>
      <c r="B256" t="s">
        <v>1858</v>
      </c>
      <c r="C256" t="s">
        <v>1859</v>
      </c>
      <c r="D256" t="s">
        <v>1860</v>
      </c>
      <c r="E256" t="s">
        <v>1857</v>
      </c>
      <c r="F256" t="s">
        <v>16</v>
      </c>
      <c r="G256" t="s">
        <v>1861</v>
      </c>
      <c r="H256" t="s">
        <v>1862</v>
      </c>
      <c r="I256" t="s">
        <v>1863</v>
      </c>
      <c r="J256" t="s">
        <v>1864</v>
      </c>
      <c r="K256" t="str">
        <f>LEFT(_xlfn.TEXTAFTER(Table1[[#This Row],[description]],"Label:"),10)</f>
        <v xml:space="preserve"> Geet MP3
</v>
      </c>
      <c r="L256" t="str" cm="1">
        <f t="array" ref="L2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6" t="str">
        <f>_xlfn.TEXTBEFORE(Table1[[#This Row],[Title]],{":","(","-"})</f>
        <v xml:space="preserve">Dooron Dooron </v>
      </c>
      <c r="N256" t="str">
        <f>_xlfn.TEXTBEFORE(_xlfn.TEXTAFTER(Table1[[#This Row],[description]],"Singer:"),CHAR(10))</f>
        <v xml:space="preserve"> Karan Randhawa</v>
      </c>
      <c r="O256" t="str">
        <f>_xlfn.TEXTBEFORE(_xlfn.TEXTAFTER(Table1[[#This Row],[description]],"Lyrics:"),CHAR(10))</f>
        <v xml:space="preserve"> Micheal</v>
      </c>
      <c r="P256" t="e">
        <f>_xlfn.TEXTBEFORE(_xlfn.TEXTAFTER(Table1[[#This Row],[description]],"Composer:"),CHAR(10))</f>
        <v>#N/A</v>
      </c>
      <c r="Q256" t="str">
        <f>_xlfn.TEXTBEFORE(_xlfn.TEXTAFTER(Table1[[#This Row],[description]],CHAR(10)&amp;"Music:"),CHAR(10))</f>
        <v xml:space="preserve"> Showkidd</v>
      </c>
      <c r="R256" t="e">
        <f>_xlfn.TEXTBEFORE(_xlfn.TEXTAFTER(Table1[[#This Row],[description]],CHAR(10)&amp;"Video:"),CHAR(10))</f>
        <v>#N/A</v>
      </c>
      <c r="S256" s="1" t="e">
        <f>HYPERLINK(_xlfn.TEXTBEFORE(_xlfn.TEXTAFTER(Table1[[#This Row],[description]],"YouTube Music:"),CHAR(10)))</f>
        <v>#N/A</v>
      </c>
      <c r="T256" s="1" t="str">
        <f>HYPERLINK(_xlfn.TEXTBEFORE(_xlfn.TEXTAFTER(Table1[[#This Row],[description]],"Spotify:"),CHAR(10)))</f>
        <v xml:space="preserve"> https://spoti.fi/3A0Bs0U</v>
      </c>
      <c r="U256" s="1" t="str">
        <f>HYPERLINK(_xlfn.TEXTBEFORE(_xlfn.TEXTAFTER(Table1[[#This Row],[description]],"Apple Music:"),CHAR(10)))</f>
        <v xml:space="preserve"> https://apple.co/3wdQ5gc</v>
      </c>
      <c r="V256" s="1" t="str">
        <f>HYPERLINK(_xlfn.TEXTBEFORE(_xlfn.TEXTAFTER(Table1[[#This Row],[description]], "JioSaavn:"),CHAR(10)))</f>
        <v xml:space="preserve"> https://bit.ly/3PyNgNz</v>
      </c>
      <c r="W256" s="1" t="e">
        <f>HYPERLINK(_xlfn.TEXTBEFORE(_xlfn.TEXTAFTER(Table1[[#This Row],[description]], "Instagram Reel:"),CHAR(10)))</f>
        <v>#N/A</v>
      </c>
    </row>
    <row r="257" spans="1:23" x14ac:dyDescent="0.3">
      <c r="A257" t="s">
        <v>11</v>
      </c>
      <c r="B257" t="s">
        <v>1866</v>
      </c>
      <c r="C257" t="s">
        <v>1867</v>
      </c>
      <c r="D257" t="s">
        <v>1868</v>
      </c>
      <c r="E257" t="s">
        <v>1865</v>
      </c>
      <c r="F257" t="s">
        <v>16</v>
      </c>
      <c r="G257" t="s">
        <v>1869</v>
      </c>
      <c r="H257" t="s">
        <v>1870</v>
      </c>
      <c r="I257" t="s">
        <v>1871</v>
      </c>
      <c r="J257" t="s">
        <v>1872</v>
      </c>
      <c r="K257" t="e">
        <f>LEFT(_xlfn.TEXTAFTER(Table1[[#This Row],[description]],"Music On:"),10)</f>
        <v>#N/A</v>
      </c>
      <c r="L257" t="str" cm="1">
        <f t="array" ref="L2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7" t="str">
        <f>_xlfn.TEXTBEFORE(Table1[[#This Row],[Title]],{":","(","-"})</f>
        <v xml:space="preserve">Koshish </v>
      </c>
      <c r="N257" t="str">
        <f>_xlfn.TEXTBEFORE(_xlfn.TEXTAFTER(Table1[[#This Row],[description]],"Singer:"),CHAR(10))</f>
        <v xml:space="preserve"> Avtar Gill</v>
      </c>
      <c r="O257" t="str">
        <f>_xlfn.TEXTBEFORE(_xlfn.TEXTAFTER(Table1[[#This Row],[description]],"Lyrics:"),CHAR(10))</f>
        <v xml:space="preserve"> Sarb Sidhu</v>
      </c>
      <c r="P257" t="e">
        <f>_xlfn.TEXTBEFORE(_xlfn.TEXTAFTER(Table1[[#This Row],[description]],"Composer:"),CHAR(10))</f>
        <v>#N/A</v>
      </c>
      <c r="Q257" t="str">
        <f>_xlfn.TEXTBEFORE(_xlfn.TEXTAFTER(Table1[[#This Row],[description]],CHAR(10)&amp;"Music:"),CHAR(10))</f>
        <v xml:space="preserve"> Crew Beats </v>
      </c>
      <c r="R257" t="str">
        <f>_xlfn.TEXTBEFORE(_xlfn.TEXTAFTER(Table1[[#This Row],[description]],CHAR(10)&amp;"Video:"),CHAR(10))</f>
        <v xml:space="preserve"> Gursimrat (GS)</v>
      </c>
      <c r="S257" s="1" t="e">
        <f>HYPERLINK(_xlfn.TEXTBEFORE(_xlfn.TEXTAFTER(Table1[[#This Row],[description]],"YouTube Music:"),CHAR(10)))</f>
        <v>#N/A</v>
      </c>
      <c r="T257" s="1" t="e">
        <f>HYPERLINK(_xlfn.TEXTBEFORE(_xlfn.TEXTAFTER(Table1[[#This Row],[description]],"Spotify:"),CHAR(10)))</f>
        <v>#N/A</v>
      </c>
      <c r="U257" s="1" t="e">
        <f>HYPERLINK(_xlfn.TEXTBEFORE(_xlfn.TEXTAFTER(Table1[[#This Row],[description]],"Apple Music:"),CHAR(10)))</f>
        <v>#N/A</v>
      </c>
      <c r="V257" s="1" t="e">
        <f>HYPERLINK(_xlfn.TEXTBEFORE(_xlfn.TEXTAFTER(Table1[[#This Row],[description]], "JioSaavn:"),CHAR(10)))</f>
        <v>#N/A</v>
      </c>
      <c r="W257" s="1" t="e">
        <f>HYPERLINK(_xlfn.TEXTBEFORE(_xlfn.TEXTAFTER(Table1[[#This Row],[description]], "Instagram Reel:"),CHAR(10)))</f>
        <v>#N/A</v>
      </c>
    </row>
    <row r="258" spans="1:23" x14ac:dyDescent="0.3">
      <c r="A258" t="s">
        <v>11</v>
      </c>
      <c r="B258" t="s">
        <v>1874</v>
      </c>
      <c r="C258" t="s">
        <v>1875</v>
      </c>
      <c r="D258" t="s">
        <v>1876</v>
      </c>
      <c r="E258" t="s">
        <v>1873</v>
      </c>
      <c r="F258" t="s">
        <v>16</v>
      </c>
      <c r="G258" t="s">
        <v>1877</v>
      </c>
      <c r="H258" t="s">
        <v>1878</v>
      </c>
      <c r="I258" t="s">
        <v>1879</v>
      </c>
      <c r="J258" t="s">
        <v>1880</v>
      </c>
      <c r="K258" t="str">
        <f>LEFT(_xlfn.TEXTAFTER(Table1[[#This Row],[description]],"Label:"),10)</f>
        <v xml:space="preserve"> Geet MP3
</v>
      </c>
      <c r="L258" t="str" cm="1">
        <f t="array" ref="L2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8" t="str">
        <f>_xlfn.TEXTBEFORE(Table1[[#This Row],[Title]],{":","(","-"})</f>
        <v xml:space="preserve">Love Thunder Lofi Album </v>
      </c>
      <c r="N258" t="e">
        <f>_xlfn.TEXTBEFORE(_xlfn.TEXTAFTER(Table1[[#This Row],[description]],"Singer:"),CHAR(10))</f>
        <v>#N/A</v>
      </c>
      <c r="O258" t="e">
        <f>_xlfn.TEXTBEFORE(_xlfn.TEXTAFTER(Table1[[#This Row],[description]],"Lyrics:"),CHAR(10))</f>
        <v>#N/A</v>
      </c>
      <c r="P258" t="e">
        <f>_xlfn.TEXTBEFORE(_xlfn.TEXTAFTER(Table1[[#This Row],[description]],"Composer:"),CHAR(10))</f>
        <v>#N/A</v>
      </c>
      <c r="Q258" t="e">
        <f>_xlfn.TEXTBEFORE(_xlfn.TEXTAFTER(Table1[[#This Row],[description]],CHAR(10)&amp;"Music:"),CHAR(10))</f>
        <v>#N/A</v>
      </c>
      <c r="R258" t="e">
        <f>_xlfn.TEXTBEFORE(_xlfn.TEXTAFTER(Table1[[#This Row],[description]],CHAR(10)&amp;"Video:"),CHAR(10))</f>
        <v>#N/A</v>
      </c>
      <c r="S258" s="1" t="str">
        <f>HYPERLINK(_xlfn.TEXTBEFORE(_xlfn.TEXTAFTER(Table1[[#This Row],[description]],"YouTube Music:"),CHAR(10)))</f>
        <v xml:space="preserve"> https://bit.ly/3dkbGgZ</v>
      </c>
      <c r="T258" s="1" t="str">
        <f>HYPERLINK(_xlfn.TEXTBEFORE(_xlfn.TEXTAFTER(Table1[[#This Row],[description]],"Spotify:"),CHAR(10)))</f>
        <v xml:space="preserve"> https://spoti.fi/3UoqFXR</v>
      </c>
      <c r="U258" s="1" t="str">
        <f>HYPERLINK(_xlfn.TEXTBEFORE(_xlfn.TEXTAFTER(Table1[[#This Row],[description]],"Apple Music:"),CHAR(10)))</f>
        <v xml:space="preserve"> https://apple.co/3BVvr84</v>
      </c>
      <c r="V258" s="1" t="str">
        <f>HYPERLINK(_xlfn.TEXTBEFORE(_xlfn.TEXTAFTER(Table1[[#This Row],[description]], "JioSaavn:"),CHAR(10)))</f>
        <v xml:space="preserve"> https://bit.ly/3Dyy0Oi</v>
      </c>
      <c r="W258" s="1" t="e">
        <f>HYPERLINK(_xlfn.TEXTBEFORE(_xlfn.TEXTAFTER(Table1[[#This Row],[description]], "Instagram Reel:"),CHAR(10)))</f>
        <v>#N/A</v>
      </c>
    </row>
    <row r="259" spans="1:23" x14ac:dyDescent="0.3">
      <c r="A259" t="s">
        <v>11</v>
      </c>
      <c r="B259" t="s">
        <v>1882</v>
      </c>
      <c r="C259" t="s">
        <v>1883</v>
      </c>
      <c r="D259" t="s">
        <v>1884</v>
      </c>
      <c r="E259" t="s">
        <v>1881</v>
      </c>
      <c r="F259" t="s">
        <v>16</v>
      </c>
      <c r="G259" t="s">
        <v>121</v>
      </c>
      <c r="H259" t="s">
        <v>1885</v>
      </c>
      <c r="I259" t="s">
        <v>1886</v>
      </c>
      <c r="J259" t="s">
        <v>1887</v>
      </c>
      <c r="K259" t="e">
        <f>LEFT(_xlfn.TEXTAFTER(Table1[[#This Row],[description]],"Music On:"),10)</f>
        <v>#N/A</v>
      </c>
      <c r="L259" t="str" cm="1">
        <f t="array" ref="L2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59" t="str">
        <f>_xlfn.TEXTBEFORE(Table1[[#This Row],[Title]],{":","(","-"})</f>
        <v xml:space="preserve">Chobbar Trailer 1 </v>
      </c>
      <c r="N259" t="e">
        <f>_xlfn.TEXTBEFORE(_xlfn.TEXTAFTER(Table1[[#This Row],[description]],"Singer:"),CHAR(10))</f>
        <v>#N/A</v>
      </c>
      <c r="O259" t="e">
        <f>_xlfn.TEXTBEFORE(_xlfn.TEXTAFTER(Table1[[#This Row],[description]],"Lyrics:"),CHAR(10))</f>
        <v>#N/A</v>
      </c>
      <c r="P259" t="e">
        <f>_xlfn.TEXTBEFORE(_xlfn.TEXTAFTER(Table1[[#This Row],[description]],"Composer:"),CHAR(10))</f>
        <v>#N/A</v>
      </c>
      <c r="Q259" t="e">
        <f>_xlfn.TEXTBEFORE(_xlfn.TEXTAFTER(Table1[[#This Row],[description]],CHAR(10)&amp;"Music:"),CHAR(10))</f>
        <v>#N/A</v>
      </c>
      <c r="R259" t="e">
        <f>_xlfn.TEXTBEFORE(_xlfn.TEXTAFTER(Table1[[#This Row],[description]],CHAR(10)&amp;"Video:"),CHAR(10))</f>
        <v>#N/A</v>
      </c>
      <c r="S259" s="1" t="e">
        <f>HYPERLINK(_xlfn.TEXTBEFORE(_xlfn.TEXTAFTER(Table1[[#This Row],[description]],"YouTube Music:"),CHAR(10)))</f>
        <v>#N/A</v>
      </c>
      <c r="T259" s="1" t="e">
        <f>HYPERLINK(_xlfn.TEXTBEFORE(_xlfn.TEXTAFTER(Table1[[#This Row],[description]],"Spotify:"),CHAR(10)))</f>
        <v>#N/A</v>
      </c>
      <c r="U259" s="1" t="e">
        <f>HYPERLINK(_xlfn.TEXTBEFORE(_xlfn.TEXTAFTER(Table1[[#This Row],[description]],"Apple Music:"),CHAR(10)))</f>
        <v>#N/A</v>
      </c>
      <c r="V259" s="1" t="e">
        <f>HYPERLINK(_xlfn.TEXTBEFORE(_xlfn.TEXTAFTER(Table1[[#This Row],[description]], "JioSaavn:"),CHAR(10)))</f>
        <v>#N/A</v>
      </c>
      <c r="W259" s="1" t="e">
        <f>HYPERLINK(_xlfn.TEXTBEFORE(_xlfn.TEXTAFTER(Table1[[#This Row],[description]], "Instagram Reel:"),CHAR(10)))</f>
        <v>#N/A</v>
      </c>
    </row>
    <row r="260" spans="1:23" x14ac:dyDescent="0.3">
      <c r="A260" t="s">
        <v>11</v>
      </c>
      <c r="B260" t="s">
        <v>1889</v>
      </c>
      <c r="C260" t="s">
        <v>1890</v>
      </c>
      <c r="D260" t="s">
        <v>1891</v>
      </c>
      <c r="E260" t="s">
        <v>1888</v>
      </c>
      <c r="F260" t="s">
        <v>16</v>
      </c>
      <c r="G260" t="s">
        <v>377</v>
      </c>
      <c r="H260" t="s">
        <v>1892</v>
      </c>
      <c r="I260" t="s">
        <v>1893</v>
      </c>
      <c r="J260" t="s">
        <v>1894</v>
      </c>
      <c r="K260" t="str">
        <f>LEFT(_xlfn.TEXTAFTER(Table1[[#This Row],[description]],"Label:"),10)</f>
        <v xml:space="preserve"> Geet MP3
</v>
      </c>
      <c r="L260" t="str" cm="1">
        <f t="array" ref="L2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0" t="str">
        <f>_xlfn.TEXTBEFORE(Table1[[#This Row],[Title]],{":","(","-"})</f>
        <v xml:space="preserve">Kuj Gallan </v>
      </c>
      <c r="N260" t="str">
        <f>_xlfn.TEXTBEFORE(_xlfn.TEXTAFTER(Table1[[#This Row],[description]],"Singer:"),CHAR(10))</f>
        <v xml:space="preserve"> Satbir Aujla</v>
      </c>
      <c r="O260" t="str">
        <f>_xlfn.TEXTBEFORE(_xlfn.TEXTAFTER(Table1[[#This Row],[description]],"Lyrics:"),CHAR(10))</f>
        <v xml:space="preserve"> Satbir Aujla</v>
      </c>
      <c r="P260" t="str">
        <f>_xlfn.TEXTBEFORE(_xlfn.TEXTAFTER(Table1[[#This Row],[description]],"Composer:"),CHAR(10))</f>
        <v xml:space="preserve"> Satbir Aujla</v>
      </c>
      <c r="Q260" t="str">
        <f>_xlfn.TEXTBEFORE(_xlfn.TEXTAFTER(Table1[[#This Row],[description]],CHAR(10)&amp;"Music:"),CHAR(10))</f>
        <v xml:space="preserve"> Jazz Dee</v>
      </c>
      <c r="R260" t="e">
        <f>_xlfn.TEXTBEFORE(_xlfn.TEXTAFTER(Table1[[#This Row],[description]],CHAR(10)&amp;"Video:"),CHAR(10))</f>
        <v>#N/A</v>
      </c>
      <c r="S260" s="1" t="e">
        <f>HYPERLINK(_xlfn.TEXTBEFORE(_xlfn.TEXTAFTER(Table1[[#This Row],[description]],"YouTube Music:"),CHAR(10)))</f>
        <v>#N/A</v>
      </c>
      <c r="T260" s="1" t="str">
        <f>HYPERLINK(_xlfn.TEXTBEFORE(_xlfn.TEXTAFTER(Table1[[#This Row],[description]],"Spotify:"),CHAR(10)))</f>
        <v xml:space="preserve"> https://spoti.fi/3PgxQh8</v>
      </c>
      <c r="U260" s="1" t="str">
        <f>HYPERLINK(_xlfn.TEXTBEFORE(_xlfn.TEXTAFTER(Table1[[#This Row],[description]],"Apple Music:"),CHAR(10)))</f>
        <v xml:space="preserve"> https://apple.co/3RoIjsU</v>
      </c>
      <c r="V260" s="1" t="e">
        <f>HYPERLINK(_xlfn.TEXTBEFORE(_xlfn.TEXTAFTER(Table1[[#This Row],[description]], "JioSaavn:"),CHAR(10)))</f>
        <v>#N/A</v>
      </c>
      <c r="W260" s="1" t="e">
        <f>HYPERLINK(_xlfn.TEXTBEFORE(_xlfn.TEXTAFTER(Table1[[#This Row],[description]], "Instagram Reel:"),CHAR(10)))</f>
        <v>#N/A</v>
      </c>
    </row>
    <row r="261" spans="1:23" x14ac:dyDescent="0.3">
      <c r="A261" t="s">
        <v>11</v>
      </c>
      <c r="B261" t="s">
        <v>1896</v>
      </c>
      <c r="C261" t="s">
        <v>1897</v>
      </c>
      <c r="D261" t="s">
        <v>1898</v>
      </c>
      <c r="E261" t="s">
        <v>1895</v>
      </c>
      <c r="F261" t="s">
        <v>16</v>
      </c>
      <c r="G261" t="s">
        <v>1899</v>
      </c>
      <c r="H261" t="s">
        <v>1900</v>
      </c>
      <c r="I261" t="s">
        <v>1901</v>
      </c>
      <c r="J261" t="s">
        <v>1902</v>
      </c>
      <c r="K261" t="str">
        <f>LEFT(_xlfn.TEXTAFTER(Table1[[#This Row],[description]],"Label:"),10)</f>
        <v xml:space="preserve"> Geet MP3
</v>
      </c>
      <c r="L261" t="str" cm="1">
        <f t="array" ref="L2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1" t="str">
        <f>_xlfn.TEXTBEFORE(Table1[[#This Row],[Title]],{":","(","-"})</f>
        <v xml:space="preserve">Love Thunder Audio Jukebox </v>
      </c>
      <c r="N261" t="e">
        <f>_xlfn.TEXTBEFORE(_xlfn.TEXTAFTER(Table1[[#This Row],[description]],"Singer:"),CHAR(10))</f>
        <v>#N/A</v>
      </c>
      <c r="O261" t="e">
        <f>_xlfn.TEXTBEFORE(_xlfn.TEXTAFTER(Table1[[#This Row],[description]],"Lyrics:"),CHAR(10))</f>
        <v>#N/A</v>
      </c>
      <c r="P261" t="e">
        <f>_xlfn.TEXTBEFORE(_xlfn.TEXTAFTER(Table1[[#This Row],[description]],"Composer:"),CHAR(10))</f>
        <v>#N/A</v>
      </c>
      <c r="Q261" t="e">
        <f>_xlfn.TEXTBEFORE(_xlfn.TEXTAFTER(Table1[[#This Row],[description]],CHAR(10)&amp;"Music:"),CHAR(10))</f>
        <v>#N/A</v>
      </c>
      <c r="R261" t="e">
        <f>_xlfn.TEXTBEFORE(_xlfn.TEXTAFTER(Table1[[#This Row],[description]],CHAR(10)&amp;"Video:"),CHAR(10))</f>
        <v>#N/A</v>
      </c>
      <c r="S261" s="1" t="str">
        <f>HYPERLINK(_xlfn.TEXTBEFORE(_xlfn.TEXTAFTER(Table1[[#This Row],[description]],"YouTube Music:"),CHAR(10)))</f>
        <v xml:space="preserve"> https://bit.ly/3dkbGgZ</v>
      </c>
      <c r="T261" s="1" t="str">
        <f>HYPERLINK(_xlfn.TEXTBEFORE(_xlfn.TEXTAFTER(Table1[[#This Row],[description]],"Spotify:"),CHAR(10)))</f>
        <v xml:space="preserve"> https://spoti.fi/3UoqFXR</v>
      </c>
      <c r="U261" s="1" t="str">
        <f>HYPERLINK(_xlfn.TEXTBEFORE(_xlfn.TEXTAFTER(Table1[[#This Row],[description]],"Apple Music:"),CHAR(10)))</f>
        <v xml:space="preserve"> https://apple.co/3BVvr84</v>
      </c>
      <c r="V261" s="1" t="str">
        <f>HYPERLINK(_xlfn.TEXTBEFORE(_xlfn.TEXTAFTER(Table1[[#This Row],[description]], "JioSaavn:"),CHAR(10)))</f>
        <v xml:space="preserve"> https://bit.ly/3Dyy0Oi</v>
      </c>
      <c r="W261" s="1" t="e">
        <f>HYPERLINK(_xlfn.TEXTBEFORE(_xlfn.TEXTAFTER(Table1[[#This Row],[description]], "Instagram Reel:"),CHAR(10)))</f>
        <v>#N/A</v>
      </c>
    </row>
    <row r="262" spans="1:23" x14ac:dyDescent="0.3">
      <c r="A262" t="s">
        <v>11</v>
      </c>
      <c r="B262" t="s">
        <v>1904</v>
      </c>
      <c r="C262" t="s">
        <v>1905</v>
      </c>
      <c r="D262" t="s">
        <v>1906</v>
      </c>
      <c r="E262" t="s">
        <v>1903</v>
      </c>
      <c r="F262" t="s">
        <v>16</v>
      </c>
      <c r="G262" t="s">
        <v>246</v>
      </c>
      <c r="H262" t="s">
        <v>1907</v>
      </c>
      <c r="I262" t="s">
        <v>1908</v>
      </c>
      <c r="J262" t="s">
        <v>1909</v>
      </c>
      <c r="K262" t="str">
        <f>LEFT(_xlfn.TEXTAFTER(Table1[[#This Row],[description]],"Label:"),10)</f>
        <v xml:space="preserve"> Geet MP3
</v>
      </c>
      <c r="L262" t="str" cm="1">
        <f t="array" ref="L2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2" t="str">
        <f>_xlfn.TEXTBEFORE(Table1[[#This Row],[Title]],{":","(","-"})</f>
        <v xml:space="preserve">MAHIYA </v>
      </c>
      <c r="N262" t="str">
        <f>_xlfn.TEXTBEFORE(_xlfn.TEXTAFTER(Table1[[#This Row],[description]],"Singer:"),CHAR(10))</f>
        <v xml:space="preserve"> Jass Manak </v>
      </c>
      <c r="O262" t="str">
        <f>_xlfn.TEXTBEFORE(_xlfn.TEXTAFTER(Table1[[#This Row],[description]],"Lyrics:"),CHAR(10))</f>
        <v xml:space="preserve"> Jass Manak </v>
      </c>
      <c r="P262" t="str">
        <f>_xlfn.TEXTBEFORE(_xlfn.TEXTAFTER(Table1[[#This Row],[description]],"Composer:"),CHAR(10))</f>
        <v xml:space="preserve"> Jass Manak </v>
      </c>
      <c r="Q262" t="str">
        <f>_xlfn.TEXTBEFORE(_xlfn.TEXTAFTER(Table1[[#This Row],[description]],CHAR(10)&amp;"Music:"),CHAR(10))</f>
        <v xml:space="preserve"> V Barot </v>
      </c>
      <c r="R262" t="e">
        <f>_xlfn.TEXTBEFORE(_xlfn.TEXTAFTER(Table1[[#This Row],[description]],CHAR(10)&amp;"Video:"),CHAR(10))</f>
        <v>#N/A</v>
      </c>
      <c r="S262" s="1" t="str">
        <f>HYPERLINK(_xlfn.TEXTBEFORE(_xlfn.TEXTAFTER(Table1[[#This Row],[description]],"YouTube Music:"),CHAR(10)))</f>
        <v xml:space="preserve"> https://bit.ly/3dkbGgZ</v>
      </c>
      <c r="T262" s="1" t="str">
        <f>HYPERLINK(_xlfn.TEXTBEFORE(_xlfn.TEXTAFTER(Table1[[#This Row],[description]],"Spotify:"),CHAR(10)))</f>
        <v xml:space="preserve"> https://spoti.fi/3UoqFXR</v>
      </c>
      <c r="U262" s="1" t="str">
        <f>HYPERLINK(_xlfn.TEXTBEFORE(_xlfn.TEXTAFTER(Table1[[#This Row],[description]],"Apple Music:"),CHAR(10)))</f>
        <v xml:space="preserve"> https://apple.co/3BVvr84</v>
      </c>
      <c r="V262" s="1" t="str">
        <f>HYPERLINK(_xlfn.TEXTBEFORE(_xlfn.TEXTAFTER(Table1[[#This Row],[description]], "JioSaavn:"),CHAR(10)))</f>
        <v xml:space="preserve"> https://bit.ly/3Dyy0Oi</v>
      </c>
      <c r="W262" s="1" t="e">
        <f>HYPERLINK(_xlfn.TEXTBEFORE(_xlfn.TEXTAFTER(Table1[[#This Row],[description]], "Instagram Reel:"),CHAR(10)))</f>
        <v>#N/A</v>
      </c>
    </row>
    <row r="263" spans="1:23" x14ac:dyDescent="0.3">
      <c r="A263" t="s">
        <v>11</v>
      </c>
      <c r="B263" t="s">
        <v>1911</v>
      </c>
      <c r="C263" t="s">
        <v>1912</v>
      </c>
      <c r="D263" t="s">
        <v>1913</v>
      </c>
      <c r="E263" t="s">
        <v>1910</v>
      </c>
      <c r="F263" t="s">
        <v>16</v>
      </c>
      <c r="G263" t="s">
        <v>1914</v>
      </c>
      <c r="H263" t="s">
        <v>1915</v>
      </c>
      <c r="I263" t="s">
        <v>1916</v>
      </c>
      <c r="J263" t="s">
        <v>1917</v>
      </c>
      <c r="K263" t="str">
        <f>LEFT(_xlfn.TEXTAFTER(Table1[[#This Row],[description]],"Label:"),10)</f>
        <v xml:space="preserve"> Geet MP3
</v>
      </c>
      <c r="L263" t="str" cm="1">
        <f t="array" ref="L2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3" t="str">
        <f>_xlfn.TEXTBEFORE(Table1[[#This Row],[Title]],{":","(","-"})</f>
        <v xml:space="preserve">POSSESSIVE </v>
      </c>
      <c r="N263" t="str">
        <f>_xlfn.TEXTBEFORE(_xlfn.TEXTAFTER(Table1[[#This Row],[description]],"Singer:"),CHAR(10))</f>
        <v xml:space="preserve"> Jass Manak </v>
      </c>
      <c r="O263" t="str">
        <f>_xlfn.TEXTBEFORE(_xlfn.TEXTAFTER(Table1[[#This Row],[description]],"Lyrics:"),CHAR(10))</f>
        <v xml:space="preserve"> Jass Manak </v>
      </c>
      <c r="P263" t="str">
        <f>_xlfn.TEXTBEFORE(_xlfn.TEXTAFTER(Table1[[#This Row],[description]],"Composer:"),CHAR(10))</f>
        <v xml:space="preserve"> Jass Manak </v>
      </c>
      <c r="Q263" t="str">
        <f>_xlfn.TEXTBEFORE(_xlfn.TEXTAFTER(Table1[[#This Row],[description]],CHAR(10)&amp;"Music:"),CHAR(10))</f>
        <v xml:space="preserve"> V Barot</v>
      </c>
      <c r="R263" t="e">
        <f>_xlfn.TEXTBEFORE(_xlfn.TEXTAFTER(Table1[[#This Row],[description]],CHAR(10)&amp;"Video:"),CHAR(10))</f>
        <v>#N/A</v>
      </c>
      <c r="S263" s="1" t="str">
        <f>HYPERLINK(_xlfn.TEXTBEFORE(_xlfn.TEXTAFTER(Table1[[#This Row],[description]],"YouTube Music:"),CHAR(10)))</f>
        <v xml:space="preserve"> https://bit.ly/3dkbGgZ</v>
      </c>
      <c r="T263" s="1" t="str">
        <f>HYPERLINK(_xlfn.TEXTBEFORE(_xlfn.TEXTAFTER(Table1[[#This Row],[description]],"Spotify:"),CHAR(10)))</f>
        <v xml:space="preserve"> https://spoti.fi/3UoqFXR</v>
      </c>
      <c r="U263" s="1" t="str">
        <f>HYPERLINK(_xlfn.TEXTBEFORE(_xlfn.TEXTAFTER(Table1[[#This Row],[description]],"Apple Music:"),CHAR(10)))</f>
        <v xml:space="preserve"> https://apple.co/3BVvr84</v>
      </c>
      <c r="V263" s="1" t="str">
        <f>HYPERLINK(_xlfn.TEXTBEFORE(_xlfn.TEXTAFTER(Table1[[#This Row],[description]], "JioSaavn:"),CHAR(10)))</f>
        <v xml:space="preserve"> https://bit.ly/3Dyy0Oi</v>
      </c>
      <c r="W263" s="1" t="e">
        <f>HYPERLINK(_xlfn.TEXTBEFORE(_xlfn.TEXTAFTER(Table1[[#This Row],[description]], "Instagram Reel:"),CHAR(10)))</f>
        <v>#N/A</v>
      </c>
    </row>
    <row r="264" spans="1:23" x14ac:dyDescent="0.3">
      <c r="A264" t="s">
        <v>11</v>
      </c>
      <c r="B264" t="s">
        <v>1919</v>
      </c>
      <c r="C264" t="s">
        <v>1920</v>
      </c>
      <c r="D264" t="s">
        <v>1921</v>
      </c>
      <c r="E264" t="s">
        <v>1918</v>
      </c>
      <c r="F264" t="s">
        <v>16</v>
      </c>
      <c r="G264" t="s">
        <v>113</v>
      </c>
      <c r="H264" t="s">
        <v>1922</v>
      </c>
      <c r="I264" t="s">
        <v>1923</v>
      </c>
      <c r="J264" t="s">
        <v>1924</v>
      </c>
      <c r="K264" t="str">
        <f>LEFT(_xlfn.TEXTAFTER(Table1[[#This Row],[description]],"Label:"),10)</f>
        <v xml:space="preserve"> Geet MP3
</v>
      </c>
      <c r="L264" t="str" cm="1">
        <f t="array" ref="L2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4" t="str">
        <f>_xlfn.TEXTBEFORE(Table1[[#This Row],[Title]],{":","(","-"})</f>
        <v xml:space="preserve">BACHKE </v>
      </c>
      <c r="N264" t="str">
        <f>_xlfn.TEXTBEFORE(_xlfn.TEXTAFTER(Table1[[#This Row],[description]],"Singer:"),CHAR(10))</f>
        <v xml:space="preserve"> Jass Manak </v>
      </c>
      <c r="O264" t="str">
        <f>_xlfn.TEXTBEFORE(_xlfn.TEXTAFTER(Table1[[#This Row],[description]],"Lyrics:"),CHAR(10))</f>
        <v xml:space="preserve"> Jass Manak </v>
      </c>
      <c r="P264" t="str">
        <f>_xlfn.TEXTBEFORE(_xlfn.TEXTAFTER(Table1[[#This Row],[description]],"Composer:"),CHAR(10))</f>
        <v xml:space="preserve"> Jass Manak </v>
      </c>
      <c r="Q264" t="str">
        <f>_xlfn.TEXTBEFORE(_xlfn.TEXTAFTER(Table1[[#This Row],[description]],CHAR(10)&amp;"Music:"),CHAR(10))</f>
        <v xml:space="preserve"> Sharry Nexus</v>
      </c>
      <c r="R264" t="e">
        <f>_xlfn.TEXTBEFORE(_xlfn.TEXTAFTER(Table1[[#This Row],[description]],CHAR(10)&amp;"Video:"),CHAR(10))</f>
        <v>#N/A</v>
      </c>
      <c r="S264" s="1" t="str">
        <f>HYPERLINK(_xlfn.TEXTBEFORE(_xlfn.TEXTAFTER(Table1[[#This Row],[description]],"YouTube Music:"),CHAR(10)))</f>
        <v xml:space="preserve"> https://bit.ly/3dkbGgZ</v>
      </c>
      <c r="T264" s="1" t="str">
        <f>HYPERLINK(_xlfn.TEXTBEFORE(_xlfn.TEXTAFTER(Table1[[#This Row],[description]],"Spotify:"),CHAR(10)))</f>
        <v xml:space="preserve"> https://spoti.fi/3UoqFXR</v>
      </c>
      <c r="U264" s="1" t="str">
        <f>HYPERLINK(_xlfn.TEXTBEFORE(_xlfn.TEXTAFTER(Table1[[#This Row],[description]],"Apple Music:"),CHAR(10)))</f>
        <v xml:space="preserve"> https://apple.co/3BVvr84</v>
      </c>
      <c r="V264" s="1" t="str">
        <f>HYPERLINK(_xlfn.TEXTBEFORE(_xlfn.TEXTAFTER(Table1[[#This Row],[description]], "JioSaavn:"),CHAR(10)))</f>
        <v xml:space="preserve"> https://bit.ly/3Dyy0Oi</v>
      </c>
      <c r="W264" s="1" t="e">
        <f>HYPERLINK(_xlfn.TEXTBEFORE(_xlfn.TEXTAFTER(Table1[[#This Row],[description]], "Instagram Reel:"),CHAR(10)))</f>
        <v>#N/A</v>
      </c>
    </row>
    <row r="265" spans="1:23" x14ac:dyDescent="0.3">
      <c r="A265" t="s">
        <v>11</v>
      </c>
      <c r="B265" t="s">
        <v>1926</v>
      </c>
      <c r="C265" t="s">
        <v>1927</v>
      </c>
      <c r="D265" t="s">
        <v>1928</v>
      </c>
      <c r="E265" t="s">
        <v>1925</v>
      </c>
      <c r="F265" t="s">
        <v>16</v>
      </c>
      <c r="G265" t="s">
        <v>818</v>
      </c>
      <c r="H265" t="s">
        <v>1929</v>
      </c>
      <c r="I265" t="s">
        <v>1930</v>
      </c>
      <c r="J265" t="s">
        <v>1931</v>
      </c>
      <c r="K265" t="str">
        <f>LEFT(_xlfn.TEXTAFTER(Table1[[#This Row],[description]],"Label:"),10)</f>
        <v xml:space="preserve"> Geet MP3
</v>
      </c>
      <c r="L265" t="str" cm="1">
        <f t="array" ref="L2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5" t="str">
        <f>_xlfn.TEXTBEFORE(Table1[[#This Row],[Title]],{":","(","-"})</f>
        <v xml:space="preserve">ADDICTION </v>
      </c>
      <c r="N265" t="str">
        <f>_xlfn.TEXTBEFORE(_xlfn.TEXTAFTER(Table1[[#This Row],[description]],"Singer:"),CHAR(10))</f>
        <v xml:space="preserve"> Jass Manak </v>
      </c>
      <c r="O265" t="str">
        <f>_xlfn.TEXTBEFORE(_xlfn.TEXTAFTER(Table1[[#This Row],[description]],"Lyrics:"),CHAR(10))</f>
        <v xml:space="preserve"> Jass Manak </v>
      </c>
      <c r="P265" t="str">
        <f>_xlfn.TEXTBEFORE(_xlfn.TEXTAFTER(Table1[[#This Row],[description]],"Composer:"),CHAR(10))</f>
        <v xml:space="preserve"> Jass Manak </v>
      </c>
      <c r="Q265" t="str">
        <f>_xlfn.TEXTBEFORE(_xlfn.TEXTAFTER(Table1[[#This Row],[description]],CHAR(10)&amp;"Music:"),CHAR(10))</f>
        <v xml:space="preserve"> Sharry Nexus</v>
      </c>
      <c r="R265" t="e">
        <f>_xlfn.TEXTBEFORE(_xlfn.TEXTAFTER(Table1[[#This Row],[description]],CHAR(10)&amp;"Video:"),CHAR(10))</f>
        <v>#N/A</v>
      </c>
      <c r="S265" s="1" t="str">
        <f>HYPERLINK(_xlfn.TEXTBEFORE(_xlfn.TEXTAFTER(Table1[[#This Row],[description]],"YouTube Music:"),CHAR(10)))</f>
        <v xml:space="preserve"> https://bit.ly/3dkbGgZ</v>
      </c>
      <c r="T265" s="1" t="str">
        <f>HYPERLINK(_xlfn.TEXTBEFORE(_xlfn.TEXTAFTER(Table1[[#This Row],[description]],"Spotify:"),CHAR(10)))</f>
        <v xml:space="preserve"> https://spoti.fi/3UoqFXR</v>
      </c>
      <c r="U265" s="1" t="str">
        <f>HYPERLINK(_xlfn.TEXTBEFORE(_xlfn.TEXTAFTER(Table1[[#This Row],[description]],"Apple Music:"),CHAR(10)))</f>
        <v xml:space="preserve"> https://apple.co/3BVvr84</v>
      </c>
      <c r="V265" s="1" t="str">
        <f>HYPERLINK(_xlfn.TEXTBEFORE(_xlfn.TEXTAFTER(Table1[[#This Row],[description]], "JioSaavn:"),CHAR(10)))</f>
        <v xml:space="preserve"> https://bit.ly/3Dyy0Oi</v>
      </c>
      <c r="W265" s="1" t="e">
        <f>HYPERLINK(_xlfn.TEXTBEFORE(_xlfn.TEXTAFTER(Table1[[#This Row],[description]], "Instagram Reel:"),CHAR(10)))</f>
        <v>#N/A</v>
      </c>
    </row>
    <row r="266" spans="1:23" x14ac:dyDescent="0.3">
      <c r="A266" t="s">
        <v>11</v>
      </c>
      <c r="B266" t="s">
        <v>1933</v>
      </c>
      <c r="C266" t="s">
        <v>1934</v>
      </c>
      <c r="D266" t="s">
        <v>1935</v>
      </c>
      <c r="E266" t="s">
        <v>1932</v>
      </c>
      <c r="F266" t="s">
        <v>16</v>
      </c>
      <c r="G266" t="s">
        <v>1040</v>
      </c>
      <c r="H266" t="s">
        <v>1936</v>
      </c>
      <c r="I266" t="s">
        <v>1937</v>
      </c>
      <c r="J266" t="s">
        <v>1938</v>
      </c>
      <c r="K266" t="str">
        <f>LEFT(_xlfn.TEXTAFTER(Table1[[#This Row],[description]],"Label:"),10)</f>
        <v xml:space="preserve"> Geet MP3
</v>
      </c>
      <c r="L266" t="str" cm="1">
        <f t="array" ref="L2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6" t="str">
        <f>_xlfn.TEXTBEFORE(Table1[[#This Row],[Title]],{":","(","-"})</f>
        <v xml:space="preserve">VENOM LOVE </v>
      </c>
      <c r="N266" t="str">
        <f>_xlfn.TEXTBEFORE(_xlfn.TEXTAFTER(Table1[[#This Row],[description]],"Singer:"),CHAR(10))</f>
        <v xml:space="preserve"> Jass Manak </v>
      </c>
      <c r="O266" t="str">
        <f>_xlfn.TEXTBEFORE(_xlfn.TEXTAFTER(Table1[[#This Row],[description]],"Lyrics:"),CHAR(10))</f>
        <v xml:space="preserve"> Jass Manak </v>
      </c>
      <c r="P266" t="str">
        <f>_xlfn.TEXTBEFORE(_xlfn.TEXTAFTER(Table1[[#This Row],[description]],"Composer:"),CHAR(10))</f>
        <v xml:space="preserve"> Jass Manak </v>
      </c>
      <c r="Q266" t="str">
        <f>_xlfn.TEXTBEFORE(_xlfn.TEXTAFTER(Table1[[#This Row],[description]],CHAR(10)&amp;"Music:"),CHAR(10))</f>
        <v xml:space="preserve"> Sharry Nexus</v>
      </c>
      <c r="R266" t="e">
        <f>_xlfn.TEXTBEFORE(_xlfn.TEXTAFTER(Table1[[#This Row],[description]],CHAR(10)&amp;"Video:"),CHAR(10))</f>
        <v>#N/A</v>
      </c>
      <c r="S266" s="1" t="str">
        <f>HYPERLINK(_xlfn.TEXTBEFORE(_xlfn.TEXTAFTER(Table1[[#This Row],[description]],"YouTube Music:"),CHAR(10)))</f>
        <v xml:space="preserve"> https://bit.ly/3dkbGgZ</v>
      </c>
      <c r="T266" s="1" t="str">
        <f>HYPERLINK(_xlfn.TEXTBEFORE(_xlfn.TEXTAFTER(Table1[[#This Row],[description]],"Spotify:"),CHAR(10)))</f>
        <v xml:space="preserve"> https://spoti.fi/3UoqFXR</v>
      </c>
      <c r="U266" s="1" t="str">
        <f>HYPERLINK(_xlfn.TEXTBEFORE(_xlfn.TEXTAFTER(Table1[[#This Row],[description]],"Apple Music:"),CHAR(10)))</f>
        <v xml:space="preserve"> https://apple.co/3BVvr84</v>
      </c>
      <c r="V266" s="1" t="str">
        <f>HYPERLINK(_xlfn.TEXTBEFORE(_xlfn.TEXTAFTER(Table1[[#This Row],[description]], "JioSaavn:"),CHAR(10)))</f>
        <v xml:space="preserve"> https://bit.ly/3Dyy0Oi</v>
      </c>
      <c r="W266" s="1" t="e">
        <f>HYPERLINK(_xlfn.TEXTBEFORE(_xlfn.TEXTAFTER(Table1[[#This Row],[description]], "Instagram Reel:"),CHAR(10)))</f>
        <v>#N/A</v>
      </c>
    </row>
    <row r="267" spans="1:23" x14ac:dyDescent="0.3">
      <c r="A267" t="s">
        <v>11</v>
      </c>
      <c r="B267" t="s">
        <v>1940</v>
      </c>
      <c r="C267" t="s">
        <v>1941</v>
      </c>
      <c r="D267" t="s">
        <v>1942</v>
      </c>
      <c r="E267" t="s">
        <v>1939</v>
      </c>
      <c r="F267" t="s">
        <v>16</v>
      </c>
      <c r="G267" t="s">
        <v>477</v>
      </c>
      <c r="H267" t="s">
        <v>1943</v>
      </c>
      <c r="I267" t="s">
        <v>1944</v>
      </c>
      <c r="J267" t="s">
        <v>1945</v>
      </c>
      <c r="K267" t="str">
        <f>LEFT(_xlfn.TEXTAFTER(Table1[[#This Row],[description]],"Label:"),10)</f>
        <v xml:space="preserve"> Geet MP3
</v>
      </c>
      <c r="L267" t="str" cm="1">
        <f t="array" ref="L2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7" t="str">
        <f>_xlfn.TEXTBEFORE(Table1[[#This Row],[Title]],{":","(","-"})</f>
        <v xml:space="preserve">iTs MORNING </v>
      </c>
      <c r="N267" t="str">
        <f>_xlfn.TEXTBEFORE(_xlfn.TEXTAFTER(Table1[[#This Row],[description]],"Singer:"),CHAR(10))</f>
        <v xml:space="preserve"> Jass Manak </v>
      </c>
      <c r="O267" t="str">
        <f>_xlfn.TEXTBEFORE(_xlfn.TEXTAFTER(Table1[[#This Row],[description]],"Lyrics:"),CHAR(10))</f>
        <v xml:space="preserve"> Jass Manak </v>
      </c>
      <c r="P267" t="str">
        <f>_xlfn.TEXTBEFORE(_xlfn.TEXTAFTER(Table1[[#This Row],[description]],"Composer:"),CHAR(10))</f>
        <v xml:space="preserve"> Jass Manak </v>
      </c>
      <c r="Q267" t="str">
        <f>_xlfn.TEXTBEFORE(_xlfn.TEXTAFTER(Table1[[#This Row],[description]],CHAR(10)&amp;"Music:"),CHAR(10))</f>
        <v xml:space="preserve"> Sharry Nexus</v>
      </c>
      <c r="R267" t="e">
        <f>_xlfn.TEXTBEFORE(_xlfn.TEXTAFTER(Table1[[#This Row],[description]],CHAR(10)&amp;"Video:"),CHAR(10))</f>
        <v>#N/A</v>
      </c>
      <c r="S267" s="1" t="str">
        <f>HYPERLINK(_xlfn.TEXTBEFORE(_xlfn.TEXTAFTER(Table1[[#This Row],[description]],"YouTube Music:"),CHAR(10)))</f>
        <v xml:space="preserve"> https://bit.ly/3dkbGgZ</v>
      </c>
      <c r="T267" s="1" t="str">
        <f>HYPERLINK(_xlfn.TEXTBEFORE(_xlfn.TEXTAFTER(Table1[[#This Row],[description]],"Spotify:"),CHAR(10)))</f>
        <v xml:space="preserve"> https://spoti.fi/3UoqFXR</v>
      </c>
      <c r="U267" s="1" t="str">
        <f>HYPERLINK(_xlfn.TEXTBEFORE(_xlfn.TEXTAFTER(Table1[[#This Row],[description]],"Apple Music:"),CHAR(10)))</f>
        <v xml:space="preserve"> https://apple.co/3BVvr84</v>
      </c>
      <c r="V267" s="1" t="str">
        <f>HYPERLINK(_xlfn.TEXTBEFORE(_xlfn.TEXTAFTER(Table1[[#This Row],[description]], "JioSaavn:"),CHAR(10)))</f>
        <v xml:space="preserve"> https://bit.ly/3Dyy0Oi</v>
      </c>
      <c r="W267" s="1" t="e">
        <f>HYPERLINK(_xlfn.TEXTBEFORE(_xlfn.TEXTAFTER(Table1[[#This Row],[description]], "Instagram Reel:"),CHAR(10)))</f>
        <v>#N/A</v>
      </c>
    </row>
    <row r="268" spans="1:23" x14ac:dyDescent="0.3">
      <c r="A268" t="s">
        <v>11</v>
      </c>
      <c r="B268" t="s">
        <v>1947</v>
      </c>
      <c r="C268" t="s">
        <v>1948</v>
      </c>
      <c r="D268" t="s">
        <v>1949</v>
      </c>
      <c r="E268" t="s">
        <v>1946</v>
      </c>
      <c r="F268" t="s">
        <v>16</v>
      </c>
      <c r="G268" t="s">
        <v>818</v>
      </c>
      <c r="H268" t="s">
        <v>1950</v>
      </c>
      <c r="I268" t="s">
        <v>1951</v>
      </c>
      <c r="J268" t="s">
        <v>1952</v>
      </c>
      <c r="K268" t="str">
        <f>LEFT(_xlfn.TEXTAFTER(Table1[[#This Row],[description]],"Label:"),10)</f>
        <v xml:space="preserve"> Geet MP3
</v>
      </c>
      <c r="L268" t="str" cm="1">
        <f t="array" ref="L2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8" t="str">
        <f>_xlfn.TEXTBEFORE(Table1[[#This Row],[Title]],{":","(","-"})</f>
        <v xml:space="preserve">PERFECT </v>
      </c>
      <c r="N268" t="str">
        <f>_xlfn.TEXTBEFORE(_xlfn.TEXTAFTER(Table1[[#This Row],[description]],"Singer:"),CHAR(10))</f>
        <v xml:space="preserve"> Jass Manak </v>
      </c>
      <c r="O268" t="str">
        <f>_xlfn.TEXTBEFORE(_xlfn.TEXTAFTER(Table1[[#This Row],[description]],"Lyrics:"),CHAR(10))</f>
        <v xml:space="preserve"> Jass Manak </v>
      </c>
      <c r="P268" t="str">
        <f>_xlfn.TEXTBEFORE(_xlfn.TEXTAFTER(Table1[[#This Row],[description]],"Composer:"),CHAR(10))</f>
        <v xml:space="preserve"> Jass Manak </v>
      </c>
      <c r="Q268" t="str">
        <f>_xlfn.TEXTBEFORE(_xlfn.TEXTAFTER(Table1[[#This Row],[description]],CHAR(10)&amp;"Music:"),CHAR(10))</f>
        <v xml:space="preserve"> Rajat Nagpal</v>
      </c>
      <c r="R268" t="e">
        <f>_xlfn.TEXTBEFORE(_xlfn.TEXTAFTER(Table1[[#This Row],[description]],CHAR(10)&amp;"Video:"),CHAR(10))</f>
        <v>#N/A</v>
      </c>
      <c r="S268" s="1" t="str">
        <f>HYPERLINK(_xlfn.TEXTBEFORE(_xlfn.TEXTAFTER(Table1[[#This Row],[description]],"YouTube Music:"),CHAR(10)))</f>
        <v xml:space="preserve"> https://bit.ly/3dkbGgZ</v>
      </c>
      <c r="T268" s="1" t="str">
        <f>HYPERLINK(_xlfn.TEXTBEFORE(_xlfn.TEXTAFTER(Table1[[#This Row],[description]],"Spotify:"),CHAR(10)))</f>
        <v xml:space="preserve"> https://spoti.fi/3UoqFXR</v>
      </c>
      <c r="U268" s="1" t="str">
        <f>HYPERLINK(_xlfn.TEXTBEFORE(_xlfn.TEXTAFTER(Table1[[#This Row],[description]],"Apple Music:"),CHAR(10)))</f>
        <v xml:space="preserve"> https://apple.co/3BVvr84</v>
      </c>
      <c r="V268" s="1" t="str">
        <f>HYPERLINK(_xlfn.TEXTBEFORE(_xlfn.TEXTAFTER(Table1[[#This Row],[description]], "JioSaavn:"),CHAR(10)))</f>
        <v xml:space="preserve"> https://bit.ly/3Dyy0Oi</v>
      </c>
      <c r="W268" s="1" t="e">
        <f>HYPERLINK(_xlfn.TEXTBEFORE(_xlfn.TEXTAFTER(Table1[[#This Row],[description]], "Instagram Reel:"),CHAR(10)))</f>
        <v>#N/A</v>
      </c>
    </row>
    <row r="269" spans="1:23" x14ac:dyDescent="0.3">
      <c r="A269" t="s">
        <v>11</v>
      </c>
      <c r="B269" t="s">
        <v>1954</v>
      </c>
      <c r="C269" t="s">
        <v>1955</v>
      </c>
      <c r="D269" t="s">
        <v>1956</v>
      </c>
      <c r="E269" t="s">
        <v>1953</v>
      </c>
      <c r="F269" t="s">
        <v>16</v>
      </c>
      <c r="G269" t="s">
        <v>461</v>
      </c>
      <c r="H269" t="s">
        <v>1957</v>
      </c>
      <c r="I269" t="s">
        <v>1958</v>
      </c>
      <c r="J269" t="s">
        <v>1959</v>
      </c>
      <c r="K269" t="str">
        <f>LEFT(_xlfn.TEXTAFTER(Table1[[#This Row],[description]],"Label:"),10)</f>
        <v xml:space="preserve"> Geet MP3
</v>
      </c>
      <c r="L269" t="str" cm="1">
        <f t="array" ref="L2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69" t="str">
        <f>_xlfn.TEXTBEFORE(Table1[[#This Row],[Title]],{":","(","-"})</f>
        <v xml:space="preserve">TAUR </v>
      </c>
      <c r="N269" t="str">
        <f>_xlfn.TEXTBEFORE(_xlfn.TEXTAFTER(Table1[[#This Row],[description]],"Singer:"),CHAR(10))</f>
        <v xml:space="preserve"> Jass Manak </v>
      </c>
      <c r="O269" t="str">
        <f>_xlfn.TEXTBEFORE(_xlfn.TEXTAFTER(Table1[[#This Row],[description]],"Lyrics:"),CHAR(10))</f>
        <v xml:space="preserve"> Jass Manak </v>
      </c>
      <c r="P269" t="str">
        <f>_xlfn.TEXTBEFORE(_xlfn.TEXTAFTER(Table1[[#This Row],[description]],"Composer:"),CHAR(10))</f>
        <v xml:space="preserve"> Jass Manak </v>
      </c>
      <c r="Q269" t="str">
        <f>_xlfn.TEXTBEFORE(_xlfn.TEXTAFTER(Table1[[#This Row],[description]],CHAR(10)&amp;"Music:"),CHAR(10))</f>
        <v xml:space="preserve"> Ikky</v>
      </c>
      <c r="R269" t="e">
        <f>_xlfn.TEXTBEFORE(_xlfn.TEXTAFTER(Table1[[#This Row],[description]],CHAR(10)&amp;"Video:"),CHAR(10))</f>
        <v>#N/A</v>
      </c>
      <c r="S269" s="1" t="str">
        <f>HYPERLINK(_xlfn.TEXTBEFORE(_xlfn.TEXTAFTER(Table1[[#This Row],[description]],"YouTube Music:"),CHAR(10)))</f>
        <v xml:space="preserve"> https://bit.ly/3dkbGgZ</v>
      </c>
      <c r="T269" s="1" t="str">
        <f>HYPERLINK(_xlfn.TEXTBEFORE(_xlfn.TEXTAFTER(Table1[[#This Row],[description]],"Spotify:"),CHAR(10)))</f>
        <v xml:space="preserve"> https://spoti.fi/3UoqFXR</v>
      </c>
      <c r="U269" s="1" t="str">
        <f>HYPERLINK(_xlfn.TEXTBEFORE(_xlfn.TEXTAFTER(Table1[[#This Row],[description]],"Apple Music:"),CHAR(10)))</f>
        <v xml:space="preserve"> https://apple.co/3BVvr84</v>
      </c>
      <c r="V269" s="1" t="str">
        <f>HYPERLINK(_xlfn.TEXTBEFORE(_xlfn.TEXTAFTER(Table1[[#This Row],[description]], "JioSaavn:"),CHAR(10)))</f>
        <v xml:space="preserve"> https://bit.ly/3Dyy0Oi</v>
      </c>
      <c r="W269" s="1" t="e">
        <f>HYPERLINK(_xlfn.TEXTBEFORE(_xlfn.TEXTAFTER(Table1[[#This Row],[description]], "Instagram Reel:"),CHAR(10)))</f>
        <v>#N/A</v>
      </c>
    </row>
    <row r="270" spans="1:23" x14ac:dyDescent="0.3">
      <c r="A270" t="s">
        <v>11</v>
      </c>
      <c r="B270" t="s">
        <v>1961</v>
      </c>
      <c r="C270" t="s">
        <v>1962</v>
      </c>
      <c r="D270" t="s">
        <v>1963</v>
      </c>
      <c r="E270" t="s">
        <v>1960</v>
      </c>
      <c r="F270" t="s">
        <v>16</v>
      </c>
      <c r="G270" t="s">
        <v>1964</v>
      </c>
      <c r="H270" t="s">
        <v>1965</v>
      </c>
      <c r="I270" t="s">
        <v>1966</v>
      </c>
      <c r="J270" t="s">
        <v>1967</v>
      </c>
      <c r="K270" t="e">
        <f>LEFT(_xlfn.TEXTAFTER(Table1[[#This Row],[description]],"Music On:"),10)</f>
        <v>#N/A</v>
      </c>
      <c r="L270" t="str" cm="1">
        <f t="array" ref="L2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Album</v>
      </c>
      <c r="M270" t="str">
        <f>_xlfn.TEXTBEFORE(Table1[[#This Row],[Title]],{":","(","-"})</f>
        <v xml:space="preserve">Intro Love Thunder Album </v>
      </c>
      <c r="N270" t="e">
        <f>_xlfn.TEXTBEFORE(_xlfn.TEXTAFTER(Table1[[#This Row],[description]],"Singer:"),CHAR(10))</f>
        <v>#N/A</v>
      </c>
      <c r="O270" t="e">
        <f>_xlfn.TEXTBEFORE(_xlfn.TEXTAFTER(Table1[[#This Row],[description]],"Lyrics:"),CHAR(10))</f>
        <v>#N/A</v>
      </c>
      <c r="P270" t="e">
        <f>_xlfn.TEXTBEFORE(_xlfn.TEXTAFTER(Table1[[#This Row],[description]],"Composer:"),CHAR(10))</f>
        <v>#N/A</v>
      </c>
      <c r="Q270" t="e">
        <f>_xlfn.TEXTBEFORE(_xlfn.TEXTAFTER(Table1[[#This Row],[description]],CHAR(10)&amp;"Music:"),CHAR(10))</f>
        <v>#N/A</v>
      </c>
      <c r="R270" t="e">
        <f>_xlfn.TEXTBEFORE(_xlfn.TEXTAFTER(Table1[[#This Row],[description]],CHAR(10)&amp;"Video:"),CHAR(10))</f>
        <v>#N/A</v>
      </c>
      <c r="S270" s="1" t="str">
        <f>HYPERLINK(_xlfn.TEXTBEFORE(_xlfn.TEXTAFTER(Table1[[#This Row],[description]],"YouTube Music:"),CHAR(10)))</f>
        <v xml:space="preserve"> https://bit.ly/3dkbGgZ</v>
      </c>
      <c r="T270" s="1" t="str">
        <f>HYPERLINK(_xlfn.TEXTBEFORE(_xlfn.TEXTAFTER(Table1[[#This Row],[description]],"Spotify:"),CHAR(10)))</f>
        <v xml:space="preserve"> https://spoti.fi/3UoqFXR</v>
      </c>
      <c r="U270" s="1" t="e">
        <f>HYPERLINK(_xlfn.TEXTBEFORE(_xlfn.TEXTAFTER(Table1[[#This Row],[description]],"Apple Music:"),CHAR(10)))</f>
        <v>#N/A</v>
      </c>
      <c r="V270" s="1" t="str">
        <f>HYPERLINK(_xlfn.TEXTBEFORE(_xlfn.TEXTAFTER(Table1[[#This Row],[description]], "JioSaavn:"),CHAR(10)))</f>
        <v xml:space="preserve"> https://bit.ly/3Dyy0Oi</v>
      </c>
      <c r="W270" s="1" t="e">
        <f>HYPERLINK(_xlfn.TEXTBEFORE(_xlfn.TEXTAFTER(Table1[[#This Row],[description]], "Instagram Reel:"),CHAR(10)))</f>
        <v>#N/A</v>
      </c>
    </row>
    <row r="271" spans="1:23" x14ac:dyDescent="0.3">
      <c r="A271" t="s">
        <v>11</v>
      </c>
      <c r="B271" t="s">
        <v>1969</v>
      </c>
      <c r="C271" t="s">
        <v>1962</v>
      </c>
      <c r="D271" t="s">
        <v>1970</v>
      </c>
      <c r="E271" t="s">
        <v>1968</v>
      </c>
      <c r="F271" t="s">
        <v>16</v>
      </c>
      <c r="G271" t="s">
        <v>1427</v>
      </c>
      <c r="H271" t="s">
        <v>1971</v>
      </c>
      <c r="I271" t="s">
        <v>1972</v>
      </c>
      <c r="J271" t="s">
        <v>1973</v>
      </c>
      <c r="K271" t="e">
        <f>LEFT(_xlfn.TEXTAFTER(Table1[[#This Row],[description]],"Music On:"),10)</f>
        <v>#N/A</v>
      </c>
      <c r="L271" t="str" cm="1">
        <f t="array" ref="L2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Album</v>
      </c>
      <c r="M271" t="e">
        <f>_xlfn.TEXTBEFORE(Table1[[#This Row],[Title]],{":","(","-"})</f>
        <v>#N/A</v>
      </c>
      <c r="N271" t="e">
        <f>_xlfn.TEXTBEFORE(_xlfn.TEXTAFTER(Table1[[#This Row],[description]],"Singer:"),CHAR(10))</f>
        <v>#N/A</v>
      </c>
      <c r="O271" t="e">
        <f>_xlfn.TEXTBEFORE(_xlfn.TEXTAFTER(Table1[[#This Row],[description]],"Lyrics:"),CHAR(10))</f>
        <v>#N/A</v>
      </c>
      <c r="P271" t="e">
        <f>_xlfn.TEXTBEFORE(_xlfn.TEXTAFTER(Table1[[#This Row],[description]],"Composer:"),CHAR(10))</f>
        <v>#N/A</v>
      </c>
      <c r="Q271" t="e">
        <f>_xlfn.TEXTBEFORE(_xlfn.TEXTAFTER(Table1[[#This Row],[description]],CHAR(10)&amp;"Music:"),CHAR(10))</f>
        <v>#N/A</v>
      </c>
      <c r="R271" t="e">
        <f>_xlfn.TEXTBEFORE(_xlfn.TEXTAFTER(Table1[[#This Row],[description]],CHAR(10)&amp;"Video:"),CHAR(10))</f>
        <v>#N/A</v>
      </c>
      <c r="S271" s="1" t="str">
        <f>HYPERLINK(_xlfn.TEXTBEFORE(_xlfn.TEXTAFTER(Table1[[#This Row],[description]],"YouTube Music:"),CHAR(10)))</f>
        <v xml:space="preserve"> https://bit.ly/3dkbGgZ</v>
      </c>
      <c r="T271" s="1" t="str">
        <f>HYPERLINK(_xlfn.TEXTBEFORE(_xlfn.TEXTAFTER(Table1[[#This Row],[description]],"Spotify:"),CHAR(10)))</f>
        <v xml:space="preserve"> https://spoti.fi/3UoqFXR</v>
      </c>
      <c r="U271" s="1" t="e">
        <f>HYPERLINK(_xlfn.TEXTBEFORE(_xlfn.TEXTAFTER(Table1[[#This Row],[description]],"Apple Music:"),CHAR(10)))</f>
        <v>#N/A</v>
      </c>
      <c r="V271" s="1" t="str">
        <f>HYPERLINK(_xlfn.TEXTBEFORE(_xlfn.TEXTAFTER(Table1[[#This Row],[description]], "JioSaavn:"),CHAR(10)))</f>
        <v xml:space="preserve"> https://bit.ly/3Dyy0Oi</v>
      </c>
      <c r="W271" s="1" t="e">
        <f>HYPERLINK(_xlfn.TEXTBEFORE(_xlfn.TEXTAFTER(Table1[[#This Row],[description]], "Instagram Reel:"),CHAR(10)))</f>
        <v>#N/A</v>
      </c>
    </row>
    <row r="272" spans="1:23" x14ac:dyDescent="0.3">
      <c r="A272" t="s">
        <v>11</v>
      </c>
      <c r="B272" t="s">
        <v>1975</v>
      </c>
      <c r="C272" t="s">
        <v>1976</v>
      </c>
      <c r="D272" t="s">
        <v>1977</v>
      </c>
      <c r="E272" t="s">
        <v>1974</v>
      </c>
      <c r="F272" t="s">
        <v>16</v>
      </c>
      <c r="G272" t="s">
        <v>1978</v>
      </c>
      <c r="H272" t="s">
        <v>1979</v>
      </c>
      <c r="I272" t="s">
        <v>1980</v>
      </c>
      <c r="J272" t="s">
        <v>1981</v>
      </c>
      <c r="K272" t="str">
        <f>LEFT(_xlfn.TEXTAFTER(Table1[[#This Row],[description]],"Label:"),10)</f>
        <v xml:space="preserve"> Geet MP3
</v>
      </c>
      <c r="L272" t="str" cm="1">
        <f t="array" ref="L2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2" t="str">
        <f>_xlfn.TEXTBEFORE(Table1[[#This Row],[Title]],{":","(","-"})</f>
        <v xml:space="preserve">ADHI RAAT </v>
      </c>
      <c r="N272" t="str">
        <f>_xlfn.TEXTBEFORE(_xlfn.TEXTAFTER(Table1[[#This Row],[description]],"Singer:"),CHAR(10))</f>
        <v xml:space="preserve"> Jass Manak </v>
      </c>
      <c r="O272" t="str">
        <f>_xlfn.TEXTBEFORE(_xlfn.TEXTAFTER(Table1[[#This Row],[description]],"Lyrics:"),CHAR(10))</f>
        <v xml:space="preserve"> Jass Manak </v>
      </c>
      <c r="P272" t="str">
        <f>_xlfn.TEXTBEFORE(_xlfn.TEXTAFTER(Table1[[#This Row],[description]],"Composer:"),CHAR(10))</f>
        <v xml:space="preserve"> Jass Manak </v>
      </c>
      <c r="Q272" t="str">
        <f>_xlfn.TEXTBEFORE(_xlfn.TEXTAFTER(Table1[[#This Row],[description]],CHAR(10)&amp;"Music:"),CHAR(10))</f>
        <v xml:space="preserve"> Sharry Nexus</v>
      </c>
      <c r="R272" t="e">
        <f>_xlfn.TEXTBEFORE(_xlfn.TEXTAFTER(Table1[[#This Row],[description]],CHAR(10)&amp;"Video:"),CHAR(10))</f>
        <v>#N/A</v>
      </c>
      <c r="S272" s="1" t="str">
        <f>HYPERLINK(_xlfn.TEXTBEFORE(_xlfn.TEXTAFTER(Table1[[#This Row],[description]],"YouTube Music:"),CHAR(10)))</f>
        <v xml:space="preserve"> https://bit.ly/3dkbGgZ</v>
      </c>
      <c r="T272" s="1" t="str">
        <f>HYPERLINK(_xlfn.TEXTBEFORE(_xlfn.TEXTAFTER(Table1[[#This Row],[description]],"Spotify:"),CHAR(10)))</f>
        <v xml:space="preserve"> https://spoti.fi/3UoqFXR</v>
      </c>
      <c r="U272" s="1" t="str">
        <f>HYPERLINK(_xlfn.TEXTBEFORE(_xlfn.TEXTAFTER(Table1[[#This Row],[description]],"Apple Music:"),CHAR(10)))</f>
        <v xml:space="preserve"> https://apple.co/3BVvr84</v>
      </c>
      <c r="V272" s="1" t="str">
        <f>HYPERLINK(_xlfn.TEXTBEFORE(_xlfn.TEXTAFTER(Table1[[#This Row],[description]], "JioSaavn:"),CHAR(10)))</f>
        <v xml:space="preserve"> https://bit.ly/3Dyy0Oi</v>
      </c>
      <c r="W272" s="1" t="e">
        <f>HYPERLINK(_xlfn.TEXTBEFORE(_xlfn.TEXTAFTER(Table1[[#This Row],[description]], "Instagram Reel:"),CHAR(10)))</f>
        <v>#N/A</v>
      </c>
    </row>
    <row r="273" spans="1:23" x14ac:dyDescent="0.3">
      <c r="A273" t="s">
        <v>11</v>
      </c>
      <c r="B273" t="s">
        <v>1983</v>
      </c>
      <c r="C273" t="s">
        <v>1984</v>
      </c>
      <c r="D273" t="s">
        <v>1985</v>
      </c>
      <c r="E273" t="s">
        <v>1982</v>
      </c>
      <c r="F273" t="s">
        <v>16</v>
      </c>
      <c r="G273" t="s">
        <v>1204</v>
      </c>
      <c r="H273" t="s">
        <v>1986</v>
      </c>
      <c r="I273" t="s">
        <v>1987</v>
      </c>
      <c r="J273" t="s">
        <v>1988</v>
      </c>
      <c r="K273" t="str">
        <f>LEFT(_xlfn.TEXTAFTER(Table1[[#This Row],[description]],"Label:"),10)</f>
        <v xml:space="preserve"> Geet MP3
</v>
      </c>
      <c r="L273" t="str" cm="1">
        <f t="array" ref="L2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3" t="str">
        <f>_xlfn.TEXTBEFORE(Table1[[#This Row],[Title]],{":","(","-"})</f>
        <v xml:space="preserve">Ghoda </v>
      </c>
      <c r="N273" t="str">
        <f>_xlfn.TEXTBEFORE(_xlfn.TEXTAFTER(Table1[[#This Row],[description]],"Singer:"),CHAR(10))</f>
        <v xml:space="preserve"> Karan Randhawa</v>
      </c>
      <c r="O273" t="str">
        <f>_xlfn.TEXTBEFORE(_xlfn.TEXTAFTER(Table1[[#This Row],[description]],"Lyrics:"),CHAR(10))</f>
        <v xml:space="preserve"> Micheal</v>
      </c>
      <c r="P273" t="e">
        <f>_xlfn.TEXTBEFORE(_xlfn.TEXTAFTER(Table1[[#This Row],[description]],"Composer:"),CHAR(10))</f>
        <v>#N/A</v>
      </c>
      <c r="Q273" t="str">
        <f>_xlfn.TEXTBEFORE(_xlfn.TEXTAFTER(Table1[[#This Row],[description]],CHAR(10)&amp;"Music:"),CHAR(10))</f>
        <v xml:space="preserve"> Showkidd</v>
      </c>
      <c r="R273" t="e">
        <f>_xlfn.TEXTBEFORE(_xlfn.TEXTAFTER(Table1[[#This Row],[description]],CHAR(10)&amp;"Video:"),CHAR(10))</f>
        <v>#N/A</v>
      </c>
      <c r="S273" s="1" t="e">
        <f>HYPERLINK(_xlfn.TEXTBEFORE(_xlfn.TEXTAFTER(Table1[[#This Row],[description]],"YouTube Music:"),CHAR(10)))</f>
        <v>#N/A</v>
      </c>
      <c r="T273" s="1" t="str">
        <f>HYPERLINK(_xlfn.TEXTBEFORE(_xlfn.TEXTAFTER(Table1[[#This Row],[description]],"Spotify:"),CHAR(10)))</f>
        <v xml:space="preserve"> https://spoti.fi/3A0Bs0U</v>
      </c>
      <c r="U273" s="1" t="str">
        <f>HYPERLINK(_xlfn.TEXTBEFORE(_xlfn.TEXTAFTER(Table1[[#This Row],[description]],"Apple Music:"),CHAR(10)))</f>
        <v xml:space="preserve"> https://apple.co/3wdQ5gc</v>
      </c>
      <c r="V273" s="1" t="str">
        <f>HYPERLINK(_xlfn.TEXTBEFORE(_xlfn.TEXTAFTER(Table1[[#This Row],[description]], "JioSaavn:"),CHAR(10)))</f>
        <v xml:space="preserve"> https://bit.ly/3PyNgNz</v>
      </c>
      <c r="W273" s="1" t="e">
        <f>HYPERLINK(_xlfn.TEXTBEFORE(_xlfn.TEXTAFTER(Table1[[#This Row],[description]], "Instagram Reel:"),CHAR(10)))</f>
        <v>#N/A</v>
      </c>
    </row>
    <row r="274" spans="1:23" x14ac:dyDescent="0.3">
      <c r="A274" t="s">
        <v>11</v>
      </c>
      <c r="B274" t="s">
        <v>1990</v>
      </c>
      <c r="C274" t="s">
        <v>1991</v>
      </c>
      <c r="D274" t="s">
        <v>1992</v>
      </c>
      <c r="E274" t="s">
        <v>1989</v>
      </c>
      <c r="F274" t="s">
        <v>16</v>
      </c>
      <c r="G274" t="s">
        <v>493</v>
      </c>
      <c r="H274" t="s">
        <v>1993</v>
      </c>
      <c r="I274" t="s">
        <v>1994</v>
      </c>
      <c r="J274" t="s">
        <v>1995</v>
      </c>
      <c r="K274" t="e">
        <f>LEFT(_xlfn.TEXTAFTER(Table1[[#This Row],[description]],"Music On:"),10)</f>
        <v>#N/A</v>
      </c>
      <c r="L274" t="str" cm="1">
        <f t="array" ref="L2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4" t="str">
        <f>_xlfn.TEXTBEFORE(Table1[[#This Row],[Title]],{":","(","-"})</f>
        <v xml:space="preserve">PABLO </v>
      </c>
      <c r="N274" t="e">
        <f>_xlfn.TEXTBEFORE(_xlfn.TEXTAFTER(Table1[[#This Row],[description]],"Singer:"),CHAR(10))</f>
        <v>#N/A</v>
      </c>
      <c r="O274" t="e">
        <f>_xlfn.TEXTBEFORE(_xlfn.TEXTAFTER(Table1[[#This Row],[description]],"Lyrics:"),CHAR(10))</f>
        <v>#N/A</v>
      </c>
      <c r="P274" t="e">
        <f>_xlfn.TEXTBEFORE(_xlfn.TEXTAFTER(Table1[[#This Row],[description]],"Composer:"),CHAR(10))</f>
        <v>#N/A</v>
      </c>
      <c r="Q274" t="e">
        <f>_xlfn.TEXTBEFORE(_xlfn.TEXTAFTER(Table1[[#This Row],[description]],CHAR(10)&amp;"Music:"),CHAR(10))</f>
        <v>#N/A</v>
      </c>
      <c r="R274" t="e">
        <f>_xlfn.TEXTBEFORE(_xlfn.TEXTAFTER(Table1[[#This Row],[description]],CHAR(10)&amp;"Video:"),CHAR(10))</f>
        <v>#N/A</v>
      </c>
      <c r="S274" s="1" t="e">
        <f>HYPERLINK(_xlfn.TEXTBEFORE(_xlfn.TEXTAFTER(Table1[[#This Row],[description]],"YouTube Music:"),CHAR(10)))</f>
        <v>#N/A</v>
      </c>
      <c r="T274" s="1" t="e">
        <f>HYPERLINK(_xlfn.TEXTBEFORE(_xlfn.TEXTAFTER(Table1[[#This Row],[description]],"Spotify:"),CHAR(10)))</f>
        <v>#N/A</v>
      </c>
      <c r="U274" s="1" t="e">
        <f>HYPERLINK(_xlfn.TEXTBEFORE(_xlfn.TEXTAFTER(Table1[[#This Row],[description]],"Apple Music:"),CHAR(10)))</f>
        <v>#N/A</v>
      </c>
      <c r="V274" s="1" t="e">
        <f>HYPERLINK(_xlfn.TEXTBEFORE(_xlfn.TEXTAFTER(Table1[[#This Row],[description]], "JioSaavn:"),CHAR(10)))</f>
        <v>#N/A</v>
      </c>
      <c r="W274" s="1" t="e">
        <f>HYPERLINK(_xlfn.TEXTBEFORE(_xlfn.TEXTAFTER(Table1[[#This Row],[description]], "Instagram Reel:"),CHAR(10)))</f>
        <v>#N/A</v>
      </c>
    </row>
    <row r="275" spans="1:23" x14ac:dyDescent="0.3">
      <c r="A275" t="s">
        <v>11</v>
      </c>
      <c r="B275" t="s">
        <v>1997</v>
      </c>
      <c r="C275" t="s">
        <v>1998</v>
      </c>
      <c r="D275" t="s">
        <v>1999</v>
      </c>
      <c r="E275" t="s">
        <v>1996</v>
      </c>
      <c r="F275" t="s">
        <v>16</v>
      </c>
      <c r="G275" t="s">
        <v>2000</v>
      </c>
      <c r="H275" t="s">
        <v>2001</v>
      </c>
      <c r="I275" t="s">
        <v>2002</v>
      </c>
      <c r="J275" t="s">
        <v>2003</v>
      </c>
      <c r="K275" t="str">
        <f>LEFT(_xlfn.TEXTAFTER(Table1[[#This Row],[description]],"Label:"),10)</f>
        <v xml:space="preserve"> Geet MP3
</v>
      </c>
      <c r="L275" t="str" cm="1">
        <f t="array" ref="L2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5" t="str">
        <f>_xlfn.TEXTBEFORE(Table1[[#This Row],[Title]],{":","(","-"})</f>
        <v xml:space="preserve">Jass Manak </v>
      </c>
      <c r="N275" t="str">
        <f>_xlfn.TEXTBEFORE(_xlfn.TEXTAFTER(Table1[[#This Row],[description]],"Singer:"),CHAR(10))</f>
        <v xml:space="preserve"> Jass Manak </v>
      </c>
      <c r="O275" t="str">
        <f>_xlfn.TEXTBEFORE(_xlfn.TEXTAFTER(Table1[[#This Row],[description]],"Lyrics:"),CHAR(10))</f>
        <v xml:space="preserve"> Jass Manak </v>
      </c>
      <c r="P275" t="str">
        <f>_xlfn.TEXTBEFORE(_xlfn.TEXTAFTER(Table1[[#This Row],[description]],"Composer:"),CHAR(10))</f>
        <v xml:space="preserve"> Jass Manak </v>
      </c>
      <c r="Q275" t="str">
        <f>_xlfn.TEXTBEFORE(_xlfn.TEXTAFTER(Table1[[#This Row],[description]],CHAR(10)&amp;"Music:"),CHAR(10))</f>
        <v xml:space="preserve"> Sharry Nexus</v>
      </c>
      <c r="R275" t="e">
        <f>_xlfn.TEXTBEFORE(_xlfn.TEXTAFTER(Table1[[#This Row],[description]],CHAR(10)&amp;"Video:"),CHAR(10))</f>
        <v>#N/A</v>
      </c>
      <c r="S275" s="1" t="str">
        <f>HYPERLINK(_xlfn.TEXTBEFORE(_xlfn.TEXTAFTER(Table1[[#This Row],[description]],"YouTube Music:"),CHAR(10)))</f>
        <v xml:space="preserve"> https://bit.ly/3dkbGgZ</v>
      </c>
      <c r="T275" s="1" t="str">
        <f>HYPERLINK(_xlfn.TEXTBEFORE(_xlfn.TEXTAFTER(Table1[[#This Row],[description]],"Spotify:"),CHAR(10)))</f>
        <v xml:space="preserve"> https://spoti.fi/3UoqFXR</v>
      </c>
      <c r="U275" s="1" t="e">
        <f>HYPERLINK(_xlfn.TEXTBEFORE(_xlfn.TEXTAFTER(Table1[[#This Row],[description]],"Apple Music:"),CHAR(10)))</f>
        <v>#N/A</v>
      </c>
      <c r="V275" s="1" t="str">
        <f>HYPERLINK(_xlfn.TEXTBEFORE(_xlfn.TEXTAFTER(Table1[[#This Row],[description]], "JioSaavn:"),CHAR(10)))</f>
        <v xml:space="preserve"> https://bit.ly/3Dyy0Oi</v>
      </c>
      <c r="W275" s="1" t="e">
        <f>HYPERLINK(_xlfn.TEXTBEFORE(_xlfn.TEXTAFTER(Table1[[#This Row],[description]], "Instagram Reel:"),CHAR(10)))</f>
        <v>#N/A</v>
      </c>
    </row>
    <row r="276" spans="1:23" x14ac:dyDescent="0.3">
      <c r="A276" t="s">
        <v>11</v>
      </c>
      <c r="B276" t="s">
        <v>2005</v>
      </c>
      <c r="C276" t="s">
        <v>2006</v>
      </c>
      <c r="D276" t="s">
        <v>2007</v>
      </c>
      <c r="E276" t="s">
        <v>2004</v>
      </c>
      <c r="F276" t="s">
        <v>16</v>
      </c>
      <c r="G276" t="s">
        <v>546</v>
      </c>
      <c r="H276" t="s">
        <v>2008</v>
      </c>
      <c r="I276" t="s">
        <v>2009</v>
      </c>
      <c r="J276" t="s">
        <v>2010</v>
      </c>
      <c r="K276" t="str">
        <f>LEFT(_xlfn.TEXTAFTER(Table1[[#This Row],[description]],"Label:"),10)</f>
        <v xml:space="preserve"> Geet MP3
</v>
      </c>
      <c r="L276" t="str" cm="1">
        <f t="array" ref="L2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6" t="str">
        <f>_xlfn.TEXTBEFORE(Table1[[#This Row],[Title]],{":","(","-"})</f>
        <v xml:space="preserve">Surma </v>
      </c>
      <c r="N276" t="str">
        <f>_xlfn.TEXTBEFORE(_xlfn.TEXTAFTER(Table1[[#This Row],[description]],"Singer:"),CHAR(10))</f>
        <v xml:space="preserve"> Satbir Aujla</v>
      </c>
      <c r="O276" t="str">
        <f>_xlfn.TEXTBEFORE(_xlfn.TEXTAFTER(Table1[[#This Row],[description]],"Lyrics:"),CHAR(10))</f>
        <v xml:space="preserve"> Satbir Aujla</v>
      </c>
      <c r="P276" t="str">
        <f>_xlfn.TEXTBEFORE(_xlfn.TEXTAFTER(Table1[[#This Row],[description]],"Composer:"),CHAR(10))</f>
        <v xml:space="preserve"> Satbir Aujla</v>
      </c>
      <c r="Q276" t="str">
        <f>_xlfn.TEXTBEFORE(_xlfn.TEXTAFTER(Table1[[#This Row],[description]],CHAR(10)&amp;"Music:"),CHAR(10))</f>
        <v xml:space="preserve"> Jazz Dee</v>
      </c>
      <c r="R276" t="e">
        <f>_xlfn.TEXTBEFORE(_xlfn.TEXTAFTER(Table1[[#This Row],[description]],CHAR(10)&amp;"Video:"),CHAR(10))</f>
        <v>#N/A</v>
      </c>
      <c r="S276" s="1" t="e">
        <f>HYPERLINK(_xlfn.TEXTBEFORE(_xlfn.TEXTAFTER(Table1[[#This Row],[description]],"YouTube Music:"),CHAR(10)))</f>
        <v>#N/A</v>
      </c>
      <c r="T276" s="1" t="str">
        <f>HYPERLINK(_xlfn.TEXTBEFORE(_xlfn.TEXTAFTER(Table1[[#This Row],[description]],"Spotify:"),CHAR(10)))</f>
        <v xml:space="preserve"> https://spoti.fi/3PgxQh8</v>
      </c>
      <c r="U276" s="1" t="str">
        <f>HYPERLINK(_xlfn.TEXTBEFORE(_xlfn.TEXTAFTER(Table1[[#This Row],[description]],"Apple Music:"),CHAR(10)))</f>
        <v xml:space="preserve"> https://apple.co/3RoIjsU</v>
      </c>
      <c r="V276" s="1" t="e">
        <f>HYPERLINK(_xlfn.TEXTBEFORE(_xlfn.TEXTAFTER(Table1[[#This Row],[description]], "JioSaavn:"),CHAR(10)))</f>
        <v>#N/A</v>
      </c>
      <c r="W276" s="1" t="e">
        <f>HYPERLINK(_xlfn.TEXTBEFORE(_xlfn.TEXTAFTER(Table1[[#This Row],[description]], "Instagram Reel:"),CHAR(10)))</f>
        <v>#N/A</v>
      </c>
    </row>
    <row r="277" spans="1:23" x14ac:dyDescent="0.3">
      <c r="A277" t="s">
        <v>11</v>
      </c>
      <c r="B277" t="s">
        <v>2012</v>
      </c>
      <c r="C277" t="s">
        <v>2013</v>
      </c>
      <c r="D277" t="s">
        <v>2014</v>
      </c>
      <c r="E277" t="s">
        <v>2011</v>
      </c>
      <c r="F277" t="s">
        <v>16</v>
      </c>
      <c r="G277" t="s">
        <v>385</v>
      </c>
      <c r="H277" t="s">
        <v>2015</v>
      </c>
      <c r="I277" t="s">
        <v>2016</v>
      </c>
      <c r="J277" t="s">
        <v>2017</v>
      </c>
      <c r="K277" t="str">
        <f>LEFT(_xlfn.TEXTAFTER(Table1[[#This Row],[description]],"Label:"),10)</f>
        <v xml:space="preserve"> Geet MP3
</v>
      </c>
      <c r="L277" t="str" cm="1">
        <f t="array" ref="L2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7" t="str">
        <f>_xlfn.TEXTBEFORE(Table1[[#This Row],[Title]],{":","(","-"})</f>
        <v xml:space="preserve">Jhumke </v>
      </c>
      <c r="N277" t="str">
        <f>_xlfn.TEXTBEFORE(_xlfn.TEXTAFTER(Table1[[#This Row],[description]],"Singer:"),CHAR(10))</f>
        <v xml:space="preserve"> Karan Randhawa</v>
      </c>
      <c r="O277" t="str">
        <f>_xlfn.TEXTBEFORE(_xlfn.TEXTAFTER(Table1[[#This Row],[description]],"Lyrics:"),CHAR(10))</f>
        <v xml:space="preserve"> Micheal</v>
      </c>
      <c r="P277" t="e">
        <f>_xlfn.TEXTBEFORE(_xlfn.TEXTAFTER(Table1[[#This Row],[description]],"Composer:"),CHAR(10))</f>
        <v>#N/A</v>
      </c>
      <c r="Q277" t="str">
        <f>_xlfn.TEXTBEFORE(_xlfn.TEXTAFTER(Table1[[#This Row],[description]],CHAR(10)&amp;"Music:"),CHAR(10))</f>
        <v xml:space="preserve"> Raka</v>
      </c>
      <c r="R277" t="e">
        <f>_xlfn.TEXTBEFORE(_xlfn.TEXTAFTER(Table1[[#This Row],[description]],CHAR(10)&amp;"Video:"),CHAR(10))</f>
        <v>#N/A</v>
      </c>
      <c r="S277" s="1" t="e">
        <f>HYPERLINK(_xlfn.TEXTBEFORE(_xlfn.TEXTAFTER(Table1[[#This Row],[description]],"YouTube Music:"),CHAR(10)))</f>
        <v>#N/A</v>
      </c>
      <c r="T277" s="1" t="str">
        <f>HYPERLINK(_xlfn.TEXTBEFORE(_xlfn.TEXTAFTER(Table1[[#This Row],[description]],"Spotify:"),CHAR(10)))</f>
        <v xml:space="preserve"> https://spoti.fi/3A0Bs0U</v>
      </c>
      <c r="U277" s="1" t="str">
        <f>HYPERLINK(_xlfn.TEXTBEFORE(_xlfn.TEXTAFTER(Table1[[#This Row],[description]],"Apple Music:"),CHAR(10)))</f>
        <v xml:space="preserve"> https://apple.co/3wdQ5gc</v>
      </c>
      <c r="V277" s="1" t="str">
        <f>HYPERLINK(_xlfn.TEXTBEFORE(_xlfn.TEXTAFTER(Table1[[#This Row],[description]], "JioSaavn:"),CHAR(10)))</f>
        <v xml:space="preserve"> https://bit.ly/3PyNgNz</v>
      </c>
      <c r="W277" s="1" t="e">
        <f>HYPERLINK(_xlfn.TEXTBEFORE(_xlfn.TEXTAFTER(Table1[[#This Row],[description]], "Instagram Reel:"),CHAR(10)))</f>
        <v>#N/A</v>
      </c>
    </row>
    <row r="278" spans="1:23" x14ac:dyDescent="0.3">
      <c r="A278" t="s">
        <v>11</v>
      </c>
      <c r="B278" t="s">
        <v>2019</v>
      </c>
      <c r="C278" t="s">
        <v>2020</v>
      </c>
      <c r="D278" t="s">
        <v>2021</v>
      </c>
      <c r="E278" t="s">
        <v>2018</v>
      </c>
      <c r="F278" t="s">
        <v>16</v>
      </c>
      <c r="G278" t="s">
        <v>1414</v>
      </c>
      <c r="H278" t="s">
        <v>2022</v>
      </c>
      <c r="I278" t="s">
        <v>2023</v>
      </c>
      <c r="J278" t="s">
        <v>2024</v>
      </c>
      <c r="K278" t="str">
        <f>LEFT(_xlfn.TEXTAFTER(Table1[[#This Row],[description]],"Label:"),10)</f>
        <v xml:space="preserve"> Geet MP3
</v>
      </c>
      <c r="L278" t="str" cm="1">
        <f t="array" ref="L2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8" t="str">
        <f>_xlfn.TEXTBEFORE(Table1[[#This Row],[Title]],{":","(","-"})</f>
        <v xml:space="preserve">Hisab </v>
      </c>
      <c r="N278" t="str">
        <f>_xlfn.TEXTBEFORE(_xlfn.TEXTAFTER(Table1[[#This Row],[description]],"Singer:"),CHAR(10))</f>
        <v xml:space="preserve"> Karan Randhawa</v>
      </c>
      <c r="O278" t="str">
        <f>_xlfn.TEXTBEFORE(_xlfn.TEXTAFTER(Table1[[#This Row],[description]],"Lyrics:"),CHAR(10))</f>
        <v xml:space="preserve"> Micheal </v>
      </c>
      <c r="P278" t="e">
        <f>_xlfn.TEXTBEFORE(_xlfn.TEXTAFTER(Table1[[#This Row],[description]],"Composer:"),CHAR(10))</f>
        <v>#N/A</v>
      </c>
      <c r="Q278" t="str">
        <f>_xlfn.TEXTBEFORE(_xlfn.TEXTAFTER(Table1[[#This Row],[description]],CHAR(10)&amp;"Music:"),CHAR(10))</f>
        <v xml:space="preserve"> ShowKidd </v>
      </c>
      <c r="R278" t="e">
        <f>_xlfn.TEXTBEFORE(_xlfn.TEXTAFTER(Table1[[#This Row],[description]],CHAR(10)&amp;"Video:"),CHAR(10))</f>
        <v>#N/A</v>
      </c>
      <c r="S278" s="1" t="e">
        <f>HYPERLINK(_xlfn.TEXTBEFORE(_xlfn.TEXTAFTER(Table1[[#This Row],[description]],"YouTube Music:"),CHAR(10)))</f>
        <v>#N/A</v>
      </c>
      <c r="T278" s="1" t="str">
        <f>HYPERLINK(_xlfn.TEXTBEFORE(_xlfn.TEXTAFTER(Table1[[#This Row],[description]],"Spotify:"),CHAR(10)))</f>
        <v xml:space="preserve"> https://spoti.fi/3A0Bs0U</v>
      </c>
      <c r="U278" s="1" t="str">
        <f>HYPERLINK(_xlfn.TEXTBEFORE(_xlfn.TEXTAFTER(Table1[[#This Row],[description]],"Apple Music:"),CHAR(10)))</f>
        <v xml:space="preserve"> https://apple.co/3wdQ5gc</v>
      </c>
      <c r="V278" s="1" t="str">
        <f>HYPERLINK(_xlfn.TEXTBEFORE(_xlfn.TEXTAFTER(Table1[[#This Row],[description]], "JioSaavn:"),CHAR(10)))</f>
        <v xml:space="preserve"> https://bit.ly/3PyNgNz</v>
      </c>
      <c r="W278" s="1" t="e">
        <f>HYPERLINK(_xlfn.TEXTBEFORE(_xlfn.TEXTAFTER(Table1[[#This Row],[description]], "Instagram Reel:"),CHAR(10)))</f>
        <v>#N/A</v>
      </c>
    </row>
    <row r="279" spans="1:23" x14ac:dyDescent="0.3">
      <c r="A279" t="s">
        <v>11</v>
      </c>
      <c r="B279" t="s">
        <v>2026</v>
      </c>
      <c r="C279" t="s">
        <v>2027</v>
      </c>
      <c r="D279" t="s">
        <v>2028</v>
      </c>
      <c r="E279" t="s">
        <v>2025</v>
      </c>
      <c r="F279" t="s">
        <v>16</v>
      </c>
      <c r="G279" t="s">
        <v>2029</v>
      </c>
      <c r="H279" t="s">
        <v>2030</v>
      </c>
      <c r="I279" t="s">
        <v>2031</v>
      </c>
      <c r="J279" t="s">
        <v>2032</v>
      </c>
      <c r="K279" t="str">
        <f>LEFT(_xlfn.TEXTAFTER(Table1[[#This Row],[description]],"Label:"),10)</f>
        <v xml:space="preserve"> Geet MP3
</v>
      </c>
      <c r="L279" t="str" cm="1">
        <f t="array" ref="L2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79" t="str">
        <f>_xlfn.TEXTBEFORE(Table1[[#This Row],[Title]],{":","(","-"})</f>
        <v xml:space="preserve">Zulfan </v>
      </c>
      <c r="N279" t="str">
        <f>_xlfn.TEXTBEFORE(_xlfn.TEXTAFTER(Table1[[#This Row],[description]],"Singer:"),CHAR(10))</f>
        <v xml:space="preserve"> Karan Randhawa</v>
      </c>
      <c r="O279" t="str">
        <f>_xlfn.TEXTBEFORE(_xlfn.TEXTAFTER(Table1[[#This Row],[description]],"Lyrics:"),CHAR(10))</f>
        <v xml:space="preserve"> Micheal </v>
      </c>
      <c r="P279" t="str">
        <f>_xlfn.TEXTBEFORE(_xlfn.TEXTAFTER(Table1[[#This Row],[description]],"Composer:"),CHAR(10))</f>
        <v xml:space="preserve"> Karan Randhawa</v>
      </c>
      <c r="Q279" t="str">
        <f>_xlfn.TEXTBEFORE(_xlfn.TEXTAFTER(Table1[[#This Row],[description]],CHAR(10)&amp;"Music:"),CHAR(10))</f>
        <v xml:space="preserve"> ShowKidd </v>
      </c>
      <c r="R279" t="e">
        <f>_xlfn.TEXTBEFORE(_xlfn.TEXTAFTER(Table1[[#This Row],[description]],CHAR(10)&amp;"Video:"),CHAR(10))</f>
        <v>#N/A</v>
      </c>
      <c r="S279" s="1" t="e">
        <f>HYPERLINK(_xlfn.TEXTBEFORE(_xlfn.TEXTAFTER(Table1[[#This Row],[description]],"YouTube Music:"),CHAR(10)))</f>
        <v>#N/A</v>
      </c>
      <c r="T279" s="1" t="str">
        <f>HYPERLINK(_xlfn.TEXTBEFORE(_xlfn.TEXTAFTER(Table1[[#This Row],[description]],"Spotify:"),CHAR(10)))</f>
        <v xml:space="preserve"> https://spoti.fi/3A0Bs0U</v>
      </c>
      <c r="U279" s="1" t="str">
        <f>HYPERLINK(_xlfn.TEXTBEFORE(_xlfn.TEXTAFTER(Table1[[#This Row],[description]],"Apple Music:"),CHAR(10)))</f>
        <v xml:space="preserve"> https://apple.co/3wdQ5gc</v>
      </c>
      <c r="V279" s="1" t="str">
        <f>HYPERLINK(_xlfn.TEXTBEFORE(_xlfn.TEXTAFTER(Table1[[#This Row],[description]], "JioSaavn:"),CHAR(10)))</f>
        <v xml:space="preserve"> https://bit.ly/3PyNgNz</v>
      </c>
      <c r="W279" s="1" t="e">
        <f>HYPERLINK(_xlfn.TEXTBEFORE(_xlfn.TEXTAFTER(Table1[[#This Row],[description]], "Instagram Reel:"),CHAR(10)))</f>
        <v>#N/A</v>
      </c>
    </row>
    <row r="280" spans="1:23" x14ac:dyDescent="0.3">
      <c r="A280" t="s">
        <v>11</v>
      </c>
      <c r="B280" t="s">
        <v>2034</v>
      </c>
      <c r="C280" t="s">
        <v>2035</v>
      </c>
      <c r="D280" t="s">
        <v>2036</v>
      </c>
      <c r="E280" t="s">
        <v>2033</v>
      </c>
      <c r="F280" t="s">
        <v>16</v>
      </c>
      <c r="G280" t="s">
        <v>780</v>
      </c>
      <c r="H280" t="s">
        <v>2037</v>
      </c>
      <c r="I280" t="s">
        <v>2038</v>
      </c>
      <c r="J280" t="s">
        <v>783</v>
      </c>
      <c r="K280" t="str">
        <f>LEFT(_xlfn.TEXTAFTER(Table1[[#This Row],[description]],"Label:"),10)</f>
        <v xml:space="preserve"> Geet MP3
</v>
      </c>
      <c r="L280" t="str" cm="1">
        <f t="array" ref="L2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0" t="str">
        <f>_xlfn.TEXTBEFORE(Table1[[#This Row],[Title]],{":","(","-"})</f>
        <v xml:space="preserve">Eyes On You </v>
      </c>
      <c r="N280" t="str">
        <f>_xlfn.TEXTBEFORE(_xlfn.TEXTAFTER(Table1[[#This Row],[description]],"Singer:"),CHAR(10))</f>
        <v xml:space="preserve"> Karan Randhawa</v>
      </c>
      <c r="O280" t="str">
        <f>_xlfn.TEXTBEFORE(_xlfn.TEXTAFTER(Table1[[#This Row],[description]],"Lyrics:"),CHAR(10))</f>
        <v xml:space="preserve"> Micheal </v>
      </c>
      <c r="P280" t="str">
        <f>_xlfn.TEXTBEFORE(_xlfn.TEXTAFTER(Table1[[#This Row],[description]],"Composer:"),CHAR(10))</f>
        <v xml:space="preserve"> Karan Randhawa</v>
      </c>
      <c r="Q280" t="str">
        <f>_xlfn.TEXTBEFORE(_xlfn.TEXTAFTER(Table1[[#This Row],[description]],CHAR(10)&amp;"Music:"),CHAR(10))</f>
        <v xml:space="preserve"> ShowKidd </v>
      </c>
      <c r="R280" t="e">
        <f>_xlfn.TEXTBEFORE(_xlfn.TEXTAFTER(Table1[[#This Row],[description]],CHAR(10)&amp;"Video:"),CHAR(10))</f>
        <v>#N/A</v>
      </c>
      <c r="S280" s="1" t="e">
        <f>HYPERLINK(_xlfn.TEXTBEFORE(_xlfn.TEXTAFTER(Table1[[#This Row],[description]],"YouTube Music:"),CHAR(10)))</f>
        <v>#N/A</v>
      </c>
      <c r="T280" s="1" t="str">
        <f>HYPERLINK(_xlfn.TEXTBEFORE(_xlfn.TEXTAFTER(Table1[[#This Row],[description]],"Spotify:"),CHAR(10)))</f>
        <v xml:space="preserve"> https://spoti.fi/3A0Bs0U</v>
      </c>
      <c r="U280" s="1" t="str">
        <f>HYPERLINK(_xlfn.TEXTBEFORE(_xlfn.TEXTAFTER(Table1[[#This Row],[description]],"Apple Music:"),CHAR(10)))</f>
        <v xml:space="preserve"> https://apple.co/3wdQ5gc</v>
      </c>
      <c r="V280" s="1" t="str">
        <f>HYPERLINK(_xlfn.TEXTBEFORE(_xlfn.TEXTAFTER(Table1[[#This Row],[description]], "JioSaavn:"),CHAR(10)))</f>
        <v xml:space="preserve"> https://bit.ly/3PyNgNz</v>
      </c>
      <c r="W280" s="1" t="e">
        <f>HYPERLINK(_xlfn.TEXTBEFORE(_xlfn.TEXTAFTER(Table1[[#This Row],[description]], "Instagram Reel:"),CHAR(10)))</f>
        <v>#N/A</v>
      </c>
    </row>
    <row r="281" spans="1:23" x14ac:dyDescent="0.3">
      <c r="A281" t="s">
        <v>11</v>
      </c>
      <c r="B281" t="s">
        <v>2040</v>
      </c>
      <c r="C281" t="s">
        <v>2020</v>
      </c>
      <c r="D281" t="s">
        <v>2041</v>
      </c>
      <c r="E281" t="s">
        <v>2039</v>
      </c>
      <c r="F281" t="s">
        <v>16</v>
      </c>
      <c r="G281" t="s">
        <v>593</v>
      </c>
      <c r="H281" t="s">
        <v>2042</v>
      </c>
      <c r="I281" t="s">
        <v>2043</v>
      </c>
      <c r="J281" t="s">
        <v>2044</v>
      </c>
      <c r="K281" t="str">
        <f>LEFT(_xlfn.TEXTAFTER(Table1[[#This Row],[description]],"Label:"),10)</f>
        <v xml:space="preserve"> Geet MP3
</v>
      </c>
      <c r="L281" t="str" cm="1">
        <f t="array" ref="L2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1" t="str">
        <f>_xlfn.TEXTBEFORE(Table1[[#This Row],[Title]],{":","(","-"})</f>
        <v xml:space="preserve">Average </v>
      </c>
      <c r="N281" t="str">
        <f>_xlfn.TEXTBEFORE(_xlfn.TEXTAFTER(Table1[[#This Row],[description]],"Singer:"),CHAR(10))</f>
        <v xml:space="preserve"> Karan Randhawa</v>
      </c>
      <c r="O281" t="str">
        <f>_xlfn.TEXTBEFORE(_xlfn.TEXTAFTER(Table1[[#This Row],[description]],"Lyrics:"),CHAR(10))</f>
        <v xml:space="preserve"> Micheal </v>
      </c>
      <c r="P281" t="e">
        <f>_xlfn.TEXTBEFORE(_xlfn.TEXTAFTER(Table1[[#This Row],[description]],"Composer:"),CHAR(10))</f>
        <v>#N/A</v>
      </c>
      <c r="Q281" t="str">
        <f>_xlfn.TEXTBEFORE(_xlfn.TEXTAFTER(Table1[[#This Row],[description]],CHAR(10)&amp;"Music:"),CHAR(10))</f>
        <v xml:space="preserve"> ShowKidd </v>
      </c>
      <c r="R281" t="e">
        <f>_xlfn.TEXTBEFORE(_xlfn.TEXTAFTER(Table1[[#This Row],[description]],CHAR(10)&amp;"Video:"),CHAR(10))</f>
        <v>#N/A</v>
      </c>
      <c r="S281" s="1" t="e">
        <f>HYPERLINK(_xlfn.TEXTBEFORE(_xlfn.TEXTAFTER(Table1[[#This Row],[description]],"YouTube Music:"),CHAR(10)))</f>
        <v>#N/A</v>
      </c>
      <c r="T281" s="1" t="str">
        <f>HYPERLINK(_xlfn.TEXTBEFORE(_xlfn.TEXTAFTER(Table1[[#This Row],[description]],"Spotify:"),CHAR(10)))</f>
        <v xml:space="preserve"> https://spoti.fi/3A0Bs0U</v>
      </c>
      <c r="U281" s="1" t="str">
        <f>HYPERLINK(_xlfn.TEXTBEFORE(_xlfn.TEXTAFTER(Table1[[#This Row],[description]],"Apple Music:"),CHAR(10)))</f>
        <v xml:space="preserve"> https://apple.co/3wdQ5gc</v>
      </c>
      <c r="V281" s="1" t="str">
        <f>HYPERLINK(_xlfn.TEXTBEFORE(_xlfn.TEXTAFTER(Table1[[#This Row],[description]], "JioSaavn:"),CHAR(10)))</f>
        <v xml:space="preserve"> https://bit.ly/3PyNgNz</v>
      </c>
      <c r="W281" s="1" t="e">
        <f>HYPERLINK(_xlfn.TEXTBEFORE(_xlfn.TEXTAFTER(Table1[[#This Row],[description]], "Instagram Reel:"),CHAR(10)))</f>
        <v>#N/A</v>
      </c>
    </row>
    <row r="282" spans="1:23" x14ac:dyDescent="0.3">
      <c r="A282" t="s">
        <v>11</v>
      </c>
      <c r="B282" t="s">
        <v>2046</v>
      </c>
      <c r="C282" t="s">
        <v>2047</v>
      </c>
      <c r="D282" t="s">
        <v>2048</v>
      </c>
      <c r="E282" t="s">
        <v>2045</v>
      </c>
      <c r="F282" t="s">
        <v>16</v>
      </c>
      <c r="G282" t="s">
        <v>795</v>
      </c>
      <c r="H282" t="s">
        <v>2049</v>
      </c>
      <c r="I282" t="s">
        <v>2050</v>
      </c>
      <c r="J282" t="s">
        <v>2051</v>
      </c>
      <c r="K282" t="str">
        <f>LEFT(_xlfn.TEXTAFTER(Table1[[#This Row],[description]],"Label:"),10)</f>
        <v xml:space="preserve"> Geet MP3
</v>
      </c>
      <c r="L282" t="str" cm="1">
        <f t="array" ref="L2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2" t="str">
        <f>_xlfn.TEXTBEFORE(Table1[[#This Row],[Title]],{":","(","-"})</f>
        <v xml:space="preserve">Bunk </v>
      </c>
      <c r="N282" t="str">
        <f>_xlfn.TEXTBEFORE(_xlfn.TEXTAFTER(Table1[[#This Row],[description]],"Singer:"),CHAR(10))</f>
        <v xml:space="preserve"> Karan Randhawa</v>
      </c>
      <c r="O282" t="str">
        <f>_xlfn.TEXTBEFORE(_xlfn.TEXTAFTER(Table1[[#This Row],[description]],"Lyrics:"),CHAR(10))</f>
        <v xml:space="preserve"> Micheal </v>
      </c>
      <c r="P282" t="str">
        <f>_xlfn.TEXTBEFORE(_xlfn.TEXTAFTER(Table1[[#This Row],[description]],"Composer:"),CHAR(10))</f>
        <v xml:space="preserve"> Karan Randhawa</v>
      </c>
      <c r="Q282" t="str">
        <f>_xlfn.TEXTBEFORE(_xlfn.TEXTAFTER(Table1[[#This Row],[description]],CHAR(10)&amp;"Music:"),CHAR(10))</f>
        <v xml:space="preserve"> ShowKidd </v>
      </c>
      <c r="R282" t="e">
        <f>_xlfn.TEXTBEFORE(_xlfn.TEXTAFTER(Table1[[#This Row],[description]],CHAR(10)&amp;"Video:"),CHAR(10))</f>
        <v>#N/A</v>
      </c>
      <c r="S282" s="1" t="e">
        <f>HYPERLINK(_xlfn.TEXTBEFORE(_xlfn.TEXTAFTER(Table1[[#This Row],[description]],"YouTube Music:"),CHAR(10)))</f>
        <v>#N/A</v>
      </c>
      <c r="T282" s="1" t="str">
        <f>HYPERLINK(_xlfn.TEXTBEFORE(_xlfn.TEXTAFTER(Table1[[#This Row],[description]],"Spotify:"),CHAR(10)))</f>
        <v xml:space="preserve"> https://spoti.fi/3A0Bs0U</v>
      </c>
      <c r="U282" s="1" t="str">
        <f>HYPERLINK(_xlfn.TEXTBEFORE(_xlfn.TEXTAFTER(Table1[[#This Row],[description]],"Apple Music:"),CHAR(10)))</f>
        <v xml:space="preserve"> https://apple.co/3wdQ5gc</v>
      </c>
      <c r="V282" s="1" t="str">
        <f>HYPERLINK(_xlfn.TEXTBEFORE(_xlfn.TEXTAFTER(Table1[[#This Row],[description]], "JioSaavn:"),CHAR(10)))</f>
        <v xml:space="preserve"> https://bit.ly/3PyNgNz</v>
      </c>
      <c r="W282" s="1" t="e">
        <f>HYPERLINK(_xlfn.TEXTBEFORE(_xlfn.TEXTAFTER(Table1[[#This Row],[description]], "Instagram Reel:"),CHAR(10)))</f>
        <v>#N/A</v>
      </c>
    </row>
    <row r="283" spans="1:23" x14ac:dyDescent="0.3">
      <c r="A283" t="s">
        <v>11</v>
      </c>
      <c r="B283" t="s">
        <v>2053</v>
      </c>
      <c r="C283" t="s">
        <v>2054</v>
      </c>
      <c r="D283" t="s">
        <v>2055</v>
      </c>
      <c r="E283" t="s">
        <v>2052</v>
      </c>
      <c r="F283" t="s">
        <v>16</v>
      </c>
      <c r="G283" t="s">
        <v>1168</v>
      </c>
      <c r="H283" t="s">
        <v>2056</v>
      </c>
      <c r="I283" t="s">
        <v>2057</v>
      </c>
      <c r="J283" t="s">
        <v>2058</v>
      </c>
      <c r="K283" t="str">
        <f>LEFT(_xlfn.TEXTAFTER(Table1[[#This Row],[description]],"Label:"),10)</f>
        <v xml:space="preserve"> Geet MP3
</v>
      </c>
      <c r="L283" t="str" cm="1">
        <f t="array" ref="L2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3" t="str">
        <f>_xlfn.TEXTBEFORE(Table1[[#This Row],[Title]],{":","(","-"})</f>
        <v xml:space="preserve">Jhumke </v>
      </c>
      <c r="N283" t="str">
        <f>_xlfn.TEXTBEFORE(_xlfn.TEXTAFTER(Table1[[#This Row],[description]],"Singer:"),CHAR(10))</f>
        <v xml:space="preserve"> Karan Randhawa</v>
      </c>
      <c r="O283" t="str">
        <f>_xlfn.TEXTBEFORE(_xlfn.TEXTAFTER(Table1[[#This Row],[description]],"Lyrics:"),CHAR(10))</f>
        <v xml:space="preserve"> Micheal </v>
      </c>
      <c r="P283" t="e">
        <f>_xlfn.TEXTBEFORE(_xlfn.TEXTAFTER(Table1[[#This Row],[description]],"Composer:"),CHAR(10))</f>
        <v>#N/A</v>
      </c>
      <c r="Q283" t="str">
        <f>_xlfn.TEXTBEFORE(_xlfn.TEXTAFTER(Table1[[#This Row],[description]],CHAR(10)&amp;"Music:"),CHAR(10))</f>
        <v xml:space="preserve"> ShowKidd </v>
      </c>
      <c r="R283" t="e">
        <f>_xlfn.TEXTBEFORE(_xlfn.TEXTAFTER(Table1[[#This Row],[description]],CHAR(10)&amp;"Video:"),CHAR(10))</f>
        <v>#N/A</v>
      </c>
      <c r="S283" s="1" t="e">
        <f>HYPERLINK(_xlfn.TEXTBEFORE(_xlfn.TEXTAFTER(Table1[[#This Row],[description]],"YouTube Music:"),CHAR(10)))</f>
        <v>#N/A</v>
      </c>
      <c r="T283" s="1" t="str">
        <f>HYPERLINK(_xlfn.TEXTBEFORE(_xlfn.TEXTAFTER(Table1[[#This Row],[description]],"Spotify:"),CHAR(10)))</f>
        <v xml:space="preserve"> https://spoti.fi/3A0Bs0U</v>
      </c>
      <c r="U283" s="1" t="str">
        <f>HYPERLINK(_xlfn.TEXTBEFORE(_xlfn.TEXTAFTER(Table1[[#This Row],[description]],"Apple Music:"),CHAR(10)))</f>
        <v xml:space="preserve"> https://apple.co/3wdQ5gc</v>
      </c>
      <c r="V283" s="1" t="str">
        <f>HYPERLINK(_xlfn.TEXTBEFORE(_xlfn.TEXTAFTER(Table1[[#This Row],[description]], "JioSaavn:"),CHAR(10)))</f>
        <v xml:space="preserve"> https://bit.ly/3PyNgNz</v>
      </c>
      <c r="W283" s="1" t="e">
        <f>HYPERLINK(_xlfn.TEXTBEFORE(_xlfn.TEXTAFTER(Table1[[#This Row],[description]], "Instagram Reel:"),CHAR(10)))</f>
        <v>#N/A</v>
      </c>
    </row>
    <row r="284" spans="1:23" x14ac:dyDescent="0.3">
      <c r="A284" t="s">
        <v>11</v>
      </c>
      <c r="B284" t="s">
        <v>2060</v>
      </c>
      <c r="C284" t="s">
        <v>2061</v>
      </c>
      <c r="D284" t="s">
        <v>2062</v>
      </c>
      <c r="E284" t="s">
        <v>2059</v>
      </c>
      <c r="F284" t="s">
        <v>16</v>
      </c>
      <c r="G284" t="s">
        <v>2063</v>
      </c>
      <c r="H284" t="s">
        <v>2064</v>
      </c>
      <c r="I284" t="s">
        <v>2065</v>
      </c>
      <c r="J284" t="s">
        <v>2066</v>
      </c>
      <c r="K284" t="str">
        <f>LEFT(_xlfn.TEXTAFTER(Table1[[#This Row],[description]],"Label:"),10)</f>
        <v xml:space="preserve"> Geet MP3
</v>
      </c>
      <c r="L284" t="str" cm="1">
        <f t="array" ref="L2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4" t="str">
        <f>_xlfn.TEXTBEFORE(Table1[[#This Row],[Title]],{":","(","-"})</f>
        <v xml:space="preserve">XYZ </v>
      </c>
      <c r="N284" t="str">
        <f>_xlfn.TEXTBEFORE(_xlfn.TEXTAFTER(Table1[[#This Row],[description]],"Singer:"),CHAR(10))</f>
        <v xml:space="preserve"> Karan Randhawa</v>
      </c>
      <c r="O284" t="str">
        <f>_xlfn.TEXTBEFORE(_xlfn.TEXTAFTER(Table1[[#This Row],[description]],"Lyrics:"),CHAR(10))</f>
        <v xml:space="preserve"> Micheal </v>
      </c>
      <c r="P284" t="e">
        <f>_xlfn.TEXTBEFORE(_xlfn.TEXTAFTER(Table1[[#This Row],[description]],"Composer:"),CHAR(10))</f>
        <v>#N/A</v>
      </c>
      <c r="Q284" t="str">
        <f>_xlfn.TEXTBEFORE(_xlfn.TEXTAFTER(Table1[[#This Row],[description]],CHAR(10)&amp;"Music:"),CHAR(10))</f>
        <v xml:space="preserve"> ShowKidd </v>
      </c>
      <c r="R284" t="e">
        <f>_xlfn.TEXTBEFORE(_xlfn.TEXTAFTER(Table1[[#This Row],[description]],CHAR(10)&amp;"Video:"),CHAR(10))</f>
        <v>#N/A</v>
      </c>
      <c r="S284" s="1" t="e">
        <f>HYPERLINK(_xlfn.TEXTBEFORE(_xlfn.TEXTAFTER(Table1[[#This Row],[description]],"YouTube Music:"),CHAR(10)))</f>
        <v>#N/A</v>
      </c>
      <c r="T284" s="1" t="str">
        <f>HYPERLINK(_xlfn.TEXTBEFORE(_xlfn.TEXTAFTER(Table1[[#This Row],[description]],"Spotify:"),CHAR(10)))</f>
        <v xml:space="preserve"> https://spoti.fi/3A0Bs0U</v>
      </c>
      <c r="U284" s="1" t="str">
        <f>HYPERLINK(_xlfn.TEXTBEFORE(_xlfn.TEXTAFTER(Table1[[#This Row],[description]],"Apple Music:"),CHAR(10)))</f>
        <v xml:space="preserve"> https://apple.co/3wdQ5gc</v>
      </c>
      <c r="V284" s="1" t="str">
        <f>HYPERLINK(_xlfn.TEXTBEFORE(_xlfn.TEXTAFTER(Table1[[#This Row],[description]], "JioSaavn:"),CHAR(10)))</f>
        <v xml:space="preserve"> https://bit.ly/3PyNgNz</v>
      </c>
      <c r="W284" s="1" t="e">
        <f>HYPERLINK(_xlfn.TEXTBEFORE(_xlfn.TEXTAFTER(Table1[[#This Row],[description]], "Instagram Reel:"),CHAR(10)))</f>
        <v>#N/A</v>
      </c>
    </row>
    <row r="285" spans="1:23" x14ac:dyDescent="0.3">
      <c r="A285" t="s">
        <v>11</v>
      </c>
      <c r="B285" t="s">
        <v>2068</v>
      </c>
      <c r="C285" t="s">
        <v>2054</v>
      </c>
      <c r="D285" t="s">
        <v>2069</v>
      </c>
      <c r="E285" t="s">
        <v>2067</v>
      </c>
      <c r="F285" t="s">
        <v>16</v>
      </c>
      <c r="G285" t="s">
        <v>780</v>
      </c>
      <c r="H285" t="s">
        <v>2070</v>
      </c>
      <c r="I285" t="s">
        <v>2071</v>
      </c>
      <c r="J285" t="s">
        <v>2072</v>
      </c>
      <c r="K285" t="str">
        <f>LEFT(_xlfn.TEXTAFTER(Table1[[#This Row],[description]],"Label:"),10)</f>
        <v xml:space="preserve"> Geet MP3
</v>
      </c>
      <c r="L285" t="str" cm="1">
        <f t="array" ref="L2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5" t="str">
        <f>_xlfn.TEXTBEFORE(Table1[[#This Row],[Title]],{":","(","-"})</f>
        <v xml:space="preserve">Dooron Dooron </v>
      </c>
      <c r="N285" t="str">
        <f>_xlfn.TEXTBEFORE(_xlfn.TEXTAFTER(Table1[[#This Row],[description]],"Singer:"),CHAR(10))</f>
        <v xml:space="preserve"> Karan Randhawa</v>
      </c>
      <c r="O285" t="str">
        <f>_xlfn.TEXTBEFORE(_xlfn.TEXTAFTER(Table1[[#This Row],[description]],"Lyrics:"),CHAR(10))</f>
        <v xml:space="preserve"> Micheal </v>
      </c>
      <c r="P285" t="e">
        <f>_xlfn.TEXTBEFORE(_xlfn.TEXTAFTER(Table1[[#This Row],[description]],"Composer:"),CHAR(10))</f>
        <v>#N/A</v>
      </c>
      <c r="Q285" t="str">
        <f>_xlfn.TEXTBEFORE(_xlfn.TEXTAFTER(Table1[[#This Row],[description]],CHAR(10)&amp;"Music:"),CHAR(10))</f>
        <v xml:space="preserve"> ShowKidd </v>
      </c>
      <c r="R285" t="e">
        <f>_xlfn.TEXTBEFORE(_xlfn.TEXTAFTER(Table1[[#This Row],[description]],CHAR(10)&amp;"Video:"),CHAR(10))</f>
        <v>#N/A</v>
      </c>
      <c r="S285" s="1" t="e">
        <f>HYPERLINK(_xlfn.TEXTBEFORE(_xlfn.TEXTAFTER(Table1[[#This Row],[description]],"YouTube Music:"),CHAR(10)))</f>
        <v>#N/A</v>
      </c>
      <c r="T285" s="1" t="str">
        <f>HYPERLINK(_xlfn.TEXTBEFORE(_xlfn.TEXTAFTER(Table1[[#This Row],[description]],"Spotify:"),CHAR(10)))</f>
        <v xml:space="preserve"> https://spoti.fi/3A0Bs0U</v>
      </c>
      <c r="U285" s="1" t="str">
        <f>HYPERLINK(_xlfn.TEXTBEFORE(_xlfn.TEXTAFTER(Table1[[#This Row],[description]],"Apple Music:"),CHAR(10)))</f>
        <v xml:space="preserve"> https://apple.co/3wdQ5gc</v>
      </c>
      <c r="V285" s="1" t="str">
        <f>HYPERLINK(_xlfn.TEXTBEFORE(_xlfn.TEXTAFTER(Table1[[#This Row],[description]], "JioSaavn:"),CHAR(10)))</f>
        <v xml:space="preserve"> https://bit.ly/3PyNgNz</v>
      </c>
      <c r="W285" s="1" t="e">
        <f>HYPERLINK(_xlfn.TEXTBEFORE(_xlfn.TEXTAFTER(Table1[[#This Row],[description]], "Instagram Reel:"),CHAR(10)))</f>
        <v>#N/A</v>
      </c>
    </row>
    <row r="286" spans="1:23" x14ac:dyDescent="0.3">
      <c r="A286" t="s">
        <v>11</v>
      </c>
      <c r="B286" t="s">
        <v>2074</v>
      </c>
      <c r="C286" t="s">
        <v>2075</v>
      </c>
      <c r="D286" t="s">
        <v>2076</v>
      </c>
      <c r="E286" t="s">
        <v>2073</v>
      </c>
      <c r="F286" t="s">
        <v>16</v>
      </c>
      <c r="G286" t="s">
        <v>353</v>
      </c>
      <c r="H286" t="s">
        <v>2077</v>
      </c>
      <c r="I286" t="s">
        <v>2078</v>
      </c>
      <c r="J286" t="s">
        <v>2079</v>
      </c>
      <c r="K286" t="str">
        <f>LEFT(_xlfn.TEXTAFTER(Table1[[#This Row],[description]],"Label:"),10)</f>
        <v xml:space="preserve"> Geet MP3
</v>
      </c>
      <c r="L286" t="str" cm="1">
        <f t="array" ref="L2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6" t="str">
        <f>_xlfn.TEXTBEFORE(Table1[[#This Row],[Title]],{":","(","-"})</f>
        <v xml:space="preserve">Ghoda </v>
      </c>
      <c r="N286" t="str">
        <f>_xlfn.TEXTBEFORE(_xlfn.TEXTAFTER(Table1[[#This Row],[description]],"Singer:"),CHAR(10))</f>
        <v xml:space="preserve"> Karan Randhawa</v>
      </c>
      <c r="O286" t="str">
        <f>_xlfn.TEXTBEFORE(_xlfn.TEXTAFTER(Table1[[#This Row],[description]],"Lyrics:"),CHAR(10))</f>
        <v xml:space="preserve"> Micheal </v>
      </c>
      <c r="P286" t="e">
        <f>_xlfn.TEXTBEFORE(_xlfn.TEXTAFTER(Table1[[#This Row],[description]],"Composer:"),CHAR(10))</f>
        <v>#N/A</v>
      </c>
      <c r="Q286" t="str">
        <f>_xlfn.TEXTBEFORE(_xlfn.TEXTAFTER(Table1[[#This Row],[description]],CHAR(10)&amp;"Music:"),CHAR(10))</f>
        <v xml:space="preserve"> ShowKidd </v>
      </c>
      <c r="R286" t="e">
        <f>_xlfn.TEXTBEFORE(_xlfn.TEXTAFTER(Table1[[#This Row],[description]],CHAR(10)&amp;"Video:"),CHAR(10))</f>
        <v>#N/A</v>
      </c>
      <c r="S286" s="1" t="e">
        <f>HYPERLINK(_xlfn.TEXTBEFORE(_xlfn.TEXTAFTER(Table1[[#This Row],[description]],"YouTube Music:"),CHAR(10)))</f>
        <v>#N/A</v>
      </c>
      <c r="T286" s="1" t="str">
        <f>HYPERLINK(_xlfn.TEXTBEFORE(_xlfn.TEXTAFTER(Table1[[#This Row],[description]],"Spotify:"),CHAR(10)))</f>
        <v xml:space="preserve"> https://spoti.fi/3A0Bs0U</v>
      </c>
      <c r="U286" s="1" t="str">
        <f>HYPERLINK(_xlfn.TEXTBEFORE(_xlfn.TEXTAFTER(Table1[[#This Row],[description]],"Apple Music:"),CHAR(10)))</f>
        <v xml:space="preserve"> https://apple.co/3wdQ5gc</v>
      </c>
      <c r="V286" s="1" t="str">
        <f>HYPERLINK(_xlfn.TEXTBEFORE(_xlfn.TEXTAFTER(Table1[[#This Row],[description]], "JioSaavn:"),CHAR(10)))</f>
        <v xml:space="preserve"> https://bit.ly/3PyNgNz</v>
      </c>
      <c r="W286" s="1" t="e">
        <f>HYPERLINK(_xlfn.TEXTBEFORE(_xlfn.TEXTAFTER(Table1[[#This Row],[description]], "Instagram Reel:"),CHAR(10)))</f>
        <v>#N/A</v>
      </c>
    </row>
    <row r="287" spans="1:23" x14ac:dyDescent="0.3">
      <c r="A287" t="s">
        <v>11</v>
      </c>
      <c r="B287" t="s">
        <v>2081</v>
      </c>
      <c r="C287" t="s">
        <v>2082</v>
      </c>
      <c r="D287" t="s">
        <v>2083</v>
      </c>
      <c r="E287" t="s">
        <v>2080</v>
      </c>
      <c r="F287" t="s">
        <v>16</v>
      </c>
      <c r="G287" t="s">
        <v>593</v>
      </c>
      <c r="H287" t="s">
        <v>2084</v>
      </c>
      <c r="I287" t="s">
        <v>2085</v>
      </c>
      <c r="J287" t="s">
        <v>2086</v>
      </c>
      <c r="K287" t="str">
        <f>LEFT(_xlfn.TEXTAFTER(Table1[[#This Row],[description]],"Label:"),10)</f>
        <v xml:space="preserve"> Geet MP3
</v>
      </c>
      <c r="L287" t="str" cm="1">
        <f t="array" ref="L2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7" t="str">
        <f>_xlfn.TEXTBEFORE(Table1[[#This Row],[Title]],{":","(","-"})</f>
        <v xml:space="preserve">Guitar </v>
      </c>
      <c r="N287" t="str">
        <f>_xlfn.TEXTBEFORE(_xlfn.TEXTAFTER(Table1[[#This Row],[description]],"Singer:"),CHAR(10))</f>
        <v xml:space="preserve"> Karan Randhawa</v>
      </c>
      <c r="O287" t="str">
        <f>_xlfn.TEXTBEFORE(_xlfn.TEXTAFTER(Table1[[#This Row],[description]],"Lyrics:"),CHAR(10))</f>
        <v xml:space="preserve"> Fateh Shergill</v>
      </c>
      <c r="P287" t="str">
        <f>_xlfn.TEXTBEFORE(_xlfn.TEXTAFTER(Table1[[#This Row],[description]],"Composer:"),CHAR(10))</f>
        <v xml:space="preserve"> Fateh Shergill</v>
      </c>
      <c r="Q287" t="str">
        <f>_xlfn.TEXTBEFORE(_xlfn.TEXTAFTER(Table1[[#This Row],[description]],CHAR(10)&amp;"Music:"),CHAR(10))</f>
        <v xml:space="preserve"> V Barot</v>
      </c>
      <c r="R287" t="e">
        <f>_xlfn.TEXTBEFORE(_xlfn.TEXTAFTER(Table1[[#This Row],[description]],CHAR(10)&amp;"Video:"),CHAR(10))</f>
        <v>#N/A</v>
      </c>
      <c r="S287" s="1" t="e">
        <f>HYPERLINK(_xlfn.TEXTBEFORE(_xlfn.TEXTAFTER(Table1[[#This Row],[description]],"YouTube Music:"),CHAR(10)))</f>
        <v>#N/A</v>
      </c>
      <c r="T287" s="1" t="str">
        <f>HYPERLINK(_xlfn.TEXTBEFORE(_xlfn.TEXTAFTER(Table1[[#This Row],[description]],"Spotify:"),CHAR(10)))</f>
        <v xml:space="preserve"> https://spoti.fi/3A0Bs0U</v>
      </c>
      <c r="U287" s="1" t="str">
        <f>HYPERLINK(_xlfn.TEXTBEFORE(_xlfn.TEXTAFTER(Table1[[#This Row],[description]],"Apple Music:"),CHAR(10)))</f>
        <v xml:space="preserve"> https://apple.co/3wdQ5gc</v>
      </c>
      <c r="V287" s="1" t="str">
        <f>HYPERLINK(_xlfn.TEXTBEFORE(_xlfn.TEXTAFTER(Table1[[#This Row],[description]], "JioSaavn:"),CHAR(10)))</f>
        <v xml:space="preserve"> https://bit.ly/3PyNgNz</v>
      </c>
      <c r="W287" s="1" t="e">
        <f>HYPERLINK(_xlfn.TEXTBEFORE(_xlfn.TEXTAFTER(Table1[[#This Row],[description]], "Instagram Reel:"),CHAR(10)))</f>
        <v>#N/A</v>
      </c>
    </row>
    <row r="288" spans="1:23" x14ac:dyDescent="0.3">
      <c r="A288" t="s">
        <v>11</v>
      </c>
      <c r="B288" t="s">
        <v>2088</v>
      </c>
      <c r="C288" t="s">
        <v>2089</v>
      </c>
      <c r="D288" t="s">
        <v>2090</v>
      </c>
      <c r="E288" t="s">
        <v>2087</v>
      </c>
      <c r="F288" t="s">
        <v>16</v>
      </c>
      <c r="G288" t="s">
        <v>17</v>
      </c>
      <c r="H288" t="s">
        <v>2091</v>
      </c>
      <c r="I288" t="s">
        <v>2092</v>
      </c>
      <c r="J288" t="s">
        <v>2093</v>
      </c>
      <c r="K288" t="str">
        <f>LEFT(_xlfn.TEXTAFTER(Table1[[#This Row],[description]],"Label:"),10)</f>
        <v xml:space="preserve"> Geet MP3
</v>
      </c>
      <c r="L288" t="str" cm="1">
        <f t="array" ref="L2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8" t="str">
        <f>_xlfn.TEXTBEFORE(Table1[[#This Row],[Title]],{":","(","-"})</f>
        <v xml:space="preserve">Zalma </v>
      </c>
      <c r="N288" t="str">
        <f>_xlfn.TEXTBEFORE(_xlfn.TEXTAFTER(Table1[[#This Row],[description]],"Singer:"),CHAR(10))</f>
        <v xml:space="preserve"> Priya</v>
      </c>
      <c r="O288" t="str">
        <f>_xlfn.TEXTBEFORE(_xlfn.TEXTAFTER(Table1[[#This Row],[description]],"Lyrics:"),CHAR(10))</f>
        <v xml:space="preserve"> Fateh Shergill</v>
      </c>
      <c r="P288" t="e">
        <f>_xlfn.TEXTBEFORE(_xlfn.TEXTAFTER(Table1[[#This Row],[description]],"Composer:"),CHAR(10))</f>
        <v>#N/A</v>
      </c>
      <c r="Q288" t="str">
        <f>_xlfn.TEXTBEFORE(_xlfn.TEXTAFTER(Table1[[#This Row],[description]],CHAR(10)&amp;"Music:"),CHAR(10))</f>
        <v xml:space="preserve"> V Barot </v>
      </c>
      <c r="R288" t="e">
        <f>_xlfn.TEXTBEFORE(_xlfn.TEXTAFTER(Table1[[#This Row],[description]],CHAR(10)&amp;"Video:"),CHAR(10))</f>
        <v>#N/A</v>
      </c>
      <c r="S288" s="1" t="e">
        <f>HYPERLINK(_xlfn.TEXTBEFORE(_xlfn.TEXTAFTER(Table1[[#This Row],[description]],"YouTube Music:"),CHAR(10)))</f>
        <v>#N/A</v>
      </c>
      <c r="T288" s="1" t="str">
        <f>HYPERLINK(_xlfn.TEXTBEFORE(_xlfn.TEXTAFTER(Table1[[#This Row],[description]],"Spotify:"),CHAR(10)))</f>
        <v xml:space="preserve"> https://spoti.fi/3QdOfnE</v>
      </c>
      <c r="U288" s="1" t="str">
        <f>HYPERLINK(_xlfn.TEXTBEFORE(_xlfn.TEXTAFTER(Table1[[#This Row],[description]],"Apple Music:"),CHAR(10)))</f>
        <v xml:space="preserve"> https://apple.co/3pocsvK</v>
      </c>
      <c r="V288" s="1" t="e">
        <f>HYPERLINK(_xlfn.TEXTBEFORE(_xlfn.TEXTAFTER(Table1[[#This Row],[description]], "JioSaavn:"),CHAR(10)))</f>
        <v>#N/A</v>
      </c>
      <c r="W288" s="1" t="e">
        <f>HYPERLINK(_xlfn.TEXTBEFORE(_xlfn.TEXTAFTER(Table1[[#This Row],[description]], "Instagram Reel:"),CHAR(10)))</f>
        <v>#N/A</v>
      </c>
    </row>
    <row r="289" spans="1:23" x14ac:dyDescent="0.3">
      <c r="A289" t="s">
        <v>11</v>
      </c>
      <c r="B289" t="s">
        <v>2095</v>
      </c>
      <c r="C289" t="s">
        <v>2096</v>
      </c>
      <c r="D289" t="s">
        <v>2097</v>
      </c>
      <c r="E289" t="s">
        <v>2094</v>
      </c>
      <c r="F289" t="s">
        <v>16</v>
      </c>
      <c r="G289" t="s">
        <v>578</v>
      </c>
      <c r="H289" t="s">
        <v>2098</v>
      </c>
      <c r="I289" t="s">
        <v>2099</v>
      </c>
      <c r="J289" t="s">
        <v>2100</v>
      </c>
      <c r="K289" t="str">
        <f>LEFT(_xlfn.TEXTAFTER(Table1[[#This Row],[description]],"Label:"),10)</f>
        <v xml:space="preserve"> Geet MP3
</v>
      </c>
      <c r="L289" t="str" cm="1">
        <f t="array" ref="L2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89" t="str">
        <f>_xlfn.TEXTBEFORE(Table1[[#This Row],[Title]],{":","(","-"})</f>
        <v xml:space="preserve">Haye Vee </v>
      </c>
      <c r="N289" t="e">
        <f>_xlfn.TEXTBEFORE(_xlfn.TEXTAFTER(Table1[[#This Row],[description]],"Singer:"),CHAR(10))</f>
        <v>#N/A</v>
      </c>
      <c r="O289" t="e">
        <f>_xlfn.TEXTBEFORE(_xlfn.TEXTAFTER(Table1[[#This Row],[description]],"Lyrics:"),CHAR(10))</f>
        <v>#N/A</v>
      </c>
      <c r="P289" t="e">
        <f>_xlfn.TEXTBEFORE(_xlfn.TEXTAFTER(Table1[[#This Row],[description]],"Composer:"),CHAR(10))</f>
        <v>#N/A</v>
      </c>
      <c r="Q289" t="e">
        <f>_xlfn.TEXTBEFORE(_xlfn.TEXTAFTER(Table1[[#This Row],[description]],CHAR(10)&amp;"Music:"),CHAR(10))</f>
        <v>#N/A</v>
      </c>
      <c r="R289" t="e">
        <f>_xlfn.TEXTBEFORE(_xlfn.TEXTAFTER(Table1[[#This Row],[description]],CHAR(10)&amp;"Video:"),CHAR(10))</f>
        <v>#N/A</v>
      </c>
      <c r="S289" s="1" t="e">
        <f>HYPERLINK(_xlfn.TEXTBEFORE(_xlfn.TEXTAFTER(Table1[[#This Row],[description]],"YouTube Music:"),CHAR(10)))</f>
        <v>#N/A</v>
      </c>
      <c r="T289" s="1" t="e">
        <f>HYPERLINK(_xlfn.TEXTBEFORE(_xlfn.TEXTAFTER(Table1[[#This Row],[description]],"Spotify:"),CHAR(10)))</f>
        <v>#N/A</v>
      </c>
      <c r="U289" s="1" t="e">
        <f>HYPERLINK(_xlfn.TEXTBEFORE(_xlfn.TEXTAFTER(Table1[[#This Row],[description]],"Apple Music:"),CHAR(10)))</f>
        <v>#N/A</v>
      </c>
      <c r="V289" s="1" t="e">
        <f>HYPERLINK(_xlfn.TEXTBEFORE(_xlfn.TEXTAFTER(Table1[[#This Row],[description]], "JioSaavn:"),CHAR(10)))</f>
        <v>#N/A</v>
      </c>
      <c r="W289" s="1" t="e">
        <f>HYPERLINK(_xlfn.TEXTBEFORE(_xlfn.TEXTAFTER(Table1[[#This Row],[description]], "Instagram Reel:"),CHAR(10)))</f>
        <v>#N/A</v>
      </c>
    </row>
    <row r="290" spans="1:23" x14ac:dyDescent="0.3">
      <c r="A290" t="s">
        <v>11</v>
      </c>
      <c r="B290" t="s">
        <v>2102</v>
      </c>
      <c r="C290" t="s">
        <v>2103</v>
      </c>
      <c r="D290" t="s">
        <v>2104</v>
      </c>
      <c r="E290" t="s">
        <v>2101</v>
      </c>
      <c r="F290" t="s">
        <v>16</v>
      </c>
      <c r="G290" t="s">
        <v>863</v>
      </c>
      <c r="H290" t="s">
        <v>2105</v>
      </c>
      <c r="I290" t="s">
        <v>2106</v>
      </c>
      <c r="J290" t="s">
        <v>1207</v>
      </c>
      <c r="K290" t="str">
        <f>LEFT(_xlfn.TEXTAFTER(Table1[[#This Row],[description]],"Music On:"),10)</f>
        <v xml:space="preserve"> Geet MP3
</v>
      </c>
      <c r="L290" t="str" cm="1">
        <f t="array" ref="L2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0" t="str">
        <f>_xlfn.TEXTBEFORE(Table1[[#This Row],[Title]],{":","(","-"})</f>
        <v xml:space="preserve">Intzaar </v>
      </c>
      <c r="N290" t="e">
        <f>_xlfn.TEXTBEFORE(_xlfn.TEXTAFTER(Table1[[#This Row],[description]],"Singer:"),CHAR(10))</f>
        <v>#N/A</v>
      </c>
      <c r="O290" t="e">
        <f>_xlfn.TEXTBEFORE(_xlfn.TEXTAFTER(Table1[[#This Row],[description]],"Lyrics:"),CHAR(10))</f>
        <v>#N/A</v>
      </c>
      <c r="P290" t="str">
        <f>_xlfn.TEXTBEFORE(_xlfn.TEXTAFTER(Table1[[#This Row],[description]],"Composer:"),CHAR(10))</f>
        <v xml:space="preserve"> Satbir Aujla </v>
      </c>
      <c r="Q290" t="str">
        <f>_xlfn.TEXTBEFORE(_xlfn.TEXTAFTER(Table1[[#This Row],[description]],CHAR(10)&amp;"Music:"),CHAR(10))</f>
        <v xml:space="preserve"> Jazz Dee</v>
      </c>
      <c r="R290" t="e">
        <f>_xlfn.TEXTBEFORE(_xlfn.TEXTAFTER(Table1[[#This Row],[description]],CHAR(10)&amp;"Video:"),CHAR(10))</f>
        <v>#N/A</v>
      </c>
      <c r="S290" s="1" t="e">
        <f>HYPERLINK(_xlfn.TEXTBEFORE(_xlfn.TEXTAFTER(Table1[[#This Row],[description]],"YouTube Music:"),CHAR(10)))</f>
        <v>#N/A</v>
      </c>
      <c r="T290" s="1" t="str">
        <f>HYPERLINK(_xlfn.TEXTBEFORE(_xlfn.TEXTAFTER(Table1[[#This Row],[description]],"Spotify:"),CHAR(10)))</f>
        <v xml:space="preserve"> https://spoti.fi/3PgxQh8</v>
      </c>
      <c r="U290" s="1" t="e">
        <f>HYPERLINK(_xlfn.TEXTBEFORE(_xlfn.TEXTAFTER(Table1[[#This Row],[description]],"Apple Music:"),CHAR(10)))</f>
        <v>#N/A</v>
      </c>
      <c r="V290" s="1" t="e">
        <f>HYPERLINK(_xlfn.TEXTBEFORE(_xlfn.TEXTAFTER(Table1[[#This Row],[description]], "JioSaavn:"),CHAR(10)))</f>
        <v>#N/A</v>
      </c>
      <c r="W290" s="1" t="e">
        <f>HYPERLINK(_xlfn.TEXTBEFORE(_xlfn.TEXTAFTER(Table1[[#This Row],[description]], "Instagram Reel:"),CHAR(10)))</f>
        <v>#N/A</v>
      </c>
    </row>
    <row r="291" spans="1:23" x14ac:dyDescent="0.3">
      <c r="A291" t="s">
        <v>11</v>
      </c>
      <c r="B291" t="s">
        <v>2108</v>
      </c>
      <c r="C291" t="s">
        <v>2109</v>
      </c>
      <c r="D291" t="s">
        <v>2110</v>
      </c>
      <c r="E291" t="s">
        <v>2107</v>
      </c>
      <c r="F291" t="s">
        <v>16</v>
      </c>
      <c r="G291" t="s">
        <v>2111</v>
      </c>
      <c r="H291" t="s">
        <v>2112</v>
      </c>
      <c r="I291" t="s">
        <v>2113</v>
      </c>
      <c r="J291" t="s">
        <v>2114</v>
      </c>
      <c r="K291" t="str">
        <f>LEFT(_xlfn.TEXTAFTER(Table1[[#This Row],[description]],"Music On:"),10)</f>
        <v xml:space="preserve"> Geet MP3
</v>
      </c>
      <c r="L291" t="str" cm="1">
        <f t="array" ref="L2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1" t="str">
        <f>_xlfn.TEXTBEFORE(Table1[[#This Row],[Title]],{":","(","-"})</f>
        <v xml:space="preserve">Gentlemen </v>
      </c>
      <c r="N291" t="e">
        <f>_xlfn.TEXTBEFORE(_xlfn.TEXTAFTER(Table1[[#This Row],[description]],"Singer:"),CHAR(10))</f>
        <v>#N/A</v>
      </c>
      <c r="O291" t="e">
        <f>_xlfn.TEXTBEFORE(_xlfn.TEXTAFTER(Table1[[#This Row],[description]],"Lyrics:"),CHAR(10))</f>
        <v>#N/A</v>
      </c>
      <c r="P291" t="str">
        <f>_xlfn.TEXTBEFORE(_xlfn.TEXTAFTER(Table1[[#This Row],[description]],"Composer:"),CHAR(10))</f>
        <v xml:space="preserve"> Satbir Aujla </v>
      </c>
      <c r="Q291" t="str">
        <f>_xlfn.TEXTBEFORE(_xlfn.TEXTAFTER(Table1[[#This Row],[description]],CHAR(10)&amp;"Music:"),CHAR(10))</f>
        <v xml:space="preserve"> Jazz Dee</v>
      </c>
      <c r="R291" t="e">
        <f>_xlfn.TEXTBEFORE(_xlfn.TEXTAFTER(Table1[[#This Row],[description]],CHAR(10)&amp;"Video:"),CHAR(10))</f>
        <v>#N/A</v>
      </c>
      <c r="S291" s="1" t="e">
        <f>HYPERLINK(_xlfn.TEXTBEFORE(_xlfn.TEXTAFTER(Table1[[#This Row],[description]],"YouTube Music:"),CHAR(10)))</f>
        <v>#N/A</v>
      </c>
      <c r="T291" s="1" t="str">
        <f>HYPERLINK(_xlfn.TEXTBEFORE(_xlfn.TEXTAFTER(Table1[[#This Row],[description]],"Spotify:"),CHAR(10)))</f>
        <v xml:space="preserve"> https://spoti.fi/3PgxQh8</v>
      </c>
      <c r="U291" s="1" t="e">
        <f>HYPERLINK(_xlfn.TEXTBEFORE(_xlfn.TEXTAFTER(Table1[[#This Row],[description]],"Apple Music:"),CHAR(10)))</f>
        <v>#N/A</v>
      </c>
      <c r="V291" s="1" t="e">
        <f>HYPERLINK(_xlfn.TEXTBEFORE(_xlfn.TEXTAFTER(Table1[[#This Row],[description]], "JioSaavn:"),CHAR(10)))</f>
        <v>#N/A</v>
      </c>
      <c r="W291" s="1" t="e">
        <f>HYPERLINK(_xlfn.TEXTBEFORE(_xlfn.TEXTAFTER(Table1[[#This Row],[description]], "Instagram Reel:"),CHAR(10)))</f>
        <v>#N/A</v>
      </c>
    </row>
    <row r="292" spans="1:23" x14ac:dyDescent="0.3">
      <c r="A292" t="s">
        <v>11</v>
      </c>
      <c r="B292" t="s">
        <v>2116</v>
      </c>
      <c r="C292" t="s">
        <v>2117</v>
      </c>
      <c r="D292" t="s">
        <v>2118</v>
      </c>
      <c r="E292" t="s">
        <v>2115</v>
      </c>
      <c r="F292" t="s">
        <v>16</v>
      </c>
      <c r="G292" t="s">
        <v>2119</v>
      </c>
      <c r="H292" t="s">
        <v>2120</v>
      </c>
      <c r="I292" t="s">
        <v>2121</v>
      </c>
      <c r="J292" t="s">
        <v>2122</v>
      </c>
      <c r="K292" t="str">
        <f>LEFT(_xlfn.TEXTAFTER(Table1[[#This Row],[description]],"Music On:"),10)</f>
        <v xml:space="preserve"> Geet MP3
</v>
      </c>
      <c r="L292" t="str" cm="1">
        <f t="array" ref="L2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2" t="str">
        <f>_xlfn.TEXTBEFORE(Table1[[#This Row],[Title]],{":","(","-"})</f>
        <v xml:space="preserve">Cha Tu Te Mai </v>
      </c>
      <c r="N292" t="e">
        <f>_xlfn.TEXTBEFORE(_xlfn.TEXTAFTER(Table1[[#This Row],[description]],"Singer:"),CHAR(10))</f>
        <v>#N/A</v>
      </c>
      <c r="O292" t="e">
        <f>_xlfn.TEXTBEFORE(_xlfn.TEXTAFTER(Table1[[#This Row],[description]],"Lyrics:"),CHAR(10))</f>
        <v>#N/A</v>
      </c>
      <c r="P292" t="str">
        <f>_xlfn.TEXTBEFORE(_xlfn.TEXTAFTER(Table1[[#This Row],[description]],"Composer:"),CHAR(10))</f>
        <v xml:space="preserve"> Satbir Aujla </v>
      </c>
      <c r="Q292" t="str">
        <f>_xlfn.TEXTBEFORE(_xlfn.TEXTAFTER(Table1[[#This Row],[description]],CHAR(10)&amp;"Music:"),CHAR(10))</f>
        <v xml:space="preserve"> Jazz Dee</v>
      </c>
      <c r="R292" t="e">
        <f>_xlfn.TEXTBEFORE(_xlfn.TEXTAFTER(Table1[[#This Row],[description]],CHAR(10)&amp;"Video:"),CHAR(10))</f>
        <v>#N/A</v>
      </c>
      <c r="S292" s="1" t="e">
        <f>HYPERLINK(_xlfn.TEXTBEFORE(_xlfn.TEXTAFTER(Table1[[#This Row],[description]],"YouTube Music:"),CHAR(10)))</f>
        <v>#N/A</v>
      </c>
      <c r="T292" s="1" t="str">
        <f>HYPERLINK(_xlfn.TEXTBEFORE(_xlfn.TEXTAFTER(Table1[[#This Row],[description]],"Spotify:"),CHAR(10)))</f>
        <v xml:space="preserve"> https://spoti.fi/3PgxQh8</v>
      </c>
      <c r="U292" s="1" t="e">
        <f>HYPERLINK(_xlfn.TEXTBEFORE(_xlfn.TEXTAFTER(Table1[[#This Row],[description]],"Apple Music:"),CHAR(10)))</f>
        <v>#N/A</v>
      </c>
      <c r="V292" s="1" t="e">
        <f>HYPERLINK(_xlfn.TEXTBEFORE(_xlfn.TEXTAFTER(Table1[[#This Row],[description]], "JioSaavn:"),CHAR(10)))</f>
        <v>#N/A</v>
      </c>
      <c r="W292" s="1" t="e">
        <f>HYPERLINK(_xlfn.TEXTBEFORE(_xlfn.TEXTAFTER(Table1[[#This Row],[description]], "Instagram Reel:"),CHAR(10)))</f>
        <v>#N/A</v>
      </c>
    </row>
    <row r="293" spans="1:23" x14ac:dyDescent="0.3">
      <c r="A293" t="s">
        <v>11</v>
      </c>
      <c r="B293" t="s">
        <v>2124</v>
      </c>
      <c r="C293" t="s">
        <v>2125</v>
      </c>
      <c r="D293" t="s">
        <v>2126</v>
      </c>
      <c r="E293" t="s">
        <v>2123</v>
      </c>
      <c r="F293" t="s">
        <v>16</v>
      </c>
      <c r="G293" t="s">
        <v>1204</v>
      </c>
      <c r="H293" t="s">
        <v>2127</v>
      </c>
      <c r="I293" t="s">
        <v>2128</v>
      </c>
      <c r="J293" t="s">
        <v>821</v>
      </c>
      <c r="K293" t="str">
        <f>LEFT(_xlfn.TEXTAFTER(Table1[[#This Row],[description]],"Music On:"),10)</f>
        <v xml:space="preserve"> Geet MP3
</v>
      </c>
      <c r="L293" t="str" cm="1">
        <f t="array" ref="L2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3" t="str">
        <f>_xlfn.TEXTBEFORE(Table1[[#This Row],[Title]],{":","(","-"})</f>
        <v xml:space="preserve">Jodi </v>
      </c>
      <c r="N293" t="e">
        <f>_xlfn.TEXTBEFORE(_xlfn.TEXTAFTER(Table1[[#This Row],[description]],"Singer:"),CHAR(10))</f>
        <v>#N/A</v>
      </c>
      <c r="O293" t="e">
        <f>_xlfn.TEXTBEFORE(_xlfn.TEXTAFTER(Table1[[#This Row],[description]],"Lyrics:"),CHAR(10))</f>
        <v>#N/A</v>
      </c>
      <c r="P293" t="str">
        <f>_xlfn.TEXTBEFORE(_xlfn.TEXTAFTER(Table1[[#This Row],[description]],"Composer:"),CHAR(10))</f>
        <v xml:space="preserve"> Satbir Aujla </v>
      </c>
      <c r="Q293" t="str">
        <f>_xlfn.TEXTBEFORE(_xlfn.TEXTAFTER(Table1[[#This Row],[description]],CHAR(10)&amp;"Music:"),CHAR(10))</f>
        <v xml:space="preserve"> Jazz Dee</v>
      </c>
      <c r="R293" t="e">
        <f>_xlfn.TEXTBEFORE(_xlfn.TEXTAFTER(Table1[[#This Row],[description]],CHAR(10)&amp;"Video:"),CHAR(10))</f>
        <v>#N/A</v>
      </c>
      <c r="S293" s="1" t="e">
        <f>HYPERLINK(_xlfn.TEXTBEFORE(_xlfn.TEXTAFTER(Table1[[#This Row],[description]],"YouTube Music:"),CHAR(10)))</f>
        <v>#N/A</v>
      </c>
      <c r="T293" s="1" t="str">
        <f>HYPERLINK(_xlfn.TEXTBEFORE(_xlfn.TEXTAFTER(Table1[[#This Row],[description]],"Spotify:"),CHAR(10)))</f>
        <v xml:space="preserve"> https://spoti.fi/3PgxQh8</v>
      </c>
      <c r="U293" s="1" t="e">
        <f>HYPERLINK(_xlfn.TEXTBEFORE(_xlfn.TEXTAFTER(Table1[[#This Row],[description]],"Apple Music:"),CHAR(10)))</f>
        <v>#N/A</v>
      </c>
      <c r="V293" s="1" t="e">
        <f>HYPERLINK(_xlfn.TEXTBEFORE(_xlfn.TEXTAFTER(Table1[[#This Row],[description]], "JioSaavn:"),CHAR(10)))</f>
        <v>#N/A</v>
      </c>
      <c r="W293" s="1" t="e">
        <f>HYPERLINK(_xlfn.TEXTBEFORE(_xlfn.TEXTAFTER(Table1[[#This Row],[description]], "Instagram Reel:"),CHAR(10)))</f>
        <v>#N/A</v>
      </c>
    </row>
    <row r="294" spans="1:23" x14ac:dyDescent="0.3">
      <c r="A294" t="s">
        <v>11</v>
      </c>
      <c r="B294" t="s">
        <v>2130</v>
      </c>
      <c r="C294" t="s">
        <v>2131</v>
      </c>
      <c r="D294" t="s">
        <v>2132</v>
      </c>
      <c r="E294" t="s">
        <v>2129</v>
      </c>
      <c r="F294" t="s">
        <v>16</v>
      </c>
      <c r="G294" t="s">
        <v>113</v>
      </c>
      <c r="H294" t="s">
        <v>2133</v>
      </c>
      <c r="I294" t="s">
        <v>2134</v>
      </c>
      <c r="J294" t="s">
        <v>1409</v>
      </c>
      <c r="K294" t="str">
        <f>LEFT(_xlfn.TEXTAFTER(Table1[[#This Row],[description]],"Music On:"),10)</f>
        <v xml:space="preserve"> Geet MP3
</v>
      </c>
      <c r="L294" t="str" cm="1">
        <f t="array" ref="L2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4" t="str">
        <f>_xlfn.TEXTBEFORE(Table1[[#This Row],[Title]],{":","(","-"})</f>
        <v xml:space="preserve">Asla </v>
      </c>
      <c r="N294" t="e">
        <f>_xlfn.TEXTBEFORE(_xlfn.TEXTAFTER(Table1[[#This Row],[description]],"Singer:"),CHAR(10))</f>
        <v>#N/A</v>
      </c>
      <c r="O294" t="e">
        <f>_xlfn.TEXTBEFORE(_xlfn.TEXTAFTER(Table1[[#This Row],[description]],"Lyrics:"),CHAR(10))</f>
        <v>#N/A</v>
      </c>
      <c r="P294" t="str">
        <f>_xlfn.TEXTBEFORE(_xlfn.TEXTAFTER(Table1[[#This Row],[description]],"Composer:"),CHAR(10))</f>
        <v xml:space="preserve"> Satbir Aujla </v>
      </c>
      <c r="Q294" t="str">
        <f>_xlfn.TEXTBEFORE(_xlfn.TEXTAFTER(Table1[[#This Row],[description]],CHAR(10)&amp;"Music:"),CHAR(10))</f>
        <v xml:space="preserve"> Jazz Dee</v>
      </c>
      <c r="R294" t="e">
        <f>_xlfn.TEXTBEFORE(_xlfn.TEXTAFTER(Table1[[#This Row],[description]],CHAR(10)&amp;"Video:"),CHAR(10))</f>
        <v>#N/A</v>
      </c>
      <c r="S294" s="1" t="e">
        <f>HYPERLINK(_xlfn.TEXTBEFORE(_xlfn.TEXTAFTER(Table1[[#This Row],[description]],"YouTube Music:"),CHAR(10)))</f>
        <v>#N/A</v>
      </c>
      <c r="T294" s="1" t="str">
        <f>HYPERLINK(_xlfn.TEXTBEFORE(_xlfn.TEXTAFTER(Table1[[#This Row],[description]],"Spotify:"),CHAR(10)))</f>
        <v xml:space="preserve"> https://spoti.fi/3PgxQh8</v>
      </c>
      <c r="U294" s="1" t="e">
        <f>HYPERLINK(_xlfn.TEXTBEFORE(_xlfn.TEXTAFTER(Table1[[#This Row],[description]],"Apple Music:"),CHAR(10)))</f>
        <v>#N/A</v>
      </c>
      <c r="V294" s="1" t="e">
        <f>HYPERLINK(_xlfn.TEXTBEFORE(_xlfn.TEXTAFTER(Table1[[#This Row],[description]], "JioSaavn:"),CHAR(10)))</f>
        <v>#N/A</v>
      </c>
      <c r="W294" s="1" t="e">
        <f>HYPERLINK(_xlfn.TEXTBEFORE(_xlfn.TEXTAFTER(Table1[[#This Row],[description]], "Instagram Reel:"),CHAR(10)))</f>
        <v>#N/A</v>
      </c>
    </row>
    <row r="295" spans="1:23" x14ac:dyDescent="0.3">
      <c r="A295" t="s">
        <v>11</v>
      </c>
      <c r="B295" t="s">
        <v>2136</v>
      </c>
      <c r="C295" t="s">
        <v>2137</v>
      </c>
      <c r="D295" t="s">
        <v>2138</v>
      </c>
      <c r="E295" t="s">
        <v>2135</v>
      </c>
      <c r="F295" t="s">
        <v>16</v>
      </c>
      <c r="G295" t="s">
        <v>1138</v>
      </c>
      <c r="H295" t="s">
        <v>2139</v>
      </c>
      <c r="I295" t="s">
        <v>2140</v>
      </c>
      <c r="J295" t="s">
        <v>843</v>
      </c>
      <c r="K295" t="str">
        <f>LEFT(_xlfn.TEXTAFTER(Table1[[#This Row],[description]],"Music On:"),10)</f>
        <v xml:space="preserve"> Geet MP3
</v>
      </c>
      <c r="L295" t="str" cm="1">
        <f t="array" ref="L2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5" t="str">
        <f>_xlfn.TEXTBEFORE(Table1[[#This Row],[Title]],{":","(","-"})</f>
        <v xml:space="preserve">Peg Laa Ke </v>
      </c>
      <c r="N295" t="e">
        <f>_xlfn.TEXTBEFORE(_xlfn.TEXTAFTER(Table1[[#This Row],[description]],"Singer:"),CHAR(10))</f>
        <v>#N/A</v>
      </c>
      <c r="O295" t="e">
        <f>_xlfn.TEXTBEFORE(_xlfn.TEXTAFTER(Table1[[#This Row],[description]],"Lyrics:"),CHAR(10))</f>
        <v>#N/A</v>
      </c>
      <c r="P295" t="str">
        <f>_xlfn.TEXTBEFORE(_xlfn.TEXTAFTER(Table1[[#This Row],[description]],"Composer:"),CHAR(10))</f>
        <v xml:space="preserve"> Satbir Aujla </v>
      </c>
      <c r="Q295" t="str">
        <f>_xlfn.TEXTBEFORE(_xlfn.TEXTAFTER(Table1[[#This Row],[description]],CHAR(10)&amp;"Music:"),CHAR(10))</f>
        <v xml:space="preserve"> Jazz Dee</v>
      </c>
      <c r="R295" t="e">
        <f>_xlfn.TEXTBEFORE(_xlfn.TEXTAFTER(Table1[[#This Row],[description]],CHAR(10)&amp;"Video:"),CHAR(10))</f>
        <v>#N/A</v>
      </c>
      <c r="S295" s="1" t="e">
        <f>HYPERLINK(_xlfn.TEXTBEFORE(_xlfn.TEXTAFTER(Table1[[#This Row],[description]],"YouTube Music:"),CHAR(10)))</f>
        <v>#N/A</v>
      </c>
      <c r="T295" s="1" t="str">
        <f>HYPERLINK(_xlfn.TEXTBEFORE(_xlfn.TEXTAFTER(Table1[[#This Row],[description]],"Spotify:"),CHAR(10)))</f>
        <v xml:space="preserve"> https://spoti.fi/3PgxQh8</v>
      </c>
      <c r="U295" s="1" t="e">
        <f>HYPERLINK(_xlfn.TEXTBEFORE(_xlfn.TEXTAFTER(Table1[[#This Row],[description]],"Apple Music:"),CHAR(10)))</f>
        <v>#N/A</v>
      </c>
      <c r="V295" s="1" t="e">
        <f>HYPERLINK(_xlfn.TEXTBEFORE(_xlfn.TEXTAFTER(Table1[[#This Row],[description]], "JioSaavn:"),CHAR(10)))</f>
        <v>#N/A</v>
      </c>
      <c r="W295" s="1" t="e">
        <f>HYPERLINK(_xlfn.TEXTBEFORE(_xlfn.TEXTAFTER(Table1[[#This Row],[description]], "Instagram Reel:"),CHAR(10)))</f>
        <v>#N/A</v>
      </c>
    </row>
    <row r="296" spans="1:23" x14ac:dyDescent="0.3">
      <c r="A296" t="s">
        <v>11</v>
      </c>
      <c r="B296" t="s">
        <v>2142</v>
      </c>
      <c r="C296" t="s">
        <v>2143</v>
      </c>
      <c r="D296" t="s">
        <v>2144</v>
      </c>
      <c r="E296" t="s">
        <v>2141</v>
      </c>
      <c r="F296" t="s">
        <v>16</v>
      </c>
      <c r="G296" t="s">
        <v>562</v>
      </c>
      <c r="H296" t="s">
        <v>2145</v>
      </c>
      <c r="I296" t="s">
        <v>2146</v>
      </c>
      <c r="J296" t="s">
        <v>2147</v>
      </c>
      <c r="K296" t="str">
        <f>LEFT(_xlfn.TEXTAFTER(Table1[[#This Row],[description]],"Music On:"),10)</f>
        <v xml:space="preserve"> Geet MP3
</v>
      </c>
      <c r="L296" t="str" cm="1">
        <f t="array" ref="L2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6" t="str">
        <f>_xlfn.TEXTBEFORE(Table1[[#This Row],[Title]],{":","(","-"})</f>
        <v xml:space="preserve">Surma </v>
      </c>
      <c r="N296" t="e">
        <f>_xlfn.TEXTBEFORE(_xlfn.TEXTAFTER(Table1[[#This Row],[description]],"Singer:"),CHAR(10))</f>
        <v>#N/A</v>
      </c>
      <c r="O296" t="e">
        <f>_xlfn.TEXTBEFORE(_xlfn.TEXTAFTER(Table1[[#This Row],[description]],"Lyrics:"),CHAR(10))</f>
        <v>#N/A</v>
      </c>
      <c r="P296" t="str">
        <f>_xlfn.TEXTBEFORE(_xlfn.TEXTAFTER(Table1[[#This Row],[description]],"Composer:"),CHAR(10))</f>
        <v xml:space="preserve"> Satbir Aujla </v>
      </c>
      <c r="Q296" t="str">
        <f>_xlfn.TEXTBEFORE(_xlfn.TEXTAFTER(Table1[[#This Row],[description]],CHAR(10)&amp;"Music:"),CHAR(10))</f>
        <v xml:space="preserve"> Jazz Dee</v>
      </c>
      <c r="R296" t="e">
        <f>_xlfn.TEXTBEFORE(_xlfn.TEXTAFTER(Table1[[#This Row],[description]],CHAR(10)&amp;"Video:"),CHAR(10))</f>
        <v>#N/A</v>
      </c>
      <c r="S296" s="1" t="e">
        <f>HYPERLINK(_xlfn.TEXTBEFORE(_xlfn.TEXTAFTER(Table1[[#This Row],[description]],"YouTube Music:"),CHAR(10)))</f>
        <v>#N/A</v>
      </c>
      <c r="T296" s="1" t="str">
        <f>HYPERLINK(_xlfn.TEXTBEFORE(_xlfn.TEXTAFTER(Table1[[#This Row],[description]],"Spotify:"),CHAR(10)))</f>
        <v xml:space="preserve"> https://spoti.fi/3PgxQh8</v>
      </c>
      <c r="U296" s="1" t="e">
        <f>HYPERLINK(_xlfn.TEXTBEFORE(_xlfn.TEXTAFTER(Table1[[#This Row],[description]],"Apple Music:"),CHAR(10)))</f>
        <v>#N/A</v>
      </c>
      <c r="V296" s="1" t="e">
        <f>HYPERLINK(_xlfn.TEXTBEFORE(_xlfn.TEXTAFTER(Table1[[#This Row],[description]], "JioSaavn:"),CHAR(10)))</f>
        <v>#N/A</v>
      </c>
      <c r="W296" s="1" t="e">
        <f>HYPERLINK(_xlfn.TEXTBEFORE(_xlfn.TEXTAFTER(Table1[[#This Row],[description]], "Instagram Reel:"),CHAR(10)))</f>
        <v>#N/A</v>
      </c>
    </row>
    <row r="297" spans="1:23" x14ac:dyDescent="0.3">
      <c r="A297" t="s">
        <v>11</v>
      </c>
      <c r="B297" t="s">
        <v>2149</v>
      </c>
      <c r="C297" t="s">
        <v>2150</v>
      </c>
      <c r="D297" t="s">
        <v>2151</v>
      </c>
      <c r="E297" t="s">
        <v>2148</v>
      </c>
      <c r="F297" t="s">
        <v>16</v>
      </c>
      <c r="G297" t="s">
        <v>262</v>
      </c>
      <c r="H297" t="s">
        <v>2152</v>
      </c>
      <c r="I297" t="s">
        <v>2153</v>
      </c>
      <c r="J297" t="s">
        <v>2154</v>
      </c>
      <c r="K297" t="str">
        <f>LEFT(_xlfn.TEXTAFTER(Table1[[#This Row],[description]],"Music On:"),10)</f>
        <v xml:space="preserve"> Geet MP3
</v>
      </c>
      <c r="L297" t="str" cm="1">
        <f t="array" ref="L2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7" t="str">
        <f>_xlfn.TEXTBEFORE(Table1[[#This Row],[Title]],{":","(","-"})</f>
        <v xml:space="preserve">Kuj Gallan </v>
      </c>
      <c r="N297" t="e">
        <f>_xlfn.TEXTBEFORE(_xlfn.TEXTAFTER(Table1[[#This Row],[description]],"Singer:"),CHAR(10))</f>
        <v>#N/A</v>
      </c>
      <c r="O297" t="e">
        <f>_xlfn.TEXTBEFORE(_xlfn.TEXTAFTER(Table1[[#This Row],[description]],"Lyrics:"),CHAR(10))</f>
        <v>#N/A</v>
      </c>
      <c r="P297" t="str">
        <f>_xlfn.TEXTBEFORE(_xlfn.TEXTAFTER(Table1[[#This Row],[description]],"Composer:"),CHAR(10))</f>
        <v xml:space="preserve"> Satbir Aujla </v>
      </c>
      <c r="Q297" t="str">
        <f>_xlfn.TEXTBEFORE(_xlfn.TEXTAFTER(Table1[[#This Row],[description]],CHAR(10)&amp;"Music:"),CHAR(10))</f>
        <v xml:space="preserve"> Jazz Dee</v>
      </c>
      <c r="R297" t="e">
        <f>_xlfn.TEXTBEFORE(_xlfn.TEXTAFTER(Table1[[#This Row],[description]],CHAR(10)&amp;"Video:"),CHAR(10))</f>
        <v>#N/A</v>
      </c>
      <c r="S297" s="1" t="e">
        <f>HYPERLINK(_xlfn.TEXTBEFORE(_xlfn.TEXTAFTER(Table1[[#This Row],[description]],"YouTube Music:"),CHAR(10)))</f>
        <v>#N/A</v>
      </c>
      <c r="T297" s="1" t="str">
        <f>HYPERLINK(_xlfn.TEXTBEFORE(_xlfn.TEXTAFTER(Table1[[#This Row],[description]],"Spotify:"),CHAR(10)))</f>
        <v xml:space="preserve"> https://spoti.fi/3PgxQh8</v>
      </c>
      <c r="U297" s="1" t="e">
        <f>HYPERLINK(_xlfn.TEXTBEFORE(_xlfn.TEXTAFTER(Table1[[#This Row],[description]],"Apple Music:"),CHAR(10)))</f>
        <v>#N/A</v>
      </c>
      <c r="V297" s="1" t="e">
        <f>HYPERLINK(_xlfn.TEXTBEFORE(_xlfn.TEXTAFTER(Table1[[#This Row],[description]], "JioSaavn:"),CHAR(10)))</f>
        <v>#N/A</v>
      </c>
      <c r="W297" s="1" t="e">
        <f>HYPERLINK(_xlfn.TEXTBEFORE(_xlfn.TEXTAFTER(Table1[[#This Row],[description]], "Instagram Reel:"),CHAR(10)))</f>
        <v>#N/A</v>
      </c>
    </row>
    <row r="298" spans="1:23" x14ac:dyDescent="0.3">
      <c r="A298" t="s">
        <v>11</v>
      </c>
      <c r="B298" t="s">
        <v>2156</v>
      </c>
      <c r="C298" t="s">
        <v>2157</v>
      </c>
      <c r="D298" t="s">
        <v>2158</v>
      </c>
      <c r="E298" t="s">
        <v>2155</v>
      </c>
      <c r="F298" t="s">
        <v>16</v>
      </c>
      <c r="G298" t="s">
        <v>2159</v>
      </c>
      <c r="H298" t="s">
        <v>2160</v>
      </c>
      <c r="I298" t="s">
        <v>2161</v>
      </c>
      <c r="J298" t="s">
        <v>2162</v>
      </c>
      <c r="K298" t="str">
        <f>LEFT(_xlfn.TEXTAFTER(Table1[[#This Row],[description]],"Music On:"),10)</f>
        <v xml:space="preserve"> Geet MP3
</v>
      </c>
      <c r="L298" t="str" cm="1">
        <f t="array" ref="L2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8" t="str">
        <f>_xlfn.TEXTBEFORE(Table1[[#This Row],[Title]],{":","(","-"})</f>
        <v xml:space="preserve">Geetkaar </v>
      </c>
      <c r="N298" t="e">
        <f>_xlfn.TEXTBEFORE(_xlfn.TEXTAFTER(Table1[[#This Row],[description]],"Singer:"),CHAR(10))</f>
        <v>#N/A</v>
      </c>
      <c r="O298" t="e">
        <f>_xlfn.TEXTBEFORE(_xlfn.TEXTAFTER(Table1[[#This Row],[description]],"Lyrics:"),CHAR(10))</f>
        <v>#N/A</v>
      </c>
      <c r="P298" t="str">
        <f>_xlfn.TEXTBEFORE(_xlfn.TEXTAFTER(Table1[[#This Row],[description]],"Composer:"),CHAR(10))</f>
        <v xml:space="preserve"> Satbir Aujla </v>
      </c>
      <c r="Q298" t="str">
        <f>_xlfn.TEXTBEFORE(_xlfn.TEXTAFTER(Table1[[#This Row],[description]],CHAR(10)&amp;"Music:"),CHAR(10))</f>
        <v xml:space="preserve"> Jazz Dee</v>
      </c>
      <c r="R298" t="e">
        <f>_xlfn.TEXTBEFORE(_xlfn.TEXTAFTER(Table1[[#This Row],[description]],CHAR(10)&amp;"Video:"),CHAR(10))</f>
        <v>#N/A</v>
      </c>
      <c r="S298" s="1" t="e">
        <f>HYPERLINK(_xlfn.TEXTBEFORE(_xlfn.TEXTAFTER(Table1[[#This Row],[description]],"YouTube Music:"),CHAR(10)))</f>
        <v>#N/A</v>
      </c>
      <c r="T298" s="1" t="str">
        <f>HYPERLINK(_xlfn.TEXTBEFORE(_xlfn.TEXTAFTER(Table1[[#This Row],[description]],"Spotify:"),CHAR(10)))</f>
        <v xml:space="preserve"> https://spoti.fi/3PgxQh8</v>
      </c>
      <c r="U298" s="1" t="e">
        <f>HYPERLINK(_xlfn.TEXTBEFORE(_xlfn.TEXTAFTER(Table1[[#This Row],[description]],"Apple Music:"),CHAR(10)))</f>
        <v>#N/A</v>
      </c>
      <c r="V298" s="1" t="e">
        <f>HYPERLINK(_xlfn.TEXTBEFORE(_xlfn.TEXTAFTER(Table1[[#This Row],[description]], "JioSaavn:"),CHAR(10)))</f>
        <v>#N/A</v>
      </c>
      <c r="W298" s="1" t="e">
        <f>HYPERLINK(_xlfn.TEXTBEFORE(_xlfn.TEXTAFTER(Table1[[#This Row],[description]], "Instagram Reel:"),CHAR(10)))</f>
        <v>#N/A</v>
      </c>
    </row>
    <row r="299" spans="1:23" x14ac:dyDescent="0.3">
      <c r="A299" t="s">
        <v>11</v>
      </c>
      <c r="B299" t="s">
        <v>2164</v>
      </c>
      <c r="C299" t="s">
        <v>2165</v>
      </c>
      <c r="D299" t="s">
        <v>2166</v>
      </c>
      <c r="E299" t="s">
        <v>2163</v>
      </c>
      <c r="F299" t="s">
        <v>16</v>
      </c>
      <c r="G299" t="s">
        <v>2167</v>
      </c>
      <c r="H299" t="s">
        <v>2168</v>
      </c>
      <c r="I299" t="s">
        <v>2169</v>
      </c>
      <c r="J299" t="s">
        <v>2170</v>
      </c>
      <c r="K299" t="str">
        <f>LEFT(_xlfn.TEXTAFTER(Table1[[#This Row],[description]],"Label:"),10)</f>
        <v xml:space="preserve"> Geet MP3
</v>
      </c>
      <c r="L299" t="str" cm="1">
        <f t="array" ref="L2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299" t="str">
        <f>_xlfn.TEXTBEFORE(Table1[[#This Row],[Title]],{":","(","-"})</f>
        <v xml:space="preserve">Tim Hortons </v>
      </c>
      <c r="N299" t="str">
        <f>_xlfn.TEXTBEFORE(_xlfn.TEXTAFTER(Table1[[#This Row],[description]],"Singer:"),CHAR(10))</f>
        <v xml:space="preserve"> Satbir Aujla</v>
      </c>
      <c r="O299" t="str">
        <f>_xlfn.TEXTBEFORE(_xlfn.TEXTAFTER(Table1[[#This Row],[description]],"Lyrics:"),CHAR(10))</f>
        <v xml:space="preserve"> Satbir Aujla</v>
      </c>
      <c r="P299" t="str">
        <f>_xlfn.TEXTBEFORE(_xlfn.TEXTAFTER(Table1[[#This Row],[description]],"Composer:"),CHAR(10))</f>
        <v xml:space="preserve"> Satbir Aujla</v>
      </c>
      <c r="Q299" t="str">
        <f>_xlfn.TEXTBEFORE(_xlfn.TEXTAFTER(Table1[[#This Row],[description]],CHAR(10)&amp;"Music:"),CHAR(10))</f>
        <v xml:space="preserve"> Jazz Dee</v>
      </c>
      <c r="R299" t="e">
        <f>_xlfn.TEXTBEFORE(_xlfn.TEXTAFTER(Table1[[#This Row],[description]],CHAR(10)&amp;"Video:"),CHAR(10))</f>
        <v>#N/A</v>
      </c>
      <c r="S299" s="1" t="e">
        <f>HYPERLINK(_xlfn.TEXTBEFORE(_xlfn.TEXTAFTER(Table1[[#This Row],[description]],"YouTube Music:"),CHAR(10)))</f>
        <v>#N/A</v>
      </c>
      <c r="T299" s="1" t="str">
        <f>HYPERLINK(_xlfn.TEXTBEFORE(_xlfn.TEXTAFTER(Table1[[#This Row],[description]],"Spotify:"),CHAR(10)))</f>
        <v xml:space="preserve"> https://spoti.fi/3PgxQh8</v>
      </c>
      <c r="U299" s="1" t="str">
        <f>HYPERLINK(_xlfn.TEXTBEFORE(_xlfn.TEXTAFTER(Table1[[#This Row],[description]],"Apple Music:"),CHAR(10)))</f>
        <v xml:space="preserve"> https://apple.co/3RoIjsU</v>
      </c>
      <c r="V299" s="1" t="e">
        <f>HYPERLINK(_xlfn.TEXTBEFORE(_xlfn.TEXTAFTER(Table1[[#This Row],[description]], "JioSaavn:"),CHAR(10)))</f>
        <v>#N/A</v>
      </c>
      <c r="W299" s="1" t="e">
        <f>HYPERLINK(_xlfn.TEXTBEFORE(_xlfn.TEXTAFTER(Table1[[#This Row],[description]], "Instagram Reel:"),CHAR(10)))</f>
        <v>#N/A</v>
      </c>
    </row>
    <row r="300" spans="1:23" x14ac:dyDescent="0.3">
      <c r="A300" t="s">
        <v>11</v>
      </c>
      <c r="B300" t="s">
        <v>2172</v>
      </c>
      <c r="C300" t="s">
        <v>2173</v>
      </c>
      <c r="D300" t="s">
        <v>2174</v>
      </c>
      <c r="E300" t="s">
        <v>2171</v>
      </c>
      <c r="F300" t="s">
        <v>16</v>
      </c>
      <c r="G300" t="s">
        <v>2175</v>
      </c>
      <c r="H300" t="s">
        <v>2176</v>
      </c>
      <c r="I300" t="s">
        <v>2177</v>
      </c>
      <c r="J300" t="s">
        <v>1688</v>
      </c>
      <c r="K300" t="str">
        <f>LEFT(_xlfn.TEXTAFTER(Table1[[#This Row],[description]],"Music On:"),10)</f>
        <v xml:space="preserve"> Geet MP3
</v>
      </c>
      <c r="L300" t="str" cm="1">
        <f t="array" ref="L3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0" t="str">
        <f>_xlfn.TEXTBEFORE(Table1[[#This Row],[Title]],{":","(","-"})</f>
        <v xml:space="preserve">Lover Movie Promotional Tour Jalandhar To Ambala </v>
      </c>
      <c r="N300" t="e">
        <f>_xlfn.TEXTBEFORE(_xlfn.TEXTAFTER(Table1[[#This Row],[description]],"Singer:"),CHAR(10))</f>
        <v>#N/A</v>
      </c>
      <c r="O300" t="str">
        <f>_xlfn.TEXTBEFORE(_xlfn.TEXTAFTER(Table1[[#This Row],[description]],"Lyrics:"),CHAR(10))</f>
        <v xml:space="preserve"> Babbu, Love Lokha, Jass Manak</v>
      </c>
      <c r="P300" t="e">
        <f>_xlfn.TEXTBEFORE(_xlfn.TEXTAFTER(Table1[[#This Row],[description]],"Composer:"),CHAR(10))</f>
        <v>#N/A</v>
      </c>
      <c r="Q300" t="str">
        <f>_xlfn.TEXTBEFORE(_xlfn.TEXTAFTER(Table1[[#This Row],[description]],CHAR(10)&amp;"Music:"),CHAR(10))</f>
        <v xml:space="preserve"> Sharry Nexus, Snipr, Rajat Nagpal</v>
      </c>
      <c r="R300" t="e">
        <f>_xlfn.TEXTBEFORE(_xlfn.TEXTAFTER(Table1[[#This Row],[description]],CHAR(10)&amp;"Video:"),CHAR(10))</f>
        <v>#N/A</v>
      </c>
      <c r="S300" s="1" t="e">
        <f>HYPERLINK(_xlfn.TEXTBEFORE(_xlfn.TEXTAFTER(Table1[[#This Row],[description]],"YouTube Music:"),CHAR(10)))</f>
        <v>#N/A</v>
      </c>
      <c r="T300" s="1" t="e">
        <f>HYPERLINK(_xlfn.TEXTBEFORE(_xlfn.TEXTAFTER(Table1[[#This Row],[description]],"Spotify:"),CHAR(10)))</f>
        <v>#N/A</v>
      </c>
      <c r="U300" s="1" t="e">
        <f>HYPERLINK(_xlfn.TEXTBEFORE(_xlfn.TEXTAFTER(Table1[[#This Row],[description]],"Apple Music:"),CHAR(10)))</f>
        <v>#N/A</v>
      </c>
      <c r="V300" s="1" t="e">
        <f>HYPERLINK(_xlfn.TEXTBEFORE(_xlfn.TEXTAFTER(Table1[[#This Row],[description]], "JioSaavn:"),CHAR(10)))</f>
        <v>#N/A</v>
      </c>
      <c r="W300" s="1" t="e">
        <f>HYPERLINK(_xlfn.TEXTBEFORE(_xlfn.TEXTAFTER(Table1[[#This Row],[description]], "Instagram Reel:"),CHAR(10)))</f>
        <v>#N/A</v>
      </c>
    </row>
    <row r="301" spans="1:23" x14ac:dyDescent="0.3">
      <c r="A301" t="s">
        <v>11</v>
      </c>
      <c r="B301" t="s">
        <v>2179</v>
      </c>
      <c r="C301" t="s">
        <v>2180</v>
      </c>
      <c r="D301" t="s">
        <v>2181</v>
      </c>
      <c r="E301" t="s">
        <v>2178</v>
      </c>
      <c r="F301" t="s">
        <v>16</v>
      </c>
      <c r="G301" t="s">
        <v>307</v>
      </c>
      <c r="H301" t="s">
        <v>2182</v>
      </c>
      <c r="I301" t="s">
        <v>2183</v>
      </c>
      <c r="J301" t="s">
        <v>2184</v>
      </c>
      <c r="K301" t="str">
        <f>LEFT(_xlfn.TEXTAFTER(Table1[[#This Row],[description]],"Label:"),10)</f>
        <v xml:space="preserve"> Geet MP3
</v>
      </c>
      <c r="L301" t="str" cm="1">
        <f t="array" ref="L3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1" t="str">
        <f>_xlfn.TEXTBEFORE(Table1[[#This Row],[Title]],{":","(","-"})</f>
        <v xml:space="preserve">Kasam </v>
      </c>
      <c r="N301" t="str">
        <f>_xlfn.TEXTBEFORE(_xlfn.TEXTAFTER(Table1[[#This Row],[description]],"Singer:"),CHAR(10))</f>
        <v xml:space="preserve">  Hashmat Sultana</v>
      </c>
      <c r="O301" t="str">
        <f>_xlfn.TEXTBEFORE(_xlfn.TEXTAFTER(Table1[[#This Row],[description]],"Lyrics:"),CHAR(10))</f>
        <v xml:space="preserve"> Babbu</v>
      </c>
      <c r="P301" t="e">
        <f>_xlfn.TEXTBEFORE(_xlfn.TEXTAFTER(Table1[[#This Row],[description]],"Composer:"),CHAR(10))</f>
        <v>#N/A</v>
      </c>
      <c r="Q301" t="str">
        <f>_xlfn.TEXTBEFORE(_xlfn.TEXTAFTER(Table1[[#This Row],[description]],CHAR(10)&amp;"Music:"),CHAR(10))</f>
        <v xml:space="preserve"> Sharry Nexus, Snipr, Rajat Nagpal</v>
      </c>
      <c r="R301" t="e">
        <f>_xlfn.TEXTBEFORE(_xlfn.TEXTAFTER(Table1[[#This Row],[description]],CHAR(10)&amp;"Video:"),CHAR(10))</f>
        <v>#N/A</v>
      </c>
      <c r="S301" s="1" t="e">
        <f>HYPERLINK(_xlfn.TEXTBEFORE(_xlfn.TEXTAFTER(Table1[[#This Row],[description]],"YouTube Music:"),CHAR(10)))</f>
        <v>#N/A</v>
      </c>
      <c r="T301" s="1" t="e">
        <f>HYPERLINK(_xlfn.TEXTBEFORE(_xlfn.TEXTAFTER(Table1[[#This Row],[description]],"Spotify:"),CHAR(10)))</f>
        <v>#N/A</v>
      </c>
      <c r="U301" s="1" t="e">
        <f>HYPERLINK(_xlfn.TEXTBEFORE(_xlfn.TEXTAFTER(Table1[[#This Row],[description]],"Apple Music:"),CHAR(10)))</f>
        <v>#N/A</v>
      </c>
      <c r="V301" s="1" t="e">
        <f>HYPERLINK(_xlfn.TEXTBEFORE(_xlfn.TEXTAFTER(Table1[[#This Row],[description]], "JioSaavn:"),CHAR(10)))</f>
        <v>#N/A</v>
      </c>
      <c r="W301" s="1" t="e">
        <f>HYPERLINK(_xlfn.TEXTBEFORE(_xlfn.TEXTAFTER(Table1[[#This Row],[description]], "Instagram Reel:"),CHAR(10)))</f>
        <v>#N/A</v>
      </c>
    </row>
    <row r="302" spans="1:23" x14ac:dyDescent="0.3">
      <c r="A302" t="s">
        <v>11</v>
      </c>
      <c r="B302" t="s">
        <v>2186</v>
      </c>
      <c r="C302" t="s">
        <v>2187</v>
      </c>
      <c r="D302" t="s">
        <v>2188</v>
      </c>
      <c r="E302" t="s">
        <v>2185</v>
      </c>
      <c r="F302" t="s">
        <v>16</v>
      </c>
      <c r="G302" t="s">
        <v>2189</v>
      </c>
      <c r="H302" t="s">
        <v>2190</v>
      </c>
      <c r="I302" t="s">
        <v>2191</v>
      </c>
      <c r="J302" t="s">
        <v>698</v>
      </c>
      <c r="K302" t="str">
        <f>LEFT(_xlfn.TEXTAFTER(Table1[[#This Row],[description]],"Music On:"),10)</f>
        <v xml:space="preserve"> Geet MP3
</v>
      </c>
      <c r="L302" t="str" cm="1">
        <f t="array" ref="L3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2" t="e">
        <f>_xlfn.TEXTBEFORE(Table1[[#This Row],[Title]],{":","(","-"})</f>
        <v>#N/A</v>
      </c>
      <c r="N302" t="e">
        <f>_xlfn.TEXTBEFORE(_xlfn.TEXTAFTER(Table1[[#This Row],[description]],"Singer:"),CHAR(10))</f>
        <v>#N/A</v>
      </c>
      <c r="O302" t="str">
        <f>_xlfn.TEXTBEFORE(_xlfn.TEXTAFTER(Table1[[#This Row],[description]],"Lyrics:"),CHAR(10))</f>
        <v xml:space="preserve"> Babbu, Love Lokha, Jass Manak</v>
      </c>
      <c r="P302" t="e">
        <f>_xlfn.TEXTBEFORE(_xlfn.TEXTAFTER(Table1[[#This Row],[description]],"Composer:"),CHAR(10))</f>
        <v>#N/A</v>
      </c>
      <c r="Q302" t="str">
        <f>_xlfn.TEXTBEFORE(_xlfn.TEXTAFTER(Table1[[#This Row],[description]],CHAR(10)&amp;"Music:"),CHAR(10))</f>
        <v xml:space="preserve"> Sharry Nexus, Snipr, Rajat Nagpal</v>
      </c>
      <c r="R302" t="e">
        <f>_xlfn.TEXTBEFORE(_xlfn.TEXTAFTER(Table1[[#This Row],[description]],CHAR(10)&amp;"Video:"),CHAR(10))</f>
        <v>#N/A</v>
      </c>
      <c r="S302" s="1" t="e">
        <f>HYPERLINK(_xlfn.TEXTBEFORE(_xlfn.TEXTAFTER(Table1[[#This Row],[description]],"YouTube Music:"),CHAR(10)))</f>
        <v>#N/A</v>
      </c>
      <c r="T302" s="1" t="e">
        <f>HYPERLINK(_xlfn.TEXTBEFORE(_xlfn.TEXTAFTER(Table1[[#This Row],[description]],"Spotify:"),CHAR(10)))</f>
        <v>#N/A</v>
      </c>
      <c r="U302" s="1" t="e">
        <f>HYPERLINK(_xlfn.TEXTBEFORE(_xlfn.TEXTAFTER(Table1[[#This Row],[description]],"Apple Music:"),CHAR(10)))</f>
        <v>#N/A</v>
      </c>
      <c r="V302" s="1" t="e">
        <f>HYPERLINK(_xlfn.TEXTBEFORE(_xlfn.TEXTAFTER(Table1[[#This Row],[description]], "JioSaavn:"),CHAR(10)))</f>
        <v>#N/A</v>
      </c>
      <c r="W302" s="1" t="e">
        <f>HYPERLINK(_xlfn.TEXTBEFORE(_xlfn.TEXTAFTER(Table1[[#This Row],[description]], "Instagram Reel:"),CHAR(10)))</f>
        <v>#N/A</v>
      </c>
    </row>
    <row r="303" spans="1:23" x14ac:dyDescent="0.3">
      <c r="A303" t="s">
        <v>11</v>
      </c>
      <c r="B303" t="s">
        <v>2193</v>
      </c>
      <c r="C303" t="s">
        <v>2194</v>
      </c>
      <c r="D303" t="s">
        <v>2195</v>
      </c>
      <c r="E303" t="s">
        <v>2192</v>
      </c>
      <c r="F303" t="s">
        <v>16</v>
      </c>
      <c r="G303" t="s">
        <v>593</v>
      </c>
      <c r="H303" t="s">
        <v>2196</v>
      </c>
      <c r="I303" t="s">
        <v>2197</v>
      </c>
      <c r="J303" t="s">
        <v>2198</v>
      </c>
      <c r="K303" t="str">
        <f>LEFT(_xlfn.TEXTAFTER(Table1[[#This Row],[description]],"Label:"),10)</f>
        <v xml:space="preserve"> Geet MP3
</v>
      </c>
      <c r="L303" t="str" cm="1">
        <f t="array" ref="L3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3" t="str">
        <f>_xlfn.TEXTBEFORE(Table1[[#This Row],[Title]],{":","(","-"})</f>
        <v xml:space="preserve">Marke </v>
      </c>
      <c r="N303" t="str">
        <f>_xlfn.TEXTBEFORE(_xlfn.TEXTAFTER(Table1[[#This Row],[description]],"Singer:"),CHAR(10))</f>
        <v xml:space="preserve">  Jass Manak</v>
      </c>
      <c r="O303" t="str">
        <f>_xlfn.TEXTBEFORE(_xlfn.TEXTAFTER(Table1[[#This Row],[description]],"Lyrics:"),CHAR(10))</f>
        <v xml:space="preserve"> Love Lohka</v>
      </c>
      <c r="P303" t="e">
        <f>_xlfn.TEXTBEFORE(_xlfn.TEXTAFTER(Table1[[#This Row],[description]],"Composer:"),CHAR(10))</f>
        <v>#N/A</v>
      </c>
      <c r="Q303" t="str">
        <f>_xlfn.TEXTBEFORE(_xlfn.TEXTAFTER(Table1[[#This Row],[description]],CHAR(10)&amp;"Music:"),CHAR(10))</f>
        <v xml:space="preserve"> Sharry Nexus, Snipr, Rajat Nagpal</v>
      </c>
      <c r="R303" t="e">
        <f>_xlfn.TEXTBEFORE(_xlfn.TEXTAFTER(Table1[[#This Row],[description]],CHAR(10)&amp;"Video:"),CHAR(10))</f>
        <v>#N/A</v>
      </c>
      <c r="S303" s="1" t="e">
        <f>HYPERLINK(_xlfn.TEXTBEFORE(_xlfn.TEXTAFTER(Table1[[#This Row],[description]],"YouTube Music:"),CHAR(10)))</f>
        <v>#N/A</v>
      </c>
      <c r="T303" s="1" t="str">
        <f>HYPERLINK(_xlfn.TEXTBEFORE(_xlfn.TEXTAFTER(Table1[[#This Row],[description]],"Spotify:"),CHAR(10)))</f>
        <v xml:space="preserve"> https://spoti.fi/3OrJVjw</v>
      </c>
      <c r="U303" s="1" t="e">
        <f>HYPERLINK(_xlfn.TEXTBEFORE(_xlfn.TEXTAFTER(Table1[[#This Row],[description]],"Apple Music:"),CHAR(10)))</f>
        <v>#N/A</v>
      </c>
      <c r="V303" s="1" t="e">
        <f>HYPERLINK(_xlfn.TEXTBEFORE(_xlfn.TEXTAFTER(Table1[[#This Row],[description]], "JioSaavn:"),CHAR(10)))</f>
        <v>#N/A</v>
      </c>
      <c r="W303" s="1" t="e">
        <f>HYPERLINK(_xlfn.TEXTBEFORE(_xlfn.TEXTAFTER(Table1[[#This Row],[description]], "Instagram Reel:"),CHAR(10)))</f>
        <v>#N/A</v>
      </c>
    </row>
    <row r="304" spans="1:23" x14ac:dyDescent="0.3">
      <c r="A304" t="s">
        <v>11</v>
      </c>
      <c r="B304" t="s">
        <v>2200</v>
      </c>
      <c r="C304" t="s">
        <v>2187</v>
      </c>
      <c r="D304" t="s">
        <v>2201</v>
      </c>
      <c r="E304" t="s">
        <v>2199</v>
      </c>
      <c r="F304" t="s">
        <v>16</v>
      </c>
      <c r="G304" t="s">
        <v>2202</v>
      </c>
      <c r="H304" t="s">
        <v>2203</v>
      </c>
      <c r="I304" t="s">
        <v>1760</v>
      </c>
      <c r="J304" t="s">
        <v>2204</v>
      </c>
      <c r="K304" t="str">
        <f>LEFT(_xlfn.TEXTAFTER(Table1[[#This Row],[description]],"Music On:"),10)</f>
        <v xml:space="preserve"> Geet MP3
</v>
      </c>
      <c r="L304" t="str" cm="1">
        <f t="array" ref="L3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4" t="str">
        <f>_xlfn.TEXTBEFORE(Table1[[#This Row],[Title]],{":","(","-"})</f>
        <v xml:space="preserve">Lover Movie Premiere At Elante </v>
      </c>
      <c r="N304" t="e">
        <f>_xlfn.TEXTBEFORE(_xlfn.TEXTAFTER(Table1[[#This Row],[description]],"Singer:"),CHAR(10))</f>
        <v>#N/A</v>
      </c>
      <c r="O304" t="str">
        <f>_xlfn.TEXTBEFORE(_xlfn.TEXTAFTER(Table1[[#This Row],[description]],"Lyrics:"),CHAR(10))</f>
        <v xml:space="preserve"> Babbu, Love Lokha, Jass Manak</v>
      </c>
      <c r="P304" t="e">
        <f>_xlfn.TEXTBEFORE(_xlfn.TEXTAFTER(Table1[[#This Row],[description]],"Composer:"),CHAR(10))</f>
        <v>#N/A</v>
      </c>
      <c r="Q304" t="str">
        <f>_xlfn.TEXTBEFORE(_xlfn.TEXTAFTER(Table1[[#This Row],[description]],CHAR(10)&amp;"Music:"),CHAR(10))</f>
        <v xml:space="preserve"> Sharry Nexus, Snipr, Rajat Nagpal</v>
      </c>
      <c r="R304" t="e">
        <f>_xlfn.TEXTBEFORE(_xlfn.TEXTAFTER(Table1[[#This Row],[description]],CHAR(10)&amp;"Video:"),CHAR(10))</f>
        <v>#N/A</v>
      </c>
      <c r="S304" s="1" t="e">
        <f>HYPERLINK(_xlfn.TEXTBEFORE(_xlfn.TEXTAFTER(Table1[[#This Row],[description]],"YouTube Music:"),CHAR(10)))</f>
        <v>#N/A</v>
      </c>
      <c r="T304" s="1" t="e">
        <f>HYPERLINK(_xlfn.TEXTBEFORE(_xlfn.TEXTAFTER(Table1[[#This Row],[description]],"Spotify:"),CHAR(10)))</f>
        <v>#N/A</v>
      </c>
      <c r="U304" s="1" t="e">
        <f>HYPERLINK(_xlfn.TEXTBEFORE(_xlfn.TEXTAFTER(Table1[[#This Row],[description]],"Apple Music:"),CHAR(10)))</f>
        <v>#N/A</v>
      </c>
      <c r="V304" s="1" t="e">
        <f>HYPERLINK(_xlfn.TEXTBEFORE(_xlfn.TEXTAFTER(Table1[[#This Row],[description]], "JioSaavn:"),CHAR(10)))</f>
        <v>#N/A</v>
      </c>
      <c r="W304" s="1" t="e">
        <f>HYPERLINK(_xlfn.TEXTBEFORE(_xlfn.TEXTAFTER(Table1[[#This Row],[description]], "Instagram Reel:"),CHAR(10)))</f>
        <v>#N/A</v>
      </c>
    </row>
    <row r="305" spans="1:23" x14ac:dyDescent="0.3">
      <c r="A305" t="s">
        <v>11</v>
      </c>
      <c r="B305" t="s">
        <v>2206</v>
      </c>
      <c r="C305" t="s">
        <v>2187</v>
      </c>
      <c r="D305" t="s">
        <v>2207</v>
      </c>
      <c r="E305" t="s">
        <v>2205</v>
      </c>
      <c r="F305" t="s">
        <v>16</v>
      </c>
      <c r="G305" t="s">
        <v>2208</v>
      </c>
      <c r="H305" t="s">
        <v>2209</v>
      </c>
      <c r="I305" t="s">
        <v>2210</v>
      </c>
      <c r="J305" t="s">
        <v>2211</v>
      </c>
      <c r="K305" t="str">
        <f>LEFT(_xlfn.TEXTAFTER(Table1[[#This Row],[description]],"Music On:"),10)</f>
        <v xml:space="preserve"> Geet MP3
</v>
      </c>
      <c r="L305" t="str" cm="1">
        <f t="array" ref="L3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5" t="str">
        <f>_xlfn.TEXTBEFORE(Table1[[#This Row],[Title]],{":","(","-"})</f>
        <v xml:space="preserve">Lover Movie Promotional Tour Sirsa To Delhi </v>
      </c>
      <c r="N305" t="e">
        <f>_xlfn.TEXTBEFORE(_xlfn.TEXTAFTER(Table1[[#This Row],[description]],"Singer:"),CHAR(10))</f>
        <v>#N/A</v>
      </c>
      <c r="O305" t="str">
        <f>_xlfn.TEXTBEFORE(_xlfn.TEXTAFTER(Table1[[#This Row],[description]],"Lyrics:"),CHAR(10))</f>
        <v xml:space="preserve"> Babbu, Love Lokha, Jass Manak</v>
      </c>
      <c r="P305" t="e">
        <f>_xlfn.TEXTBEFORE(_xlfn.TEXTAFTER(Table1[[#This Row],[description]],"Composer:"),CHAR(10))</f>
        <v>#N/A</v>
      </c>
      <c r="Q305" t="str">
        <f>_xlfn.TEXTBEFORE(_xlfn.TEXTAFTER(Table1[[#This Row],[description]],CHAR(10)&amp;"Music:"),CHAR(10))</f>
        <v xml:space="preserve"> Sharry Nexus, Snipr, Rajat Nagpal</v>
      </c>
      <c r="R305" t="e">
        <f>_xlfn.TEXTBEFORE(_xlfn.TEXTAFTER(Table1[[#This Row],[description]],CHAR(10)&amp;"Video:"),CHAR(10))</f>
        <v>#N/A</v>
      </c>
      <c r="S305" s="1" t="e">
        <f>HYPERLINK(_xlfn.TEXTBEFORE(_xlfn.TEXTAFTER(Table1[[#This Row],[description]],"YouTube Music:"),CHAR(10)))</f>
        <v>#N/A</v>
      </c>
      <c r="T305" s="1" t="e">
        <f>HYPERLINK(_xlfn.TEXTBEFORE(_xlfn.TEXTAFTER(Table1[[#This Row],[description]],"Spotify:"),CHAR(10)))</f>
        <v>#N/A</v>
      </c>
      <c r="U305" s="1" t="e">
        <f>HYPERLINK(_xlfn.TEXTBEFORE(_xlfn.TEXTAFTER(Table1[[#This Row],[description]],"Apple Music:"),CHAR(10)))</f>
        <v>#N/A</v>
      </c>
      <c r="V305" s="1" t="e">
        <f>HYPERLINK(_xlfn.TEXTBEFORE(_xlfn.TEXTAFTER(Table1[[#This Row],[description]], "JioSaavn:"),CHAR(10)))</f>
        <v>#N/A</v>
      </c>
      <c r="W305" s="1" t="e">
        <f>HYPERLINK(_xlfn.TEXTBEFORE(_xlfn.TEXTAFTER(Table1[[#This Row],[description]], "Instagram Reel:"),CHAR(10)))</f>
        <v>#N/A</v>
      </c>
    </row>
    <row r="306" spans="1:23" x14ac:dyDescent="0.3">
      <c r="A306" t="s">
        <v>11</v>
      </c>
      <c r="B306" t="s">
        <v>2213</v>
      </c>
      <c r="C306" t="s">
        <v>2214</v>
      </c>
      <c r="D306" t="s">
        <v>2215</v>
      </c>
      <c r="E306" t="s">
        <v>2212</v>
      </c>
      <c r="F306" t="s">
        <v>16</v>
      </c>
      <c r="G306" t="s">
        <v>2029</v>
      </c>
      <c r="H306" t="s">
        <v>2216</v>
      </c>
      <c r="I306" t="s">
        <v>2217</v>
      </c>
      <c r="J306" t="s">
        <v>2218</v>
      </c>
      <c r="K306" t="str">
        <f>LEFT(_xlfn.TEXTAFTER(Table1[[#This Row],[description]],"Label:"),10)</f>
        <v xml:space="preserve"> Geet MP3
</v>
      </c>
      <c r="L306" t="str" cm="1">
        <f t="array" ref="L3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6" t="str">
        <f>_xlfn.TEXTBEFORE(Table1[[#This Row],[Title]],{":","(","-"})</f>
        <v xml:space="preserve">Tere Bina </v>
      </c>
      <c r="N306" t="str">
        <f>_xlfn.TEXTBEFORE(_xlfn.TEXTAFTER(Table1[[#This Row],[description]],"Singer:"),CHAR(10))</f>
        <v xml:space="preserve"> Ustad Rahat Fateh Ali Khan</v>
      </c>
      <c r="O306" t="str">
        <f>_xlfn.TEXTBEFORE(_xlfn.TEXTAFTER(Table1[[#This Row],[description]],"Lyrics:"),CHAR(10))</f>
        <v xml:space="preserve"> Babbu</v>
      </c>
      <c r="P306" t="e">
        <f>_xlfn.TEXTBEFORE(_xlfn.TEXTAFTER(Table1[[#This Row],[description]],"Composer:"),CHAR(10))</f>
        <v>#N/A</v>
      </c>
      <c r="Q306" t="str">
        <f>_xlfn.TEXTBEFORE(_xlfn.TEXTAFTER(Table1[[#This Row],[description]],CHAR(10)&amp;"Music:"),CHAR(10))</f>
        <v xml:space="preserve"> Sharry Nexus, Snipr, Rajat Nagpal</v>
      </c>
      <c r="R306" t="e">
        <f>_xlfn.TEXTBEFORE(_xlfn.TEXTAFTER(Table1[[#This Row],[description]],CHAR(10)&amp;"Video:"),CHAR(10))</f>
        <v>#N/A</v>
      </c>
      <c r="S306" s="1" t="e">
        <f>HYPERLINK(_xlfn.TEXTBEFORE(_xlfn.TEXTAFTER(Table1[[#This Row],[description]],"YouTube Music:"),CHAR(10)))</f>
        <v>#N/A</v>
      </c>
      <c r="T306" s="1" t="e">
        <f>HYPERLINK(_xlfn.TEXTBEFORE(_xlfn.TEXTAFTER(Table1[[#This Row],[description]],"Spotify:"),CHAR(10)))</f>
        <v>#N/A</v>
      </c>
      <c r="U306" s="1" t="e">
        <f>HYPERLINK(_xlfn.TEXTBEFORE(_xlfn.TEXTAFTER(Table1[[#This Row],[description]],"Apple Music:"),CHAR(10)))</f>
        <v>#N/A</v>
      </c>
      <c r="V306" s="1" t="e">
        <f>HYPERLINK(_xlfn.TEXTBEFORE(_xlfn.TEXTAFTER(Table1[[#This Row],[description]], "JioSaavn:"),CHAR(10)))</f>
        <v>#N/A</v>
      </c>
      <c r="W306" s="1" t="e">
        <f>HYPERLINK(_xlfn.TEXTBEFORE(_xlfn.TEXTAFTER(Table1[[#This Row],[description]], "Instagram Reel:"),CHAR(10)))</f>
        <v>#N/A</v>
      </c>
    </row>
    <row r="307" spans="1:23" x14ac:dyDescent="0.3">
      <c r="A307" t="s">
        <v>11</v>
      </c>
      <c r="B307" t="s">
        <v>2220</v>
      </c>
      <c r="C307" t="s">
        <v>2221</v>
      </c>
      <c r="D307" t="s">
        <v>2222</v>
      </c>
      <c r="E307" t="s">
        <v>2219</v>
      </c>
      <c r="F307" t="s">
        <v>16</v>
      </c>
      <c r="G307" t="s">
        <v>2223</v>
      </c>
      <c r="H307" t="s">
        <v>2224</v>
      </c>
      <c r="I307" t="s">
        <v>2225</v>
      </c>
      <c r="J307" t="s">
        <v>2226</v>
      </c>
      <c r="K307" t="str">
        <f>LEFT(_xlfn.TEXTAFTER(Table1[[#This Row],[description]],"Label:"),10)</f>
        <v xml:space="preserve"> Geet MP3
</v>
      </c>
      <c r="L307" t="str" cm="1">
        <f t="array" ref="L3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7" t="str">
        <f>_xlfn.TEXTBEFORE(Table1[[#This Row],[Title]],{":","(","-"})</f>
        <v xml:space="preserve">Lover </v>
      </c>
      <c r="N307" t="str">
        <f>_xlfn.TEXTBEFORE(_xlfn.TEXTAFTER(Table1[[#This Row],[description]],"Singer:"),CHAR(10))</f>
        <v xml:space="preserve"> Jass Manak </v>
      </c>
      <c r="O307" t="str">
        <f>_xlfn.TEXTBEFORE(_xlfn.TEXTAFTER(Table1[[#This Row],[description]],"Lyrics:"),CHAR(10))</f>
        <v xml:space="preserve"> Babbu </v>
      </c>
      <c r="P307" t="e">
        <f>_xlfn.TEXTBEFORE(_xlfn.TEXTAFTER(Table1[[#This Row],[description]],"Composer:"),CHAR(10))</f>
        <v>#N/A</v>
      </c>
      <c r="Q307" t="str">
        <f>_xlfn.TEXTBEFORE(_xlfn.TEXTAFTER(Table1[[#This Row],[description]],CHAR(10)&amp;"Music:"),CHAR(10))</f>
        <v xml:space="preserve"> Sharry Nexus </v>
      </c>
      <c r="R307" t="e">
        <f>_xlfn.TEXTBEFORE(_xlfn.TEXTAFTER(Table1[[#This Row],[description]],CHAR(10)&amp;"Video:"),CHAR(10))</f>
        <v>#N/A</v>
      </c>
      <c r="S307" s="1" t="e">
        <f>HYPERLINK(_xlfn.TEXTBEFORE(_xlfn.TEXTAFTER(Table1[[#This Row],[description]],"YouTube Music:"),CHAR(10)))</f>
        <v>#N/A</v>
      </c>
      <c r="T307" s="1" t="e">
        <f>HYPERLINK(_xlfn.TEXTBEFORE(_xlfn.TEXTAFTER(Table1[[#This Row],[description]],"Spotify:"),CHAR(10)))</f>
        <v>#N/A</v>
      </c>
      <c r="U307" s="1" t="e">
        <f>HYPERLINK(_xlfn.TEXTBEFORE(_xlfn.TEXTAFTER(Table1[[#This Row],[description]],"Apple Music:"),CHAR(10)))</f>
        <v>#N/A</v>
      </c>
      <c r="V307" s="1" t="e">
        <f>HYPERLINK(_xlfn.TEXTBEFORE(_xlfn.TEXTAFTER(Table1[[#This Row],[description]], "JioSaavn:"),CHAR(10)))</f>
        <v>#N/A</v>
      </c>
      <c r="W307" s="1" t="e">
        <f>HYPERLINK(_xlfn.TEXTBEFORE(_xlfn.TEXTAFTER(Table1[[#This Row],[description]], "Instagram Reel:"),CHAR(10)))</f>
        <v>#N/A</v>
      </c>
    </row>
    <row r="308" spans="1:23" x14ac:dyDescent="0.3">
      <c r="A308" t="s">
        <v>11</v>
      </c>
      <c r="B308" t="s">
        <v>2228</v>
      </c>
      <c r="C308" t="s">
        <v>2229</v>
      </c>
      <c r="D308" t="s">
        <v>2230</v>
      </c>
      <c r="E308" t="s">
        <v>2227</v>
      </c>
      <c r="F308" t="s">
        <v>16</v>
      </c>
      <c r="G308" t="s">
        <v>1189</v>
      </c>
      <c r="H308" t="s">
        <v>2231</v>
      </c>
      <c r="I308" t="s">
        <v>2232</v>
      </c>
      <c r="J308" t="s">
        <v>2233</v>
      </c>
      <c r="K308" t="str">
        <f>LEFT(_xlfn.TEXTAFTER(Table1[[#This Row],[description]],"Label:"),10)</f>
        <v xml:space="preserve"> Geet MP3
</v>
      </c>
      <c r="L308" t="str" cm="1">
        <f t="array" ref="L3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8" t="str">
        <f>_xlfn.TEXTBEFORE(Table1[[#This Row],[Title]],{":","(","-"})</f>
        <v xml:space="preserve">Kasam </v>
      </c>
      <c r="N308" t="str">
        <f>_xlfn.TEXTBEFORE(_xlfn.TEXTAFTER(Table1[[#This Row],[description]],"Singer:"),CHAR(10))</f>
        <v xml:space="preserve">  Hashmat Sultana</v>
      </c>
      <c r="O308" t="str">
        <f>_xlfn.TEXTBEFORE(_xlfn.TEXTAFTER(Table1[[#This Row],[description]],"Lyrics:"),CHAR(10))</f>
        <v xml:space="preserve"> Babbu</v>
      </c>
      <c r="P308" t="e">
        <f>_xlfn.TEXTBEFORE(_xlfn.TEXTAFTER(Table1[[#This Row],[description]],"Composer:"),CHAR(10))</f>
        <v>#N/A</v>
      </c>
      <c r="Q308" t="str">
        <f>_xlfn.TEXTBEFORE(_xlfn.TEXTAFTER(Table1[[#This Row],[description]],CHAR(10)&amp;"Music:"),CHAR(10))</f>
        <v xml:space="preserve"> Sharry Nexus, Snipr, Rajat Nagpal</v>
      </c>
      <c r="R308" t="e">
        <f>_xlfn.TEXTBEFORE(_xlfn.TEXTAFTER(Table1[[#This Row],[description]],CHAR(10)&amp;"Video:"),CHAR(10))</f>
        <v>#N/A</v>
      </c>
      <c r="S308" s="1" t="e">
        <f>HYPERLINK(_xlfn.TEXTBEFORE(_xlfn.TEXTAFTER(Table1[[#This Row],[description]],"YouTube Music:"),CHAR(10)))</f>
        <v>#N/A</v>
      </c>
      <c r="T308" s="1" t="e">
        <f>HYPERLINK(_xlfn.TEXTBEFORE(_xlfn.TEXTAFTER(Table1[[#This Row],[description]],"Spotify:"),CHAR(10)))</f>
        <v>#N/A</v>
      </c>
      <c r="U308" s="1" t="e">
        <f>HYPERLINK(_xlfn.TEXTBEFORE(_xlfn.TEXTAFTER(Table1[[#This Row],[description]],"Apple Music:"),CHAR(10)))</f>
        <v>#N/A</v>
      </c>
      <c r="V308" s="1" t="e">
        <f>HYPERLINK(_xlfn.TEXTBEFORE(_xlfn.TEXTAFTER(Table1[[#This Row],[description]], "JioSaavn:"),CHAR(10)))</f>
        <v>#N/A</v>
      </c>
      <c r="W308" s="1" t="e">
        <f>HYPERLINK(_xlfn.TEXTBEFORE(_xlfn.TEXTAFTER(Table1[[#This Row],[description]], "Instagram Reel:"),CHAR(10)))</f>
        <v>#N/A</v>
      </c>
    </row>
    <row r="309" spans="1:23" x14ac:dyDescent="0.3">
      <c r="A309" t="s">
        <v>11</v>
      </c>
      <c r="B309" t="s">
        <v>2235</v>
      </c>
      <c r="C309" t="s">
        <v>2187</v>
      </c>
      <c r="D309" t="s">
        <v>2236</v>
      </c>
      <c r="E309" t="s">
        <v>2234</v>
      </c>
      <c r="F309" t="s">
        <v>16</v>
      </c>
      <c r="G309" t="s">
        <v>2237</v>
      </c>
      <c r="H309" t="s">
        <v>2238</v>
      </c>
      <c r="I309" t="s">
        <v>2239</v>
      </c>
      <c r="J309" t="s">
        <v>2240</v>
      </c>
      <c r="K309" t="str">
        <f>LEFT(_xlfn.TEXTAFTER(Table1[[#This Row],[description]],"Music On:"),10)</f>
        <v xml:space="preserve"> Geet MP3
</v>
      </c>
      <c r="L309" t="str" cm="1">
        <f t="array" ref="L3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09" t="str">
        <f>_xlfn.TEXTBEFORE(Table1[[#This Row],[Title]],{":","(","-"})</f>
        <v xml:space="preserve">Lover Movie Promotional Tour Sirsa To Jalandher </v>
      </c>
      <c r="N309" t="e">
        <f>_xlfn.TEXTBEFORE(_xlfn.TEXTAFTER(Table1[[#This Row],[description]],"Singer:"),CHAR(10))</f>
        <v>#N/A</v>
      </c>
      <c r="O309" t="str">
        <f>_xlfn.TEXTBEFORE(_xlfn.TEXTAFTER(Table1[[#This Row],[description]],"Lyrics:"),CHAR(10))</f>
        <v xml:space="preserve"> Babbu, Love Lokha, Jass Manak</v>
      </c>
      <c r="P309" t="e">
        <f>_xlfn.TEXTBEFORE(_xlfn.TEXTAFTER(Table1[[#This Row],[description]],"Composer:"),CHAR(10))</f>
        <v>#N/A</v>
      </c>
      <c r="Q309" t="str">
        <f>_xlfn.TEXTBEFORE(_xlfn.TEXTAFTER(Table1[[#This Row],[description]],CHAR(10)&amp;"Music:"),CHAR(10))</f>
        <v xml:space="preserve"> Sharry Nexus, Snipr, Rajat Nagpal</v>
      </c>
      <c r="R309" t="e">
        <f>_xlfn.TEXTBEFORE(_xlfn.TEXTAFTER(Table1[[#This Row],[description]],CHAR(10)&amp;"Video:"),CHAR(10))</f>
        <v>#N/A</v>
      </c>
      <c r="S309" s="1" t="e">
        <f>HYPERLINK(_xlfn.TEXTBEFORE(_xlfn.TEXTAFTER(Table1[[#This Row],[description]],"YouTube Music:"),CHAR(10)))</f>
        <v>#N/A</v>
      </c>
      <c r="T309" s="1" t="e">
        <f>HYPERLINK(_xlfn.TEXTBEFORE(_xlfn.TEXTAFTER(Table1[[#This Row],[description]],"Spotify:"),CHAR(10)))</f>
        <v>#N/A</v>
      </c>
      <c r="U309" s="1" t="e">
        <f>HYPERLINK(_xlfn.TEXTBEFORE(_xlfn.TEXTAFTER(Table1[[#This Row],[description]],"Apple Music:"),CHAR(10)))</f>
        <v>#N/A</v>
      </c>
      <c r="V309" s="1" t="e">
        <f>HYPERLINK(_xlfn.TEXTBEFORE(_xlfn.TEXTAFTER(Table1[[#This Row],[description]], "JioSaavn:"),CHAR(10)))</f>
        <v>#N/A</v>
      </c>
      <c r="W309" s="1" t="e">
        <f>HYPERLINK(_xlfn.TEXTBEFORE(_xlfn.TEXTAFTER(Table1[[#This Row],[description]], "Instagram Reel:"),CHAR(10)))</f>
        <v>#N/A</v>
      </c>
    </row>
    <row r="310" spans="1:23" x14ac:dyDescent="0.3">
      <c r="A310" t="s">
        <v>11</v>
      </c>
      <c r="B310" t="s">
        <v>2242</v>
      </c>
      <c r="C310" t="s">
        <v>2173</v>
      </c>
      <c r="D310" t="s">
        <v>2243</v>
      </c>
      <c r="E310" t="s">
        <v>2241</v>
      </c>
      <c r="F310" t="s">
        <v>16</v>
      </c>
      <c r="G310" t="s">
        <v>2244</v>
      </c>
      <c r="H310" t="s">
        <v>2245</v>
      </c>
      <c r="I310" t="s">
        <v>2246</v>
      </c>
      <c r="J310" t="s">
        <v>2247</v>
      </c>
      <c r="K310" t="str">
        <f>LEFT(_xlfn.TEXTAFTER(Table1[[#This Row],[description]],"Music On:"),10)</f>
        <v xml:space="preserve"> Geet MP3
</v>
      </c>
      <c r="L310" t="str" cm="1">
        <f t="array" ref="L3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0" t="str">
        <f>_xlfn.TEXTBEFORE(Table1[[#This Row],[Title]],{":","(","-"})</f>
        <v xml:space="preserve">LOVER Movie Promotional Tour Sirsa To Mohali </v>
      </c>
      <c r="N310" t="e">
        <f>_xlfn.TEXTBEFORE(_xlfn.TEXTAFTER(Table1[[#This Row],[description]],"Singer:"),CHAR(10))</f>
        <v>#N/A</v>
      </c>
      <c r="O310" t="str">
        <f>_xlfn.TEXTBEFORE(_xlfn.TEXTAFTER(Table1[[#This Row],[description]],"Lyrics:"),CHAR(10))</f>
        <v xml:space="preserve"> Babbu, Love Lokha, Jass Manak</v>
      </c>
      <c r="P310" t="e">
        <f>_xlfn.TEXTBEFORE(_xlfn.TEXTAFTER(Table1[[#This Row],[description]],"Composer:"),CHAR(10))</f>
        <v>#N/A</v>
      </c>
      <c r="Q310" t="str">
        <f>_xlfn.TEXTBEFORE(_xlfn.TEXTAFTER(Table1[[#This Row],[description]],CHAR(10)&amp;"Music:"),CHAR(10))</f>
        <v xml:space="preserve"> Sharry Nexus, Snipr, Rajat Nagpal</v>
      </c>
      <c r="R310" t="e">
        <f>_xlfn.TEXTBEFORE(_xlfn.TEXTAFTER(Table1[[#This Row],[description]],CHAR(10)&amp;"Video:"),CHAR(10))</f>
        <v>#N/A</v>
      </c>
      <c r="S310" s="1" t="e">
        <f>HYPERLINK(_xlfn.TEXTBEFORE(_xlfn.TEXTAFTER(Table1[[#This Row],[description]],"YouTube Music:"),CHAR(10)))</f>
        <v>#N/A</v>
      </c>
      <c r="T310" s="1" t="e">
        <f>HYPERLINK(_xlfn.TEXTBEFORE(_xlfn.TEXTAFTER(Table1[[#This Row],[description]],"Spotify:"),CHAR(10)))</f>
        <v>#N/A</v>
      </c>
      <c r="U310" s="1" t="e">
        <f>HYPERLINK(_xlfn.TEXTBEFORE(_xlfn.TEXTAFTER(Table1[[#This Row],[description]],"Apple Music:"),CHAR(10)))</f>
        <v>#N/A</v>
      </c>
      <c r="V310" s="1" t="e">
        <f>HYPERLINK(_xlfn.TEXTBEFORE(_xlfn.TEXTAFTER(Table1[[#This Row],[description]], "JioSaavn:"),CHAR(10)))</f>
        <v>#N/A</v>
      </c>
      <c r="W310" s="1" t="e">
        <f>HYPERLINK(_xlfn.TEXTBEFORE(_xlfn.TEXTAFTER(Table1[[#This Row],[description]], "Instagram Reel:"),CHAR(10)))</f>
        <v>#N/A</v>
      </c>
    </row>
    <row r="311" spans="1:23" x14ac:dyDescent="0.3">
      <c r="A311" t="s">
        <v>11</v>
      </c>
      <c r="B311" t="s">
        <v>2249</v>
      </c>
      <c r="C311" t="s">
        <v>2250</v>
      </c>
      <c r="D311" t="s">
        <v>2251</v>
      </c>
      <c r="E311" t="s">
        <v>2248</v>
      </c>
      <c r="F311" t="s">
        <v>16</v>
      </c>
      <c r="G311" t="s">
        <v>1568</v>
      </c>
      <c r="H311" t="s">
        <v>2252</v>
      </c>
      <c r="I311" t="s">
        <v>2253</v>
      </c>
      <c r="J311" t="s">
        <v>2254</v>
      </c>
      <c r="K311" t="str">
        <f>LEFT(_xlfn.TEXTAFTER(Table1[[#This Row],[description]],"Label:"),10)</f>
        <v xml:space="preserve"> Geet MP3
</v>
      </c>
      <c r="L311" t="str" cm="1">
        <f t="array" ref="L3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1" t="str">
        <f>_xlfn.TEXTBEFORE(Table1[[#This Row],[Title]],{":","(","-"})</f>
        <v xml:space="preserve">Marke </v>
      </c>
      <c r="N311" t="str">
        <f>_xlfn.TEXTBEFORE(_xlfn.TEXTAFTER(Table1[[#This Row],[description]],"Singer:"),CHAR(10))</f>
        <v xml:space="preserve">  Jass Manak</v>
      </c>
      <c r="O311" t="str">
        <f>_xlfn.TEXTBEFORE(_xlfn.TEXTAFTER(Table1[[#This Row],[description]],"Lyrics:"),CHAR(10))</f>
        <v xml:space="preserve"> Love Lohka</v>
      </c>
      <c r="P311" t="e">
        <f>_xlfn.TEXTBEFORE(_xlfn.TEXTAFTER(Table1[[#This Row],[description]],"Composer:"),CHAR(10))</f>
        <v>#N/A</v>
      </c>
      <c r="Q311" t="str">
        <f>_xlfn.TEXTBEFORE(_xlfn.TEXTAFTER(Table1[[#This Row],[description]],CHAR(10)&amp;"Music:"),CHAR(10))</f>
        <v xml:space="preserve"> Sharry Nexus, Snipr, Rajat Nagpal</v>
      </c>
      <c r="R311" t="e">
        <f>_xlfn.TEXTBEFORE(_xlfn.TEXTAFTER(Table1[[#This Row],[description]],CHAR(10)&amp;"Video:"),CHAR(10))</f>
        <v>#N/A</v>
      </c>
      <c r="S311" s="1" t="e">
        <f>HYPERLINK(_xlfn.TEXTBEFORE(_xlfn.TEXTAFTER(Table1[[#This Row],[description]],"YouTube Music:"),CHAR(10)))</f>
        <v>#N/A</v>
      </c>
      <c r="T311" s="1" t="str">
        <f>HYPERLINK(_xlfn.TEXTBEFORE(_xlfn.TEXTAFTER(Table1[[#This Row],[description]],"Spotify:"),CHAR(10)))</f>
        <v xml:space="preserve"> https://spoti.fi/3OrJVjw</v>
      </c>
      <c r="U311" s="1" t="e">
        <f>HYPERLINK(_xlfn.TEXTBEFORE(_xlfn.TEXTAFTER(Table1[[#This Row],[description]],"Apple Music:"),CHAR(10)))</f>
        <v>#N/A</v>
      </c>
      <c r="V311" s="1" t="e">
        <f>HYPERLINK(_xlfn.TEXTBEFORE(_xlfn.TEXTAFTER(Table1[[#This Row],[description]], "JioSaavn:"),CHAR(10)))</f>
        <v>#N/A</v>
      </c>
      <c r="W311" s="1" t="e">
        <f>HYPERLINK(_xlfn.TEXTBEFORE(_xlfn.TEXTAFTER(Table1[[#This Row],[description]], "Instagram Reel:"),CHAR(10)))</f>
        <v>#N/A</v>
      </c>
    </row>
    <row r="312" spans="1:23" x14ac:dyDescent="0.3">
      <c r="A312" t="s">
        <v>11</v>
      </c>
      <c r="B312" t="s">
        <v>2256</v>
      </c>
      <c r="C312" t="s">
        <v>2257</v>
      </c>
      <c r="D312" t="s">
        <v>2258</v>
      </c>
      <c r="E312" t="s">
        <v>2255</v>
      </c>
      <c r="F312" t="s">
        <v>16</v>
      </c>
      <c r="G312" t="s">
        <v>2259</v>
      </c>
      <c r="H312" t="s">
        <v>2260</v>
      </c>
      <c r="I312" t="s">
        <v>2261</v>
      </c>
      <c r="J312" t="s">
        <v>2262</v>
      </c>
      <c r="K312" t="str">
        <f>LEFT(_xlfn.TEXTAFTER(Table1[[#This Row],[description]],"Label:"),10)</f>
        <v xml:space="preserve"> Geet MP3
</v>
      </c>
      <c r="L312" t="str" cm="1">
        <f t="array" ref="L3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2" t="str">
        <f>_xlfn.TEXTBEFORE(Table1[[#This Row],[Title]],{":","(","-"})</f>
        <v xml:space="preserve">Tere Bina </v>
      </c>
      <c r="N312" t="str">
        <f>_xlfn.TEXTBEFORE(_xlfn.TEXTAFTER(Table1[[#This Row],[description]],"Singer:"),CHAR(10))</f>
        <v xml:space="preserve"> Ustad Rahat Fateh Ali Khan</v>
      </c>
      <c r="O312" t="str">
        <f>_xlfn.TEXTBEFORE(_xlfn.TEXTAFTER(Table1[[#This Row],[description]],"Lyrics:"),CHAR(10))</f>
        <v xml:space="preserve"> Babbu</v>
      </c>
      <c r="P312" t="e">
        <f>_xlfn.TEXTBEFORE(_xlfn.TEXTAFTER(Table1[[#This Row],[description]],"Composer:"),CHAR(10))</f>
        <v>#N/A</v>
      </c>
      <c r="Q312" t="str">
        <f>_xlfn.TEXTBEFORE(_xlfn.TEXTAFTER(Table1[[#This Row],[description]],CHAR(10)&amp;"Music:"),CHAR(10))</f>
        <v xml:space="preserve"> Sharry Nexus, Snipr, Rajat Nagpal</v>
      </c>
      <c r="R312" t="e">
        <f>_xlfn.TEXTBEFORE(_xlfn.TEXTAFTER(Table1[[#This Row],[description]],CHAR(10)&amp;"Video:"),CHAR(10))</f>
        <v>#N/A</v>
      </c>
      <c r="S312" s="1" t="e">
        <f>HYPERLINK(_xlfn.TEXTBEFORE(_xlfn.TEXTAFTER(Table1[[#This Row],[description]],"YouTube Music:"),CHAR(10)))</f>
        <v>#N/A</v>
      </c>
      <c r="T312" s="1" t="e">
        <f>HYPERLINK(_xlfn.TEXTBEFORE(_xlfn.TEXTAFTER(Table1[[#This Row],[description]],"Spotify:"),CHAR(10)))</f>
        <v>#N/A</v>
      </c>
      <c r="U312" s="1" t="e">
        <f>HYPERLINK(_xlfn.TEXTBEFORE(_xlfn.TEXTAFTER(Table1[[#This Row],[description]],"Apple Music:"),CHAR(10)))</f>
        <v>#N/A</v>
      </c>
      <c r="V312" s="1" t="e">
        <f>HYPERLINK(_xlfn.TEXTBEFORE(_xlfn.TEXTAFTER(Table1[[#This Row],[description]], "JioSaavn:"),CHAR(10)))</f>
        <v>#N/A</v>
      </c>
      <c r="W312" s="1" t="e">
        <f>HYPERLINK(_xlfn.TEXTBEFORE(_xlfn.TEXTAFTER(Table1[[#This Row],[description]], "Instagram Reel:"),CHAR(10)))</f>
        <v>#N/A</v>
      </c>
    </row>
    <row r="313" spans="1:23" x14ac:dyDescent="0.3">
      <c r="A313" t="s">
        <v>11</v>
      </c>
      <c r="B313" t="s">
        <v>2264</v>
      </c>
      <c r="C313" t="s">
        <v>2173</v>
      </c>
      <c r="D313" t="s">
        <v>2265</v>
      </c>
      <c r="E313" t="s">
        <v>2263</v>
      </c>
      <c r="F313" t="s">
        <v>16</v>
      </c>
      <c r="G313" t="s">
        <v>2266</v>
      </c>
      <c r="H313" t="s">
        <v>2267</v>
      </c>
      <c r="I313" t="s">
        <v>2268</v>
      </c>
      <c r="J313" t="s">
        <v>2269</v>
      </c>
      <c r="K313" t="str">
        <f>LEFT(_xlfn.TEXTAFTER(Table1[[#This Row],[description]],"Music On:"),10)</f>
        <v xml:space="preserve"> Geet MP3
</v>
      </c>
      <c r="L313" t="str" cm="1">
        <f t="array" ref="L3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3" t="e">
        <f>_xlfn.TEXTBEFORE(Table1[[#This Row],[Title]],{":","(","-"})</f>
        <v>#N/A</v>
      </c>
      <c r="N313" t="e">
        <f>_xlfn.TEXTBEFORE(_xlfn.TEXTAFTER(Table1[[#This Row],[description]],"Singer:"),CHAR(10))</f>
        <v>#N/A</v>
      </c>
      <c r="O313" t="str">
        <f>_xlfn.TEXTBEFORE(_xlfn.TEXTAFTER(Table1[[#This Row],[description]],"Lyrics:"),CHAR(10))</f>
        <v xml:space="preserve"> Babbu, Love Lokha, Jass Manak</v>
      </c>
      <c r="P313" t="e">
        <f>_xlfn.TEXTBEFORE(_xlfn.TEXTAFTER(Table1[[#This Row],[description]],"Composer:"),CHAR(10))</f>
        <v>#N/A</v>
      </c>
      <c r="Q313" t="str">
        <f>_xlfn.TEXTBEFORE(_xlfn.TEXTAFTER(Table1[[#This Row],[description]],CHAR(10)&amp;"Music:"),CHAR(10))</f>
        <v xml:space="preserve"> Sharry Nexus, Snipr, Rajat Nagpal</v>
      </c>
      <c r="R313" t="e">
        <f>_xlfn.TEXTBEFORE(_xlfn.TEXTAFTER(Table1[[#This Row],[description]],CHAR(10)&amp;"Video:"),CHAR(10))</f>
        <v>#N/A</v>
      </c>
      <c r="S313" s="1" t="e">
        <f>HYPERLINK(_xlfn.TEXTBEFORE(_xlfn.TEXTAFTER(Table1[[#This Row],[description]],"YouTube Music:"),CHAR(10)))</f>
        <v>#N/A</v>
      </c>
      <c r="T313" s="1" t="e">
        <f>HYPERLINK(_xlfn.TEXTBEFORE(_xlfn.TEXTAFTER(Table1[[#This Row],[description]],"Spotify:"),CHAR(10)))</f>
        <v>#N/A</v>
      </c>
      <c r="U313" s="1" t="e">
        <f>HYPERLINK(_xlfn.TEXTBEFORE(_xlfn.TEXTAFTER(Table1[[#This Row],[description]],"Apple Music:"),CHAR(10)))</f>
        <v>#N/A</v>
      </c>
      <c r="V313" s="1" t="e">
        <f>HYPERLINK(_xlfn.TEXTBEFORE(_xlfn.TEXTAFTER(Table1[[#This Row],[description]], "JioSaavn:"),CHAR(10)))</f>
        <v>#N/A</v>
      </c>
      <c r="W313" s="1" t="e">
        <f>HYPERLINK(_xlfn.TEXTBEFORE(_xlfn.TEXTAFTER(Table1[[#This Row],[description]], "Instagram Reel:"),CHAR(10)))</f>
        <v>#N/A</v>
      </c>
    </row>
    <row r="314" spans="1:23" x14ac:dyDescent="0.3">
      <c r="A314" t="s">
        <v>11</v>
      </c>
      <c r="B314" t="s">
        <v>2271</v>
      </c>
      <c r="C314" t="s">
        <v>2272</v>
      </c>
      <c r="D314" t="s">
        <v>2273</v>
      </c>
      <c r="E314" t="s">
        <v>2270</v>
      </c>
      <c r="F314" t="s">
        <v>16</v>
      </c>
      <c r="G314" t="s">
        <v>49</v>
      </c>
      <c r="H314" t="s">
        <v>2274</v>
      </c>
      <c r="I314" t="s">
        <v>2275</v>
      </c>
      <c r="J314" t="s">
        <v>2276</v>
      </c>
      <c r="K314" t="str">
        <f>LEFT(_xlfn.TEXTAFTER(Table1[[#This Row],[description]],"Label:"),10)</f>
        <v xml:space="preserve"> Geet MP3
</v>
      </c>
      <c r="L314" t="str" cm="1">
        <f t="array" ref="L3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4" t="str">
        <f>_xlfn.TEXTBEFORE(Table1[[#This Row],[Title]],{":","(","-"})</f>
        <v xml:space="preserve">Rangreza </v>
      </c>
      <c r="N314" t="str">
        <f>_xlfn.TEXTBEFORE(_xlfn.TEXTAFTER(Table1[[#This Row],[description]],"Singer:"),CHAR(10))</f>
        <v xml:space="preserve"> Atif Aslam</v>
      </c>
      <c r="O314" t="str">
        <f>_xlfn.TEXTBEFORE(_xlfn.TEXTAFTER(Table1[[#This Row],[description]],"Lyrics:"),CHAR(10))</f>
        <v xml:space="preserve"> Babbu</v>
      </c>
      <c r="P314" t="e">
        <f>_xlfn.TEXTBEFORE(_xlfn.TEXTAFTER(Table1[[#This Row],[description]],"Composer:"),CHAR(10))</f>
        <v>#N/A</v>
      </c>
      <c r="Q314" t="str">
        <f>_xlfn.TEXTBEFORE(_xlfn.TEXTAFTER(Table1[[#This Row],[description]],CHAR(10)&amp;"Music:"),CHAR(10))</f>
        <v xml:space="preserve"> Sharry Nexus, Snipr, Rajat Nagpal</v>
      </c>
      <c r="R314" t="e">
        <f>_xlfn.TEXTBEFORE(_xlfn.TEXTAFTER(Table1[[#This Row],[description]],CHAR(10)&amp;"Video:"),CHAR(10))</f>
        <v>#N/A</v>
      </c>
      <c r="S314" s="1" t="e">
        <f>HYPERLINK(_xlfn.TEXTBEFORE(_xlfn.TEXTAFTER(Table1[[#This Row],[description]],"YouTube Music:"),CHAR(10)))</f>
        <v>#N/A</v>
      </c>
      <c r="T314" s="1" t="e">
        <f>HYPERLINK(_xlfn.TEXTBEFORE(_xlfn.TEXTAFTER(Table1[[#This Row],[description]],"Spotify:"),CHAR(10)))</f>
        <v>#N/A</v>
      </c>
      <c r="U314" s="1" t="e">
        <f>HYPERLINK(_xlfn.TEXTBEFORE(_xlfn.TEXTAFTER(Table1[[#This Row],[description]],"Apple Music:"),CHAR(10)))</f>
        <v>#N/A</v>
      </c>
      <c r="V314" s="1" t="e">
        <f>HYPERLINK(_xlfn.TEXTBEFORE(_xlfn.TEXTAFTER(Table1[[#This Row],[description]], "JioSaavn:"),CHAR(10)))</f>
        <v>#N/A</v>
      </c>
      <c r="W314" s="1" t="e">
        <f>HYPERLINK(_xlfn.TEXTBEFORE(_xlfn.TEXTAFTER(Table1[[#This Row],[description]], "Instagram Reel:"),CHAR(10)))</f>
        <v>#N/A</v>
      </c>
    </row>
    <row r="315" spans="1:23" x14ac:dyDescent="0.3">
      <c r="A315" t="s">
        <v>11</v>
      </c>
      <c r="B315" t="s">
        <v>2278</v>
      </c>
      <c r="C315" t="s">
        <v>2187</v>
      </c>
      <c r="D315" t="s">
        <v>2279</v>
      </c>
      <c r="E315" t="s">
        <v>2277</v>
      </c>
      <c r="F315" t="s">
        <v>16</v>
      </c>
      <c r="G315" t="s">
        <v>73</v>
      </c>
      <c r="H315" t="s">
        <v>2280</v>
      </c>
      <c r="I315" t="s">
        <v>2281</v>
      </c>
      <c r="J315" t="s">
        <v>2282</v>
      </c>
      <c r="K315" t="str">
        <f>LEFT(_xlfn.TEXTAFTER(Table1[[#This Row],[description]],"Music On:"),10)</f>
        <v xml:space="preserve"> Geet MP3
</v>
      </c>
      <c r="L315" t="str" cm="1">
        <f t="array" ref="L3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5" t="str">
        <f>_xlfn.TEXTBEFORE(Table1[[#This Row],[Title]],{":","(","-"})</f>
        <v xml:space="preserve">Lover Promo 1 </v>
      </c>
      <c r="N315" t="e">
        <f>_xlfn.TEXTBEFORE(_xlfn.TEXTAFTER(Table1[[#This Row],[description]],"Singer:"),CHAR(10))</f>
        <v>#N/A</v>
      </c>
      <c r="O315" t="str">
        <f>_xlfn.TEXTBEFORE(_xlfn.TEXTAFTER(Table1[[#This Row],[description]],"Lyrics:"),CHAR(10))</f>
        <v xml:space="preserve"> Babbu, Love Lokha, Jass Manak</v>
      </c>
      <c r="P315" t="e">
        <f>_xlfn.TEXTBEFORE(_xlfn.TEXTAFTER(Table1[[#This Row],[description]],"Composer:"),CHAR(10))</f>
        <v>#N/A</v>
      </c>
      <c r="Q315" t="str">
        <f>_xlfn.TEXTBEFORE(_xlfn.TEXTAFTER(Table1[[#This Row],[description]],CHAR(10)&amp;"Music:"),CHAR(10))</f>
        <v xml:space="preserve"> Sharry Nexus, Snipr, Rajat Nagpal</v>
      </c>
      <c r="R315" t="e">
        <f>_xlfn.TEXTBEFORE(_xlfn.TEXTAFTER(Table1[[#This Row],[description]],CHAR(10)&amp;"Video:"),CHAR(10))</f>
        <v>#N/A</v>
      </c>
      <c r="S315" s="1" t="e">
        <f>HYPERLINK(_xlfn.TEXTBEFORE(_xlfn.TEXTAFTER(Table1[[#This Row],[description]],"YouTube Music:"),CHAR(10)))</f>
        <v>#N/A</v>
      </c>
      <c r="T315" s="1" t="e">
        <f>HYPERLINK(_xlfn.TEXTBEFORE(_xlfn.TEXTAFTER(Table1[[#This Row],[description]],"Spotify:"),CHAR(10)))</f>
        <v>#N/A</v>
      </c>
      <c r="U315" s="1" t="e">
        <f>HYPERLINK(_xlfn.TEXTBEFORE(_xlfn.TEXTAFTER(Table1[[#This Row],[description]],"Apple Music:"),CHAR(10)))</f>
        <v>#N/A</v>
      </c>
      <c r="V315" s="1" t="e">
        <f>HYPERLINK(_xlfn.TEXTBEFORE(_xlfn.TEXTAFTER(Table1[[#This Row],[description]], "JioSaavn:"),CHAR(10)))</f>
        <v>#N/A</v>
      </c>
      <c r="W315" s="1" t="e">
        <f>HYPERLINK(_xlfn.TEXTBEFORE(_xlfn.TEXTAFTER(Table1[[#This Row],[description]], "Instagram Reel:"),CHAR(10)))</f>
        <v>#N/A</v>
      </c>
    </row>
    <row r="316" spans="1:23" x14ac:dyDescent="0.3">
      <c r="A316" t="s">
        <v>11</v>
      </c>
      <c r="B316" t="s">
        <v>2284</v>
      </c>
      <c r="C316" t="s">
        <v>2285</v>
      </c>
      <c r="D316" t="s">
        <v>2286</v>
      </c>
      <c r="E316" t="s">
        <v>2283</v>
      </c>
      <c r="F316" t="s">
        <v>16</v>
      </c>
      <c r="G316" t="s">
        <v>17</v>
      </c>
      <c r="H316" t="s">
        <v>2287</v>
      </c>
      <c r="I316" t="s">
        <v>2288</v>
      </c>
      <c r="J316" t="s">
        <v>2289</v>
      </c>
      <c r="K316" t="e">
        <f>LEFT(_xlfn.TEXTAFTER(Table1[[#This Row],[description]],"Music On:"),10)</f>
        <v>#N/A</v>
      </c>
      <c r="L316" t="str" cm="1">
        <f t="array" ref="L3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6" t="str">
        <f>_xlfn.TEXTBEFORE(Table1[[#This Row],[Title]],{":","(","-"})</f>
        <v xml:space="preserve">Naah Lofi Version </v>
      </c>
      <c r="N316" t="e">
        <f>_xlfn.TEXTBEFORE(_xlfn.TEXTAFTER(Table1[[#This Row],[description]],"Singer:"),CHAR(10))</f>
        <v>#N/A</v>
      </c>
      <c r="O316" t="e">
        <f>_xlfn.TEXTBEFORE(_xlfn.TEXTAFTER(Table1[[#This Row],[description]],"Lyrics:"),CHAR(10))</f>
        <v>#N/A</v>
      </c>
      <c r="P316" t="e">
        <f>_xlfn.TEXTBEFORE(_xlfn.TEXTAFTER(Table1[[#This Row],[description]],"Composer:"),CHAR(10))</f>
        <v>#N/A</v>
      </c>
      <c r="Q316" t="e">
        <f>_xlfn.TEXTBEFORE(_xlfn.TEXTAFTER(Table1[[#This Row],[description]],CHAR(10)&amp;"Music:"),CHAR(10))</f>
        <v>#N/A</v>
      </c>
      <c r="R316" t="e">
        <f>_xlfn.TEXTBEFORE(_xlfn.TEXTAFTER(Table1[[#This Row],[description]],CHAR(10)&amp;"Video:"),CHAR(10))</f>
        <v>#N/A</v>
      </c>
      <c r="S316" s="1" t="e">
        <f>HYPERLINK(_xlfn.TEXTBEFORE(_xlfn.TEXTAFTER(Table1[[#This Row],[description]],"YouTube Music:"),CHAR(10)))</f>
        <v>#N/A</v>
      </c>
      <c r="T316" s="1" t="str">
        <f>HYPERLINK(_xlfn.TEXTBEFORE(_xlfn.TEXTAFTER(Table1[[#This Row],[description]],"Spotify:"),CHAR(10)))</f>
        <v xml:space="preserve"> https://spoti.fi/3tWUORs</v>
      </c>
      <c r="U316" s="1" t="str">
        <f>HYPERLINK(_xlfn.TEXTBEFORE(_xlfn.TEXTAFTER(Table1[[#This Row],[description]],"Apple Music:"),CHAR(10)))</f>
        <v xml:space="preserve"> https://apple.co/3i6h2Lu</v>
      </c>
      <c r="V316" s="1" t="str">
        <f>HYPERLINK(_xlfn.TEXTBEFORE(_xlfn.TEXTAFTER(Table1[[#This Row],[description]], "JioSaavn:"),CHAR(10)))</f>
        <v xml:space="preserve"> https://bit.ly/36frk9g</v>
      </c>
      <c r="W316" s="1" t="e">
        <f>HYPERLINK(_xlfn.TEXTBEFORE(_xlfn.TEXTAFTER(Table1[[#This Row],[description]], "Instagram Reel:"),CHAR(10)))</f>
        <v>#N/A</v>
      </c>
    </row>
    <row r="317" spans="1:23" x14ac:dyDescent="0.3">
      <c r="A317" t="s">
        <v>11</v>
      </c>
      <c r="B317" t="s">
        <v>2291</v>
      </c>
      <c r="C317" t="s">
        <v>2292</v>
      </c>
      <c r="D317" t="s">
        <v>2293</v>
      </c>
      <c r="E317" t="s">
        <v>2290</v>
      </c>
      <c r="F317" t="s">
        <v>16</v>
      </c>
      <c r="G317" t="s">
        <v>818</v>
      </c>
      <c r="H317" t="s">
        <v>2294</v>
      </c>
      <c r="I317" t="s">
        <v>2295</v>
      </c>
      <c r="J317" t="s">
        <v>2296</v>
      </c>
      <c r="K317" t="str">
        <f>LEFT(_xlfn.TEXTAFTER(Table1[[#This Row],[description]],"Label:"),10)</f>
        <v xml:space="preserve"> Geet MP3
</v>
      </c>
      <c r="L317" t="str" cm="1">
        <f t="array" ref="L3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7" t="str">
        <f>_xlfn.TEXTBEFORE(Table1[[#This Row],[Title]],{":","(","-"})</f>
        <v xml:space="preserve">Kitna Chahe </v>
      </c>
      <c r="N317" t="str">
        <f>_xlfn.TEXTBEFORE(_xlfn.TEXTAFTER(Table1[[#This Row],[description]],"Singer:"),CHAR(10))</f>
        <v xml:space="preserve"> Jass Manak, Asees Kaur</v>
      </c>
      <c r="O317" t="str">
        <f>_xlfn.TEXTBEFORE(_xlfn.TEXTAFTER(Table1[[#This Row],[description]],"Lyrics:"),CHAR(10))</f>
        <v xml:space="preserve"> Jass Manak</v>
      </c>
      <c r="P317" t="str">
        <f>_xlfn.TEXTBEFORE(_xlfn.TEXTAFTER(Table1[[#This Row],[description]],"Composer:"),CHAR(10))</f>
        <v xml:space="preserve"> Jass Manak </v>
      </c>
      <c r="Q317" t="str">
        <f>_xlfn.TEXTBEFORE(_xlfn.TEXTAFTER(Table1[[#This Row],[description]],CHAR(10)&amp;"Music:"),CHAR(10))</f>
        <v xml:space="preserve"> Sharry Nexus, Snipr, Rajat Nagpal</v>
      </c>
      <c r="R317" t="e">
        <f>_xlfn.TEXTBEFORE(_xlfn.TEXTAFTER(Table1[[#This Row],[description]],CHAR(10)&amp;"Video:"),CHAR(10))</f>
        <v>#N/A</v>
      </c>
      <c r="S317" s="1" t="e">
        <f>HYPERLINK(_xlfn.TEXTBEFORE(_xlfn.TEXTAFTER(Table1[[#This Row],[description]],"YouTube Music:"),CHAR(10)))</f>
        <v>#N/A</v>
      </c>
      <c r="T317" s="1" t="str">
        <f>HYPERLINK(_xlfn.TEXTBEFORE(_xlfn.TEXTAFTER(Table1[[#This Row],[description]],"Spotify:"),CHAR(10)))</f>
        <v xml:space="preserve"> https://spoti.fi/3tSZKaP</v>
      </c>
      <c r="U317" s="1" t="str">
        <f>HYPERLINK(_xlfn.TEXTBEFORE(_xlfn.TEXTAFTER(Table1[[#This Row],[description]],"Apple Music:"),CHAR(10)))</f>
        <v xml:space="preserve"> https://apple.co/3zVgphM</v>
      </c>
      <c r="V317" s="1" t="e">
        <f>HYPERLINK(_xlfn.TEXTBEFORE(_xlfn.TEXTAFTER(Table1[[#This Row],[description]], "JioSaavn:"),CHAR(10)))</f>
        <v>#N/A</v>
      </c>
      <c r="W317" s="1" t="e">
        <f>HYPERLINK(_xlfn.TEXTBEFORE(_xlfn.TEXTAFTER(Table1[[#This Row],[description]], "Instagram Reel:"),CHAR(10)))</f>
        <v>#N/A</v>
      </c>
    </row>
    <row r="318" spans="1:23" x14ac:dyDescent="0.3">
      <c r="A318" t="s">
        <v>11</v>
      </c>
      <c r="B318" t="s">
        <v>2298</v>
      </c>
      <c r="C318" t="s">
        <v>2299</v>
      </c>
      <c r="D318" t="s">
        <v>2300</v>
      </c>
      <c r="E318" t="s">
        <v>2297</v>
      </c>
      <c r="F318" t="s">
        <v>16</v>
      </c>
      <c r="G318" t="s">
        <v>2301</v>
      </c>
      <c r="H318" t="s">
        <v>2302</v>
      </c>
      <c r="I318" t="s">
        <v>2303</v>
      </c>
      <c r="J318" t="s">
        <v>2304</v>
      </c>
      <c r="K318" t="str">
        <f>LEFT(_xlfn.TEXTAFTER(Table1[[#This Row],[description]],"Label:"),10)</f>
        <v xml:space="preserve"> Geet MP3
</v>
      </c>
      <c r="L318" t="str" cm="1">
        <f t="array" ref="L3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8" t="str">
        <f>_xlfn.TEXTBEFORE(Table1[[#This Row],[Title]],{":","(","-"})</f>
        <v xml:space="preserve">Lover Title Track </v>
      </c>
      <c r="N318" t="str">
        <f>_xlfn.TEXTBEFORE(_xlfn.TEXTAFTER(Table1[[#This Row],[description]],"Singer:"),CHAR(10))</f>
        <v xml:space="preserve"> Sachet Tandon</v>
      </c>
      <c r="O318" t="str">
        <f>_xlfn.TEXTBEFORE(_xlfn.TEXTAFTER(Table1[[#This Row],[description]],"Lyrics:"),CHAR(10))</f>
        <v xml:space="preserve"> Babbu</v>
      </c>
      <c r="P318" t="e">
        <f>_xlfn.TEXTBEFORE(_xlfn.TEXTAFTER(Table1[[#This Row],[description]],"Composer:"),CHAR(10))</f>
        <v>#N/A</v>
      </c>
      <c r="Q318" t="str">
        <f>_xlfn.TEXTBEFORE(_xlfn.TEXTAFTER(Table1[[#This Row],[description]],CHAR(10)&amp;"Music:"),CHAR(10))</f>
        <v xml:space="preserve"> Sharry Nexus, Snipr, Rajat Nagpal</v>
      </c>
      <c r="R318" t="e">
        <f>_xlfn.TEXTBEFORE(_xlfn.TEXTAFTER(Table1[[#This Row],[description]],CHAR(10)&amp;"Video:"),CHAR(10))</f>
        <v>#N/A</v>
      </c>
      <c r="S318" s="1" t="e">
        <f>HYPERLINK(_xlfn.TEXTBEFORE(_xlfn.TEXTAFTER(Table1[[#This Row],[description]],"YouTube Music:"),CHAR(10)))</f>
        <v>#N/A</v>
      </c>
      <c r="T318" s="1" t="str">
        <f>HYPERLINK(_xlfn.TEXTBEFORE(_xlfn.TEXTAFTER(Table1[[#This Row],[description]],"Spotify:"),CHAR(10)))</f>
        <v xml:space="preserve"> https://spoti.fi/3AsDp86</v>
      </c>
      <c r="U318" s="1" t="str">
        <f>HYPERLINK(_xlfn.TEXTBEFORE(_xlfn.TEXTAFTER(Table1[[#This Row],[description]],"Apple Music:"),CHAR(10)))</f>
        <v xml:space="preserve"> https://apple.co/3a7WPVj</v>
      </c>
      <c r="V318" s="1" t="e">
        <f>HYPERLINK(_xlfn.TEXTBEFORE(_xlfn.TEXTAFTER(Table1[[#This Row],[description]], "JioSaavn:"),CHAR(10)))</f>
        <v>#N/A</v>
      </c>
      <c r="W318" s="1" t="e">
        <f>HYPERLINK(_xlfn.TEXTBEFORE(_xlfn.TEXTAFTER(Table1[[#This Row],[description]], "Instagram Reel:"),CHAR(10)))</f>
        <v>#N/A</v>
      </c>
    </row>
    <row r="319" spans="1:23" x14ac:dyDescent="0.3">
      <c r="A319" t="s">
        <v>11</v>
      </c>
      <c r="B319" t="s">
        <v>2306</v>
      </c>
      <c r="C319" t="s">
        <v>2307</v>
      </c>
      <c r="D319" t="s">
        <v>2308</v>
      </c>
      <c r="E319" t="s">
        <v>2305</v>
      </c>
      <c r="F319" t="s">
        <v>16</v>
      </c>
      <c r="G319" t="s">
        <v>477</v>
      </c>
      <c r="H319" t="s">
        <v>2309</v>
      </c>
      <c r="I319" t="s">
        <v>2310</v>
      </c>
      <c r="J319" t="s">
        <v>2311</v>
      </c>
      <c r="K319" t="str">
        <f>LEFT(_xlfn.TEXTAFTER(Table1[[#This Row],[description]],"Music On:"),10)</f>
        <v xml:space="preserve"> Geet MP3
</v>
      </c>
      <c r="L319" t="str" cm="1">
        <f t="array" ref="L3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19" t="str">
        <f>_xlfn.TEXTBEFORE(Table1[[#This Row],[Title]],{":","(","-"})</f>
        <v xml:space="preserve">LOVER </v>
      </c>
      <c r="N319" t="e">
        <f>_xlfn.TEXTBEFORE(_xlfn.TEXTAFTER(Table1[[#This Row],[description]],"Singer:"),CHAR(10))</f>
        <v>#N/A</v>
      </c>
      <c r="O319" t="str">
        <f>_xlfn.TEXTBEFORE(_xlfn.TEXTAFTER(Table1[[#This Row],[description]],"Lyrics:"),CHAR(10))</f>
        <v xml:space="preserve"> Babbu, Love Lokha, Jass Manak</v>
      </c>
      <c r="P319" t="e">
        <f>_xlfn.TEXTBEFORE(_xlfn.TEXTAFTER(Table1[[#This Row],[description]],"Composer:"),CHAR(10))</f>
        <v>#N/A</v>
      </c>
      <c r="Q319" t="str">
        <f>_xlfn.TEXTBEFORE(_xlfn.TEXTAFTER(Table1[[#This Row],[description]],CHAR(10)&amp;"Music:"),CHAR(10))</f>
        <v xml:space="preserve"> Sharry Nexus, Snipr, Rajat Nagpal</v>
      </c>
      <c r="R319" t="e">
        <f>_xlfn.TEXTBEFORE(_xlfn.TEXTAFTER(Table1[[#This Row],[description]],CHAR(10)&amp;"Video:"),CHAR(10))</f>
        <v>#N/A</v>
      </c>
      <c r="S319" s="1" t="e">
        <f>HYPERLINK(_xlfn.TEXTBEFORE(_xlfn.TEXTAFTER(Table1[[#This Row],[description]],"YouTube Music:"),CHAR(10)))</f>
        <v>#N/A</v>
      </c>
      <c r="T319" s="1" t="e">
        <f>HYPERLINK(_xlfn.TEXTBEFORE(_xlfn.TEXTAFTER(Table1[[#This Row],[description]],"Spotify:"),CHAR(10)))</f>
        <v>#N/A</v>
      </c>
      <c r="U319" s="1" t="e">
        <f>HYPERLINK(_xlfn.TEXTBEFORE(_xlfn.TEXTAFTER(Table1[[#This Row],[description]],"Apple Music:"),CHAR(10)))</f>
        <v>#N/A</v>
      </c>
      <c r="V319" s="1" t="e">
        <f>HYPERLINK(_xlfn.TEXTBEFORE(_xlfn.TEXTAFTER(Table1[[#This Row],[description]], "JioSaavn:"),CHAR(10)))</f>
        <v>#N/A</v>
      </c>
      <c r="W319" s="1" t="e">
        <f>HYPERLINK(_xlfn.TEXTBEFORE(_xlfn.TEXTAFTER(Table1[[#This Row],[description]], "Instagram Reel:"),CHAR(10)))</f>
        <v>#N/A</v>
      </c>
    </row>
    <row r="320" spans="1:23" x14ac:dyDescent="0.3">
      <c r="A320" t="s">
        <v>11</v>
      </c>
      <c r="B320" t="s">
        <v>2313</v>
      </c>
      <c r="C320" t="s">
        <v>2314</v>
      </c>
      <c r="D320" t="s">
        <v>2315</v>
      </c>
      <c r="E320" t="s">
        <v>2312</v>
      </c>
      <c r="F320" t="s">
        <v>16</v>
      </c>
      <c r="G320" t="s">
        <v>1705</v>
      </c>
      <c r="H320" t="s">
        <v>2316</v>
      </c>
      <c r="I320" t="s">
        <v>2317</v>
      </c>
      <c r="J320" t="s">
        <v>2318</v>
      </c>
      <c r="K320" t="str">
        <f>LEFT(_xlfn.TEXTAFTER(Table1[[#This Row],[description]],"Label:"),10)</f>
        <v xml:space="preserve"> Geet MP3
</v>
      </c>
      <c r="L320" t="str" cm="1">
        <f t="array" ref="L3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0" t="str">
        <f>_xlfn.TEXTBEFORE(Table1[[#This Row],[Title]],{":","(","-"})</f>
        <v xml:space="preserve">Pyar Karda </v>
      </c>
      <c r="N320" t="str">
        <f>_xlfn.TEXTBEFORE(_xlfn.TEXTAFTER(Table1[[#This Row],[description]],"Singer:"),CHAR(10))</f>
        <v xml:space="preserve"> Jass Manak</v>
      </c>
      <c r="O320" t="str">
        <f>_xlfn.TEXTBEFORE(_xlfn.TEXTAFTER(Table1[[#This Row],[description]],"Lyrics:"),CHAR(10))</f>
        <v xml:space="preserve"> Babbu</v>
      </c>
      <c r="P320" t="str">
        <f>_xlfn.TEXTBEFORE(_xlfn.TEXTAFTER(Table1[[#This Row],[description]],"Composer:"),CHAR(10))</f>
        <v xml:space="preserve"> Babbu</v>
      </c>
      <c r="Q320" t="str">
        <f>_xlfn.TEXTBEFORE(_xlfn.TEXTAFTER(Table1[[#This Row],[description]],CHAR(10)&amp;"Music:"),CHAR(10))</f>
        <v xml:space="preserve"> Sharry Nexus</v>
      </c>
      <c r="R320" t="e">
        <f>_xlfn.TEXTBEFORE(_xlfn.TEXTAFTER(Table1[[#This Row],[description]],CHAR(10)&amp;"Video:"),CHAR(10))</f>
        <v>#N/A</v>
      </c>
      <c r="S320" s="1" t="e">
        <f>HYPERLINK(_xlfn.TEXTBEFORE(_xlfn.TEXTAFTER(Table1[[#This Row],[description]],"YouTube Music:"),CHAR(10)))</f>
        <v>#N/A</v>
      </c>
      <c r="T320" s="1" t="e">
        <f>HYPERLINK(_xlfn.TEXTBEFORE(_xlfn.TEXTAFTER(Table1[[#This Row],[description]],"Spotify:"),CHAR(10)))</f>
        <v>#N/A</v>
      </c>
      <c r="U320" s="1" t="e">
        <f>HYPERLINK(_xlfn.TEXTBEFORE(_xlfn.TEXTAFTER(Table1[[#This Row],[description]],"Apple Music:"),CHAR(10)))</f>
        <v>#N/A</v>
      </c>
      <c r="V320" s="1" t="e">
        <f>HYPERLINK(_xlfn.TEXTBEFORE(_xlfn.TEXTAFTER(Table1[[#This Row],[description]], "JioSaavn:"),CHAR(10)))</f>
        <v>#N/A</v>
      </c>
      <c r="W320" s="1" t="e">
        <f>HYPERLINK(_xlfn.TEXTBEFORE(_xlfn.TEXTAFTER(Table1[[#This Row],[description]], "Instagram Reel:"),CHAR(10)))</f>
        <v>#N/A</v>
      </c>
    </row>
    <row r="321" spans="1:23" x14ac:dyDescent="0.3">
      <c r="A321" t="s">
        <v>11</v>
      </c>
      <c r="B321" t="s">
        <v>2320</v>
      </c>
      <c r="C321" t="s">
        <v>2321</v>
      </c>
      <c r="D321" t="s">
        <v>2322</v>
      </c>
      <c r="E321" t="s">
        <v>2319</v>
      </c>
      <c r="F321" t="s">
        <v>16</v>
      </c>
      <c r="G321" t="s">
        <v>2323</v>
      </c>
      <c r="H321" t="s">
        <v>2324</v>
      </c>
      <c r="I321" t="s">
        <v>2325</v>
      </c>
      <c r="J321" t="s">
        <v>2326</v>
      </c>
      <c r="K321" t="str">
        <f>LEFT(_xlfn.TEXTAFTER(Table1[[#This Row],[description]],"Music On:"),10)</f>
        <v xml:space="preserve"> Geet MP3
</v>
      </c>
      <c r="L321" t="str" cm="1">
        <f t="array" ref="L3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1" t="str">
        <f>_xlfn.TEXTBEFORE(Table1[[#This Row],[Title]],{":","(","-"})</f>
        <v xml:space="preserve">LOVER First Look </v>
      </c>
      <c r="N321" t="e">
        <f>_xlfn.TEXTBEFORE(_xlfn.TEXTAFTER(Table1[[#This Row],[description]],"Singer:"),CHAR(10))</f>
        <v>#N/A</v>
      </c>
      <c r="O321" t="e">
        <f>_xlfn.TEXTBEFORE(_xlfn.TEXTAFTER(Table1[[#This Row],[description]],"Lyrics:"),CHAR(10))</f>
        <v>#N/A</v>
      </c>
      <c r="P321" t="e">
        <f>_xlfn.TEXTBEFORE(_xlfn.TEXTAFTER(Table1[[#This Row],[description]],"Composer:"),CHAR(10))</f>
        <v>#N/A</v>
      </c>
      <c r="Q321" t="e">
        <f>_xlfn.TEXTBEFORE(_xlfn.TEXTAFTER(Table1[[#This Row],[description]],CHAR(10)&amp;"Music:"),CHAR(10))</f>
        <v>#N/A</v>
      </c>
      <c r="R321" t="e">
        <f>_xlfn.TEXTBEFORE(_xlfn.TEXTAFTER(Table1[[#This Row],[description]],CHAR(10)&amp;"Video:"),CHAR(10))</f>
        <v>#N/A</v>
      </c>
      <c r="S321" s="1" t="e">
        <f>HYPERLINK(_xlfn.TEXTBEFORE(_xlfn.TEXTAFTER(Table1[[#This Row],[description]],"YouTube Music:"),CHAR(10)))</f>
        <v>#N/A</v>
      </c>
      <c r="T321" s="1" t="e">
        <f>HYPERLINK(_xlfn.TEXTBEFORE(_xlfn.TEXTAFTER(Table1[[#This Row],[description]],"Spotify:"),CHAR(10)))</f>
        <v>#N/A</v>
      </c>
      <c r="U321" s="1" t="e">
        <f>HYPERLINK(_xlfn.TEXTBEFORE(_xlfn.TEXTAFTER(Table1[[#This Row],[description]],"Apple Music:"),CHAR(10)))</f>
        <v>#N/A</v>
      </c>
      <c r="V321" s="1" t="e">
        <f>HYPERLINK(_xlfn.TEXTBEFORE(_xlfn.TEXTAFTER(Table1[[#This Row],[description]], "JioSaavn:"),CHAR(10)))</f>
        <v>#N/A</v>
      </c>
      <c r="W321" s="1" t="e">
        <f>HYPERLINK(_xlfn.TEXTBEFORE(_xlfn.TEXTAFTER(Table1[[#This Row],[description]], "Instagram Reel:"),CHAR(10)))</f>
        <v>#N/A</v>
      </c>
    </row>
    <row r="322" spans="1:23" x14ac:dyDescent="0.3">
      <c r="A322" t="s">
        <v>11</v>
      </c>
      <c r="B322" t="s">
        <v>2328</v>
      </c>
      <c r="C322" t="s">
        <v>2329</v>
      </c>
      <c r="D322" t="s">
        <v>2330</v>
      </c>
      <c r="E322" t="s">
        <v>2327</v>
      </c>
      <c r="F322" t="s">
        <v>16</v>
      </c>
      <c r="G322" t="s">
        <v>2331</v>
      </c>
      <c r="H322" t="s">
        <v>2332</v>
      </c>
      <c r="I322" t="s">
        <v>2333</v>
      </c>
      <c r="J322" t="s">
        <v>2334</v>
      </c>
      <c r="K322" t="str">
        <f>LEFT(_xlfn.TEXTAFTER(Table1[[#This Row],[description]],"Music On:"),10)</f>
        <v xml:space="preserve"> Geet MP3
</v>
      </c>
      <c r="L322" t="str" cm="1">
        <f t="array" ref="L3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2" t="str">
        <f>_xlfn.TEXTBEFORE(Table1[[#This Row],[Title]],{":","(","-"})</f>
        <v xml:space="preserve">LOVER Motion Poster </v>
      </c>
      <c r="N322" t="e">
        <f>_xlfn.TEXTBEFORE(_xlfn.TEXTAFTER(Table1[[#This Row],[description]],"Singer:"),CHAR(10))</f>
        <v>#N/A</v>
      </c>
      <c r="O322" t="str">
        <f>_xlfn.TEXTBEFORE(_xlfn.TEXTAFTER(Table1[[#This Row],[description]],"Lyrics:"),CHAR(10))</f>
        <v xml:space="preserve"> Babbu, Love Lohka, Jass Manak</v>
      </c>
      <c r="P322" t="e">
        <f>_xlfn.TEXTBEFORE(_xlfn.TEXTAFTER(Table1[[#This Row],[description]],"Composer:"),CHAR(10))</f>
        <v>#N/A</v>
      </c>
      <c r="Q322" t="str">
        <f>_xlfn.TEXTBEFORE(_xlfn.TEXTAFTER(Table1[[#This Row],[description]],CHAR(10)&amp;"Music:"),CHAR(10))</f>
        <v xml:space="preserve"> Sharry Nexus, Snipr, Rajat Nagpal</v>
      </c>
      <c r="R322" t="e">
        <f>_xlfn.TEXTBEFORE(_xlfn.TEXTAFTER(Table1[[#This Row],[description]],CHAR(10)&amp;"Video:"),CHAR(10))</f>
        <v>#N/A</v>
      </c>
      <c r="S322" s="1" t="e">
        <f>HYPERLINK(_xlfn.TEXTBEFORE(_xlfn.TEXTAFTER(Table1[[#This Row],[description]],"YouTube Music:"),CHAR(10)))</f>
        <v>#N/A</v>
      </c>
      <c r="T322" s="1" t="e">
        <f>HYPERLINK(_xlfn.TEXTBEFORE(_xlfn.TEXTAFTER(Table1[[#This Row],[description]],"Spotify:"),CHAR(10)))</f>
        <v>#N/A</v>
      </c>
      <c r="U322" s="1" t="e">
        <f>HYPERLINK(_xlfn.TEXTBEFORE(_xlfn.TEXTAFTER(Table1[[#This Row],[description]],"Apple Music:"),CHAR(10)))</f>
        <v>#N/A</v>
      </c>
      <c r="V322" s="1" t="e">
        <f>HYPERLINK(_xlfn.TEXTBEFORE(_xlfn.TEXTAFTER(Table1[[#This Row],[description]], "JioSaavn:"),CHAR(10)))</f>
        <v>#N/A</v>
      </c>
      <c r="W322" s="1" t="e">
        <f>HYPERLINK(_xlfn.TEXTBEFORE(_xlfn.TEXTAFTER(Table1[[#This Row],[description]], "Instagram Reel:"),CHAR(10)))</f>
        <v>#N/A</v>
      </c>
    </row>
    <row r="323" spans="1:23" x14ac:dyDescent="0.3">
      <c r="A323" t="s">
        <v>11</v>
      </c>
      <c r="B323" t="s">
        <v>2336</v>
      </c>
      <c r="C323" t="s">
        <v>2337</v>
      </c>
      <c r="D323" t="s">
        <v>2338</v>
      </c>
      <c r="E323" t="s">
        <v>2335</v>
      </c>
      <c r="F323" t="s">
        <v>16</v>
      </c>
      <c r="G323" t="s">
        <v>222</v>
      </c>
      <c r="H323" t="s">
        <v>2339</v>
      </c>
      <c r="I323" t="s">
        <v>2340</v>
      </c>
      <c r="J323" t="s">
        <v>767</v>
      </c>
      <c r="K323" t="e">
        <f>LEFT(_xlfn.TEXTAFTER(Table1[[#This Row],[description]],"Music On:"),10)</f>
        <v>#N/A</v>
      </c>
      <c r="L323" t="str" cm="1">
        <f t="array" ref="L3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3" t="str">
        <f>_xlfn.TEXTBEFORE(Table1[[#This Row],[Title]],{":","(","-"})</f>
        <v xml:space="preserve">Tere Ghar De Niche </v>
      </c>
      <c r="N323" t="e">
        <f>_xlfn.TEXTBEFORE(_xlfn.TEXTAFTER(Table1[[#This Row],[description]],"Singer:"),CHAR(10))</f>
        <v>#N/A</v>
      </c>
      <c r="O323" t="e">
        <f>_xlfn.TEXTBEFORE(_xlfn.TEXTAFTER(Table1[[#This Row],[description]],"Lyrics:"),CHAR(10))</f>
        <v>#N/A</v>
      </c>
      <c r="P323" t="e">
        <f>_xlfn.TEXTBEFORE(_xlfn.TEXTAFTER(Table1[[#This Row],[description]],"Composer:"),CHAR(10))</f>
        <v>#N/A</v>
      </c>
      <c r="Q323" t="e">
        <f>_xlfn.TEXTBEFORE(_xlfn.TEXTAFTER(Table1[[#This Row],[description]],CHAR(10)&amp;"Music:"),CHAR(10))</f>
        <v>#N/A</v>
      </c>
      <c r="R323" t="e">
        <f>_xlfn.TEXTBEFORE(_xlfn.TEXTAFTER(Table1[[#This Row],[description]],CHAR(10)&amp;"Video:"),CHAR(10))</f>
        <v>#N/A</v>
      </c>
      <c r="S323" s="1" t="e">
        <f>HYPERLINK(_xlfn.TEXTBEFORE(_xlfn.TEXTAFTER(Table1[[#This Row],[description]],"YouTube Music:"),CHAR(10)))</f>
        <v>#N/A</v>
      </c>
      <c r="T323" s="1" t="e">
        <f>HYPERLINK(_xlfn.TEXTBEFORE(_xlfn.TEXTAFTER(Table1[[#This Row],[description]],"Spotify:"),CHAR(10)))</f>
        <v>#N/A</v>
      </c>
      <c r="U323" s="1" t="e">
        <f>HYPERLINK(_xlfn.TEXTBEFORE(_xlfn.TEXTAFTER(Table1[[#This Row],[description]],"Apple Music:"),CHAR(10)))</f>
        <v>#N/A</v>
      </c>
      <c r="V323" s="1" t="e">
        <f>HYPERLINK(_xlfn.TEXTBEFORE(_xlfn.TEXTAFTER(Table1[[#This Row],[description]], "JioSaavn:"),CHAR(10)))</f>
        <v>#N/A</v>
      </c>
      <c r="W323" s="1" t="e">
        <f>HYPERLINK(_xlfn.TEXTBEFORE(_xlfn.TEXTAFTER(Table1[[#This Row],[description]], "Instagram Reel:"),CHAR(10)))</f>
        <v>#N/A</v>
      </c>
    </row>
    <row r="324" spans="1:23" x14ac:dyDescent="0.3">
      <c r="A324" t="s">
        <v>11</v>
      </c>
      <c r="B324" t="s">
        <v>2342</v>
      </c>
      <c r="C324" t="s">
        <v>2343</v>
      </c>
      <c r="D324" t="s">
        <v>2344</v>
      </c>
      <c r="E324" t="s">
        <v>2341</v>
      </c>
      <c r="F324" t="s">
        <v>16</v>
      </c>
      <c r="G324" t="s">
        <v>161</v>
      </c>
      <c r="H324" t="s">
        <v>2345</v>
      </c>
      <c r="I324" t="s">
        <v>2346</v>
      </c>
      <c r="J324" t="s">
        <v>2347</v>
      </c>
      <c r="K324" t="str">
        <f>LEFT(_xlfn.TEXTAFTER(Table1[[#This Row],[description]],"Label:"),10)</f>
        <v xml:space="preserve"> Geet MP3
</v>
      </c>
      <c r="L324" t="str" cm="1">
        <f t="array" ref="L3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4" t="str">
        <f>_xlfn.TEXTBEFORE(Table1[[#This Row],[Title]],{":","(","-"})</f>
        <v>Yenkan</v>
      </c>
      <c r="N324" t="str">
        <f>_xlfn.TEXTBEFORE(_xlfn.TEXTAFTER(Table1[[#This Row],[description]],"Singer:"),CHAR(10))</f>
        <v xml:space="preserve"> Karaj Randhawa</v>
      </c>
      <c r="O324" t="str">
        <f>_xlfn.TEXTBEFORE(_xlfn.TEXTAFTER(Table1[[#This Row],[description]],"Lyrics:"),CHAR(10))</f>
        <v xml:space="preserve"> Prince Rakhdi</v>
      </c>
      <c r="P324" t="e">
        <f>_xlfn.TEXTBEFORE(_xlfn.TEXTAFTER(Table1[[#This Row],[description]],"Composer:"),CHAR(10))</f>
        <v>#N/A</v>
      </c>
      <c r="Q324" t="str">
        <f>_xlfn.TEXTBEFORE(_xlfn.TEXTAFTER(Table1[[#This Row],[description]],CHAR(10)&amp;"Music:"),CHAR(10))</f>
        <v xml:space="preserve"> Yeah Proof</v>
      </c>
      <c r="R324" t="e">
        <f>_xlfn.TEXTBEFORE(_xlfn.TEXTAFTER(Table1[[#This Row],[description]],CHAR(10)&amp;"Video:"),CHAR(10))</f>
        <v>#N/A</v>
      </c>
      <c r="S324" s="1" t="e">
        <f>HYPERLINK(_xlfn.TEXTBEFORE(_xlfn.TEXTAFTER(Table1[[#This Row],[description]],"YouTube Music:"),CHAR(10)))</f>
        <v>#N/A</v>
      </c>
      <c r="T324" s="1" t="str">
        <f>HYPERLINK(_xlfn.TEXTBEFORE(_xlfn.TEXTAFTER(Table1[[#This Row],[description]],"Spotify:"),CHAR(10)))</f>
        <v xml:space="preserve"> https://spoti.fi/3MXNeho</v>
      </c>
      <c r="U324" s="1" t="str">
        <f>HYPERLINK(_xlfn.TEXTBEFORE(_xlfn.TEXTAFTER(Table1[[#This Row],[description]],"Apple Music:"),CHAR(10)))</f>
        <v xml:space="preserve"> https://apple.co/3vRXSAt</v>
      </c>
      <c r="V324" s="1" t="str">
        <f>HYPERLINK(_xlfn.TEXTBEFORE(_xlfn.TEXTAFTER(Table1[[#This Row],[description]], "JioSaavn:"),CHAR(10)))</f>
        <v xml:space="preserve"> https://bit.ly/38cpKGB</v>
      </c>
      <c r="W324" s="1" t="e">
        <f>HYPERLINK(_xlfn.TEXTBEFORE(_xlfn.TEXTAFTER(Table1[[#This Row],[description]], "Instagram Reel:"),CHAR(10)))</f>
        <v>#N/A</v>
      </c>
    </row>
    <row r="325" spans="1:23" x14ac:dyDescent="0.3">
      <c r="A325" t="s">
        <v>11</v>
      </c>
      <c r="B325" t="s">
        <v>2349</v>
      </c>
      <c r="C325" t="s">
        <v>2350</v>
      </c>
      <c r="D325" t="s">
        <v>2351</v>
      </c>
      <c r="E325" t="s">
        <v>2348</v>
      </c>
      <c r="F325" t="s">
        <v>16</v>
      </c>
      <c r="G325" t="s">
        <v>2111</v>
      </c>
      <c r="H325" t="s">
        <v>2352</v>
      </c>
      <c r="I325" t="s">
        <v>2353</v>
      </c>
      <c r="J325" t="s">
        <v>2354</v>
      </c>
      <c r="K325" t="str">
        <f>LEFT(_xlfn.TEXTAFTER(Table1[[#This Row],[description]],"Label:"),10)</f>
        <v xml:space="preserve"> Geet MP3
</v>
      </c>
      <c r="L325" t="str" cm="1">
        <f t="array" ref="L3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5" t="str">
        <f>_xlfn.TEXTBEFORE(Table1[[#This Row],[Title]],{":","(","-"})</f>
        <v>Yadaan</v>
      </c>
      <c r="N325" t="str">
        <f>_xlfn.TEXTBEFORE(_xlfn.TEXTAFTER(Table1[[#This Row],[description]],"Singer:"),CHAR(10))</f>
        <v xml:space="preserve"> Karaj Randhawa</v>
      </c>
      <c r="O325" t="str">
        <f>_xlfn.TEXTBEFORE(_xlfn.TEXTAFTER(Table1[[#This Row],[description]],"Lyrics:"),CHAR(10))</f>
        <v xml:space="preserve"> Prince Rakhdi</v>
      </c>
      <c r="P325" t="e">
        <f>_xlfn.TEXTBEFORE(_xlfn.TEXTAFTER(Table1[[#This Row],[description]],"Composer:"),CHAR(10))</f>
        <v>#N/A</v>
      </c>
      <c r="Q325" t="str">
        <f>_xlfn.TEXTBEFORE(_xlfn.TEXTAFTER(Table1[[#This Row],[description]],CHAR(10)&amp;"Music:"),CHAR(10))</f>
        <v xml:space="preserve"> Yeah Proof</v>
      </c>
      <c r="R325" t="e">
        <f>_xlfn.TEXTBEFORE(_xlfn.TEXTAFTER(Table1[[#This Row],[description]],CHAR(10)&amp;"Video:"),CHAR(10))</f>
        <v>#N/A</v>
      </c>
      <c r="S325" s="1" t="e">
        <f>HYPERLINK(_xlfn.TEXTBEFORE(_xlfn.TEXTAFTER(Table1[[#This Row],[description]],"YouTube Music:"),CHAR(10)))</f>
        <v>#N/A</v>
      </c>
      <c r="T325" s="1" t="str">
        <f>HYPERLINK(_xlfn.TEXTBEFORE(_xlfn.TEXTAFTER(Table1[[#This Row],[description]],"Spotify:"),CHAR(10)))</f>
        <v xml:space="preserve"> https://spoti.fi/3MXNeho</v>
      </c>
      <c r="U325" s="1" t="str">
        <f>HYPERLINK(_xlfn.TEXTBEFORE(_xlfn.TEXTAFTER(Table1[[#This Row],[description]],"Apple Music:"),CHAR(10)))</f>
        <v xml:space="preserve"> https://apple.co/3vRXSAt</v>
      </c>
      <c r="V325" s="1" t="str">
        <f>HYPERLINK(_xlfn.TEXTBEFORE(_xlfn.TEXTAFTER(Table1[[#This Row],[description]], "JioSaavn:"),CHAR(10)))</f>
        <v xml:space="preserve"> https://bit.ly/38cpKGB</v>
      </c>
      <c r="W325" s="1" t="e">
        <f>HYPERLINK(_xlfn.TEXTBEFORE(_xlfn.TEXTAFTER(Table1[[#This Row],[description]], "Instagram Reel:"),CHAR(10)))</f>
        <v>#N/A</v>
      </c>
    </row>
    <row r="326" spans="1:23" x14ac:dyDescent="0.3">
      <c r="A326" t="s">
        <v>11</v>
      </c>
      <c r="B326" t="s">
        <v>2356</v>
      </c>
      <c r="C326" t="s">
        <v>2343</v>
      </c>
      <c r="D326" t="s">
        <v>2357</v>
      </c>
      <c r="E326" t="s">
        <v>2355</v>
      </c>
      <c r="F326" t="s">
        <v>16</v>
      </c>
      <c r="G326" t="s">
        <v>293</v>
      </c>
      <c r="H326" t="s">
        <v>2358</v>
      </c>
      <c r="I326" t="s">
        <v>2359</v>
      </c>
      <c r="J326" t="s">
        <v>2360</v>
      </c>
      <c r="K326" t="str">
        <f>LEFT(_xlfn.TEXTAFTER(Table1[[#This Row],[description]],"Label:"),10)</f>
        <v xml:space="preserve"> Geet MP3
</v>
      </c>
      <c r="L326" t="str" cm="1">
        <f t="array" ref="L3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6" t="str">
        <f>_xlfn.TEXTBEFORE(Table1[[#This Row],[Title]],{":","(","-"})</f>
        <v xml:space="preserve">Gabru </v>
      </c>
      <c r="N326" t="str">
        <f>_xlfn.TEXTBEFORE(_xlfn.TEXTAFTER(Table1[[#This Row],[description]],"Singer:"),CHAR(10))</f>
        <v xml:space="preserve"> Karaj Randhawa</v>
      </c>
      <c r="O326" t="str">
        <f>_xlfn.TEXTBEFORE(_xlfn.TEXTAFTER(Table1[[#This Row],[description]],"Lyrics:"),CHAR(10))</f>
        <v xml:space="preserve"> Prince Rakhdi</v>
      </c>
      <c r="P326" t="e">
        <f>_xlfn.TEXTBEFORE(_xlfn.TEXTAFTER(Table1[[#This Row],[description]],"Composer:"),CHAR(10))</f>
        <v>#N/A</v>
      </c>
      <c r="Q326" t="str">
        <f>_xlfn.TEXTBEFORE(_xlfn.TEXTAFTER(Table1[[#This Row],[description]],CHAR(10)&amp;"Music:"),CHAR(10))</f>
        <v xml:space="preserve"> Yeah Proof</v>
      </c>
      <c r="R326" t="e">
        <f>_xlfn.TEXTBEFORE(_xlfn.TEXTAFTER(Table1[[#This Row],[description]],CHAR(10)&amp;"Video:"),CHAR(10))</f>
        <v>#N/A</v>
      </c>
      <c r="S326" s="1" t="e">
        <f>HYPERLINK(_xlfn.TEXTBEFORE(_xlfn.TEXTAFTER(Table1[[#This Row],[description]],"YouTube Music:"),CHAR(10)))</f>
        <v>#N/A</v>
      </c>
      <c r="T326" s="1" t="str">
        <f>HYPERLINK(_xlfn.TEXTBEFORE(_xlfn.TEXTAFTER(Table1[[#This Row],[description]],"Spotify:"),CHAR(10)))</f>
        <v xml:space="preserve"> https://spoti.fi/3MXNeho</v>
      </c>
      <c r="U326" s="1" t="str">
        <f>HYPERLINK(_xlfn.TEXTBEFORE(_xlfn.TEXTAFTER(Table1[[#This Row],[description]],"Apple Music:"),CHAR(10)))</f>
        <v xml:space="preserve"> https://apple.co/3vRXSAt</v>
      </c>
      <c r="V326" s="1" t="str">
        <f>HYPERLINK(_xlfn.TEXTBEFORE(_xlfn.TEXTAFTER(Table1[[#This Row],[description]], "JioSaavn:"),CHAR(10)))</f>
        <v xml:space="preserve"> https://bit.ly/38cpKGB</v>
      </c>
      <c r="W326" s="1" t="e">
        <f>HYPERLINK(_xlfn.TEXTBEFORE(_xlfn.TEXTAFTER(Table1[[#This Row],[description]], "Instagram Reel:"),CHAR(10)))</f>
        <v>#N/A</v>
      </c>
    </row>
    <row r="327" spans="1:23" x14ac:dyDescent="0.3">
      <c r="A327" t="s">
        <v>11</v>
      </c>
      <c r="B327" t="s">
        <v>2362</v>
      </c>
      <c r="C327" t="s">
        <v>2343</v>
      </c>
      <c r="D327" t="s">
        <v>2363</v>
      </c>
      <c r="E327" t="s">
        <v>2361</v>
      </c>
      <c r="F327" t="s">
        <v>16</v>
      </c>
      <c r="G327" t="s">
        <v>285</v>
      </c>
      <c r="H327" t="s">
        <v>2364</v>
      </c>
      <c r="I327" t="s">
        <v>2365</v>
      </c>
      <c r="J327" t="s">
        <v>798</v>
      </c>
      <c r="K327" t="str">
        <f>LEFT(_xlfn.TEXTAFTER(Table1[[#This Row],[description]],"Label:"),10)</f>
        <v xml:space="preserve"> Geet MP3
</v>
      </c>
      <c r="L327" t="str" cm="1">
        <f t="array" ref="L3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7" t="str">
        <f>_xlfn.TEXTBEFORE(Table1[[#This Row],[Title]],{":","(","-"})</f>
        <v xml:space="preserve">Hookah Bar </v>
      </c>
      <c r="N327" t="str">
        <f>_xlfn.TEXTBEFORE(_xlfn.TEXTAFTER(Table1[[#This Row],[description]],"Singer:"),CHAR(10))</f>
        <v xml:space="preserve"> Karaj Randhawa</v>
      </c>
      <c r="O327" t="str">
        <f>_xlfn.TEXTBEFORE(_xlfn.TEXTAFTER(Table1[[#This Row],[description]],"Lyrics:"),CHAR(10))</f>
        <v xml:space="preserve"> Prince Rakhdi</v>
      </c>
      <c r="P327" t="e">
        <f>_xlfn.TEXTBEFORE(_xlfn.TEXTAFTER(Table1[[#This Row],[description]],"Composer:"),CHAR(10))</f>
        <v>#N/A</v>
      </c>
      <c r="Q327" t="str">
        <f>_xlfn.TEXTBEFORE(_xlfn.TEXTAFTER(Table1[[#This Row],[description]],CHAR(10)&amp;"Music:"),CHAR(10))</f>
        <v xml:space="preserve"> Yeah Proof</v>
      </c>
      <c r="R327" t="e">
        <f>_xlfn.TEXTBEFORE(_xlfn.TEXTAFTER(Table1[[#This Row],[description]],CHAR(10)&amp;"Video:"),CHAR(10))</f>
        <v>#N/A</v>
      </c>
      <c r="S327" s="1" t="e">
        <f>HYPERLINK(_xlfn.TEXTBEFORE(_xlfn.TEXTAFTER(Table1[[#This Row],[description]],"YouTube Music:"),CHAR(10)))</f>
        <v>#N/A</v>
      </c>
      <c r="T327" s="1" t="str">
        <f>HYPERLINK(_xlfn.TEXTBEFORE(_xlfn.TEXTAFTER(Table1[[#This Row],[description]],"Spotify:"),CHAR(10)))</f>
        <v xml:space="preserve"> https://spoti.fi/3MXNeho</v>
      </c>
      <c r="U327" s="1" t="str">
        <f>HYPERLINK(_xlfn.TEXTBEFORE(_xlfn.TEXTAFTER(Table1[[#This Row],[description]],"Apple Music:"),CHAR(10)))</f>
        <v xml:space="preserve"> https://apple.co/3vRXSAt</v>
      </c>
      <c r="V327" s="1" t="str">
        <f>HYPERLINK(_xlfn.TEXTBEFORE(_xlfn.TEXTAFTER(Table1[[#This Row],[description]], "JioSaavn:"),CHAR(10)))</f>
        <v xml:space="preserve"> https://bit.ly/38cpKGB</v>
      </c>
      <c r="W327" s="1" t="e">
        <f>HYPERLINK(_xlfn.TEXTBEFORE(_xlfn.TEXTAFTER(Table1[[#This Row],[description]], "Instagram Reel:"),CHAR(10)))</f>
        <v>#N/A</v>
      </c>
    </row>
    <row r="328" spans="1:23" x14ac:dyDescent="0.3">
      <c r="A328" t="s">
        <v>11</v>
      </c>
      <c r="B328" t="s">
        <v>2367</v>
      </c>
      <c r="C328" t="s">
        <v>2343</v>
      </c>
      <c r="D328" t="s">
        <v>2368</v>
      </c>
      <c r="E328" t="s">
        <v>2366</v>
      </c>
      <c r="F328" t="s">
        <v>16</v>
      </c>
      <c r="G328" t="s">
        <v>2369</v>
      </c>
      <c r="H328" t="s">
        <v>2370</v>
      </c>
      <c r="I328" t="s">
        <v>2371</v>
      </c>
      <c r="J328" t="s">
        <v>1258</v>
      </c>
      <c r="K328" t="str">
        <f>LEFT(_xlfn.TEXTAFTER(Table1[[#This Row],[description]],"Label:"),10)</f>
        <v xml:space="preserve"> Geet MP3
</v>
      </c>
      <c r="L328" t="str" cm="1">
        <f t="array" ref="L3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8" t="str">
        <f>_xlfn.TEXTBEFORE(Table1[[#This Row],[Title]],{":","(","-"})</f>
        <v xml:space="preserve">Naal Tere </v>
      </c>
      <c r="N328" t="str">
        <f>_xlfn.TEXTBEFORE(_xlfn.TEXTAFTER(Table1[[#This Row],[description]],"Singer:"),CHAR(10))</f>
        <v xml:space="preserve"> Karaj Randhawa</v>
      </c>
      <c r="O328" t="str">
        <f>_xlfn.TEXTBEFORE(_xlfn.TEXTAFTER(Table1[[#This Row],[description]],"Lyrics:"),CHAR(10))</f>
        <v xml:space="preserve"> Prince Rakhdi</v>
      </c>
      <c r="P328" t="e">
        <f>_xlfn.TEXTBEFORE(_xlfn.TEXTAFTER(Table1[[#This Row],[description]],"Composer:"),CHAR(10))</f>
        <v>#N/A</v>
      </c>
      <c r="Q328" t="str">
        <f>_xlfn.TEXTBEFORE(_xlfn.TEXTAFTER(Table1[[#This Row],[description]],CHAR(10)&amp;"Music:"),CHAR(10))</f>
        <v xml:space="preserve"> Yeah Proof</v>
      </c>
      <c r="R328" t="e">
        <f>_xlfn.TEXTBEFORE(_xlfn.TEXTAFTER(Table1[[#This Row],[description]],CHAR(10)&amp;"Video:"),CHAR(10))</f>
        <v>#N/A</v>
      </c>
      <c r="S328" s="1" t="e">
        <f>HYPERLINK(_xlfn.TEXTBEFORE(_xlfn.TEXTAFTER(Table1[[#This Row],[description]],"YouTube Music:"),CHAR(10)))</f>
        <v>#N/A</v>
      </c>
      <c r="T328" s="1" t="str">
        <f>HYPERLINK(_xlfn.TEXTBEFORE(_xlfn.TEXTAFTER(Table1[[#This Row],[description]],"Spotify:"),CHAR(10)))</f>
        <v xml:space="preserve"> https://spoti.fi/3MXNeho</v>
      </c>
      <c r="U328" s="1" t="str">
        <f>HYPERLINK(_xlfn.TEXTBEFORE(_xlfn.TEXTAFTER(Table1[[#This Row],[description]],"Apple Music:"),CHAR(10)))</f>
        <v xml:space="preserve"> https://apple.co/3vRXSAt</v>
      </c>
      <c r="V328" s="1" t="str">
        <f>HYPERLINK(_xlfn.TEXTBEFORE(_xlfn.TEXTAFTER(Table1[[#This Row],[description]], "JioSaavn:"),CHAR(10)))</f>
        <v xml:space="preserve"> https://bit.ly/38cpKGB</v>
      </c>
      <c r="W328" s="1" t="e">
        <f>HYPERLINK(_xlfn.TEXTBEFORE(_xlfn.TEXTAFTER(Table1[[#This Row],[description]], "Instagram Reel:"),CHAR(10)))</f>
        <v>#N/A</v>
      </c>
    </row>
    <row r="329" spans="1:23" x14ac:dyDescent="0.3">
      <c r="A329" t="s">
        <v>11</v>
      </c>
      <c r="B329" t="s">
        <v>2373</v>
      </c>
      <c r="C329" t="s">
        <v>2343</v>
      </c>
      <c r="D329" t="s">
        <v>2374</v>
      </c>
      <c r="E329" t="s">
        <v>2372</v>
      </c>
      <c r="F329" t="s">
        <v>16</v>
      </c>
      <c r="G329" t="s">
        <v>377</v>
      </c>
      <c r="H329" t="s">
        <v>2375</v>
      </c>
      <c r="I329" t="s">
        <v>2376</v>
      </c>
      <c r="J329" t="s">
        <v>2122</v>
      </c>
      <c r="K329" t="str">
        <f>LEFT(_xlfn.TEXTAFTER(Table1[[#This Row],[description]],"Label:"),10)</f>
        <v xml:space="preserve"> Geet MP3
</v>
      </c>
      <c r="L329" t="str" cm="1">
        <f t="array" ref="L3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29" t="str">
        <f>_xlfn.TEXTBEFORE(Table1[[#This Row],[Title]],{":","(","-"})</f>
        <v xml:space="preserve">Chandigarh </v>
      </c>
      <c r="N329" t="str">
        <f>_xlfn.TEXTBEFORE(_xlfn.TEXTAFTER(Table1[[#This Row],[description]],"Singer:"),CHAR(10))</f>
        <v xml:space="preserve"> Karaj Randhawa</v>
      </c>
      <c r="O329" t="str">
        <f>_xlfn.TEXTBEFORE(_xlfn.TEXTAFTER(Table1[[#This Row],[description]],"Lyrics:"),CHAR(10))</f>
        <v xml:space="preserve"> Prince Rakhdi</v>
      </c>
      <c r="P329" t="e">
        <f>_xlfn.TEXTBEFORE(_xlfn.TEXTAFTER(Table1[[#This Row],[description]],"Composer:"),CHAR(10))</f>
        <v>#N/A</v>
      </c>
      <c r="Q329" t="str">
        <f>_xlfn.TEXTBEFORE(_xlfn.TEXTAFTER(Table1[[#This Row],[description]],CHAR(10)&amp;"Music:"),CHAR(10))</f>
        <v xml:space="preserve"> Yeah Proof</v>
      </c>
      <c r="R329" t="e">
        <f>_xlfn.TEXTBEFORE(_xlfn.TEXTAFTER(Table1[[#This Row],[description]],CHAR(10)&amp;"Video:"),CHAR(10))</f>
        <v>#N/A</v>
      </c>
      <c r="S329" s="1" t="e">
        <f>HYPERLINK(_xlfn.TEXTBEFORE(_xlfn.TEXTAFTER(Table1[[#This Row],[description]],"YouTube Music:"),CHAR(10)))</f>
        <v>#N/A</v>
      </c>
      <c r="T329" s="1" t="str">
        <f>HYPERLINK(_xlfn.TEXTBEFORE(_xlfn.TEXTAFTER(Table1[[#This Row],[description]],"Spotify:"),CHAR(10)))</f>
        <v xml:space="preserve"> https://spoti.fi/3MXNeho</v>
      </c>
      <c r="U329" s="1" t="str">
        <f>HYPERLINK(_xlfn.TEXTBEFORE(_xlfn.TEXTAFTER(Table1[[#This Row],[description]],"Apple Music:"),CHAR(10)))</f>
        <v xml:space="preserve"> https://apple.co/3vRXSAt</v>
      </c>
      <c r="V329" s="1" t="str">
        <f>HYPERLINK(_xlfn.TEXTBEFORE(_xlfn.TEXTAFTER(Table1[[#This Row],[description]], "JioSaavn:"),CHAR(10)))</f>
        <v xml:space="preserve"> https://bit.ly/38cpKGB</v>
      </c>
      <c r="W329" s="1" t="e">
        <f>HYPERLINK(_xlfn.TEXTBEFORE(_xlfn.TEXTAFTER(Table1[[#This Row],[description]], "Instagram Reel:"),CHAR(10)))</f>
        <v>#N/A</v>
      </c>
    </row>
    <row r="330" spans="1:23" x14ac:dyDescent="0.3">
      <c r="A330" t="s">
        <v>11</v>
      </c>
      <c r="B330" t="s">
        <v>2378</v>
      </c>
      <c r="C330" t="s">
        <v>2343</v>
      </c>
      <c r="D330" t="s">
        <v>2379</v>
      </c>
      <c r="E330" t="s">
        <v>2377</v>
      </c>
      <c r="F330" t="s">
        <v>16</v>
      </c>
      <c r="G330" t="s">
        <v>1032</v>
      </c>
      <c r="H330" t="s">
        <v>2380</v>
      </c>
      <c r="I330" t="s">
        <v>2381</v>
      </c>
      <c r="J330" t="s">
        <v>1087</v>
      </c>
      <c r="K330" t="str">
        <f>LEFT(_xlfn.TEXTAFTER(Table1[[#This Row],[description]],"Label:"),10)</f>
        <v xml:space="preserve"> Geet MP3
</v>
      </c>
      <c r="L330" t="str" cm="1">
        <f t="array" ref="L3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0" t="str">
        <f>_xlfn.TEXTBEFORE(Table1[[#This Row],[Title]],{":","(","-"})</f>
        <v xml:space="preserve">Saheliyan </v>
      </c>
      <c r="N330" t="str">
        <f>_xlfn.TEXTBEFORE(_xlfn.TEXTAFTER(Table1[[#This Row],[description]],"Singer:"),CHAR(10))</f>
        <v xml:space="preserve"> Karaj Randhawa</v>
      </c>
      <c r="O330" t="str">
        <f>_xlfn.TEXTBEFORE(_xlfn.TEXTAFTER(Table1[[#This Row],[description]],"Lyrics:"),CHAR(10))</f>
        <v xml:space="preserve"> Prince Rakhdi</v>
      </c>
      <c r="P330" t="e">
        <f>_xlfn.TEXTBEFORE(_xlfn.TEXTAFTER(Table1[[#This Row],[description]],"Composer:"),CHAR(10))</f>
        <v>#N/A</v>
      </c>
      <c r="Q330" t="str">
        <f>_xlfn.TEXTBEFORE(_xlfn.TEXTAFTER(Table1[[#This Row],[description]],CHAR(10)&amp;"Music:"),CHAR(10))</f>
        <v xml:space="preserve"> Yeah Proof</v>
      </c>
      <c r="R330" t="e">
        <f>_xlfn.TEXTBEFORE(_xlfn.TEXTAFTER(Table1[[#This Row],[description]],CHAR(10)&amp;"Video:"),CHAR(10))</f>
        <v>#N/A</v>
      </c>
      <c r="S330" s="1" t="e">
        <f>HYPERLINK(_xlfn.TEXTBEFORE(_xlfn.TEXTAFTER(Table1[[#This Row],[description]],"YouTube Music:"),CHAR(10)))</f>
        <v>#N/A</v>
      </c>
      <c r="T330" s="1" t="str">
        <f>HYPERLINK(_xlfn.TEXTBEFORE(_xlfn.TEXTAFTER(Table1[[#This Row],[description]],"Spotify:"),CHAR(10)))</f>
        <v xml:space="preserve"> https://spoti.fi/3MXNeho</v>
      </c>
      <c r="U330" s="1" t="str">
        <f>HYPERLINK(_xlfn.TEXTBEFORE(_xlfn.TEXTAFTER(Table1[[#This Row],[description]],"Apple Music:"),CHAR(10)))</f>
        <v xml:space="preserve"> https://apple.co/3vRXSAt</v>
      </c>
      <c r="V330" s="1" t="str">
        <f>HYPERLINK(_xlfn.TEXTBEFORE(_xlfn.TEXTAFTER(Table1[[#This Row],[description]], "JioSaavn:"),CHAR(10)))</f>
        <v xml:space="preserve"> https://bit.ly/38cpKGB</v>
      </c>
      <c r="W330" s="1" t="e">
        <f>HYPERLINK(_xlfn.TEXTBEFORE(_xlfn.TEXTAFTER(Table1[[#This Row],[description]], "Instagram Reel:"),CHAR(10)))</f>
        <v>#N/A</v>
      </c>
    </row>
    <row r="331" spans="1:23" x14ac:dyDescent="0.3">
      <c r="A331" t="s">
        <v>11</v>
      </c>
      <c r="B331" t="s">
        <v>2383</v>
      </c>
      <c r="C331" t="s">
        <v>2384</v>
      </c>
      <c r="D331" t="s">
        <v>2385</v>
      </c>
      <c r="E331" t="s">
        <v>2382</v>
      </c>
      <c r="F331" t="s">
        <v>16</v>
      </c>
      <c r="G331" t="s">
        <v>2386</v>
      </c>
      <c r="H331" t="s">
        <v>2387</v>
      </c>
      <c r="I331" t="s">
        <v>1842</v>
      </c>
      <c r="J331" t="s">
        <v>1701</v>
      </c>
      <c r="K331" t="str">
        <f>LEFT(_xlfn.TEXTAFTER(Table1[[#This Row],[description]],"Label:"),10)</f>
        <v xml:space="preserve"> Geet MP3
</v>
      </c>
      <c r="L331" t="str" cm="1">
        <f t="array" ref="L3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1" t="str">
        <f>_xlfn.TEXTBEFORE(Table1[[#This Row],[Title]],{":","(","-"})</f>
        <v xml:space="preserve">Shikari </v>
      </c>
      <c r="N331" t="str">
        <f>_xlfn.TEXTBEFORE(_xlfn.TEXTAFTER(Table1[[#This Row],[description]],"Singer:"),CHAR(10))</f>
        <v xml:space="preserve"> Karaj Randhawa</v>
      </c>
      <c r="O331" t="str">
        <f>_xlfn.TEXTBEFORE(_xlfn.TEXTAFTER(Table1[[#This Row],[description]],"Lyrics:"),CHAR(10))</f>
        <v xml:space="preserve"> Prince Rakhdi</v>
      </c>
      <c r="P331" t="e">
        <f>_xlfn.TEXTBEFORE(_xlfn.TEXTAFTER(Table1[[#This Row],[description]],"Composer:"),CHAR(10))</f>
        <v>#N/A</v>
      </c>
      <c r="Q331" t="str">
        <f>_xlfn.TEXTBEFORE(_xlfn.TEXTAFTER(Table1[[#This Row],[description]],CHAR(10)&amp;"Music:"),CHAR(10))</f>
        <v xml:space="preserve"> Yeah Proof</v>
      </c>
      <c r="R331" t="e">
        <f>_xlfn.TEXTBEFORE(_xlfn.TEXTAFTER(Table1[[#This Row],[description]],CHAR(10)&amp;"Video:"),CHAR(10))</f>
        <v>#N/A</v>
      </c>
      <c r="S331" s="1" t="e">
        <f>HYPERLINK(_xlfn.TEXTBEFORE(_xlfn.TEXTAFTER(Table1[[#This Row],[description]],"YouTube Music:"),CHAR(10)))</f>
        <v>#N/A</v>
      </c>
      <c r="T331" s="1" t="str">
        <f>HYPERLINK(_xlfn.TEXTBEFORE(_xlfn.TEXTAFTER(Table1[[#This Row],[description]],"Spotify:"),CHAR(10)))</f>
        <v xml:space="preserve"> https://spoti.fi/3MXNeho</v>
      </c>
      <c r="U331" s="1" t="str">
        <f>HYPERLINK(_xlfn.TEXTBEFORE(_xlfn.TEXTAFTER(Table1[[#This Row],[description]],"Apple Music:"),CHAR(10)))</f>
        <v xml:space="preserve"> https://apple.co/3vRXSAt</v>
      </c>
      <c r="V331" s="1" t="str">
        <f>HYPERLINK(_xlfn.TEXTBEFORE(_xlfn.TEXTAFTER(Table1[[#This Row],[description]], "JioSaavn:"),CHAR(10)))</f>
        <v xml:space="preserve"> https://bit.ly/38cpKGB</v>
      </c>
      <c r="W331" s="1" t="e">
        <f>HYPERLINK(_xlfn.TEXTBEFORE(_xlfn.TEXTAFTER(Table1[[#This Row],[description]], "Instagram Reel:"),CHAR(10)))</f>
        <v>#N/A</v>
      </c>
    </row>
    <row r="332" spans="1:23" x14ac:dyDescent="0.3">
      <c r="A332" t="s">
        <v>11</v>
      </c>
      <c r="B332" t="s">
        <v>2389</v>
      </c>
      <c r="C332" t="s">
        <v>2390</v>
      </c>
      <c r="D332" t="s">
        <v>2391</v>
      </c>
      <c r="E332" t="s">
        <v>2388</v>
      </c>
      <c r="F332" t="s">
        <v>16</v>
      </c>
      <c r="G332" t="s">
        <v>330</v>
      </c>
      <c r="H332" t="s">
        <v>2392</v>
      </c>
      <c r="I332" t="s">
        <v>2393</v>
      </c>
      <c r="J332" t="s">
        <v>2394</v>
      </c>
      <c r="K332" t="str">
        <f>LEFT(_xlfn.TEXTAFTER(Table1[[#This Row],[description]],"Label:"),10)</f>
        <v xml:space="preserve"> Geet MP3
</v>
      </c>
      <c r="L332" t="str" cm="1">
        <f t="array" ref="L3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2" t="str">
        <f>_xlfn.TEXTBEFORE(Table1[[#This Row],[Title]],{":","(","-"})</f>
        <v xml:space="preserve">Putthe Kamm </v>
      </c>
      <c r="N332" t="str">
        <f>_xlfn.TEXTBEFORE(_xlfn.TEXTAFTER(Table1[[#This Row],[description]],"Singer:"),CHAR(10))</f>
        <v xml:space="preserve"> Karaj Randhawa , Gurlez Akhtar</v>
      </c>
      <c r="O332" t="str">
        <f>_xlfn.TEXTBEFORE(_xlfn.TEXTAFTER(Table1[[#This Row],[description]],"Lyrics:"),CHAR(10))</f>
        <v xml:space="preserve"> Prince Rakhdi</v>
      </c>
      <c r="P332" t="e">
        <f>_xlfn.TEXTBEFORE(_xlfn.TEXTAFTER(Table1[[#This Row],[description]],"Composer:"),CHAR(10))</f>
        <v>#N/A</v>
      </c>
      <c r="Q332" t="str">
        <f>_xlfn.TEXTBEFORE(_xlfn.TEXTAFTER(Table1[[#This Row],[description]],CHAR(10)&amp;"Music:"),CHAR(10))</f>
        <v xml:space="preserve"> Proof</v>
      </c>
      <c r="R332" t="e">
        <f>_xlfn.TEXTBEFORE(_xlfn.TEXTAFTER(Table1[[#This Row],[description]],CHAR(10)&amp;"Video:"),CHAR(10))</f>
        <v>#N/A</v>
      </c>
      <c r="S332" s="1" t="e">
        <f>HYPERLINK(_xlfn.TEXTBEFORE(_xlfn.TEXTAFTER(Table1[[#This Row],[description]],"YouTube Music:"),CHAR(10)))</f>
        <v>#N/A</v>
      </c>
      <c r="T332" s="1" t="str">
        <f>HYPERLINK(_xlfn.TEXTBEFORE(_xlfn.TEXTAFTER(Table1[[#This Row],[description]],"Spotify:"),CHAR(10)))</f>
        <v xml:space="preserve"> https://spoti.fi/3MXNeho</v>
      </c>
      <c r="U332" s="1" t="str">
        <f>HYPERLINK(_xlfn.TEXTBEFORE(_xlfn.TEXTAFTER(Table1[[#This Row],[description]],"Apple Music:"),CHAR(10)))</f>
        <v xml:space="preserve"> https://apple.co/3vRXSAt</v>
      </c>
      <c r="V332" s="1" t="str">
        <f>HYPERLINK(_xlfn.TEXTBEFORE(_xlfn.TEXTAFTER(Table1[[#This Row],[description]], "JioSaavn:"),CHAR(10)))</f>
        <v xml:space="preserve"> https://bit.ly/38cpKGB</v>
      </c>
      <c r="W332" s="1" t="e">
        <f>HYPERLINK(_xlfn.TEXTBEFORE(_xlfn.TEXTAFTER(Table1[[#This Row],[description]], "Instagram Reel:"),CHAR(10)))</f>
        <v>#N/A</v>
      </c>
    </row>
    <row r="333" spans="1:23" x14ac:dyDescent="0.3">
      <c r="A333" t="s">
        <v>11</v>
      </c>
      <c r="B333" t="s">
        <v>2396</v>
      </c>
      <c r="C333" t="s">
        <v>2397</v>
      </c>
      <c r="D333" t="s">
        <v>2398</v>
      </c>
      <c r="E333" t="s">
        <v>2395</v>
      </c>
      <c r="F333" t="s">
        <v>16</v>
      </c>
      <c r="G333" t="s">
        <v>645</v>
      </c>
      <c r="H333" t="s">
        <v>2399</v>
      </c>
      <c r="I333" t="s">
        <v>2400</v>
      </c>
      <c r="J333" t="s">
        <v>2401</v>
      </c>
      <c r="K333" t="str">
        <f>LEFT(_xlfn.TEXTAFTER(Table1[[#This Row],[description]],"Label:"),10)</f>
        <v xml:space="preserve"> Geet MP3
</v>
      </c>
      <c r="L333" t="str" cm="1">
        <f t="array" ref="L3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3" t="str">
        <f>_xlfn.TEXTBEFORE(Table1[[#This Row],[Title]],{":","(","-"})</f>
        <v xml:space="preserve">Putthe Kamm </v>
      </c>
      <c r="N333" t="str">
        <f>_xlfn.TEXTBEFORE(_xlfn.TEXTAFTER(Table1[[#This Row],[description]],"Singer:"),CHAR(10))</f>
        <v xml:space="preserve"> Karaj Randhawa </v>
      </c>
      <c r="O333" t="str">
        <f>_xlfn.TEXTBEFORE(_xlfn.TEXTAFTER(Table1[[#This Row],[description]],"Lyrics:"),CHAR(10))</f>
        <v xml:space="preserve"> Prince Rakhdi</v>
      </c>
      <c r="P333" t="e">
        <f>_xlfn.TEXTBEFORE(_xlfn.TEXTAFTER(Table1[[#This Row],[description]],"Composer:"),CHAR(10))</f>
        <v>#N/A</v>
      </c>
      <c r="Q333" t="str">
        <f>_xlfn.TEXTBEFORE(_xlfn.TEXTAFTER(Table1[[#This Row],[description]],CHAR(10)&amp;"Music:"),CHAR(10))</f>
        <v xml:space="preserve"> Proof</v>
      </c>
      <c r="R333" t="e">
        <f>_xlfn.TEXTBEFORE(_xlfn.TEXTAFTER(Table1[[#This Row],[description]],CHAR(10)&amp;"Video:"),CHAR(10))</f>
        <v>#N/A</v>
      </c>
      <c r="S333" s="1" t="e">
        <f>HYPERLINK(_xlfn.TEXTBEFORE(_xlfn.TEXTAFTER(Table1[[#This Row],[description]],"YouTube Music:"),CHAR(10)))</f>
        <v>#N/A</v>
      </c>
      <c r="T333" s="1" t="e">
        <f>HYPERLINK(_xlfn.TEXTBEFORE(_xlfn.TEXTAFTER(Table1[[#This Row],[description]],"Spotify:"),CHAR(10)))</f>
        <v>#N/A</v>
      </c>
      <c r="U333" s="1" t="e">
        <f>HYPERLINK(_xlfn.TEXTBEFORE(_xlfn.TEXTAFTER(Table1[[#This Row],[description]],"Apple Music:"),CHAR(10)))</f>
        <v>#N/A</v>
      </c>
      <c r="V333" s="1" t="e">
        <f>HYPERLINK(_xlfn.TEXTBEFORE(_xlfn.TEXTAFTER(Table1[[#This Row],[description]], "JioSaavn:"),CHAR(10)))</f>
        <v>#N/A</v>
      </c>
      <c r="W333" s="1" t="e">
        <f>HYPERLINK(_xlfn.TEXTBEFORE(_xlfn.TEXTAFTER(Table1[[#This Row],[description]], "Instagram Reel:"),CHAR(10)))</f>
        <v>#N/A</v>
      </c>
    </row>
    <row r="334" spans="1:23" x14ac:dyDescent="0.3">
      <c r="A334" t="s">
        <v>11</v>
      </c>
      <c r="B334" t="s">
        <v>2403</v>
      </c>
      <c r="C334" t="s">
        <v>2404</v>
      </c>
      <c r="D334" t="s">
        <v>2405</v>
      </c>
      <c r="E334" t="s">
        <v>2402</v>
      </c>
      <c r="F334" t="s">
        <v>16</v>
      </c>
      <c r="G334" t="s">
        <v>17</v>
      </c>
      <c r="H334" t="s">
        <v>2406</v>
      </c>
      <c r="I334" t="s">
        <v>2407</v>
      </c>
      <c r="J334" t="s">
        <v>2408</v>
      </c>
      <c r="K334" t="e">
        <f>LEFT(_xlfn.TEXTAFTER(Table1[[#This Row],[description]],"Music On:"),10)</f>
        <v>#N/A</v>
      </c>
      <c r="L334" t="str" cm="1">
        <f t="array" ref="L3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4" t="str">
        <f>_xlfn.TEXTBEFORE(Table1[[#This Row],[Title]],{":","(","-"})</f>
        <v>Mere Wall</v>
      </c>
      <c r="N334" t="e">
        <f>_xlfn.TEXTBEFORE(_xlfn.TEXTAFTER(Table1[[#This Row],[description]],"Singer:"),CHAR(10))</f>
        <v>#N/A</v>
      </c>
      <c r="O334" t="e">
        <f>_xlfn.TEXTBEFORE(_xlfn.TEXTAFTER(Table1[[#This Row],[description]],"Lyrics:"),CHAR(10))</f>
        <v>#N/A</v>
      </c>
      <c r="P334" t="e">
        <f>_xlfn.TEXTBEFORE(_xlfn.TEXTAFTER(Table1[[#This Row],[description]],"Composer:"),CHAR(10))</f>
        <v>#N/A</v>
      </c>
      <c r="Q334" t="e">
        <f>_xlfn.TEXTBEFORE(_xlfn.TEXTAFTER(Table1[[#This Row],[description]],CHAR(10)&amp;"Music:"),CHAR(10))</f>
        <v>#N/A</v>
      </c>
      <c r="R334" t="e">
        <f>_xlfn.TEXTBEFORE(_xlfn.TEXTAFTER(Table1[[#This Row],[description]],CHAR(10)&amp;"Video:"),CHAR(10))</f>
        <v>#N/A</v>
      </c>
      <c r="S334" s="1" t="e">
        <f>HYPERLINK(_xlfn.TEXTBEFORE(_xlfn.TEXTAFTER(Table1[[#This Row],[description]],"YouTube Music:"),CHAR(10)))</f>
        <v>#N/A</v>
      </c>
      <c r="T334" s="1" t="e">
        <f>HYPERLINK(_xlfn.TEXTBEFORE(_xlfn.TEXTAFTER(Table1[[#This Row],[description]],"Spotify:"),CHAR(10)))</f>
        <v>#N/A</v>
      </c>
      <c r="U334" s="1" t="e">
        <f>HYPERLINK(_xlfn.TEXTBEFORE(_xlfn.TEXTAFTER(Table1[[#This Row],[description]],"Apple Music:"),CHAR(10)))</f>
        <v>#N/A</v>
      </c>
      <c r="V334" s="1" t="e">
        <f>HYPERLINK(_xlfn.TEXTBEFORE(_xlfn.TEXTAFTER(Table1[[#This Row],[description]], "JioSaavn:"),CHAR(10)))</f>
        <v>#N/A</v>
      </c>
      <c r="W334" s="1" t="e">
        <f>HYPERLINK(_xlfn.TEXTBEFORE(_xlfn.TEXTAFTER(Table1[[#This Row],[description]], "Instagram Reel:"),CHAR(10)))</f>
        <v>#N/A</v>
      </c>
    </row>
    <row r="335" spans="1:23" x14ac:dyDescent="0.3">
      <c r="A335" t="s">
        <v>11</v>
      </c>
      <c r="B335" t="s">
        <v>2410</v>
      </c>
      <c r="C335" t="s">
        <v>1604</v>
      </c>
      <c r="D335" t="s">
        <v>2411</v>
      </c>
      <c r="E335" t="s">
        <v>2409</v>
      </c>
      <c r="F335" t="s">
        <v>16</v>
      </c>
      <c r="G335" t="s">
        <v>2412</v>
      </c>
      <c r="H335" t="s">
        <v>2413</v>
      </c>
      <c r="I335" t="s">
        <v>2414</v>
      </c>
      <c r="J335" t="s">
        <v>2415</v>
      </c>
      <c r="K335" t="e">
        <f>LEFT(_xlfn.TEXTAFTER(Table1[[#This Row],[description]],"Music On:"),10)</f>
        <v>#N/A</v>
      </c>
      <c r="L335" t="str" cm="1">
        <f t="array" ref="L3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335" t="str">
        <f>_xlfn.TEXTBEFORE(Table1[[#This Row],[Title]],{":","(","-"})</f>
        <v xml:space="preserve">Mere Wall </v>
      </c>
      <c r="N335" t="e">
        <f>_xlfn.TEXTBEFORE(_xlfn.TEXTAFTER(Table1[[#This Row],[description]],"Singer:"),CHAR(10))</f>
        <v>#N/A</v>
      </c>
      <c r="O335" t="e">
        <f>_xlfn.TEXTBEFORE(_xlfn.TEXTAFTER(Table1[[#This Row],[description]],"Lyrics:"),CHAR(10))</f>
        <v>#N/A</v>
      </c>
      <c r="P335" t="e">
        <f>_xlfn.TEXTBEFORE(_xlfn.TEXTAFTER(Table1[[#This Row],[description]],"Composer:"),CHAR(10))</f>
        <v>#N/A</v>
      </c>
      <c r="Q335" t="e">
        <f>_xlfn.TEXTBEFORE(_xlfn.TEXTAFTER(Table1[[#This Row],[description]],CHAR(10)&amp;"Music:"),CHAR(10))</f>
        <v>#N/A</v>
      </c>
      <c r="R335" t="e">
        <f>_xlfn.TEXTBEFORE(_xlfn.TEXTAFTER(Table1[[#This Row],[description]],CHAR(10)&amp;"Video:"),CHAR(10))</f>
        <v>#N/A</v>
      </c>
      <c r="S335" s="1" t="e">
        <f>HYPERLINK(_xlfn.TEXTBEFORE(_xlfn.TEXTAFTER(Table1[[#This Row],[description]],"YouTube Music:"),CHAR(10)))</f>
        <v>#N/A</v>
      </c>
      <c r="T335" s="1" t="e">
        <f>HYPERLINK(_xlfn.TEXTBEFORE(_xlfn.TEXTAFTER(Table1[[#This Row],[description]],"Spotify:"),CHAR(10)))</f>
        <v>#N/A</v>
      </c>
      <c r="U335" s="1" t="e">
        <f>HYPERLINK(_xlfn.TEXTBEFORE(_xlfn.TEXTAFTER(Table1[[#This Row],[description]],"Apple Music:"),CHAR(10)))</f>
        <v>#N/A</v>
      </c>
      <c r="V335" s="1" t="e">
        <f>HYPERLINK(_xlfn.TEXTBEFORE(_xlfn.TEXTAFTER(Table1[[#This Row],[description]], "JioSaavn:"),CHAR(10)))</f>
        <v>#N/A</v>
      </c>
      <c r="W335" s="1" t="e">
        <f>HYPERLINK(_xlfn.TEXTBEFORE(_xlfn.TEXTAFTER(Table1[[#This Row],[description]], "Instagram Reel:"),CHAR(10)))</f>
        <v>#N/A</v>
      </c>
    </row>
    <row r="336" spans="1:23" x14ac:dyDescent="0.3">
      <c r="A336" t="s">
        <v>11</v>
      </c>
      <c r="B336" t="s">
        <v>2417</v>
      </c>
      <c r="C336" t="s">
        <v>2418</v>
      </c>
      <c r="D336" t="s">
        <v>2419</v>
      </c>
      <c r="E336" t="s">
        <v>2416</v>
      </c>
      <c r="F336" t="s">
        <v>16</v>
      </c>
      <c r="G336" t="s">
        <v>199</v>
      </c>
      <c r="H336" t="s">
        <v>2420</v>
      </c>
      <c r="I336" t="s">
        <v>2421</v>
      </c>
      <c r="J336" t="s">
        <v>2422</v>
      </c>
      <c r="K336" t="str">
        <f>LEFT(_xlfn.TEXTAFTER(Table1[[#This Row],[description]],"Label:"),10)</f>
        <v xml:space="preserve"> Geet MP3
</v>
      </c>
      <c r="L336" t="str" cm="1">
        <f t="array" ref="L3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6" t="str">
        <f>_xlfn.TEXTBEFORE(Table1[[#This Row],[Title]],{":","(","-"})</f>
        <v xml:space="preserve">Charso Bees 2 </v>
      </c>
      <c r="N336" t="e">
        <f>_xlfn.TEXTBEFORE(_xlfn.TEXTAFTER(Table1[[#This Row],[description]],"Singer:"),CHAR(10))</f>
        <v>#N/A</v>
      </c>
      <c r="O336" t="e">
        <f>_xlfn.TEXTBEFORE(_xlfn.TEXTAFTER(Table1[[#This Row],[description]],"Lyrics:"),CHAR(10))</f>
        <v>#N/A</v>
      </c>
      <c r="P336" t="str">
        <f>_xlfn.TEXTBEFORE(_xlfn.TEXTAFTER(Table1[[#This Row],[description]],"Composer:"),CHAR(10))</f>
        <v xml:space="preserve"> Deep Jandu</v>
      </c>
      <c r="Q336" t="e">
        <f>_xlfn.TEXTBEFORE(_xlfn.TEXTAFTER(Table1[[#This Row],[description]],CHAR(10)&amp;"Music:"),CHAR(10))</f>
        <v>#N/A</v>
      </c>
      <c r="R336" t="e">
        <f>_xlfn.TEXTBEFORE(_xlfn.TEXTAFTER(Table1[[#This Row],[description]],CHAR(10)&amp;"Video:"),CHAR(10))</f>
        <v>#N/A</v>
      </c>
      <c r="S336" s="1" t="e">
        <f>HYPERLINK(_xlfn.TEXTBEFORE(_xlfn.TEXTAFTER(Table1[[#This Row],[description]],"YouTube Music:"),CHAR(10)))</f>
        <v>#N/A</v>
      </c>
      <c r="T336" s="1" t="str">
        <f>HYPERLINK(_xlfn.TEXTBEFORE(_xlfn.TEXTAFTER(Table1[[#This Row],[description]],"Spotify:"),CHAR(10)))</f>
        <v xml:space="preserve"> https://spoti.fi/37Abp6x</v>
      </c>
      <c r="U336" s="1" t="e">
        <f>HYPERLINK(_xlfn.TEXTBEFORE(_xlfn.TEXTAFTER(Table1[[#This Row],[description]],"Apple Music:"),CHAR(10)))</f>
        <v>#N/A</v>
      </c>
      <c r="V336" s="1" t="str">
        <f>HYPERLINK(_xlfn.TEXTBEFORE(_xlfn.TEXTAFTER(Table1[[#This Row],[description]], "JioSaavn:"),CHAR(10)))</f>
        <v xml:space="preserve"> https://bit.ly/3xIze6Y</v>
      </c>
      <c r="W336" s="1" t="e">
        <f>HYPERLINK(_xlfn.TEXTBEFORE(_xlfn.TEXTAFTER(Table1[[#This Row],[description]], "Instagram Reel:"),CHAR(10)))</f>
        <v>#N/A</v>
      </c>
    </row>
    <row r="337" spans="1:23" x14ac:dyDescent="0.3">
      <c r="A337" t="s">
        <v>11</v>
      </c>
      <c r="B337" t="s">
        <v>2424</v>
      </c>
      <c r="C337" t="s">
        <v>2418</v>
      </c>
      <c r="D337" t="s">
        <v>2425</v>
      </c>
      <c r="E337" t="s">
        <v>2423</v>
      </c>
      <c r="F337" t="s">
        <v>16</v>
      </c>
      <c r="G337" t="s">
        <v>2426</v>
      </c>
      <c r="H337" t="s">
        <v>2427</v>
      </c>
      <c r="I337" t="s">
        <v>2428</v>
      </c>
      <c r="J337" t="s">
        <v>2429</v>
      </c>
      <c r="K337" t="str">
        <f>LEFT(_xlfn.TEXTAFTER(Table1[[#This Row],[description]],"Label:"),10)</f>
        <v xml:space="preserve"> Geet MP3
</v>
      </c>
      <c r="L337" t="str" cm="1">
        <f t="array" ref="L3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7" t="str">
        <f>_xlfn.TEXTBEFORE(Table1[[#This Row],[Title]],{":","(","-"})</f>
        <v xml:space="preserve">Samandar </v>
      </c>
      <c r="N337" t="e">
        <f>_xlfn.TEXTBEFORE(_xlfn.TEXTAFTER(Table1[[#This Row],[description]],"Singer:"),CHAR(10))</f>
        <v>#N/A</v>
      </c>
      <c r="O337" t="e">
        <f>_xlfn.TEXTBEFORE(_xlfn.TEXTAFTER(Table1[[#This Row],[description]],"Lyrics:"),CHAR(10))</f>
        <v>#N/A</v>
      </c>
      <c r="P337" t="str">
        <f>_xlfn.TEXTBEFORE(_xlfn.TEXTAFTER(Table1[[#This Row],[description]],"Composer:"),CHAR(10))</f>
        <v xml:space="preserve"> Deep Jandu</v>
      </c>
      <c r="Q337" t="e">
        <f>_xlfn.TEXTBEFORE(_xlfn.TEXTAFTER(Table1[[#This Row],[description]],CHAR(10)&amp;"Music:"),CHAR(10))</f>
        <v>#N/A</v>
      </c>
      <c r="R337" t="e">
        <f>_xlfn.TEXTBEFORE(_xlfn.TEXTAFTER(Table1[[#This Row],[description]],CHAR(10)&amp;"Video:"),CHAR(10))</f>
        <v>#N/A</v>
      </c>
      <c r="S337" s="1" t="e">
        <f>HYPERLINK(_xlfn.TEXTBEFORE(_xlfn.TEXTAFTER(Table1[[#This Row],[description]],"YouTube Music:"),CHAR(10)))</f>
        <v>#N/A</v>
      </c>
      <c r="T337" s="1" t="str">
        <f>HYPERLINK(_xlfn.TEXTBEFORE(_xlfn.TEXTAFTER(Table1[[#This Row],[description]],"Spotify:"),CHAR(10)))</f>
        <v xml:space="preserve"> https://spoti.fi/37Abp6x</v>
      </c>
      <c r="U337" s="1" t="e">
        <f>HYPERLINK(_xlfn.TEXTBEFORE(_xlfn.TEXTAFTER(Table1[[#This Row],[description]],"Apple Music:"),CHAR(10)))</f>
        <v>#N/A</v>
      </c>
      <c r="V337" s="1" t="str">
        <f>HYPERLINK(_xlfn.TEXTBEFORE(_xlfn.TEXTAFTER(Table1[[#This Row],[description]], "JioSaavn:"),CHAR(10)))</f>
        <v xml:space="preserve"> https://bit.ly/3xIze6Y</v>
      </c>
      <c r="W337" s="1" t="e">
        <f>HYPERLINK(_xlfn.TEXTBEFORE(_xlfn.TEXTAFTER(Table1[[#This Row],[description]], "Instagram Reel:"),CHAR(10)))</f>
        <v>#N/A</v>
      </c>
    </row>
    <row r="338" spans="1:23" x14ac:dyDescent="0.3">
      <c r="A338" t="s">
        <v>11</v>
      </c>
      <c r="B338" t="s">
        <v>2431</v>
      </c>
      <c r="C338" t="s">
        <v>2418</v>
      </c>
      <c r="D338" t="s">
        <v>2432</v>
      </c>
      <c r="E338" t="s">
        <v>2430</v>
      </c>
      <c r="F338" t="s">
        <v>16</v>
      </c>
      <c r="G338" t="s">
        <v>262</v>
      </c>
      <c r="H338" t="s">
        <v>2433</v>
      </c>
      <c r="I338" t="s">
        <v>2434</v>
      </c>
      <c r="J338" t="s">
        <v>2435</v>
      </c>
      <c r="K338" t="str">
        <f>LEFT(_xlfn.TEXTAFTER(Table1[[#This Row],[description]],"Label:"),10)</f>
        <v xml:space="preserve"> Geet MP3
</v>
      </c>
      <c r="L338" t="str" cm="1">
        <f t="array" ref="L3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8" t="str">
        <f>_xlfn.TEXTBEFORE(Table1[[#This Row],[Title]],{":","(","-"})</f>
        <v xml:space="preserve">Desi Hip Hop </v>
      </c>
      <c r="N338" t="e">
        <f>_xlfn.TEXTBEFORE(_xlfn.TEXTAFTER(Table1[[#This Row],[description]],"Singer:"),CHAR(10))</f>
        <v>#N/A</v>
      </c>
      <c r="O338" t="e">
        <f>_xlfn.TEXTBEFORE(_xlfn.TEXTAFTER(Table1[[#This Row],[description]],"Lyrics:"),CHAR(10))</f>
        <v>#N/A</v>
      </c>
      <c r="P338" t="str">
        <f>_xlfn.TEXTBEFORE(_xlfn.TEXTAFTER(Table1[[#This Row],[description]],"Composer:"),CHAR(10))</f>
        <v xml:space="preserve"> Deep Jandu</v>
      </c>
      <c r="Q338" t="e">
        <f>_xlfn.TEXTBEFORE(_xlfn.TEXTAFTER(Table1[[#This Row],[description]],CHAR(10)&amp;"Music:"),CHAR(10))</f>
        <v>#N/A</v>
      </c>
      <c r="R338" t="e">
        <f>_xlfn.TEXTBEFORE(_xlfn.TEXTAFTER(Table1[[#This Row],[description]],CHAR(10)&amp;"Video:"),CHAR(10))</f>
        <v>#N/A</v>
      </c>
      <c r="S338" s="1" t="e">
        <f>HYPERLINK(_xlfn.TEXTBEFORE(_xlfn.TEXTAFTER(Table1[[#This Row],[description]],"YouTube Music:"),CHAR(10)))</f>
        <v>#N/A</v>
      </c>
      <c r="T338" s="1" t="str">
        <f>HYPERLINK(_xlfn.TEXTBEFORE(_xlfn.TEXTAFTER(Table1[[#This Row],[description]],"Spotify:"),CHAR(10)))</f>
        <v xml:space="preserve"> https://spoti.fi/37Abp6x</v>
      </c>
      <c r="U338" s="1" t="e">
        <f>HYPERLINK(_xlfn.TEXTBEFORE(_xlfn.TEXTAFTER(Table1[[#This Row],[description]],"Apple Music:"),CHAR(10)))</f>
        <v>#N/A</v>
      </c>
      <c r="V338" s="1" t="str">
        <f>HYPERLINK(_xlfn.TEXTBEFORE(_xlfn.TEXTAFTER(Table1[[#This Row],[description]], "JioSaavn:"),CHAR(10)))</f>
        <v xml:space="preserve"> https://bit.ly/3xIze6Y</v>
      </c>
      <c r="W338" s="1" t="e">
        <f>HYPERLINK(_xlfn.TEXTBEFORE(_xlfn.TEXTAFTER(Table1[[#This Row],[description]], "Instagram Reel:"),CHAR(10)))</f>
        <v>#N/A</v>
      </c>
    </row>
    <row r="339" spans="1:23" x14ac:dyDescent="0.3">
      <c r="A339" t="s">
        <v>11</v>
      </c>
      <c r="B339" t="s">
        <v>2437</v>
      </c>
      <c r="C339" t="s">
        <v>2418</v>
      </c>
      <c r="D339" t="s">
        <v>2438</v>
      </c>
      <c r="E339" t="s">
        <v>2436</v>
      </c>
      <c r="F339" t="s">
        <v>16</v>
      </c>
      <c r="G339" t="s">
        <v>1092</v>
      </c>
      <c r="H339" t="s">
        <v>2439</v>
      </c>
      <c r="I339" t="s">
        <v>2440</v>
      </c>
      <c r="J339" t="s">
        <v>813</v>
      </c>
      <c r="K339" t="str">
        <f>LEFT(_xlfn.TEXTAFTER(Table1[[#This Row],[description]],"Label:"),10)</f>
        <v xml:space="preserve"> Geet MP3
</v>
      </c>
      <c r="L339" t="str" cm="1">
        <f t="array" ref="L3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39" t="str">
        <f>_xlfn.TEXTBEFORE(Table1[[#This Row],[Title]],{":","(","-"})</f>
        <v xml:space="preserve">Maar Dena </v>
      </c>
      <c r="N339" t="e">
        <f>_xlfn.TEXTBEFORE(_xlfn.TEXTAFTER(Table1[[#This Row],[description]],"Singer:"),CHAR(10))</f>
        <v>#N/A</v>
      </c>
      <c r="O339" t="e">
        <f>_xlfn.TEXTBEFORE(_xlfn.TEXTAFTER(Table1[[#This Row],[description]],"Lyrics:"),CHAR(10))</f>
        <v>#N/A</v>
      </c>
      <c r="P339" t="str">
        <f>_xlfn.TEXTBEFORE(_xlfn.TEXTAFTER(Table1[[#This Row],[description]],"Composer:"),CHAR(10))</f>
        <v xml:space="preserve"> Deep Jandu</v>
      </c>
      <c r="Q339" t="e">
        <f>_xlfn.TEXTBEFORE(_xlfn.TEXTAFTER(Table1[[#This Row],[description]],CHAR(10)&amp;"Music:"),CHAR(10))</f>
        <v>#N/A</v>
      </c>
      <c r="R339" t="e">
        <f>_xlfn.TEXTBEFORE(_xlfn.TEXTAFTER(Table1[[#This Row],[description]],CHAR(10)&amp;"Video:"),CHAR(10))</f>
        <v>#N/A</v>
      </c>
      <c r="S339" s="1" t="e">
        <f>HYPERLINK(_xlfn.TEXTBEFORE(_xlfn.TEXTAFTER(Table1[[#This Row],[description]],"YouTube Music:"),CHAR(10)))</f>
        <v>#N/A</v>
      </c>
      <c r="T339" s="1" t="str">
        <f>HYPERLINK(_xlfn.TEXTBEFORE(_xlfn.TEXTAFTER(Table1[[#This Row],[description]],"Spotify:"),CHAR(10)))</f>
        <v xml:space="preserve"> https://spoti.fi/37Abp6x</v>
      </c>
      <c r="U339" s="1" t="e">
        <f>HYPERLINK(_xlfn.TEXTBEFORE(_xlfn.TEXTAFTER(Table1[[#This Row],[description]],"Apple Music:"),CHAR(10)))</f>
        <v>#N/A</v>
      </c>
      <c r="V339" s="1" t="str">
        <f>HYPERLINK(_xlfn.TEXTBEFORE(_xlfn.TEXTAFTER(Table1[[#This Row],[description]], "JioSaavn:"),CHAR(10)))</f>
        <v xml:space="preserve"> https://bit.ly/3xIze6Y</v>
      </c>
      <c r="W339" s="1" t="e">
        <f>HYPERLINK(_xlfn.TEXTBEFORE(_xlfn.TEXTAFTER(Table1[[#This Row],[description]], "Instagram Reel:"),CHAR(10)))</f>
        <v>#N/A</v>
      </c>
    </row>
    <row r="340" spans="1:23" x14ac:dyDescent="0.3">
      <c r="A340" t="s">
        <v>11</v>
      </c>
      <c r="B340" t="s">
        <v>2442</v>
      </c>
      <c r="C340" t="s">
        <v>2443</v>
      </c>
      <c r="D340" t="s">
        <v>2444</v>
      </c>
      <c r="E340" t="s">
        <v>2441</v>
      </c>
      <c r="F340" t="s">
        <v>16</v>
      </c>
      <c r="G340" t="s">
        <v>25</v>
      </c>
      <c r="H340" t="s">
        <v>2445</v>
      </c>
      <c r="I340" t="s">
        <v>2446</v>
      </c>
      <c r="J340" t="s">
        <v>2447</v>
      </c>
      <c r="K340" t="str">
        <f>LEFT(_xlfn.TEXTAFTER(Table1[[#This Row],[description]],"Label:"),10)</f>
        <v xml:space="preserve"> Geet MP3
</v>
      </c>
      <c r="L340" t="str" cm="1">
        <f t="array" ref="L3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0" t="str">
        <f>_xlfn.TEXTBEFORE(Table1[[#This Row],[Title]],{":","(","-"})</f>
        <v xml:space="preserve">Tu Te Kehndi C </v>
      </c>
      <c r="N340" t="e">
        <f>_xlfn.TEXTBEFORE(_xlfn.TEXTAFTER(Table1[[#This Row],[description]],"Singer:"),CHAR(10))</f>
        <v>#N/A</v>
      </c>
      <c r="O340" t="e">
        <f>_xlfn.TEXTBEFORE(_xlfn.TEXTAFTER(Table1[[#This Row],[description]],"Lyrics:"),CHAR(10))</f>
        <v>#N/A</v>
      </c>
      <c r="P340" t="e">
        <f>_xlfn.TEXTBEFORE(_xlfn.TEXTAFTER(Table1[[#This Row],[description]],"Composer:"),CHAR(10))</f>
        <v>#N/A</v>
      </c>
      <c r="Q340" t="str">
        <f>_xlfn.TEXTBEFORE(_xlfn.TEXTAFTER(Table1[[#This Row],[description]],CHAR(10)&amp;"Music:"),CHAR(10))</f>
        <v xml:space="preserve"> Deep Jandu</v>
      </c>
      <c r="R340" t="e">
        <f>_xlfn.TEXTBEFORE(_xlfn.TEXTAFTER(Table1[[#This Row],[description]],CHAR(10)&amp;"Video:"),CHAR(10))</f>
        <v>#N/A</v>
      </c>
      <c r="S340" s="1" t="e">
        <f>HYPERLINK(_xlfn.TEXTBEFORE(_xlfn.TEXTAFTER(Table1[[#This Row],[description]],"YouTube Music:"),CHAR(10)))</f>
        <v>#N/A</v>
      </c>
      <c r="T340" s="1" t="str">
        <f>HYPERLINK(_xlfn.TEXTBEFORE(_xlfn.TEXTAFTER(Table1[[#This Row],[description]],"Spotify:"),CHAR(10)))</f>
        <v xml:space="preserve"> https://spoti.fi/37Abp6x</v>
      </c>
      <c r="U340" s="1" t="e">
        <f>HYPERLINK(_xlfn.TEXTBEFORE(_xlfn.TEXTAFTER(Table1[[#This Row],[description]],"Apple Music:"),CHAR(10)))</f>
        <v>#N/A</v>
      </c>
      <c r="V340" s="1" t="str">
        <f>HYPERLINK(_xlfn.TEXTBEFORE(_xlfn.TEXTAFTER(Table1[[#This Row],[description]], "JioSaavn:"),CHAR(10)))</f>
        <v xml:space="preserve"> https://bit.ly/3xIze6Y</v>
      </c>
      <c r="W340" s="1" t="e">
        <f>HYPERLINK(_xlfn.TEXTBEFORE(_xlfn.TEXTAFTER(Table1[[#This Row],[description]], "Instagram Reel:"),CHAR(10)))</f>
        <v>#N/A</v>
      </c>
    </row>
    <row r="341" spans="1:23" x14ac:dyDescent="0.3">
      <c r="A341" t="s">
        <v>11</v>
      </c>
      <c r="B341" t="s">
        <v>2449</v>
      </c>
      <c r="C341" t="s">
        <v>2418</v>
      </c>
      <c r="D341" t="s">
        <v>2450</v>
      </c>
      <c r="E341" t="s">
        <v>2448</v>
      </c>
      <c r="F341" t="s">
        <v>16</v>
      </c>
      <c r="G341" t="s">
        <v>1204</v>
      </c>
      <c r="H341" t="s">
        <v>2451</v>
      </c>
      <c r="I341" t="s">
        <v>2452</v>
      </c>
      <c r="J341" t="s">
        <v>2453</v>
      </c>
      <c r="K341" t="str">
        <f>LEFT(_xlfn.TEXTAFTER(Table1[[#This Row],[description]],"Label:"),10)</f>
        <v xml:space="preserve"> Geet MP3
</v>
      </c>
      <c r="L341" t="str" cm="1">
        <f t="array" ref="L3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1" t="str">
        <f>_xlfn.TEXTBEFORE(Table1[[#This Row],[Title]],{":","(","-"})</f>
        <v xml:space="preserve">Balle Balle </v>
      </c>
      <c r="N341" t="e">
        <f>_xlfn.TEXTBEFORE(_xlfn.TEXTAFTER(Table1[[#This Row],[description]],"Singer:"),CHAR(10))</f>
        <v>#N/A</v>
      </c>
      <c r="O341" t="e">
        <f>_xlfn.TEXTBEFORE(_xlfn.TEXTAFTER(Table1[[#This Row],[description]],"Lyrics:"),CHAR(10))</f>
        <v>#N/A</v>
      </c>
      <c r="P341" t="str">
        <f>_xlfn.TEXTBEFORE(_xlfn.TEXTAFTER(Table1[[#This Row],[description]],"Composer:"),CHAR(10))</f>
        <v xml:space="preserve"> Deep Jandu</v>
      </c>
      <c r="Q341" t="e">
        <f>_xlfn.TEXTBEFORE(_xlfn.TEXTAFTER(Table1[[#This Row],[description]],CHAR(10)&amp;"Music:"),CHAR(10))</f>
        <v>#N/A</v>
      </c>
      <c r="R341" t="e">
        <f>_xlfn.TEXTBEFORE(_xlfn.TEXTAFTER(Table1[[#This Row],[description]],CHAR(10)&amp;"Video:"),CHAR(10))</f>
        <v>#N/A</v>
      </c>
      <c r="S341" s="1" t="e">
        <f>HYPERLINK(_xlfn.TEXTBEFORE(_xlfn.TEXTAFTER(Table1[[#This Row],[description]],"YouTube Music:"),CHAR(10)))</f>
        <v>#N/A</v>
      </c>
      <c r="T341" s="1" t="str">
        <f>HYPERLINK(_xlfn.TEXTBEFORE(_xlfn.TEXTAFTER(Table1[[#This Row],[description]],"Spotify:"),CHAR(10)))</f>
        <v xml:space="preserve"> https://spoti.fi/37Abp6x</v>
      </c>
      <c r="U341" s="1" t="e">
        <f>HYPERLINK(_xlfn.TEXTBEFORE(_xlfn.TEXTAFTER(Table1[[#This Row],[description]],"Apple Music:"),CHAR(10)))</f>
        <v>#N/A</v>
      </c>
      <c r="V341" s="1" t="str">
        <f>HYPERLINK(_xlfn.TEXTBEFORE(_xlfn.TEXTAFTER(Table1[[#This Row],[description]], "JioSaavn:"),CHAR(10)))</f>
        <v xml:space="preserve"> https://bit.ly/3xIze6Y</v>
      </c>
      <c r="W341" s="1" t="e">
        <f>HYPERLINK(_xlfn.TEXTBEFORE(_xlfn.TEXTAFTER(Table1[[#This Row],[description]], "Instagram Reel:"),CHAR(10)))</f>
        <v>#N/A</v>
      </c>
    </row>
    <row r="342" spans="1:23" x14ac:dyDescent="0.3">
      <c r="A342" t="s">
        <v>11</v>
      </c>
      <c r="B342" t="s">
        <v>2455</v>
      </c>
      <c r="C342" t="s">
        <v>2443</v>
      </c>
      <c r="D342" t="s">
        <v>2456</v>
      </c>
      <c r="E342" t="s">
        <v>2454</v>
      </c>
      <c r="F342" t="s">
        <v>16</v>
      </c>
      <c r="G342" t="s">
        <v>818</v>
      </c>
      <c r="H342" t="s">
        <v>2457</v>
      </c>
      <c r="I342" t="s">
        <v>2458</v>
      </c>
      <c r="J342" t="s">
        <v>813</v>
      </c>
      <c r="K342" t="str">
        <f>LEFT(_xlfn.TEXTAFTER(Table1[[#This Row],[description]],"Label:"),10)</f>
        <v xml:space="preserve"> Geet MP3
</v>
      </c>
      <c r="L342" t="str" cm="1">
        <f t="array" ref="L3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2" t="str">
        <f>_xlfn.TEXTBEFORE(Table1[[#This Row],[Title]],{":","(","-"})</f>
        <v xml:space="preserve">Dil </v>
      </c>
      <c r="N342" t="e">
        <f>_xlfn.TEXTBEFORE(_xlfn.TEXTAFTER(Table1[[#This Row],[description]],"Singer:"),CHAR(10))</f>
        <v>#N/A</v>
      </c>
      <c r="O342" t="e">
        <f>_xlfn.TEXTBEFORE(_xlfn.TEXTAFTER(Table1[[#This Row],[description]],"Lyrics:"),CHAR(10))</f>
        <v>#N/A</v>
      </c>
      <c r="P342" t="e">
        <f>_xlfn.TEXTBEFORE(_xlfn.TEXTAFTER(Table1[[#This Row],[description]],"Composer:"),CHAR(10))</f>
        <v>#N/A</v>
      </c>
      <c r="Q342" t="str">
        <f>_xlfn.TEXTBEFORE(_xlfn.TEXTAFTER(Table1[[#This Row],[description]],CHAR(10)&amp;"Music:"),CHAR(10))</f>
        <v xml:space="preserve"> Deep Jandu</v>
      </c>
      <c r="R342" t="e">
        <f>_xlfn.TEXTBEFORE(_xlfn.TEXTAFTER(Table1[[#This Row],[description]],CHAR(10)&amp;"Video:"),CHAR(10))</f>
        <v>#N/A</v>
      </c>
      <c r="S342" s="1" t="e">
        <f>HYPERLINK(_xlfn.TEXTBEFORE(_xlfn.TEXTAFTER(Table1[[#This Row],[description]],"YouTube Music:"),CHAR(10)))</f>
        <v>#N/A</v>
      </c>
      <c r="T342" s="1" t="str">
        <f>HYPERLINK(_xlfn.TEXTBEFORE(_xlfn.TEXTAFTER(Table1[[#This Row],[description]],"Spotify:"),CHAR(10)))</f>
        <v xml:space="preserve"> https://spoti.fi/37Abp6x</v>
      </c>
      <c r="U342" s="1" t="e">
        <f>HYPERLINK(_xlfn.TEXTBEFORE(_xlfn.TEXTAFTER(Table1[[#This Row],[description]],"Apple Music:"),CHAR(10)))</f>
        <v>#N/A</v>
      </c>
      <c r="V342" s="1" t="str">
        <f>HYPERLINK(_xlfn.TEXTBEFORE(_xlfn.TEXTAFTER(Table1[[#This Row],[description]], "JioSaavn:"),CHAR(10)))</f>
        <v xml:space="preserve"> https://bit.ly/3xIze6Y</v>
      </c>
      <c r="W342" s="1" t="e">
        <f>HYPERLINK(_xlfn.TEXTBEFORE(_xlfn.TEXTAFTER(Table1[[#This Row],[description]], "Instagram Reel:"),CHAR(10)))</f>
        <v>#N/A</v>
      </c>
    </row>
    <row r="343" spans="1:23" x14ac:dyDescent="0.3">
      <c r="A343" t="s">
        <v>11</v>
      </c>
      <c r="B343" t="s">
        <v>2460</v>
      </c>
      <c r="C343" t="s">
        <v>2443</v>
      </c>
      <c r="D343" t="s">
        <v>2461</v>
      </c>
      <c r="E343" t="s">
        <v>2459</v>
      </c>
      <c r="F343" t="s">
        <v>16</v>
      </c>
      <c r="G343" t="s">
        <v>908</v>
      </c>
      <c r="H343" t="s">
        <v>2462</v>
      </c>
      <c r="I343" t="s">
        <v>2463</v>
      </c>
      <c r="J343" t="s">
        <v>2464</v>
      </c>
      <c r="K343" t="str">
        <f>LEFT(_xlfn.TEXTAFTER(Table1[[#This Row],[description]],"Label:"),10)</f>
        <v xml:space="preserve"> Geet MP3
</v>
      </c>
      <c r="L343" t="str" cm="1">
        <f t="array" ref="L3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3" t="str">
        <f>_xlfn.TEXTBEFORE(Table1[[#This Row],[Title]],{":","(","-"})</f>
        <v xml:space="preserve">Gutt </v>
      </c>
      <c r="N343" t="e">
        <f>_xlfn.TEXTBEFORE(_xlfn.TEXTAFTER(Table1[[#This Row],[description]],"Singer:"),CHAR(10))</f>
        <v>#N/A</v>
      </c>
      <c r="O343" t="e">
        <f>_xlfn.TEXTBEFORE(_xlfn.TEXTAFTER(Table1[[#This Row],[description]],"Lyrics:"),CHAR(10))</f>
        <v>#N/A</v>
      </c>
      <c r="P343" t="e">
        <f>_xlfn.TEXTBEFORE(_xlfn.TEXTAFTER(Table1[[#This Row],[description]],"Composer:"),CHAR(10))</f>
        <v>#N/A</v>
      </c>
      <c r="Q343" t="str">
        <f>_xlfn.TEXTBEFORE(_xlfn.TEXTAFTER(Table1[[#This Row],[description]],CHAR(10)&amp;"Music:"),CHAR(10))</f>
        <v xml:space="preserve"> Deep Jandu</v>
      </c>
      <c r="R343" t="e">
        <f>_xlfn.TEXTBEFORE(_xlfn.TEXTAFTER(Table1[[#This Row],[description]],CHAR(10)&amp;"Video:"),CHAR(10))</f>
        <v>#N/A</v>
      </c>
      <c r="S343" s="1" t="e">
        <f>HYPERLINK(_xlfn.TEXTBEFORE(_xlfn.TEXTAFTER(Table1[[#This Row],[description]],"YouTube Music:"),CHAR(10)))</f>
        <v>#N/A</v>
      </c>
      <c r="T343" s="1" t="str">
        <f>HYPERLINK(_xlfn.TEXTBEFORE(_xlfn.TEXTAFTER(Table1[[#This Row],[description]],"Spotify:"),CHAR(10)))</f>
        <v xml:space="preserve"> https://spoti.fi/37Abp6x</v>
      </c>
      <c r="U343" s="1" t="e">
        <f>HYPERLINK(_xlfn.TEXTBEFORE(_xlfn.TEXTAFTER(Table1[[#This Row],[description]],"Apple Music:"),CHAR(10)))</f>
        <v>#N/A</v>
      </c>
      <c r="V343" s="1" t="str">
        <f>HYPERLINK(_xlfn.TEXTBEFORE(_xlfn.TEXTAFTER(Table1[[#This Row],[description]], "JioSaavn:"),CHAR(10)))</f>
        <v xml:space="preserve"> https://bit.ly/3xIze6Y</v>
      </c>
      <c r="W343" s="1" t="e">
        <f>HYPERLINK(_xlfn.TEXTBEFORE(_xlfn.TEXTAFTER(Table1[[#This Row],[description]], "Instagram Reel:"),CHAR(10)))</f>
        <v>#N/A</v>
      </c>
    </row>
    <row r="344" spans="1:23" x14ac:dyDescent="0.3">
      <c r="A344" t="s">
        <v>11</v>
      </c>
      <c r="B344" t="s">
        <v>2466</v>
      </c>
      <c r="C344" t="s">
        <v>2443</v>
      </c>
      <c r="D344" t="s">
        <v>2467</v>
      </c>
      <c r="E344" t="s">
        <v>2465</v>
      </c>
      <c r="F344" t="s">
        <v>16</v>
      </c>
      <c r="G344" t="s">
        <v>361</v>
      </c>
      <c r="H344" t="s">
        <v>2468</v>
      </c>
      <c r="I344" t="s">
        <v>2469</v>
      </c>
      <c r="J344" t="s">
        <v>2470</v>
      </c>
      <c r="K344" t="str">
        <f>LEFT(_xlfn.TEXTAFTER(Table1[[#This Row],[description]],"Label:"),10)</f>
        <v xml:space="preserve"> Geet MP3
</v>
      </c>
      <c r="L344" t="str" cm="1">
        <f t="array" ref="L3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4" t="str">
        <f>_xlfn.TEXTBEFORE(Table1[[#This Row],[Title]],{":","(","-"})</f>
        <v xml:space="preserve">I.M.I.T </v>
      </c>
      <c r="N344" t="e">
        <f>_xlfn.TEXTBEFORE(_xlfn.TEXTAFTER(Table1[[#This Row],[description]],"Singer:"),CHAR(10))</f>
        <v>#N/A</v>
      </c>
      <c r="O344" t="e">
        <f>_xlfn.TEXTBEFORE(_xlfn.TEXTAFTER(Table1[[#This Row],[description]],"Lyrics:"),CHAR(10))</f>
        <v>#N/A</v>
      </c>
      <c r="P344" t="e">
        <f>_xlfn.TEXTBEFORE(_xlfn.TEXTAFTER(Table1[[#This Row],[description]],"Composer:"),CHAR(10))</f>
        <v>#N/A</v>
      </c>
      <c r="Q344" t="str">
        <f>_xlfn.TEXTBEFORE(_xlfn.TEXTAFTER(Table1[[#This Row],[description]],CHAR(10)&amp;"Music:"),CHAR(10))</f>
        <v xml:space="preserve"> Deep Jandu</v>
      </c>
      <c r="R344" t="e">
        <f>_xlfn.TEXTBEFORE(_xlfn.TEXTAFTER(Table1[[#This Row],[description]],CHAR(10)&amp;"Video:"),CHAR(10))</f>
        <v>#N/A</v>
      </c>
      <c r="S344" s="1" t="e">
        <f>HYPERLINK(_xlfn.TEXTBEFORE(_xlfn.TEXTAFTER(Table1[[#This Row],[description]],"YouTube Music:"),CHAR(10)))</f>
        <v>#N/A</v>
      </c>
      <c r="T344" s="1" t="str">
        <f>HYPERLINK(_xlfn.TEXTBEFORE(_xlfn.TEXTAFTER(Table1[[#This Row],[description]],"Spotify:"),CHAR(10)))</f>
        <v xml:space="preserve"> https://spoti.fi/37Abp6x</v>
      </c>
      <c r="U344" s="1" t="e">
        <f>HYPERLINK(_xlfn.TEXTBEFORE(_xlfn.TEXTAFTER(Table1[[#This Row],[description]],"Apple Music:"),CHAR(10)))</f>
        <v>#N/A</v>
      </c>
      <c r="V344" s="1" t="str">
        <f>HYPERLINK(_xlfn.TEXTBEFORE(_xlfn.TEXTAFTER(Table1[[#This Row],[description]], "JioSaavn:"),CHAR(10)))</f>
        <v xml:space="preserve"> https://bit.ly/3xIze6Y</v>
      </c>
      <c r="W344" s="1" t="e">
        <f>HYPERLINK(_xlfn.TEXTBEFORE(_xlfn.TEXTAFTER(Table1[[#This Row],[description]], "Instagram Reel:"),CHAR(10)))</f>
        <v>#N/A</v>
      </c>
    </row>
    <row r="345" spans="1:23" x14ac:dyDescent="0.3">
      <c r="A345" t="s">
        <v>11</v>
      </c>
      <c r="B345" t="s">
        <v>2472</v>
      </c>
      <c r="C345" t="s">
        <v>2443</v>
      </c>
      <c r="D345" t="s">
        <v>2473</v>
      </c>
      <c r="E345" t="s">
        <v>2471</v>
      </c>
      <c r="F345" t="s">
        <v>16</v>
      </c>
      <c r="G345" t="s">
        <v>415</v>
      </c>
      <c r="H345" t="s">
        <v>2474</v>
      </c>
      <c r="I345" t="s">
        <v>2475</v>
      </c>
      <c r="J345" t="s">
        <v>2476</v>
      </c>
      <c r="K345" t="str">
        <f>LEFT(_xlfn.TEXTAFTER(Table1[[#This Row],[description]],"Label:"),10)</f>
        <v xml:space="preserve"> Geet MP3
</v>
      </c>
      <c r="L345" t="str" cm="1">
        <f t="array" ref="L3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5" t="str">
        <f>_xlfn.TEXTBEFORE(Table1[[#This Row],[Title]],{":","(","-"})</f>
        <v xml:space="preserve">Drug Dealer </v>
      </c>
      <c r="N345" t="e">
        <f>_xlfn.TEXTBEFORE(_xlfn.TEXTAFTER(Table1[[#This Row],[description]],"Singer:"),CHAR(10))</f>
        <v>#N/A</v>
      </c>
      <c r="O345" t="e">
        <f>_xlfn.TEXTBEFORE(_xlfn.TEXTAFTER(Table1[[#This Row],[description]],"Lyrics:"),CHAR(10))</f>
        <v>#N/A</v>
      </c>
      <c r="P345" t="e">
        <f>_xlfn.TEXTBEFORE(_xlfn.TEXTAFTER(Table1[[#This Row],[description]],"Composer:"),CHAR(10))</f>
        <v>#N/A</v>
      </c>
      <c r="Q345" t="str">
        <f>_xlfn.TEXTBEFORE(_xlfn.TEXTAFTER(Table1[[#This Row],[description]],CHAR(10)&amp;"Music:"),CHAR(10))</f>
        <v xml:space="preserve"> Deep Jandu</v>
      </c>
      <c r="R345" t="e">
        <f>_xlfn.TEXTBEFORE(_xlfn.TEXTAFTER(Table1[[#This Row],[description]],CHAR(10)&amp;"Video:"),CHAR(10))</f>
        <v>#N/A</v>
      </c>
      <c r="S345" s="1" t="e">
        <f>HYPERLINK(_xlfn.TEXTBEFORE(_xlfn.TEXTAFTER(Table1[[#This Row],[description]],"YouTube Music:"),CHAR(10)))</f>
        <v>#N/A</v>
      </c>
      <c r="T345" s="1" t="str">
        <f>HYPERLINK(_xlfn.TEXTBEFORE(_xlfn.TEXTAFTER(Table1[[#This Row],[description]],"Spotify:"),CHAR(10)))</f>
        <v xml:space="preserve"> https://spoti.fi/37Abp6x</v>
      </c>
      <c r="U345" s="1" t="e">
        <f>HYPERLINK(_xlfn.TEXTBEFORE(_xlfn.TEXTAFTER(Table1[[#This Row],[description]],"Apple Music:"),CHAR(10)))</f>
        <v>#N/A</v>
      </c>
      <c r="V345" s="1" t="str">
        <f>HYPERLINK(_xlfn.TEXTBEFORE(_xlfn.TEXTAFTER(Table1[[#This Row],[description]], "JioSaavn:"),CHAR(10)))</f>
        <v xml:space="preserve"> https://bit.ly/3xIze6Y</v>
      </c>
      <c r="W345" s="1" t="e">
        <f>HYPERLINK(_xlfn.TEXTBEFORE(_xlfn.TEXTAFTER(Table1[[#This Row],[description]], "Instagram Reel:"),CHAR(10)))</f>
        <v>#N/A</v>
      </c>
    </row>
    <row r="346" spans="1:23" x14ac:dyDescent="0.3">
      <c r="A346" t="s">
        <v>11</v>
      </c>
      <c r="B346" t="s">
        <v>2478</v>
      </c>
      <c r="C346" t="s">
        <v>2479</v>
      </c>
      <c r="D346" t="s">
        <v>2480</v>
      </c>
      <c r="E346" t="s">
        <v>2477</v>
      </c>
      <c r="F346" t="s">
        <v>16</v>
      </c>
      <c r="G346" t="s">
        <v>353</v>
      </c>
      <c r="H346" t="s">
        <v>2481</v>
      </c>
      <c r="I346" t="s">
        <v>2482</v>
      </c>
      <c r="J346" t="s">
        <v>2483</v>
      </c>
      <c r="K346" t="str">
        <f>LEFT(_xlfn.TEXTAFTER(Table1[[#This Row],[description]],"Label:"),10)</f>
        <v xml:space="preserve"> Geet MP3
</v>
      </c>
      <c r="L346" t="str" cm="1">
        <f t="array" ref="L3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6" t="str">
        <f>_xlfn.TEXTBEFORE(Table1[[#This Row],[Title]],{":","(","-"})</f>
        <v xml:space="preserve">Main </v>
      </c>
      <c r="N346" t="e">
        <f>_xlfn.TEXTBEFORE(_xlfn.TEXTAFTER(Table1[[#This Row],[description]],"Singer:"),CHAR(10))</f>
        <v>#N/A</v>
      </c>
      <c r="O346" t="e">
        <f>_xlfn.TEXTBEFORE(_xlfn.TEXTAFTER(Table1[[#This Row],[description]],"Lyrics:"),CHAR(10))</f>
        <v>#N/A</v>
      </c>
      <c r="P346" t="e">
        <f>_xlfn.TEXTBEFORE(_xlfn.TEXTAFTER(Table1[[#This Row],[description]],"Composer:"),CHAR(10))</f>
        <v>#N/A</v>
      </c>
      <c r="Q346" t="str">
        <f>_xlfn.TEXTBEFORE(_xlfn.TEXTAFTER(Table1[[#This Row],[description]],CHAR(10)&amp;"Music:"),CHAR(10))</f>
        <v xml:space="preserve"> Deep Jandu</v>
      </c>
      <c r="R346" t="e">
        <f>_xlfn.TEXTBEFORE(_xlfn.TEXTAFTER(Table1[[#This Row],[description]],CHAR(10)&amp;"Video:"),CHAR(10))</f>
        <v>#N/A</v>
      </c>
      <c r="S346" s="1" t="e">
        <f>HYPERLINK(_xlfn.TEXTBEFORE(_xlfn.TEXTAFTER(Table1[[#This Row],[description]],"YouTube Music:"),CHAR(10)))</f>
        <v>#N/A</v>
      </c>
      <c r="T346" s="1" t="str">
        <f>HYPERLINK(_xlfn.TEXTBEFORE(_xlfn.TEXTAFTER(Table1[[#This Row],[description]],"Spotify:"),CHAR(10)))</f>
        <v xml:space="preserve"> https://spoti.fi/37Abp6x</v>
      </c>
      <c r="U346" s="1" t="e">
        <f>HYPERLINK(_xlfn.TEXTBEFORE(_xlfn.TEXTAFTER(Table1[[#This Row],[description]],"Apple Music:"),CHAR(10)))</f>
        <v>#N/A</v>
      </c>
      <c r="V346" s="1" t="str">
        <f>HYPERLINK(_xlfn.TEXTBEFORE(_xlfn.TEXTAFTER(Table1[[#This Row],[description]], "JioSaavn:"),CHAR(10)))</f>
        <v xml:space="preserve"> https://bit.ly/3xIze6Y</v>
      </c>
      <c r="W346" s="1" t="e">
        <f>HYPERLINK(_xlfn.TEXTBEFORE(_xlfn.TEXTAFTER(Table1[[#This Row],[description]], "Instagram Reel:"),CHAR(10)))</f>
        <v>#N/A</v>
      </c>
    </row>
    <row r="347" spans="1:23" x14ac:dyDescent="0.3">
      <c r="A347" t="s">
        <v>11</v>
      </c>
      <c r="B347" t="s">
        <v>2485</v>
      </c>
      <c r="C347" t="s">
        <v>2443</v>
      </c>
      <c r="D347" t="s">
        <v>2486</v>
      </c>
      <c r="E347" t="s">
        <v>2484</v>
      </c>
      <c r="F347" t="s">
        <v>16</v>
      </c>
      <c r="G347" t="s">
        <v>262</v>
      </c>
      <c r="H347" t="s">
        <v>2487</v>
      </c>
      <c r="I347" t="s">
        <v>2488</v>
      </c>
      <c r="J347" t="s">
        <v>2489</v>
      </c>
      <c r="K347" t="str">
        <f>LEFT(_xlfn.TEXTAFTER(Table1[[#This Row],[description]],"Label:"),10)</f>
        <v xml:space="preserve"> Geet MP3
</v>
      </c>
      <c r="L347" t="str" cm="1">
        <f t="array" ref="L3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7" t="str">
        <f>_xlfn.TEXTBEFORE(Table1[[#This Row],[Title]],{":","(","-"})</f>
        <v xml:space="preserve">Jee Kare </v>
      </c>
      <c r="N347" t="e">
        <f>_xlfn.TEXTBEFORE(_xlfn.TEXTAFTER(Table1[[#This Row],[description]],"Singer:"),CHAR(10))</f>
        <v>#N/A</v>
      </c>
      <c r="O347" t="e">
        <f>_xlfn.TEXTBEFORE(_xlfn.TEXTAFTER(Table1[[#This Row],[description]],"Lyrics:"),CHAR(10))</f>
        <v>#N/A</v>
      </c>
      <c r="P347" t="e">
        <f>_xlfn.TEXTBEFORE(_xlfn.TEXTAFTER(Table1[[#This Row],[description]],"Composer:"),CHAR(10))</f>
        <v>#N/A</v>
      </c>
      <c r="Q347" t="str">
        <f>_xlfn.TEXTBEFORE(_xlfn.TEXTAFTER(Table1[[#This Row],[description]],CHAR(10)&amp;"Music:"),CHAR(10))</f>
        <v xml:space="preserve"> Deep Jandu</v>
      </c>
      <c r="R347" t="e">
        <f>_xlfn.TEXTBEFORE(_xlfn.TEXTAFTER(Table1[[#This Row],[description]],CHAR(10)&amp;"Video:"),CHAR(10))</f>
        <v>#N/A</v>
      </c>
      <c r="S347" s="1" t="e">
        <f>HYPERLINK(_xlfn.TEXTBEFORE(_xlfn.TEXTAFTER(Table1[[#This Row],[description]],"YouTube Music:"),CHAR(10)))</f>
        <v>#N/A</v>
      </c>
      <c r="T347" s="1" t="str">
        <f>HYPERLINK(_xlfn.TEXTBEFORE(_xlfn.TEXTAFTER(Table1[[#This Row],[description]],"Spotify:"),CHAR(10)))</f>
        <v xml:space="preserve"> https://spoti.fi/37Abp6x</v>
      </c>
      <c r="U347" s="1" t="e">
        <f>HYPERLINK(_xlfn.TEXTBEFORE(_xlfn.TEXTAFTER(Table1[[#This Row],[description]],"Apple Music:"),CHAR(10)))</f>
        <v>#N/A</v>
      </c>
      <c r="V347" s="1" t="str">
        <f>HYPERLINK(_xlfn.TEXTBEFORE(_xlfn.TEXTAFTER(Table1[[#This Row],[description]], "JioSaavn:"),CHAR(10)))</f>
        <v xml:space="preserve"> https://bit.ly/3xIze6Y</v>
      </c>
      <c r="W347" s="1" t="e">
        <f>HYPERLINK(_xlfn.TEXTBEFORE(_xlfn.TEXTAFTER(Table1[[#This Row],[description]], "Instagram Reel:"),CHAR(10)))</f>
        <v>#N/A</v>
      </c>
    </row>
    <row r="348" spans="1:23" x14ac:dyDescent="0.3">
      <c r="A348" t="s">
        <v>11</v>
      </c>
      <c r="B348" t="s">
        <v>2491</v>
      </c>
      <c r="C348" t="s">
        <v>2443</v>
      </c>
      <c r="D348" t="s">
        <v>2492</v>
      </c>
      <c r="E348" t="s">
        <v>2490</v>
      </c>
      <c r="F348" t="s">
        <v>16</v>
      </c>
      <c r="G348" t="s">
        <v>485</v>
      </c>
      <c r="H348" t="s">
        <v>2493</v>
      </c>
      <c r="I348" t="s">
        <v>2494</v>
      </c>
      <c r="J348" t="s">
        <v>2495</v>
      </c>
      <c r="K348" t="str">
        <f>LEFT(_xlfn.TEXTAFTER(Table1[[#This Row],[description]],"Label:"),10)</f>
        <v xml:space="preserve"> Geet MP3
</v>
      </c>
      <c r="L348" t="str" cm="1">
        <f t="array" ref="L3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8" t="str">
        <f>_xlfn.TEXTBEFORE(Table1[[#This Row],[Title]],{":","(","-"})</f>
        <v xml:space="preserve">Daddy's Home </v>
      </c>
      <c r="N348" t="e">
        <f>_xlfn.TEXTBEFORE(_xlfn.TEXTAFTER(Table1[[#This Row],[description]],"Singer:"),CHAR(10))</f>
        <v>#N/A</v>
      </c>
      <c r="O348" t="e">
        <f>_xlfn.TEXTBEFORE(_xlfn.TEXTAFTER(Table1[[#This Row],[description]],"Lyrics:"),CHAR(10))</f>
        <v>#N/A</v>
      </c>
      <c r="P348" t="e">
        <f>_xlfn.TEXTBEFORE(_xlfn.TEXTAFTER(Table1[[#This Row],[description]],"Composer:"),CHAR(10))</f>
        <v>#N/A</v>
      </c>
      <c r="Q348" t="str">
        <f>_xlfn.TEXTBEFORE(_xlfn.TEXTAFTER(Table1[[#This Row],[description]],CHAR(10)&amp;"Music:"),CHAR(10))</f>
        <v xml:space="preserve"> Deep Jandu</v>
      </c>
      <c r="R348" t="e">
        <f>_xlfn.TEXTBEFORE(_xlfn.TEXTAFTER(Table1[[#This Row],[description]],CHAR(10)&amp;"Video:"),CHAR(10))</f>
        <v>#N/A</v>
      </c>
      <c r="S348" s="1" t="e">
        <f>HYPERLINK(_xlfn.TEXTBEFORE(_xlfn.TEXTAFTER(Table1[[#This Row],[description]],"YouTube Music:"),CHAR(10)))</f>
        <v>#N/A</v>
      </c>
      <c r="T348" s="1" t="str">
        <f>HYPERLINK(_xlfn.TEXTBEFORE(_xlfn.TEXTAFTER(Table1[[#This Row],[description]],"Spotify:"),CHAR(10)))</f>
        <v xml:space="preserve"> https://spoti.fi/37Abp6x</v>
      </c>
      <c r="U348" s="1" t="e">
        <f>HYPERLINK(_xlfn.TEXTBEFORE(_xlfn.TEXTAFTER(Table1[[#This Row],[description]],"Apple Music:"),CHAR(10)))</f>
        <v>#N/A</v>
      </c>
      <c r="V348" s="1" t="str">
        <f>HYPERLINK(_xlfn.TEXTBEFORE(_xlfn.TEXTAFTER(Table1[[#This Row],[description]], "JioSaavn:"),CHAR(10)))</f>
        <v xml:space="preserve"> https://bit.ly/3xIze6Y</v>
      </c>
      <c r="W348" s="1" t="e">
        <f>HYPERLINK(_xlfn.TEXTBEFORE(_xlfn.TEXTAFTER(Table1[[#This Row],[description]], "Instagram Reel:"),CHAR(10)))</f>
        <v>#N/A</v>
      </c>
    </row>
    <row r="349" spans="1:23" x14ac:dyDescent="0.3">
      <c r="A349" t="s">
        <v>11</v>
      </c>
      <c r="B349" t="s">
        <v>2497</v>
      </c>
      <c r="C349" t="s">
        <v>2443</v>
      </c>
      <c r="D349" t="s">
        <v>2498</v>
      </c>
      <c r="E349" t="s">
        <v>2496</v>
      </c>
      <c r="F349" t="s">
        <v>16</v>
      </c>
      <c r="G349" t="s">
        <v>2499</v>
      </c>
      <c r="H349" t="s">
        <v>2500</v>
      </c>
      <c r="I349" t="s">
        <v>2501</v>
      </c>
      <c r="J349" t="s">
        <v>2502</v>
      </c>
      <c r="K349" t="str">
        <f>LEFT(_xlfn.TEXTAFTER(Table1[[#This Row],[description]],"Label:"),10)</f>
        <v xml:space="preserve"> Geet MP3
</v>
      </c>
      <c r="L349" t="str" cm="1">
        <f t="array" ref="L3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49" t="str">
        <f>_xlfn.TEXTBEFORE(Table1[[#This Row],[Title]],{":","(","-"})</f>
        <v xml:space="preserve">I Am I.C.O.N Album </v>
      </c>
      <c r="N349" t="e">
        <f>_xlfn.TEXTBEFORE(_xlfn.TEXTAFTER(Table1[[#This Row],[description]],"Singer:"),CHAR(10))</f>
        <v>#N/A</v>
      </c>
      <c r="O349" t="e">
        <f>_xlfn.TEXTBEFORE(_xlfn.TEXTAFTER(Table1[[#This Row],[description]],"Lyrics:"),CHAR(10))</f>
        <v>#N/A</v>
      </c>
      <c r="P349" t="e">
        <f>_xlfn.TEXTBEFORE(_xlfn.TEXTAFTER(Table1[[#This Row],[description]],"Composer:"),CHAR(10))</f>
        <v>#N/A</v>
      </c>
      <c r="Q349" t="str">
        <f>_xlfn.TEXTBEFORE(_xlfn.TEXTAFTER(Table1[[#This Row],[description]],CHAR(10)&amp;"Music:"),CHAR(10))</f>
        <v xml:space="preserve"> Deep Jandu</v>
      </c>
      <c r="R349" t="e">
        <f>_xlfn.TEXTBEFORE(_xlfn.TEXTAFTER(Table1[[#This Row],[description]],CHAR(10)&amp;"Video:"),CHAR(10))</f>
        <v>#N/A</v>
      </c>
      <c r="S349" s="1" t="e">
        <f>HYPERLINK(_xlfn.TEXTBEFORE(_xlfn.TEXTAFTER(Table1[[#This Row],[description]],"YouTube Music:"),CHAR(10)))</f>
        <v>#N/A</v>
      </c>
      <c r="T349" s="1" t="str">
        <f>HYPERLINK(_xlfn.TEXTBEFORE(_xlfn.TEXTAFTER(Table1[[#This Row],[description]],"Spotify:"),CHAR(10)))</f>
        <v xml:space="preserve"> https://spoti.fi/37Abp6x</v>
      </c>
      <c r="U349" s="1" t="e">
        <f>HYPERLINK(_xlfn.TEXTBEFORE(_xlfn.TEXTAFTER(Table1[[#This Row],[description]],"Apple Music:"),CHAR(10)))</f>
        <v>#N/A</v>
      </c>
      <c r="V349" s="1" t="str">
        <f>HYPERLINK(_xlfn.TEXTBEFORE(_xlfn.TEXTAFTER(Table1[[#This Row],[description]], "JioSaavn:"),CHAR(10)))</f>
        <v xml:space="preserve"> https://bit.ly/3xIze6Y</v>
      </c>
      <c r="W349" s="1" t="e">
        <f>HYPERLINK(_xlfn.TEXTBEFORE(_xlfn.TEXTAFTER(Table1[[#This Row],[description]], "Instagram Reel:"),CHAR(10)))</f>
        <v>#N/A</v>
      </c>
    </row>
    <row r="350" spans="1:23" x14ac:dyDescent="0.3">
      <c r="A350" t="s">
        <v>11</v>
      </c>
      <c r="B350" t="s">
        <v>2504</v>
      </c>
      <c r="C350" t="s">
        <v>2505</v>
      </c>
      <c r="D350" t="s">
        <v>2506</v>
      </c>
      <c r="E350" t="s">
        <v>2503</v>
      </c>
      <c r="F350" t="s">
        <v>16</v>
      </c>
      <c r="G350" t="s">
        <v>2507</v>
      </c>
      <c r="H350" t="s">
        <v>2508</v>
      </c>
      <c r="I350" t="s">
        <v>2509</v>
      </c>
      <c r="J350" t="s">
        <v>2510</v>
      </c>
      <c r="K350" t="e">
        <f>LEFT(_xlfn.TEXTAFTER(Table1[[#This Row],[description]],"Music On:"),10)</f>
        <v>#N/A</v>
      </c>
      <c r="L350" t="str" cm="1">
        <f t="array" ref="L3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0" t="str">
        <f>_xlfn.TEXTBEFORE(Table1[[#This Row],[Title]],{":","(","-"})</f>
        <v xml:space="preserve">Tumhara Pyar </v>
      </c>
      <c r="N350" t="e">
        <f>_xlfn.TEXTBEFORE(_xlfn.TEXTAFTER(Table1[[#This Row],[description]],"Singer:"),CHAR(10))</f>
        <v>#N/A</v>
      </c>
      <c r="O350" t="e">
        <f>_xlfn.TEXTBEFORE(_xlfn.TEXTAFTER(Table1[[#This Row],[description]],"Lyrics:"),CHAR(10))</f>
        <v>#N/A</v>
      </c>
      <c r="P350" t="e">
        <f>_xlfn.TEXTBEFORE(_xlfn.TEXTAFTER(Table1[[#This Row],[description]],"Composer:"),CHAR(10))</f>
        <v>#N/A</v>
      </c>
      <c r="Q350" t="e">
        <f>_xlfn.TEXTBEFORE(_xlfn.TEXTAFTER(Table1[[#This Row],[description]],CHAR(10)&amp;"Music:"),CHAR(10))</f>
        <v>#N/A</v>
      </c>
      <c r="R350" t="e">
        <f>_xlfn.TEXTBEFORE(_xlfn.TEXTAFTER(Table1[[#This Row],[description]],CHAR(10)&amp;"Video:"),CHAR(10))</f>
        <v>#N/A</v>
      </c>
      <c r="S350" s="1" t="e">
        <f>HYPERLINK(_xlfn.TEXTBEFORE(_xlfn.TEXTAFTER(Table1[[#This Row],[description]],"YouTube Music:"),CHAR(10)))</f>
        <v>#N/A</v>
      </c>
      <c r="T350" s="1" t="str">
        <f>HYPERLINK(_xlfn.TEXTBEFORE(_xlfn.TEXTAFTER(Table1[[#This Row],[description]],"Spotify:"),CHAR(10)))</f>
        <v xml:space="preserve"> https://spoti.fi/37Abp6x</v>
      </c>
      <c r="U350" s="1" t="e">
        <f>HYPERLINK(_xlfn.TEXTBEFORE(_xlfn.TEXTAFTER(Table1[[#This Row],[description]],"Apple Music:"),CHAR(10)))</f>
        <v>#N/A</v>
      </c>
      <c r="V350" s="1" t="str">
        <f>HYPERLINK(_xlfn.TEXTBEFORE(_xlfn.TEXTAFTER(Table1[[#This Row],[description]], "JioSaavn:"),CHAR(10)))</f>
        <v xml:space="preserve"> https://bit.ly/3xIze6Y</v>
      </c>
      <c r="W350" s="1" t="e">
        <f>HYPERLINK(_xlfn.TEXTBEFORE(_xlfn.TEXTAFTER(Table1[[#This Row],[description]], "Instagram Reel:"),CHAR(10)))</f>
        <v>#N/A</v>
      </c>
    </row>
    <row r="351" spans="1:23" x14ac:dyDescent="0.3">
      <c r="A351" t="s">
        <v>11</v>
      </c>
      <c r="B351" t="s">
        <v>2512</v>
      </c>
      <c r="C351" t="s">
        <v>2513</v>
      </c>
      <c r="D351" t="s">
        <v>2514</v>
      </c>
      <c r="E351" t="s">
        <v>2511</v>
      </c>
      <c r="F351" t="s">
        <v>16</v>
      </c>
      <c r="G351" t="s">
        <v>17</v>
      </c>
      <c r="H351" t="s">
        <v>2515</v>
      </c>
      <c r="I351" t="s">
        <v>2516</v>
      </c>
      <c r="J351" t="s">
        <v>2517</v>
      </c>
      <c r="K351" t="e">
        <f>LEFT(_xlfn.TEXTAFTER(Table1[[#This Row],[description]],"Music On:"),10)</f>
        <v>#N/A</v>
      </c>
      <c r="L351" t="str" cm="1">
        <f t="array" ref="L3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1" t="str">
        <f>_xlfn.TEXTBEFORE(Table1[[#This Row],[Title]],{":","(","-"})</f>
        <v xml:space="preserve">Nawa Suit </v>
      </c>
      <c r="N351" t="e">
        <f>_xlfn.TEXTBEFORE(_xlfn.TEXTAFTER(Table1[[#This Row],[description]],"Singer:"),CHAR(10))</f>
        <v>#N/A</v>
      </c>
      <c r="O351" t="e">
        <f>_xlfn.TEXTBEFORE(_xlfn.TEXTAFTER(Table1[[#This Row],[description]],"Lyrics:"),CHAR(10))</f>
        <v>#N/A</v>
      </c>
      <c r="P351" t="e">
        <f>_xlfn.TEXTBEFORE(_xlfn.TEXTAFTER(Table1[[#This Row],[description]],"Composer:"),CHAR(10))</f>
        <v>#N/A</v>
      </c>
      <c r="Q351" t="e">
        <f>_xlfn.TEXTBEFORE(_xlfn.TEXTAFTER(Table1[[#This Row],[description]],CHAR(10)&amp;"Music:"),CHAR(10))</f>
        <v>#N/A</v>
      </c>
      <c r="R351" t="e">
        <f>_xlfn.TEXTBEFORE(_xlfn.TEXTAFTER(Table1[[#This Row],[description]],CHAR(10)&amp;"Video:"),CHAR(10))</f>
        <v>#N/A</v>
      </c>
      <c r="S351" s="1" t="e">
        <f>HYPERLINK(_xlfn.TEXTBEFORE(_xlfn.TEXTAFTER(Table1[[#This Row],[description]],"YouTube Music:"),CHAR(10)))</f>
        <v>#N/A</v>
      </c>
      <c r="T351" s="1" t="e">
        <f>HYPERLINK(_xlfn.TEXTBEFORE(_xlfn.TEXTAFTER(Table1[[#This Row],[description]],"Spotify:"),CHAR(10)))</f>
        <v>#N/A</v>
      </c>
      <c r="U351" s="1" t="e">
        <f>HYPERLINK(_xlfn.TEXTBEFORE(_xlfn.TEXTAFTER(Table1[[#This Row],[description]],"Apple Music:"),CHAR(10)))</f>
        <v>#N/A</v>
      </c>
      <c r="V351" s="1" t="e">
        <f>HYPERLINK(_xlfn.TEXTBEFORE(_xlfn.TEXTAFTER(Table1[[#This Row],[description]], "JioSaavn:"),CHAR(10)))</f>
        <v>#N/A</v>
      </c>
      <c r="W351" s="1" t="e">
        <f>HYPERLINK(_xlfn.TEXTBEFORE(_xlfn.TEXTAFTER(Table1[[#This Row],[description]], "Instagram Reel:"),CHAR(10)))</f>
        <v>#N/A</v>
      </c>
    </row>
    <row r="352" spans="1:23" x14ac:dyDescent="0.3">
      <c r="A352" t="s">
        <v>11</v>
      </c>
      <c r="B352" t="s">
        <v>2519</v>
      </c>
      <c r="C352" t="s">
        <v>2520</v>
      </c>
      <c r="D352" t="s">
        <v>2521</v>
      </c>
      <c r="E352" t="s">
        <v>2518</v>
      </c>
      <c r="F352" t="s">
        <v>16</v>
      </c>
      <c r="G352" t="s">
        <v>49</v>
      </c>
      <c r="H352" t="s">
        <v>2522</v>
      </c>
      <c r="I352" t="s">
        <v>2523</v>
      </c>
      <c r="J352" t="s">
        <v>2524</v>
      </c>
      <c r="K352" t="e">
        <f>LEFT(_xlfn.TEXTAFTER(Table1[[#This Row],[description]],"Music On:"),10)</f>
        <v>#N/A</v>
      </c>
      <c r="L352" t="str" cm="1">
        <f t="array" ref="L3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2" t="str">
        <f>_xlfn.TEXTBEFORE(Table1[[#This Row],[Title]],{":","(","-"})</f>
        <v xml:space="preserve">Naah </v>
      </c>
      <c r="N352" t="e">
        <f>_xlfn.TEXTBEFORE(_xlfn.TEXTAFTER(Table1[[#This Row],[description]],"Singer:"),CHAR(10))</f>
        <v>#N/A</v>
      </c>
      <c r="O352" t="e">
        <f>_xlfn.TEXTBEFORE(_xlfn.TEXTAFTER(Table1[[#This Row],[description]],"Lyrics:"),CHAR(10))</f>
        <v>#N/A</v>
      </c>
      <c r="P352" t="e">
        <f>_xlfn.TEXTBEFORE(_xlfn.TEXTAFTER(Table1[[#This Row],[description]],"Composer:"),CHAR(10))</f>
        <v>#N/A</v>
      </c>
      <c r="Q352" t="e">
        <f>_xlfn.TEXTBEFORE(_xlfn.TEXTAFTER(Table1[[#This Row],[description]],CHAR(10)&amp;"Music:"),CHAR(10))</f>
        <v>#N/A</v>
      </c>
      <c r="R352" t="e">
        <f>_xlfn.TEXTBEFORE(_xlfn.TEXTAFTER(Table1[[#This Row],[description]],CHAR(10)&amp;"Video:"),CHAR(10))</f>
        <v>#N/A</v>
      </c>
      <c r="S352" s="1" t="e">
        <f>HYPERLINK(_xlfn.TEXTBEFORE(_xlfn.TEXTAFTER(Table1[[#This Row],[description]],"YouTube Music:"),CHAR(10)))</f>
        <v>#N/A</v>
      </c>
      <c r="T352" s="1" t="e">
        <f>HYPERLINK(_xlfn.TEXTBEFORE(_xlfn.TEXTAFTER(Table1[[#This Row],[description]],"Spotify:"),CHAR(10)))</f>
        <v>#N/A</v>
      </c>
      <c r="U352" s="1" t="e">
        <f>HYPERLINK(_xlfn.TEXTBEFORE(_xlfn.TEXTAFTER(Table1[[#This Row],[description]],"Apple Music:"),CHAR(10)))</f>
        <v>#N/A</v>
      </c>
      <c r="V352" s="1" t="e">
        <f>HYPERLINK(_xlfn.TEXTBEFORE(_xlfn.TEXTAFTER(Table1[[#This Row],[description]], "JioSaavn:"),CHAR(10)))</f>
        <v>#N/A</v>
      </c>
      <c r="W352" s="1" t="e">
        <f>HYPERLINK(_xlfn.TEXTBEFORE(_xlfn.TEXTAFTER(Table1[[#This Row],[description]], "Instagram Reel:"),CHAR(10)))</f>
        <v>#N/A</v>
      </c>
    </row>
    <row r="353" spans="1:23" x14ac:dyDescent="0.3">
      <c r="A353" t="s">
        <v>11</v>
      </c>
      <c r="B353" t="s">
        <v>2526</v>
      </c>
      <c r="C353" t="s">
        <v>2527</v>
      </c>
      <c r="D353" t="s">
        <v>2528</v>
      </c>
      <c r="E353" t="s">
        <v>2525</v>
      </c>
      <c r="F353" t="s">
        <v>16</v>
      </c>
      <c r="G353" t="s">
        <v>1084</v>
      </c>
      <c r="H353" t="s">
        <v>2529</v>
      </c>
      <c r="I353" t="s">
        <v>2530</v>
      </c>
      <c r="J353" t="s">
        <v>2531</v>
      </c>
      <c r="K353" t="e">
        <f>LEFT(_xlfn.TEXTAFTER(Table1[[#This Row],[description]],"Music On:"),10)</f>
        <v>#N/A</v>
      </c>
      <c r="L353" t="str" cm="1">
        <f t="array" ref="L3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3" t="str">
        <f>_xlfn.TEXTBEFORE(Table1[[#This Row],[Title]],{":","(","-"})</f>
        <v xml:space="preserve">Naah </v>
      </c>
      <c r="N353" t="e">
        <f>_xlfn.TEXTBEFORE(_xlfn.TEXTAFTER(Table1[[#This Row],[description]],"Singer:"),CHAR(10))</f>
        <v>#N/A</v>
      </c>
      <c r="O353" t="e">
        <f>_xlfn.TEXTBEFORE(_xlfn.TEXTAFTER(Table1[[#This Row],[description]],"Lyrics:"),CHAR(10))</f>
        <v>#N/A</v>
      </c>
      <c r="P353" t="e">
        <f>_xlfn.TEXTBEFORE(_xlfn.TEXTAFTER(Table1[[#This Row],[description]],"Composer:"),CHAR(10))</f>
        <v>#N/A</v>
      </c>
      <c r="Q353" t="e">
        <f>_xlfn.TEXTBEFORE(_xlfn.TEXTAFTER(Table1[[#This Row],[description]],CHAR(10)&amp;"Music:"),CHAR(10))</f>
        <v>#N/A</v>
      </c>
      <c r="R353" t="e">
        <f>_xlfn.TEXTBEFORE(_xlfn.TEXTAFTER(Table1[[#This Row],[description]],CHAR(10)&amp;"Video:"),CHAR(10))</f>
        <v>#N/A</v>
      </c>
      <c r="S353" s="1" t="e">
        <f>HYPERLINK(_xlfn.TEXTBEFORE(_xlfn.TEXTAFTER(Table1[[#This Row],[description]],"YouTube Music:"),CHAR(10)))</f>
        <v>#N/A</v>
      </c>
      <c r="T353" s="1" t="e">
        <f>HYPERLINK(_xlfn.TEXTBEFORE(_xlfn.TEXTAFTER(Table1[[#This Row],[description]],"Spotify:"),CHAR(10)))</f>
        <v>#N/A</v>
      </c>
      <c r="U353" s="1" t="e">
        <f>HYPERLINK(_xlfn.TEXTBEFORE(_xlfn.TEXTAFTER(Table1[[#This Row],[description]],"Apple Music:"),CHAR(10)))</f>
        <v>#N/A</v>
      </c>
      <c r="V353" s="1" t="e">
        <f>HYPERLINK(_xlfn.TEXTBEFORE(_xlfn.TEXTAFTER(Table1[[#This Row],[description]], "JioSaavn:"),CHAR(10)))</f>
        <v>#N/A</v>
      </c>
      <c r="W353" s="1" t="e">
        <f>HYPERLINK(_xlfn.TEXTBEFORE(_xlfn.TEXTAFTER(Table1[[#This Row],[description]], "Instagram Reel:"),CHAR(10)))</f>
        <v>#N/A</v>
      </c>
    </row>
    <row r="354" spans="1:23" x14ac:dyDescent="0.3">
      <c r="A354" t="s">
        <v>11</v>
      </c>
      <c r="B354" t="s">
        <v>2533</v>
      </c>
      <c r="C354" t="s">
        <v>2534</v>
      </c>
      <c r="D354" t="s">
        <v>2535</v>
      </c>
      <c r="E354" t="s">
        <v>2532</v>
      </c>
      <c r="F354" t="s">
        <v>16</v>
      </c>
      <c r="G354" t="s">
        <v>2536</v>
      </c>
      <c r="H354" t="s">
        <v>2537</v>
      </c>
      <c r="I354" t="s">
        <v>2538</v>
      </c>
      <c r="J354" t="s">
        <v>2539</v>
      </c>
      <c r="K354" t="e">
        <f>LEFT(_xlfn.TEXTAFTER(Table1[[#This Row],[description]],"Music On:"),10)</f>
        <v>#N/A</v>
      </c>
      <c r="L354" t="str" cm="1">
        <f t="array" ref="L3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4" t="str">
        <f>_xlfn.TEXTBEFORE(Table1[[#This Row],[Title]],{":","(","-"})</f>
        <v xml:space="preserve">Gaani </v>
      </c>
      <c r="N354" t="e">
        <f>_xlfn.TEXTBEFORE(_xlfn.TEXTAFTER(Table1[[#This Row],[description]],"Singer:"),CHAR(10))</f>
        <v>#N/A</v>
      </c>
      <c r="O354" t="e">
        <f>_xlfn.TEXTBEFORE(_xlfn.TEXTAFTER(Table1[[#This Row],[description]],"Lyrics:"),CHAR(10))</f>
        <v>#N/A</v>
      </c>
      <c r="P354" t="e">
        <f>_xlfn.TEXTBEFORE(_xlfn.TEXTAFTER(Table1[[#This Row],[description]],"Composer:"),CHAR(10))</f>
        <v>#N/A</v>
      </c>
      <c r="Q354" t="e">
        <f>_xlfn.TEXTBEFORE(_xlfn.TEXTAFTER(Table1[[#This Row],[description]],CHAR(10)&amp;"Music:"),CHAR(10))</f>
        <v>#N/A</v>
      </c>
      <c r="R354" t="e">
        <f>_xlfn.TEXTBEFORE(_xlfn.TEXTAFTER(Table1[[#This Row],[description]],CHAR(10)&amp;"Video:"),CHAR(10))</f>
        <v>#N/A</v>
      </c>
      <c r="S354" s="1" t="e">
        <f>HYPERLINK(_xlfn.TEXTBEFORE(_xlfn.TEXTAFTER(Table1[[#This Row],[description]],"YouTube Music:"),CHAR(10)))</f>
        <v>#N/A</v>
      </c>
      <c r="T354" s="1" t="e">
        <f>HYPERLINK(_xlfn.TEXTBEFORE(_xlfn.TEXTAFTER(Table1[[#This Row],[description]],"Spotify:"),CHAR(10)))</f>
        <v>#N/A</v>
      </c>
      <c r="U354" s="1" t="e">
        <f>HYPERLINK(_xlfn.TEXTBEFORE(_xlfn.TEXTAFTER(Table1[[#This Row],[description]],"Apple Music:"),CHAR(10)))</f>
        <v>#N/A</v>
      </c>
      <c r="V354" s="1" t="e">
        <f>HYPERLINK(_xlfn.TEXTBEFORE(_xlfn.TEXTAFTER(Table1[[#This Row],[description]], "JioSaavn:"),CHAR(10)))</f>
        <v>#N/A</v>
      </c>
      <c r="W354" s="1" t="e">
        <f>HYPERLINK(_xlfn.TEXTBEFORE(_xlfn.TEXTAFTER(Table1[[#This Row],[description]], "Instagram Reel:"),CHAR(10)))</f>
        <v>#N/A</v>
      </c>
    </row>
    <row r="355" spans="1:23" x14ac:dyDescent="0.3">
      <c r="A355" t="s">
        <v>11</v>
      </c>
      <c r="B355" t="s">
        <v>2541</v>
      </c>
      <c r="C355" t="s">
        <v>2542</v>
      </c>
      <c r="D355" t="s">
        <v>2543</v>
      </c>
      <c r="E355" t="s">
        <v>2540</v>
      </c>
      <c r="F355" t="s">
        <v>16</v>
      </c>
      <c r="G355" t="s">
        <v>2544</v>
      </c>
      <c r="H355" t="s">
        <v>2545</v>
      </c>
      <c r="I355" t="s">
        <v>2546</v>
      </c>
      <c r="J355" t="s">
        <v>2547</v>
      </c>
      <c r="K355" t="e">
        <f>LEFT(_xlfn.TEXTAFTER(Table1[[#This Row],[description]],"Music On:"),10)</f>
        <v>#N/A</v>
      </c>
      <c r="L355" t="str" cm="1">
        <f t="array" ref="L3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5" t="str">
        <f>_xlfn.TEXTBEFORE(Table1[[#This Row],[Title]],{":","(","-"})</f>
        <v xml:space="preserve">Gaani </v>
      </c>
      <c r="N355" t="e">
        <f>_xlfn.TEXTBEFORE(_xlfn.TEXTAFTER(Table1[[#This Row],[description]],"Singer:"),CHAR(10))</f>
        <v>#N/A</v>
      </c>
      <c r="O355" t="e">
        <f>_xlfn.TEXTBEFORE(_xlfn.TEXTAFTER(Table1[[#This Row],[description]],"Lyrics:"),CHAR(10))</f>
        <v>#N/A</v>
      </c>
      <c r="P355" t="e">
        <f>_xlfn.TEXTBEFORE(_xlfn.TEXTAFTER(Table1[[#This Row],[description]],"Composer:"),CHAR(10))</f>
        <v>#N/A</v>
      </c>
      <c r="Q355" t="e">
        <f>_xlfn.TEXTBEFORE(_xlfn.TEXTAFTER(Table1[[#This Row],[description]],CHAR(10)&amp;"Music:"),CHAR(10))</f>
        <v>#N/A</v>
      </c>
      <c r="R355" t="e">
        <f>_xlfn.TEXTBEFORE(_xlfn.TEXTAFTER(Table1[[#This Row],[description]],CHAR(10)&amp;"Video:"),CHAR(10))</f>
        <v>#N/A</v>
      </c>
      <c r="S355" s="1" t="e">
        <f>HYPERLINK(_xlfn.TEXTBEFORE(_xlfn.TEXTAFTER(Table1[[#This Row],[description]],"YouTube Music:"),CHAR(10)))</f>
        <v>#N/A</v>
      </c>
      <c r="T355" s="1" t="e">
        <f>HYPERLINK(_xlfn.TEXTBEFORE(_xlfn.TEXTAFTER(Table1[[#This Row],[description]],"Spotify:"),CHAR(10)))</f>
        <v>#N/A</v>
      </c>
      <c r="U355" s="1" t="e">
        <f>HYPERLINK(_xlfn.TEXTBEFORE(_xlfn.TEXTAFTER(Table1[[#This Row],[description]],"Apple Music:"),CHAR(10)))</f>
        <v>#N/A</v>
      </c>
      <c r="V355" s="1" t="e">
        <f>HYPERLINK(_xlfn.TEXTBEFORE(_xlfn.TEXTAFTER(Table1[[#This Row],[description]], "JioSaavn:"),CHAR(10)))</f>
        <v>#N/A</v>
      </c>
      <c r="W355" s="1" t="e">
        <f>HYPERLINK(_xlfn.TEXTBEFORE(_xlfn.TEXTAFTER(Table1[[#This Row],[description]], "Instagram Reel:"),CHAR(10)))</f>
        <v>#N/A</v>
      </c>
    </row>
    <row r="356" spans="1:23" x14ac:dyDescent="0.3">
      <c r="A356" t="s">
        <v>11</v>
      </c>
      <c r="B356" t="s">
        <v>2549</v>
      </c>
      <c r="C356" t="s">
        <v>2550</v>
      </c>
      <c r="D356" t="s">
        <v>2551</v>
      </c>
      <c r="E356" t="s">
        <v>2548</v>
      </c>
      <c r="F356" t="s">
        <v>16</v>
      </c>
      <c r="G356" t="s">
        <v>73</v>
      </c>
      <c r="H356" t="s">
        <v>2552</v>
      </c>
      <c r="I356" t="s">
        <v>2553</v>
      </c>
      <c r="J356" t="s">
        <v>2554</v>
      </c>
      <c r="K356" t="e">
        <f>LEFT(_xlfn.TEXTAFTER(Table1[[#This Row],[description]],"Music On:"),10)</f>
        <v>#N/A</v>
      </c>
      <c r="L356" t="str" cm="1">
        <f t="array" ref="L3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6" t="str">
        <f>_xlfn.TEXTBEFORE(Table1[[#This Row],[Title]],{":","(","-"})</f>
        <v xml:space="preserve">Jatt Brothers </v>
      </c>
      <c r="N356" t="e">
        <f>_xlfn.TEXTBEFORE(_xlfn.TEXTAFTER(Table1[[#This Row],[description]],"Singer:"),CHAR(10))</f>
        <v>#N/A</v>
      </c>
      <c r="O356" t="e">
        <f>_xlfn.TEXTBEFORE(_xlfn.TEXTAFTER(Table1[[#This Row],[description]],"Lyrics:"),CHAR(10))</f>
        <v>#N/A</v>
      </c>
      <c r="P356" t="e">
        <f>_xlfn.TEXTBEFORE(_xlfn.TEXTAFTER(Table1[[#This Row],[description]],"Composer:"),CHAR(10))</f>
        <v>#N/A</v>
      </c>
      <c r="Q356" t="e">
        <f>_xlfn.TEXTBEFORE(_xlfn.TEXTAFTER(Table1[[#This Row],[description]],CHAR(10)&amp;"Music:"),CHAR(10))</f>
        <v>#N/A</v>
      </c>
      <c r="R356" t="e">
        <f>_xlfn.TEXTBEFORE(_xlfn.TEXTAFTER(Table1[[#This Row],[description]],CHAR(10)&amp;"Video:"),CHAR(10))</f>
        <v>#N/A</v>
      </c>
      <c r="S356" s="1" t="e">
        <f>HYPERLINK(_xlfn.TEXTBEFORE(_xlfn.TEXTAFTER(Table1[[#This Row],[description]],"YouTube Music:"),CHAR(10)))</f>
        <v>#N/A</v>
      </c>
      <c r="T356" s="1" t="e">
        <f>HYPERLINK(_xlfn.TEXTBEFORE(_xlfn.TEXTAFTER(Table1[[#This Row],[description]],"Spotify:"),CHAR(10)))</f>
        <v>#N/A</v>
      </c>
      <c r="U356" s="1" t="e">
        <f>HYPERLINK(_xlfn.TEXTBEFORE(_xlfn.TEXTAFTER(Table1[[#This Row],[description]],"Apple Music:"),CHAR(10)))</f>
        <v>#N/A</v>
      </c>
      <c r="V356" s="1" t="e">
        <f>HYPERLINK(_xlfn.TEXTBEFORE(_xlfn.TEXTAFTER(Table1[[#This Row],[description]], "JioSaavn:"),CHAR(10)))</f>
        <v>#N/A</v>
      </c>
      <c r="W356" s="1" t="e">
        <f>HYPERLINK(_xlfn.TEXTBEFORE(_xlfn.TEXTAFTER(Table1[[#This Row],[description]], "Instagram Reel:"),CHAR(10)))</f>
        <v>#N/A</v>
      </c>
    </row>
    <row r="357" spans="1:23" x14ac:dyDescent="0.3">
      <c r="A357" t="s">
        <v>11</v>
      </c>
      <c r="B357" t="s">
        <v>2556</v>
      </c>
      <c r="C357" t="s">
        <v>1604</v>
      </c>
      <c r="D357" t="s">
        <v>2557</v>
      </c>
      <c r="E357" t="s">
        <v>2555</v>
      </c>
      <c r="F357" t="s">
        <v>16</v>
      </c>
      <c r="G357" t="s">
        <v>315</v>
      </c>
      <c r="H357" t="s">
        <v>2558</v>
      </c>
      <c r="I357" t="s">
        <v>2559</v>
      </c>
      <c r="J357" t="s">
        <v>2560</v>
      </c>
      <c r="K357" t="e">
        <f>LEFT(_xlfn.TEXTAFTER(Table1[[#This Row],[description]],"Music On:"),10)</f>
        <v>#N/A</v>
      </c>
      <c r="L357" t="str" cm="1">
        <f t="array" ref="L3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357" t="e">
        <f>_xlfn.TEXTBEFORE(Table1[[#This Row],[Title]],{":","(","-"})</f>
        <v>#N/A</v>
      </c>
      <c r="N357" t="e">
        <f>_xlfn.TEXTBEFORE(_xlfn.TEXTAFTER(Table1[[#This Row],[description]],"Singer:"),CHAR(10))</f>
        <v>#N/A</v>
      </c>
      <c r="O357" t="e">
        <f>_xlfn.TEXTBEFORE(_xlfn.TEXTAFTER(Table1[[#This Row],[description]],"Lyrics:"),CHAR(10))</f>
        <v>#N/A</v>
      </c>
      <c r="P357" t="e">
        <f>_xlfn.TEXTBEFORE(_xlfn.TEXTAFTER(Table1[[#This Row],[description]],"Composer:"),CHAR(10))</f>
        <v>#N/A</v>
      </c>
      <c r="Q357" t="e">
        <f>_xlfn.TEXTBEFORE(_xlfn.TEXTAFTER(Table1[[#This Row],[description]],CHAR(10)&amp;"Music:"),CHAR(10))</f>
        <v>#N/A</v>
      </c>
      <c r="R357" t="e">
        <f>_xlfn.TEXTBEFORE(_xlfn.TEXTAFTER(Table1[[#This Row],[description]],CHAR(10)&amp;"Video:"),CHAR(10))</f>
        <v>#N/A</v>
      </c>
      <c r="S357" s="1" t="e">
        <f>HYPERLINK(_xlfn.TEXTBEFORE(_xlfn.TEXTAFTER(Table1[[#This Row],[description]],"YouTube Music:"),CHAR(10)))</f>
        <v>#N/A</v>
      </c>
      <c r="T357" s="1" t="e">
        <f>HYPERLINK(_xlfn.TEXTBEFORE(_xlfn.TEXTAFTER(Table1[[#This Row],[description]],"Spotify:"),CHAR(10)))</f>
        <v>#N/A</v>
      </c>
      <c r="U357" s="1" t="e">
        <f>HYPERLINK(_xlfn.TEXTBEFORE(_xlfn.TEXTAFTER(Table1[[#This Row],[description]],"Apple Music:"),CHAR(10)))</f>
        <v>#N/A</v>
      </c>
      <c r="V357" s="1" t="e">
        <f>HYPERLINK(_xlfn.TEXTBEFORE(_xlfn.TEXTAFTER(Table1[[#This Row],[description]], "JioSaavn:"),CHAR(10)))</f>
        <v>#N/A</v>
      </c>
      <c r="W357" s="1" t="e">
        <f>HYPERLINK(_xlfn.TEXTBEFORE(_xlfn.TEXTAFTER(Table1[[#This Row],[description]], "Instagram Reel:"),CHAR(10)))</f>
        <v>#N/A</v>
      </c>
    </row>
    <row r="358" spans="1:23" x14ac:dyDescent="0.3">
      <c r="A358" t="s">
        <v>11</v>
      </c>
      <c r="B358" t="s">
        <v>2562</v>
      </c>
      <c r="C358" t="s">
        <v>2550</v>
      </c>
      <c r="D358" t="s">
        <v>2563</v>
      </c>
      <c r="E358" t="s">
        <v>2561</v>
      </c>
      <c r="F358" t="s">
        <v>16</v>
      </c>
      <c r="G358" t="s">
        <v>73</v>
      </c>
      <c r="H358" t="s">
        <v>2564</v>
      </c>
      <c r="I358" t="s">
        <v>2565</v>
      </c>
      <c r="J358" t="s">
        <v>2566</v>
      </c>
      <c r="K358" t="e">
        <f>LEFT(_xlfn.TEXTAFTER(Table1[[#This Row],[description]],"Music On:"),10)</f>
        <v>#N/A</v>
      </c>
      <c r="L358" t="str" cm="1">
        <f t="array" ref="L3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8" t="str">
        <f>_xlfn.TEXTBEFORE(Table1[[#This Row],[Title]],{":","(","-"})</f>
        <v xml:space="preserve">Jatt Brothers </v>
      </c>
      <c r="N358" t="e">
        <f>_xlfn.TEXTBEFORE(_xlfn.TEXTAFTER(Table1[[#This Row],[description]],"Singer:"),CHAR(10))</f>
        <v>#N/A</v>
      </c>
      <c r="O358" t="e">
        <f>_xlfn.TEXTBEFORE(_xlfn.TEXTAFTER(Table1[[#This Row],[description]],"Lyrics:"),CHAR(10))</f>
        <v>#N/A</v>
      </c>
      <c r="P358" t="e">
        <f>_xlfn.TEXTBEFORE(_xlfn.TEXTAFTER(Table1[[#This Row],[description]],"Composer:"),CHAR(10))</f>
        <v>#N/A</v>
      </c>
      <c r="Q358" t="e">
        <f>_xlfn.TEXTBEFORE(_xlfn.TEXTAFTER(Table1[[#This Row],[description]],CHAR(10)&amp;"Music:"),CHAR(10))</f>
        <v>#N/A</v>
      </c>
      <c r="R358" t="e">
        <f>_xlfn.TEXTBEFORE(_xlfn.TEXTAFTER(Table1[[#This Row],[description]],CHAR(10)&amp;"Video:"),CHAR(10))</f>
        <v>#N/A</v>
      </c>
      <c r="S358" s="1" t="e">
        <f>HYPERLINK(_xlfn.TEXTBEFORE(_xlfn.TEXTAFTER(Table1[[#This Row],[description]],"YouTube Music:"),CHAR(10)))</f>
        <v>#N/A</v>
      </c>
      <c r="T358" s="1" t="e">
        <f>HYPERLINK(_xlfn.TEXTBEFORE(_xlfn.TEXTAFTER(Table1[[#This Row],[description]],"Spotify:"),CHAR(10)))</f>
        <v>#N/A</v>
      </c>
      <c r="U358" s="1" t="e">
        <f>HYPERLINK(_xlfn.TEXTBEFORE(_xlfn.TEXTAFTER(Table1[[#This Row],[description]],"Apple Music:"),CHAR(10)))</f>
        <v>#N/A</v>
      </c>
      <c r="V358" s="1" t="e">
        <f>HYPERLINK(_xlfn.TEXTBEFORE(_xlfn.TEXTAFTER(Table1[[#This Row],[description]], "JioSaavn:"),CHAR(10)))</f>
        <v>#N/A</v>
      </c>
      <c r="W358" s="1" t="e">
        <f>HYPERLINK(_xlfn.TEXTBEFORE(_xlfn.TEXTAFTER(Table1[[#This Row],[description]], "Instagram Reel:"),CHAR(10)))</f>
        <v>#N/A</v>
      </c>
    </row>
    <row r="359" spans="1:23" x14ac:dyDescent="0.3">
      <c r="A359" t="s">
        <v>11</v>
      </c>
      <c r="B359" t="s">
        <v>2568</v>
      </c>
      <c r="C359" t="s">
        <v>2569</v>
      </c>
      <c r="D359" t="s">
        <v>2570</v>
      </c>
      <c r="E359" t="s">
        <v>2567</v>
      </c>
      <c r="F359" t="s">
        <v>16</v>
      </c>
      <c r="G359" t="s">
        <v>609</v>
      </c>
      <c r="H359" t="s">
        <v>2571</v>
      </c>
      <c r="I359" t="s">
        <v>2572</v>
      </c>
      <c r="J359" t="s">
        <v>2573</v>
      </c>
      <c r="K359" t="e">
        <f>LEFT(_xlfn.TEXTAFTER(Table1[[#This Row],[description]],"Music On:"),10)</f>
        <v>#N/A</v>
      </c>
      <c r="L359" t="str" cm="1">
        <f t="array" ref="L3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59" t="str">
        <f>_xlfn.TEXTBEFORE(Table1[[#This Row],[Title]],{":","(","-"})</f>
        <v xml:space="preserve">London </v>
      </c>
      <c r="N359" t="e">
        <f>_xlfn.TEXTBEFORE(_xlfn.TEXTAFTER(Table1[[#This Row],[description]],"Singer:"),CHAR(10))</f>
        <v>#N/A</v>
      </c>
      <c r="O359" t="e">
        <f>_xlfn.TEXTBEFORE(_xlfn.TEXTAFTER(Table1[[#This Row],[description]],"Lyrics:"),CHAR(10))</f>
        <v>#N/A</v>
      </c>
      <c r="P359" t="e">
        <f>_xlfn.TEXTBEFORE(_xlfn.TEXTAFTER(Table1[[#This Row],[description]],"Composer:"),CHAR(10))</f>
        <v>#N/A</v>
      </c>
      <c r="Q359" t="e">
        <f>_xlfn.TEXTBEFORE(_xlfn.TEXTAFTER(Table1[[#This Row],[description]],CHAR(10)&amp;"Music:"),CHAR(10))</f>
        <v>#N/A</v>
      </c>
      <c r="R359" t="e">
        <f>_xlfn.TEXTBEFORE(_xlfn.TEXTAFTER(Table1[[#This Row],[description]],CHAR(10)&amp;"Video:"),CHAR(10))</f>
        <v>#N/A</v>
      </c>
      <c r="S359" s="1" t="e">
        <f>HYPERLINK(_xlfn.TEXTBEFORE(_xlfn.TEXTAFTER(Table1[[#This Row],[description]],"YouTube Music:"),CHAR(10)))</f>
        <v>#N/A</v>
      </c>
      <c r="T359" s="1" t="e">
        <f>HYPERLINK(_xlfn.TEXTBEFORE(_xlfn.TEXTAFTER(Table1[[#This Row],[description]],"Spotify:"),CHAR(10)))</f>
        <v>#N/A</v>
      </c>
      <c r="U359" s="1" t="e">
        <f>HYPERLINK(_xlfn.TEXTBEFORE(_xlfn.TEXTAFTER(Table1[[#This Row],[description]],"Apple Music:"),CHAR(10)))</f>
        <v>#N/A</v>
      </c>
      <c r="V359" s="1" t="e">
        <f>HYPERLINK(_xlfn.TEXTBEFORE(_xlfn.TEXTAFTER(Table1[[#This Row],[description]], "JioSaavn:"),CHAR(10)))</f>
        <v>#N/A</v>
      </c>
      <c r="W359" s="1" t="e">
        <f>HYPERLINK(_xlfn.TEXTBEFORE(_xlfn.TEXTAFTER(Table1[[#This Row],[description]], "Instagram Reel:"),CHAR(10)))</f>
        <v>#N/A</v>
      </c>
    </row>
    <row r="360" spans="1:23" x14ac:dyDescent="0.3">
      <c r="A360" t="s">
        <v>11</v>
      </c>
      <c r="B360" t="s">
        <v>2575</v>
      </c>
      <c r="C360" t="s">
        <v>2550</v>
      </c>
      <c r="D360" t="s">
        <v>2576</v>
      </c>
      <c r="E360" t="s">
        <v>2574</v>
      </c>
      <c r="F360" t="s">
        <v>16</v>
      </c>
      <c r="G360" t="s">
        <v>73</v>
      </c>
      <c r="H360" t="s">
        <v>2577</v>
      </c>
      <c r="I360" t="s">
        <v>2578</v>
      </c>
      <c r="J360" t="s">
        <v>858</v>
      </c>
      <c r="K360" t="e">
        <f>LEFT(_xlfn.TEXTAFTER(Table1[[#This Row],[description]],"Music On:"),10)</f>
        <v>#N/A</v>
      </c>
      <c r="L360" t="str" cm="1">
        <f t="array" ref="L3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0" t="str">
        <f>_xlfn.TEXTBEFORE(Table1[[#This Row],[Title]],{":","(","-"})</f>
        <v xml:space="preserve">Jatt Brothers </v>
      </c>
      <c r="N360" t="e">
        <f>_xlfn.TEXTBEFORE(_xlfn.TEXTAFTER(Table1[[#This Row],[description]],"Singer:"),CHAR(10))</f>
        <v>#N/A</v>
      </c>
      <c r="O360" t="e">
        <f>_xlfn.TEXTBEFORE(_xlfn.TEXTAFTER(Table1[[#This Row],[description]],"Lyrics:"),CHAR(10))</f>
        <v>#N/A</v>
      </c>
      <c r="P360" t="e">
        <f>_xlfn.TEXTBEFORE(_xlfn.TEXTAFTER(Table1[[#This Row],[description]],"Composer:"),CHAR(10))</f>
        <v>#N/A</v>
      </c>
      <c r="Q360" t="e">
        <f>_xlfn.TEXTBEFORE(_xlfn.TEXTAFTER(Table1[[#This Row],[description]],CHAR(10)&amp;"Music:"),CHAR(10))</f>
        <v>#N/A</v>
      </c>
      <c r="R360" t="e">
        <f>_xlfn.TEXTBEFORE(_xlfn.TEXTAFTER(Table1[[#This Row],[description]],CHAR(10)&amp;"Video:"),CHAR(10))</f>
        <v>#N/A</v>
      </c>
      <c r="S360" s="1" t="e">
        <f>HYPERLINK(_xlfn.TEXTBEFORE(_xlfn.TEXTAFTER(Table1[[#This Row],[description]],"YouTube Music:"),CHAR(10)))</f>
        <v>#N/A</v>
      </c>
      <c r="T360" s="1" t="e">
        <f>HYPERLINK(_xlfn.TEXTBEFORE(_xlfn.TEXTAFTER(Table1[[#This Row],[description]],"Spotify:"),CHAR(10)))</f>
        <v>#N/A</v>
      </c>
      <c r="U360" s="1" t="e">
        <f>HYPERLINK(_xlfn.TEXTBEFORE(_xlfn.TEXTAFTER(Table1[[#This Row],[description]],"Apple Music:"),CHAR(10)))</f>
        <v>#N/A</v>
      </c>
      <c r="V360" s="1" t="e">
        <f>HYPERLINK(_xlfn.TEXTBEFORE(_xlfn.TEXTAFTER(Table1[[#This Row],[description]], "JioSaavn:"),CHAR(10)))</f>
        <v>#N/A</v>
      </c>
      <c r="W360" s="1" t="e">
        <f>HYPERLINK(_xlfn.TEXTBEFORE(_xlfn.TEXTAFTER(Table1[[#This Row],[description]], "Instagram Reel:"),CHAR(10)))</f>
        <v>#N/A</v>
      </c>
    </row>
    <row r="361" spans="1:23" x14ac:dyDescent="0.3">
      <c r="A361" t="s">
        <v>11</v>
      </c>
      <c r="B361" t="s">
        <v>2580</v>
      </c>
      <c r="C361" t="s">
        <v>2550</v>
      </c>
      <c r="D361" t="s">
        <v>2581</v>
      </c>
      <c r="E361" t="s">
        <v>2579</v>
      </c>
      <c r="F361" t="s">
        <v>16</v>
      </c>
      <c r="G361" t="s">
        <v>73</v>
      </c>
      <c r="H361" t="s">
        <v>2582</v>
      </c>
      <c r="I361" t="s">
        <v>2583</v>
      </c>
      <c r="J361" t="s">
        <v>2584</v>
      </c>
      <c r="K361" t="e">
        <f>LEFT(_xlfn.TEXTAFTER(Table1[[#This Row],[description]],"Music On:"),10)</f>
        <v>#N/A</v>
      </c>
      <c r="L361" t="str" cm="1">
        <f t="array" ref="L3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1" t="str">
        <f>_xlfn.TEXTBEFORE(Table1[[#This Row],[Title]],{":","(","-"})</f>
        <v xml:space="preserve">Jatt Brothers </v>
      </c>
      <c r="N361" t="e">
        <f>_xlfn.TEXTBEFORE(_xlfn.TEXTAFTER(Table1[[#This Row],[description]],"Singer:"),CHAR(10))</f>
        <v>#N/A</v>
      </c>
      <c r="O361" t="e">
        <f>_xlfn.TEXTBEFORE(_xlfn.TEXTAFTER(Table1[[#This Row],[description]],"Lyrics:"),CHAR(10))</f>
        <v>#N/A</v>
      </c>
      <c r="P361" t="e">
        <f>_xlfn.TEXTBEFORE(_xlfn.TEXTAFTER(Table1[[#This Row],[description]],"Composer:"),CHAR(10))</f>
        <v>#N/A</v>
      </c>
      <c r="Q361" t="e">
        <f>_xlfn.TEXTBEFORE(_xlfn.TEXTAFTER(Table1[[#This Row],[description]],CHAR(10)&amp;"Music:"),CHAR(10))</f>
        <v>#N/A</v>
      </c>
      <c r="R361" t="e">
        <f>_xlfn.TEXTBEFORE(_xlfn.TEXTAFTER(Table1[[#This Row],[description]],CHAR(10)&amp;"Video:"),CHAR(10))</f>
        <v>#N/A</v>
      </c>
      <c r="S361" s="1" t="e">
        <f>HYPERLINK(_xlfn.TEXTBEFORE(_xlfn.TEXTAFTER(Table1[[#This Row],[description]],"YouTube Music:"),CHAR(10)))</f>
        <v>#N/A</v>
      </c>
      <c r="T361" s="1" t="e">
        <f>HYPERLINK(_xlfn.TEXTBEFORE(_xlfn.TEXTAFTER(Table1[[#This Row],[description]],"Spotify:"),CHAR(10)))</f>
        <v>#N/A</v>
      </c>
      <c r="U361" s="1" t="e">
        <f>HYPERLINK(_xlfn.TEXTBEFORE(_xlfn.TEXTAFTER(Table1[[#This Row],[description]],"Apple Music:"),CHAR(10)))</f>
        <v>#N/A</v>
      </c>
      <c r="V361" s="1" t="e">
        <f>HYPERLINK(_xlfn.TEXTBEFORE(_xlfn.TEXTAFTER(Table1[[#This Row],[description]], "JioSaavn:"),CHAR(10)))</f>
        <v>#N/A</v>
      </c>
      <c r="W361" s="1" t="e">
        <f>HYPERLINK(_xlfn.TEXTBEFORE(_xlfn.TEXTAFTER(Table1[[#This Row],[description]], "Instagram Reel:"),CHAR(10)))</f>
        <v>#N/A</v>
      </c>
    </row>
    <row r="362" spans="1:23" x14ac:dyDescent="0.3">
      <c r="A362" t="s">
        <v>11</v>
      </c>
      <c r="B362" t="s">
        <v>2586</v>
      </c>
      <c r="C362" t="s">
        <v>2587</v>
      </c>
      <c r="D362" t="s">
        <v>2588</v>
      </c>
      <c r="E362" t="s">
        <v>2585</v>
      </c>
      <c r="F362" t="s">
        <v>16</v>
      </c>
      <c r="G362" t="s">
        <v>1414</v>
      </c>
      <c r="H362" t="s">
        <v>2589</v>
      </c>
      <c r="I362" t="s">
        <v>2590</v>
      </c>
      <c r="J362" t="s">
        <v>2591</v>
      </c>
      <c r="K362" t="e">
        <f>LEFT(_xlfn.TEXTAFTER(Table1[[#This Row],[description]],"Music On:"),10)</f>
        <v>#N/A</v>
      </c>
      <c r="L362" t="str" cm="1">
        <f t="array" ref="L3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2" t="str">
        <f>_xlfn.TEXTBEFORE(Table1[[#This Row],[Title]],{":","(","-"})</f>
        <v xml:space="preserve">Lamborghini </v>
      </c>
      <c r="N362" t="e">
        <f>_xlfn.TEXTBEFORE(_xlfn.TEXTAFTER(Table1[[#This Row],[description]],"Singer:"),CHAR(10))</f>
        <v>#N/A</v>
      </c>
      <c r="O362" t="e">
        <f>_xlfn.TEXTBEFORE(_xlfn.TEXTAFTER(Table1[[#This Row],[description]],"Lyrics:"),CHAR(10))</f>
        <v>#N/A</v>
      </c>
      <c r="P362" t="e">
        <f>_xlfn.TEXTBEFORE(_xlfn.TEXTAFTER(Table1[[#This Row],[description]],"Composer:"),CHAR(10))</f>
        <v>#N/A</v>
      </c>
      <c r="Q362" t="e">
        <f>_xlfn.TEXTBEFORE(_xlfn.TEXTAFTER(Table1[[#This Row],[description]],CHAR(10)&amp;"Music:"),CHAR(10))</f>
        <v>#N/A</v>
      </c>
      <c r="R362" t="e">
        <f>_xlfn.TEXTBEFORE(_xlfn.TEXTAFTER(Table1[[#This Row],[description]],CHAR(10)&amp;"Video:"),CHAR(10))</f>
        <v>#N/A</v>
      </c>
      <c r="S362" s="1" t="e">
        <f>HYPERLINK(_xlfn.TEXTBEFORE(_xlfn.TEXTAFTER(Table1[[#This Row],[description]],"YouTube Music:"),CHAR(10)))</f>
        <v>#N/A</v>
      </c>
      <c r="T362" s="1" t="e">
        <f>HYPERLINK(_xlfn.TEXTBEFORE(_xlfn.TEXTAFTER(Table1[[#This Row],[description]],"Spotify:"),CHAR(10)))</f>
        <v>#N/A</v>
      </c>
      <c r="U362" s="1" t="e">
        <f>HYPERLINK(_xlfn.TEXTBEFORE(_xlfn.TEXTAFTER(Table1[[#This Row],[description]],"Apple Music:"),CHAR(10)))</f>
        <v>#N/A</v>
      </c>
      <c r="V362" s="1" t="e">
        <f>HYPERLINK(_xlfn.TEXTBEFORE(_xlfn.TEXTAFTER(Table1[[#This Row],[description]], "JioSaavn:"),CHAR(10)))</f>
        <v>#N/A</v>
      </c>
      <c r="W362" s="1" t="e">
        <f>HYPERLINK(_xlfn.TEXTBEFORE(_xlfn.TEXTAFTER(Table1[[#This Row],[description]], "Instagram Reel:"),CHAR(10)))</f>
        <v>#N/A</v>
      </c>
    </row>
    <row r="363" spans="1:23" x14ac:dyDescent="0.3">
      <c r="A363" t="s">
        <v>11</v>
      </c>
      <c r="B363" t="s">
        <v>2593</v>
      </c>
      <c r="C363" t="s">
        <v>2550</v>
      </c>
      <c r="D363" t="s">
        <v>2594</v>
      </c>
      <c r="E363" t="s">
        <v>2592</v>
      </c>
      <c r="F363" t="s">
        <v>16</v>
      </c>
      <c r="G363" t="s">
        <v>73</v>
      </c>
      <c r="H363" t="s">
        <v>2595</v>
      </c>
      <c r="I363" t="s">
        <v>2596</v>
      </c>
      <c r="J363" t="s">
        <v>2597</v>
      </c>
      <c r="K363" t="e">
        <f>LEFT(_xlfn.TEXTAFTER(Table1[[#This Row],[description]],"Music On:"),10)</f>
        <v>#N/A</v>
      </c>
      <c r="L363" t="str" cm="1">
        <f t="array" ref="L3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3" t="str">
        <f>_xlfn.TEXTBEFORE(Table1[[#This Row],[Title]],{":","(","-"})</f>
        <v xml:space="preserve">Jatt Brothers </v>
      </c>
      <c r="N363" t="e">
        <f>_xlfn.TEXTBEFORE(_xlfn.TEXTAFTER(Table1[[#This Row],[description]],"Singer:"),CHAR(10))</f>
        <v>#N/A</v>
      </c>
      <c r="O363" t="e">
        <f>_xlfn.TEXTBEFORE(_xlfn.TEXTAFTER(Table1[[#This Row],[description]],"Lyrics:"),CHAR(10))</f>
        <v>#N/A</v>
      </c>
      <c r="P363" t="e">
        <f>_xlfn.TEXTBEFORE(_xlfn.TEXTAFTER(Table1[[#This Row],[description]],"Composer:"),CHAR(10))</f>
        <v>#N/A</v>
      </c>
      <c r="Q363" t="e">
        <f>_xlfn.TEXTBEFORE(_xlfn.TEXTAFTER(Table1[[#This Row],[description]],CHAR(10)&amp;"Music:"),CHAR(10))</f>
        <v>#N/A</v>
      </c>
      <c r="R363" t="e">
        <f>_xlfn.TEXTBEFORE(_xlfn.TEXTAFTER(Table1[[#This Row],[description]],CHAR(10)&amp;"Video:"),CHAR(10))</f>
        <v>#N/A</v>
      </c>
      <c r="S363" s="1" t="e">
        <f>HYPERLINK(_xlfn.TEXTBEFORE(_xlfn.TEXTAFTER(Table1[[#This Row],[description]],"YouTube Music:"),CHAR(10)))</f>
        <v>#N/A</v>
      </c>
      <c r="T363" s="1" t="e">
        <f>HYPERLINK(_xlfn.TEXTBEFORE(_xlfn.TEXTAFTER(Table1[[#This Row],[description]],"Spotify:"),CHAR(10)))</f>
        <v>#N/A</v>
      </c>
      <c r="U363" s="1" t="e">
        <f>HYPERLINK(_xlfn.TEXTBEFORE(_xlfn.TEXTAFTER(Table1[[#This Row],[description]],"Apple Music:"),CHAR(10)))</f>
        <v>#N/A</v>
      </c>
      <c r="V363" s="1" t="e">
        <f>HYPERLINK(_xlfn.TEXTBEFORE(_xlfn.TEXTAFTER(Table1[[#This Row],[description]], "JioSaavn:"),CHAR(10)))</f>
        <v>#N/A</v>
      </c>
      <c r="W363" s="1" t="e">
        <f>HYPERLINK(_xlfn.TEXTBEFORE(_xlfn.TEXTAFTER(Table1[[#This Row],[description]], "Instagram Reel:"),CHAR(10)))</f>
        <v>#N/A</v>
      </c>
    </row>
    <row r="364" spans="1:23" x14ac:dyDescent="0.3">
      <c r="A364" t="s">
        <v>11</v>
      </c>
      <c r="B364" t="s">
        <v>2599</v>
      </c>
      <c r="C364" t="s">
        <v>2600</v>
      </c>
      <c r="D364" t="s">
        <v>2601</v>
      </c>
      <c r="E364" t="s">
        <v>2598</v>
      </c>
      <c r="F364" t="s">
        <v>16</v>
      </c>
      <c r="G364" t="s">
        <v>1092</v>
      </c>
      <c r="H364" t="s">
        <v>2602</v>
      </c>
      <c r="I364" t="s">
        <v>2603</v>
      </c>
      <c r="J364" t="s">
        <v>2604</v>
      </c>
      <c r="K364" t="e">
        <f>LEFT(_xlfn.TEXTAFTER(Table1[[#This Row],[description]],"Music On:"),10)</f>
        <v>#N/A</v>
      </c>
      <c r="L364" t="str" cm="1">
        <f t="array" ref="L3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4" t="str">
        <f>_xlfn.TEXTBEFORE(Table1[[#This Row],[Title]],{":","(","-"})</f>
        <v xml:space="preserve">Yaara </v>
      </c>
      <c r="N364" t="e">
        <f>_xlfn.TEXTBEFORE(_xlfn.TEXTAFTER(Table1[[#This Row],[description]],"Singer:"),CHAR(10))</f>
        <v>#N/A</v>
      </c>
      <c r="O364" t="e">
        <f>_xlfn.TEXTBEFORE(_xlfn.TEXTAFTER(Table1[[#This Row],[description]],"Lyrics:"),CHAR(10))</f>
        <v>#N/A</v>
      </c>
      <c r="P364" t="e">
        <f>_xlfn.TEXTBEFORE(_xlfn.TEXTAFTER(Table1[[#This Row],[description]],"Composer:"),CHAR(10))</f>
        <v>#N/A</v>
      </c>
      <c r="Q364" t="e">
        <f>_xlfn.TEXTBEFORE(_xlfn.TEXTAFTER(Table1[[#This Row],[description]],CHAR(10)&amp;"Music:"),CHAR(10))</f>
        <v>#N/A</v>
      </c>
      <c r="R364" t="e">
        <f>_xlfn.TEXTBEFORE(_xlfn.TEXTAFTER(Table1[[#This Row],[description]],CHAR(10)&amp;"Video:"),CHAR(10))</f>
        <v>#N/A</v>
      </c>
      <c r="S364" s="1" t="e">
        <f>HYPERLINK(_xlfn.TEXTBEFORE(_xlfn.TEXTAFTER(Table1[[#This Row],[description]],"YouTube Music:"),CHAR(10)))</f>
        <v>#N/A</v>
      </c>
      <c r="T364" s="1" t="e">
        <f>HYPERLINK(_xlfn.TEXTBEFORE(_xlfn.TEXTAFTER(Table1[[#This Row],[description]],"Spotify:"),CHAR(10)))</f>
        <v>#N/A</v>
      </c>
      <c r="U364" s="1" t="e">
        <f>HYPERLINK(_xlfn.TEXTBEFORE(_xlfn.TEXTAFTER(Table1[[#This Row],[description]],"Apple Music:"),CHAR(10)))</f>
        <v>#N/A</v>
      </c>
      <c r="V364" s="1" t="e">
        <f>HYPERLINK(_xlfn.TEXTBEFORE(_xlfn.TEXTAFTER(Table1[[#This Row],[description]], "JioSaavn:"),CHAR(10)))</f>
        <v>#N/A</v>
      </c>
      <c r="W364" s="1" t="e">
        <f>HYPERLINK(_xlfn.TEXTBEFORE(_xlfn.TEXTAFTER(Table1[[#This Row],[description]], "Instagram Reel:"),CHAR(10)))</f>
        <v>#N/A</v>
      </c>
    </row>
    <row r="365" spans="1:23" x14ac:dyDescent="0.3">
      <c r="A365" t="s">
        <v>11</v>
      </c>
      <c r="B365" t="s">
        <v>2606</v>
      </c>
      <c r="C365" t="s">
        <v>2607</v>
      </c>
      <c r="D365" t="s">
        <v>2608</v>
      </c>
      <c r="E365" t="s">
        <v>2605</v>
      </c>
      <c r="F365" t="s">
        <v>16</v>
      </c>
      <c r="G365" t="s">
        <v>453</v>
      </c>
      <c r="H365" t="s">
        <v>2609</v>
      </c>
      <c r="I365" t="s">
        <v>2610</v>
      </c>
      <c r="J365" t="s">
        <v>1647</v>
      </c>
      <c r="K365" t="e">
        <f>LEFT(_xlfn.TEXTAFTER(Table1[[#This Row],[description]],"Music On:"),10)</f>
        <v>#N/A</v>
      </c>
      <c r="L365" t="str" cm="1">
        <f t="array" ref="L3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5" t="str">
        <f>_xlfn.TEXTBEFORE(Table1[[#This Row],[Title]],{":","(","-"})</f>
        <v xml:space="preserve">Time Table </v>
      </c>
      <c r="N365" t="e">
        <f>_xlfn.TEXTBEFORE(_xlfn.TEXTAFTER(Table1[[#This Row],[description]],"Singer:"),CHAR(10))</f>
        <v>#N/A</v>
      </c>
      <c r="O365" t="e">
        <f>_xlfn.TEXTBEFORE(_xlfn.TEXTAFTER(Table1[[#This Row],[description]],"Lyrics:"),CHAR(10))</f>
        <v>#N/A</v>
      </c>
      <c r="P365" t="e">
        <f>_xlfn.TEXTBEFORE(_xlfn.TEXTAFTER(Table1[[#This Row],[description]],"Composer:"),CHAR(10))</f>
        <v>#N/A</v>
      </c>
      <c r="Q365" t="e">
        <f>_xlfn.TEXTBEFORE(_xlfn.TEXTAFTER(Table1[[#This Row],[description]],CHAR(10)&amp;"Music:"),CHAR(10))</f>
        <v>#N/A</v>
      </c>
      <c r="R365" t="e">
        <f>_xlfn.TEXTBEFORE(_xlfn.TEXTAFTER(Table1[[#This Row],[description]],CHAR(10)&amp;"Video:"),CHAR(10))</f>
        <v>#N/A</v>
      </c>
      <c r="S365" s="1" t="e">
        <f>HYPERLINK(_xlfn.TEXTBEFORE(_xlfn.TEXTAFTER(Table1[[#This Row],[description]],"YouTube Music:"),CHAR(10)))</f>
        <v>#N/A</v>
      </c>
      <c r="T365" s="1" t="e">
        <f>HYPERLINK(_xlfn.TEXTBEFORE(_xlfn.TEXTAFTER(Table1[[#This Row],[description]],"Spotify:"),CHAR(10)))</f>
        <v>#N/A</v>
      </c>
      <c r="U365" s="1" t="e">
        <f>HYPERLINK(_xlfn.TEXTBEFORE(_xlfn.TEXTAFTER(Table1[[#This Row],[description]],"Apple Music:"),CHAR(10)))</f>
        <v>#N/A</v>
      </c>
      <c r="V365" s="1" t="e">
        <f>HYPERLINK(_xlfn.TEXTBEFORE(_xlfn.TEXTAFTER(Table1[[#This Row],[description]], "JioSaavn:"),CHAR(10)))</f>
        <v>#N/A</v>
      </c>
      <c r="W365" s="1" t="e">
        <f>HYPERLINK(_xlfn.TEXTBEFORE(_xlfn.TEXTAFTER(Table1[[#This Row],[description]], "Instagram Reel:"),CHAR(10)))</f>
        <v>#N/A</v>
      </c>
    </row>
    <row r="366" spans="1:23" x14ac:dyDescent="0.3">
      <c r="A366" t="s">
        <v>11</v>
      </c>
      <c r="B366" t="s">
        <v>2612</v>
      </c>
      <c r="C366" t="s">
        <v>2613</v>
      </c>
      <c r="D366" t="s">
        <v>2614</v>
      </c>
      <c r="E366" t="s">
        <v>2611</v>
      </c>
      <c r="F366" t="s">
        <v>16</v>
      </c>
      <c r="G366" t="s">
        <v>129</v>
      </c>
      <c r="H366" t="s">
        <v>2615</v>
      </c>
      <c r="I366" t="s">
        <v>2616</v>
      </c>
      <c r="J366" t="s">
        <v>2617</v>
      </c>
      <c r="K366" t="e">
        <f>LEFT(_xlfn.TEXTAFTER(Table1[[#This Row],[description]],"Music On:"),10)</f>
        <v>#N/A</v>
      </c>
      <c r="L366" t="str" cm="1">
        <f t="array" ref="L3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6" t="str">
        <f>_xlfn.TEXTBEFORE(Table1[[#This Row],[Title]],{":","(","-"})</f>
        <v xml:space="preserve">Yaar Mera </v>
      </c>
      <c r="N366" t="e">
        <f>_xlfn.TEXTBEFORE(_xlfn.TEXTAFTER(Table1[[#This Row],[description]],"Singer:"),CHAR(10))</f>
        <v>#N/A</v>
      </c>
      <c r="O366" t="e">
        <f>_xlfn.TEXTBEFORE(_xlfn.TEXTAFTER(Table1[[#This Row],[description]],"Lyrics:"),CHAR(10))</f>
        <v>#N/A</v>
      </c>
      <c r="P366" t="e">
        <f>_xlfn.TEXTBEFORE(_xlfn.TEXTAFTER(Table1[[#This Row],[description]],"Composer:"),CHAR(10))</f>
        <v>#N/A</v>
      </c>
      <c r="Q366" t="e">
        <f>_xlfn.TEXTBEFORE(_xlfn.TEXTAFTER(Table1[[#This Row],[description]],CHAR(10)&amp;"Music:"),CHAR(10))</f>
        <v>#N/A</v>
      </c>
      <c r="R366" t="e">
        <f>_xlfn.TEXTBEFORE(_xlfn.TEXTAFTER(Table1[[#This Row],[description]],CHAR(10)&amp;"Video:"),CHAR(10))</f>
        <v>#N/A</v>
      </c>
      <c r="S366" s="1" t="e">
        <f>HYPERLINK(_xlfn.TEXTBEFORE(_xlfn.TEXTAFTER(Table1[[#This Row],[description]],"YouTube Music:"),CHAR(10)))</f>
        <v>#N/A</v>
      </c>
      <c r="T366" s="1" t="e">
        <f>HYPERLINK(_xlfn.TEXTBEFORE(_xlfn.TEXTAFTER(Table1[[#This Row],[description]],"Spotify:"),CHAR(10)))</f>
        <v>#N/A</v>
      </c>
      <c r="U366" s="1" t="e">
        <f>HYPERLINK(_xlfn.TEXTBEFORE(_xlfn.TEXTAFTER(Table1[[#This Row],[description]],"Apple Music:"),CHAR(10)))</f>
        <v>#N/A</v>
      </c>
      <c r="V366" s="1" t="e">
        <f>HYPERLINK(_xlfn.TEXTBEFORE(_xlfn.TEXTAFTER(Table1[[#This Row],[description]], "JioSaavn:"),CHAR(10)))</f>
        <v>#N/A</v>
      </c>
      <c r="W366" s="1" t="e">
        <f>HYPERLINK(_xlfn.TEXTBEFORE(_xlfn.TEXTAFTER(Table1[[#This Row],[description]], "Instagram Reel:"),CHAR(10)))</f>
        <v>#N/A</v>
      </c>
    </row>
    <row r="367" spans="1:23" x14ac:dyDescent="0.3">
      <c r="A367" t="s">
        <v>11</v>
      </c>
      <c r="B367" t="s">
        <v>2619</v>
      </c>
      <c r="C367" t="s">
        <v>2620</v>
      </c>
      <c r="D367" t="s">
        <v>2621</v>
      </c>
      <c r="E367" t="s">
        <v>2618</v>
      </c>
      <c r="F367" t="s">
        <v>16</v>
      </c>
      <c r="G367" t="s">
        <v>293</v>
      </c>
      <c r="H367" t="s">
        <v>2622</v>
      </c>
      <c r="I367" t="s">
        <v>2623</v>
      </c>
      <c r="J367" t="s">
        <v>2624</v>
      </c>
      <c r="K367" t="e">
        <f>LEFT(_xlfn.TEXTAFTER(Table1[[#This Row],[description]],"Music On:"),10)</f>
        <v>#N/A</v>
      </c>
      <c r="L367" t="str" cm="1">
        <f t="array" ref="L3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7" t="str">
        <f>_xlfn.TEXTBEFORE(Table1[[#This Row],[Title]],{":","(","-"})</f>
        <v xml:space="preserve">Yaara </v>
      </c>
      <c r="N367" t="e">
        <f>_xlfn.TEXTBEFORE(_xlfn.TEXTAFTER(Table1[[#This Row],[description]],"Singer:"),CHAR(10))</f>
        <v>#N/A</v>
      </c>
      <c r="O367" t="e">
        <f>_xlfn.TEXTBEFORE(_xlfn.TEXTAFTER(Table1[[#This Row],[description]],"Lyrics:"),CHAR(10))</f>
        <v>#N/A</v>
      </c>
      <c r="P367" t="e">
        <f>_xlfn.TEXTBEFORE(_xlfn.TEXTAFTER(Table1[[#This Row],[description]],"Composer:"),CHAR(10))</f>
        <v>#N/A</v>
      </c>
      <c r="Q367" t="e">
        <f>_xlfn.TEXTBEFORE(_xlfn.TEXTAFTER(Table1[[#This Row],[description]],CHAR(10)&amp;"Music:"),CHAR(10))</f>
        <v>#N/A</v>
      </c>
      <c r="R367" t="e">
        <f>_xlfn.TEXTBEFORE(_xlfn.TEXTAFTER(Table1[[#This Row],[description]],CHAR(10)&amp;"Video:"),CHAR(10))</f>
        <v>#N/A</v>
      </c>
      <c r="S367" s="1" t="e">
        <f>HYPERLINK(_xlfn.TEXTBEFORE(_xlfn.TEXTAFTER(Table1[[#This Row],[description]],"YouTube Music:"),CHAR(10)))</f>
        <v>#N/A</v>
      </c>
      <c r="T367" s="1" t="e">
        <f>HYPERLINK(_xlfn.TEXTBEFORE(_xlfn.TEXTAFTER(Table1[[#This Row],[description]],"Spotify:"),CHAR(10)))</f>
        <v>#N/A</v>
      </c>
      <c r="U367" s="1" t="e">
        <f>HYPERLINK(_xlfn.TEXTBEFORE(_xlfn.TEXTAFTER(Table1[[#This Row],[description]],"Apple Music:"),CHAR(10)))</f>
        <v>#N/A</v>
      </c>
      <c r="V367" s="1" t="e">
        <f>HYPERLINK(_xlfn.TEXTBEFORE(_xlfn.TEXTAFTER(Table1[[#This Row],[description]], "JioSaavn:"),CHAR(10)))</f>
        <v>#N/A</v>
      </c>
      <c r="W367" s="1" t="e">
        <f>HYPERLINK(_xlfn.TEXTBEFORE(_xlfn.TEXTAFTER(Table1[[#This Row],[description]], "Instagram Reel:"),CHAR(10)))</f>
        <v>#N/A</v>
      </c>
    </row>
    <row r="368" spans="1:23" x14ac:dyDescent="0.3">
      <c r="A368" t="s">
        <v>11</v>
      </c>
      <c r="B368" t="s">
        <v>2626</v>
      </c>
      <c r="C368" t="s">
        <v>2627</v>
      </c>
      <c r="D368" t="s">
        <v>2628</v>
      </c>
      <c r="E368" t="s">
        <v>2625</v>
      </c>
      <c r="F368" t="s">
        <v>16</v>
      </c>
      <c r="G368" t="s">
        <v>285</v>
      </c>
      <c r="H368" t="s">
        <v>2629</v>
      </c>
      <c r="I368" t="s">
        <v>2630</v>
      </c>
      <c r="J368" t="s">
        <v>2631</v>
      </c>
      <c r="K368" t="e">
        <f>LEFT(_xlfn.TEXTAFTER(Table1[[#This Row],[description]],"Label:"),2)</f>
        <v>#N/A</v>
      </c>
      <c r="L368" t="str" cm="1">
        <f t="array" ref="L3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8" t="str">
        <f>_xlfn.TEXTBEFORE(Table1[[#This Row],[Title]],{":","(","-"})</f>
        <v xml:space="preserve">Do Naina </v>
      </c>
      <c r="N368" t="e">
        <f>_xlfn.TEXTBEFORE(_xlfn.TEXTAFTER(Table1[[#This Row],[description]],"Singer:"),CHAR(10))</f>
        <v>#N/A</v>
      </c>
      <c r="O368" t="e">
        <f>_xlfn.TEXTBEFORE(_xlfn.TEXTAFTER(Table1[[#This Row],[description]],"Lyrics:"),CHAR(10))</f>
        <v>#N/A</v>
      </c>
      <c r="P368" t="e">
        <f>_xlfn.TEXTBEFORE(_xlfn.TEXTAFTER(Table1[[#This Row],[description]],"Composer:"),CHAR(10))</f>
        <v>#N/A</v>
      </c>
      <c r="Q368" t="e">
        <f>_xlfn.TEXTBEFORE(_xlfn.TEXTAFTER(Table1[[#This Row],[description]],CHAR(10)&amp;"Music:"),CHAR(10))</f>
        <v>#N/A</v>
      </c>
      <c r="R368" t="e">
        <f>_xlfn.TEXTBEFORE(_xlfn.TEXTAFTER(Table1[[#This Row],[description]],CHAR(10)&amp;"Video:"),CHAR(10))</f>
        <v>#N/A</v>
      </c>
      <c r="S368" s="1" t="e">
        <f>HYPERLINK(_xlfn.TEXTBEFORE(_xlfn.TEXTAFTER(Table1[[#This Row],[description]],"YouTube Music:"),CHAR(10)))</f>
        <v>#N/A</v>
      </c>
      <c r="T368" s="1" t="e">
        <f>HYPERLINK(_xlfn.TEXTBEFORE(_xlfn.TEXTAFTER(Table1[[#This Row],[description]],"Spotify:"),CHAR(10)))</f>
        <v>#N/A</v>
      </c>
      <c r="U368" s="1" t="e">
        <f>HYPERLINK(_xlfn.TEXTBEFORE(_xlfn.TEXTAFTER(Table1[[#This Row],[description]],"Apple Music:"),CHAR(10)))</f>
        <v>#N/A</v>
      </c>
      <c r="V368" s="1" t="e">
        <f>HYPERLINK(_xlfn.TEXTBEFORE(_xlfn.TEXTAFTER(Table1[[#This Row],[description]], "JioSaavn:"),CHAR(10)))</f>
        <v>#N/A</v>
      </c>
      <c r="W368" s="1" t="e">
        <f>HYPERLINK(_xlfn.TEXTBEFORE(_xlfn.TEXTAFTER(Table1[[#This Row],[description]], "Instagram Reel:"),CHAR(10)))</f>
        <v>#N/A</v>
      </c>
    </row>
    <row r="369" spans="1:23" x14ac:dyDescent="0.3">
      <c r="A369" t="s">
        <v>11</v>
      </c>
      <c r="B369" t="s">
        <v>2633</v>
      </c>
      <c r="C369" t="s">
        <v>2634</v>
      </c>
      <c r="D369" t="s">
        <v>2635</v>
      </c>
      <c r="E369" t="s">
        <v>2632</v>
      </c>
      <c r="F369" t="s">
        <v>16</v>
      </c>
      <c r="G369" t="s">
        <v>2111</v>
      </c>
      <c r="H369" t="s">
        <v>2636</v>
      </c>
      <c r="I369" t="s">
        <v>2637</v>
      </c>
      <c r="J369" t="s">
        <v>2638</v>
      </c>
      <c r="K369" t="e">
        <f>LEFT(_xlfn.TEXTAFTER(Table1[[#This Row],[description]],"Music On:"),10)</f>
        <v>#N/A</v>
      </c>
      <c r="L369" t="str" cm="1">
        <f t="array" ref="L3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69" t="str">
        <f>_xlfn.TEXTBEFORE(Table1[[#This Row],[Title]],{":","(","-"})</f>
        <v xml:space="preserve">Chandigarh </v>
      </c>
      <c r="N369" t="e">
        <f>_xlfn.TEXTBEFORE(_xlfn.TEXTAFTER(Table1[[#This Row],[description]],"Singer:"),CHAR(10))</f>
        <v>#N/A</v>
      </c>
      <c r="O369" t="e">
        <f>_xlfn.TEXTBEFORE(_xlfn.TEXTAFTER(Table1[[#This Row],[description]],"Lyrics:"),CHAR(10))</f>
        <v>#N/A</v>
      </c>
      <c r="P369" t="e">
        <f>_xlfn.TEXTBEFORE(_xlfn.TEXTAFTER(Table1[[#This Row],[description]],"Composer:"),CHAR(10))</f>
        <v>#N/A</v>
      </c>
      <c r="Q369" t="e">
        <f>_xlfn.TEXTBEFORE(_xlfn.TEXTAFTER(Table1[[#This Row],[description]],CHAR(10)&amp;"Music:"),CHAR(10))</f>
        <v>#N/A</v>
      </c>
      <c r="R369" t="e">
        <f>_xlfn.TEXTBEFORE(_xlfn.TEXTAFTER(Table1[[#This Row],[description]],CHAR(10)&amp;"Video:"),CHAR(10))</f>
        <v>#N/A</v>
      </c>
      <c r="S369" s="1" t="e">
        <f>HYPERLINK(_xlfn.TEXTBEFORE(_xlfn.TEXTAFTER(Table1[[#This Row],[description]],"YouTube Music:"),CHAR(10)))</f>
        <v>#N/A</v>
      </c>
      <c r="T369" s="1" t="e">
        <f>HYPERLINK(_xlfn.TEXTBEFORE(_xlfn.TEXTAFTER(Table1[[#This Row],[description]],"Spotify:"),CHAR(10)))</f>
        <v>#N/A</v>
      </c>
      <c r="U369" s="1" t="e">
        <f>HYPERLINK(_xlfn.TEXTBEFORE(_xlfn.TEXTAFTER(Table1[[#This Row],[description]],"Apple Music:"),CHAR(10)))</f>
        <v>#N/A</v>
      </c>
      <c r="V369" s="1" t="e">
        <f>HYPERLINK(_xlfn.TEXTBEFORE(_xlfn.TEXTAFTER(Table1[[#This Row],[description]], "JioSaavn:"),CHAR(10)))</f>
        <v>#N/A</v>
      </c>
      <c r="W369" s="1" t="e">
        <f>HYPERLINK(_xlfn.TEXTBEFORE(_xlfn.TEXTAFTER(Table1[[#This Row],[description]], "Instagram Reel:"),CHAR(10)))</f>
        <v>#N/A</v>
      </c>
    </row>
    <row r="370" spans="1:23" x14ac:dyDescent="0.3">
      <c r="A370" t="s">
        <v>11</v>
      </c>
      <c r="B370" t="s">
        <v>2640</v>
      </c>
      <c r="C370" t="s">
        <v>2641</v>
      </c>
      <c r="D370" t="s">
        <v>2642</v>
      </c>
      <c r="E370" t="s">
        <v>2639</v>
      </c>
      <c r="F370" t="s">
        <v>16</v>
      </c>
      <c r="G370" t="s">
        <v>676</v>
      </c>
      <c r="H370" t="s">
        <v>2643</v>
      </c>
      <c r="I370" t="s">
        <v>2644</v>
      </c>
      <c r="J370" t="s">
        <v>2645</v>
      </c>
      <c r="K370" t="e">
        <f>LEFT(_xlfn.TEXTAFTER(Table1[[#This Row],[description]],"Music On:"),10)</f>
        <v>#N/A</v>
      </c>
      <c r="L370" t="str" cm="1">
        <f t="array" ref="L3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0" t="str">
        <f>_xlfn.TEXTBEFORE(Table1[[#This Row],[Title]],{":","(","-"})</f>
        <v xml:space="preserve">Chitta Kurta </v>
      </c>
      <c r="N370" t="e">
        <f>_xlfn.TEXTBEFORE(_xlfn.TEXTAFTER(Table1[[#This Row],[description]],"Singer:"),CHAR(10))</f>
        <v>#N/A</v>
      </c>
      <c r="O370" t="e">
        <f>_xlfn.TEXTBEFORE(_xlfn.TEXTAFTER(Table1[[#This Row],[description]],"Lyrics:"),CHAR(10))</f>
        <v>#N/A</v>
      </c>
      <c r="P370" t="e">
        <f>_xlfn.TEXTBEFORE(_xlfn.TEXTAFTER(Table1[[#This Row],[description]],"Composer:"),CHAR(10))</f>
        <v>#N/A</v>
      </c>
      <c r="Q370" t="e">
        <f>_xlfn.TEXTBEFORE(_xlfn.TEXTAFTER(Table1[[#This Row],[description]],CHAR(10)&amp;"Music:"),CHAR(10))</f>
        <v>#N/A</v>
      </c>
      <c r="R370" t="e">
        <f>_xlfn.TEXTBEFORE(_xlfn.TEXTAFTER(Table1[[#This Row],[description]],CHAR(10)&amp;"Video:"),CHAR(10))</f>
        <v>#N/A</v>
      </c>
      <c r="S370" s="1" t="e">
        <f>HYPERLINK(_xlfn.TEXTBEFORE(_xlfn.TEXTAFTER(Table1[[#This Row],[description]],"YouTube Music:"),CHAR(10)))</f>
        <v>#N/A</v>
      </c>
      <c r="T370" s="1" t="e">
        <f>HYPERLINK(_xlfn.TEXTBEFORE(_xlfn.TEXTAFTER(Table1[[#This Row],[description]],"Spotify:"),CHAR(10)))</f>
        <v>#N/A</v>
      </c>
      <c r="U370" s="1" t="e">
        <f>HYPERLINK(_xlfn.TEXTBEFORE(_xlfn.TEXTAFTER(Table1[[#This Row],[description]],"Apple Music:"),CHAR(10)))</f>
        <v>#N/A</v>
      </c>
      <c r="V370" s="1" t="e">
        <f>HYPERLINK(_xlfn.TEXTBEFORE(_xlfn.TEXTAFTER(Table1[[#This Row],[description]], "JioSaavn:"),CHAR(10)))</f>
        <v>#N/A</v>
      </c>
      <c r="W370" s="1" t="e">
        <f>HYPERLINK(_xlfn.TEXTBEFORE(_xlfn.TEXTAFTER(Table1[[#This Row],[description]], "Instagram Reel:"),CHAR(10)))</f>
        <v>#N/A</v>
      </c>
    </row>
    <row r="371" spans="1:23" x14ac:dyDescent="0.3">
      <c r="A371" t="s">
        <v>11</v>
      </c>
      <c r="B371" t="s">
        <v>2647</v>
      </c>
      <c r="C371" t="s">
        <v>2648</v>
      </c>
      <c r="D371" t="s">
        <v>2649</v>
      </c>
      <c r="E371" t="s">
        <v>2646</v>
      </c>
      <c r="F371" t="s">
        <v>16</v>
      </c>
      <c r="G371" t="s">
        <v>2650</v>
      </c>
      <c r="H371" t="s">
        <v>2651</v>
      </c>
      <c r="I371" t="s">
        <v>2652</v>
      </c>
      <c r="J371" t="s">
        <v>2653</v>
      </c>
      <c r="K371" t="e">
        <f>LEFT(_xlfn.TEXTAFTER(Table1[[#This Row],[description]],"Music On:"),10)</f>
        <v>#N/A</v>
      </c>
      <c r="L371" t="str" cm="1">
        <f t="array" ref="L3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1" t="str">
        <f>_xlfn.TEXTBEFORE(Table1[[#This Row],[Title]],{":","(","-"})</f>
        <v xml:space="preserve">Tukda Chann Da </v>
      </c>
      <c r="N371" t="e">
        <f>_xlfn.TEXTBEFORE(_xlfn.TEXTAFTER(Table1[[#This Row],[description]],"Singer:"),CHAR(10))</f>
        <v>#N/A</v>
      </c>
      <c r="O371" t="e">
        <f>_xlfn.TEXTBEFORE(_xlfn.TEXTAFTER(Table1[[#This Row],[description]],"Lyrics:"),CHAR(10))</f>
        <v>#N/A</v>
      </c>
      <c r="P371" t="e">
        <f>_xlfn.TEXTBEFORE(_xlfn.TEXTAFTER(Table1[[#This Row],[description]],"Composer:"),CHAR(10))</f>
        <v>#N/A</v>
      </c>
      <c r="Q371" t="e">
        <f>_xlfn.TEXTBEFORE(_xlfn.TEXTAFTER(Table1[[#This Row],[description]],CHAR(10)&amp;"Music:"),CHAR(10))</f>
        <v>#N/A</v>
      </c>
      <c r="R371" t="e">
        <f>_xlfn.TEXTBEFORE(_xlfn.TEXTAFTER(Table1[[#This Row],[description]],CHAR(10)&amp;"Video:"),CHAR(10))</f>
        <v>#N/A</v>
      </c>
      <c r="S371" s="1" t="e">
        <f>HYPERLINK(_xlfn.TEXTBEFORE(_xlfn.TEXTAFTER(Table1[[#This Row],[description]],"YouTube Music:"),CHAR(10)))</f>
        <v>#N/A</v>
      </c>
      <c r="T371" s="1" t="e">
        <f>HYPERLINK(_xlfn.TEXTBEFORE(_xlfn.TEXTAFTER(Table1[[#This Row],[description]],"Spotify:"),CHAR(10)))</f>
        <v>#N/A</v>
      </c>
      <c r="U371" s="1" t="e">
        <f>HYPERLINK(_xlfn.TEXTBEFORE(_xlfn.TEXTAFTER(Table1[[#This Row],[description]],"Apple Music:"),CHAR(10)))</f>
        <v>#N/A</v>
      </c>
      <c r="V371" s="1" t="e">
        <f>HYPERLINK(_xlfn.TEXTBEFORE(_xlfn.TEXTAFTER(Table1[[#This Row],[description]], "JioSaavn:"),CHAR(10)))</f>
        <v>#N/A</v>
      </c>
      <c r="W371" s="1" t="e">
        <f>HYPERLINK(_xlfn.TEXTBEFORE(_xlfn.TEXTAFTER(Table1[[#This Row],[description]], "Instagram Reel:"),CHAR(10)))</f>
        <v>#N/A</v>
      </c>
    </row>
    <row r="372" spans="1:23" x14ac:dyDescent="0.3">
      <c r="A372" t="s">
        <v>11</v>
      </c>
      <c r="B372" t="s">
        <v>2655</v>
      </c>
      <c r="C372" t="s">
        <v>2656</v>
      </c>
      <c r="D372" t="s">
        <v>2657</v>
      </c>
      <c r="E372" t="s">
        <v>2654</v>
      </c>
      <c r="F372" t="s">
        <v>16</v>
      </c>
      <c r="G372" t="s">
        <v>1861</v>
      </c>
      <c r="H372" t="s">
        <v>2658</v>
      </c>
      <c r="I372" t="s">
        <v>2659</v>
      </c>
      <c r="J372" t="s">
        <v>2660</v>
      </c>
      <c r="K372" t="e">
        <f>LEFT(_xlfn.TEXTAFTER(Table1[[#This Row],[description]],"Music On:"),10)</f>
        <v>#N/A</v>
      </c>
      <c r="L372" t="str" cm="1">
        <f t="array" ref="L3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2" t="str">
        <f>_xlfn.TEXTBEFORE(Table1[[#This Row],[Title]],{":","(","-"})</f>
        <v xml:space="preserve">Jatt Brothers </v>
      </c>
      <c r="N372" t="e">
        <f>_xlfn.TEXTBEFORE(_xlfn.TEXTAFTER(Table1[[#This Row],[description]],"Singer:"),CHAR(10))</f>
        <v>#N/A</v>
      </c>
      <c r="O372" t="e">
        <f>_xlfn.TEXTBEFORE(_xlfn.TEXTAFTER(Table1[[#This Row],[description]],"Lyrics:"),CHAR(10))</f>
        <v>#N/A</v>
      </c>
      <c r="P372" t="e">
        <f>_xlfn.TEXTBEFORE(_xlfn.TEXTAFTER(Table1[[#This Row],[description]],"Composer:"),CHAR(10))</f>
        <v>#N/A</v>
      </c>
      <c r="Q372" t="e">
        <f>_xlfn.TEXTBEFORE(_xlfn.TEXTAFTER(Table1[[#This Row],[description]],CHAR(10)&amp;"Music:"),CHAR(10))</f>
        <v>#N/A</v>
      </c>
      <c r="R372" t="e">
        <f>_xlfn.TEXTBEFORE(_xlfn.TEXTAFTER(Table1[[#This Row],[description]],CHAR(10)&amp;"Video:"),CHAR(10))</f>
        <v>#N/A</v>
      </c>
      <c r="S372" s="1" t="e">
        <f>HYPERLINK(_xlfn.TEXTBEFORE(_xlfn.TEXTAFTER(Table1[[#This Row],[description]],"YouTube Music:"),CHAR(10)))</f>
        <v>#N/A</v>
      </c>
      <c r="T372" s="1" t="e">
        <f>HYPERLINK(_xlfn.TEXTBEFORE(_xlfn.TEXTAFTER(Table1[[#This Row],[description]],"Spotify:"),CHAR(10)))</f>
        <v>#N/A</v>
      </c>
      <c r="U372" s="1" t="e">
        <f>HYPERLINK(_xlfn.TEXTBEFORE(_xlfn.TEXTAFTER(Table1[[#This Row],[description]],"Apple Music:"),CHAR(10)))</f>
        <v>#N/A</v>
      </c>
      <c r="V372" s="1" t="e">
        <f>HYPERLINK(_xlfn.TEXTBEFORE(_xlfn.TEXTAFTER(Table1[[#This Row],[description]], "JioSaavn:"),CHAR(10)))</f>
        <v>#N/A</v>
      </c>
      <c r="W372" s="1" t="e">
        <f>HYPERLINK(_xlfn.TEXTBEFORE(_xlfn.TEXTAFTER(Table1[[#This Row],[description]], "Instagram Reel:"),CHAR(10)))</f>
        <v>#N/A</v>
      </c>
    </row>
    <row r="373" spans="1:23" x14ac:dyDescent="0.3">
      <c r="A373" t="s">
        <v>11</v>
      </c>
      <c r="B373" t="s">
        <v>2662</v>
      </c>
      <c r="C373" t="s">
        <v>2663</v>
      </c>
      <c r="D373" t="s">
        <v>2664</v>
      </c>
      <c r="E373" t="s">
        <v>2661</v>
      </c>
      <c r="F373" t="s">
        <v>16</v>
      </c>
      <c r="G373" t="s">
        <v>161</v>
      </c>
      <c r="H373" t="s">
        <v>2665</v>
      </c>
      <c r="I373" t="s">
        <v>2666</v>
      </c>
      <c r="J373" t="s">
        <v>2667</v>
      </c>
      <c r="K373" t="e">
        <f>LEFT(_xlfn.TEXTAFTER(Table1[[#This Row],[description]],"Music On:"),10)</f>
        <v>#N/A</v>
      </c>
      <c r="L373" t="str" cm="1">
        <f t="array" ref="L3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3" t="str">
        <f>_xlfn.TEXTBEFORE(Table1[[#This Row],[Title]],{":","(","-"})</f>
        <v xml:space="preserve">Juttiyan Da Joda </v>
      </c>
      <c r="N373" t="e">
        <f>_xlfn.TEXTBEFORE(_xlfn.TEXTAFTER(Table1[[#This Row],[description]],"Singer:"),CHAR(10))</f>
        <v>#N/A</v>
      </c>
      <c r="O373" t="e">
        <f>_xlfn.TEXTBEFORE(_xlfn.TEXTAFTER(Table1[[#This Row],[description]],"Lyrics:"),CHAR(10))</f>
        <v>#N/A</v>
      </c>
      <c r="P373" t="e">
        <f>_xlfn.TEXTBEFORE(_xlfn.TEXTAFTER(Table1[[#This Row],[description]],"Composer:"),CHAR(10))</f>
        <v>#N/A</v>
      </c>
      <c r="Q373" t="e">
        <f>_xlfn.TEXTBEFORE(_xlfn.TEXTAFTER(Table1[[#This Row],[description]],CHAR(10)&amp;"Music:"),CHAR(10))</f>
        <v>#N/A</v>
      </c>
      <c r="R373" t="e">
        <f>_xlfn.TEXTBEFORE(_xlfn.TEXTAFTER(Table1[[#This Row],[description]],CHAR(10)&amp;"Video:"),CHAR(10))</f>
        <v>#N/A</v>
      </c>
      <c r="S373" s="1" t="e">
        <f>HYPERLINK(_xlfn.TEXTBEFORE(_xlfn.TEXTAFTER(Table1[[#This Row],[description]],"YouTube Music:"),CHAR(10)))</f>
        <v>#N/A</v>
      </c>
      <c r="T373" s="1" t="e">
        <f>HYPERLINK(_xlfn.TEXTBEFORE(_xlfn.TEXTAFTER(Table1[[#This Row],[description]],"Spotify:"),CHAR(10)))</f>
        <v>#N/A</v>
      </c>
      <c r="U373" s="1" t="e">
        <f>HYPERLINK(_xlfn.TEXTBEFORE(_xlfn.TEXTAFTER(Table1[[#This Row],[description]],"Apple Music:"),CHAR(10)))</f>
        <v>#N/A</v>
      </c>
      <c r="V373" s="1" t="e">
        <f>HYPERLINK(_xlfn.TEXTBEFORE(_xlfn.TEXTAFTER(Table1[[#This Row],[description]], "JioSaavn:"),CHAR(10)))</f>
        <v>#N/A</v>
      </c>
      <c r="W373" s="1" t="e">
        <f>HYPERLINK(_xlfn.TEXTBEFORE(_xlfn.TEXTAFTER(Table1[[#This Row],[description]], "Instagram Reel:"),CHAR(10)))</f>
        <v>#N/A</v>
      </c>
    </row>
    <row r="374" spans="1:23" x14ac:dyDescent="0.3">
      <c r="A374" t="s">
        <v>11</v>
      </c>
      <c r="B374" t="s">
        <v>2669</v>
      </c>
      <c r="C374" t="s">
        <v>2670</v>
      </c>
      <c r="D374" t="s">
        <v>2671</v>
      </c>
      <c r="E374" t="s">
        <v>2668</v>
      </c>
      <c r="F374" t="s">
        <v>16</v>
      </c>
      <c r="G374" t="s">
        <v>538</v>
      </c>
      <c r="H374" t="s">
        <v>2672</v>
      </c>
      <c r="I374" t="s">
        <v>2673</v>
      </c>
      <c r="J374" t="s">
        <v>2674</v>
      </c>
      <c r="K374" t="e">
        <f>LEFT(_xlfn.TEXTAFTER(Table1[[#This Row],[description]],"Music On:"),10)</f>
        <v>#N/A</v>
      </c>
      <c r="L374" t="str" cm="1">
        <f t="array" ref="L3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4" t="str">
        <f>_xlfn.TEXTBEFORE(Table1[[#This Row],[Title]],{":","(","-"})</f>
        <v xml:space="preserve">Badmashi </v>
      </c>
      <c r="N374" t="e">
        <f>_xlfn.TEXTBEFORE(_xlfn.TEXTAFTER(Table1[[#This Row],[description]],"Singer:"),CHAR(10))</f>
        <v>#N/A</v>
      </c>
      <c r="O374" t="e">
        <f>_xlfn.TEXTBEFORE(_xlfn.TEXTAFTER(Table1[[#This Row],[description]],"Lyrics:"),CHAR(10))</f>
        <v>#N/A</v>
      </c>
      <c r="P374" t="e">
        <f>_xlfn.TEXTBEFORE(_xlfn.TEXTAFTER(Table1[[#This Row],[description]],"Composer:"),CHAR(10))</f>
        <v>#N/A</v>
      </c>
      <c r="Q374" t="e">
        <f>_xlfn.TEXTBEFORE(_xlfn.TEXTAFTER(Table1[[#This Row],[description]],CHAR(10)&amp;"Music:"),CHAR(10))</f>
        <v>#N/A</v>
      </c>
      <c r="R374" t="e">
        <f>_xlfn.TEXTBEFORE(_xlfn.TEXTAFTER(Table1[[#This Row],[description]],CHAR(10)&amp;"Video:"),CHAR(10))</f>
        <v>#N/A</v>
      </c>
      <c r="S374" s="1" t="e">
        <f>HYPERLINK(_xlfn.TEXTBEFORE(_xlfn.TEXTAFTER(Table1[[#This Row],[description]],"YouTube Music:"),CHAR(10)))</f>
        <v>#N/A</v>
      </c>
      <c r="T374" s="1" t="e">
        <f>HYPERLINK(_xlfn.TEXTBEFORE(_xlfn.TEXTAFTER(Table1[[#This Row],[description]],"Spotify:"),CHAR(10)))</f>
        <v>#N/A</v>
      </c>
      <c r="U374" s="1" t="e">
        <f>HYPERLINK(_xlfn.TEXTBEFORE(_xlfn.TEXTAFTER(Table1[[#This Row],[description]],"Apple Music:"),CHAR(10)))</f>
        <v>#N/A</v>
      </c>
      <c r="V374" s="1" t="e">
        <f>HYPERLINK(_xlfn.TEXTBEFORE(_xlfn.TEXTAFTER(Table1[[#This Row],[description]], "JioSaavn:"),CHAR(10)))</f>
        <v>#N/A</v>
      </c>
      <c r="W374" s="1" t="e">
        <f>HYPERLINK(_xlfn.TEXTBEFORE(_xlfn.TEXTAFTER(Table1[[#This Row],[description]], "Instagram Reel:"),CHAR(10)))</f>
        <v>#N/A</v>
      </c>
    </row>
    <row r="375" spans="1:23" x14ac:dyDescent="0.3">
      <c r="A375" t="s">
        <v>11</v>
      </c>
      <c r="B375" t="s">
        <v>2676</v>
      </c>
      <c r="C375" t="s">
        <v>2677</v>
      </c>
      <c r="D375" t="s">
        <v>2678</v>
      </c>
      <c r="E375" t="s">
        <v>2675</v>
      </c>
      <c r="F375" t="s">
        <v>16</v>
      </c>
      <c r="G375" t="s">
        <v>1914</v>
      </c>
      <c r="H375" t="s">
        <v>2679</v>
      </c>
      <c r="I375" t="s">
        <v>2680</v>
      </c>
      <c r="J375" t="s">
        <v>2681</v>
      </c>
      <c r="K375" t="e">
        <f>LEFT(_xlfn.TEXTAFTER(Table1[[#This Row],[description]],"Music On:"),10)</f>
        <v>#N/A</v>
      </c>
      <c r="L375" t="str" cm="1">
        <f t="array" ref="L3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5" t="str">
        <f>_xlfn.TEXTBEFORE(Table1[[#This Row],[Title]],{":","(","-"})</f>
        <v xml:space="preserve">Vailpuna </v>
      </c>
      <c r="N375" t="e">
        <f>_xlfn.TEXTBEFORE(_xlfn.TEXTAFTER(Table1[[#This Row],[description]],"Singer:"),CHAR(10))</f>
        <v>#N/A</v>
      </c>
      <c r="O375" t="e">
        <f>_xlfn.TEXTBEFORE(_xlfn.TEXTAFTER(Table1[[#This Row],[description]],"Lyrics:"),CHAR(10))</f>
        <v>#N/A</v>
      </c>
      <c r="P375" t="e">
        <f>_xlfn.TEXTBEFORE(_xlfn.TEXTAFTER(Table1[[#This Row],[description]],"Composer:"),CHAR(10))</f>
        <v>#N/A</v>
      </c>
      <c r="Q375" t="e">
        <f>_xlfn.TEXTBEFORE(_xlfn.TEXTAFTER(Table1[[#This Row],[description]],CHAR(10)&amp;"Music:"),CHAR(10))</f>
        <v>#N/A</v>
      </c>
      <c r="R375" t="e">
        <f>_xlfn.TEXTBEFORE(_xlfn.TEXTAFTER(Table1[[#This Row],[description]],CHAR(10)&amp;"Video:"),CHAR(10))</f>
        <v>#N/A</v>
      </c>
      <c r="S375" s="1" t="e">
        <f>HYPERLINK(_xlfn.TEXTBEFORE(_xlfn.TEXTAFTER(Table1[[#This Row],[description]],"YouTube Music:"),CHAR(10)))</f>
        <v>#N/A</v>
      </c>
      <c r="T375" s="1" t="e">
        <f>HYPERLINK(_xlfn.TEXTBEFORE(_xlfn.TEXTAFTER(Table1[[#This Row],[description]],"Spotify:"),CHAR(10)))</f>
        <v>#N/A</v>
      </c>
      <c r="U375" s="1" t="e">
        <f>HYPERLINK(_xlfn.TEXTBEFORE(_xlfn.TEXTAFTER(Table1[[#This Row],[description]],"Apple Music:"),CHAR(10)))</f>
        <v>#N/A</v>
      </c>
      <c r="V375" s="1" t="e">
        <f>HYPERLINK(_xlfn.TEXTBEFORE(_xlfn.TEXTAFTER(Table1[[#This Row],[description]], "JioSaavn:"),CHAR(10)))</f>
        <v>#N/A</v>
      </c>
      <c r="W375" s="1" t="e">
        <f>HYPERLINK(_xlfn.TEXTBEFORE(_xlfn.TEXTAFTER(Table1[[#This Row],[description]], "Instagram Reel:"),CHAR(10)))</f>
        <v>#N/A</v>
      </c>
    </row>
    <row r="376" spans="1:23" x14ac:dyDescent="0.3">
      <c r="A376" t="s">
        <v>11</v>
      </c>
      <c r="B376" t="s">
        <v>2683</v>
      </c>
      <c r="C376" t="s">
        <v>2684</v>
      </c>
      <c r="D376" t="s">
        <v>2685</v>
      </c>
      <c r="E376" t="s">
        <v>2682</v>
      </c>
      <c r="F376" t="s">
        <v>16</v>
      </c>
      <c r="G376" t="s">
        <v>2686</v>
      </c>
      <c r="H376" t="s">
        <v>2687</v>
      </c>
      <c r="I376" t="s">
        <v>2688</v>
      </c>
      <c r="J376" t="s">
        <v>2689</v>
      </c>
      <c r="K376" t="e">
        <f>LEFT(_xlfn.TEXTAFTER(Table1[[#This Row],[description]],"Music On:"),10)</f>
        <v>#N/A</v>
      </c>
      <c r="L376" t="str" cm="1">
        <f t="array" ref="L3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6" t="str">
        <f>_xlfn.TEXTBEFORE(Table1[[#This Row],[Title]],{":","(","-"})</f>
        <v xml:space="preserve">Parche </v>
      </c>
      <c r="N376" t="e">
        <f>_xlfn.TEXTBEFORE(_xlfn.TEXTAFTER(Table1[[#This Row],[description]],"Singer:"),CHAR(10))</f>
        <v>#N/A</v>
      </c>
      <c r="O376" t="e">
        <f>_xlfn.TEXTBEFORE(_xlfn.TEXTAFTER(Table1[[#This Row],[description]],"Lyrics:"),CHAR(10))</f>
        <v>#N/A</v>
      </c>
      <c r="P376" t="e">
        <f>_xlfn.TEXTBEFORE(_xlfn.TEXTAFTER(Table1[[#This Row],[description]],"Composer:"),CHAR(10))</f>
        <v>#N/A</v>
      </c>
      <c r="Q376" t="e">
        <f>_xlfn.TEXTBEFORE(_xlfn.TEXTAFTER(Table1[[#This Row],[description]],CHAR(10)&amp;"Music:"),CHAR(10))</f>
        <v>#N/A</v>
      </c>
      <c r="R376" t="e">
        <f>_xlfn.TEXTBEFORE(_xlfn.TEXTAFTER(Table1[[#This Row],[description]],CHAR(10)&amp;"Video:"),CHAR(10))</f>
        <v>#N/A</v>
      </c>
      <c r="S376" s="1" t="e">
        <f>HYPERLINK(_xlfn.TEXTBEFORE(_xlfn.TEXTAFTER(Table1[[#This Row],[description]],"YouTube Music:"),CHAR(10)))</f>
        <v>#N/A</v>
      </c>
      <c r="T376" s="1" t="e">
        <f>HYPERLINK(_xlfn.TEXTBEFORE(_xlfn.TEXTAFTER(Table1[[#This Row],[description]],"Spotify:"),CHAR(10)))</f>
        <v>#N/A</v>
      </c>
      <c r="U376" s="1" t="e">
        <f>HYPERLINK(_xlfn.TEXTBEFORE(_xlfn.TEXTAFTER(Table1[[#This Row],[description]],"Apple Music:"),CHAR(10)))</f>
        <v>#N/A</v>
      </c>
      <c r="V376" s="1" t="e">
        <f>HYPERLINK(_xlfn.TEXTBEFORE(_xlfn.TEXTAFTER(Table1[[#This Row],[description]], "JioSaavn:"),CHAR(10)))</f>
        <v>#N/A</v>
      </c>
      <c r="W376" s="1" t="e">
        <f>HYPERLINK(_xlfn.TEXTBEFORE(_xlfn.TEXTAFTER(Table1[[#This Row],[description]], "Instagram Reel:"),CHAR(10)))</f>
        <v>#N/A</v>
      </c>
    </row>
    <row r="377" spans="1:23" x14ac:dyDescent="0.3">
      <c r="A377" t="s">
        <v>11</v>
      </c>
      <c r="B377" t="s">
        <v>2691</v>
      </c>
      <c r="C377" t="s">
        <v>2692</v>
      </c>
      <c r="D377" t="s">
        <v>2693</v>
      </c>
      <c r="E377" t="s">
        <v>2690</v>
      </c>
      <c r="F377" t="s">
        <v>16</v>
      </c>
      <c r="G377" t="s">
        <v>1040</v>
      </c>
      <c r="H377" t="s">
        <v>2694</v>
      </c>
      <c r="I377" t="s">
        <v>2695</v>
      </c>
      <c r="J377" t="s">
        <v>2696</v>
      </c>
      <c r="K377" t="e">
        <f>LEFT(_xlfn.TEXTAFTER(Table1[[#This Row],[description]],"Music On:"),10)</f>
        <v>#N/A</v>
      </c>
      <c r="L377" t="str" cm="1">
        <f t="array" ref="L3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7" t="str">
        <f>_xlfn.TEXTBEFORE(Table1[[#This Row],[Title]],{":","(","-"})</f>
        <v xml:space="preserve">Shooter </v>
      </c>
      <c r="N377" t="e">
        <f>_xlfn.TEXTBEFORE(_xlfn.TEXTAFTER(Table1[[#This Row],[description]],"Singer:"),CHAR(10))</f>
        <v>#N/A</v>
      </c>
      <c r="O377" t="e">
        <f>_xlfn.TEXTBEFORE(_xlfn.TEXTAFTER(Table1[[#This Row],[description]],"Lyrics:"),CHAR(10))</f>
        <v>#N/A</v>
      </c>
      <c r="P377" t="e">
        <f>_xlfn.TEXTBEFORE(_xlfn.TEXTAFTER(Table1[[#This Row],[description]],"Composer:"),CHAR(10))</f>
        <v>#N/A</v>
      </c>
      <c r="Q377" t="e">
        <f>_xlfn.TEXTBEFORE(_xlfn.TEXTAFTER(Table1[[#This Row],[description]],CHAR(10)&amp;"Music:"),CHAR(10))</f>
        <v>#N/A</v>
      </c>
      <c r="R377" t="e">
        <f>_xlfn.TEXTBEFORE(_xlfn.TEXTAFTER(Table1[[#This Row],[description]],CHAR(10)&amp;"Video:"),CHAR(10))</f>
        <v>#N/A</v>
      </c>
      <c r="S377" s="1" t="e">
        <f>HYPERLINK(_xlfn.TEXTBEFORE(_xlfn.TEXTAFTER(Table1[[#This Row],[description]],"YouTube Music:"),CHAR(10)))</f>
        <v>#N/A</v>
      </c>
      <c r="T377" s="1" t="e">
        <f>HYPERLINK(_xlfn.TEXTBEFORE(_xlfn.TEXTAFTER(Table1[[#This Row],[description]],"Spotify:"),CHAR(10)))</f>
        <v>#N/A</v>
      </c>
      <c r="U377" s="1" t="e">
        <f>HYPERLINK(_xlfn.TEXTBEFORE(_xlfn.TEXTAFTER(Table1[[#This Row],[description]],"Apple Music:"),CHAR(10)))</f>
        <v>#N/A</v>
      </c>
      <c r="V377" s="1" t="e">
        <f>HYPERLINK(_xlfn.TEXTBEFORE(_xlfn.TEXTAFTER(Table1[[#This Row],[description]], "JioSaavn:"),CHAR(10)))</f>
        <v>#N/A</v>
      </c>
      <c r="W377" s="1" t="e">
        <f>HYPERLINK(_xlfn.TEXTBEFORE(_xlfn.TEXTAFTER(Table1[[#This Row],[description]], "Instagram Reel:"),CHAR(10)))</f>
        <v>#N/A</v>
      </c>
    </row>
    <row r="378" spans="1:23" x14ac:dyDescent="0.3">
      <c r="A378" t="s">
        <v>11</v>
      </c>
      <c r="B378" t="s">
        <v>2698</v>
      </c>
      <c r="C378" t="s">
        <v>2699</v>
      </c>
      <c r="D378" t="s">
        <v>2700</v>
      </c>
      <c r="E378" t="s">
        <v>2697</v>
      </c>
      <c r="F378" t="s">
        <v>16</v>
      </c>
      <c r="G378" t="s">
        <v>2701</v>
      </c>
      <c r="H378" t="s">
        <v>2702</v>
      </c>
      <c r="I378" t="s">
        <v>2703</v>
      </c>
      <c r="J378" t="s">
        <v>2704</v>
      </c>
      <c r="K378" t="e">
        <f>LEFT(_xlfn.TEXTAFTER(Table1[[#This Row],[description]],"Music On:"),10)</f>
        <v>#N/A</v>
      </c>
      <c r="L378" t="str" cm="1">
        <f t="array" ref="L3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8" t="str">
        <f>_xlfn.TEXTBEFORE(Table1[[#This Row],[Title]],{":","(","-"})</f>
        <v xml:space="preserve">Shooter </v>
      </c>
      <c r="N378" t="e">
        <f>_xlfn.TEXTBEFORE(_xlfn.TEXTAFTER(Table1[[#This Row],[description]],"Singer:"),CHAR(10))</f>
        <v>#N/A</v>
      </c>
      <c r="O378" t="e">
        <f>_xlfn.TEXTBEFORE(_xlfn.TEXTAFTER(Table1[[#This Row],[description]],"Lyrics:"),CHAR(10))</f>
        <v>#N/A</v>
      </c>
      <c r="P378" t="e">
        <f>_xlfn.TEXTBEFORE(_xlfn.TEXTAFTER(Table1[[#This Row],[description]],"Composer:"),CHAR(10))</f>
        <v>#N/A</v>
      </c>
      <c r="Q378" t="e">
        <f>_xlfn.TEXTBEFORE(_xlfn.TEXTAFTER(Table1[[#This Row],[description]],CHAR(10)&amp;"Music:"),CHAR(10))</f>
        <v>#N/A</v>
      </c>
      <c r="R378" t="e">
        <f>_xlfn.TEXTBEFORE(_xlfn.TEXTAFTER(Table1[[#This Row],[description]],CHAR(10)&amp;"Video:"),CHAR(10))</f>
        <v>#N/A</v>
      </c>
      <c r="S378" s="1" t="e">
        <f>HYPERLINK(_xlfn.TEXTBEFORE(_xlfn.TEXTAFTER(Table1[[#This Row],[description]],"YouTube Music:"),CHAR(10)))</f>
        <v>#N/A</v>
      </c>
      <c r="T378" s="1" t="e">
        <f>HYPERLINK(_xlfn.TEXTBEFORE(_xlfn.TEXTAFTER(Table1[[#This Row],[description]],"Spotify:"),CHAR(10)))</f>
        <v>#N/A</v>
      </c>
      <c r="U378" s="1" t="e">
        <f>HYPERLINK(_xlfn.TEXTBEFORE(_xlfn.TEXTAFTER(Table1[[#This Row],[description]],"Apple Music:"),CHAR(10)))</f>
        <v>#N/A</v>
      </c>
      <c r="V378" s="1" t="e">
        <f>HYPERLINK(_xlfn.TEXTBEFORE(_xlfn.TEXTAFTER(Table1[[#This Row],[description]], "JioSaavn:"),CHAR(10)))</f>
        <v>#N/A</v>
      </c>
      <c r="W378" s="1" t="e">
        <f>HYPERLINK(_xlfn.TEXTBEFORE(_xlfn.TEXTAFTER(Table1[[#This Row],[description]], "Instagram Reel:"),CHAR(10)))</f>
        <v>#N/A</v>
      </c>
    </row>
    <row r="379" spans="1:23" x14ac:dyDescent="0.3">
      <c r="A379" t="s">
        <v>11</v>
      </c>
      <c r="B379" t="s">
        <v>2706</v>
      </c>
      <c r="C379" t="s">
        <v>2707</v>
      </c>
      <c r="D379" t="s">
        <v>2708</v>
      </c>
      <c r="E379" t="s">
        <v>2705</v>
      </c>
      <c r="F379" t="s">
        <v>16</v>
      </c>
      <c r="G379" t="s">
        <v>1978</v>
      </c>
      <c r="H379" t="s">
        <v>2709</v>
      </c>
      <c r="I379" t="s">
        <v>2710</v>
      </c>
      <c r="J379" t="s">
        <v>2711</v>
      </c>
      <c r="K379" t="e">
        <f>LEFT(_xlfn.TEXTAFTER(Table1[[#This Row],[description]],"Music On:"),10)</f>
        <v>#N/A</v>
      </c>
      <c r="L379" t="str" cm="1">
        <f t="array" ref="L3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79" t="str">
        <f>_xlfn.TEXTBEFORE(Table1[[#This Row],[Title]],{":","(","-"})</f>
        <v xml:space="preserve">Fer Tenu Dasunga </v>
      </c>
      <c r="N379" t="e">
        <f>_xlfn.TEXTBEFORE(_xlfn.TEXTAFTER(Table1[[#This Row],[description]],"Singer:"),CHAR(10))</f>
        <v>#N/A</v>
      </c>
      <c r="O379" t="e">
        <f>_xlfn.TEXTBEFORE(_xlfn.TEXTAFTER(Table1[[#This Row],[description]],"Lyrics:"),CHAR(10))</f>
        <v>#N/A</v>
      </c>
      <c r="P379" t="e">
        <f>_xlfn.TEXTBEFORE(_xlfn.TEXTAFTER(Table1[[#This Row],[description]],"Composer:"),CHAR(10))</f>
        <v>#N/A</v>
      </c>
      <c r="Q379" t="e">
        <f>_xlfn.TEXTBEFORE(_xlfn.TEXTAFTER(Table1[[#This Row],[description]],CHAR(10)&amp;"Music:"),CHAR(10))</f>
        <v>#N/A</v>
      </c>
      <c r="R379" t="e">
        <f>_xlfn.TEXTBEFORE(_xlfn.TEXTAFTER(Table1[[#This Row],[description]],CHAR(10)&amp;"Video:"),CHAR(10))</f>
        <v>#N/A</v>
      </c>
      <c r="S379" s="1" t="e">
        <f>HYPERLINK(_xlfn.TEXTBEFORE(_xlfn.TEXTAFTER(Table1[[#This Row],[description]],"YouTube Music:"),CHAR(10)))</f>
        <v>#N/A</v>
      </c>
      <c r="T379" s="1" t="e">
        <f>HYPERLINK(_xlfn.TEXTBEFORE(_xlfn.TEXTAFTER(Table1[[#This Row],[description]],"Spotify:"),CHAR(10)))</f>
        <v>#N/A</v>
      </c>
      <c r="U379" s="1" t="e">
        <f>HYPERLINK(_xlfn.TEXTBEFORE(_xlfn.TEXTAFTER(Table1[[#This Row],[description]],"Apple Music:"),CHAR(10)))</f>
        <v>#N/A</v>
      </c>
      <c r="V379" s="1" t="e">
        <f>HYPERLINK(_xlfn.TEXTBEFORE(_xlfn.TEXTAFTER(Table1[[#This Row],[description]], "JioSaavn:"),CHAR(10)))</f>
        <v>#N/A</v>
      </c>
      <c r="W379" s="1" t="e">
        <f>HYPERLINK(_xlfn.TEXTBEFORE(_xlfn.TEXTAFTER(Table1[[#This Row],[description]], "Instagram Reel:"),CHAR(10)))</f>
        <v>#N/A</v>
      </c>
    </row>
    <row r="380" spans="1:23" x14ac:dyDescent="0.3">
      <c r="A380" t="s">
        <v>11</v>
      </c>
      <c r="B380" t="s">
        <v>2713</v>
      </c>
      <c r="C380" t="s">
        <v>2714</v>
      </c>
      <c r="D380" t="s">
        <v>2715</v>
      </c>
      <c r="E380" t="s">
        <v>2712</v>
      </c>
      <c r="F380" t="s">
        <v>16</v>
      </c>
      <c r="G380" t="s">
        <v>983</v>
      </c>
      <c r="H380" t="s">
        <v>2716</v>
      </c>
      <c r="I380" t="s">
        <v>2717</v>
      </c>
      <c r="J380" t="s">
        <v>2718</v>
      </c>
      <c r="K380" t="e">
        <f>LEFT(_xlfn.TEXTAFTER(Table1[[#This Row],[description]],"Music On:"),10)</f>
        <v>#N/A</v>
      </c>
      <c r="L380" t="str" cm="1">
        <f t="array" ref="L3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0" t="str">
        <f>_xlfn.TEXTBEFORE(Table1[[#This Row],[Title]],{":","(","-"})</f>
        <v xml:space="preserve">Faslan Te Nasla </v>
      </c>
      <c r="N380" t="e">
        <f>_xlfn.TEXTBEFORE(_xlfn.TEXTAFTER(Table1[[#This Row],[description]],"Singer:"),CHAR(10))</f>
        <v>#N/A</v>
      </c>
      <c r="O380" t="e">
        <f>_xlfn.TEXTBEFORE(_xlfn.TEXTAFTER(Table1[[#This Row],[description]],"Lyrics:"),CHAR(10))</f>
        <v>#N/A</v>
      </c>
      <c r="P380" t="e">
        <f>_xlfn.TEXTBEFORE(_xlfn.TEXTAFTER(Table1[[#This Row],[description]],"Composer:"),CHAR(10))</f>
        <v>#N/A</v>
      </c>
      <c r="Q380" t="e">
        <f>_xlfn.TEXTBEFORE(_xlfn.TEXTAFTER(Table1[[#This Row],[description]],CHAR(10)&amp;"Music:"),CHAR(10))</f>
        <v>#N/A</v>
      </c>
      <c r="R380" t="e">
        <f>_xlfn.TEXTBEFORE(_xlfn.TEXTAFTER(Table1[[#This Row],[description]],CHAR(10)&amp;"Video:"),CHAR(10))</f>
        <v>#N/A</v>
      </c>
      <c r="S380" s="1" t="e">
        <f>HYPERLINK(_xlfn.TEXTBEFORE(_xlfn.TEXTAFTER(Table1[[#This Row],[description]],"YouTube Music:"),CHAR(10)))</f>
        <v>#N/A</v>
      </c>
      <c r="T380" s="1" t="e">
        <f>HYPERLINK(_xlfn.TEXTBEFORE(_xlfn.TEXTAFTER(Table1[[#This Row],[description]],"Spotify:"),CHAR(10)))</f>
        <v>#N/A</v>
      </c>
      <c r="U380" s="1" t="e">
        <f>HYPERLINK(_xlfn.TEXTBEFORE(_xlfn.TEXTAFTER(Table1[[#This Row],[description]],"Apple Music:"),CHAR(10)))</f>
        <v>#N/A</v>
      </c>
      <c r="V380" s="1" t="e">
        <f>HYPERLINK(_xlfn.TEXTBEFORE(_xlfn.TEXTAFTER(Table1[[#This Row],[description]], "JioSaavn:"),CHAR(10)))</f>
        <v>#N/A</v>
      </c>
      <c r="W380" s="1" t="e">
        <f>HYPERLINK(_xlfn.TEXTBEFORE(_xlfn.TEXTAFTER(Table1[[#This Row],[description]], "Instagram Reel:"),CHAR(10)))</f>
        <v>#N/A</v>
      </c>
    </row>
    <row r="381" spans="1:23" x14ac:dyDescent="0.3">
      <c r="A381" t="s">
        <v>11</v>
      </c>
      <c r="B381" t="s">
        <v>2720</v>
      </c>
      <c r="C381" t="s">
        <v>2721</v>
      </c>
      <c r="D381" t="s">
        <v>2722</v>
      </c>
      <c r="E381" t="s">
        <v>2719</v>
      </c>
      <c r="F381" t="s">
        <v>16</v>
      </c>
      <c r="G381" t="s">
        <v>1092</v>
      </c>
      <c r="H381" t="s">
        <v>2723</v>
      </c>
      <c r="I381" t="s">
        <v>2724</v>
      </c>
      <c r="J381" t="s">
        <v>2725</v>
      </c>
      <c r="K381" t="e">
        <f>LEFT(_xlfn.TEXTAFTER(Table1[[#This Row],[description]],"Music On:"),10)</f>
        <v>#N/A</v>
      </c>
      <c r="L381" t="str" cm="1">
        <f t="array" ref="L3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1" t="str">
        <f>_xlfn.TEXTBEFORE(Table1[[#This Row],[Title]],{":","(","-"})</f>
        <v xml:space="preserve">Raule Gaule </v>
      </c>
      <c r="N381" t="e">
        <f>_xlfn.TEXTBEFORE(_xlfn.TEXTAFTER(Table1[[#This Row],[description]],"Singer:"),CHAR(10))</f>
        <v>#N/A</v>
      </c>
      <c r="O381" t="e">
        <f>_xlfn.TEXTBEFORE(_xlfn.TEXTAFTER(Table1[[#This Row],[description]],"Lyrics:"),CHAR(10))</f>
        <v>#N/A</v>
      </c>
      <c r="P381" t="e">
        <f>_xlfn.TEXTBEFORE(_xlfn.TEXTAFTER(Table1[[#This Row],[description]],"Composer:"),CHAR(10))</f>
        <v>#N/A</v>
      </c>
      <c r="Q381" t="e">
        <f>_xlfn.TEXTBEFORE(_xlfn.TEXTAFTER(Table1[[#This Row],[description]],CHAR(10)&amp;"Music:"),CHAR(10))</f>
        <v>#N/A</v>
      </c>
      <c r="R381" t="e">
        <f>_xlfn.TEXTBEFORE(_xlfn.TEXTAFTER(Table1[[#This Row],[description]],CHAR(10)&amp;"Video:"),CHAR(10))</f>
        <v>#N/A</v>
      </c>
      <c r="S381" s="1" t="e">
        <f>HYPERLINK(_xlfn.TEXTBEFORE(_xlfn.TEXTAFTER(Table1[[#This Row],[description]],"YouTube Music:"),CHAR(10)))</f>
        <v>#N/A</v>
      </c>
      <c r="T381" s="1" t="e">
        <f>HYPERLINK(_xlfn.TEXTBEFORE(_xlfn.TEXTAFTER(Table1[[#This Row],[description]],"Spotify:"),CHAR(10)))</f>
        <v>#N/A</v>
      </c>
      <c r="U381" s="1" t="e">
        <f>HYPERLINK(_xlfn.TEXTBEFORE(_xlfn.TEXTAFTER(Table1[[#This Row],[description]],"Apple Music:"),CHAR(10)))</f>
        <v>#N/A</v>
      </c>
      <c r="V381" s="1" t="e">
        <f>HYPERLINK(_xlfn.TEXTBEFORE(_xlfn.TEXTAFTER(Table1[[#This Row],[description]], "JioSaavn:"),CHAR(10)))</f>
        <v>#N/A</v>
      </c>
      <c r="W381" s="1" t="e">
        <f>HYPERLINK(_xlfn.TEXTBEFORE(_xlfn.TEXTAFTER(Table1[[#This Row],[description]], "Instagram Reel:"),CHAR(10)))</f>
        <v>#N/A</v>
      </c>
    </row>
    <row r="382" spans="1:23" x14ac:dyDescent="0.3">
      <c r="A382" t="s">
        <v>11</v>
      </c>
      <c r="B382" t="s">
        <v>2727</v>
      </c>
      <c r="C382" t="s">
        <v>2728</v>
      </c>
      <c r="D382" t="s">
        <v>2729</v>
      </c>
      <c r="E382" t="s">
        <v>2726</v>
      </c>
      <c r="F382" t="s">
        <v>16</v>
      </c>
      <c r="G382" t="s">
        <v>353</v>
      </c>
      <c r="H382" t="s">
        <v>2730</v>
      </c>
      <c r="I382" t="s">
        <v>2731</v>
      </c>
      <c r="J382" t="s">
        <v>2732</v>
      </c>
      <c r="K382" t="e">
        <f>LEFT(_xlfn.TEXTAFTER(Table1[[#This Row],[description]],"Music On:"),10)</f>
        <v>#N/A</v>
      </c>
      <c r="L382" t="str" cm="1">
        <f t="array" ref="L3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2" t="str">
        <f>_xlfn.TEXTBEFORE(Table1[[#This Row],[Title]],{":","(","-"})</f>
        <v xml:space="preserve">Chan Chanani </v>
      </c>
      <c r="N382" t="e">
        <f>_xlfn.TEXTBEFORE(_xlfn.TEXTAFTER(Table1[[#This Row],[description]],"Singer:"),CHAR(10))</f>
        <v>#N/A</v>
      </c>
      <c r="O382" t="e">
        <f>_xlfn.TEXTBEFORE(_xlfn.TEXTAFTER(Table1[[#This Row],[description]],"Lyrics:"),CHAR(10))</f>
        <v>#N/A</v>
      </c>
      <c r="P382" t="str">
        <f>_xlfn.TEXTBEFORE(_xlfn.TEXTAFTER(Table1[[#This Row],[description]],"Composer:"),CHAR(10))</f>
        <v xml:space="preserve"> Karan Randhawa</v>
      </c>
      <c r="Q382" t="e">
        <f>_xlfn.TEXTBEFORE(_xlfn.TEXTAFTER(Table1[[#This Row],[description]],CHAR(10)&amp;"Music:"),CHAR(10))</f>
        <v>#N/A</v>
      </c>
      <c r="R382" t="e">
        <f>_xlfn.TEXTBEFORE(_xlfn.TEXTAFTER(Table1[[#This Row],[description]],CHAR(10)&amp;"Video:"),CHAR(10))</f>
        <v>#N/A</v>
      </c>
      <c r="S382" s="1" t="e">
        <f>HYPERLINK(_xlfn.TEXTBEFORE(_xlfn.TEXTAFTER(Table1[[#This Row],[description]],"YouTube Music:"),CHAR(10)))</f>
        <v>#N/A</v>
      </c>
      <c r="T382" s="1" t="e">
        <f>HYPERLINK(_xlfn.TEXTBEFORE(_xlfn.TEXTAFTER(Table1[[#This Row],[description]],"Spotify:"),CHAR(10)))</f>
        <v>#N/A</v>
      </c>
      <c r="U382" s="1" t="e">
        <f>HYPERLINK(_xlfn.TEXTBEFORE(_xlfn.TEXTAFTER(Table1[[#This Row],[description]],"Apple Music:"),CHAR(10)))</f>
        <v>#N/A</v>
      </c>
      <c r="V382" s="1" t="e">
        <f>HYPERLINK(_xlfn.TEXTBEFORE(_xlfn.TEXTAFTER(Table1[[#This Row],[description]], "JioSaavn:"),CHAR(10)))</f>
        <v>#N/A</v>
      </c>
      <c r="W382" s="1" t="e">
        <f>HYPERLINK(_xlfn.TEXTBEFORE(_xlfn.TEXTAFTER(Table1[[#This Row],[description]], "Instagram Reel:"),CHAR(10)))</f>
        <v>#N/A</v>
      </c>
    </row>
    <row r="383" spans="1:23" x14ac:dyDescent="0.3">
      <c r="A383" t="s">
        <v>11</v>
      </c>
      <c r="B383" t="s">
        <v>2734</v>
      </c>
      <c r="C383" t="s">
        <v>2735</v>
      </c>
      <c r="D383" t="s">
        <v>2736</v>
      </c>
      <c r="E383" t="s">
        <v>2733</v>
      </c>
      <c r="F383" t="s">
        <v>16</v>
      </c>
      <c r="G383" t="s">
        <v>908</v>
      </c>
      <c r="H383" t="s">
        <v>2737</v>
      </c>
      <c r="I383" t="s">
        <v>2738</v>
      </c>
      <c r="J383" t="s">
        <v>2739</v>
      </c>
      <c r="K383" t="e">
        <f>LEFT(_xlfn.TEXTAFTER(Table1[[#This Row],[description]],"Music On:"),10)</f>
        <v>#N/A</v>
      </c>
      <c r="L383" t="str" cm="1">
        <f t="array" ref="L3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3" t="str">
        <f>_xlfn.TEXTBEFORE(Table1[[#This Row],[Title]],{":","(","-"})</f>
        <v xml:space="preserve">Vadde Velly </v>
      </c>
      <c r="N383" t="e">
        <f>_xlfn.TEXTBEFORE(_xlfn.TEXTAFTER(Table1[[#This Row],[description]],"Singer:"),CHAR(10))</f>
        <v>#N/A</v>
      </c>
      <c r="O383" t="e">
        <f>_xlfn.TEXTBEFORE(_xlfn.TEXTAFTER(Table1[[#This Row],[description]],"Lyrics:"),CHAR(10))</f>
        <v>#N/A</v>
      </c>
      <c r="P383" t="e">
        <f>_xlfn.TEXTBEFORE(_xlfn.TEXTAFTER(Table1[[#This Row],[description]],"Composer:"),CHAR(10))</f>
        <v>#N/A</v>
      </c>
      <c r="Q383" t="e">
        <f>_xlfn.TEXTBEFORE(_xlfn.TEXTAFTER(Table1[[#This Row],[description]],CHAR(10)&amp;"Music:"),CHAR(10))</f>
        <v>#N/A</v>
      </c>
      <c r="R383" t="e">
        <f>_xlfn.TEXTBEFORE(_xlfn.TEXTAFTER(Table1[[#This Row],[description]],CHAR(10)&amp;"Video:"),CHAR(10))</f>
        <v>#N/A</v>
      </c>
      <c r="S383" s="1" t="e">
        <f>HYPERLINK(_xlfn.TEXTBEFORE(_xlfn.TEXTAFTER(Table1[[#This Row],[description]],"YouTube Music:"),CHAR(10)))</f>
        <v>#N/A</v>
      </c>
      <c r="T383" s="1" t="e">
        <f>HYPERLINK(_xlfn.TEXTBEFORE(_xlfn.TEXTAFTER(Table1[[#This Row],[description]],"Spotify:"),CHAR(10)))</f>
        <v>#N/A</v>
      </c>
      <c r="U383" s="1" t="e">
        <f>HYPERLINK(_xlfn.TEXTBEFORE(_xlfn.TEXTAFTER(Table1[[#This Row],[description]],"Apple Music:"),CHAR(10)))</f>
        <v>#N/A</v>
      </c>
      <c r="V383" s="1" t="e">
        <f>HYPERLINK(_xlfn.TEXTBEFORE(_xlfn.TEXTAFTER(Table1[[#This Row],[description]], "JioSaavn:"),CHAR(10)))</f>
        <v>#N/A</v>
      </c>
      <c r="W383" s="1" t="e">
        <f>HYPERLINK(_xlfn.TEXTBEFORE(_xlfn.TEXTAFTER(Table1[[#This Row],[description]], "Instagram Reel:"),CHAR(10)))</f>
        <v>#N/A</v>
      </c>
    </row>
    <row r="384" spans="1:23" x14ac:dyDescent="0.3">
      <c r="A384" t="s">
        <v>11</v>
      </c>
      <c r="B384" t="s">
        <v>2741</v>
      </c>
      <c r="C384" t="s">
        <v>2742</v>
      </c>
      <c r="D384" t="s">
        <v>2743</v>
      </c>
      <c r="E384" t="s">
        <v>2740</v>
      </c>
      <c r="F384" t="s">
        <v>16</v>
      </c>
      <c r="G384" t="s">
        <v>1092</v>
      </c>
      <c r="H384" t="s">
        <v>2744</v>
      </c>
      <c r="I384" t="s">
        <v>2745</v>
      </c>
      <c r="J384" t="s">
        <v>2746</v>
      </c>
      <c r="K384" t="e">
        <f>LEFT(_xlfn.TEXTAFTER(Table1[[#This Row],[description]],"Music On:"),10)</f>
        <v>#N/A</v>
      </c>
      <c r="L384" t="str" cm="1">
        <f t="array" ref="L3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4" t="str">
        <f>_xlfn.TEXTBEFORE(Table1[[#This Row],[Title]],{":","(","-"})</f>
        <v xml:space="preserve">Raule </v>
      </c>
      <c r="N384" t="e">
        <f>_xlfn.TEXTBEFORE(_xlfn.TEXTAFTER(Table1[[#This Row],[description]],"Singer:"),CHAR(10))</f>
        <v>#N/A</v>
      </c>
      <c r="O384" t="e">
        <f>_xlfn.TEXTBEFORE(_xlfn.TEXTAFTER(Table1[[#This Row],[description]],"Lyrics:"),CHAR(10))</f>
        <v>#N/A</v>
      </c>
      <c r="P384" t="str">
        <f>_xlfn.TEXTBEFORE(_xlfn.TEXTAFTER(Table1[[#This Row],[description]],"Composer:"),CHAR(10))</f>
        <v xml:space="preserve"> Karan Randhawa</v>
      </c>
      <c r="Q384" t="e">
        <f>_xlfn.TEXTBEFORE(_xlfn.TEXTAFTER(Table1[[#This Row],[description]],CHAR(10)&amp;"Music:"),CHAR(10))</f>
        <v>#N/A</v>
      </c>
      <c r="R384" t="e">
        <f>_xlfn.TEXTBEFORE(_xlfn.TEXTAFTER(Table1[[#This Row],[description]],CHAR(10)&amp;"Video:"),CHAR(10))</f>
        <v>#N/A</v>
      </c>
      <c r="S384" s="1" t="e">
        <f>HYPERLINK(_xlfn.TEXTBEFORE(_xlfn.TEXTAFTER(Table1[[#This Row],[description]],"YouTube Music:"),CHAR(10)))</f>
        <v>#N/A</v>
      </c>
      <c r="T384" s="1" t="e">
        <f>HYPERLINK(_xlfn.TEXTBEFORE(_xlfn.TEXTAFTER(Table1[[#This Row],[description]],"Spotify:"),CHAR(10)))</f>
        <v>#N/A</v>
      </c>
      <c r="U384" s="1" t="e">
        <f>HYPERLINK(_xlfn.TEXTBEFORE(_xlfn.TEXTAFTER(Table1[[#This Row],[description]],"Apple Music:"),CHAR(10)))</f>
        <v>#N/A</v>
      </c>
      <c r="V384" s="1" t="e">
        <f>HYPERLINK(_xlfn.TEXTBEFORE(_xlfn.TEXTAFTER(Table1[[#This Row],[description]], "JioSaavn:"),CHAR(10)))</f>
        <v>#N/A</v>
      </c>
      <c r="W384" s="1" t="e">
        <f>HYPERLINK(_xlfn.TEXTBEFORE(_xlfn.TEXTAFTER(Table1[[#This Row],[description]], "Instagram Reel:"),CHAR(10)))</f>
        <v>#N/A</v>
      </c>
    </row>
    <row r="385" spans="1:23" x14ac:dyDescent="0.3">
      <c r="A385" t="s">
        <v>11</v>
      </c>
      <c r="B385" t="s">
        <v>2748</v>
      </c>
      <c r="C385" t="s">
        <v>2749</v>
      </c>
      <c r="D385" t="s">
        <v>2750</v>
      </c>
      <c r="E385" t="s">
        <v>2747</v>
      </c>
      <c r="F385" t="s">
        <v>16</v>
      </c>
      <c r="G385" t="s">
        <v>885</v>
      </c>
      <c r="H385" t="s">
        <v>2751</v>
      </c>
      <c r="I385" t="s">
        <v>2752</v>
      </c>
      <c r="J385" t="s">
        <v>2753</v>
      </c>
      <c r="K385" t="e">
        <f>LEFT(_xlfn.TEXTAFTER(Table1[[#This Row],[description]],"Music On:"),10)</f>
        <v>#N/A</v>
      </c>
      <c r="L385" t="str" cm="1">
        <f t="array" ref="L3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5" t="str">
        <f>_xlfn.TEXTBEFORE(Table1[[#This Row],[Title]],{":","(","-"})</f>
        <v xml:space="preserve">GUNDA ZONE </v>
      </c>
      <c r="N385" t="e">
        <f>_xlfn.TEXTBEFORE(_xlfn.TEXTAFTER(Table1[[#This Row],[description]],"Singer:"),CHAR(10))</f>
        <v>#N/A</v>
      </c>
      <c r="O385" t="e">
        <f>_xlfn.TEXTBEFORE(_xlfn.TEXTAFTER(Table1[[#This Row],[description]],"Lyrics:"),CHAR(10))</f>
        <v>#N/A</v>
      </c>
      <c r="P385" t="e">
        <f>_xlfn.TEXTBEFORE(_xlfn.TEXTAFTER(Table1[[#This Row],[description]],"Composer:"),CHAR(10))</f>
        <v>#N/A</v>
      </c>
      <c r="Q385" t="e">
        <f>_xlfn.TEXTBEFORE(_xlfn.TEXTAFTER(Table1[[#This Row],[description]],CHAR(10)&amp;"Music:"),CHAR(10))</f>
        <v>#N/A</v>
      </c>
      <c r="R385" t="e">
        <f>_xlfn.TEXTBEFORE(_xlfn.TEXTAFTER(Table1[[#This Row],[description]],CHAR(10)&amp;"Video:"),CHAR(10))</f>
        <v>#N/A</v>
      </c>
      <c r="S385" s="1" t="e">
        <f>HYPERLINK(_xlfn.TEXTBEFORE(_xlfn.TEXTAFTER(Table1[[#This Row],[description]],"YouTube Music:"),CHAR(10)))</f>
        <v>#N/A</v>
      </c>
      <c r="T385" s="1" t="e">
        <f>HYPERLINK(_xlfn.TEXTBEFORE(_xlfn.TEXTAFTER(Table1[[#This Row],[description]],"Spotify:"),CHAR(10)))</f>
        <v>#N/A</v>
      </c>
      <c r="U385" s="1" t="e">
        <f>HYPERLINK(_xlfn.TEXTBEFORE(_xlfn.TEXTAFTER(Table1[[#This Row],[description]],"Apple Music:"),CHAR(10)))</f>
        <v>#N/A</v>
      </c>
      <c r="V385" s="1" t="e">
        <f>HYPERLINK(_xlfn.TEXTBEFORE(_xlfn.TEXTAFTER(Table1[[#This Row],[description]], "JioSaavn:"),CHAR(10)))</f>
        <v>#N/A</v>
      </c>
      <c r="W385" s="1" t="e">
        <f>HYPERLINK(_xlfn.TEXTBEFORE(_xlfn.TEXTAFTER(Table1[[#This Row],[description]], "Instagram Reel:"),CHAR(10)))</f>
        <v>#N/A</v>
      </c>
    </row>
    <row r="386" spans="1:23" x14ac:dyDescent="0.3">
      <c r="A386" t="s">
        <v>11</v>
      </c>
      <c r="B386" t="s">
        <v>2755</v>
      </c>
      <c r="C386" t="s">
        <v>2756</v>
      </c>
      <c r="D386" t="s">
        <v>2757</v>
      </c>
      <c r="E386" t="s">
        <v>2754</v>
      </c>
      <c r="F386" t="s">
        <v>16</v>
      </c>
      <c r="G386" t="s">
        <v>445</v>
      </c>
      <c r="H386" t="s">
        <v>2758</v>
      </c>
      <c r="I386" t="s">
        <v>2759</v>
      </c>
      <c r="J386" t="s">
        <v>2760</v>
      </c>
      <c r="K386" t="e">
        <f>LEFT(_xlfn.TEXTAFTER(Table1[[#This Row],[description]],"Music On:"),10)</f>
        <v>#N/A</v>
      </c>
      <c r="L386" t="str" cm="1">
        <f t="array" ref="L3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6" t="str">
        <f>_xlfn.TEXTBEFORE(Table1[[#This Row],[Title]],{":","(","-"})</f>
        <v xml:space="preserve">ASLA </v>
      </c>
      <c r="N386" t="e">
        <f>_xlfn.TEXTBEFORE(_xlfn.TEXTAFTER(Table1[[#This Row],[description]],"Singer:"),CHAR(10))</f>
        <v>#N/A</v>
      </c>
      <c r="O386" t="e">
        <f>_xlfn.TEXTBEFORE(_xlfn.TEXTAFTER(Table1[[#This Row],[description]],"Lyrics:"),CHAR(10))</f>
        <v>#N/A</v>
      </c>
      <c r="P386" t="e">
        <f>_xlfn.TEXTBEFORE(_xlfn.TEXTAFTER(Table1[[#This Row],[description]],"Composer:"),CHAR(10))</f>
        <v>#N/A</v>
      </c>
      <c r="Q386" t="e">
        <f>_xlfn.TEXTBEFORE(_xlfn.TEXTAFTER(Table1[[#This Row],[description]],CHAR(10)&amp;"Music:"),CHAR(10))</f>
        <v>#N/A</v>
      </c>
      <c r="R386" t="e">
        <f>_xlfn.TEXTBEFORE(_xlfn.TEXTAFTER(Table1[[#This Row],[description]],CHAR(10)&amp;"Video:"),CHAR(10))</f>
        <v>#N/A</v>
      </c>
      <c r="S386" s="1" t="e">
        <f>HYPERLINK(_xlfn.TEXTBEFORE(_xlfn.TEXTAFTER(Table1[[#This Row],[description]],"YouTube Music:"),CHAR(10)))</f>
        <v>#N/A</v>
      </c>
      <c r="T386" s="1" t="e">
        <f>HYPERLINK(_xlfn.TEXTBEFORE(_xlfn.TEXTAFTER(Table1[[#This Row],[description]],"Spotify:"),CHAR(10)))</f>
        <v>#N/A</v>
      </c>
      <c r="U386" s="1" t="e">
        <f>HYPERLINK(_xlfn.TEXTBEFORE(_xlfn.TEXTAFTER(Table1[[#This Row],[description]],"Apple Music:"),CHAR(10)))</f>
        <v>#N/A</v>
      </c>
      <c r="V386" s="1" t="e">
        <f>HYPERLINK(_xlfn.TEXTBEFORE(_xlfn.TEXTAFTER(Table1[[#This Row],[description]], "JioSaavn:"),CHAR(10)))</f>
        <v>#N/A</v>
      </c>
      <c r="W386" s="1" t="e">
        <f>HYPERLINK(_xlfn.TEXTBEFORE(_xlfn.TEXTAFTER(Table1[[#This Row],[description]], "Instagram Reel:"),CHAR(10)))</f>
        <v>#N/A</v>
      </c>
    </row>
    <row r="387" spans="1:23" x14ac:dyDescent="0.3">
      <c r="A387" t="s">
        <v>11</v>
      </c>
      <c r="B387" t="s">
        <v>2762</v>
      </c>
      <c r="C387" t="s">
        <v>2763</v>
      </c>
      <c r="D387" t="s">
        <v>2764</v>
      </c>
      <c r="E387" t="s">
        <v>2761</v>
      </c>
      <c r="F387" t="s">
        <v>16</v>
      </c>
      <c r="G387" t="s">
        <v>1713</v>
      </c>
      <c r="H387" t="s">
        <v>2765</v>
      </c>
      <c r="I387" t="s">
        <v>2766</v>
      </c>
      <c r="J387" t="s">
        <v>2767</v>
      </c>
      <c r="K387" t="e">
        <f>LEFT(_xlfn.TEXTAFTER(Table1[[#This Row],[description]],"Music On:"),10)</f>
        <v>#N/A</v>
      </c>
      <c r="L387" t="str" cm="1">
        <f t="array" ref="L3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7" t="str">
        <f>_xlfn.TEXTBEFORE(Table1[[#This Row],[Title]],{":","(","-"})</f>
        <v xml:space="preserve">ZALMA </v>
      </c>
      <c r="N387" t="e">
        <f>_xlfn.TEXTBEFORE(_xlfn.TEXTAFTER(Table1[[#This Row],[description]],"Singer:"),CHAR(10))</f>
        <v>#N/A</v>
      </c>
      <c r="O387" t="e">
        <f>_xlfn.TEXTBEFORE(_xlfn.TEXTAFTER(Table1[[#This Row],[description]],"Lyrics:"),CHAR(10))</f>
        <v>#N/A</v>
      </c>
      <c r="P387" t="e">
        <f>_xlfn.TEXTBEFORE(_xlfn.TEXTAFTER(Table1[[#This Row],[description]],"Composer:"),CHAR(10))</f>
        <v>#N/A</v>
      </c>
      <c r="Q387" t="e">
        <f>_xlfn.TEXTBEFORE(_xlfn.TEXTAFTER(Table1[[#This Row],[description]],CHAR(10)&amp;"Music:"),CHAR(10))</f>
        <v>#N/A</v>
      </c>
      <c r="R387" t="e">
        <f>_xlfn.TEXTBEFORE(_xlfn.TEXTAFTER(Table1[[#This Row],[description]],CHAR(10)&amp;"Video:"),CHAR(10))</f>
        <v>#N/A</v>
      </c>
      <c r="S387" s="1" t="e">
        <f>HYPERLINK(_xlfn.TEXTBEFORE(_xlfn.TEXTAFTER(Table1[[#This Row],[description]],"YouTube Music:"),CHAR(10)))</f>
        <v>#N/A</v>
      </c>
      <c r="T387" s="1" t="e">
        <f>HYPERLINK(_xlfn.TEXTBEFORE(_xlfn.TEXTAFTER(Table1[[#This Row],[description]],"Spotify:"),CHAR(10)))</f>
        <v>#N/A</v>
      </c>
      <c r="U387" s="1" t="e">
        <f>HYPERLINK(_xlfn.TEXTBEFORE(_xlfn.TEXTAFTER(Table1[[#This Row],[description]],"Apple Music:"),CHAR(10)))</f>
        <v>#N/A</v>
      </c>
      <c r="V387" s="1" t="e">
        <f>HYPERLINK(_xlfn.TEXTBEFORE(_xlfn.TEXTAFTER(Table1[[#This Row],[description]], "JioSaavn:"),CHAR(10)))</f>
        <v>#N/A</v>
      </c>
      <c r="W387" s="1" t="e">
        <f>HYPERLINK(_xlfn.TEXTBEFORE(_xlfn.TEXTAFTER(Table1[[#This Row],[description]], "Instagram Reel:"),CHAR(10)))</f>
        <v>#N/A</v>
      </c>
    </row>
    <row r="388" spans="1:23" x14ac:dyDescent="0.3">
      <c r="A388" t="s">
        <v>11</v>
      </c>
      <c r="B388" t="s">
        <v>2769</v>
      </c>
      <c r="C388" t="s">
        <v>2770</v>
      </c>
      <c r="D388" t="s">
        <v>2771</v>
      </c>
      <c r="E388" t="s">
        <v>2768</v>
      </c>
      <c r="F388" t="s">
        <v>16</v>
      </c>
      <c r="G388" t="s">
        <v>97</v>
      </c>
      <c r="H388" t="s">
        <v>2772</v>
      </c>
      <c r="I388" t="s">
        <v>2773</v>
      </c>
      <c r="J388" t="s">
        <v>2774</v>
      </c>
      <c r="K388" t="e">
        <f>LEFT(_xlfn.TEXTAFTER(Table1[[#This Row],[description]],"Music On:"),10)</f>
        <v>#N/A</v>
      </c>
      <c r="L388" t="str" cm="1">
        <f t="array" ref="L3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8" t="str">
        <f>_xlfn.TEXTBEFORE(Table1[[#This Row],[Title]],{":","(","-"})</f>
        <v xml:space="preserve">Kaka Pardhan </v>
      </c>
      <c r="N388" t="e">
        <f>_xlfn.TEXTBEFORE(_xlfn.TEXTAFTER(Table1[[#This Row],[description]],"Singer:"),CHAR(10))</f>
        <v>#N/A</v>
      </c>
      <c r="O388" t="e">
        <f>_xlfn.TEXTBEFORE(_xlfn.TEXTAFTER(Table1[[#This Row],[description]],"Lyrics:"),CHAR(10))</f>
        <v>#N/A</v>
      </c>
      <c r="P388" t="e">
        <f>_xlfn.TEXTBEFORE(_xlfn.TEXTAFTER(Table1[[#This Row],[description]],"Composer:"),CHAR(10))</f>
        <v>#N/A</v>
      </c>
      <c r="Q388" t="e">
        <f>_xlfn.TEXTBEFORE(_xlfn.TEXTAFTER(Table1[[#This Row],[description]],CHAR(10)&amp;"Music:"),CHAR(10))</f>
        <v>#N/A</v>
      </c>
      <c r="R388" t="e">
        <f>_xlfn.TEXTBEFORE(_xlfn.TEXTAFTER(Table1[[#This Row],[description]],CHAR(10)&amp;"Video:"),CHAR(10))</f>
        <v>#N/A</v>
      </c>
      <c r="S388" s="1" t="e">
        <f>HYPERLINK(_xlfn.TEXTBEFORE(_xlfn.TEXTAFTER(Table1[[#This Row],[description]],"YouTube Music:"),CHAR(10)))</f>
        <v>#N/A</v>
      </c>
      <c r="T388" s="1" t="e">
        <f>HYPERLINK(_xlfn.TEXTBEFORE(_xlfn.TEXTAFTER(Table1[[#This Row],[description]],"Spotify:"),CHAR(10)))</f>
        <v>#N/A</v>
      </c>
      <c r="U388" s="1" t="e">
        <f>HYPERLINK(_xlfn.TEXTBEFORE(_xlfn.TEXTAFTER(Table1[[#This Row],[description]],"Apple Music:"),CHAR(10)))</f>
        <v>#N/A</v>
      </c>
      <c r="V388" s="1" t="e">
        <f>HYPERLINK(_xlfn.TEXTBEFORE(_xlfn.TEXTAFTER(Table1[[#This Row],[description]], "JioSaavn:"),CHAR(10)))</f>
        <v>#N/A</v>
      </c>
      <c r="W388" s="1" t="e">
        <f>HYPERLINK(_xlfn.TEXTBEFORE(_xlfn.TEXTAFTER(Table1[[#This Row],[description]], "Instagram Reel:"),CHAR(10)))</f>
        <v>#N/A</v>
      </c>
    </row>
    <row r="389" spans="1:23" x14ac:dyDescent="0.3">
      <c r="A389" t="s">
        <v>11</v>
      </c>
      <c r="B389" t="s">
        <v>2776</v>
      </c>
      <c r="C389" t="s">
        <v>2777</v>
      </c>
      <c r="D389" t="s">
        <v>2778</v>
      </c>
      <c r="E389" t="s">
        <v>2775</v>
      </c>
      <c r="F389" t="s">
        <v>16</v>
      </c>
      <c r="G389" t="s">
        <v>461</v>
      </c>
      <c r="H389" t="s">
        <v>2779</v>
      </c>
      <c r="I389" t="s">
        <v>2780</v>
      </c>
      <c r="J389" t="s">
        <v>2781</v>
      </c>
      <c r="K389" t="e">
        <f>LEFT(_xlfn.TEXTAFTER(Table1[[#This Row],[description]],"Music On:"),10)</f>
        <v>#N/A</v>
      </c>
      <c r="L389" t="str" cm="1">
        <f t="array" ref="L3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89" t="str">
        <f>_xlfn.TEXTBEFORE(Table1[[#This Row],[Title]],{":","(","-"})</f>
        <v xml:space="preserve">Salama Hundiyan </v>
      </c>
      <c r="N389" t="e">
        <f>_xlfn.TEXTBEFORE(_xlfn.TEXTAFTER(Table1[[#This Row],[description]],"Singer:"),CHAR(10))</f>
        <v>#N/A</v>
      </c>
      <c r="O389" t="e">
        <f>_xlfn.TEXTBEFORE(_xlfn.TEXTAFTER(Table1[[#This Row],[description]],"Lyrics:"),CHAR(10))</f>
        <v>#N/A</v>
      </c>
      <c r="P389" t="e">
        <f>_xlfn.TEXTBEFORE(_xlfn.TEXTAFTER(Table1[[#This Row],[description]],"Composer:"),CHAR(10))</f>
        <v>#N/A</v>
      </c>
      <c r="Q389" t="e">
        <f>_xlfn.TEXTBEFORE(_xlfn.TEXTAFTER(Table1[[#This Row],[description]],CHAR(10)&amp;"Music:"),CHAR(10))</f>
        <v>#N/A</v>
      </c>
      <c r="R389" t="e">
        <f>_xlfn.TEXTBEFORE(_xlfn.TEXTAFTER(Table1[[#This Row],[description]],CHAR(10)&amp;"Video:"),CHAR(10))</f>
        <v>#N/A</v>
      </c>
      <c r="S389" s="1" t="e">
        <f>HYPERLINK(_xlfn.TEXTBEFORE(_xlfn.TEXTAFTER(Table1[[#This Row],[description]],"YouTube Music:"),CHAR(10)))</f>
        <v>#N/A</v>
      </c>
      <c r="T389" s="1" t="e">
        <f>HYPERLINK(_xlfn.TEXTBEFORE(_xlfn.TEXTAFTER(Table1[[#This Row],[description]],"Spotify:"),CHAR(10)))</f>
        <v>#N/A</v>
      </c>
      <c r="U389" s="1" t="e">
        <f>HYPERLINK(_xlfn.TEXTBEFORE(_xlfn.TEXTAFTER(Table1[[#This Row],[description]],"Apple Music:"),CHAR(10)))</f>
        <v>#N/A</v>
      </c>
      <c r="V389" s="1" t="e">
        <f>HYPERLINK(_xlfn.TEXTBEFORE(_xlfn.TEXTAFTER(Table1[[#This Row],[description]], "JioSaavn:"),CHAR(10)))</f>
        <v>#N/A</v>
      </c>
      <c r="W389" s="1" t="e">
        <f>HYPERLINK(_xlfn.TEXTBEFORE(_xlfn.TEXTAFTER(Table1[[#This Row],[description]], "Instagram Reel:"),CHAR(10)))</f>
        <v>#N/A</v>
      </c>
    </row>
    <row r="390" spans="1:23" x14ac:dyDescent="0.3">
      <c r="A390" t="s">
        <v>11</v>
      </c>
      <c r="B390" t="s">
        <v>2783</v>
      </c>
      <c r="C390" t="s">
        <v>2784</v>
      </c>
      <c r="D390" t="s">
        <v>2785</v>
      </c>
      <c r="E390" t="s">
        <v>2782</v>
      </c>
      <c r="F390" t="s">
        <v>16</v>
      </c>
      <c r="G390" t="s">
        <v>461</v>
      </c>
      <c r="H390" t="s">
        <v>2786</v>
      </c>
      <c r="I390" t="s">
        <v>2787</v>
      </c>
      <c r="J390" t="s">
        <v>2788</v>
      </c>
      <c r="K390" t="e">
        <f>LEFT(_xlfn.TEXTAFTER(Table1[[#This Row],[description]],"Music On:"),10)</f>
        <v>#N/A</v>
      </c>
      <c r="L390" t="str" cm="1">
        <f t="array" ref="L3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0" t="str">
        <f>_xlfn.TEXTBEFORE(Table1[[#This Row],[Title]],{":","(","-"})</f>
        <v xml:space="preserve">Ajnabi </v>
      </c>
      <c r="N390" t="e">
        <f>_xlfn.TEXTBEFORE(_xlfn.TEXTAFTER(Table1[[#This Row],[description]],"Singer:"),CHAR(10))</f>
        <v>#N/A</v>
      </c>
      <c r="O390" t="e">
        <f>_xlfn.TEXTBEFORE(_xlfn.TEXTAFTER(Table1[[#This Row],[description]],"Lyrics:"),CHAR(10))</f>
        <v>#N/A</v>
      </c>
      <c r="P390" t="e">
        <f>_xlfn.TEXTBEFORE(_xlfn.TEXTAFTER(Table1[[#This Row],[description]],"Composer:"),CHAR(10))</f>
        <v>#N/A</v>
      </c>
      <c r="Q390" t="e">
        <f>_xlfn.TEXTBEFORE(_xlfn.TEXTAFTER(Table1[[#This Row],[description]],CHAR(10)&amp;"Music:"),CHAR(10))</f>
        <v>#N/A</v>
      </c>
      <c r="R390" t="e">
        <f>_xlfn.TEXTBEFORE(_xlfn.TEXTAFTER(Table1[[#This Row],[description]],CHAR(10)&amp;"Video:"),CHAR(10))</f>
        <v>#N/A</v>
      </c>
      <c r="S390" s="1" t="e">
        <f>HYPERLINK(_xlfn.TEXTBEFORE(_xlfn.TEXTAFTER(Table1[[#This Row],[description]],"YouTube Music:"),CHAR(10)))</f>
        <v>#N/A</v>
      </c>
      <c r="T390" s="1" t="e">
        <f>HYPERLINK(_xlfn.TEXTBEFORE(_xlfn.TEXTAFTER(Table1[[#This Row],[description]],"Spotify:"),CHAR(10)))</f>
        <v>#N/A</v>
      </c>
      <c r="U390" s="1" t="e">
        <f>HYPERLINK(_xlfn.TEXTBEFORE(_xlfn.TEXTAFTER(Table1[[#This Row],[description]],"Apple Music:"),CHAR(10)))</f>
        <v>#N/A</v>
      </c>
      <c r="V390" s="1" t="e">
        <f>HYPERLINK(_xlfn.TEXTBEFORE(_xlfn.TEXTAFTER(Table1[[#This Row],[description]], "JioSaavn:"),CHAR(10)))</f>
        <v>#N/A</v>
      </c>
      <c r="W390" s="1" t="e">
        <f>HYPERLINK(_xlfn.TEXTBEFORE(_xlfn.TEXTAFTER(Table1[[#This Row],[description]], "Instagram Reel:"),CHAR(10)))</f>
        <v>#N/A</v>
      </c>
    </row>
    <row r="391" spans="1:23" x14ac:dyDescent="0.3">
      <c r="A391" t="s">
        <v>11</v>
      </c>
      <c r="B391" t="s">
        <v>2790</v>
      </c>
      <c r="C391" t="s">
        <v>2791</v>
      </c>
      <c r="D391" t="s">
        <v>2792</v>
      </c>
      <c r="E391" t="s">
        <v>2789</v>
      </c>
      <c r="F391" t="s">
        <v>16</v>
      </c>
      <c r="G391" t="s">
        <v>2793</v>
      </c>
      <c r="H391" t="s">
        <v>2794</v>
      </c>
      <c r="I391" t="s">
        <v>2795</v>
      </c>
      <c r="J391" t="s">
        <v>2796</v>
      </c>
      <c r="K391" t="e">
        <f>LEFT(_xlfn.TEXTAFTER(Table1[[#This Row],[description]],"Music On:"),10)</f>
        <v>#N/A</v>
      </c>
      <c r="L391" t="str" cm="1">
        <f t="array" ref="L3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1" t="str">
        <f>_xlfn.TEXTBEFORE(Table1[[#This Row],[Title]],{":","(","-"})</f>
        <v xml:space="preserve">Jurat </v>
      </c>
      <c r="N391" t="e">
        <f>_xlfn.TEXTBEFORE(_xlfn.TEXTAFTER(Table1[[#This Row],[description]],"Singer:"),CHAR(10))</f>
        <v>#N/A</v>
      </c>
      <c r="O391" t="e">
        <f>_xlfn.TEXTBEFORE(_xlfn.TEXTAFTER(Table1[[#This Row],[description]],"Lyrics:"),CHAR(10))</f>
        <v>#N/A</v>
      </c>
      <c r="P391" t="str">
        <f>_xlfn.TEXTBEFORE(_xlfn.TEXTAFTER(Table1[[#This Row],[description]],"Composer:"),CHAR(10))</f>
        <v xml:space="preserve"> Harf Cheema</v>
      </c>
      <c r="Q391" t="e">
        <f>_xlfn.TEXTBEFORE(_xlfn.TEXTAFTER(Table1[[#This Row],[description]],CHAR(10)&amp;"Music:"),CHAR(10))</f>
        <v>#N/A</v>
      </c>
      <c r="R391" t="e">
        <f>_xlfn.TEXTBEFORE(_xlfn.TEXTAFTER(Table1[[#This Row],[description]],CHAR(10)&amp;"Video:"),CHAR(10))</f>
        <v>#N/A</v>
      </c>
      <c r="S391" s="1" t="e">
        <f>HYPERLINK(_xlfn.TEXTBEFORE(_xlfn.TEXTAFTER(Table1[[#This Row],[description]],"YouTube Music:"),CHAR(10)))</f>
        <v>#N/A</v>
      </c>
      <c r="T391" s="1" t="e">
        <f>HYPERLINK(_xlfn.TEXTBEFORE(_xlfn.TEXTAFTER(Table1[[#This Row],[description]],"Spotify:"),CHAR(10)))</f>
        <v>#N/A</v>
      </c>
      <c r="U391" s="1" t="e">
        <f>HYPERLINK(_xlfn.TEXTBEFORE(_xlfn.TEXTAFTER(Table1[[#This Row],[description]],"Apple Music:"),CHAR(10)))</f>
        <v>#N/A</v>
      </c>
      <c r="V391" s="1" t="e">
        <f>HYPERLINK(_xlfn.TEXTBEFORE(_xlfn.TEXTAFTER(Table1[[#This Row],[description]], "JioSaavn:"),CHAR(10)))</f>
        <v>#N/A</v>
      </c>
      <c r="W391" s="1" t="e">
        <f>HYPERLINK(_xlfn.TEXTBEFORE(_xlfn.TEXTAFTER(Table1[[#This Row],[description]], "Instagram Reel:"),CHAR(10)))</f>
        <v>#N/A</v>
      </c>
    </row>
    <row r="392" spans="1:23" x14ac:dyDescent="0.3">
      <c r="A392" t="s">
        <v>11</v>
      </c>
      <c r="B392" t="s">
        <v>2798</v>
      </c>
      <c r="C392" t="s">
        <v>2799</v>
      </c>
      <c r="D392" t="s">
        <v>2800</v>
      </c>
      <c r="E392" t="s">
        <v>2797</v>
      </c>
      <c r="F392" t="s">
        <v>16</v>
      </c>
      <c r="G392" t="s">
        <v>2801</v>
      </c>
      <c r="H392" t="s">
        <v>2802</v>
      </c>
      <c r="I392" t="s">
        <v>2803</v>
      </c>
      <c r="J392" t="s">
        <v>2804</v>
      </c>
      <c r="K392" t="e">
        <f>LEFT(_xlfn.TEXTAFTER(Table1[[#This Row],[description]],"Music On:"),10)</f>
        <v>#N/A</v>
      </c>
      <c r="L392" t="str" cm="1">
        <f t="array" ref="L3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2" t="str">
        <f>_xlfn.TEXTBEFORE(Table1[[#This Row],[Title]],{":","(","-"})</f>
        <v xml:space="preserve">Jurat </v>
      </c>
      <c r="N392" t="e">
        <f>_xlfn.TEXTBEFORE(_xlfn.TEXTAFTER(Table1[[#This Row],[description]],"Singer:"),CHAR(10))</f>
        <v>#N/A</v>
      </c>
      <c r="O392" t="e">
        <f>_xlfn.TEXTBEFORE(_xlfn.TEXTAFTER(Table1[[#This Row],[description]],"Lyrics:"),CHAR(10))</f>
        <v>#N/A</v>
      </c>
      <c r="P392" t="e">
        <f>_xlfn.TEXTBEFORE(_xlfn.TEXTAFTER(Table1[[#This Row],[description]],"Composer:"),CHAR(10))</f>
        <v>#N/A</v>
      </c>
      <c r="Q392" t="e">
        <f>_xlfn.TEXTBEFORE(_xlfn.TEXTAFTER(Table1[[#This Row],[description]],CHAR(10)&amp;"Music:"),CHAR(10))</f>
        <v>#N/A</v>
      </c>
      <c r="R392" t="e">
        <f>_xlfn.TEXTBEFORE(_xlfn.TEXTAFTER(Table1[[#This Row],[description]],CHAR(10)&amp;"Video:"),CHAR(10))</f>
        <v>#N/A</v>
      </c>
      <c r="S392" s="1" t="e">
        <f>HYPERLINK(_xlfn.TEXTBEFORE(_xlfn.TEXTAFTER(Table1[[#This Row],[description]],"YouTube Music:"),CHAR(10)))</f>
        <v>#N/A</v>
      </c>
      <c r="T392" s="1" t="e">
        <f>HYPERLINK(_xlfn.TEXTBEFORE(_xlfn.TEXTAFTER(Table1[[#This Row],[description]],"Spotify:"),CHAR(10)))</f>
        <v>#N/A</v>
      </c>
      <c r="U392" s="1" t="e">
        <f>HYPERLINK(_xlfn.TEXTBEFORE(_xlfn.TEXTAFTER(Table1[[#This Row],[description]],"Apple Music:"),CHAR(10)))</f>
        <v>#N/A</v>
      </c>
      <c r="V392" s="1" t="e">
        <f>HYPERLINK(_xlfn.TEXTBEFORE(_xlfn.TEXTAFTER(Table1[[#This Row],[description]], "JioSaavn:"),CHAR(10)))</f>
        <v>#N/A</v>
      </c>
      <c r="W392" s="1" t="e">
        <f>HYPERLINK(_xlfn.TEXTBEFORE(_xlfn.TEXTAFTER(Table1[[#This Row],[description]], "Instagram Reel:"),CHAR(10)))</f>
        <v>#N/A</v>
      </c>
    </row>
    <row r="393" spans="1:23" x14ac:dyDescent="0.3">
      <c r="A393" t="s">
        <v>11</v>
      </c>
      <c r="B393" t="s">
        <v>2806</v>
      </c>
      <c r="C393" t="s">
        <v>2807</v>
      </c>
      <c r="D393" t="s">
        <v>2808</v>
      </c>
      <c r="E393" t="s">
        <v>2805</v>
      </c>
      <c r="F393" t="s">
        <v>16</v>
      </c>
      <c r="G393" t="s">
        <v>97</v>
      </c>
      <c r="H393" t="s">
        <v>2809</v>
      </c>
      <c r="I393" t="s">
        <v>2810</v>
      </c>
      <c r="J393" t="s">
        <v>2811</v>
      </c>
      <c r="K393" t="str">
        <f>LEFT(_xlfn.TEXTAFTER(Table1[[#This Row],[description]],"Label:"),10)</f>
        <v xml:space="preserve"> Geet MP3
</v>
      </c>
      <c r="L393" t="str" cm="1">
        <f t="array" ref="L3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3" t="str">
        <f>_xlfn.TEXTBEFORE(Table1[[#This Row],[Title]],{":","(","-"})</f>
        <v xml:space="preserve">ZOOM </v>
      </c>
      <c r="N393" t="str">
        <f>_xlfn.TEXTBEFORE(_xlfn.TEXTAFTER(Table1[[#This Row],[description]],"Singer:"),CHAR(10))</f>
        <v xml:space="preserve"> Jass Manak</v>
      </c>
      <c r="O393" t="str">
        <f>_xlfn.TEXTBEFORE(_xlfn.TEXTAFTER(Table1[[#This Row],[description]],"Lyrics:"),CHAR(10))</f>
        <v xml:space="preserve"> Jass Manak</v>
      </c>
      <c r="P393" t="str">
        <f>_xlfn.TEXTBEFORE(_xlfn.TEXTAFTER(Table1[[#This Row],[description]],"Composer:"),CHAR(10))</f>
        <v xml:space="preserve"> Jass Manak </v>
      </c>
      <c r="Q393" t="str">
        <f>_xlfn.TEXTBEFORE(_xlfn.TEXTAFTER(Table1[[#This Row],[description]],CHAR(10)&amp;"Music:"),CHAR(10))</f>
        <v xml:space="preserve"> Rajat Nagpal</v>
      </c>
      <c r="R393" t="e">
        <f>_xlfn.TEXTBEFORE(_xlfn.TEXTAFTER(Table1[[#This Row],[description]],CHAR(10)&amp;"Video:"),CHAR(10))</f>
        <v>#N/A</v>
      </c>
      <c r="S393" s="1" t="e">
        <f>HYPERLINK(_xlfn.TEXTBEFORE(_xlfn.TEXTAFTER(Table1[[#This Row],[description]],"YouTube Music:"),CHAR(10)))</f>
        <v>#N/A</v>
      </c>
      <c r="T393" s="1" t="e">
        <f>HYPERLINK(_xlfn.TEXTBEFORE(_xlfn.TEXTAFTER(Table1[[#This Row],[description]],"Spotify:"),CHAR(10)))</f>
        <v>#N/A</v>
      </c>
      <c r="U393" s="1" t="e">
        <f>HYPERLINK(_xlfn.TEXTBEFORE(_xlfn.TEXTAFTER(Table1[[#This Row],[description]],"Apple Music:"),CHAR(10)))</f>
        <v>#N/A</v>
      </c>
      <c r="V393" s="1" t="e">
        <f>HYPERLINK(_xlfn.TEXTBEFORE(_xlfn.TEXTAFTER(Table1[[#This Row],[description]], "JioSaavn:"),CHAR(10)))</f>
        <v>#N/A</v>
      </c>
      <c r="W393" s="1" t="e">
        <f>HYPERLINK(_xlfn.TEXTBEFORE(_xlfn.TEXTAFTER(Table1[[#This Row],[description]], "Instagram Reel:"),CHAR(10)))</f>
        <v>#N/A</v>
      </c>
    </row>
    <row r="394" spans="1:23" x14ac:dyDescent="0.3">
      <c r="A394" t="s">
        <v>11</v>
      </c>
      <c r="B394" t="s">
        <v>2813</v>
      </c>
      <c r="C394" t="s">
        <v>2814</v>
      </c>
      <c r="D394" t="s">
        <v>2815</v>
      </c>
      <c r="E394" t="s">
        <v>2812</v>
      </c>
      <c r="F394" t="s">
        <v>16</v>
      </c>
      <c r="G394" t="s">
        <v>738</v>
      </c>
      <c r="H394" t="s">
        <v>2816</v>
      </c>
      <c r="I394" t="s">
        <v>2817</v>
      </c>
      <c r="J394" t="s">
        <v>2818</v>
      </c>
      <c r="K394" t="e">
        <f>LEFT(_xlfn.TEXTAFTER(Table1[[#This Row],[description]],"Music On:"),10)</f>
        <v>#N/A</v>
      </c>
      <c r="L394" t="str" cm="1">
        <f t="array" ref="L3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4" t="str">
        <f>_xlfn.TEXTBEFORE(Table1[[#This Row],[Title]],{":","(","-"})</f>
        <v xml:space="preserve">Hass Ke </v>
      </c>
      <c r="N394" t="e">
        <f>_xlfn.TEXTBEFORE(_xlfn.TEXTAFTER(Table1[[#This Row],[description]],"Singer:"),CHAR(10))</f>
        <v>#N/A</v>
      </c>
      <c r="O394" t="e">
        <f>_xlfn.TEXTBEFORE(_xlfn.TEXTAFTER(Table1[[#This Row],[description]],"Lyrics:"),CHAR(10))</f>
        <v>#N/A</v>
      </c>
      <c r="P394" t="e">
        <f>_xlfn.TEXTBEFORE(_xlfn.TEXTAFTER(Table1[[#This Row],[description]],"Composer:"),CHAR(10))</f>
        <v>#N/A</v>
      </c>
      <c r="Q394" t="e">
        <f>_xlfn.TEXTBEFORE(_xlfn.TEXTAFTER(Table1[[#This Row],[description]],CHAR(10)&amp;"Music:"),CHAR(10))</f>
        <v>#N/A</v>
      </c>
      <c r="R394" t="e">
        <f>_xlfn.TEXTBEFORE(_xlfn.TEXTAFTER(Table1[[#This Row],[description]],CHAR(10)&amp;"Video:"),CHAR(10))</f>
        <v>#N/A</v>
      </c>
      <c r="S394" s="1" t="e">
        <f>HYPERLINK(_xlfn.TEXTBEFORE(_xlfn.TEXTAFTER(Table1[[#This Row],[description]],"YouTube Music:"),CHAR(10)))</f>
        <v>#N/A</v>
      </c>
      <c r="T394" s="1" t="e">
        <f>HYPERLINK(_xlfn.TEXTBEFORE(_xlfn.TEXTAFTER(Table1[[#This Row],[description]],"Spotify:"),CHAR(10)))</f>
        <v>#N/A</v>
      </c>
      <c r="U394" s="1" t="e">
        <f>HYPERLINK(_xlfn.TEXTBEFORE(_xlfn.TEXTAFTER(Table1[[#This Row],[description]],"Apple Music:"),CHAR(10)))</f>
        <v>#N/A</v>
      </c>
      <c r="V394" s="1" t="e">
        <f>HYPERLINK(_xlfn.TEXTBEFORE(_xlfn.TEXTAFTER(Table1[[#This Row],[description]], "JioSaavn:"),CHAR(10)))</f>
        <v>#N/A</v>
      </c>
      <c r="W394" s="1" t="e">
        <f>HYPERLINK(_xlfn.TEXTBEFORE(_xlfn.TEXTAFTER(Table1[[#This Row],[description]], "Instagram Reel:"),CHAR(10)))</f>
        <v>#N/A</v>
      </c>
    </row>
    <row r="395" spans="1:23" x14ac:dyDescent="0.3">
      <c r="A395" t="s">
        <v>11</v>
      </c>
      <c r="B395" t="s">
        <v>2820</v>
      </c>
      <c r="C395" t="s">
        <v>2821</v>
      </c>
      <c r="D395" t="s">
        <v>2822</v>
      </c>
      <c r="E395" t="s">
        <v>2819</v>
      </c>
      <c r="F395" t="s">
        <v>16</v>
      </c>
      <c r="G395" t="s">
        <v>885</v>
      </c>
      <c r="H395" t="s">
        <v>2823</v>
      </c>
      <c r="I395" t="s">
        <v>2824</v>
      </c>
      <c r="J395" t="s">
        <v>2825</v>
      </c>
      <c r="K395" t="e">
        <f>LEFT(_xlfn.TEXTAFTER(Table1[[#This Row],[description]],"Music On:"),10)</f>
        <v>#N/A</v>
      </c>
      <c r="L395" t="str" cm="1">
        <f t="array" ref="L3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5" t="str">
        <f>_xlfn.TEXTBEFORE(Table1[[#This Row],[Title]],{":","(","-"})</f>
        <v xml:space="preserve">Gede </v>
      </c>
      <c r="N395" t="e">
        <f>_xlfn.TEXTBEFORE(_xlfn.TEXTAFTER(Table1[[#This Row],[description]],"Singer:"),CHAR(10))</f>
        <v>#N/A</v>
      </c>
      <c r="O395" t="e">
        <f>_xlfn.TEXTBEFORE(_xlfn.TEXTAFTER(Table1[[#This Row],[description]],"Lyrics:"),CHAR(10))</f>
        <v>#N/A</v>
      </c>
      <c r="P395" t="str">
        <f>_xlfn.TEXTBEFORE(_xlfn.TEXTAFTER(Table1[[#This Row],[description]],"Composer:"),CHAR(10))</f>
        <v xml:space="preserve"> Karan Randhawa , Micheal</v>
      </c>
      <c r="Q395" t="e">
        <f>_xlfn.TEXTBEFORE(_xlfn.TEXTAFTER(Table1[[#This Row],[description]],CHAR(10)&amp;"Music:"),CHAR(10))</f>
        <v>#N/A</v>
      </c>
      <c r="R395" t="e">
        <f>_xlfn.TEXTBEFORE(_xlfn.TEXTAFTER(Table1[[#This Row],[description]],CHAR(10)&amp;"Video:"),CHAR(10))</f>
        <v>#N/A</v>
      </c>
      <c r="S395" s="1" t="e">
        <f>HYPERLINK(_xlfn.TEXTBEFORE(_xlfn.TEXTAFTER(Table1[[#This Row],[description]],"YouTube Music:"),CHAR(10)))</f>
        <v>#N/A</v>
      </c>
      <c r="T395" s="1" t="e">
        <f>HYPERLINK(_xlfn.TEXTBEFORE(_xlfn.TEXTAFTER(Table1[[#This Row],[description]],"Spotify:"),CHAR(10)))</f>
        <v>#N/A</v>
      </c>
      <c r="U395" s="1" t="e">
        <f>HYPERLINK(_xlfn.TEXTBEFORE(_xlfn.TEXTAFTER(Table1[[#This Row],[description]],"Apple Music:"),CHAR(10)))</f>
        <v>#N/A</v>
      </c>
      <c r="V395" s="1" t="e">
        <f>HYPERLINK(_xlfn.TEXTBEFORE(_xlfn.TEXTAFTER(Table1[[#This Row],[description]], "JioSaavn:"),CHAR(10)))</f>
        <v>#N/A</v>
      </c>
      <c r="W395" s="1" t="e">
        <f>HYPERLINK(_xlfn.TEXTBEFORE(_xlfn.TEXTAFTER(Table1[[#This Row],[description]], "Instagram Reel:"),CHAR(10)))</f>
        <v>#N/A</v>
      </c>
    </row>
    <row r="396" spans="1:23" x14ac:dyDescent="0.3">
      <c r="A396" t="s">
        <v>11</v>
      </c>
      <c r="B396" t="s">
        <v>2827</v>
      </c>
      <c r="C396" t="s">
        <v>2828</v>
      </c>
      <c r="D396" t="s">
        <v>2829</v>
      </c>
      <c r="E396" t="s">
        <v>2826</v>
      </c>
      <c r="F396" t="s">
        <v>16</v>
      </c>
      <c r="G396" t="s">
        <v>2830</v>
      </c>
      <c r="H396" t="s">
        <v>2831</v>
      </c>
      <c r="I396" t="s">
        <v>2832</v>
      </c>
      <c r="J396" t="s">
        <v>2833</v>
      </c>
      <c r="K396" t="e">
        <f>LEFT(_xlfn.TEXTAFTER(Table1[[#This Row],[description]],"Music On:"),10)</f>
        <v>#N/A</v>
      </c>
      <c r="L396" t="str" cm="1">
        <f t="array" ref="L3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6" t="str">
        <f>_xlfn.TEXTBEFORE(Table1[[#This Row],[Title]],{":","(","-"})</f>
        <v xml:space="preserve">Hawa Warga </v>
      </c>
      <c r="N396" t="e">
        <f>_xlfn.TEXTBEFORE(_xlfn.TEXTAFTER(Table1[[#This Row],[description]],"Singer:"),CHAR(10))</f>
        <v>#N/A</v>
      </c>
      <c r="O396" t="e">
        <f>_xlfn.TEXTBEFORE(_xlfn.TEXTAFTER(Table1[[#This Row],[description]],"Lyrics:"),CHAR(10))</f>
        <v>#N/A</v>
      </c>
      <c r="P396" t="e">
        <f>_xlfn.TEXTBEFORE(_xlfn.TEXTAFTER(Table1[[#This Row],[description]],"Composer:"),CHAR(10))</f>
        <v>#N/A</v>
      </c>
      <c r="Q396" t="e">
        <f>_xlfn.TEXTBEFORE(_xlfn.TEXTAFTER(Table1[[#This Row],[description]],CHAR(10)&amp;"Music:"),CHAR(10))</f>
        <v>#N/A</v>
      </c>
      <c r="R396" t="e">
        <f>_xlfn.TEXTBEFORE(_xlfn.TEXTAFTER(Table1[[#This Row],[description]],CHAR(10)&amp;"Video:"),CHAR(10))</f>
        <v>#N/A</v>
      </c>
      <c r="S396" s="1" t="e">
        <f>HYPERLINK(_xlfn.TEXTBEFORE(_xlfn.TEXTAFTER(Table1[[#This Row],[description]],"YouTube Music:"),CHAR(10)))</f>
        <v>#N/A</v>
      </c>
      <c r="T396" s="1" t="e">
        <f>HYPERLINK(_xlfn.TEXTBEFORE(_xlfn.TEXTAFTER(Table1[[#This Row],[description]],"Spotify:"),CHAR(10)))</f>
        <v>#N/A</v>
      </c>
      <c r="U396" s="1" t="e">
        <f>HYPERLINK(_xlfn.TEXTBEFORE(_xlfn.TEXTAFTER(Table1[[#This Row],[description]],"Apple Music:"),CHAR(10)))</f>
        <v>#N/A</v>
      </c>
      <c r="V396" s="1" t="e">
        <f>HYPERLINK(_xlfn.TEXTBEFORE(_xlfn.TEXTAFTER(Table1[[#This Row],[description]], "JioSaavn:"),CHAR(10)))</f>
        <v>#N/A</v>
      </c>
      <c r="W396" s="1" t="e">
        <f>HYPERLINK(_xlfn.TEXTBEFORE(_xlfn.TEXTAFTER(Table1[[#This Row],[description]], "Instagram Reel:"),CHAR(10)))</f>
        <v>#N/A</v>
      </c>
    </row>
    <row r="397" spans="1:23" x14ac:dyDescent="0.3">
      <c r="A397" t="s">
        <v>11</v>
      </c>
      <c r="B397" t="s">
        <v>2835</v>
      </c>
      <c r="C397" t="s">
        <v>2836</v>
      </c>
      <c r="D397" t="s">
        <v>2837</v>
      </c>
      <c r="E397" t="s">
        <v>2834</v>
      </c>
      <c r="F397" t="s">
        <v>16</v>
      </c>
      <c r="G397" t="s">
        <v>1534</v>
      </c>
      <c r="H397" t="s">
        <v>2838</v>
      </c>
      <c r="I397" t="s">
        <v>2839</v>
      </c>
      <c r="J397" t="s">
        <v>2840</v>
      </c>
      <c r="K397" t="e">
        <f>LEFT(_xlfn.TEXTAFTER(Table1[[#This Row],[description]],"Music On:"),10)</f>
        <v>#N/A</v>
      </c>
      <c r="L397" t="str" cm="1">
        <f t="array" ref="L3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7" t="str">
        <f>_xlfn.TEXTBEFORE(Table1[[#This Row],[Title]],{":","(","-"})</f>
        <v xml:space="preserve">Shaka Laka Boom Boom </v>
      </c>
      <c r="N397" t="e">
        <f>_xlfn.TEXTBEFORE(_xlfn.TEXTAFTER(Table1[[#This Row],[description]],"Singer:"),CHAR(10))</f>
        <v>#N/A</v>
      </c>
      <c r="O397" t="e">
        <f>_xlfn.TEXTBEFORE(_xlfn.TEXTAFTER(Table1[[#This Row],[description]],"Lyrics:"),CHAR(10))</f>
        <v>#N/A</v>
      </c>
      <c r="P397" t="e">
        <f>_xlfn.TEXTBEFORE(_xlfn.TEXTAFTER(Table1[[#This Row],[description]],"Composer:"),CHAR(10))</f>
        <v>#N/A</v>
      </c>
      <c r="Q397" t="e">
        <f>_xlfn.TEXTBEFORE(_xlfn.TEXTAFTER(Table1[[#This Row],[description]],CHAR(10)&amp;"Music:"),CHAR(10))</f>
        <v>#N/A</v>
      </c>
      <c r="R397" t="e">
        <f>_xlfn.TEXTBEFORE(_xlfn.TEXTAFTER(Table1[[#This Row],[description]],CHAR(10)&amp;"Video:"),CHAR(10))</f>
        <v>#N/A</v>
      </c>
      <c r="S397" s="1" t="e">
        <f>HYPERLINK(_xlfn.TEXTBEFORE(_xlfn.TEXTAFTER(Table1[[#This Row],[description]],"YouTube Music:"),CHAR(10)))</f>
        <v>#N/A</v>
      </c>
      <c r="T397" s="1" t="e">
        <f>HYPERLINK(_xlfn.TEXTBEFORE(_xlfn.TEXTAFTER(Table1[[#This Row],[description]],"Spotify:"),CHAR(10)))</f>
        <v>#N/A</v>
      </c>
      <c r="U397" s="1" t="e">
        <f>HYPERLINK(_xlfn.TEXTBEFORE(_xlfn.TEXTAFTER(Table1[[#This Row],[description]],"Apple Music:"),CHAR(10)))</f>
        <v>#N/A</v>
      </c>
      <c r="V397" s="1" t="e">
        <f>HYPERLINK(_xlfn.TEXTBEFORE(_xlfn.TEXTAFTER(Table1[[#This Row],[description]], "JioSaavn:"),CHAR(10)))</f>
        <v>#N/A</v>
      </c>
      <c r="W397" s="1" t="e">
        <f>HYPERLINK(_xlfn.TEXTBEFORE(_xlfn.TEXTAFTER(Table1[[#This Row],[description]], "Instagram Reel:"),CHAR(10)))</f>
        <v>#N/A</v>
      </c>
    </row>
    <row r="398" spans="1:23" x14ac:dyDescent="0.3">
      <c r="A398" t="s">
        <v>11</v>
      </c>
      <c r="B398" t="s">
        <v>2842</v>
      </c>
      <c r="C398" t="s">
        <v>2843</v>
      </c>
      <c r="D398" t="s">
        <v>2844</v>
      </c>
      <c r="E398" t="s">
        <v>2841</v>
      </c>
      <c r="F398" t="s">
        <v>16</v>
      </c>
      <c r="G398" t="s">
        <v>1978</v>
      </c>
      <c r="H398" t="s">
        <v>2845</v>
      </c>
      <c r="I398" t="s">
        <v>2846</v>
      </c>
      <c r="J398" t="s">
        <v>2847</v>
      </c>
      <c r="K398" t="e">
        <f>LEFT(_xlfn.TEXTAFTER(Table1[[#This Row],[description]],"Music On:"),10)</f>
        <v>#N/A</v>
      </c>
      <c r="L398" t="str" cm="1">
        <f t="array" ref="L3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8" t="str">
        <f>_xlfn.TEXTBEFORE(Table1[[#This Row],[Title]],{":","(","-"})</f>
        <v xml:space="preserve">Dil Todne Se Pehle </v>
      </c>
      <c r="N398" t="e">
        <f>_xlfn.TEXTBEFORE(_xlfn.TEXTAFTER(Table1[[#This Row],[description]],"Singer:"),CHAR(10))</f>
        <v>#N/A</v>
      </c>
      <c r="O398" t="e">
        <f>_xlfn.TEXTBEFORE(_xlfn.TEXTAFTER(Table1[[#This Row],[description]],"Lyrics:"),CHAR(10))</f>
        <v>#N/A</v>
      </c>
      <c r="P398" t="e">
        <f>_xlfn.TEXTBEFORE(_xlfn.TEXTAFTER(Table1[[#This Row],[description]],"Composer:"),CHAR(10))</f>
        <v>#N/A</v>
      </c>
      <c r="Q398" t="e">
        <f>_xlfn.TEXTBEFORE(_xlfn.TEXTAFTER(Table1[[#This Row],[description]],CHAR(10)&amp;"Music:"),CHAR(10))</f>
        <v>#N/A</v>
      </c>
      <c r="R398" t="e">
        <f>_xlfn.TEXTBEFORE(_xlfn.TEXTAFTER(Table1[[#This Row],[description]],CHAR(10)&amp;"Video:"),CHAR(10))</f>
        <v>#N/A</v>
      </c>
      <c r="S398" s="1" t="e">
        <f>HYPERLINK(_xlfn.TEXTBEFORE(_xlfn.TEXTAFTER(Table1[[#This Row],[description]],"YouTube Music:"),CHAR(10)))</f>
        <v>#N/A</v>
      </c>
      <c r="T398" s="1" t="e">
        <f>HYPERLINK(_xlfn.TEXTBEFORE(_xlfn.TEXTAFTER(Table1[[#This Row],[description]],"Spotify:"),CHAR(10)))</f>
        <v>#N/A</v>
      </c>
      <c r="U398" s="1" t="e">
        <f>HYPERLINK(_xlfn.TEXTBEFORE(_xlfn.TEXTAFTER(Table1[[#This Row],[description]],"Apple Music:"),CHAR(10)))</f>
        <v>#N/A</v>
      </c>
      <c r="V398" s="1" t="e">
        <f>HYPERLINK(_xlfn.TEXTBEFORE(_xlfn.TEXTAFTER(Table1[[#This Row],[description]], "JioSaavn:"),CHAR(10)))</f>
        <v>#N/A</v>
      </c>
      <c r="W398" s="1" t="e">
        <f>HYPERLINK(_xlfn.TEXTBEFORE(_xlfn.TEXTAFTER(Table1[[#This Row],[description]], "Instagram Reel:"),CHAR(10)))</f>
        <v>#N/A</v>
      </c>
    </row>
    <row r="399" spans="1:23" x14ac:dyDescent="0.3">
      <c r="A399" t="s">
        <v>11</v>
      </c>
      <c r="B399" t="s">
        <v>2849</v>
      </c>
      <c r="C399" t="s">
        <v>2850</v>
      </c>
      <c r="D399" t="s">
        <v>2851</v>
      </c>
      <c r="E399" t="s">
        <v>2848</v>
      </c>
      <c r="F399" t="s">
        <v>16</v>
      </c>
      <c r="G399" t="s">
        <v>2852</v>
      </c>
      <c r="H399" t="s">
        <v>2853</v>
      </c>
      <c r="I399" t="s">
        <v>2854</v>
      </c>
      <c r="J399" t="s">
        <v>2855</v>
      </c>
      <c r="K399" t="e">
        <f>LEFT(_xlfn.TEXTAFTER(Table1[[#This Row],[description]],"Music On:"),10)</f>
        <v>#N/A</v>
      </c>
      <c r="L399" t="str" cm="1">
        <f t="array" ref="L3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399" t="str">
        <f>_xlfn.TEXTBEFORE(Table1[[#This Row],[Title]],{":","(","-"})</f>
        <v xml:space="preserve">Sultan </v>
      </c>
      <c r="N399" t="e">
        <f>_xlfn.TEXTBEFORE(_xlfn.TEXTAFTER(Table1[[#This Row],[description]],"Singer:"),CHAR(10))</f>
        <v>#N/A</v>
      </c>
      <c r="O399" t="e">
        <f>_xlfn.TEXTBEFORE(_xlfn.TEXTAFTER(Table1[[#This Row],[description]],"Lyrics:"),CHAR(10))</f>
        <v>#N/A</v>
      </c>
      <c r="P399" t="e">
        <f>_xlfn.TEXTBEFORE(_xlfn.TEXTAFTER(Table1[[#This Row],[description]],"Composer:"),CHAR(10))</f>
        <v>#N/A</v>
      </c>
      <c r="Q399" t="e">
        <f>_xlfn.TEXTBEFORE(_xlfn.TEXTAFTER(Table1[[#This Row],[description]],CHAR(10)&amp;"Music:"),CHAR(10))</f>
        <v>#N/A</v>
      </c>
      <c r="R399" t="e">
        <f>_xlfn.TEXTBEFORE(_xlfn.TEXTAFTER(Table1[[#This Row],[description]],CHAR(10)&amp;"Video:"),CHAR(10))</f>
        <v>#N/A</v>
      </c>
      <c r="S399" s="1" t="e">
        <f>HYPERLINK(_xlfn.TEXTBEFORE(_xlfn.TEXTAFTER(Table1[[#This Row],[description]],"YouTube Music:"),CHAR(10)))</f>
        <v>#N/A</v>
      </c>
      <c r="T399" s="1" t="e">
        <f>HYPERLINK(_xlfn.TEXTBEFORE(_xlfn.TEXTAFTER(Table1[[#This Row],[description]],"Spotify:"),CHAR(10)))</f>
        <v>#N/A</v>
      </c>
      <c r="U399" s="1" t="e">
        <f>HYPERLINK(_xlfn.TEXTBEFORE(_xlfn.TEXTAFTER(Table1[[#This Row],[description]],"Apple Music:"),CHAR(10)))</f>
        <v>#N/A</v>
      </c>
      <c r="V399" s="1" t="e">
        <f>HYPERLINK(_xlfn.TEXTBEFORE(_xlfn.TEXTAFTER(Table1[[#This Row],[description]], "JioSaavn:"),CHAR(10)))</f>
        <v>#N/A</v>
      </c>
      <c r="W399" s="1" t="e">
        <f>HYPERLINK(_xlfn.TEXTBEFORE(_xlfn.TEXTAFTER(Table1[[#This Row],[description]], "Instagram Reel:"),CHAR(10)))</f>
        <v>#N/A</v>
      </c>
    </row>
    <row r="400" spans="1:23" x14ac:dyDescent="0.3">
      <c r="A400" t="s">
        <v>11</v>
      </c>
      <c r="B400" t="s">
        <v>2857</v>
      </c>
      <c r="C400" t="s">
        <v>2858</v>
      </c>
      <c r="D400" t="s">
        <v>2859</v>
      </c>
      <c r="E400" t="s">
        <v>2856</v>
      </c>
      <c r="F400" t="s">
        <v>16</v>
      </c>
      <c r="G400" t="s">
        <v>113</v>
      </c>
      <c r="H400" t="s">
        <v>2860</v>
      </c>
      <c r="I400" t="s">
        <v>2861</v>
      </c>
      <c r="J400" t="s">
        <v>2862</v>
      </c>
      <c r="K400" t="e">
        <f>LEFT(_xlfn.TEXTAFTER(Table1[[#This Row],[description]],"Music On:"),10)</f>
        <v>#N/A</v>
      </c>
      <c r="L400" t="str" cm="1">
        <f t="array" ref="L4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0" t="str">
        <f>_xlfn.TEXTBEFORE(Table1[[#This Row],[Title]],{":","(","-"})</f>
        <v xml:space="preserve">RAMBO </v>
      </c>
      <c r="N400" t="e">
        <f>_xlfn.TEXTBEFORE(_xlfn.TEXTAFTER(Table1[[#This Row],[description]],"Singer:"),CHAR(10))</f>
        <v>#N/A</v>
      </c>
      <c r="O400" t="e">
        <f>_xlfn.TEXTBEFORE(_xlfn.TEXTAFTER(Table1[[#This Row],[description]],"Lyrics:"),CHAR(10))</f>
        <v>#N/A</v>
      </c>
      <c r="P400" t="str">
        <f>_xlfn.TEXTBEFORE(_xlfn.TEXTAFTER(Table1[[#This Row],[description]],"Composer:"),CHAR(10))</f>
        <v xml:space="preserve"> Karan Randhawa &amp; Micheal</v>
      </c>
      <c r="Q400" t="e">
        <f>_xlfn.TEXTBEFORE(_xlfn.TEXTAFTER(Table1[[#This Row],[description]],CHAR(10)&amp;"Music:"),CHAR(10))</f>
        <v>#N/A</v>
      </c>
      <c r="R400" t="e">
        <f>_xlfn.TEXTBEFORE(_xlfn.TEXTAFTER(Table1[[#This Row],[description]],CHAR(10)&amp;"Video:"),CHAR(10))</f>
        <v>#N/A</v>
      </c>
      <c r="S400" s="1" t="e">
        <f>HYPERLINK(_xlfn.TEXTBEFORE(_xlfn.TEXTAFTER(Table1[[#This Row],[description]],"YouTube Music:"),CHAR(10)))</f>
        <v>#N/A</v>
      </c>
      <c r="T400" s="1" t="e">
        <f>HYPERLINK(_xlfn.TEXTBEFORE(_xlfn.TEXTAFTER(Table1[[#This Row],[description]],"Spotify:"),CHAR(10)))</f>
        <v>#N/A</v>
      </c>
      <c r="U400" s="1" t="e">
        <f>HYPERLINK(_xlfn.TEXTBEFORE(_xlfn.TEXTAFTER(Table1[[#This Row],[description]],"Apple Music:"),CHAR(10)))</f>
        <v>#N/A</v>
      </c>
      <c r="V400" s="1" t="e">
        <f>HYPERLINK(_xlfn.TEXTBEFORE(_xlfn.TEXTAFTER(Table1[[#This Row],[description]], "JioSaavn:"),CHAR(10)))</f>
        <v>#N/A</v>
      </c>
      <c r="W400" s="1" t="e">
        <f>HYPERLINK(_xlfn.TEXTBEFORE(_xlfn.TEXTAFTER(Table1[[#This Row],[description]], "Instagram Reel:"),CHAR(10)))</f>
        <v>#N/A</v>
      </c>
    </row>
    <row r="401" spans="1:23" x14ac:dyDescent="0.3">
      <c r="A401" t="s">
        <v>11</v>
      </c>
      <c r="B401" t="s">
        <v>2864</v>
      </c>
      <c r="C401" t="s">
        <v>2865</v>
      </c>
      <c r="D401" t="s">
        <v>2866</v>
      </c>
      <c r="E401" t="s">
        <v>2863</v>
      </c>
      <c r="F401" t="s">
        <v>16</v>
      </c>
      <c r="G401" t="s">
        <v>353</v>
      </c>
      <c r="H401" t="s">
        <v>2867</v>
      </c>
      <c r="I401" t="s">
        <v>2868</v>
      </c>
      <c r="J401" t="s">
        <v>2869</v>
      </c>
      <c r="K401" t="e">
        <f>LEFT(_xlfn.TEXTAFTER(Table1[[#This Row],[description]],"Music On:"),10)</f>
        <v>#N/A</v>
      </c>
      <c r="L401" t="str" cm="1">
        <f t="array" ref="L4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1" t="str">
        <f>_xlfn.TEXTBEFORE(Table1[[#This Row],[Title]],{":","(","-"})</f>
        <v xml:space="preserve">STARBOY </v>
      </c>
      <c r="N401" t="e">
        <f>_xlfn.TEXTBEFORE(_xlfn.TEXTAFTER(Table1[[#This Row],[description]],"Singer:"),CHAR(10))</f>
        <v>#N/A</v>
      </c>
      <c r="O401" t="e">
        <f>_xlfn.TEXTBEFORE(_xlfn.TEXTAFTER(Table1[[#This Row],[description]],"Lyrics:"),CHAR(10))</f>
        <v>#N/A</v>
      </c>
      <c r="P401" t="e">
        <f>_xlfn.TEXTBEFORE(_xlfn.TEXTAFTER(Table1[[#This Row],[description]],"Composer:"),CHAR(10))</f>
        <v>#N/A</v>
      </c>
      <c r="Q401" t="e">
        <f>_xlfn.TEXTBEFORE(_xlfn.TEXTAFTER(Table1[[#This Row],[description]],CHAR(10)&amp;"Music:"),CHAR(10))</f>
        <v>#N/A</v>
      </c>
      <c r="R401" t="e">
        <f>_xlfn.TEXTBEFORE(_xlfn.TEXTAFTER(Table1[[#This Row],[description]],CHAR(10)&amp;"Video:"),CHAR(10))</f>
        <v>#N/A</v>
      </c>
      <c r="S401" s="1" t="e">
        <f>HYPERLINK(_xlfn.TEXTBEFORE(_xlfn.TEXTAFTER(Table1[[#This Row],[description]],"YouTube Music:"),CHAR(10)))</f>
        <v>#N/A</v>
      </c>
      <c r="T401" s="1" t="e">
        <f>HYPERLINK(_xlfn.TEXTBEFORE(_xlfn.TEXTAFTER(Table1[[#This Row],[description]],"Spotify:"),CHAR(10)))</f>
        <v>#N/A</v>
      </c>
      <c r="U401" s="1" t="e">
        <f>HYPERLINK(_xlfn.TEXTBEFORE(_xlfn.TEXTAFTER(Table1[[#This Row],[description]],"Apple Music:"),CHAR(10)))</f>
        <v>#N/A</v>
      </c>
      <c r="V401" s="1" t="e">
        <f>HYPERLINK(_xlfn.TEXTBEFORE(_xlfn.TEXTAFTER(Table1[[#This Row],[description]], "JioSaavn:"),CHAR(10)))</f>
        <v>#N/A</v>
      </c>
      <c r="W401" s="1" t="e">
        <f>HYPERLINK(_xlfn.TEXTBEFORE(_xlfn.TEXTAFTER(Table1[[#This Row],[description]], "Instagram Reel:"),CHAR(10)))</f>
        <v>#N/A</v>
      </c>
    </row>
    <row r="402" spans="1:23" x14ac:dyDescent="0.3">
      <c r="A402" t="s">
        <v>11</v>
      </c>
      <c r="B402" t="s">
        <v>2871</v>
      </c>
      <c r="C402" t="s">
        <v>2872</v>
      </c>
      <c r="D402" t="s">
        <v>2873</v>
      </c>
      <c r="E402" t="s">
        <v>2870</v>
      </c>
      <c r="F402" t="s">
        <v>16</v>
      </c>
      <c r="G402" t="s">
        <v>285</v>
      </c>
      <c r="H402" t="s">
        <v>2874</v>
      </c>
      <c r="I402" t="s">
        <v>2875</v>
      </c>
      <c r="J402" t="s">
        <v>433</v>
      </c>
      <c r="K402" t="e">
        <f>LEFT(_xlfn.TEXTAFTER(Table1[[#This Row],[description]],"Music On:"),10)</f>
        <v>#N/A</v>
      </c>
      <c r="L402" t="str" cm="1">
        <f t="array" ref="L4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2" t="str">
        <f>_xlfn.TEXTBEFORE(Table1[[#This Row],[Title]],{":","(","-"})</f>
        <v xml:space="preserve">Teri Ho Gayi Aa </v>
      </c>
      <c r="N402" t="e">
        <f>_xlfn.TEXTBEFORE(_xlfn.TEXTAFTER(Table1[[#This Row],[description]],"Singer:"),CHAR(10))</f>
        <v>#N/A</v>
      </c>
      <c r="O402" t="e">
        <f>_xlfn.TEXTBEFORE(_xlfn.TEXTAFTER(Table1[[#This Row],[description]],"Lyrics:"),CHAR(10))</f>
        <v>#N/A</v>
      </c>
      <c r="P402" t="e">
        <f>_xlfn.TEXTBEFORE(_xlfn.TEXTAFTER(Table1[[#This Row],[description]],"Composer:"),CHAR(10))</f>
        <v>#N/A</v>
      </c>
      <c r="Q402" t="e">
        <f>_xlfn.TEXTBEFORE(_xlfn.TEXTAFTER(Table1[[#This Row],[description]],CHAR(10)&amp;"Music:"),CHAR(10))</f>
        <v>#N/A</v>
      </c>
      <c r="R402" t="e">
        <f>_xlfn.TEXTBEFORE(_xlfn.TEXTAFTER(Table1[[#This Row],[description]],CHAR(10)&amp;"Video:"),CHAR(10))</f>
        <v>#N/A</v>
      </c>
      <c r="S402" s="1" t="e">
        <f>HYPERLINK(_xlfn.TEXTBEFORE(_xlfn.TEXTAFTER(Table1[[#This Row],[description]],"YouTube Music:"),CHAR(10)))</f>
        <v>#N/A</v>
      </c>
      <c r="T402" s="1" t="e">
        <f>HYPERLINK(_xlfn.TEXTBEFORE(_xlfn.TEXTAFTER(Table1[[#This Row],[description]],"Spotify:"),CHAR(10)))</f>
        <v>#N/A</v>
      </c>
      <c r="U402" s="1" t="e">
        <f>HYPERLINK(_xlfn.TEXTBEFORE(_xlfn.TEXTAFTER(Table1[[#This Row],[description]],"Apple Music:"),CHAR(10)))</f>
        <v>#N/A</v>
      </c>
      <c r="V402" s="1" t="e">
        <f>HYPERLINK(_xlfn.TEXTBEFORE(_xlfn.TEXTAFTER(Table1[[#This Row],[description]], "JioSaavn:"),CHAR(10)))</f>
        <v>#N/A</v>
      </c>
      <c r="W402" s="1" t="e">
        <f>HYPERLINK(_xlfn.TEXTBEFORE(_xlfn.TEXTAFTER(Table1[[#This Row],[description]], "Instagram Reel:"),CHAR(10)))</f>
        <v>#N/A</v>
      </c>
    </row>
    <row r="403" spans="1:23" x14ac:dyDescent="0.3">
      <c r="A403" t="s">
        <v>11</v>
      </c>
      <c r="B403" t="s">
        <v>2877</v>
      </c>
      <c r="C403" t="s">
        <v>2872</v>
      </c>
      <c r="D403" t="s">
        <v>2878</v>
      </c>
      <c r="E403" t="s">
        <v>2876</v>
      </c>
      <c r="F403" t="s">
        <v>16</v>
      </c>
      <c r="G403" t="s">
        <v>2650</v>
      </c>
      <c r="H403" t="s">
        <v>2879</v>
      </c>
      <c r="I403" t="s">
        <v>2880</v>
      </c>
      <c r="J403" t="s">
        <v>2881</v>
      </c>
      <c r="K403" t="e">
        <f>LEFT(_xlfn.TEXTAFTER(Table1[[#This Row],[description]],"Music On:"),10)</f>
        <v>#N/A</v>
      </c>
      <c r="L403" t="str" cm="1">
        <f t="array" ref="L4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3" t="str">
        <f>_xlfn.TEXTBEFORE(Table1[[#This Row],[Title]],{":","(","-"})</f>
        <v xml:space="preserve">YUMMY </v>
      </c>
      <c r="N403" t="e">
        <f>_xlfn.TEXTBEFORE(_xlfn.TEXTAFTER(Table1[[#This Row],[description]],"Singer:"),CHAR(10))</f>
        <v>#N/A</v>
      </c>
      <c r="O403" t="e">
        <f>_xlfn.TEXTBEFORE(_xlfn.TEXTAFTER(Table1[[#This Row],[description]],"Lyrics:"),CHAR(10))</f>
        <v>#N/A</v>
      </c>
      <c r="P403" t="e">
        <f>_xlfn.TEXTBEFORE(_xlfn.TEXTAFTER(Table1[[#This Row],[description]],"Composer:"),CHAR(10))</f>
        <v>#N/A</v>
      </c>
      <c r="Q403" t="e">
        <f>_xlfn.TEXTBEFORE(_xlfn.TEXTAFTER(Table1[[#This Row],[description]],CHAR(10)&amp;"Music:"),CHAR(10))</f>
        <v>#N/A</v>
      </c>
      <c r="R403" t="e">
        <f>_xlfn.TEXTBEFORE(_xlfn.TEXTAFTER(Table1[[#This Row],[description]],CHAR(10)&amp;"Video:"),CHAR(10))</f>
        <v>#N/A</v>
      </c>
      <c r="S403" s="1" t="e">
        <f>HYPERLINK(_xlfn.TEXTBEFORE(_xlfn.TEXTAFTER(Table1[[#This Row],[description]],"YouTube Music:"),CHAR(10)))</f>
        <v>#N/A</v>
      </c>
      <c r="T403" s="1" t="e">
        <f>HYPERLINK(_xlfn.TEXTBEFORE(_xlfn.TEXTAFTER(Table1[[#This Row],[description]],"Spotify:"),CHAR(10)))</f>
        <v>#N/A</v>
      </c>
      <c r="U403" s="1" t="e">
        <f>HYPERLINK(_xlfn.TEXTBEFORE(_xlfn.TEXTAFTER(Table1[[#This Row],[description]],"Apple Music:"),CHAR(10)))</f>
        <v>#N/A</v>
      </c>
      <c r="V403" s="1" t="e">
        <f>HYPERLINK(_xlfn.TEXTBEFORE(_xlfn.TEXTAFTER(Table1[[#This Row],[description]], "JioSaavn:"),CHAR(10)))</f>
        <v>#N/A</v>
      </c>
      <c r="W403" s="1" t="e">
        <f>HYPERLINK(_xlfn.TEXTBEFORE(_xlfn.TEXTAFTER(Table1[[#This Row],[description]], "Instagram Reel:"),CHAR(10)))</f>
        <v>#N/A</v>
      </c>
    </row>
    <row r="404" spans="1:23" x14ac:dyDescent="0.3">
      <c r="A404" t="s">
        <v>11</v>
      </c>
      <c r="B404" t="s">
        <v>2883</v>
      </c>
      <c r="C404" t="s">
        <v>2884</v>
      </c>
      <c r="D404" t="s">
        <v>2885</v>
      </c>
      <c r="E404" t="s">
        <v>2882</v>
      </c>
      <c r="F404" t="s">
        <v>16</v>
      </c>
      <c r="G404" t="s">
        <v>2686</v>
      </c>
      <c r="H404" t="s">
        <v>2886</v>
      </c>
      <c r="I404" t="s">
        <v>2887</v>
      </c>
      <c r="J404" t="s">
        <v>2888</v>
      </c>
      <c r="K404" t="e">
        <f>LEFT(_xlfn.TEXTAFTER(Table1[[#This Row],[description]],"Music On:"),10)</f>
        <v>#N/A</v>
      </c>
      <c r="L404" t="str" cm="1">
        <f t="array" ref="L4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4" t="str">
        <f>_xlfn.TEXTBEFORE(Table1[[#This Row],[Title]],{":","(","-"})</f>
        <v xml:space="preserve">KAMI </v>
      </c>
      <c r="N404" t="e">
        <f>_xlfn.TEXTBEFORE(_xlfn.TEXTAFTER(Table1[[#This Row],[description]],"Singer:"),CHAR(10))</f>
        <v>#N/A</v>
      </c>
      <c r="O404" t="e">
        <f>_xlfn.TEXTBEFORE(_xlfn.TEXTAFTER(Table1[[#This Row],[description]],"Lyrics:"),CHAR(10))</f>
        <v>#N/A</v>
      </c>
      <c r="P404" t="e">
        <f>_xlfn.TEXTBEFORE(_xlfn.TEXTAFTER(Table1[[#This Row],[description]],"Composer:"),CHAR(10))</f>
        <v>#N/A</v>
      </c>
      <c r="Q404" t="e">
        <f>_xlfn.TEXTBEFORE(_xlfn.TEXTAFTER(Table1[[#This Row],[description]],CHAR(10)&amp;"Music:"),CHAR(10))</f>
        <v>#N/A</v>
      </c>
      <c r="R404" t="e">
        <f>_xlfn.TEXTBEFORE(_xlfn.TEXTAFTER(Table1[[#This Row],[description]],CHAR(10)&amp;"Video:"),CHAR(10))</f>
        <v>#N/A</v>
      </c>
      <c r="S404" s="1" t="e">
        <f>HYPERLINK(_xlfn.TEXTBEFORE(_xlfn.TEXTAFTER(Table1[[#This Row],[description]],"YouTube Music:"),CHAR(10)))</f>
        <v>#N/A</v>
      </c>
      <c r="T404" s="1" t="e">
        <f>HYPERLINK(_xlfn.TEXTBEFORE(_xlfn.TEXTAFTER(Table1[[#This Row],[description]],"Spotify:"),CHAR(10)))</f>
        <v>#N/A</v>
      </c>
      <c r="U404" s="1" t="e">
        <f>HYPERLINK(_xlfn.TEXTBEFORE(_xlfn.TEXTAFTER(Table1[[#This Row],[description]],"Apple Music:"),CHAR(10)))</f>
        <v>#N/A</v>
      </c>
      <c r="V404" s="1" t="e">
        <f>HYPERLINK(_xlfn.TEXTBEFORE(_xlfn.TEXTAFTER(Table1[[#This Row],[description]], "JioSaavn:"),CHAR(10)))</f>
        <v>#N/A</v>
      </c>
      <c r="W404" s="1" t="e">
        <f>HYPERLINK(_xlfn.TEXTBEFORE(_xlfn.TEXTAFTER(Table1[[#This Row],[description]], "Instagram Reel:"),CHAR(10)))</f>
        <v>#N/A</v>
      </c>
    </row>
    <row r="405" spans="1:23" x14ac:dyDescent="0.3">
      <c r="A405" t="s">
        <v>11</v>
      </c>
      <c r="B405" t="s">
        <v>2890</v>
      </c>
      <c r="C405" t="s">
        <v>2891</v>
      </c>
      <c r="D405" t="s">
        <v>2892</v>
      </c>
      <c r="E405" t="s">
        <v>2889</v>
      </c>
      <c r="F405" t="s">
        <v>16</v>
      </c>
      <c r="G405" t="s">
        <v>485</v>
      </c>
      <c r="H405" t="s">
        <v>2893</v>
      </c>
      <c r="I405" t="s">
        <v>2894</v>
      </c>
      <c r="J405" t="s">
        <v>2895</v>
      </c>
      <c r="K405" t="e">
        <f>LEFT(_xlfn.TEXTAFTER(Table1[[#This Row],[description]],"Music On:"),10)</f>
        <v>#N/A</v>
      </c>
      <c r="L405" t="str" cm="1">
        <f t="array" ref="L4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5" t="str">
        <f>_xlfn.TEXTBEFORE(Table1[[#This Row],[Title]],{":","(","-"})</f>
        <v xml:space="preserve">MAR GAYI </v>
      </c>
      <c r="N405" t="e">
        <f>_xlfn.TEXTBEFORE(_xlfn.TEXTAFTER(Table1[[#This Row],[description]],"Singer:"),CHAR(10))</f>
        <v>#N/A</v>
      </c>
      <c r="O405" t="e">
        <f>_xlfn.TEXTBEFORE(_xlfn.TEXTAFTER(Table1[[#This Row],[description]],"Lyrics:"),CHAR(10))</f>
        <v>#N/A</v>
      </c>
      <c r="P405" t="e">
        <f>_xlfn.TEXTBEFORE(_xlfn.TEXTAFTER(Table1[[#This Row],[description]],"Composer:"),CHAR(10))</f>
        <v>#N/A</v>
      </c>
      <c r="Q405" t="e">
        <f>_xlfn.TEXTBEFORE(_xlfn.TEXTAFTER(Table1[[#This Row],[description]],CHAR(10)&amp;"Music:"),CHAR(10))</f>
        <v>#N/A</v>
      </c>
      <c r="R405" t="e">
        <f>_xlfn.TEXTBEFORE(_xlfn.TEXTAFTER(Table1[[#This Row],[description]],CHAR(10)&amp;"Video:"),CHAR(10))</f>
        <v>#N/A</v>
      </c>
      <c r="S405" s="1" t="e">
        <f>HYPERLINK(_xlfn.TEXTBEFORE(_xlfn.TEXTAFTER(Table1[[#This Row],[description]],"YouTube Music:"),CHAR(10)))</f>
        <v>#N/A</v>
      </c>
      <c r="T405" s="1" t="e">
        <f>HYPERLINK(_xlfn.TEXTBEFORE(_xlfn.TEXTAFTER(Table1[[#This Row],[description]],"Spotify:"),CHAR(10)))</f>
        <v>#N/A</v>
      </c>
      <c r="U405" s="1" t="e">
        <f>HYPERLINK(_xlfn.TEXTBEFORE(_xlfn.TEXTAFTER(Table1[[#This Row],[description]],"Apple Music:"),CHAR(10)))</f>
        <v>#N/A</v>
      </c>
      <c r="V405" s="1" t="e">
        <f>HYPERLINK(_xlfn.TEXTBEFORE(_xlfn.TEXTAFTER(Table1[[#This Row],[description]], "JioSaavn:"),CHAR(10)))</f>
        <v>#N/A</v>
      </c>
      <c r="W405" s="1" t="e">
        <f>HYPERLINK(_xlfn.TEXTBEFORE(_xlfn.TEXTAFTER(Table1[[#This Row],[description]], "Instagram Reel:"),CHAR(10)))</f>
        <v>#N/A</v>
      </c>
    </row>
    <row r="406" spans="1:23" x14ac:dyDescent="0.3">
      <c r="A406" t="s">
        <v>11</v>
      </c>
      <c r="B406" t="s">
        <v>2897</v>
      </c>
      <c r="C406" t="s">
        <v>2898</v>
      </c>
      <c r="D406" t="s">
        <v>2899</v>
      </c>
      <c r="E406" t="s">
        <v>2896</v>
      </c>
      <c r="F406" t="s">
        <v>16</v>
      </c>
      <c r="G406" t="s">
        <v>2900</v>
      </c>
      <c r="H406" t="s">
        <v>2901</v>
      </c>
      <c r="I406" t="s">
        <v>2902</v>
      </c>
      <c r="J406" t="s">
        <v>2903</v>
      </c>
      <c r="K406" t="e">
        <f>LEFT(_xlfn.TEXTAFTER(Table1[[#This Row],[description]],"Music Label:"),10)</f>
        <v>#N/A</v>
      </c>
      <c r="L406" t="str" cm="1">
        <f t="array" ref="L4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6" t="str">
        <f>_xlfn.TEXTBEFORE(Table1[[#This Row],[Title]],{":","(","-"})</f>
        <v xml:space="preserve">JAAN LE RAKHI </v>
      </c>
      <c r="N406" t="e">
        <f>_xlfn.TEXTBEFORE(_xlfn.TEXTAFTER(Table1[[#This Row],[description]],"Singer:"),CHAR(10))</f>
        <v>#N/A</v>
      </c>
      <c r="O406" t="e">
        <f>_xlfn.TEXTBEFORE(_xlfn.TEXTAFTER(Table1[[#This Row],[description]],"Lyrics:"),CHAR(10))</f>
        <v>#N/A</v>
      </c>
      <c r="P406" t="e">
        <f>_xlfn.TEXTBEFORE(_xlfn.TEXTAFTER(Table1[[#This Row],[description]],"Composer:"),CHAR(10))</f>
        <v>#N/A</v>
      </c>
      <c r="Q406" t="e">
        <f>_xlfn.TEXTBEFORE(_xlfn.TEXTAFTER(Table1[[#This Row],[description]],CHAR(10)&amp;"Music:"),CHAR(10))</f>
        <v>#N/A</v>
      </c>
      <c r="R406" t="e">
        <f>_xlfn.TEXTBEFORE(_xlfn.TEXTAFTER(Table1[[#This Row],[description]],CHAR(10)&amp;"Video:"),CHAR(10))</f>
        <v>#N/A</v>
      </c>
      <c r="S406" s="1" t="e">
        <f>HYPERLINK(_xlfn.TEXTBEFORE(_xlfn.TEXTAFTER(Table1[[#This Row],[description]],"YouTube Music:"),CHAR(10)))</f>
        <v>#N/A</v>
      </c>
      <c r="T406" s="1" t="e">
        <f>HYPERLINK(_xlfn.TEXTBEFORE(_xlfn.TEXTAFTER(Table1[[#This Row],[description]],"Spotify:"),CHAR(10)))</f>
        <v>#N/A</v>
      </c>
      <c r="U406" s="1" t="e">
        <f>HYPERLINK(_xlfn.TEXTBEFORE(_xlfn.TEXTAFTER(Table1[[#This Row],[description]],"Apple Music:"),CHAR(10)))</f>
        <v>#N/A</v>
      </c>
      <c r="V406" s="1" t="e">
        <f>HYPERLINK(_xlfn.TEXTBEFORE(_xlfn.TEXTAFTER(Table1[[#This Row],[description]], "JioSaavn:"),CHAR(10)))</f>
        <v>#N/A</v>
      </c>
      <c r="W406" s="1" t="e">
        <f>HYPERLINK(_xlfn.TEXTBEFORE(_xlfn.TEXTAFTER(Table1[[#This Row],[description]], "Instagram Reel:"),CHAR(10)))</f>
        <v>#N/A</v>
      </c>
    </row>
    <row r="407" spans="1:23" x14ac:dyDescent="0.3">
      <c r="A407" t="s">
        <v>11</v>
      </c>
      <c r="B407" t="s">
        <v>2905</v>
      </c>
      <c r="C407" t="s">
        <v>2906</v>
      </c>
      <c r="D407" t="s">
        <v>2907</v>
      </c>
      <c r="E407" t="s">
        <v>2904</v>
      </c>
      <c r="F407" t="s">
        <v>16</v>
      </c>
      <c r="G407" t="s">
        <v>1869</v>
      </c>
      <c r="H407" t="s">
        <v>2908</v>
      </c>
      <c r="I407" t="s">
        <v>2909</v>
      </c>
      <c r="J407" t="s">
        <v>2910</v>
      </c>
      <c r="K407" t="e">
        <f>LEFT(_xlfn.TEXTAFTER(Table1[[#This Row],[description]],"Music On:"),10)</f>
        <v>#N/A</v>
      </c>
      <c r="L407" t="str" cm="1">
        <f t="array" ref="L4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7" t="str">
        <f>_xlfn.TEXTBEFORE(Table1[[#This Row],[Title]],{":","(","-"})</f>
        <v xml:space="preserve">TAJ MAHAL </v>
      </c>
      <c r="N407" t="e">
        <f>_xlfn.TEXTBEFORE(_xlfn.TEXTAFTER(Table1[[#This Row],[description]],"Singer:"),CHAR(10))</f>
        <v>#N/A</v>
      </c>
      <c r="O407" t="e">
        <f>_xlfn.TEXTBEFORE(_xlfn.TEXTAFTER(Table1[[#This Row],[description]],"Lyrics:"),CHAR(10))</f>
        <v>#N/A</v>
      </c>
      <c r="P407" t="e">
        <f>_xlfn.TEXTBEFORE(_xlfn.TEXTAFTER(Table1[[#This Row],[description]],"Composer:"),CHAR(10))</f>
        <v>#N/A</v>
      </c>
      <c r="Q407" t="e">
        <f>_xlfn.TEXTBEFORE(_xlfn.TEXTAFTER(Table1[[#This Row],[description]],CHAR(10)&amp;"Music:"),CHAR(10))</f>
        <v>#N/A</v>
      </c>
      <c r="R407" t="e">
        <f>_xlfn.TEXTBEFORE(_xlfn.TEXTAFTER(Table1[[#This Row],[description]],CHAR(10)&amp;"Video:"),CHAR(10))</f>
        <v>#N/A</v>
      </c>
      <c r="S407" s="1" t="e">
        <f>HYPERLINK(_xlfn.TEXTBEFORE(_xlfn.TEXTAFTER(Table1[[#This Row],[description]],"YouTube Music:"),CHAR(10)))</f>
        <v>#N/A</v>
      </c>
      <c r="T407" s="1" t="e">
        <f>HYPERLINK(_xlfn.TEXTBEFORE(_xlfn.TEXTAFTER(Table1[[#This Row],[description]],"Spotify:"),CHAR(10)))</f>
        <v>#N/A</v>
      </c>
      <c r="U407" s="1" t="e">
        <f>HYPERLINK(_xlfn.TEXTBEFORE(_xlfn.TEXTAFTER(Table1[[#This Row],[description]],"Apple Music:"),CHAR(10)))</f>
        <v>#N/A</v>
      </c>
      <c r="V407" s="1" t="e">
        <f>HYPERLINK(_xlfn.TEXTBEFORE(_xlfn.TEXTAFTER(Table1[[#This Row],[description]], "JioSaavn:"),CHAR(10)))</f>
        <v>#N/A</v>
      </c>
      <c r="W407" s="1" t="e">
        <f>HYPERLINK(_xlfn.TEXTBEFORE(_xlfn.TEXTAFTER(Table1[[#This Row],[description]], "Instagram Reel:"),CHAR(10)))</f>
        <v>#N/A</v>
      </c>
    </row>
    <row r="408" spans="1:23" x14ac:dyDescent="0.3">
      <c r="A408" t="s">
        <v>11</v>
      </c>
      <c r="B408" t="s">
        <v>2912</v>
      </c>
      <c r="C408" t="s">
        <v>2913</v>
      </c>
      <c r="D408" t="s">
        <v>2914</v>
      </c>
      <c r="E408" t="s">
        <v>2911</v>
      </c>
      <c r="F408" t="s">
        <v>16</v>
      </c>
      <c r="G408" t="s">
        <v>2915</v>
      </c>
      <c r="H408" t="s">
        <v>2916</v>
      </c>
      <c r="I408" t="s">
        <v>2917</v>
      </c>
      <c r="J408" t="s">
        <v>2918</v>
      </c>
      <c r="K408" t="e">
        <f>LEFT(_xlfn.TEXTAFTER(Table1[[#This Row],[description]],"Music On:"),10)</f>
        <v>#N/A</v>
      </c>
      <c r="L408" t="str" cm="1">
        <f t="array" ref="L4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8" t="str">
        <f>_xlfn.TEXTBEFORE(Table1[[#This Row],[Title]],{":","(","-"})</f>
        <v xml:space="preserve">Bad Munda </v>
      </c>
      <c r="N408" t="e">
        <f>_xlfn.TEXTBEFORE(_xlfn.TEXTAFTER(Table1[[#This Row],[description]],"Singer:"),CHAR(10))</f>
        <v>#N/A</v>
      </c>
      <c r="O408" t="e">
        <f>_xlfn.TEXTBEFORE(_xlfn.TEXTAFTER(Table1[[#This Row],[description]],"Lyrics:"),CHAR(10))</f>
        <v>#N/A</v>
      </c>
      <c r="P408" t="e">
        <f>_xlfn.TEXTBEFORE(_xlfn.TEXTAFTER(Table1[[#This Row],[description]],"Composer:"),CHAR(10))</f>
        <v>#N/A</v>
      </c>
      <c r="Q408" t="e">
        <f>_xlfn.TEXTBEFORE(_xlfn.TEXTAFTER(Table1[[#This Row],[description]],CHAR(10)&amp;"Music:"),CHAR(10))</f>
        <v>#N/A</v>
      </c>
      <c r="R408" t="e">
        <f>_xlfn.TEXTBEFORE(_xlfn.TEXTAFTER(Table1[[#This Row],[description]],CHAR(10)&amp;"Video:"),CHAR(10))</f>
        <v>#N/A</v>
      </c>
      <c r="S408" s="1" t="e">
        <f>HYPERLINK(_xlfn.TEXTBEFORE(_xlfn.TEXTAFTER(Table1[[#This Row],[description]],"YouTube Music:"),CHAR(10)))</f>
        <v>#N/A</v>
      </c>
      <c r="T408" s="1" t="e">
        <f>HYPERLINK(_xlfn.TEXTBEFORE(_xlfn.TEXTAFTER(Table1[[#This Row],[description]],"Spotify:"),CHAR(10)))</f>
        <v>#N/A</v>
      </c>
      <c r="U408" s="1" t="e">
        <f>HYPERLINK(_xlfn.TEXTBEFORE(_xlfn.TEXTAFTER(Table1[[#This Row],[description]],"Apple Music:"),CHAR(10)))</f>
        <v>#N/A</v>
      </c>
      <c r="V408" s="1" t="e">
        <f>HYPERLINK(_xlfn.TEXTBEFORE(_xlfn.TEXTAFTER(Table1[[#This Row],[description]], "JioSaavn:"),CHAR(10)))</f>
        <v>#N/A</v>
      </c>
      <c r="W408" s="1" t="e">
        <f>HYPERLINK(_xlfn.TEXTBEFORE(_xlfn.TEXTAFTER(Table1[[#This Row],[description]], "Instagram Reel:"),CHAR(10)))</f>
        <v>#N/A</v>
      </c>
    </row>
    <row r="409" spans="1:23" x14ac:dyDescent="0.3">
      <c r="A409" t="s">
        <v>11</v>
      </c>
      <c r="B409" t="s">
        <v>2920</v>
      </c>
      <c r="C409" t="s">
        <v>2921</v>
      </c>
      <c r="D409" t="s">
        <v>2922</v>
      </c>
      <c r="E409" t="s">
        <v>2919</v>
      </c>
      <c r="F409" t="s">
        <v>16</v>
      </c>
      <c r="G409" t="s">
        <v>818</v>
      </c>
      <c r="H409" t="s">
        <v>2923</v>
      </c>
      <c r="I409" t="s">
        <v>2924</v>
      </c>
      <c r="J409" t="s">
        <v>2925</v>
      </c>
      <c r="K409" t="e">
        <f>LEFT(_xlfn.TEXTAFTER(Table1[[#This Row],[description]],"Music On:"),10)</f>
        <v>#N/A</v>
      </c>
      <c r="L409" t="str" cm="1">
        <f t="array" ref="L4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09" t="str">
        <f>_xlfn.TEXTBEFORE(Table1[[#This Row],[Title]],{":","(","-"})</f>
        <v xml:space="preserve">BAD MUNDA </v>
      </c>
      <c r="N409" t="e">
        <f>_xlfn.TEXTBEFORE(_xlfn.TEXTAFTER(Table1[[#This Row],[description]],"Singer:"),CHAR(10))</f>
        <v>#N/A</v>
      </c>
      <c r="O409" t="e">
        <f>_xlfn.TEXTBEFORE(_xlfn.TEXTAFTER(Table1[[#This Row],[description]],"Lyrics:"),CHAR(10))</f>
        <v>#N/A</v>
      </c>
      <c r="P409" t="e">
        <f>_xlfn.TEXTBEFORE(_xlfn.TEXTAFTER(Table1[[#This Row],[description]],"Composer:"),CHAR(10))</f>
        <v>#N/A</v>
      </c>
      <c r="Q409" t="e">
        <f>_xlfn.TEXTBEFORE(_xlfn.TEXTAFTER(Table1[[#This Row],[description]],CHAR(10)&amp;"Music:"),CHAR(10))</f>
        <v>#N/A</v>
      </c>
      <c r="R409" t="e">
        <f>_xlfn.TEXTBEFORE(_xlfn.TEXTAFTER(Table1[[#This Row],[description]],CHAR(10)&amp;"Video:"),CHAR(10))</f>
        <v>#N/A</v>
      </c>
      <c r="S409" s="1" t="e">
        <f>HYPERLINK(_xlfn.TEXTBEFORE(_xlfn.TEXTAFTER(Table1[[#This Row],[description]],"YouTube Music:"),CHAR(10)))</f>
        <v>#N/A</v>
      </c>
      <c r="T409" s="1" t="e">
        <f>HYPERLINK(_xlfn.TEXTBEFORE(_xlfn.TEXTAFTER(Table1[[#This Row],[description]],"Spotify:"),CHAR(10)))</f>
        <v>#N/A</v>
      </c>
      <c r="U409" s="1" t="e">
        <f>HYPERLINK(_xlfn.TEXTBEFORE(_xlfn.TEXTAFTER(Table1[[#This Row],[description]],"Apple Music:"),CHAR(10)))</f>
        <v>#N/A</v>
      </c>
      <c r="V409" s="1" t="e">
        <f>HYPERLINK(_xlfn.TEXTBEFORE(_xlfn.TEXTAFTER(Table1[[#This Row],[description]], "JioSaavn:"),CHAR(10)))</f>
        <v>#N/A</v>
      </c>
      <c r="W409" s="1" t="e">
        <f>HYPERLINK(_xlfn.TEXTBEFORE(_xlfn.TEXTAFTER(Table1[[#This Row],[description]], "Instagram Reel:"),CHAR(10)))</f>
        <v>#N/A</v>
      </c>
    </row>
    <row r="410" spans="1:23" x14ac:dyDescent="0.3">
      <c r="A410" t="s">
        <v>11</v>
      </c>
      <c r="B410" t="s">
        <v>2927</v>
      </c>
      <c r="C410" t="s">
        <v>2928</v>
      </c>
      <c r="D410" t="s">
        <v>2929</v>
      </c>
      <c r="E410" t="s">
        <v>2926</v>
      </c>
      <c r="F410" t="s">
        <v>16</v>
      </c>
      <c r="G410" t="s">
        <v>97</v>
      </c>
      <c r="H410" t="s">
        <v>2930</v>
      </c>
      <c r="I410" t="s">
        <v>2931</v>
      </c>
      <c r="J410" t="s">
        <v>2932</v>
      </c>
      <c r="K410" t="e">
        <f>LEFT(_xlfn.TEXTAFTER(Table1[[#This Row],[description]],"Music On:"),10)</f>
        <v>#N/A</v>
      </c>
      <c r="L410" t="str" cm="1">
        <f t="array" ref="L4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0" t="str">
        <f>_xlfn.TEXTBEFORE(Table1[[#This Row],[Title]],{":","(","-"})</f>
        <v xml:space="preserve">JATTI </v>
      </c>
      <c r="N410" t="e">
        <f>_xlfn.TEXTBEFORE(_xlfn.TEXTAFTER(Table1[[#This Row],[description]],"Singer:"),CHAR(10))</f>
        <v>#N/A</v>
      </c>
      <c r="O410" t="e">
        <f>_xlfn.TEXTBEFORE(_xlfn.TEXTAFTER(Table1[[#This Row],[description]],"Lyrics:"),CHAR(10))</f>
        <v>#N/A</v>
      </c>
      <c r="P410" t="e">
        <f>_xlfn.TEXTBEFORE(_xlfn.TEXTAFTER(Table1[[#This Row],[description]],"Composer:"),CHAR(10))</f>
        <v>#N/A</v>
      </c>
      <c r="Q410" t="e">
        <f>_xlfn.TEXTBEFORE(_xlfn.TEXTAFTER(Table1[[#This Row],[description]],CHAR(10)&amp;"Music:"),CHAR(10))</f>
        <v>#N/A</v>
      </c>
      <c r="R410" t="e">
        <f>_xlfn.TEXTBEFORE(_xlfn.TEXTAFTER(Table1[[#This Row],[description]],CHAR(10)&amp;"Video:"),CHAR(10))</f>
        <v>#N/A</v>
      </c>
      <c r="S410" s="1" t="e">
        <f>HYPERLINK(_xlfn.TEXTBEFORE(_xlfn.TEXTAFTER(Table1[[#This Row],[description]],"YouTube Music:"),CHAR(10)))</f>
        <v>#N/A</v>
      </c>
      <c r="T410" s="1" t="e">
        <f>HYPERLINK(_xlfn.TEXTBEFORE(_xlfn.TEXTAFTER(Table1[[#This Row],[description]],"Spotify:"),CHAR(10)))</f>
        <v>#N/A</v>
      </c>
      <c r="U410" s="1" t="e">
        <f>HYPERLINK(_xlfn.TEXTBEFORE(_xlfn.TEXTAFTER(Table1[[#This Row],[description]],"Apple Music:"),CHAR(10)))</f>
        <v>#N/A</v>
      </c>
      <c r="V410" s="1" t="e">
        <f>HYPERLINK(_xlfn.TEXTBEFORE(_xlfn.TEXTAFTER(Table1[[#This Row],[description]], "JioSaavn:"),CHAR(10)))</f>
        <v>#N/A</v>
      </c>
      <c r="W410" s="1" t="e">
        <f>HYPERLINK(_xlfn.TEXTBEFORE(_xlfn.TEXTAFTER(Table1[[#This Row],[description]], "Instagram Reel:"),CHAR(10)))</f>
        <v>#N/A</v>
      </c>
    </row>
    <row r="411" spans="1:23" x14ac:dyDescent="0.3">
      <c r="A411" t="s">
        <v>11</v>
      </c>
      <c r="B411" t="s">
        <v>2934</v>
      </c>
      <c r="C411" t="s">
        <v>2935</v>
      </c>
      <c r="D411" t="s">
        <v>2936</v>
      </c>
      <c r="E411" t="s">
        <v>2933</v>
      </c>
      <c r="F411" t="s">
        <v>16</v>
      </c>
      <c r="G411" t="s">
        <v>2167</v>
      </c>
      <c r="H411" t="s">
        <v>2937</v>
      </c>
      <c r="I411" t="s">
        <v>2938</v>
      </c>
      <c r="J411" t="s">
        <v>2939</v>
      </c>
      <c r="K411" t="e">
        <f>LEFT(_xlfn.TEXTAFTER(Table1[[#This Row],[description]],"Music On:"),10)</f>
        <v>#N/A</v>
      </c>
      <c r="L411" t="str" cm="1">
        <f t="array" ref="L4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1" t="str">
        <f>_xlfn.TEXTBEFORE(Table1[[#This Row],[Title]],{":","(","-"})</f>
        <v xml:space="preserve">Nikaah </v>
      </c>
      <c r="N411" t="e">
        <f>_xlfn.TEXTBEFORE(_xlfn.TEXTAFTER(Table1[[#This Row],[description]],"Singer:"),CHAR(10))</f>
        <v>#N/A</v>
      </c>
      <c r="O411" t="e">
        <f>_xlfn.TEXTBEFORE(_xlfn.TEXTAFTER(Table1[[#This Row],[description]],"Lyrics:"),CHAR(10))</f>
        <v>#N/A</v>
      </c>
      <c r="P411" t="e">
        <f>_xlfn.TEXTBEFORE(_xlfn.TEXTAFTER(Table1[[#This Row],[description]],"Composer:"),CHAR(10))</f>
        <v>#N/A</v>
      </c>
      <c r="Q411" t="e">
        <f>_xlfn.TEXTBEFORE(_xlfn.TEXTAFTER(Table1[[#This Row],[description]],CHAR(10)&amp;"Music:"),CHAR(10))</f>
        <v>#N/A</v>
      </c>
      <c r="R411" t="e">
        <f>_xlfn.TEXTBEFORE(_xlfn.TEXTAFTER(Table1[[#This Row],[description]],CHAR(10)&amp;"Video:"),CHAR(10))</f>
        <v>#N/A</v>
      </c>
      <c r="S411" s="1" t="e">
        <f>HYPERLINK(_xlfn.TEXTBEFORE(_xlfn.TEXTAFTER(Table1[[#This Row],[description]],"YouTube Music:"),CHAR(10)))</f>
        <v>#N/A</v>
      </c>
      <c r="T411" s="1" t="e">
        <f>HYPERLINK(_xlfn.TEXTBEFORE(_xlfn.TEXTAFTER(Table1[[#This Row],[description]],"Spotify:"),CHAR(10)))</f>
        <v>#N/A</v>
      </c>
      <c r="U411" s="1" t="e">
        <f>HYPERLINK(_xlfn.TEXTBEFORE(_xlfn.TEXTAFTER(Table1[[#This Row],[description]],"Apple Music:"),CHAR(10)))</f>
        <v>#N/A</v>
      </c>
      <c r="V411" s="1" t="e">
        <f>HYPERLINK(_xlfn.TEXTBEFORE(_xlfn.TEXTAFTER(Table1[[#This Row],[description]], "JioSaavn:"),CHAR(10)))</f>
        <v>#N/A</v>
      </c>
      <c r="W411" s="1" t="e">
        <f>HYPERLINK(_xlfn.TEXTBEFORE(_xlfn.TEXTAFTER(Table1[[#This Row],[description]], "Instagram Reel:"),CHAR(10)))</f>
        <v>#N/A</v>
      </c>
    </row>
    <row r="412" spans="1:23" x14ac:dyDescent="0.3">
      <c r="A412" t="s">
        <v>11</v>
      </c>
      <c r="B412" t="s">
        <v>2941</v>
      </c>
      <c r="C412" t="s">
        <v>2942</v>
      </c>
      <c r="D412" t="s">
        <v>2943</v>
      </c>
      <c r="E412" t="s">
        <v>2940</v>
      </c>
      <c r="F412" t="s">
        <v>16</v>
      </c>
      <c r="G412" t="s">
        <v>41</v>
      </c>
      <c r="H412" t="s">
        <v>2944</v>
      </c>
      <c r="I412" t="s">
        <v>2945</v>
      </c>
      <c r="J412" t="s">
        <v>2946</v>
      </c>
      <c r="K412" t="str">
        <f>LEFT(_xlfn.TEXTAFTER(Table1[[#This Row],[description]],"Label:"),10)</f>
        <v xml:space="preserve"> Geet MP3
</v>
      </c>
      <c r="L412" t="str" cm="1">
        <f t="array" ref="L4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2" t="str">
        <f>_xlfn.TEXTBEFORE(Table1[[#This Row],[Title]],{":","(","-"})</f>
        <v xml:space="preserve">PAUNE 12 </v>
      </c>
      <c r="N412" t="str">
        <f>_xlfn.TEXTBEFORE(_xlfn.TEXTAFTER(Table1[[#This Row],[description]],"Singer:"),CHAR(10))</f>
        <v xml:space="preserve"> Karan Randhawa, Shipra Goyal </v>
      </c>
      <c r="O412" t="e">
        <f>_xlfn.TEXTBEFORE(_xlfn.TEXTAFTER(Table1[[#This Row],[description]],"Lyrics:"),CHAR(10))</f>
        <v>#N/A</v>
      </c>
      <c r="P412" t="str">
        <f>_xlfn.TEXTBEFORE(_xlfn.TEXTAFTER(Table1[[#This Row],[description]],"Composer:"),CHAR(10))</f>
        <v xml:space="preserve"> Karan Randhawa</v>
      </c>
      <c r="Q412" t="str">
        <f>_xlfn.TEXTBEFORE(_xlfn.TEXTAFTER(Table1[[#This Row],[description]],CHAR(10)&amp;"Music:"),CHAR(10))</f>
        <v xml:space="preserve"> Raka</v>
      </c>
      <c r="R412" t="str">
        <f>_xlfn.TEXTBEFORE(_xlfn.TEXTAFTER(Table1[[#This Row],[description]],CHAR(10)&amp;"Video:"),CHAR(10))</f>
        <v xml:space="preserve"> Savio Sandhu </v>
      </c>
      <c r="S412" s="1" t="e">
        <f>HYPERLINK(_xlfn.TEXTBEFORE(_xlfn.TEXTAFTER(Table1[[#This Row],[description]],"YouTube Music:"),CHAR(10)))</f>
        <v>#N/A</v>
      </c>
      <c r="T412" s="1" t="str">
        <f>HYPERLINK(_xlfn.TEXTBEFORE(_xlfn.TEXTAFTER(Table1[[#This Row],[description]],"Spotify:"),CHAR(10)))</f>
        <v xml:space="preserve"> https://bit.ly/RamboAlbumOn-Spotify</v>
      </c>
      <c r="U412" s="1" t="str">
        <f>HYPERLINK(_xlfn.TEXTBEFORE(_xlfn.TEXTAFTER(Table1[[#This Row],[description]],"Apple Music:"),CHAR(10)))</f>
        <v xml:space="preserve"> https://bit.ly/RamboAlbumOniTunes</v>
      </c>
      <c r="V412" s="1" t="str">
        <f>HYPERLINK(_xlfn.TEXTBEFORE(_xlfn.TEXTAFTER(Table1[[#This Row],[description]], "JioSaavn:"),CHAR(10)))</f>
        <v xml:space="preserve"> https://bit.ly/RamboAlbumOnJioSaavn</v>
      </c>
      <c r="W412" s="1" t="e">
        <f>HYPERLINK(_xlfn.TEXTBEFORE(_xlfn.TEXTAFTER(Table1[[#This Row],[description]], "Instagram Reel:"),CHAR(10)))</f>
        <v>#N/A</v>
      </c>
    </row>
    <row r="413" spans="1:23" x14ac:dyDescent="0.3">
      <c r="A413" t="s">
        <v>11</v>
      </c>
      <c r="B413" t="s">
        <v>2948</v>
      </c>
      <c r="C413" t="s">
        <v>2949</v>
      </c>
      <c r="D413" t="s">
        <v>2950</v>
      </c>
      <c r="E413" t="s">
        <v>2947</v>
      </c>
      <c r="F413" t="s">
        <v>16</v>
      </c>
      <c r="G413" t="s">
        <v>41</v>
      </c>
      <c r="H413" t="s">
        <v>2951</v>
      </c>
      <c r="I413" t="s">
        <v>2952</v>
      </c>
      <c r="J413" t="s">
        <v>2953</v>
      </c>
      <c r="K413" t="e">
        <f>LEFT(_xlfn.TEXTAFTER(Table1[[#This Row],[description]],"Music On:"),10)</f>
        <v>#N/A</v>
      </c>
      <c r="L413" t="str" cm="1">
        <f t="array" ref="L4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3" t="str">
        <f>_xlfn.TEXTBEFORE(Table1[[#This Row],[Title]],{":","(","-"})</f>
        <v xml:space="preserve">MITRAN DA NAA </v>
      </c>
      <c r="N413" t="e">
        <f>_xlfn.TEXTBEFORE(_xlfn.TEXTAFTER(Table1[[#This Row],[description]],"Singer:"),CHAR(10))</f>
        <v>#N/A</v>
      </c>
      <c r="O413" t="e">
        <f>_xlfn.TEXTBEFORE(_xlfn.TEXTAFTER(Table1[[#This Row],[description]],"Lyrics:"),CHAR(10))</f>
        <v>#N/A</v>
      </c>
      <c r="P413" t="str">
        <f>_xlfn.TEXTBEFORE(_xlfn.TEXTAFTER(Table1[[#This Row],[description]],"Composer:"),CHAR(10))</f>
        <v xml:space="preserve"> Karan Randhawa</v>
      </c>
      <c r="Q413" t="e">
        <f>_xlfn.TEXTBEFORE(_xlfn.TEXTAFTER(Table1[[#This Row],[description]],CHAR(10)&amp;"Music:"),CHAR(10))</f>
        <v>#N/A</v>
      </c>
      <c r="R413" t="e">
        <f>_xlfn.TEXTBEFORE(_xlfn.TEXTAFTER(Table1[[#This Row],[description]],CHAR(10)&amp;"Video:"),CHAR(10))</f>
        <v>#N/A</v>
      </c>
      <c r="S413" s="1" t="e">
        <f>HYPERLINK(_xlfn.TEXTBEFORE(_xlfn.TEXTAFTER(Table1[[#This Row],[description]],"YouTube Music:"),CHAR(10)))</f>
        <v>#N/A</v>
      </c>
      <c r="T413" s="1" t="e">
        <f>HYPERLINK(_xlfn.TEXTBEFORE(_xlfn.TEXTAFTER(Table1[[#This Row],[description]],"Spotify:"),CHAR(10)))</f>
        <v>#N/A</v>
      </c>
      <c r="U413" s="1" t="e">
        <f>HYPERLINK(_xlfn.TEXTBEFORE(_xlfn.TEXTAFTER(Table1[[#This Row],[description]],"Apple Music:"),CHAR(10)))</f>
        <v>#N/A</v>
      </c>
      <c r="V413" s="1" t="e">
        <f>HYPERLINK(_xlfn.TEXTBEFORE(_xlfn.TEXTAFTER(Table1[[#This Row],[description]], "JioSaavn:"),CHAR(10)))</f>
        <v>#N/A</v>
      </c>
      <c r="W413" s="1" t="e">
        <f>HYPERLINK(_xlfn.TEXTBEFORE(_xlfn.TEXTAFTER(Table1[[#This Row],[description]], "Instagram Reel:"),CHAR(10)))</f>
        <v>#N/A</v>
      </c>
    </row>
    <row r="414" spans="1:23" x14ac:dyDescent="0.3">
      <c r="A414" t="s">
        <v>11</v>
      </c>
      <c r="B414" t="s">
        <v>2955</v>
      </c>
      <c r="C414" t="s">
        <v>2956</v>
      </c>
      <c r="D414" t="s">
        <v>2957</v>
      </c>
      <c r="E414" t="s">
        <v>2954</v>
      </c>
      <c r="F414" t="s">
        <v>16</v>
      </c>
      <c r="G414" t="s">
        <v>246</v>
      </c>
      <c r="H414" t="s">
        <v>2958</v>
      </c>
      <c r="I414" t="s">
        <v>2959</v>
      </c>
      <c r="J414" t="s">
        <v>2960</v>
      </c>
      <c r="K414" t="e">
        <f>LEFT(_xlfn.TEXTAFTER(Table1[[#This Row],[description]],"Music On:"),10)</f>
        <v>#N/A</v>
      </c>
      <c r="L414" t="str" cm="1">
        <f t="array" ref="L4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4" t="str">
        <f>_xlfn.TEXTBEFORE(Table1[[#This Row],[Title]],{":","(","-"})</f>
        <v xml:space="preserve">ACTING </v>
      </c>
      <c r="N414" t="e">
        <f>_xlfn.TEXTBEFORE(_xlfn.TEXTAFTER(Table1[[#This Row],[description]],"Singer:"),CHAR(10))</f>
        <v>#N/A</v>
      </c>
      <c r="O414" t="e">
        <f>_xlfn.TEXTBEFORE(_xlfn.TEXTAFTER(Table1[[#This Row],[description]],"Lyrics:"),CHAR(10))</f>
        <v>#N/A</v>
      </c>
      <c r="P414" t="e">
        <f>_xlfn.TEXTBEFORE(_xlfn.TEXTAFTER(Table1[[#This Row],[description]],"Composer:"),CHAR(10))</f>
        <v>#N/A</v>
      </c>
      <c r="Q414" t="e">
        <f>_xlfn.TEXTBEFORE(_xlfn.TEXTAFTER(Table1[[#This Row],[description]],CHAR(10)&amp;"Music:"),CHAR(10))</f>
        <v>#N/A</v>
      </c>
      <c r="R414" t="e">
        <f>_xlfn.TEXTBEFORE(_xlfn.TEXTAFTER(Table1[[#This Row],[description]],CHAR(10)&amp;"Video:"),CHAR(10))</f>
        <v>#N/A</v>
      </c>
      <c r="S414" s="1" t="e">
        <f>HYPERLINK(_xlfn.TEXTBEFORE(_xlfn.TEXTAFTER(Table1[[#This Row],[description]],"YouTube Music:"),CHAR(10)))</f>
        <v>#N/A</v>
      </c>
      <c r="T414" s="1" t="e">
        <f>HYPERLINK(_xlfn.TEXTBEFORE(_xlfn.TEXTAFTER(Table1[[#This Row],[description]],"Spotify:"),CHAR(10)))</f>
        <v>#N/A</v>
      </c>
      <c r="U414" s="1" t="e">
        <f>HYPERLINK(_xlfn.TEXTBEFORE(_xlfn.TEXTAFTER(Table1[[#This Row],[description]],"Apple Music:"),CHAR(10)))</f>
        <v>#N/A</v>
      </c>
      <c r="V414" s="1" t="e">
        <f>HYPERLINK(_xlfn.TEXTBEFORE(_xlfn.TEXTAFTER(Table1[[#This Row],[description]], "JioSaavn:"),CHAR(10)))</f>
        <v>#N/A</v>
      </c>
      <c r="W414" s="1" t="e">
        <f>HYPERLINK(_xlfn.TEXTBEFORE(_xlfn.TEXTAFTER(Table1[[#This Row],[description]], "Instagram Reel:"),CHAR(10)))</f>
        <v>#N/A</v>
      </c>
    </row>
    <row r="415" spans="1:23" x14ac:dyDescent="0.3">
      <c r="A415" t="s">
        <v>11</v>
      </c>
      <c r="B415" t="s">
        <v>2962</v>
      </c>
      <c r="C415" t="s">
        <v>2963</v>
      </c>
      <c r="D415" t="s">
        <v>2964</v>
      </c>
      <c r="E415" t="s">
        <v>2961</v>
      </c>
      <c r="F415" t="s">
        <v>16</v>
      </c>
      <c r="G415" t="s">
        <v>137</v>
      </c>
      <c r="H415" t="s">
        <v>2965</v>
      </c>
      <c r="I415" t="s">
        <v>2966</v>
      </c>
      <c r="J415" t="s">
        <v>2967</v>
      </c>
      <c r="K415" t="e">
        <f>LEFT(_xlfn.TEXTAFTER(Table1[[#This Row],[description]],"Music On:"),10)</f>
        <v>#N/A</v>
      </c>
      <c r="L415" t="str" cm="1">
        <f t="array" ref="L4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5" t="str">
        <f>_xlfn.TEXTBEFORE(Table1[[#This Row],[Title]],{":","(","-"})</f>
        <v xml:space="preserve">DAUR </v>
      </c>
      <c r="N415" t="e">
        <f>_xlfn.TEXTBEFORE(_xlfn.TEXTAFTER(Table1[[#This Row],[description]],"Singer:"),CHAR(10))</f>
        <v>#N/A</v>
      </c>
      <c r="O415" t="e">
        <f>_xlfn.TEXTBEFORE(_xlfn.TEXTAFTER(Table1[[#This Row],[description]],"Lyrics:"),CHAR(10))</f>
        <v>#N/A</v>
      </c>
      <c r="P415" t="e">
        <f>_xlfn.TEXTBEFORE(_xlfn.TEXTAFTER(Table1[[#This Row],[description]],"Composer:"),CHAR(10))</f>
        <v>#N/A</v>
      </c>
      <c r="Q415" t="e">
        <f>_xlfn.TEXTBEFORE(_xlfn.TEXTAFTER(Table1[[#This Row],[description]],CHAR(10)&amp;"Music:"),CHAR(10))</f>
        <v>#N/A</v>
      </c>
      <c r="R415" t="e">
        <f>_xlfn.TEXTBEFORE(_xlfn.TEXTAFTER(Table1[[#This Row],[description]],CHAR(10)&amp;"Video:"),CHAR(10))</f>
        <v>#N/A</v>
      </c>
      <c r="S415" s="1" t="e">
        <f>HYPERLINK(_xlfn.TEXTBEFORE(_xlfn.TEXTAFTER(Table1[[#This Row],[description]],"YouTube Music:"),CHAR(10)))</f>
        <v>#N/A</v>
      </c>
      <c r="T415" s="1" t="e">
        <f>HYPERLINK(_xlfn.TEXTBEFORE(_xlfn.TEXTAFTER(Table1[[#This Row],[description]],"Spotify:"),CHAR(10)))</f>
        <v>#N/A</v>
      </c>
      <c r="U415" s="1" t="e">
        <f>HYPERLINK(_xlfn.TEXTBEFORE(_xlfn.TEXTAFTER(Table1[[#This Row],[description]],"Apple Music:"),CHAR(10)))</f>
        <v>#N/A</v>
      </c>
      <c r="V415" s="1" t="e">
        <f>HYPERLINK(_xlfn.TEXTBEFORE(_xlfn.TEXTAFTER(Table1[[#This Row],[description]], "JioSaavn:"),CHAR(10)))</f>
        <v>#N/A</v>
      </c>
      <c r="W415" s="1" t="e">
        <f>HYPERLINK(_xlfn.TEXTBEFORE(_xlfn.TEXTAFTER(Table1[[#This Row],[description]], "Instagram Reel:"),CHAR(10)))</f>
        <v>#N/A</v>
      </c>
    </row>
    <row r="416" spans="1:23" x14ac:dyDescent="0.3">
      <c r="A416" t="s">
        <v>11</v>
      </c>
      <c r="B416" t="s">
        <v>2969</v>
      </c>
      <c r="C416" t="s">
        <v>2970</v>
      </c>
      <c r="D416" t="s">
        <v>2971</v>
      </c>
      <c r="E416" t="s">
        <v>2968</v>
      </c>
      <c r="F416" t="s">
        <v>16</v>
      </c>
      <c r="G416" t="s">
        <v>848</v>
      </c>
      <c r="H416" t="s">
        <v>2972</v>
      </c>
      <c r="I416" t="s">
        <v>2973</v>
      </c>
      <c r="J416" t="s">
        <v>2974</v>
      </c>
      <c r="K416" t="e">
        <f>LEFT(_xlfn.TEXTAFTER(Table1[[#This Row],[description]],"Music On:"),10)</f>
        <v>#N/A</v>
      </c>
      <c r="L416" t="str" cm="1">
        <f t="array" ref="L4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6" t="str">
        <f>_xlfn.TEXTBEFORE(Table1[[#This Row],[Title]],{":","(","-"})</f>
        <v xml:space="preserve">ROKA </v>
      </c>
      <c r="N416" t="e">
        <f>_xlfn.TEXTBEFORE(_xlfn.TEXTAFTER(Table1[[#This Row],[description]],"Singer:"),CHAR(10))</f>
        <v>#N/A</v>
      </c>
      <c r="O416" t="e">
        <f>_xlfn.TEXTBEFORE(_xlfn.TEXTAFTER(Table1[[#This Row],[description]],"Lyrics:"),CHAR(10))</f>
        <v>#N/A</v>
      </c>
      <c r="P416" t="e">
        <f>_xlfn.TEXTBEFORE(_xlfn.TEXTAFTER(Table1[[#This Row],[description]],"Composer:"),CHAR(10))</f>
        <v>#N/A</v>
      </c>
      <c r="Q416" t="e">
        <f>_xlfn.TEXTBEFORE(_xlfn.TEXTAFTER(Table1[[#This Row],[description]],CHAR(10)&amp;"Music:"),CHAR(10))</f>
        <v>#N/A</v>
      </c>
      <c r="R416" t="e">
        <f>_xlfn.TEXTBEFORE(_xlfn.TEXTAFTER(Table1[[#This Row],[description]],CHAR(10)&amp;"Video:"),CHAR(10))</f>
        <v>#N/A</v>
      </c>
      <c r="S416" s="1" t="e">
        <f>HYPERLINK(_xlfn.TEXTBEFORE(_xlfn.TEXTAFTER(Table1[[#This Row],[description]],"YouTube Music:"),CHAR(10)))</f>
        <v>#N/A</v>
      </c>
      <c r="T416" s="1" t="e">
        <f>HYPERLINK(_xlfn.TEXTBEFORE(_xlfn.TEXTAFTER(Table1[[#This Row],[description]],"Spotify:"),CHAR(10)))</f>
        <v>#N/A</v>
      </c>
      <c r="U416" s="1" t="e">
        <f>HYPERLINK(_xlfn.TEXTBEFORE(_xlfn.TEXTAFTER(Table1[[#This Row],[description]],"Apple Music:"),CHAR(10)))</f>
        <v>#N/A</v>
      </c>
      <c r="V416" s="1" t="e">
        <f>HYPERLINK(_xlfn.TEXTBEFORE(_xlfn.TEXTAFTER(Table1[[#This Row],[description]], "JioSaavn:"),CHAR(10)))</f>
        <v>#N/A</v>
      </c>
      <c r="W416" s="1" t="e">
        <f>HYPERLINK(_xlfn.TEXTBEFORE(_xlfn.TEXTAFTER(Table1[[#This Row],[description]], "Instagram Reel:"),CHAR(10)))</f>
        <v>#N/A</v>
      </c>
    </row>
    <row r="417" spans="1:23" x14ac:dyDescent="0.3">
      <c r="A417" t="s">
        <v>11</v>
      </c>
      <c r="B417" t="s">
        <v>2976</v>
      </c>
      <c r="C417" t="s">
        <v>2977</v>
      </c>
      <c r="D417" t="s">
        <v>2978</v>
      </c>
      <c r="E417" t="s">
        <v>2975</v>
      </c>
      <c r="F417" t="s">
        <v>16</v>
      </c>
      <c r="G417" t="s">
        <v>33</v>
      </c>
      <c r="H417" t="s">
        <v>2979</v>
      </c>
      <c r="I417" t="s">
        <v>2980</v>
      </c>
      <c r="J417" t="s">
        <v>100</v>
      </c>
      <c r="K417" t="e">
        <f>LEFT(_xlfn.TEXTAFTER(Table1[[#This Row],[description]],"Music On:"),10)</f>
        <v>#N/A</v>
      </c>
      <c r="L417" t="str" cm="1">
        <f t="array" ref="L4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7" t="str">
        <f>_xlfn.TEXTBEFORE(Table1[[#This Row],[Title]],{":","(","-"})</f>
        <v xml:space="preserve">CHANN </v>
      </c>
      <c r="N417" t="e">
        <f>_xlfn.TEXTBEFORE(_xlfn.TEXTAFTER(Table1[[#This Row],[description]],"Singer:"),CHAR(10))</f>
        <v>#N/A</v>
      </c>
      <c r="O417" t="e">
        <f>_xlfn.TEXTBEFORE(_xlfn.TEXTAFTER(Table1[[#This Row],[description]],"Lyrics:"),CHAR(10))</f>
        <v>#N/A</v>
      </c>
      <c r="P417" t="e">
        <f>_xlfn.TEXTBEFORE(_xlfn.TEXTAFTER(Table1[[#This Row],[description]],"Composer:"),CHAR(10))</f>
        <v>#N/A</v>
      </c>
      <c r="Q417" t="e">
        <f>_xlfn.TEXTBEFORE(_xlfn.TEXTAFTER(Table1[[#This Row],[description]],CHAR(10)&amp;"Music:"),CHAR(10))</f>
        <v>#N/A</v>
      </c>
      <c r="R417" t="e">
        <f>_xlfn.TEXTBEFORE(_xlfn.TEXTAFTER(Table1[[#This Row],[description]],CHAR(10)&amp;"Video:"),CHAR(10))</f>
        <v>#N/A</v>
      </c>
      <c r="S417" s="1" t="e">
        <f>HYPERLINK(_xlfn.TEXTBEFORE(_xlfn.TEXTAFTER(Table1[[#This Row],[description]],"YouTube Music:"),CHAR(10)))</f>
        <v>#N/A</v>
      </c>
      <c r="T417" s="1" t="e">
        <f>HYPERLINK(_xlfn.TEXTBEFORE(_xlfn.TEXTAFTER(Table1[[#This Row],[description]],"Spotify:"),CHAR(10)))</f>
        <v>#N/A</v>
      </c>
      <c r="U417" s="1" t="e">
        <f>HYPERLINK(_xlfn.TEXTBEFORE(_xlfn.TEXTAFTER(Table1[[#This Row],[description]],"Apple Music:"),CHAR(10)))</f>
        <v>#N/A</v>
      </c>
      <c r="V417" s="1" t="e">
        <f>HYPERLINK(_xlfn.TEXTBEFORE(_xlfn.TEXTAFTER(Table1[[#This Row],[description]], "JioSaavn:"),CHAR(10)))</f>
        <v>#N/A</v>
      </c>
      <c r="W417" s="1" t="e">
        <f>HYPERLINK(_xlfn.TEXTBEFORE(_xlfn.TEXTAFTER(Table1[[#This Row],[description]], "Instagram Reel:"),CHAR(10)))</f>
        <v>#N/A</v>
      </c>
    </row>
    <row r="418" spans="1:23" x14ac:dyDescent="0.3">
      <c r="A418" t="s">
        <v>11</v>
      </c>
      <c r="B418" t="s">
        <v>2982</v>
      </c>
      <c r="C418" t="s">
        <v>2983</v>
      </c>
      <c r="D418" t="s">
        <v>2984</v>
      </c>
      <c r="E418" t="s">
        <v>2981</v>
      </c>
      <c r="F418" t="s">
        <v>16</v>
      </c>
      <c r="G418" t="s">
        <v>1713</v>
      </c>
      <c r="H418" t="s">
        <v>2985</v>
      </c>
      <c r="I418" t="s">
        <v>2986</v>
      </c>
      <c r="J418" t="s">
        <v>2987</v>
      </c>
      <c r="K418" t="e">
        <f>LEFT(_xlfn.TEXTAFTER(Table1[[#This Row],[description]],"Music On:"),10)</f>
        <v>#N/A</v>
      </c>
      <c r="L418" t="str" cm="1">
        <f t="array" ref="L4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8" t="str">
        <f>_xlfn.TEXTBEFORE(Table1[[#This Row],[Title]],{":","(","-"})</f>
        <v xml:space="preserve">PAUNE 12 </v>
      </c>
      <c r="N418" t="e">
        <f>_xlfn.TEXTBEFORE(_xlfn.TEXTAFTER(Table1[[#This Row],[description]],"Singer:"),CHAR(10))</f>
        <v>#N/A</v>
      </c>
      <c r="O418" t="e">
        <f>_xlfn.TEXTBEFORE(_xlfn.TEXTAFTER(Table1[[#This Row],[description]],"Lyrics:"),CHAR(10))</f>
        <v>#N/A</v>
      </c>
      <c r="P418" t="str">
        <f>_xlfn.TEXTBEFORE(_xlfn.TEXTAFTER(Table1[[#This Row],[description]],"Composer:"),CHAR(10))</f>
        <v xml:space="preserve"> Karan Randhawa</v>
      </c>
      <c r="Q418" t="e">
        <f>_xlfn.TEXTBEFORE(_xlfn.TEXTAFTER(Table1[[#This Row],[description]],CHAR(10)&amp;"Music:"),CHAR(10))</f>
        <v>#N/A</v>
      </c>
      <c r="R418" t="e">
        <f>_xlfn.TEXTBEFORE(_xlfn.TEXTAFTER(Table1[[#This Row],[description]],CHAR(10)&amp;"Video:"),CHAR(10))</f>
        <v>#N/A</v>
      </c>
      <c r="S418" s="1" t="e">
        <f>HYPERLINK(_xlfn.TEXTBEFORE(_xlfn.TEXTAFTER(Table1[[#This Row],[description]],"YouTube Music:"),CHAR(10)))</f>
        <v>#N/A</v>
      </c>
      <c r="T418" s="1" t="e">
        <f>HYPERLINK(_xlfn.TEXTBEFORE(_xlfn.TEXTAFTER(Table1[[#This Row],[description]],"Spotify:"),CHAR(10)))</f>
        <v>#N/A</v>
      </c>
      <c r="U418" s="1" t="e">
        <f>HYPERLINK(_xlfn.TEXTBEFORE(_xlfn.TEXTAFTER(Table1[[#This Row],[description]],"Apple Music:"),CHAR(10)))</f>
        <v>#N/A</v>
      </c>
      <c r="V418" s="1" t="e">
        <f>HYPERLINK(_xlfn.TEXTBEFORE(_xlfn.TEXTAFTER(Table1[[#This Row],[description]], "JioSaavn:"),CHAR(10)))</f>
        <v>#N/A</v>
      </c>
      <c r="W418" s="1" t="e">
        <f>HYPERLINK(_xlfn.TEXTBEFORE(_xlfn.TEXTAFTER(Table1[[#This Row],[description]], "Instagram Reel:"),CHAR(10)))</f>
        <v>#N/A</v>
      </c>
    </row>
    <row r="419" spans="1:23" x14ac:dyDescent="0.3">
      <c r="A419" t="s">
        <v>11</v>
      </c>
      <c r="B419" t="s">
        <v>2989</v>
      </c>
      <c r="C419" t="s">
        <v>2990</v>
      </c>
      <c r="D419" t="s">
        <v>2991</v>
      </c>
      <c r="E419" t="s">
        <v>2988</v>
      </c>
      <c r="F419" t="s">
        <v>16</v>
      </c>
      <c r="G419" t="s">
        <v>908</v>
      </c>
      <c r="H419" t="s">
        <v>2992</v>
      </c>
      <c r="I419" t="s">
        <v>2993</v>
      </c>
      <c r="J419" t="s">
        <v>2994</v>
      </c>
      <c r="K419" t="e">
        <f>LEFT(_xlfn.TEXTAFTER(Table1[[#This Row],[description]],"Music On:"),10)</f>
        <v>#N/A</v>
      </c>
      <c r="L419" t="str" cm="1">
        <f t="array" ref="L4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19" t="str">
        <f>_xlfn.TEXTBEFORE(Table1[[#This Row],[Title]],{":","(","-"})</f>
        <v xml:space="preserve">JATTI </v>
      </c>
      <c r="N419" t="e">
        <f>_xlfn.TEXTBEFORE(_xlfn.TEXTAFTER(Table1[[#This Row],[description]],"Singer:"),CHAR(10))</f>
        <v>#N/A</v>
      </c>
      <c r="O419" t="e">
        <f>_xlfn.TEXTBEFORE(_xlfn.TEXTAFTER(Table1[[#This Row],[description]],"Lyrics:"),CHAR(10))</f>
        <v>#N/A</v>
      </c>
      <c r="P419" t="e">
        <f>_xlfn.TEXTBEFORE(_xlfn.TEXTAFTER(Table1[[#This Row],[description]],"Composer:"),CHAR(10))</f>
        <v>#N/A</v>
      </c>
      <c r="Q419" t="e">
        <f>_xlfn.TEXTBEFORE(_xlfn.TEXTAFTER(Table1[[#This Row],[description]],CHAR(10)&amp;"Music:"),CHAR(10))</f>
        <v>#N/A</v>
      </c>
      <c r="R419" t="e">
        <f>_xlfn.TEXTBEFORE(_xlfn.TEXTAFTER(Table1[[#This Row],[description]],CHAR(10)&amp;"Video:"),CHAR(10))</f>
        <v>#N/A</v>
      </c>
      <c r="S419" s="1" t="e">
        <f>HYPERLINK(_xlfn.TEXTBEFORE(_xlfn.TEXTAFTER(Table1[[#This Row],[description]],"YouTube Music:"),CHAR(10)))</f>
        <v>#N/A</v>
      </c>
      <c r="T419" s="1" t="e">
        <f>HYPERLINK(_xlfn.TEXTBEFORE(_xlfn.TEXTAFTER(Table1[[#This Row],[description]],"Spotify:"),CHAR(10)))</f>
        <v>#N/A</v>
      </c>
      <c r="U419" s="1" t="e">
        <f>HYPERLINK(_xlfn.TEXTBEFORE(_xlfn.TEXTAFTER(Table1[[#This Row],[description]],"Apple Music:"),CHAR(10)))</f>
        <v>#N/A</v>
      </c>
      <c r="V419" s="1" t="e">
        <f>HYPERLINK(_xlfn.TEXTBEFORE(_xlfn.TEXTAFTER(Table1[[#This Row],[description]], "JioSaavn:"),CHAR(10)))</f>
        <v>#N/A</v>
      </c>
      <c r="W419" s="1" t="e">
        <f>HYPERLINK(_xlfn.TEXTBEFORE(_xlfn.TEXTAFTER(Table1[[#This Row],[description]], "Instagram Reel:"),CHAR(10)))</f>
        <v>#N/A</v>
      </c>
    </row>
    <row r="420" spans="1:23" x14ac:dyDescent="0.3">
      <c r="A420" t="s">
        <v>11</v>
      </c>
      <c r="B420" t="s">
        <v>2996</v>
      </c>
      <c r="C420" t="s">
        <v>2997</v>
      </c>
      <c r="D420" t="s">
        <v>2998</v>
      </c>
      <c r="E420" t="s">
        <v>2995</v>
      </c>
      <c r="F420" t="s">
        <v>16</v>
      </c>
      <c r="G420" t="s">
        <v>554</v>
      </c>
      <c r="H420" t="s">
        <v>2999</v>
      </c>
      <c r="I420" t="s">
        <v>3000</v>
      </c>
      <c r="J420" t="s">
        <v>3001</v>
      </c>
      <c r="K420" t="e">
        <f>LEFT(_xlfn.TEXTAFTER(Table1[[#This Row],[description]],"Music On:"),10)</f>
        <v>#N/A</v>
      </c>
      <c r="L420" t="str" cm="1">
        <f t="array" ref="L4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0" t="str">
        <f>_xlfn.TEXTBEFORE(Table1[[#This Row],[Title]],{":","(","-"})</f>
        <v xml:space="preserve">SLANG </v>
      </c>
      <c r="N420" t="e">
        <f>_xlfn.TEXTBEFORE(_xlfn.TEXTAFTER(Table1[[#This Row],[description]],"Singer:"),CHAR(10))</f>
        <v>#N/A</v>
      </c>
      <c r="O420" t="e">
        <f>_xlfn.TEXTBEFORE(_xlfn.TEXTAFTER(Table1[[#This Row],[description]],"Lyrics:"),CHAR(10))</f>
        <v>#N/A</v>
      </c>
      <c r="P420" t="e">
        <f>_xlfn.TEXTBEFORE(_xlfn.TEXTAFTER(Table1[[#This Row],[description]],"Composer:"),CHAR(10))</f>
        <v>#N/A</v>
      </c>
      <c r="Q420" t="e">
        <f>_xlfn.TEXTBEFORE(_xlfn.TEXTAFTER(Table1[[#This Row],[description]],CHAR(10)&amp;"Music:"),CHAR(10))</f>
        <v>#N/A</v>
      </c>
      <c r="R420" t="e">
        <f>_xlfn.TEXTBEFORE(_xlfn.TEXTAFTER(Table1[[#This Row],[description]],CHAR(10)&amp;"Video:"),CHAR(10))</f>
        <v>#N/A</v>
      </c>
      <c r="S420" s="1" t="e">
        <f>HYPERLINK(_xlfn.TEXTBEFORE(_xlfn.TEXTAFTER(Table1[[#This Row],[description]],"YouTube Music:"),CHAR(10)))</f>
        <v>#N/A</v>
      </c>
      <c r="T420" s="1" t="e">
        <f>HYPERLINK(_xlfn.TEXTBEFORE(_xlfn.TEXTAFTER(Table1[[#This Row],[description]],"Spotify:"),CHAR(10)))</f>
        <v>#N/A</v>
      </c>
      <c r="U420" s="1" t="e">
        <f>HYPERLINK(_xlfn.TEXTBEFORE(_xlfn.TEXTAFTER(Table1[[#This Row],[description]],"Apple Music:"),CHAR(10)))</f>
        <v>#N/A</v>
      </c>
      <c r="V420" s="1" t="e">
        <f>HYPERLINK(_xlfn.TEXTBEFORE(_xlfn.TEXTAFTER(Table1[[#This Row],[description]], "JioSaavn:"),CHAR(10)))</f>
        <v>#N/A</v>
      </c>
      <c r="W420" s="1" t="e">
        <f>HYPERLINK(_xlfn.TEXTBEFORE(_xlfn.TEXTAFTER(Table1[[#This Row],[description]], "Instagram Reel:"),CHAR(10)))</f>
        <v>#N/A</v>
      </c>
    </row>
    <row r="421" spans="1:23" x14ac:dyDescent="0.3">
      <c r="A421" t="s">
        <v>11</v>
      </c>
      <c r="B421" t="s">
        <v>3003</v>
      </c>
      <c r="C421" t="s">
        <v>3004</v>
      </c>
      <c r="D421" t="s">
        <v>3005</v>
      </c>
      <c r="E421" t="s">
        <v>3002</v>
      </c>
      <c r="F421" t="s">
        <v>16</v>
      </c>
      <c r="G421" t="s">
        <v>3006</v>
      </c>
      <c r="H421" t="s">
        <v>3007</v>
      </c>
      <c r="I421" t="s">
        <v>3008</v>
      </c>
      <c r="J421" t="s">
        <v>3009</v>
      </c>
      <c r="K421" t="e">
        <f>LEFT(_xlfn.TEXTAFTER(Table1[[#This Row],[description]],"Music On:"),10)</f>
        <v>#N/A</v>
      </c>
      <c r="L421" t="str" cm="1">
        <f t="array" ref="L4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1" t="str">
        <f>_xlfn.TEXTBEFORE(Table1[[#This Row],[Title]],{":","(","-"})</f>
        <v xml:space="preserve">FAIR </v>
      </c>
      <c r="N421" t="e">
        <f>_xlfn.TEXTBEFORE(_xlfn.TEXTAFTER(Table1[[#This Row],[description]],"Singer:"),CHAR(10))</f>
        <v>#N/A</v>
      </c>
      <c r="O421" t="e">
        <f>_xlfn.TEXTBEFORE(_xlfn.TEXTAFTER(Table1[[#This Row],[description]],"Lyrics:"),CHAR(10))</f>
        <v>#N/A</v>
      </c>
      <c r="P421" t="e">
        <f>_xlfn.TEXTBEFORE(_xlfn.TEXTAFTER(Table1[[#This Row],[description]],"Composer:"),CHAR(10))</f>
        <v>#N/A</v>
      </c>
      <c r="Q421" t="e">
        <f>_xlfn.TEXTBEFORE(_xlfn.TEXTAFTER(Table1[[#This Row],[description]],CHAR(10)&amp;"Music:"),CHAR(10))</f>
        <v>#N/A</v>
      </c>
      <c r="R421" t="e">
        <f>_xlfn.TEXTBEFORE(_xlfn.TEXTAFTER(Table1[[#This Row],[description]],CHAR(10)&amp;"Video:"),CHAR(10))</f>
        <v>#N/A</v>
      </c>
      <c r="S421" s="1" t="e">
        <f>HYPERLINK(_xlfn.TEXTBEFORE(_xlfn.TEXTAFTER(Table1[[#This Row],[description]],"YouTube Music:"),CHAR(10)))</f>
        <v>#N/A</v>
      </c>
      <c r="T421" s="1" t="e">
        <f>HYPERLINK(_xlfn.TEXTBEFORE(_xlfn.TEXTAFTER(Table1[[#This Row],[description]],"Spotify:"),CHAR(10)))</f>
        <v>#N/A</v>
      </c>
      <c r="U421" s="1" t="e">
        <f>HYPERLINK(_xlfn.TEXTBEFORE(_xlfn.TEXTAFTER(Table1[[#This Row],[description]],"Apple Music:"),CHAR(10)))</f>
        <v>#N/A</v>
      </c>
      <c r="V421" s="1" t="e">
        <f>HYPERLINK(_xlfn.TEXTBEFORE(_xlfn.TEXTAFTER(Table1[[#This Row],[description]], "JioSaavn:"),CHAR(10)))</f>
        <v>#N/A</v>
      </c>
      <c r="W421" s="1" t="e">
        <f>HYPERLINK(_xlfn.TEXTBEFORE(_xlfn.TEXTAFTER(Table1[[#This Row],[description]], "Instagram Reel:"),CHAR(10)))</f>
        <v>#N/A</v>
      </c>
    </row>
    <row r="422" spans="1:23" x14ac:dyDescent="0.3">
      <c r="A422" t="s">
        <v>11</v>
      </c>
      <c r="B422" t="s">
        <v>3011</v>
      </c>
      <c r="C422" t="s">
        <v>3012</v>
      </c>
      <c r="D422" t="s">
        <v>3013</v>
      </c>
      <c r="E422" t="s">
        <v>3010</v>
      </c>
      <c r="F422" t="s">
        <v>16</v>
      </c>
      <c r="G422" t="s">
        <v>818</v>
      </c>
      <c r="H422" t="s">
        <v>3014</v>
      </c>
      <c r="I422" t="s">
        <v>3015</v>
      </c>
      <c r="J422" t="s">
        <v>3016</v>
      </c>
      <c r="K422" t="str">
        <f>LEFT(_xlfn.TEXTAFTER(Table1[[#This Row],[description]],"Label:"),10)</f>
        <v xml:space="preserve"> Geet MP3
</v>
      </c>
      <c r="L422" t="str" cm="1">
        <f t="array" ref="L4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2" t="str">
        <f>_xlfn.TEXTBEFORE(Table1[[#This Row],[Title]],{":","(","-"})</f>
        <v xml:space="preserve">MARJANA </v>
      </c>
      <c r="N422" t="str">
        <f>_xlfn.TEXTBEFORE(_xlfn.TEXTAFTER(Table1[[#This Row],[description]],"Singer:"),CHAR(10))</f>
        <v xml:space="preserve"> Karan Randhawa</v>
      </c>
      <c r="O422" t="e">
        <f>_xlfn.TEXTBEFORE(_xlfn.TEXTAFTER(Table1[[#This Row],[description]],"Lyrics:"),CHAR(10))</f>
        <v>#N/A</v>
      </c>
      <c r="P422" t="str">
        <f>_xlfn.TEXTBEFORE(_xlfn.TEXTAFTER(Table1[[#This Row],[description]],"Composer:"),CHAR(10))</f>
        <v xml:space="preserve"> Karan Randhawa</v>
      </c>
      <c r="Q422" t="str">
        <f>_xlfn.TEXTBEFORE(_xlfn.TEXTAFTER(Table1[[#This Row],[description]],CHAR(10)&amp;"Music:"),CHAR(10))</f>
        <v xml:space="preserve"> Raka </v>
      </c>
      <c r="R422" t="e">
        <f>_xlfn.TEXTBEFORE(_xlfn.TEXTAFTER(Table1[[#This Row],[description]],CHAR(10)&amp;"Video:"),CHAR(10))</f>
        <v>#N/A</v>
      </c>
      <c r="S422" s="1" t="e">
        <f>HYPERLINK(_xlfn.TEXTBEFORE(_xlfn.TEXTAFTER(Table1[[#This Row],[description]],"YouTube Music:"),CHAR(10)))</f>
        <v>#N/A</v>
      </c>
      <c r="T422" s="1" t="str">
        <f>HYPERLINK(_xlfn.TEXTBEFORE(_xlfn.TEXTAFTER(Table1[[#This Row],[description]],"Spotify:"),CHAR(10)))</f>
        <v xml:space="preserve"> https://bit.ly/RamboAlbumOn-Spotify</v>
      </c>
      <c r="U422" s="1" t="str">
        <f>HYPERLINK(_xlfn.TEXTBEFORE(_xlfn.TEXTAFTER(Table1[[#This Row],[description]],"Apple Music:"),CHAR(10)))</f>
        <v xml:space="preserve"> https://bit.ly/RamboAlbumOniTunes</v>
      </c>
      <c r="V422" s="1" t="e">
        <f>HYPERLINK(_xlfn.TEXTBEFORE(_xlfn.TEXTAFTER(Table1[[#This Row],[description]], "JioSaavn:"),CHAR(10)))</f>
        <v>#N/A</v>
      </c>
      <c r="W422" s="1" t="e">
        <f>HYPERLINK(_xlfn.TEXTBEFORE(_xlfn.TEXTAFTER(Table1[[#This Row],[description]], "Instagram Reel:"),CHAR(10)))</f>
        <v>#N/A</v>
      </c>
    </row>
    <row r="423" spans="1:23" x14ac:dyDescent="0.3">
      <c r="A423" t="s">
        <v>11</v>
      </c>
      <c r="B423" t="s">
        <v>3018</v>
      </c>
      <c r="C423" t="s">
        <v>3019</v>
      </c>
      <c r="D423" t="s">
        <v>3020</v>
      </c>
      <c r="E423" t="s">
        <v>3017</v>
      </c>
      <c r="F423" t="s">
        <v>16</v>
      </c>
      <c r="G423" t="s">
        <v>3021</v>
      </c>
      <c r="H423" t="s">
        <v>3022</v>
      </c>
      <c r="I423" t="s">
        <v>3023</v>
      </c>
      <c r="J423" t="s">
        <v>3024</v>
      </c>
      <c r="K423" t="e">
        <f>LEFT(_xlfn.TEXTAFTER(Table1[[#This Row],[description]],"Music On:"),10)</f>
        <v>#N/A</v>
      </c>
      <c r="L423" t="str" cm="1">
        <f t="array" ref="L4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3" t="str">
        <f>_xlfn.TEXTBEFORE(Table1[[#This Row],[Title]],{":","(","-"})</f>
        <v xml:space="preserve">SHARAM HAYA </v>
      </c>
      <c r="N423" t="e">
        <f>_xlfn.TEXTBEFORE(_xlfn.TEXTAFTER(Table1[[#This Row],[description]],"Singer:"),CHAR(10))</f>
        <v>#N/A</v>
      </c>
      <c r="O423" t="e">
        <f>_xlfn.TEXTBEFORE(_xlfn.TEXTAFTER(Table1[[#This Row],[description]],"Lyrics:"),CHAR(10))</f>
        <v>#N/A</v>
      </c>
      <c r="P423" t="e">
        <f>_xlfn.TEXTBEFORE(_xlfn.TEXTAFTER(Table1[[#This Row],[description]],"Composer:"),CHAR(10))</f>
        <v>#N/A</v>
      </c>
      <c r="Q423" t="e">
        <f>_xlfn.TEXTBEFORE(_xlfn.TEXTAFTER(Table1[[#This Row],[description]],CHAR(10)&amp;"Music:"),CHAR(10))</f>
        <v>#N/A</v>
      </c>
      <c r="R423" t="e">
        <f>_xlfn.TEXTBEFORE(_xlfn.TEXTAFTER(Table1[[#This Row],[description]],CHAR(10)&amp;"Video:"),CHAR(10))</f>
        <v>#N/A</v>
      </c>
      <c r="S423" s="1" t="e">
        <f>HYPERLINK(_xlfn.TEXTBEFORE(_xlfn.TEXTAFTER(Table1[[#This Row],[description]],"YouTube Music:"),CHAR(10)))</f>
        <v>#N/A</v>
      </c>
      <c r="T423" s="1" t="e">
        <f>HYPERLINK(_xlfn.TEXTBEFORE(_xlfn.TEXTAFTER(Table1[[#This Row],[description]],"Spotify:"),CHAR(10)))</f>
        <v>#N/A</v>
      </c>
      <c r="U423" s="1" t="e">
        <f>HYPERLINK(_xlfn.TEXTBEFORE(_xlfn.TEXTAFTER(Table1[[#This Row],[description]],"Apple Music:"),CHAR(10)))</f>
        <v>#N/A</v>
      </c>
      <c r="V423" s="1" t="e">
        <f>HYPERLINK(_xlfn.TEXTBEFORE(_xlfn.TEXTAFTER(Table1[[#This Row],[description]], "JioSaavn:"),CHAR(10)))</f>
        <v>#N/A</v>
      </c>
      <c r="W423" s="1" t="e">
        <f>HYPERLINK(_xlfn.TEXTBEFORE(_xlfn.TEXTAFTER(Table1[[#This Row],[description]], "Instagram Reel:"),CHAR(10)))</f>
        <v>#N/A</v>
      </c>
    </row>
    <row r="424" spans="1:23" x14ac:dyDescent="0.3">
      <c r="A424" t="s">
        <v>11</v>
      </c>
      <c r="B424" t="s">
        <v>3026</v>
      </c>
      <c r="C424" t="s">
        <v>3027</v>
      </c>
      <c r="D424" t="s">
        <v>3028</v>
      </c>
      <c r="E424" t="s">
        <v>3025</v>
      </c>
      <c r="F424" t="s">
        <v>16</v>
      </c>
      <c r="G424" t="s">
        <v>3029</v>
      </c>
      <c r="H424" t="s">
        <v>3030</v>
      </c>
      <c r="I424" t="s">
        <v>3031</v>
      </c>
      <c r="J424" t="s">
        <v>3032</v>
      </c>
      <c r="K424" t="e">
        <f>LEFT(_xlfn.TEXTAFTER(Table1[[#This Row],[description]],"Music On:"),10)</f>
        <v>#N/A</v>
      </c>
      <c r="L424" t="str" cm="1">
        <f t="array" ref="L4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4" t="str">
        <f>_xlfn.TEXTBEFORE(Table1[[#This Row],[Title]],{":","(","-"})</f>
        <v xml:space="preserve">RAMBO </v>
      </c>
      <c r="N424" t="e">
        <f>_xlfn.TEXTBEFORE(_xlfn.TEXTAFTER(Table1[[#This Row],[description]],"Singer:"),CHAR(10))</f>
        <v>#N/A</v>
      </c>
      <c r="O424" t="e">
        <f>_xlfn.TEXTBEFORE(_xlfn.TEXTAFTER(Table1[[#This Row],[description]],"Lyrics:"),CHAR(10))</f>
        <v>#N/A</v>
      </c>
      <c r="P424" t="e">
        <f>_xlfn.TEXTBEFORE(_xlfn.TEXTAFTER(Table1[[#This Row],[description]],"Composer:"),CHAR(10))</f>
        <v>#N/A</v>
      </c>
      <c r="Q424" t="e">
        <f>_xlfn.TEXTBEFORE(_xlfn.TEXTAFTER(Table1[[#This Row],[description]],CHAR(10)&amp;"Music:"),CHAR(10))</f>
        <v>#N/A</v>
      </c>
      <c r="R424" t="e">
        <f>_xlfn.TEXTBEFORE(_xlfn.TEXTAFTER(Table1[[#This Row],[description]],CHAR(10)&amp;"Video:"),CHAR(10))</f>
        <v>#N/A</v>
      </c>
      <c r="S424" s="1" t="e">
        <f>HYPERLINK(_xlfn.TEXTBEFORE(_xlfn.TEXTAFTER(Table1[[#This Row],[description]],"YouTube Music:"),CHAR(10)))</f>
        <v>#N/A</v>
      </c>
      <c r="T424" s="1" t="e">
        <f>HYPERLINK(_xlfn.TEXTBEFORE(_xlfn.TEXTAFTER(Table1[[#This Row],[description]],"Spotify:"),CHAR(10)))</f>
        <v>#N/A</v>
      </c>
      <c r="U424" s="1" t="e">
        <f>HYPERLINK(_xlfn.TEXTBEFORE(_xlfn.TEXTAFTER(Table1[[#This Row],[description]],"Apple Music:"),CHAR(10)))</f>
        <v>#N/A</v>
      </c>
      <c r="V424" s="1" t="e">
        <f>HYPERLINK(_xlfn.TEXTBEFORE(_xlfn.TEXTAFTER(Table1[[#This Row],[description]], "JioSaavn:"),CHAR(10)))</f>
        <v>#N/A</v>
      </c>
      <c r="W424" s="1" t="e">
        <f>HYPERLINK(_xlfn.TEXTBEFORE(_xlfn.TEXTAFTER(Table1[[#This Row],[description]], "Instagram Reel:"),CHAR(10)))</f>
        <v>#N/A</v>
      </c>
    </row>
    <row r="425" spans="1:23" x14ac:dyDescent="0.3">
      <c r="A425" t="s">
        <v>11</v>
      </c>
      <c r="B425" t="s">
        <v>3034</v>
      </c>
      <c r="C425" t="s">
        <v>3035</v>
      </c>
      <c r="D425" t="s">
        <v>3036</v>
      </c>
      <c r="E425" t="s">
        <v>3033</v>
      </c>
      <c r="F425" t="s">
        <v>16</v>
      </c>
      <c r="G425" t="s">
        <v>745</v>
      </c>
      <c r="H425" t="s">
        <v>3037</v>
      </c>
      <c r="I425" t="s">
        <v>3038</v>
      </c>
      <c r="J425" t="s">
        <v>3039</v>
      </c>
      <c r="K425" t="e">
        <f>LEFT(_xlfn.TEXTAFTER(Table1[[#This Row],[description]],"Music On:"),10)</f>
        <v>#N/A</v>
      </c>
      <c r="L425" t="str" cm="1">
        <f t="array" ref="L4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5" t="str">
        <f>_xlfn.TEXTBEFORE(Table1[[#This Row],[Title]],{":","(","-"})</f>
        <v xml:space="preserve">Surma </v>
      </c>
      <c r="N425" t="e">
        <f>_xlfn.TEXTBEFORE(_xlfn.TEXTAFTER(Table1[[#This Row],[description]],"Singer:"),CHAR(10))</f>
        <v>#N/A</v>
      </c>
      <c r="O425" t="e">
        <f>_xlfn.TEXTBEFORE(_xlfn.TEXTAFTER(Table1[[#This Row],[description]],"Lyrics:"),CHAR(10))</f>
        <v>#N/A</v>
      </c>
      <c r="P425" t="e">
        <f>_xlfn.TEXTBEFORE(_xlfn.TEXTAFTER(Table1[[#This Row],[description]],"Composer:"),CHAR(10))</f>
        <v>#N/A</v>
      </c>
      <c r="Q425" t="e">
        <f>_xlfn.TEXTBEFORE(_xlfn.TEXTAFTER(Table1[[#This Row],[description]],CHAR(10)&amp;"Music:"),CHAR(10))</f>
        <v>#N/A</v>
      </c>
      <c r="R425" t="e">
        <f>_xlfn.TEXTBEFORE(_xlfn.TEXTAFTER(Table1[[#This Row],[description]],CHAR(10)&amp;"Video:"),CHAR(10))</f>
        <v>#N/A</v>
      </c>
      <c r="S425" s="1" t="e">
        <f>HYPERLINK(_xlfn.TEXTBEFORE(_xlfn.TEXTAFTER(Table1[[#This Row],[description]],"YouTube Music:"),CHAR(10)))</f>
        <v>#N/A</v>
      </c>
      <c r="T425" s="1" t="e">
        <f>HYPERLINK(_xlfn.TEXTBEFORE(_xlfn.TEXTAFTER(Table1[[#This Row],[description]],"Spotify:"),CHAR(10)))</f>
        <v>#N/A</v>
      </c>
      <c r="U425" s="1" t="e">
        <f>HYPERLINK(_xlfn.TEXTBEFORE(_xlfn.TEXTAFTER(Table1[[#This Row],[description]],"Apple Music:"),CHAR(10)))</f>
        <v>#N/A</v>
      </c>
      <c r="V425" s="1" t="e">
        <f>HYPERLINK(_xlfn.TEXTBEFORE(_xlfn.TEXTAFTER(Table1[[#This Row],[description]], "JioSaavn:"),CHAR(10)))</f>
        <v>#N/A</v>
      </c>
      <c r="W425" s="1" t="e">
        <f>HYPERLINK(_xlfn.TEXTBEFORE(_xlfn.TEXTAFTER(Table1[[#This Row],[description]], "Instagram Reel:"),CHAR(10)))</f>
        <v>#N/A</v>
      </c>
    </row>
    <row r="426" spans="1:23" x14ac:dyDescent="0.3">
      <c r="A426" t="s">
        <v>11</v>
      </c>
      <c r="B426" t="s">
        <v>3041</v>
      </c>
      <c r="C426" t="s">
        <v>3042</v>
      </c>
      <c r="D426" t="s">
        <v>3043</v>
      </c>
      <c r="E426" t="s">
        <v>3040</v>
      </c>
      <c r="F426" t="s">
        <v>16</v>
      </c>
      <c r="G426" t="s">
        <v>908</v>
      </c>
      <c r="H426" t="s">
        <v>3044</v>
      </c>
      <c r="I426" t="s">
        <v>3045</v>
      </c>
      <c r="J426" t="s">
        <v>3046</v>
      </c>
      <c r="K426" t="e">
        <f>LEFT(_xlfn.TEXTAFTER(Table1[[#This Row],[description]],"Music On:"),10)</f>
        <v>#N/A</v>
      </c>
      <c r="L426" t="str" cm="1">
        <f t="array" ref="L4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6" t="str">
        <f>_xlfn.TEXTBEFORE(Table1[[#This Row],[Title]],{":","(","-"})</f>
        <v xml:space="preserve">Khyaal Karlo </v>
      </c>
      <c r="N426" t="e">
        <f>_xlfn.TEXTBEFORE(_xlfn.TEXTAFTER(Table1[[#This Row],[description]],"Singer:"),CHAR(10))</f>
        <v>#N/A</v>
      </c>
      <c r="O426" t="e">
        <f>_xlfn.TEXTBEFORE(_xlfn.TEXTAFTER(Table1[[#This Row],[description]],"Lyrics:"),CHAR(10))</f>
        <v>#N/A</v>
      </c>
      <c r="P426" t="e">
        <f>_xlfn.TEXTBEFORE(_xlfn.TEXTAFTER(Table1[[#This Row],[description]],"Composer:"),CHAR(10))</f>
        <v>#N/A</v>
      </c>
      <c r="Q426" t="e">
        <f>_xlfn.TEXTBEFORE(_xlfn.TEXTAFTER(Table1[[#This Row],[description]],CHAR(10)&amp;"Music:"),CHAR(10))</f>
        <v>#N/A</v>
      </c>
      <c r="R426" t="e">
        <f>_xlfn.TEXTBEFORE(_xlfn.TEXTAFTER(Table1[[#This Row],[description]],CHAR(10)&amp;"Video:"),CHAR(10))</f>
        <v>#N/A</v>
      </c>
      <c r="S426" s="1" t="e">
        <f>HYPERLINK(_xlfn.TEXTBEFORE(_xlfn.TEXTAFTER(Table1[[#This Row],[description]],"YouTube Music:"),CHAR(10)))</f>
        <v>#N/A</v>
      </c>
      <c r="T426" s="1" t="e">
        <f>HYPERLINK(_xlfn.TEXTBEFORE(_xlfn.TEXTAFTER(Table1[[#This Row],[description]],"Spotify:"),CHAR(10)))</f>
        <v>#N/A</v>
      </c>
      <c r="U426" s="1" t="e">
        <f>HYPERLINK(_xlfn.TEXTBEFORE(_xlfn.TEXTAFTER(Table1[[#This Row],[description]],"Apple Music:"),CHAR(10)))</f>
        <v>#N/A</v>
      </c>
      <c r="V426" s="1" t="e">
        <f>HYPERLINK(_xlfn.TEXTBEFORE(_xlfn.TEXTAFTER(Table1[[#This Row],[description]], "JioSaavn:"),CHAR(10)))</f>
        <v>#N/A</v>
      </c>
      <c r="W426" s="1" t="e">
        <f>HYPERLINK(_xlfn.TEXTBEFORE(_xlfn.TEXTAFTER(Table1[[#This Row],[description]], "Instagram Reel:"),CHAR(10)))</f>
        <v>#N/A</v>
      </c>
    </row>
    <row r="427" spans="1:23" x14ac:dyDescent="0.3">
      <c r="A427" t="s">
        <v>11</v>
      </c>
      <c r="B427" t="s">
        <v>3048</v>
      </c>
      <c r="C427" t="s">
        <v>3049</v>
      </c>
      <c r="D427" t="s">
        <v>3050</v>
      </c>
      <c r="E427" t="s">
        <v>3047</v>
      </c>
      <c r="F427" t="s">
        <v>16</v>
      </c>
      <c r="G427" t="s">
        <v>199</v>
      </c>
      <c r="H427" t="s">
        <v>3051</v>
      </c>
      <c r="I427" t="s">
        <v>3052</v>
      </c>
      <c r="J427" t="s">
        <v>3053</v>
      </c>
      <c r="K427" t="e">
        <f>LEFT(_xlfn.TEXTAFTER(Table1[[#This Row],[description]],"Music On:"),10)</f>
        <v>#N/A</v>
      </c>
      <c r="L427" t="str" cm="1">
        <f t="array" ref="L4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7" t="str">
        <f>_xlfn.TEXTBEFORE(Table1[[#This Row],[Title]],{":","(","-"})</f>
        <v xml:space="preserve">JATTA </v>
      </c>
      <c r="N427" t="e">
        <f>_xlfn.TEXTBEFORE(_xlfn.TEXTAFTER(Table1[[#This Row],[description]],"Singer:"),CHAR(10))</f>
        <v>#N/A</v>
      </c>
      <c r="O427" t="e">
        <f>_xlfn.TEXTBEFORE(_xlfn.TEXTAFTER(Table1[[#This Row],[description]],"Lyrics:"),CHAR(10))</f>
        <v>#N/A</v>
      </c>
      <c r="P427" t="e">
        <f>_xlfn.TEXTBEFORE(_xlfn.TEXTAFTER(Table1[[#This Row],[description]],"Composer:"),CHAR(10))</f>
        <v>#N/A</v>
      </c>
      <c r="Q427" t="e">
        <f>_xlfn.TEXTBEFORE(_xlfn.TEXTAFTER(Table1[[#This Row],[description]],CHAR(10)&amp;"Music:"),CHAR(10))</f>
        <v>#N/A</v>
      </c>
      <c r="R427" t="e">
        <f>_xlfn.TEXTBEFORE(_xlfn.TEXTAFTER(Table1[[#This Row],[description]],CHAR(10)&amp;"Video:"),CHAR(10))</f>
        <v>#N/A</v>
      </c>
      <c r="S427" s="1" t="e">
        <f>HYPERLINK(_xlfn.TEXTBEFORE(_xlfn.TEXTAFTER(Table1[[#This Row],[description]],"YouTube Music:"),CHAR(10)))</f>
        <v>#N/A</v>
      </c>
      <c r="T427" s="1" t="e">
        <f>HYPERLINK(_xlfn.TEXTBEFORE(_xlfn.TEXTAFTER(Table1[[#This Row],[description]],"Spotify:"),CHAR(10)))</f>
        <v>#N/A</v>
      </c>
      <c r="U427" s="1" t="e">
        <f>HYPERLINK(_xlfn.TEXTBEFORE(_xlfn.TEXTAFTER(Table1[[#This Row],[description]],"Apple Music:"),CHAR(10)))</f>
        <v>#N/A</v>
      </c>
      <c r="V427" s="1" t="e">
        <f>HYPERLINK(_xlfn.TEXTBEFORE(_xlfn.TEXTAFTER(Table1[[#This Row],[description]], "JioSaavn:"),CHAR(10)))</f>
        <v>#N/A</v>
      </c>
      <c r="W427" s="1" t="e">
        <f>HYPERLINK(_xlfn.TEXTBEFORE(_xlfn.TEXTAFTER(Table1[[#This Row],[description]], "Instagram Reel:"),CHAR(10)))</f>
        <v>#N/A</v>
      </c>
    </row>
    <row r="428" spans="1:23" x14ac:dyDescent="0.3">
      <c r="A428" t="s">
        <v>11</v>
      </c>
      <c r="B428" t="s">
        <v>3055</v>
      </c>
      <c r="C428" t="s">
        <v>3056</v>
      </c>
      <c r="D428" t="s">
        <v>3057</v>
      </c>
      <c r="E428" t="s">
        <v>3054</v>
      </c>
      <c r="F428" t="s">
        <v>16</v>
      </c>
      <c r="G428" t="s">
        <v>1392</v>
      </c>
      <c r="H428" t="s">
        <v>3058</v>
      </c>
      <c r="I428" t="s">
        <v>3059</v>
      </c>
      <c r="J428" t="s">
        <v>3060</v>
      </c>
      <c r="K428" t="e">
        <f>LEFT(_xlfn.TEXTAFTER(Table1[[#This Row],[description]],"Music On:"),10)</f>
        <v>#N/A</v>
      </c>
      <c r="L428" t="str" cm="1">
        <f t="array" ref="L4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8" t="str">
        <f>_xlfn.TEXTBEFORE(Table1[[#This Row],[Title]],{":","(","-"})</f>
        <v xml:space="preserve">Canada </v>
      </c>
      <c r="N428" t="e">
        <f>_xlfn.TEXTBEFORE(_xlfn.TEXTAFTER(Table1[[#This Row],[description]],"Singer:"),CHAR(10))</f>
        <v>#N/A</v>
      </c>
      <c r="O428" t="e">
        <f>_xlfn.TEXTBEFORE(_xlfn.TEXTAFTER(Table1[[#This Row],[description]],"Lyrics:"),CHAR(10))</f>
        <v>#N/A</v>
      </c>
      <c r="P428" t="e">
        <f>_xlfn.TEXTBEFORE(_xlfn.TEXTAFTER(Table1[[#This Row],[description]],"Composer:"),CHAR(10))</f>
        <v>#N/A</v>
      </c>
      <c r="Q428" t="e">
        <f>_xlfn.TEXTBEFORE(_xlfn.TEXTAFTER(Table1[[#This Row],[description]],CHAR(10)&amp;"Music:"),CHAR(10))</f>
        <v>#N/A</v>
      </c>
      <c r="R428" t="e">
        <f>_xlfn.TEXTBEFORE(_xlfn.TEXTAFTER(Table1[[#This Row],[description]],CHAR(10)&amp;"Video:"),CHAR(10))</f>
        <v>#N/A</v>
      </c>
      <c r="S428" s="1" t="e">
        <f>HYPERLINK(_xlfn.TEXTBEFORE(_xlfn.TEXTAFTER(Table1[[#This Row],[description]],"YouTube Music:"),CHAR(10)))</f>
        <v>#N/A</v>
      </c>
      <c r="T428" s="1" t="e">
        <f>HYPERLINK(_xlfn.TEXTBEFORE(_xlfn.TEXTAFTER(Table1[[#This Row],[description]],"Spotify:"),CHAR(10)))</f>
        <v>#N/A</v>
      </c>
      <c r="U428" s="1" t="e">
        <f>HYPERLINK(_xlfn.TEXTBEFORE(_xlfn.TEXTAFTER(Table1[[#This Row],[description]],"Apple Music:"),CHAR(10)))</f>
        <v>#N/A</v>
      </c>
      <c r="V428" s="1" t="e">
        <f>HYPERLINK(_xlfn.TEXTBEFORE(_xlfn.TEXTAFTER(Table1[[#This Row],[description]], "JioSaavn:"),CHAR(10)))</f>
        <v>#N/A</v>
      </c>
      <c r="W428" s="1" t="e">
        <f>HYPERLINK(_xlfn.TEXTBEFORE(_xlfn.TEXTAFTER(Table1[[#This Row],[description]], "Instagram Reel:"),CHAR(10)))</f>
        <v>#N/A</v>
      </c>
    </row>
    <row r="429" spans="1:23" x14ac:dyDescent="0.3">
      <c r="A429" t="s">
        <v>11</v>
      </c>
      <c r="B429" t="s">
        <v>3062</v>
      </c>
      <c r="C429" t="s">
        <v>3063</v>
      </c>
      <c r="D429" t="s">
        <v>3064</v>
      </c>
      <c r="E429" t="s">
        <v>3061</v>
      </c>
      <c r="F429" t="s">
        <v>16</v>
      </c>
      <c r="G429" t="s">
        <v>3065</v>
      </c>
      <c r="H429" t="s">
        <v>3066</v>
      </c>
      <c r="I429" t="s">
        <v>3067</v>
      </c>
      <c r="J429" t="s">
        <v>3068</v>
      </c>
      <c r="K429" t="e">
        <f>LEFT(_xlfn.TEXTAFTER(Table1[[#This Row],[description]],"Music On:"),10)</f>
        <v>#N/A</v>
      </c>
      <c r="L429" t="str" cm="1">
        <f t="array" ref="L4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29" t="str">
        <f>_xlfn.TEXTBEFORE(Table1[[#This Row],[Title]],{":","(","-"})</f>
        <v xml:space="preserve">KHYAAL </v>
      </c>
      <c r="N429" t="e">
        <f>_xlfn.TEXTBEFORE(_xlfn.TEXTAFTER(Table1[[#This Row],[description]],"Singer:"),CHAR(10))</f>
        <v>#N/A</v>
      </c>
      <c r="O429" t="e">
        <f>_xlfn.TEXTBEFORE(_xlfn.TEXTAFTER(Table1[[#This Row],[description]],"Lyrics:"),CHAR(10))</f>
        <v>#N/A</v>
      </c>
      <c r="P429" t="e">
        <f>_xlfn.TEXTBEFORE(_xlfn.TEXTAFTER(Table1[[#This Row],[description]],"Composer:"),CHAR(10))</f>
        <v>#N/A</v>
      </c>
      <c r="Q429" t="e">
        <f>_xlfn.TEXTBEFORE(_xlfn.TEXTAFTER(Table1[[#This Row],[description]],CHAR(10)&amp;"Music:"),CHAR(10))</f>
        <v>#N/A</v>
      </c>
      <c r="R429" t="e">
        <f>_xlfn.TEXTBEFORE(_xlfn.TEXTAFTER(Table1[[#This Row],[description]],CHAR(10)&amp;"Video:"),CHAR(10))</f>
        <v>#N/A</v>
      </c>
      <c r="S429" s="1" t="e">
        <f>HYPERLINK(_xlfn.TEXTBEFORE(_xlfn.TEXTAFTER(Table1[[#This Row],[description]],"YouTube Music:"),CHAR(10)))</f>
        <v>#N/A</v>
      </c>
      <c r="T429" s="1" t="e">
        <f>HYPERLINK(_xlfn.TEXTBEFORE(_xlfn.TEXTAFTER(Table1[[#This Row],[description]],"Spotify:"),CHAR(10)))</f>
        <v>#N/A</v>
      </c>
      <c r="U429" s="1" t="e">
        <f>HYPERLINK(_xlfn.TEXTBEFORE(_xlfn.TEXTAFTER(Table1[[#This Row],[description]],"Apple Music:"),CHAR(10)))</f>
        <v>#N/A</v>
      </c>
      <c r="V429" s="1" t="e">
        <f>HYPERLINK(_xlfn.TEXTBEFORE(_xlfn.TEXTAFTER(Table1[[#This Row],[description]], "JioSaavn:"),CHAR(10)))</f>
        <v>#N/A</v>
      </c>
      <c r="W429" s="1" t="e">
        <f>HYPERLINK(_xlfn.TEXTBEFORE(_xlfn.TEXTAFTER(Table1[[#This Row],[description]], "Instagram Reel:"),CHAR(10)))</f>
        <v>#N/A</v>
      </c>
    </row>
    <row r="430" spans="1:23" x14ac:dyDescent="0.3">
      <c r="A430" t="s">
        <v>11</v>
      </c>
      <c r="B430" t="s">
        <v>3070</v>
      </c>
      <c r="C430" t="s">
        <v>3071</v>
      </c>
      <c r="D430" t="s">
        <v>3072</v>
      </c>
      <c r="E430" t="s">
        <v>3069</v>
      </c>
      <c r="F430" t="s">
        <v>16</v>
      </c>
      <c r="G430" t="s">
        <v>3073</v>
      </c>
      <c r="H430" t="s">
        <v>3074</v>
      </c>
      <c r="I430" t="s">
        <v>3075</v>
      </c>
      <c r="J430" t="s">
        <v>3076</v>
      </c>
      <c r="K430" t="e">
        <f>LEFT(_xlfn.TEXTAFTER(Table1[[#This Row],[description]],"Music On:"),10)</f>
        <v>#N/A</v>
      </c>
      <c r="L430" t="str" cm="1">
        <f t="array" ref="L4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0" t="str">
        <f>_xlfn.TEXTBEFORE(Table1[[#This Row],[Title]],{":","(","-"})</f>
        <v xml:space="preserve">Lazeez </v>
      </c>
      <c r="N430" t="e">
        <f>_xlfn.TEXTBEFORE(_xlfn.TEXTAFTER(Table1[[#This Row],[description]],"Singer:"),CHAR(10))</f>
        <v>#N/A</v>
      </c>
      <c r="O430" t="e">
        <f>_xlfn.TEXTBEFORE(_xlfn.TEXTAFTER(Table1[[#This Row],[description]],"Lyrics:"),CHAR(10))</f>
        <v>#N/A</v>
      </c>
      <c r="P430" t="e">
        <f>_xlfn.TEXTBEFORE(_xlfn.TEXTAFTER(Table1[[#This Row],[description]],"Composer:"),CHAR(10))</f>
        <v>#N/A</v>
      </c>
      <c r="Q430" t="e">
        <f>_xlfn.TEXTBEFORE(_xlfn.TEXTAFTER(Table1[[#This Row],[description]],CHAR(10)&amp;"Music:"),CHAR(10))</f>
        <v>#N/A</v>
      </c>
      <c r="R430" t="e">
        <f>_xlfn.TEXTBEFORE(_xlfn.TEXTAFTER(Table1[[#This Row],[description]],CHAR(10)&amp;"Video:"),CHAR(10))</f>
        <v>#N/A</v>
      </c>
      <c r="S430" s="1" t="e">
        <f>HYPERLINK(_xlfn.TEXTBEFORE(_xlfn.TEXTAFTER(Table1[[#This Row],[description]],"YouTube Music:"),CHAR(10)))</f>
        <v>#N/A</v>
      </c>
      <c r="T430" s="1" t="e">
        <f>HYPERLINK(_xlfn.TEXTBEFORE(_xlfn.TEXTAFTER(Table1[[#This Row],[description]],"Spotify:"),CHAR(10)))</f>
        <v>#N/A</v>
      </c>
      <c r="U430" s="1" t="e">
        <f>HYPERLINK(_xlfn.TEXTBEFORE(_xlfn.TEXTAFTER(Table1[[#This Row],[description]],"Apple Music:"),CHAR(10)))</f>
        <v>#N/A</v>
      </c>
      <c r="V430" s="1" t="e">
        <f>HYPERLINK(_xlfn.TEXTBEFORE(_xlfn.TEXTAFTER(Table1[[#This Row],[description]], "JioSaavn:"),CHAR(10)))</f>
        <v>#N/A</v>
      </c>
      <c r="W430" s="1" t="e">
        <f>HYPERLINK(_xlfn.TEXTBEFORE(_xlfn.TEXTAFTER(Table1[[#This Row],[description]], "Instagram Reel:"),CHAR(10)))</f>
        <v>#N/A</v>
      </c>
    </row>
    <row r="431" spans="1:23" x14ac:dyDescent="0.3">
      <c r="A431" t="s">
        <v>11</v>
      </c>
      <c r="B431" t="s">
        <v>3078</v>
      </c>
      <c r="C431" t="s">
        <v>3079</v>
      </c>
      <c r="D431" t="s">
        <v>3080</v>
      </c>
      <c r="E431" t="s">
        <v>3077</v>
      </c>
      <c r="F431" t="s">
        <v>16</v>
      </c>
      <c r="G431" t="s">
        <v>3081</v>
      </c>
      <c r="H431" t="s">
        <v>3082</v>
      </c>
      <c r="I431" t="s">
        <v>3083</v>
      </c>
      <c r="J431" t="s">
        <v>1563</v>
      </c>
      <c r="K431" t="e">
        <f>LEFT(_xlfn.TEXTAFTER(Table1[[#This Row],[description]],"Music On:"),10)</f>
        <v>#N/A</v>
      </c>
      <c r="L431" t="str" cm="1">
        <f t="array" ref="L4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1" t="str">
        <f>_xlfn.TEXTBEFORE(Table1[[#This Row],[Title]],{":","(","-"})</f>
        <v xml:space="preserve">Lazeez </v>
      </c>
      <c r="N431" t="e">
        <f>_xlfn.TEXTBEFORE(_xlfn.TEXTAFTER(Table1[[#This Row],[description]],"Singer:"),CHAR(10))</f>
        <v>#N/A</v>
      </c>
      <c r="O431" t="e">
        <f>_xlfn.TEXTBEFORE(_xlfn.TEXTAFTER(Table1[[#This Row],[description]],"Lyrics:"),CHAR(10))</f>
        <v>#N/A</v>
      </c>
      <c r="P431" t="e">
        <f>_xlfn.TEXTBEFORE(_xlfn.TEXTAFTER(Table1[[#This Row],[description]],"Composer:"),CHAR(10))</f>
        <v>#N/A</v>
      </c>
      <c r="Q431" t="e">
        <f>_xlfn.TEXTBEFORE(_xlfn.TEXTAFTER(Table1[[#This Row],[description]],CHAR(10)&amp;"Music:"),CHAR(10))</f>
        <v>#N/A</v>
      </c>
      <c r="R431" t="e">
        <f>_xlfn.TEXTBEFORE(_xlfn.TEXTAFTER(Table1[[#This Row],[description]],CHAR(10)&amp;"Video:"),CHAR(10))</f>
        <v>#N/A</v>
      </c>
      <c r="S431" s="1" t="e">
        <f>HYPERLINK(_xlfn.TEXTBEFORE(_xlfn.TEXTAFTER(Table1[[#This Row],[description]],"YouTube Music:"),CHAR(10)))</f>
        <v>#N/A</v>
      </c>
      <c r="T431" s="1" t="e">
        <f>HYPERLINK(_xlfn.TEXTBEFORE(_xlfn.TEXTAFTER(Table1[[#This Row],[description]],"Spotify:"),CHAR(10)))</f>
        <v>#N/A</v>
      </c>
      <c r="U431" s="1" t="e">
        <f>HYPERLINK(_xlfn.TEXTBEFORE(_xlfn.TEXTAFTER(Table1[[#This Row],[description]],"Apple Music:"),CHAR(10)))</f>
        <v>#N/A</v>
      </c>
      <c r="V431" s="1" t="e">
        <f>HYPERLINK(_xlfn.TEXTBEFORE(_xlfn.TEXTAFTER(Table1[[#This Row],[description]], "JioSaavn:"),CHAR(10)))</f>
        <v>#N/A</v>
      </c>
      <c r="W431" s="1" t="e">
        <f>HYPERLINK(_xlfn.TEXTBEFORE(_xlfn.TEXTAFTER(Table1[[#This Row],[description]], "Instagram Reel:"),CHAR(10)))</f>
        <v>#N/A</v>
      </c>
    </row>
    <row r="432" spans="1:23" x14ac:dyDescent="0.3">
      <c r="A432" t="s">
        <v>11</v>
      </c>
      <c r="B432" t="s">
        <v>3085</v>
      </c>
      <c r="C432" t="s">
        <v>3086</v>
      </c>
      <c r="D432" t="s">
        <v>3087</v>
      </c>
      <c r="E432" t="s">
        <v>3084</v>
      </c>
      <c r="F432" t="s">
        <v>16</v>
      </c>
      <c r="G432" t="s">
        <v>3088</v>
      </c>
      <c r="H432" t="s">
        <v>3089</v>
      </c>
      <c r="I432" t="s">
        <v>3090</v>
      </c>
      <c r="J432" t="s">
        <v>1022</v>
      </c>
      <c r="K432" t="e">
        <f>LEFT(_xlfn.TEXTAFTER(Table1[[#This Row],[description]],"Music On:"),10)</f>
        <v>#N/A</v>
      </c>
      <c r="L432" t="str" cm="1">
        <f t="array" ref="L4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2" t="str">
        <f>_xlfn.TEXTBEFORE(Table1[[#This Row],[Title]],{":","(","-"})</f>
        <v xml:space="preserve">Lazeez </v>
      </c>
      <c r="N432" t="e">
        <f>_xlfn.TEXTBEFORE(_xlfn.TEXTAFTER(Table1[[#This Row],[description]],"Singer:"),CHAR(10))</f>
        <v>#N/A</v>
      </c>
      <c r="O432" t="e">
        <f>_xlfn.TEXTBEFORE(_xlfn.TEXTAFTER(Table1[[#This Row],[description]],"Lyrics:"),CHAR(10))</f>
        <v>#N/A</v>
      </c>
      <c r="P432" t="e">
        <f>_xlfn.TEXTBEFORE(_xlfn.TEXTAFTER(Table1[[#This Row],[description]],"Composer:"),CHAR(10))</f>
        <v>#N/A</v>
      </c>
      <c r="Q432" t="e">
        <f>_xlfn.TEXTBEFORE(_xlfn.TEXTAFTER(Table1[[#This Row],[description]],CHAR(10)&amp;"Music:"),CHAR(10))</f>
        <v>#N/A</v>
      </c>
      <c r="R432" t="e">
        <f>_xlfn.TEXTBEFORE(_xlfn.TEXTAFTER(Table1[[#This Row],[description]],CHAR(10)&amp;"Video:"),CHAR(10))</f>
        <v>#N/A</v>
      </c>
      <c r="S432" s="1" t="e">
        <f>HYPERLINK(_xlfn.TEXTBEFORE(_xlfn.TEXTAFTER(Table1[[#This Row],[description]],"YouTube Music:"),CHAR(10)))</f>
        <v>#N/A</v>
      </c>
      <c r="T432" s="1" t="e">
        <f>HYPERLINK(_xlfn.TEXTBEFORE(_xlfn.TEXTAFTER(Table1[[#This Row],[description]],"Spotify:"),CHAR(10)))</f>
        <v>#N/A</v>
      </c>
      <c r="U432" s="1" t="e">
        <f>HYPERLINK(_xlfn.TEXTBEFORE(_xlfn.TEXTAFTER(Table1[[#This Row],[description]],"Apple Music:"),CHAR(10)))</f>
        <v>#N/A</v>
      </c>
      <c r="V432" s="1" t="e">
        <f>HYPERLINK(_xlfn.TEXTBEFORE(_xlfn.TEXTAFTER(Table1[[#This Row],[description]], "JioSaavn:"),CHAR(10)))</f>
        <v>#N/A</v>
      </c>
      <c r="W432" s="1" t="e">
        <f>HYPERLINK(_xlfn.TEXTBEFORE(_xlfn.TEXTAFTER(Table1[[#This Row],[description]], "Instagram Reel:"),CHAR(10)))</f>
        <v>#N/A</v>
      </c>
    </row>
    <row r="433" spans="1:23" x14ac:dyDescent="0.3">
      <c r="A433" t="s">
        <v>11</v>
      </c>
      <c r="B433" t="s">
        <v>3092</v>
      </c>
      <c r="C433" t="s">
        <v>3093</v>
      </c>
      <c r="D433" t="s">
        <v>3094</v>
      </c>
      <c r="E433" t="s">
        <v>3091</v>
      </c>
      <c r="F433" t="s">
        <v>16</v>
      </c>
      <c r="G433" t="s">
        <v>3095</v>
      </c>
      <c r="H433" t="s">
        <v>3096</v>
      </c>
      <c r="I433" t="s">
        <v>3097</v>
      </c>
      <c r="J433" t="s">
        <v>3098</v>
      </c>
      <c r="K433" t="e">
        <f>LEFT(_xlfn.TEXTAFTER(Table1[[#This Row],[description]],"Music On:"),10)</f>
        <v>#N/A</v>
      </c>
      <c r="L433" t="str" cm="1">
        <f t="array" ref="L4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3" t="str">
        <f>_xlfn.TEXTBEFORE(Table1[[#This Row],[Title]],{":","(","-"})</f>
        <v xml:space="preserve">Umeedan </v>
      </c>
      <c r="N433" t="e">
        <f>_xlfn.TEXTBEFORE(_xlfn.TEXTAFTER(Table1[[#This Row],[description]],"Singer:"),CHAR(10))</f>
        <v>#N/A</v>
      </c>
      <c r="O433" t="e">
        <f>_xlfn.TEXTBEFORE(_xlfn.TEXTAFTER(Table1[[#This Row],[description]],"Lyrics:"),CHAR(10))</f>
        <v>#N/A</v>
      </c>
      <c r="P433" t="e">
        <f>_xlfn.TEXTBEFORE(_xlfn.TEXTAFTER(Table1[[#This Row],[description]],"Composer:"),CHAR(10))</f>
        <v>#N/A</v>
      </c>
      <c r="Q433" t="e">
        <f>_xlfn.TEXTBEFORE(_xlfn.TEXTAFTER(Table1[[#This Row],[description]],CHAR(10)&amp;"Music:"),CHAR(10))</f>
        <v>#N/A</v>
      </c>
      <c r="R433" t="e">
        <f>_xlfn.TEXTBEFORE(_xlfn.TEXTAFTER(Table1[[#This Row],[description]],CHAR(10)&amp;"Video:"),CHAR(10))</f>
        <v>#N/A</v>
      </c>
      <c r="S433" s="1" t="e">
        <f>HYPERLINK(_xlfn.TEXTBEFORE(_xlfn.TEXTAFTER(Table1[[#This Row],[description]],"YouTube Music:"),CHAR(10)))</f>
        <v>#N/A</v>
      </c>
      <c r="T433" s="1" t="e">
        <f>HYPERLINK(_xlfn.TEXTBEFORE(_xlfn.TEXTAFTER(Table1[[#This Row],[description]],"Spotify:"),CHAR(10)))</f>
        <v>#N/A</v>
      </c>
      <c r="U433" s="1" t="e">
        <f>HYPERLINK(_xlfn.TEXTBEFORE(_xlfn.TEXTAFTER(Table1[[#This Row],[description]],"Apple Music:"),CHAR(10)))</f>
        <v>#N/A</v>
      </c>
      <c r="V433" s="1" t="e">
        <f>HYPERLINK(_xlfn.TEXTBEFORE(_xlfn.TEXTAFTER(Table1[[#This Row],[description]], "JioSaavn:"),CHAR(10)))</f>
        <v>#N/A</v>
      </c>
      <c r="W433" s="1" t="e">
        <f>HYPERLINK(_xlfn.TEXTBEFORE(_xlfn.TEXTAFTER(Table1[[#This Row],[description]], "Instagram Reel:"),CHAR(10)))</f>
        <v>#N/A</v>
      </c>
    </row>
    <row r="434" spans="1:23" x14ac:dyDescent="0.3">
      <c r="A434" t="s">
        <v>11</v>
      </c>
      <c r="B434" t="s">
        <v>3100</v>
      </c>
      <c r="C434" t="s">
        <v>3101</v>
      </c>
      <c r="D434" t="s">
        <v>3102</v>
      </c>
      <c r="E434" t="s">
        <v>3099</v>
      </c>
      <c r="F434" t="s">
        <v>16</v>
      </c>
      <c r="G434" t="s">
        <v>3103</v>
      </c>
      <c r="H434" t="s">
        <v>3104</v>
      </c>
      <c r="I434" t="s">
        <v>3105</v>
      </c>
      <c r="J434" t="s">
        <v>3106</v>
      </c>
      <c r="K434" t="e">
        <f>LEFT(_xlfn.TEXTAFTER(Table1[[#This Row],[description]],"Music On:"),10)</f>
        <v>#N/A</v>
      </c>
      <c r="L434" t="str" cm="1">
        <f t="array" ref="L4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4" t="str">
        <f>_xlfn.TEXTBEFORE(Table1[[#This Row],[Title]],{":","(","-"})</f>
        <v xml:space="preserve">Lazeez </v>
      </c>
      <c r="N434" t="e">
        <f>_xlfn.TEXTBEFORE(_xlfn.TEXTAFTER(Table1[[#This Row],[description]],"Singer:"),CHAR(10))</f>
        <v>#N/A</v>
      </c>
      <c r="O434" t="e">
        <f>_xlfn.TEXTBEFORE(_xlfn.TEXTAFTER(Table1[[#This Row],[description]],"Lyrics:"),CHAR(10))</f>
        <v>#N/A</v>
      </c>
      <c r="P434" t="e">
        <f>_xlfn.TEXTBEFORE(_xlfn.TEXTAFTER(Table1[[#This Row],[description]],"Composer:"),CHAR(10))</f>
        <v>#N/A</v>
      </c>
      <c r="Q434" t="e">
        <f>_xlfn.TEXTBEFORE(_xlfn.TEXTAFTER(Table1[[#This Row],[description]],CHAR(10)&amp;"Music:"),CHAR(10))</f>
        <v>#N/A</v>
      </c>
      <c r="R434" t="e">
        <f>_xlfn.TEXTBEFORE(_xlfn.TEXTAFTER(Table1[[#This Row],[description]],CHAR(10)&amp;"Video:"),CHAR(10))</f>
        <v>#N/A</v>
      </c>
      <c r="S434" s="1" t="e">
        <f>HYPERLINK(_xlfn.TEXTBEFORE(_xlfn.TEXTAFTER(Table1[[#This Row],[description]],"YouTube Music:"),CHAR(10)))</f>
        <v>#N/A</v>
      </c>
      <c r="T434" s="1" t="e">
        <f>HYPERLINK(_xlfn.TEXTBEFORE(_xlfn.TEXTAFTER(Table1[[#This Row],[description]],"Spotify:"),CHAR(10)))</f>
        <v>#N/A</v>
      </c>
      <c r="U434" s="1" t="e">
        <f>HYPERLINK(_xlfn.TEXTBEFORE(_xlfn.TEXTAFTER(Table1[[#This Row],[description]],"Apple Music:"),CHAR(10)))</f>
        <v>#N/A</v>
      </c>
      <c r="V434" s="1" t="e">
        <f>HYPERLINK(_xlfn.TEXTBEFORE(_xlfn.TEXTAFTER(Table1[[#This Row],[description]], "JioSaavn:"),CHAR(10)))</f>
        <v>#N/A</v>
      </c>
      <c r="W434" s="1" t="e">
        <f>HYPERLINK(_xlfn.TEXTBEFORE(_xlfn.TEXTAFTER(Table1[[#This Row],[description]], "Instagram Reel:"),CHAR(10)))</f>
        <v>#N/A</v>
      </c>
    </row>
    <row r="435" spans="1:23" x14ac:dyDescent="0.3">
      <c r="A435" t="s">
        <v>11</v>
      </c>
      <c r="B435" t="s">
        <v>3108</v>
      </c>
      <c r="C435" t="s">
        <v>3109</v>
      </c>
      <c r="D435" t="s">
        <v>3110</v>
      </c>
      <c r="E435" t="s">
        <v>3107</v>
      </c>
      <c r="F435" t="s">
        <v>16</v>
      </c>
      <c r="G435" t="s">
        <v>262</v>
      </c>
      <c r="H435" t="s">
        <v>3111</v>
      </c>
      <c r="I435" t="s">
        <v>3112</v>
      </c>
      <c r="J435" t="s">
        <v>3113</v>
      </c>
      <c r="K435" t="e">
        <f>LEFT(_xlfn.TEXTAFTER(Table1[[#This Row],[description]],"Music On:"),10)</f>
        <v>#N/A</v>
      </c>
      <c r="L435" t="str" cm="1">
        <f t="array" ref="L4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5" t="str">
        <f>_xlfn.TEXTBEFORE(Table1[[#This Row],[Title]],{":","(","-"})</f>
        <v xml:space="preserve">Kurbaan </v>
      </c>
      <c r="N435" t="e">
        <f>_xlfn.TEXTBEFORE(_xlfn.TEXTAFTER(Table1[[#This Row],[description]],"Singer:"),CHAR(10))</f>
        <v>#N/A</v>
      </c>
      <c r="O435" t="e">
        <f>_xlfn.TEXTBEFORE(_xlfn.TEXTAFTER(Table1[[#This Row],[description]],"Lyrics:"),CHAR(10))</f>
        <v>#N/A</v>
      </c>
      <c r="P435" t="e">
        <f>_xlfn.TEXTBEFORE(_xlfn.TEXTAFTER(Table1[[#This Row],[description]],"Composer:"),CHAR(10))</f>
        <v>#N/A</v>
      </c>
      <c r="Q435" t="e">
        <f>_xlfn.TEXTBEFORE(_xlfn.TEXTAFTER(Table1[[#This Row],[description]],CHAR(10)&amp;"Music:"),CHAR(10))</f>
        <v>#N/A</v>
      </c>
      <c r="R435" t="e">
        <f>_xlfn.TEXTBEFORE(_xlfn.TEXTAFTER(Table1[[#This Row],[description]],CHAR(10)&amp;"Video:"),CHAR(10))</f>
        <v>#N/A</v>
      </c>
      <c r="S435" s="1" t="e">
        <f>HYPERLINK(_xlfn.TEXTBEFORE(_xlfn.TEXTAFTER(Table1[[#This Row],[description]],"YouTube Music:"),CHAR(10)))</f>
        <v>#N/A</v>
      </c>
      <c r="T435" s="1" t="e">
        <f>HYPERLINK(_xlfn.TEXTBEFORE(_xlfn.TEXTAFTER(Table1[[#This Row],[description]],"Spotify:"),CHAR(10)))</f>
        <v>#N/A</v>
      </c>
      <c r="U435" s="1" t="e">
        <f>HYPERLINK(_xlfn.TEXTBEFORE(_xlfn.TEXTAFTER(Table1[[#This Row],[description]],"Apple Music:"),CHAR(10)))</f>
        <v>#N/A</v>
      </c>
      <c r="V435" s="1" t="e">
        <f>HYPERLINK(_xlfn.TEXTBEFORE(_xlfn.TEXTAFTER(Table1[[#This Row],[description]], "JioSaavn:"),CHAR(10)))</f>
        <v>#N/A</v>
      </c>
      <c r="W435" s="1" t="e">
        <f>HYPERLINK(_xlfn.TEXTBEFORE(_xlfn.TEXTAFTER(Table1[[#This Row],[description]], "Instagram Reel:"),CHAR(10)))</f>
        <v>#N/A</v>
      </c>
    </row>
    <row r="436" spans="1:23" x14ac:dyDescent="0.3">
      <c r="A436" t="s">
        <v>11</v>
      </c>
      <c r="B436" t="s">
        <v>3115</v>
      </c>
      <c r="C436" t="s">
        <v>3116</v>
      </c>
      <c r="D436" t="s">
        <v>3117</v>
      </c>
      <c r="E436" t="s">
        <v>3114</v>
      </c>
      <c r="F436" t="s">
        <v>16</v>
      </c>
      <c r="G436" t="s">
        <v>377</v>
      </c>
      <c r="H436" t="s">
        <v>3118</v>
      </c>
      <c r="I436" t="s">
        <v>3119</v>
      </c>
      <c r="J436" t="s">
        <v>3120</v>
      </c>
      <c r="K436" t="e">
        <f>LEFT(_xlfn.TEXTAFTER(Table1[[#This Row],[description]],"Music On:"),10)</f>
        <v>#N/A</v>
      </c>
      <c r="L436" t="str" cm="1">
        <f t="array" ref="L4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6" t="str">
        <f>_xlfn.TEXTBEFORE(Table1[[#This Row],[Title]],{":","(","-"})</f>
        <v xml:space="preserve">Rabba Teri Lod Aey </v>
      </c>
      <c r="N436" t="e">
        <f>_xlfn.TEXTBEFORE(_xlfn.TEXTAFTER(Table1[[#This Row],[description]],"Singer:"),CHAR(10))</f>
        <v>#N/A</v>
      </c>
      <c r="O436" t="e">
        <f>_xlfn.TEXTBEFORE(_xlfn.TEXTAFTER(Table1[[#This Row],[description]],"Lyrics:"),CHAR(10))</f>
        <v>#N/A</v>
      </c>
      <c r="P436" t="e">
        <f>_xlfn.TEXTBEFORE(_xlfn.TEXTAFTER(Table1[[#This Row],[description]],"Composer:"),CHAR(10))</f>
        <v>#N/A</v>
      </c>
      <c r="Q436" t="e">
        <f>_xlfn.TEXTBEFORE(_xlfn.TEXTAFTER(Table1[[#This Row],[description]],CHAR(10)&amp;"Music:"),CHAR(10))</f>
        <v>#N/A</v>
      </c>
      <c r="R436" t="e">
        <f>_xlfn.TEXTBEFORE(_xlfn.TEXTAFTER(Table1[[#This Row],[description]],CHAR(10)&amp;"Video:"),CHAR(10))</f>
        <v>#N/A</v>
      </c>
      <c r="S436" s="1" t="e">
        <f>HYPERLINK(_xlfn.TEXTBEFORE(_xlfn.TEXTAFTER(Table1[[#This Row],[description]],"YouTube Music:"),CHAR(10)))</f>
        <v>#N/A</v>
      </c>
      <c r="T436" s="1" t="e">
        <f>HYPERLINK(_xlfn.TEXTBEFORE(_xlfn.TEXTAFTER(Table1[[#This Row],[description]],"Spotify:"),CHAR(10)))</f>
        <v>#N/A</v>
      </c>
      <c r="U436" s="1" t="e">
        <f>HYPERLINK(_xlfn.TEXTBEFORE(_xlfn.TEXTAFTER(Table1[[#This Row],[description]],"Apple Music:"),CHAR(10)))</f>
        <v>#N/A</v>
      </c>
      <c r="V436" s="1" t="e">
        <f>HYPERLINK(_xlfn.TEXTBEFORE(_xlfn.TEXTAFTER(Table1[[#This Row],[description]], "JioSaavn:"),CHAR(10)))</f>
        <v>#N/A</v>
      </c>
      <c r="W436" s="1" t="e">
        <f>HYPERLINK(_xlfn.TEXTBEFORE(_xlfn.TEXTAFTER(Table1[[#This Row],[description]], "Instagram Reel:"),CHAR(10)))</f>
        <v>#N/A</v>
      </c>
    </row>
    <row r="437" spans="1:23" x14ac:dyDescent="0.3">
      <c r="A437" t="s">
        <v>11</v>
      </c>
      <c r="B437" t="s">
        <v>3122</v>
      </c>
      <c r="C437" t="s">
        <v>3123</v>
      </c>
      <c r="D437" t="s">
        <v>3124</v>
      </c>
      <c r="E437" t="s">
        <v>3121</v>
      </c>
      <c r="F437" t="s">
        <v>16</v>
      </c>
      <c r="G437" t="s">
        <v>3125</v>
      </c>
      <c r="H437" t="s">
        <v>3126</v>
      </c>
      <c r="I437" t="s">
        <v>3127</v>
      </c>
      <c r="J437" t="s">
        <v>3128</v>
      </c>
      <c r="K437" t="e">
        <f>LEFT(_xlfn.TEXTAFTER(Table1[[#This Row],[description]],"Music On:"),10)</f>
        <v>#N/A</v>
      </c>
      <c r="L437" t="str" cm="1">
        <f t="array" ref="L4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7" t="str">
        <f>_xlfn.TEXTBEFORE(Table1[[#This Row],[Title]],{":","(","-"})</f>
        <v xml:space="preserve">Lazeez </v>
      </c>
      <c r="N437" t="e">
        <f>_xlfn.TEXTBEFORE(_xlfn.TEXTAFTER(Table1[[#This Row],[description]],"Singer:"),CHAR(10))</f>
        <v>#N/A</v>
      </c>
      <c r="O437" t="e">
        <f>_xlfn.TEXTBEFORE(_xlfn.TEXTAFTER(Table1[[#This Row],[description]],"Lyrics:"),CHAR(10))</f>
        <v>#N/A</v>
      </c>
      <c r="P437" t="e">
        <f>_xlfn.TEXTBEFORE(_xlfn.TEXTAFTER(Table1[[#This Row],[description]],"Composer:"),CHAR(10))</f>
        <v>#N/A</v>
      </c>
      <c r="Q437" t="e">
        <f>_xlfn.TEXTBEFORE(_xlfn.TEXTAFTER(Table1[[#This Row],[description]],CHAR(10)&amp;"Music:"),CHAR(10))</f>
        <v>#N/A</v>
      </c>
      <c r="R437" t="e">
        <f>_xlfn.TEXTBEFORE(_xlfn.TEXTAFTER(Table1[[#This Row],[description]],CHAR(10)&amp;"Video:"),CHAR(10))</f>
        <v>#N/A</v>
      </c>
      <c r="S437" s="1" t="e">
        <f>HYPERLINK(_xlfn.TEXTBEFORE(_xlfn.TEXTAFTER(Table1[[#This Row],[description]],"YouTube Music:"),CHAR(10)))</f>
        <v>#N/A</v>
      </c>
      <c r="T437" s="1" t="e">
        <f>HYPERLINK(_xlfn.TEXTBEFORE(_xlfn.TEXTAFTER(Table1[[#This Row],[description]],"Spotify:"),CHAR(10)))</f>
        <v>#N/A</v>
      </c>
      <c r="U437" s="1" t="e">
        <f>HYPERLINK(_xlfn.TEXTBEFORE(_xlfn.TEXTAFTER(Table1[[#This Row],[description]],"Apple Music:"),CHAR(10)))</f>
        <v>#N/A</v>
      </c>
      <c r="V437" s="1" t="e">
        <f>HYPERLINK(_xlfn.TEXTBEFORE(_xlfn.TEXTAFTER(Table1[[#This Row],[description]], "JioSaavn:"),CHAR(10)))</f>
        <v>#N/A</v>
      </c>
      <c r="W437" s="1" t="e">
        <f>HYPERLINK(_xlfn.TEXTBEFORE(_xlfn.TEXTAFTER(Table1[[#This Row],[description]], "Instagram Reel:"),CHAR(10)))</f>
        <v>#N/A</v>
      </c>
    </row>
    <row r="438" spans="1:23" x14ac:dyDescent="0.3">
      <c r="A438" t="s">
        <v>11</v>
      </c>
      <c r="B438" t="s">
        <v>3130</v>
      </c>
      <c r="C438" t="s">
        <v>3131</v>
      </c>
      <c r="D438" t="s">
        <v>3132</v>
      </c>
      <c r="E438" t="s">
        <v>3129</v>
      </c>
      <c r="F438" t="s">
        <v>16</v>
      </c>
      <c r="G438" t="s">
        <v>601</v>
      </c>
      <c r="H438" t="s">
        <v>3133</v>
      </c>
      <c r="I438" t="s">
        <v>3134</v>
      </c>
      <c r="J438" t="s">
        <v>2154</v>
      </c>
      <c r="K438" t="e">
        <f>LEFT(_xlfn.TEXTAFTER(Table1[[#This Row],[description]],"Music On:"),10)</f>
        <v>#N/A</v>
      </c>
      <c r="L438" t="str" cm="1">
        <f t="array" ref="L4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8" t="str">
        <f>_xlfn.TEXTBEFORE(Table1[[#This Row],[Title]],{":","(","-"})</f>
        <v xml:space="preserve">Shikvay </v>
      </c>
      <c r="N438" t="e">
        <f>_xlfn.TEXTBEFORE(_xlfn.TEXTAFTER(Table1[[#This Row],[description]],"Singer:"),CHAR(10))</f>
        <v>#N/A</v>
      </c>
      <c r="O438" t="e">
        <f>_xlfn.TEXTBEFORE(_xlfn.TEXTAFTER(Table1[[#This Row],[description]],"Lyrics:"),CHAR(10))</f>
        <v>#N/A</v>
      </c>
      <c r="P438" t="e">
        <f>_xlfn.TEXTBEFORE(_xlfn.TEXTAFTER(Table1[[#This Row],[description]],"Composer:"),CHAR(10))</f>
        <v>#N/A</v>
      </c>
      <c r="Q438" t="e">
        <f>_xlfn.TEXTBEFORE(_xlfn.TEXTAFTER(Table1[[#This Row],[description]],CHAR(10)&amp;"Music:"),CHAR(10))</f>
        <v>#N/A</v>
      </c>
      <c r="R438" t="e">
        <f>_xlfn.TEXTBEFORE(_xlfn.TEXTAFTER(Table1[[#This Row],[description]],CHAR(10)&amp;"Video:"),CHAR(10))</f>
        <v>#N/A</v>
      </c>
      <c r="S438" s="1" t="e">
        <f>HYPERLINK(_xlfn.TEXTBEFORE(_xlfn.TEXTAFTER(Table1[[#This Row],[description]],"YouTube Music:"),CHAR(10)))</f>
        <v>#N/A</v>
      </c>
      <c r="T438" s="1" t="e">
        <f>HYPERLINK(_xlfn.TEXTBEFORE(_xlfn.TEXTAFTER(Table1[[#This Row],[description]],"Spotify:"),CHAR(10)))</f>
        <v>#N/A</v>
      </c>
      <c r="U438" s="1" t="e">
        <f>HYPERLINK(_xlfn.TEXTBEFORE(_xlfn.TEXTAFTER(Table1[[#This Row],[description]],"Apple Music:"),CHAR(10)))</f>
        <v>#N/A</v>
      </c>
      <c r="V438" s="1" t="e">
        <f>HYPERLINK(_xlfn.TEXTBEFORE(_xlfn.TEXTAFTER(Table1[[#This Row],[description]], "JioSaavn:"),CHAR(10)))</f>
        <v>#N/A</v>
      </c>
      <c r="W438" s="1" t="e">
        <f>HYPERLINK(_xlfn.TEXTBEFORE(_xlfn.TEXTAFTER(Table1[[#This Row],[description]], "Instagram Reel:"),CHAR(10)))</f>
        <v>#N/A</v>
      </c>
    </row>
    <row r="439" spans="1:23" x14ac:dyDescent="0.3">
      <c r="A439" t="s">
        <v>11</v>
      </c>
      <c r="B439" t="s">
        <v>3136</v>
      </c>
      <c r="C439" t="s">
        <v>3137</v>
      </c>
      <c r="D439" t="s">
        <v>3138</v>
      </c>
      <c r="E439" t="s">
        <v>3135</v>
      </c>
      <c r="F439" t="s">
        <v>16</v>
      </c>
      <c r="G439" t="s">
        <v>493</v>
      </c>
      <c r="H439" t="s">
        <v>3139</v>
      </c>
      <c r="I439" t="s">
        <v>3140</v>
      </c>
      <c r="J439" t="s">
        <v>3141</v>
      </c>
      <c r="K439" t="e">
        <f>LEFT(_xlfn.TEXTAFTER(Table1[[#This Row],[description]],"Music On:"),10)</f>
        <v>#N/A</v>
      </c>
      <c r="L439" t="str" cm="1">
        <f t="array" ref="L4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39" t="str">
        <f>_xlfn.TEXTBEFORE(Table1[[#This Row],[Title]],{":","(","-"})</f>
        <v xml:space="preserve">Lazeez </v>
      </c>
      <c r="N439" t="e">
        <f>_xlfn.TEXTBEFORE(_xlfn.TEXTAFTER(Table1[[#This Row],[description]],"Singer:"),CHAR(10))</f>
        <v>#N/A</v>
      </c>
      <c r="O439" t="e">
        <f>_xlfn.TEXTBEFORE(_xlfn.TEXTAFTER(Table1[[#This Row],[description]],"Lyrics:"),CHAR(10))</f>
        <v>#N/A</v>
      </c>
      <c r="P439" t="e">
        <f>_xlfn.TEXTBEFORE(_xlfn.TEXTAFTER(Table1[[#This Row],[description]],"Composer:"),CHAR(10))</f>
        <v>#N/A</v>
      </c>
      <c r="Q439" t="e">
        <f>_xlfn.TEXTBEFORE(_xlfn.TEXTAFTER(Table1[[#This Row],[description]],CHAR(10)&amp;"Music:"),CHAR(10))</f>
        <v>#N/A</v>
      </c>
      <c r="R439" t="e">
        <f>_xlfn.TEXTBEFORE(_xlfn.TEXTAFTER(Table1[[#This Row],[description]],CHAR(10)&amp;"Video:"),CHAR(10))</f>
        <v>#N/A</v>
      </c>
      <c r="S439" s="1" t="e">
        <f>HYPERLINK(_xlfn.TEXTBEFORE(_xlfn.TEXTAFTER(Table1[[#This Row],[description]],"YouTube Music:"),CHAR(10)))</f>
        <v>#N/A</v>
      </c>
      <c r="T439" s="1" t="e">
        <f>HYPERLINK(_xlfn.TEXTBEFORE(_xlfn.TEXTAFTER(Table1[[#This Row],[description]],"Spotify:"),CHAR(10)))</f>
        <v>#N/A</v>
      </c>
      <c r="U439" s="1" t="e">
        <f>HYPERLINK(_xlfn.TEXTBEFORE(_xlfn.TEXTAFTER(Table1[[#This Row],[description]],"Apple Music:"),CHAR(10)))</f>
        <v>#N/A</v>
      </c>
      <c r="V439" s="1" t="e">
        <f>HYPERLINK(_xlfn.TEXTBEFORE(_xlfn.TEXTAFTER(Table1[[#This Row],[description]], "JioSaavn:"),CHAR(10)))</f>
        <v>#N/A</v>
      </c>
      <c r="W439" s="1" t="e">
        <f>HYPERLINK(_xlfn.TEXTBEFORE(_xlfn.TEXTAFTER(Table1[[#This Row],[description]], "Instagram Reel:"),CHAR(10)))</f>
        <v>#N/A</v>
      </c>
    </row>
    <row r="440" spans="1:23" x14ac:dyDescent="0.3">
      <c r="A440" t="s">
        <v>11</v>
      </c>
      <c r="B440" t="s">
        <v>3143</v>
      </c>
      <c r="C440" t="s">
        <v>3144</v>
      </c>
      <c r="D440" t="s">
        <v>3145</v>
      </c>
      <c r="E440" t="s">
        <v>3142</v>
      </c>
      <c r="F440" t="s">
        <v>16</v>
      </c>
      <c r="G440" t="s">
        <v>780</v>
      </c>
      <c r="H440" t="s">
        <v>3146</v>
      </c>
      <c r="I440" t="s">
        <v>3147</v>
      </c>
      <c r="J440" t="s">
        <v>3148</v>
      </c>
      <c r="K440" t="e">
        <f>LEFT(_xlfn.TEXTAFTER(Table1[[#This Row],[description]],"Music On:"),10)</f>
        <v>#N/A</v>
      </c>
      <c r="L440" t="str" cm="1">
        <f t="array" ref="L4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0" t="str">
        <f>_xlfn.TEXTBEFORE(Table1[[#This Row],[Title]],{":","(","-"})</f>
        <v xml:space="preserve">Goli </v>
      </c>
      <c r="N440" t="e">
        <f>_xlfn.TEXTBEFORE(_xlfn.TEXTAFTER(Table1[[#This Row],[description]],"Singer:"),CHAR(10))</f>
        <v>#N/A</v>
      </c>
      <c r="O440" t="e">
        <f>_xlfn.TEXTBEFORE(_xlfn.TEXTAFTER(Table1[[#This Row],[description]],"Lyrics:"),CHAR(10))</f>
        <v>#N/A</v>
      </c>
      <c r="P440" t="e">
        <f>_xlfn.TEXTBEFORE(_xlfn.TEXTAFTER(Table1[[#This Row],[description]],"Composer:"),CHAR(10))</f>
        <v>#N/A</v>
      </c>
      <c r="Q440" t="e">
        <f>_xlfn.TEXTBEFORE(_xlfn.TEXTAFTER(Table1[[#This Row],[description]],CHAR(10)&amp;"Music:"),CHAR(10))</f>
        <v>#N/A</v>
      </c>
      <c r="R440" t="e">
        <f>_xlfn.TEXTBEFORE(_xlfn.TEXTAFTER(Table1[[#This Row],[description]],CHAR(10)&amp;"Video:"),CHAR(10))</f>
        <v>#N/A</v>
      </c>
      <c r="S440" s="1" t="e">
        <f>HYPERLINK(_xlfn.TEXTBEFORE(_xlfn.TEXTAFTER(Table1[[#This Row],[description]],"YouTube Music:"),CHAR(10)))</f>
        <v>#N/A</v>
      </c>
      <c r="T440" s="1" t="e">
        <f>HYPERLINK(_xlfn.TEXTBEFORE(_xlfn.TEXTAFTER(Table1[[#This Row],[description]],"Spotify:"),CHAR(10)))</f>
        <v>#N/A</v>
      </c>
      <c r="U440" s="1" t="e">
        <f>HYPERLINK(_xlfn.TEXTBEFORE(_xlfn.TEXTAFTER(Table1[[#This Row],[description]],"Apple Music:"),CHAR(10)))</f>
        <v>#N/A</v>
      </c>
      <c r="V440" s="1" t="e">
        <f>HYPERLINK(_xlfn.TEXTBEFORE(_xlfn.TEXTAFTER(Table1[[#This Row],[description]], "JioSaavn:"),CHAR(10)))</f>
        <v>#N/A</v>
      </c>
      <c r="W440" s="1" t="e">
        <f>HYPERLINK(_xlfn.TEXTBEFORE(_xlfn.TEXTAFTER(Table1[[#This Row],[description]], "Instagram Reel:"),CHAR(10)))</f>
        <v>#N/A</v>
      </c>
    </row>
    <row r="441" spans="1:23" x14ac:dyDescent="0.3">
      <c r="A441" t="s">
        <v>11</v>
      </c>
      <c r="B441" t="s">
        <v>3150</v>
      </c>
      <c r="C441" t="s">
        <v>3151</v>
      </c>
      <c r="D441" t="s">
        <v>3152</v>
      </c>
      <c r="E441" t="s">
        <v>3149</v>
      </c>
      <c r="F441" t="s">
        <v>16</v>
      </c>
      <c r="G441" t="s">
        <v>3153</v>
      </c>
      <c r="H441" t="s">
        <v>3154</v>
      </c>
      <c r="I441" t="s">
        <v>3155</v>
      </c>
      <c r="J441" t="s">
        <v>3156</v>
      </c>
      <c r="K441" t="e">
        <f>LEFT(_xlfn.TEXTAFTER(Table1[[#This Row],[description]],"Music On:"),10)</f>
        <v>#N/A</v>
      </c>
      <c r="L441" t="str" cm="1">
        <f t="array" ref="L4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1" t="str">
        <f>_xlfn.TEXTBEFORE(Table1[[#This Row],[Title]],{":","(","-"})</f>
        <v xml:space="preserve">Vibe </v>
      </c>
      <c r="N441" t="e">
        <f>_xlfn.TEXTBEFORE(_xlfn.TEXTAFTER(Table1[[#This Row],[description]],"Singer:"),CHAR(10))</f>
        <v>#N/A</v>
      </c>
      <c r="O441" t="e">
        <f>_xlfn.TEXTBEFORE(_xlfn.TEXTAFTER(Table1[[#This Row],[description]],"Lyrics:"),CHAR(10))</f>
        <v>#N/A</v>
      </c>
      <c r="P441" t="e">
        <f>_xlfn.TEXTBEFORE(_xlfn.TEXTAFTER(Table1[[#This Row],[description]],"Composer:"),CHAR(10))</f>
        <v>#N/A</v>
      </c>
      <c r="Q441" t="e">
        <f>_xlfn.TEXTBEFORE(_xlfn.TEXTAFTER(Table1[[#This Row],[description]],CHAR(10)&amp;"Music:"),CHAR(10))</f>
        <v>#N/A</v>
      </c>
      <c r="R441" t="e">
        <f>_xlfn.TEXTBEFORE(_xlfn.TEXTAFTER(Table1[[#This Row],[description]],CHAR(10)&amp;"Video:"),CHAR(10))</f>
        <v>#N/A</v>
      </c>
      <c r="S441" s="1" t="e">
        <f>HYPERLINK(_xlfn.TEXTBEFORE(_xlfn.TEXTAFTER(Table1[[#This Row],[description]],"YouTube Music:"),CHAR(10)))</f>
        <v>#N/A</v>
      </c>
      <c r="T441" s="1" t="e">
        <f>HYPERLINK(_xlfn.TEXTBEFORE(_xlfn.TEXTAFTER(Table1[[#This Row],[description]],"Spotify:"),CHAR(10)))</f>
        <v>#N/A</v>
      </c>
      <c r="U441" s="1" t="e">
        <f>HYPERLINK(_xlfn.TEXTBEFORE(_xlfn.TEXTAFTER(Table1[[#This Row],[description]],"Apple Music:"),CHAR(10)))</f>
        <v>#N/A</v>
      </c>
      <c r="V441" s="1" t="e">
        <f>HYPERLINK(_xlfn.TEXTBEFORE(_xlfn.TEXTAFTER(Table1[[#This Row],[description]], "JioSaavn:"),CHAR(10)))</f>
        <v>#N/A</v>
      </c>
      <c r="W441" s="1" t="e">
        <f>HYPERLINK(_xlfn.TEXTBEFORE(_xlfn.TEXTAFTER(Table1[[#This Row],[description]], "Instagram Reel:"),CHAR(10)))</f>
        <v>#N/A</v>
      </c>
    </row>
    <row r="442" spans="1:23" x14ac:dyDescent="0.3">
      <c r="A442" t="s">
        <v>11</v>
      </c>
      <c r="B442" t="s">
        <v>3158</v>
      </c>
      <c r="C442" t="s">
        <v>3159</v>
      </c>
      <c r="D442" t="s">
        <v>3160</v>
      </c>
      <c r="E442" t="s">
        <v>3157</v>
      </c>
      <c r="F442" t="s">
        <v>16</v>
      </c>
      <c r="G442" t="s">
        <v>1032</v>
      </c>
      <c r="H442" t="s">
        <v>3161</v>
      </c>
      <c r="I442" t="s">
        <v>3162</v>
      </c>
      <c r="J442" t="s">
        <v>3163</v>
      </c>
      <c r="K442" t="e">
        <f>LEFT(_xlfn.TEXTAFTER(Table1[[#This Row],[description]],"Music On:"),10)</f>
        <v>#N/A</v>
      </c>
      <c r="L442" t="str" cm="1">
        <f t="array" ref="L4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2" t="str">
        <f>_xlfn.TEXTBEFORE(Table1[[#This Row],[Title]],{":","(","-"})</f>
        <v xml:space="preserve">Aadat </v>
      </c>
      <c r="N442" t="e">
        <f>_xlfn.TEXTBEFORE(_xlfn.TEXTAFTER(Table1[[#This Row],[description]],"Singer:"),CHAR(10))</f>
        <v>#N/A</v>
      </c>
      <c r="O442" t="e">
        <f>_xlfn.TEXTBEFORE(_xlfn.TEXTAFTER(Table1[[#This Row],[description]],"Lyrics:"),CHAR(10))</f>
        <v>#N/A</v>
      </c>
      <c r="P442" t="e">
        <f>_xlfn.TEXTBEFORE(_xlfn.TEXTAFTER(Table1[[#This Row],[description]],"Composer:"),CHAR(10))</f>
        <v>#N/A</v>
      </c>
      <c r="Q442" t="e">
        <f>_xlfn.TEXTBEFORE(_xlfn.TEXTAFTER(Table1[[#This Row],[description]],CHAR(10)&amp;"Music:"),CHAR(10))</f>
        <v>#N/A</v>
      </c>
      <c r="R442" t="e">
        <f>_xlfn.TEXTBEFORE(_xlfn.TEXTAFTER(Table1[[#This Row],[description]],CHAR(10)&amp;"Video:"),CHAR(10))</f>
        <v>#N/A</v>
      </c>
      <c r="S442" s="1" t="e">
        <f>HYPERLINK(_xlfn.TEXTBEFORE(_xlfn.TEXTAFTER(Table1[[#This Row],[description]],"YouTube Music:"),CHAR(10)))</f>
        <v>#N/A</v>
      </c>
      <c r="T442" s="1" t="e">
        <f>HYPERLINK(_xlfn.TEXTBEFORE(_xlfn.TEXTAFTER(Table1[[#This Row],[description]],"Spotify:"),CHAR(10)))</f>
        <v>#N/A</v>
      </c>
      <c r="U442" s="1" t="e">
        <f>HYPERLINK(_xlfn.TEXTBEFORE(_xlfn.TEXTAFTER(Table1[[#This Row],[description]],"Apple Music:"),CHAR(10)))</f>
        <v>#N/A</v>
      </c>
      <c r="V442" s="1" t="e">
        <f>HYPERLINK(_xlfn.TEXTBEFORE(_xlfn.TEXTAFTER(Table1[[#This Row],[description]], "JioSaavn:"),CHAR(10)))</f>
        <v>#N/A</v>
      </c>
      <c r="W442" s="1" t="e">
        <f>HYPERLINK(_xlfn.TEXTBEFORE(_xlfn.TEXTAFTER(Table1[[#This Row],[description]], "Instagram Reel:"),CHAR(10)))</f>
        <v>#N/A</v>
      </c>
    </row>
    <row r="443" spans="1:23" x14ac:dyDescent="0.3">
      <c r="A443" t="s">
        <v>11</v>
      </c>
      <c r="B443" t="s">
        <v>3165</v>
      </c>
      <c r="C443" t="s">
        <v>3166</v>
      </c>
      <c r="D443" t="s">
        <v>3167</v>
      </c>
      <c r="E443" t="s">
        <v>3164</v>
      </c>
      <c r="F443" t="s">
        <v>16</v>
      </c>
      <c r="G443" t="s">
        <v>3168</v>
      </c>
      <c r="H443" t="s">
        <v>3169</v>
      </c>
      <c r="I443" t="s">
        <v>3170</v>
      </c>
      <c r="J443" t="s">
        <v>3171</v>
      </c>
      <c r="K443" t="e">
        <f>LEFT(_xlfn.TEXTAFTER(Table1[[#This Row],[description]],"Music On:"),10)</f>
        <v>#N/A</v>
      </c>
      <c r="L443" t="str" cm="1">
        <f t="array" ref="L4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3" t="str">
        <f>_xlfn.TEXTBEFORE(Table1[[#This Row],[Title]],{":","(","-"})</f>
        <v xml:space="preserve">Pi Ke Likheya Ae </v>
      </c>
      <c r="N443" t="e">
        <f>_xlfn.TEXTBEFORE(_xlfn.TEXTAFTER(Table1[[#This Row],[description]],"Singer:"),CHAR(10))</f>
        <v>#N/A</v>
      </c>
      <c r="O443" t="e">
        <f>_xlfn.TEXTBEFORE(_xlfn.TEXTAFTER(Table1[[#This Row],[description]],"Lyrics:"),CHAR(10))</f>
        <v>#N/A</v>
      </c>
      <c r="P443" t="e">
        <f>_xlfn.TEXTBEFORE(_xlfn.TEXTAFTER(Table1[[#This Row],[description]],"Composer:"),CHAR(10))</f>
        <v>#N/A</v>
      </c>
      <c r="Q443" t="e">
        <f>_xlfn.TEXTBEFORE(_xlfn.TEXTAFTER(Table1[[#This Row],[description]],CHAR(10)&amp;"Music:"),CHAR(10))</f>
        <v>#N/A</v>
      </c>
      <c r="R443" t="e">
        <f>_xlfn.TEXTBEFORE(_xlfn.TEXTAFTER(Table1[[#This Row],[description]],CHAR(10)&amp;"Video:"),CHAR(10))</f>
        <v>#N/A</v>
      </c>
      <c r="S443" s="1" t="e">
        <f>HYPERLINK(_xlfn.TEXTBEFORE(_xlfn.TEXTAFTER(Table1[[#This Row],[description]],"YouTube Music:"),CHAR(10)))</f>
        <v>#N/A</v>
      </c>
      <c r="T443" s="1" t="e">
        <f>HYPERLINK(_xlfn.TEXTBEFORE(_xlfn.TEXTAFTER(Table1[[#This Row],[description]],"Spotify:"),CHAR(10)))</f>
        <v>#N/A</v>
      </c>
      <c r="U443" s="1" t="e">
        <f>HYPERLINK(_xlfn.TEXTBEFORE(_xlfn.TEXTAFTER(Table1[[#This Row],[description]],"Apple Music:"),CHAR(10)))</f>
        <v>#N/A</v>
      </c>
      <c r="V443" s="1" t="e">
        <f>HYPERLINK(_xlfn.TEXTBEFORE(_xlfn.TEXTAFTER(Table1[[#This Row],[description]], "JioSaavn:"),CHAR(10)))</f>
        <v>#N/A</v>
      </c>
      <c r="W443" s="1" t="e">
        <f>HYPERLINK(_xlfn.TEXTBEFORE(_xlfn.TEXTAFTER(Table1[[#This Row],[description]], "Instagram Reel:"),CHAR(10)))</f>
        <v>#N/A</v>
      </c>
    </row>
    <row r="444" spans="1:23" x14ac:dyDescent="0.3">
      <c r="A444" t="s">
        <v>11</v>
      </c>
      <c r="B444" t="s">
        <v>3173</v>
      </c>
      <c r="C444" t="s">
        <v>3174</v>
      </c>
      <c r="D444" t="s">
        <v>3175</v>
      </c>
      <c r="E444" t="s">
        <v>3172</v>
      </c>
      <c r="F444" t="s">
        <v>16</v>
      </c>
      <c r="G444" t="s">
        <v>1584</v>
      </c>
      <c r="H444" t="s">
        <v>3176</v>
      </c>
      <c r="I444" t="s">
        <v>3177</v>
      </c>
      <c r="J444" t="s">
        <v>3178</v>
      </c>
      <c r="K444" t="e">
        <f>LEFT(_xlfn.TEXTAFTER(Table1[[#This Row],[description]],"Music On:"),10)</f>
        <v>#N/A</v>
      </c>
      <c r="L444" t="str" cm="1">
        <f t="array" ref="L4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4" t="str">
        <f>_xlfn.TEXTBEFORE(Table1[[#This Row],[Title]],{":","(","-"})</f>
        <v xml:space="preserve">Nakk Te Makhi </v>
      </c>
      <c r="N444" t="e">
        <f>_xlfn.TEXTBEFORE(_xlfn.TEXTAFTER(Table1[[#This Row],[description]],"Singer:"),CHAR(10))</f>
        <v>#N/A</v>
      </c>
      <c r="O444" t="e">
        <f>_xlfn.TEXTBEFORE(_xlfn.TEXTAFTER(Table1[[#This Row],[description]],"Lyrics:"),CHAR(10))</f>
        <v>#N/A</v>
      </c>
      <c r="P444" t="e">
        <f>_xlfn.TEXTBEFORE(_xlfn.TEXTAFTER(Table1[[#This Row],[description]],"Composer:"),CHAR(10))</f>
        <v>#N/A</v>
      </c>
      <c r="Q444" t="e">
        <f>_xlfn.TEXTBEFORE(_xlfn.TEXTAFTER(Table1[[#This Row],[description]],CHAR(10)&amp;"Music:"),CHAR(10))</f>
        <v>#N/A</v>
      </c>
      <c r="R444" t="e">
        <f>_xlfn.TEXTBEFORE(_xlfn.TEXTAFTER(Table1[[#This Row],[description]],CHAR(10)&amp;"Video:"),CHAR(10))</f>
        <v>#N/A</v>
      </c>
      <c r="S444" s="1" t="e">
        <f>HYPERLINK(_xlfn.TEXTBEFORE(_xlfn.TEXTAFTER(Table1[[#This Row],[description]],"YouTube Music:"),CHAR(10)))</f>
        <v>#N/A</v>
      </c>
      <c r="T444" s="1" t="e">
        <f>HYPERLINK(_xlfn.TEXTBEFORE(_xlfn.TEXTAFTER(Table1[[#This Row],[description]],"Spotify:"),CHAR(10)))</f>
        <v>#N/A</v>
      </c>
      <c r="U444" s="1" t="e">
        <f>HYPERLINK(_xlfn.TEXTBEFORE(_xlfn.TEXTAFTER(Table1[[#This Row],[description]],"Apple Music:"),CHAR(10)))</f>
        <v>#N/A</v>
      </c>
      <c r="V444" s="1" t="e">
        <f>HYPERLINK(_xlfn.TEXTBEFORE(_xlfn.TEXTAFTER(Table1[[#This Row],[description]], "JioSaavn:"),CHAR(10)))</f>
        <v>#N/A</v>
      </c>
      <c r="W444" s="1" t="e">
        <f>HYPERLINK(_xlfn.TEXTBEFORE(_xlfn.TEXTAFTER(Table1[[#This Row],[description]], "Instagram Reel:"),CHAR(10)))</f>
        <v>#N/A</v>
      </c>
    </row>
    <row r="445" spans="1:23" x14ac:dyDescent="0.3">
      <c r="A445" t="s">
        <v>11</v>
      </c>
      <c r="B445" t="s">
        <v>3180</v>
      </c>
      <c r="C445" t="s">
        <v>3181</v>
      </c>
      <c r="D445" t="s">
        <v>3182</v>
      </c>
      <c r="E445" t="s">
        <v>3179</v>
      </c>
      <c r="F445" t="s">
        <v>16</v>
      </c>
      <c r="G445" t="s">
        <v>3153</v>
      </c>
      <c r="H445" t="s">
        <v>3183</v>
      </c>
      <c r="I445" t="s">
        <v>3184</v>
      </c>
      <c r="J445" t="s">
        <v>3185</v>
      </c>
      <c r="K445" t="e">
        <f>LEFT(_xlfn.TEXTAFTER(Table1[[#This Row],[description]],"Music On:"),10)</f>
        <v>#N/A</v>
      </c>
      <c r="L445" t="str" cm="1">
        <f t="array" ref="L4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5" t="str">
        <f>_xlfn.TEXTBEFORE(Table1[[#This Row],[Title]],{":","(","-"})</f>
        <v xml:space="preserve">Mutiyar </v>
      </c>
      <c r="N445" t="e">
        <f>_xlfn.TEXTBEFORE(_xlfn.TEXTAFTER(Table1[[#This Row],[description]],"Singer:"),CHAR(10))</f>
        <v>#N/A</v>
      </c>
      <c r="O445" t="e">
        <f>_xlfn.TEXTBEFORE(_xlfn.TEXTAFTER(Table1[[#This Row],[description]],"Lyrics:"),CHAR(10))</f>
        <v>#N/A</v>
      </c>
      <c r="P445" t="e">
        <f>_xlfn.TEXTBEFORE(_xlfn.TEXTAFTER(Table1[[#This Row],[description]],"Composer:"),CHAR(10))</f>
        <v>#N/A</v>
      </c>
      <c r="Q445" t="e">
        <f>_xlfn.TEXTBEFORE(_xlfn.TEXTAFTER(Table1[[#This Row],[description]],CHAR(10)&amp;"Music:"),CHAR(10))</f>
        <v>#N/A</v>
      </c>
      <c r="R445" t="e">
        <f>_xlfn.TEXTBEFORE(_xlfn.TEXTAFTER(Table1[[#This Row],[description]],CHAR(10)&amp;"Video:"),CHAR(10))</f>
        <v>#N/A</v>
      </c>
      <c r="S445" s="1" t="e">
        <f>HYPERLINK(_xlfn.TEXTBEFORE(_xlfn.TEXTAFTER(Table1[[#This Row],[description]],"YouTube Music:"),CHAR(10)))</f>
        <v>#N/A</v>
      </c>
      <c r="T445" s="1" t="e">
        <f>HYPERLINK(_xlfn.TEXTBEFORE(_xlfn.TEXTAFTER(Table1[[#This Row],[description]],"Spotify:"),CHAR(10)))</f>
        <v>#N/A</v>
      </c>
      <c r="U445" s="1" t="e">
        <f>HYPERLINK(_xlfn.TEXTBEFORE(_xlfn.TEXTAFTER(Table1[[#This Row],[description]],"Apple Music:"),CHAR(10)))</f>
        <v>#N/A</v>
      </c>
      <c r="V445" s="1" t="e">
        <f>HYPERLINK(_xlfn.TEXTBEFORE(_xlfn.TEXTAFTER(Table1[[#This Row],[description]], "JioSaavn:"),CHAR(10)))</f>
        <v>#N/A</v>
      </c>
      <c r="W445" s="1" t="e">
        <f>HYPERLINK(_xlfn.TEXTBEFORE(_xlfn.TEXTAFTER(Table1[[#This Row],[description]], "Instagram Reel:"),CHAR(10)))</f>
        <v>#N/A</v>
      </c>
    </row>
    <row r="446" spans="1:23" x14ac:dyDescent="0.3">
      <c r="A446" t="s">
        <v>11</v>
      </c>
      <c r="B446" t="s">
        <v>3187</v>
      </c>
      <c r="C446" t="s">
        <v>3188</v>
      </c>
      <c r="D446" t="s">
        <v>3189</v>
      </c>
      <c r="E446" t="s">
        <v>3186</v>
      </c>
      <c r="F446" t="s">
        <v>16</v>
      </c>
      <c r="G446" t="s">
        <v>270</v>
      </c>
      <c r="H446" t="s">
        <v>3190</v>
      </c>
      <c r="I446" t="s">
        <v>3191</v>
      </c>
      <c r="J446" t="s">
        <v>3192</v>
      </c>
      <c r="K446" t="e">
        <f>LEFT(_xlfn.TEXTAFTER(Table1[[#This Row],[description]],"Music On:"),10)</f>
        <v>#N/A</v>
      </c>
      <c r="L446" t="str" cm="1">
        <f t="array" ref="L4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6" t="str">
        <f>_xlfn.TEXTBEFORE(Table1[[#This Row],[Title]],{":","(","-"})</f>
        <v xml:space="preserve">Dard Viah Da </v>
      </c>
      <c r="N446" t="str">
        <f>_xlfn.TEXTBEFORE(_xlfn.TEXTAFTER(Table1[[#This Row],[description]],"Singer:"),CHAR(10))</f>
        <v xml:space="preserve"> Vadda Grewal</v>
      </c>
      <c r="O446" t="str">
        <f>_xlfn.TEXTBEFORE(_xlfn.TEXTAFTER(Table1[[#This Row],[description]],"Lyrics:"),CHAR(10))</f>
        <v xml:space="preserve"> Rajdeep Singh Dhuri</v>
      </c>
      <c r="P446" t="str">
        <f>_xlfn.TEXTBEFORE(_xlfn.TEXTAFTER(Table1[[#This Row],[description]],"Composer:"),CHAR(10))</f>
        <v xml:space="preserve"> Vadda Grewal </v>
      </c>
      <c r="Q446" t="str">
        <f>_xlfn.TEXTBEFORE(_xlfn.TEXTAFTER(Table1[[#This Row],[description]],CHAR(10)&amp;"Music:"),CHAR(10))</f>
        <v xml:space="preserve"> Prince Saggu</v>
      </c>
      <c r="R446" t="str">
        <f>_xlfn.TEXTBEFORE(_xlfn.TEXTAFTER(Table1[[#This Row],[description]],CHAR(10)&amp;"Video:"),CHAR(10))</f>
        <v xml:space="preserve"> Rav Dhillon</v>
      </c>
      <c r="S446" s="1" t="e">
        <f>HYPERLINK(_xlfn.TEXTBEFORE(_xlfn.TEXTAFTER(Table1[[#This Row],[description]],"YouTube Music:"),CHAR(10)))</f>
        <v>#N/A</v>
      </c>
      <c r="T446" s="1" t="str">
        <f>HYPERLINK(_xlfn.TEXTBEFORE(_xlfn.TEXTAFTER(Table1[[#This Row],[description]],"Spotify:"),CHAR(10)))</f>
        <v xml:space="preserve"> http://spoti.fi/30IH3aI​</v>
      </c>
      <c r="U446" s="1" t="str">
        <f>HYPERLINK(_xlfn.TEXTBEFORE(_xlfn.TEXTAFTER(Table1[[#This Row],[description]],"Apple Music:"),CHAR(10)))</f>
        <v xml:space="preserve"> http://apple.co/2OKbnPH​</v>
      </c>
      <c r="V446" s="1" t="str">
        <f>HYPERLINK(_xlfn.TEXTBEFORE(_xlfn.TEXTAFTER(Table1[[#This Row],[description]], "JioSaavn:"),CHAR(10)))</f>
        <v xml:space="preserve"> http://bit.ly/3vwMp7a</v>
      </c>
      <c r="W446" s="1" t="e">
        <f>HYPERLINK(_xlfn.TEXTBEFORE(_xlfn.TEXTAFTER(Table1[[#This Row],[description]], "Instagram Reel:"),CHAR(10)))</f>
        <v>#N/A</v>
      </c>
    </row>
    <row r="447" spans="1:23" x14ac:dyDescent="0.3">
      <c r="A447" t="s">
        <v>11</v>
      </c>
      <c r="B447" t="s">
        <v>3194</v>
      </c>
      <c r="C447" t="s">
        <v>3195</v>
      </c>
      <c r="D447" t="s">
        <v>3196</v>
      </c>
      <c r="E447" t="s">
        <v>3193</v>
      </c>
      <c r="F447" t="s">
        <v>16</v>
      </c>
      <c r="G447" t="s">
        <v>153</v>
      </c>
      <c r="H447" t="s">
        <v>3197</v>
      </c>
      <c r="I447" t="s">
        <v>3198</v>
      </c>
      <c r="J447" t="s">
        <v>3199</v>
      </c>
      <c r="K447" t="e">
        <f>LEFT(_xlfn.TEXTAFTER(Table1[[#This Row],[description]],"Music On:"),10)</f>
        <v>#N/A</v>
      </c>
      <c r="L447" t="str" cm="1">
        <f t="array" ref="L4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7" t="str">
        <f>_xlfn.TEXTBEFORE(Table1[[#This Row],[Title]],{":","(","-"})</f>
        <v xml:space="preserve">Khyaal Karlo </v>
      </c>
      <c r="N447" t="e">
        <f>_xlfn.TEXTBEFORE(_xlfn.TEXTAFTER(Table1[[#This Row],[description]],"Singer:"),CHAR(10))</f>
        <v>#N/A</v>
      </c>
      <c r="O447" t="e">
        <f>_xlfn.TEXTBEFORE(_xlfn.TEXTAFTER(Table1[[#This Row],[description]],"Lyrics:"),CHAR(10))</f>
        <v>#N/A</v>
      </c>
      <c r="P447" t="e">
        <f>_xlfn.TEXTBEFORE(_xlfn.TEXTAFTER(Table1[[#This Row],[description]],"Composer:"),CHAR(10))</f>
        <v>#N/A</v>
      </c>
      <c r="Q447" t="e">
        <f>_xlfn.TEXTBEFORE(_xlfn.TEXTAFTER(Table1[[#This Row],[description]],CHAR(10)&amp;"Music:"),CHAR(10))</f>
        <v>#N/A</v>
      </c>
      <c r="R447" t="e">
        <f>_xlfn.TEXTBEFORE(_xlfn.TEXTAFTER(Table1[[#This Row],[description]],CHAR(10)&amp;"Video:"),CHAR(10))</f>
        <v>#N/A</v>
      </c>
      <c r="S447" s="1" t="e">
        <f>HYPERLINK(_xlfn.TEXTBEFORE(_xlfn.TEXTAFTER(Table1[[#This Row],[description]],"YouTube Music:"),CHAR(10)))</f>
        <v>#N/A</v>
      </c>
      <c r="T447" s="1" t="e">
        <f>HYPERLINK(_xlfn.TEXTBEFORE(_xlfn.TEXTAFTER(Table1[[#This Row],[description]],"Spotify:"),CHAR(10)))</f>
        <v>#N/A</v>
      </c>
      <c r="U447" s="1" t="e">
        <f>HYPERLINK(_xlfn.TEXTBEFORE(_xlfn.TEXTAFTER(Table1[[#This Row],[description]],"Apple Music:"),CHAR(10)))</f>
        <v>#N/A</v>
      </c>
      <c r="V447" s="1" t="e">
        <f>HYPERLINK(_xlfn.TEXTBEFORE(_xlfn.TEXTAFTER(Table1[[#This Row],[description]], "JioSaavn:"),CHAR(10)))</f>
        <v>#N/A</v>
      </c>
      <c r="W447" s="1" t="e">
        <f>HYPERLINK(_xlfn.TEXTBEFORE(_xlfn.TEXTAFTER(Table1[[#This Row],[description]], "Instagram Reel:"),CHAR(10)))</f>
        <v>#N/A</v>
      </c>
    </row>
    <row r="448" spans="1:23" x14ac:dyDescent="0.3">
      <c r="A448" t="s">
        <v>11</v>
      </c>
      <c r="B448" t="s">
        <v>3201</v>
      </c>
      <c r="C448" t="s">
        <v>3202</v>
      </c>
      <c r="D448" t="s">
        <v>3203</v>
      </c>
      <c r="E448" t="s">
        <v>3200</v>
      </c>
      <c r="F448" t="s">
        <v>16</v>
      </c>
      <c r="G448" t="s">
        <v>1705</v>
      </c>
      <c r="H448" t="s">
        <v>3204</v>
      </c>
      <c r="I448" t="s">
        <v>3205</v>
      </c>
      <c r="J448" t="s">
        <v>3206</v>
      </c>
      <c r="K448" t="e">
        <f>LEFT(_xlfn.TEXTAFTER(Table1[[#This Row],[description]],"Music On:"),10)</f>
        <v>#N/A</v>
      </c>
      <c r="L448" t="str" cm="1">
        <f t="array" ref="L4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8" t="str">
        <f>_xlfn.TEXTBEFORE(Table1[[#This Row],[Title]],{":","(","-"})</f>
        <v xml:space="preserve">TENU NI PATA </v>
      </c>
      <c r="N448" t="e">
        <f>_xlfn.TEXTBEFORE(_xlfn.TEXTAFTER(Table1[[#This Row],[description]],"Singer:"),CHAR(10))</f>
        <v>#N/A</v>
      </c>
      <c r="O448" t="e">
        <f>_xlfn.TEXTBEFORE(_xlfn.TEXTAFTER(Table1[[#This Row],[description]],"Lyrics:"),CHAR(10))</f>
        <v>#N/A</v>
      </c>
      <c r="P448" t="e">
        <f>_xlfn.TEXTBEFORE(_xlfn.TEXTAFTER(Table1[[#This Row],[description]],"Composer:"),CHAR(10))</f>
        <v>#N/A</v>
      </c>
      <c r="Q448" t="e">
        <f>_xlfn.TEXTBEFORE(_xlfn.TEXTAFTER(Table1[[#This Row],[description]],CHAR(10)&amp;"Music:"),CHAR(10))</f>
        <v>#N/A</v>
      </c>
      <c r="R448" t="e">
        <f>_xlfn.TEXTBEFORE(_xlfn.TEXTAFTER(Table1[[#This Row],[description]],CHAR(10)&amp;"Video:"),CHAR(10))</f>
        <v>#N/A</v>
      </c>
      <c r="S448" s="1" t="e">
        <f>HYPERLINK(_xlfn.TEXTBEFORE(_xlfn.TEXTAFTER(Table1[[#This Row],[description]],"YouTube Music:"),CHAR(10)))</f>
        <v>#N/A</v>
      </c>
      <c r="T448" s="1" t="e">
        <f>HYPERLINK(_xlfn.TEXTBEFORE(_xlfn.TEXTAFTER(Table1[[#This Row],[description]],"Spotify:"),CHAR(10)))</f>
        <v>#N/A</v>
      </c>
      <c r="U448" s="1" t="e">
        <f>HYPERLINK(_xlfn.TEXTBEFORE(_xlfn.TEXTAFTER(Table1[[#This Row],[description]],"Apple Music:"),CHAR(10)))</f>
        <v>#N/A</v>
      </c>
      <c r="V448" s="1" t="e">
        <f>HYPERLINK(_xlfn.TEXTBEFORE(_xlfn.TEXTAFTER(Table1[[#This Row],[description]], "JioSaavn:"),CHAR(10)))</f>
        <v>#N/A</v>
      </c>
      <c r="W448" s="1" t="e">
        <f>HYPERLINK(_xlfn.TEXTBEFORE(_xlfn.TEXTAFTER(Table1[[#This Row],[description]], "Instagram Reel:"),CHAR(10)))</f>
        <v>#N/A</v>
      </c>
    </row>
    <row r="449" spans="1:23" x14ac:dyDescent="0.3">
      <c r="A449" t="s">
        <v>11</v>
      </c>
      <c r="B449" t="s">
        <v>3208</v>
      </c>
      <c r="C449" t="s">
        <v>3209</v>
      </c>
      <c r="D449" t="s">
        <v>3210</v>
      </c>
      <c r="E449" t="s">
        <v>3207</v>
      </c>
      <c r="F449" t="s">
        <v>16</v>
      </c>
      <c r="G449" t="s">
        <v>2650</v>
      </c>
      <c r="H449" t="s">
        <v>3211</v>
      </c>
      <c r="I449" t="s">
        <v>3212</v>
      </c>
      <c r="J449" t="s">
        <v>3213</v>
      </c>
      <c r="K449" t="e">
        <f>LEFT(_xlfn.TEXTAFTER(Table1[[#This Row],[description]],"Music On:"),10)</f>
        <v>#N/A</v>
      </c>
      <c r="L449" t="str" cm="1">
        <f t="array" ref="L4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49" t="str">
        <f>_xlfn.TEXTBEFORE(Table1[[#This Row],[Title]],{":","(","-"})</f>
        <v xml:space="preserve">Sara Din </v>
      </c>
      <c r="N449" t="e">
        <f>_xlfn.TEXTBEFORE(_xlfn.TEXTAFTER(Table1[[#This Row],[description]],"Singer:"),CHAR(10))</f>
        <v>#N/A</v>
      </c>
      <c r="O449" t="e">
        <f>_xlfn.TEXTBEFORE(_xlfn.TEXTAFTER(Table1[[#This Row],[description]],"Lyrics:"),CHAR(10))</f>
        <v>#N/A</v>
      </c>
      <c r="P449" t="e">
        <f>_xlfn.TEXTBEFORE(_xlfn.TEXTAFTER(Table1[[#This Row],[description]],"Composer:"),CHAR(10))</f>
        <v>#N/A</v>
      </c>
      <c r="Q449" t="e">
        <f>_xlfn.TEXTBEFORE(_xlfn.TEXTAFTER(Table1[[#This Row],[description]],CHAR(10)&amp;"Music:"),CHAR(10))</f>
        <v>#N/A</v>
      </c>
      <c r="R449" t="e">
        <f>_xlfn.TEXTBEFORE(_xlfn.TEXTAFTER(Table1[[#This Row],[description]],CHAR(10)&amp;"Video:"),CHAR(10))</f>
        <v>#N/A</v>
      </c>
      <c r="S449" s="1" t="e">
        <f>HYPERLINK(_xlfn.TEXTBEFORE(_xlfn.TEXTAFTER(Table1[[#This Row],[description]],"YouTube Music:"),CHAR(10)))</f>
        <v>#N/A</v>
      </c>
      <c r="T449" s="1" t="e">
        <f>HYPERLINK(_xlfn.TEXTBEFORE(_xlfn.TEXTAFTER(Table1[[#This Row],[description]],"Spotify:"),CHAR(10)))</f>
        <v>#N/A</v>
      </c>
      <c r="U449" s="1" t="e">
        <f>HYPERLINK(_xlfn.TEXTBEFORE(_xlfn.TEXTAFTER(Table1[[#This Row],[description]],"Apple Music:"),CHAR(10)))</f>
        <v>#N/A</v>
      </c>
      <c r="V449" s="1" t="e">
        <f>HYPERLINK(_xlfn.TEXTBEFORE(_xlfn.TEXTAFTER(Table1[[#This Row],[description]], "JioSaavn:"),CHAR(10)))</f>
        <v>#N/A</v>
      </c>
      <c r="W449" s="1" t="e">
        <f>HYPERLINK(_xlfn.TEXTBEFORE(_xlfn.TEXTAFTER(Table1[[#This Row],[description]], "Instagram Reel:"),CHAR(10)))</f>
        <v>#N/A</v>
      </c>
    </row>
    <row r="450" spans="1:23" x14ac:dyDescent="0.3">
      <c r="A450" t="s">
        <v>11</v>
      </c>
      <c r="B450" t="s">
        <v>3215</v>
      </c>
      <c r="C450" t="s">
        <v>3216</v>
      </c>
      <c r="D450" t="s">
        <v>3217</v>
      </c>
      <c r="E450" t="s">
        <v>3214</v>
      </c>
      <c r="F450" t="s">
        <v>16</v>
      </c>
      <c r="G450" t="s">
        <v>3218</v>
      </c>
      <c r="H450" t="s">
        <v>3219</v>
      </c>
      <c r="I450" t="s">
        <v>3220</v>
      </c>
      <c r="J450" t="s">
        <v>3221</v>
      </c>
      <c r="K450" t="e">
        <f>LEFT(_xlfn.TEXTAFTER(Table1[[#This Row],[description]],"Music On:"),10)</f>
        <v>#N/A</v>
      </c>
      <c r="L450" t="str" cm="1">
        <f t="array" ref="L4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0" t="str">
        <f>_xlfn.TEXTBEFORE(Table1[[#This Row],[Title]],{":","(","-"})</f>
        <v xml:space="preserve">Khichi Rakh </v>
      </c>
      <c r="N450" t="e">
        <f>_xlfn.TEXTBEFORE(_xlfn.TEXTAFTER(Table1[[#This Row],[description]],"Singer:"),CHAR(10))</f>
        <v>#N/A</v>
      </c>
      <c r="O450" t="e">
        <f>_xlfn.TEXTBEFORE(_xlfn.TEXTAFTER(Table1[[#This Row],[description]],"Lyrics:"),CHAR(10))</f>
        <v>#N/A</v>
      </c>
      <c r="P450" t="e">
        <f>_xlfn.TEXTBEFORE(_xlfn.TEXTAFTER(Table1[[#This Row],[description]],"Composer:"),CHAR(10))</f>
        <v>#N/A</v>
      </c>
      <c r="Q450" t="e">
        <f>_xlfn.TEXTBEFORE(_xlfn.TEXTAFTER(Table1[[#This Row],[description]],CHAR(10)&amp;"Music:"),CHAR(10))</f>
        <v>#N/A</v>
      </c>
      <c r="R450" t="e">
        <f>_xlfn.TEXTBEFORE(_xlfn.TEXTAFTER(Table1[[#This Row],[description]],CHAR(10)&amp;"Video:"),CHAR(10))</f>
        <v>#N/A</v>
      </c>
      <c r="S450" s="1" t="e">
        <f>HYPERLINK(_xlfn.TEXTBEFORE(_xlfn.TEXTAFTER(Table1[[#This Row],[description]],"YouTube Music:"),CHAR(10)))</f>
        <v>#N/A</v>
      </c>
      <c r="T450" s="1" t="e">
        <f>HYPERLINK(_xlfn.TEXTBEFORE(_xlfn.TEXTAFTER(Table1[[#This Row],[description]],"Spotify:"),CHAR(10)))</f>
        <v>#N/A</v>
      </c>
      <c r="U450" s="1" t="e">
        <f>HYPERLINK(_xlfn.TEXTBEFORE(_xlfn.TEXTAFTER(Table1[[#This Row],[description]],"Apple Music:"),CHAR(10)))</f>
        <v>#N/A</v>
      </c>
      <c r="V450" s="1" t="e">
        <f>HYPERLINK(_xlfn.TEXTBEFORE(_xlfn.TEXTAFTER(Table1[[#This Row],[description]], "JioSaavn:"),CHAR(10)))</f>
        <v>#N/A</v>
      </c>
      <c r="W450" s="1" t="e">
        <f>HYPERLINK(_xlfn.TEXTBEFORE(_xlfn.TEXTAFTER(Table1[[#This Row],[description]], "Instagram Reel:"),CHAR(10)))</f>
        <v>#N/A</v>
      </c>
    </row>
    <row r="451" spans="1:23" x14ac:dyDescent="0.3">
      <c r="A451" t="s">
        <v>11</v>
      </c>
      <c r="B451" t="s">
        <v>3223</v>
      </c>
      <c r="C451" t="s">
        <v>3224</v>
      </c>
      <c r="D451" t="s">
        <v>3225</v>
      </c>
      <c r="E451" t="s">
        <v>3222</v>
      </c>
      <c r="F451" t="s">
        <v>16</v>
      </c>
      <c r="G451" t="s">
        <v>3226</v>
      </c>
      <c r="H451" t="s">
        <v>3227</v>
      </c>
      <c r="I451" t="s">
        <v>3228</v>
      </c>
      <c r="J451" t="s">
        <v>3229</v>
      </c>
      <c r="K451" t="e">
        <f>LEFT(_xlfn.TEXTAFTER(Table1[[#This Row],[description]],"Music On:"),10)</f>
        <v>#N/A</v>
      </c>
      <c r="L451" t="str" cm="1">
        <f t="array" ref="L4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1" t="str">
        <f>_xlfn.TEXTBEFORE(Table1[[#This Row],[Title]],{":","(","-"})</f>
        <v xml:space="preserve">Khichi Rakh </v>
      </c>
      <c r="N451" t="e">
        <f>_xlfn.TEXTBEFORE(_xlfn.TEXTAFTER(Table1[[#This Row],[description]],"Singer:"),CHAR(10))</f>
        <v>#N/A</v>
      </c>
      <c r="O451" t="e">
        <f>_xlfn.TEXTBEFORE(_xlfn.TEXTAFTER(Table1[[#This Row],[description]],"Lyrics:"),CHAR(10))</f>
        <v>#N/A</v>
      </c>
      <c r="P451" t="e">
        <f>_xlfn.TEXTBEFORE(_xlfn.TEXTAFTER(Table1[[#This Row],[description]],"Composer:"),CHAR(10))</f>
        <v>#N/A</v>
      </c>
      <c r="Q451" t="e">
        <f>_xlfn.TEXTBEFORE(_xlfn.TEXTAFTER(Table1[[#This Row],[description]],CHAR(10)&amp;"Music:"),CHAR(10))</f>
        <v>#N/A</v>
      </c>
      <c r="R451" t="e">
        <f>_xlfn.TEXTBEFORE(_xlfn.TEXTAFTER(Table1[[#This Row],[description]],CHAR(10)&amp;"Video:"),CHAR(10))</f>
        <v>#N/A</v>
      </c>
      <c r="S451" s="1" t="e">
        <f>HYPERLINK(_xlfn.TEXTBEFORE(_xlfn.TEXTAFTER(Table1[[#This Row],[description]],"YouTube Music:"),CHAR(10)))</f>
        <v>#N/A</v>
      </c>
      <c r="T451" s="1" t="e">
        <f>HYPERLINK(_xlfn.TEXTBEFORE(_xlfn.TEXTAFTER(Table1[[#This Row],[description]],"Spotify:"),CHAR(10)))</f>
        <v>#N/A</v>
      </c>
      <c r="U451" s="1" t="e">
        <f>HYPERLINK(_xlfn.TEXTBEFORE(_xlfn.TEXTAFTER(Table1[[#This Row],[description]],"Apple Music:"),CHAR(10)))</f>
        <v>#N/A</v>
      </c>
      <c r="V451" s="1" t="e">
        <f>HYPERLINK(_xlfn.TEXTBEFORE(_xlfn.TEXTAFTER(Table1[[#This Row],[description]], "JioSaavn:"),CHAR(10)))</f>
        <v>#N/A</v>
      </c>
      <c r="W451" s="1" t="e">
        <f>HYPERLINK(_xlfn.TEXTBEFORE(_xlfn.TEXTAFTER(Table1[[#This Row],[description]], "Instagram Reel:"),CHAR(10)))</f>
        <v>#N/A</v>
      </c>
    </row>
    <row r="452" spans="1:23" x14ac:dyDescent="0.3">
      <c r="A452" t="s">
        <v>11</v>
      </c>
      <c r="B452" t="s">
        <v>3231</v>
      </c>
      <c r="C452" t="s">
        <v>3232</v>
      </c>
      <c r="D452" t="s">
        <v>3233</v>
      </c>
      <c r="E452" t="s">
        <v>3230</v>
      </c>
      <c r="F452" t="s">
        <v>16</v>
      </c>
      <c r="G452" t="s">
        <v>129</v>
      </c>
      <c r="H452" t="s">
        <v>3234</v>
      </c>
      <c r="I452" t="s">
        <v>3235</v>
      </c>
      <c r="J452" t="s">
        <v>3236</v>
      </c>
      <c r="K452" t="e">
        <f>LEFT(_xlfn.TEXTAFTER(Table1[[#This Row],[description]],"Music On:"),10)</f>
        <v>#N/A</v>
      </c>
      <c r="L452" t="str" cm="1">
        <f t="array" ref="L4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2" t="str">
        <f>_xlfn.TEXTBEFORE(Table1[[#This Row],[Title]],{":","(","-"})</f>
        <v xml:space="preserve">JASS MANAK </v>
      </c>
      <c r="N452" t="e">
        <f>_xlfn.TEXTBEFORE(_xlfn.TEXTAFTER(Table1[[#This Row],[description]],"Singer:"),CHAR(10))</f>
        <v>#N/A</v>
      </c>
      <c r="O452" t="e">
        <f>_xlfn.TEXTBEFORE(_xlfn.TEXTAFTER(Table1[[#This Row],[description]],"Lyrics:"),CHAR(10))</f>
        <v>#N/A</v>
      </c>
      <c r="P452" t="e">
        <f>_xlfn.TEXTBEFORE(_xlfn.TEXTAFTER(Table1[[#This Row],[description]],"Composer:"),CHAR(10))</f>
        <v>#N/A</v>
      </c>
      <c r="Q452" t="e">
        <f>_xlfn.TEXTBEFORE(_xlfn.TEXTAFTER(Table1[[#This Row],[description]],CHAR(10)&amp;"Music:"),CHAR(10))</f>
        <v>#N/A</v>
      </c>
      <c r="R452" t="e">
        <f>_xlfn.TEXTBEFORE(_xlfn.TEXTAFTER(Table1[[#This Row],[description]],CHAR(10)&amp;"Video:"),CHAR(10))</f>
        <v>#N/A</v>
      </c>
      <c r="S452" s="1" t="e">
        <f>HYPERLINK(_xlfn.TEXTBEFORE(_xlfn.TEXTAFTER(Table1[[#This Row],[description]],"YouTube Music:"),CHAR(10)))</f>
        <v>#N/A</v>
      </c>
      <c r="T452" s="1" t="e">
        <f>HYPERLINK(_xlfn.TEXTBEFORE(_xlfn.TEXTAFTER(Table1[[#This Row],[description]],"Spotify:"),CHAR(10)))</f>
        <v>#N/A</v>
      </c>
      <c r="U452" s="1" t="e">
        <f>HYPERLINK(_xlfn.TEXTBEFORE(_xlfn.TEXTAFTER(Table1[[#This Row],[description]],"Apple Music:"),CHAR(10)))</f>
        <v>#N/A</v>
      </c>
      <c r="V452" s="1" t="e">
        <f>HYPERLINK(_xlfn.TEXTBEFORE(_xlfn.TEXTAFTER(Table1[[#This Row],[description]], "JioSaavn:"),CHAR(10)))</f>
        <v>#N/A</v>
      </c>
      <c r="W452" s="1" t="e">
        <f>HYPERLINK(_xlfn.TEXTBEFORE(_xlfn.TEXTAFTER(Table1[[#This Row],[description]], "Instagram Reel:"),CHAR(10)))</f>
        <v>#N/A</v>
      </c>
    </row>
    <row r="453" spans="1:23" x14ac:dyDescent="0.3">
      <c r="A453" t="s">
        <v>11</v>
      </c>
      <c r="B453" t="s">
        <v>3238</v>
      </c>
      <c r="C453" t="s">
        <v>3239</v>
      </c>
      <c r="D453" t="s">
        <v>3240</v>
      </c>
      <c r="E453" t="s">
        <v>3237</v>
      </c>
      <c r="F453" t="s">
        <v>16</v>
      </c>
      <c r="G453" t="s">
        <v>3241</v>
      </c>
      <c r="H453" t="s">
        <v>3242</v>
      </c>
      <c r="I453" t="s">
        <v>3243</v>
      </c>
      <c r="J453" t="s">
        <v>3244</v>
      </c>
      <c r="K453" t="e">
        <f>LEFT(_xlfn.TEXTAFTER(Table1[[#This Row],[description]],"Music On:"),10)</f>
        <v>#N/A</v>
      </c>
      <c r="L453" t="str" cm="1">
        <f t="array" ref="L4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3" t="str">
        <f>_xlfn.TEXTBEFORE(Table1[[#This Row],[Title]],{":","(","-"})</f>
        <v xml:space="preserve">Kaali Raat </v>
      </c>
      <c r="N453" t="e">
        <f>_xlfn.TEXTBEFORE(_xlfn.TEXTAFTER(Table1[[#This Row],[description]],"Singer:"),CHAR(10))</f>
        <v>#N/A</v>
      </c>
      <c r="O453" t="e">
        <f>_xlfn.TEXTBEFORE(_xlfn.TEXTAFTER(Table1[[#This Row],[description]],"Lyrics:"),CHAR(10))</f>
        <v>#N/A</v>
      </c>
      <c r="P453" t="e">
        <f>_xlfn.TEXTBEFORE(_xlfn.TEXTAFTER(Table1[[#This Row],[description]],"Composer:"),CHAR(10))</f>
        <v>#N/A</v>
      </c>
      <c r="Q453" t="e">
        <f>_xlfn.TEXTBEFORE(_xlfn.TEXTAFTER(Table1[[#This Row],[description]],CHAR(10)&amp;"Music:"),CHAR(10))</f>
        <v>#N/A</v>
      </c>
      <c r="R453" t="e">
        <f>_xlfn.TEXTBEFORE(_xlfn.TEXTAFTER(Table1[[#This Row],[description]],CHAR(10)&amp;"Video:"),CHAR(10))</f>
        <v>#N/A</v>
      </c>
      <c r="S453" s="1" t="e">
        <f>HYPERLINK(_xlfn.TEXTBEFORE(_xlfn.TEXTAFTER(Table1[[#This Row],[description]],"YouTube Music:"),CHAR(10)))</f>
        <v>#N/A</v>
      </c>
      <c r="T453" s="1" t="e">
        <f>HYPERLINK(_xlfn.TEXTBEFORE(_xlfn.TEXTAFTER(Table1[[#This Row],[description]],"Spotify:"),CHAR(10)))</f>
        <v>#N/A</v>
      </c>
      <c r="U453" s="1" t="e">
        <f>HYPERLINK(_xlfn.TEXTBEFORE(_xlfn.TEXTAFTER(Table1[[#This Row],[description]],"Apple Music:"),CHAR(10)))</f>
        <v>#N/A</v>
      </c>
      <c r="V453" s="1" t="e">
        <f>HYPERLINK(_xlfn.TEXTBEFORE(_xlfn.TEXTAFTER(Table1[[#This Row],[description]], "JioSaavn:"),CHAR(10)))</f>
        <v>#N/A</v>
      </c>
      <c r="W453" s="1" t="e">
        <f>HYPERLINK(_xlfn.TEXTBEFORE(_xlfn.TEXTAFTER(Table1[[#This Row],[description]], "Instagram Reel:"),CHAR(10)))</f>
        <v>#N/A</v>
      </c>
    </row>
    <row r="454" spans="1:23" x14ac:dyDescent="0.3">
      <c r="A454" t="s">
        <v>11</v>
      </c>
      <c r="B454" t="s">
        <v>3246</v>
      </c>
      <c r="C454" t="s">
        <v>1604</v>
      </c>
      <c r="D454" t="s">
        <v>3247</v>
      </c>
      <c r="E454" t="s">
        <v>3245</v>
      </c>
      <c r="F454" t="s">
        <v>16</v>
      </c>
      <c r="G454" t="s">
        <v>1584</v>
      </c>
      <c r="H454" t="s">
        <v>3248</v>
      </c>
      <c r="I454" t="s">
        <v>3249</v>
      </c>
      <c r="J454" t="s">
        <v>3250</v>
      </c>
      <c r="K454" t="e">
        <f>LEFT(_xlfn.TEXTAFTER(Table1[[#This Row],[description]],"Music On:"),10)</f>
        <v>#N/A</v>
      </c>
      <c r="L454" t="str" cm="1">
        <f t="array" ref="L4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454" t="str">
        <f>_xlfn.TEXTBEFORE(Table1[[#This Row],[Title]],{":","(","-"})</f>
        <v xml:space="preserve">Splendor </v>
      </c>
      <c r="N454" t="e">
        <f>_xlfn.TEXTBEFORE(_xlfn.TEXTAFTER(Table1[[#This Row],[description]],"Singer:"),CHAR(10))</f>
        <v>#N/A</v>
      </c>
      <c r="O454" t="e">
        <f>_xlfn.TEXTBEFORE(_xlfn.TEXTAFTER(Table1[[#This Row],[description]],"Lyrics:"),CHAR(10))</f>
        <v>#N/A</v>
      </c>
      <c r="P454" t="e">
        <f>_xlfn.TEXTBEFORE(_xlfn.TEXTAFTER(Table1[[#This Row],[description]],"Composer:"),CHAR(10))</f>
        <v>#N/A</v>
      </c>
      <c r="Q454" t="e">
        <f>_xlfn.TEXTBEFORE(_xlfn.TEXTAFTER(Table1[[#This Row],[description]],CHAR(10)&amp;"Music:"),CHAR(10))</f>
        <v>#N/A</v>
      </c>
      <c r="R454" t="e">
        <f>_xlfn.TEXTBEFORE(_xlfn.TEXTAFTER(Table1[[#This Row],[description]],CHAR(10)&amp;"Video:"),CHAR(10))</f>
        <v>#N/A</v>
      </c>
      <c r="S454" s="1" t="e">
        <f>HYPERLINK(_xlfn.TEXTBEFORE(_xlfn.TEXTAFTER(Table1[[#This Row],[description]],"YouTube Music:"),CHAR(10)))</f>
        <v>#N/A</v>
      </c>
      <c r="T454" s="1" t="e">
        <f>HYPERLINK(_xlfn.TEXTBEFORE(_xlfn.TEXTAFTER(Table1[[#This Row],[description]],"Spotify:"),CHAR(10)))</f>
        <v>#N/A</v>
      </c>
      <c r="U454" s="1" t="e">
        <f>HYPERLINK(_xlfn.TEXTBEFORE(_xlfn.TEXTAFTER(Table1[[#This Row],[description]],"Apple Music:"),CHAR(10)))</f>
        <v>#N/A</v>
      </c>
      <c r="V454" s="1" t="e">
        <f>HYPERLINK(_xlfn.TEXTBEFORE(_xlfn.TEXTAFTER(Table1[[#This Row],[description]], "JioSaavn:"),CHAR(10)))</f>
        <v>#N/A</v>
      </c>
      <c r="W454" s="1" t="e">
        <f>HYPERLINK(_xlfn.TEXTBEFORE(_xlfn.TEXTAFTER(Table1[[#This Row],[description]], "Instagram Reel:"),CHAR(10)))</f>
        <v>#N/A</v>
      </c>
    </row>
    <row r="455" spans="1:23" x14ac:dyDescent="0.3">
      <c r="A455" t="s">
        <v>11</v>
      </c>
      <c r="B455" t="s">
        <v>3252</v>
      </c>
      <c r="C455" t="s">
        <v>3253</v>
      </c>
      <c r="D455" t="s">
        <v>3254</v>
      </c>
      <c r="E455" t="s">
        <v>3251</v>
      </c>
      <c r="F455" t="s">
        <v>16</v>
      </c>
      <c r="G455" t="s">
        <v>2244</v>
      </c>
      <c r="H455" t="s">
        <v>3255</v>
      </c>
      <c r="I455" t="s">
        <v>3256</v>
      </c>
      <c r="J455" t="s">
        <v>3257</v>
      </c>
      <c r="K455" t="e">
        <f>LEFT(_xlfn.TEXTAFTER(Table1[[#This Row],[description]],"Music On:"),10)</f>
        <v>#N/A</v>
      </c>
      <c r="L455" t="str" cm="1">
        <f t="array" ref="L4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5" t="str">
        <f>_xlfn.TEXTBEFORE(Table1[[#This Row],[Title]],{":","(","-"})</f>
        <v xml:space="preserve">Shera Di Kaum </v>
      </c>
      <c r="N455" t="e">
        <f>_xlfn.TEXTBEFORE(_xlfn.TEXTAFTER(Table1[[#This Row],[description]],"Singer:"),CHAR(10))</f>
        <v>#N/A</v>
      </c>
      <c r="O455" t="e">
        <f>_xlfn.TEXTBEFORE(_xlfn.TEXTAFTER(Table1[[#This Row],[description]],"Lyrics:"),CHAR(10))</f>
        <v>#N/A</v>
      </c>
      <c r="P455" t="e">
        <f>_xlfn.TEXTBEFORE(_xlfn.TEXTAFTER(Table1[[#This Row],[description]],"Composer:"),CHAR(10))</f>
        <v>#N/A</v>
      </c>
      <c r="Q455" t="e">
        <f>_xlfn.TEXTBEFORE(_xlfn.TEXTAFTER(Table1[[#This Row],[description]],CHAR(10)&amp;"Music:"),CHAR(10))</f>
        <v>#N/A</v>
      </c>
      <c r="R455" t="e">
        <f>_xlfn.TEXTBEFORE(_xlfn.TEXTAFTER(Table1[[#This Row],[description]],CHAR(10)&amp;"Video:"),CHAR(10))</f>
        <v>#N/A</v>
      </c>
      <c r="S455" s="1" t="e">
        <f>HYPERLINK(_xlfn.TEXTBEFORE(_xlfn.TEXTAFTER(Table1[[#This Row],[description]],"YouTube Music:"),CHAR(10)))</f>
        <v>#N/A</v>
      </c>
      <c r="T455" s="1" t="e">
        <f>HYPERLINK(_xlfn.TEXTBEFORE(_xlfn.TEXTAFTER(Table1[[#This Row],[description]],"Spotify:"),CHAR(10)))</f>
        <v>#N/A</v>
      </c>
      <c r="U455" s="1" t="e">
        <f>HYPERLINK(_xlfn.TEXTBEFORE(_xlfn.TEXTAFTER(Table1[[#This Row],[description]],"Apple Music:"),CHAR(10)))</f>
        <v>#N/A</v>
      </c>
      <c r="V455" s="1" t="e">
        <f>HYPERLINK(_xlfn.TEXTBEFORE(_xlfn.TEXTAFTER(Table1[[#This Row],[description]], "JioSaavn:"),CHAR(10)))</f>
        <v>#N/A</v>
      </c>
      <c r="W455" s="1" t="e">
        <f>HYPERLINK(_xlfn.TEXTBEFORE(_xlfn.TEXTAFTER(Table1[[#This Row],[description]], "Instagram Reel:"),CHAR(10)))</f>
        <v>#N/A</v>
      </c>
    </row>
    <row r="456" spans="1:23" x14ac:dyDescent="0.3">
      <c r="A456" t="s">
        <v>11</v>
      </c>
      <c r="B456" t="s">
        <v>3259</v>
      </c>
      <c r="C456" t="s">
        <v>3260</v>
      </c>
      <c r="D456" t="s">
        <v>3261</v>
      </c>
      <c r="E456" t="s">
        <v>3258</v>
      </c>
      <c r="F456" t="s">
        <v>16</v>
      </c>
      <c r="G456" t="s">
        <v>262</v>
      </c>
      <c r="H456" t="s">
        <v>3262</v>
      </c>
      <c r="I456" t="s">
        <v>3263</v>
      </c>
      <c r="J456" t="s">
        <v>3264</v>
      </c>
      <c r="K456" t="e">
        <f>LEFT(_xlfn.TEXTAFTER(Table1[[#This Row],[description]],"Music On:"),10)</f>
        <v>#N/A</v>
      </c>
      <c r="L456" t="str" cm="1">
        <f t="array" ref="L4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6" t="str">
        <f>_xlfn.TEXTBEFORE(Table1[[#This Row],[Title]],{":","(","-"})</f>
        <v xml:space="preserve">Kro Kirpa </v>
      </c>
      <c r="N456" t="e">
        <f>_xlfn.TEXTBEFORE(_xlfn.TEXTAFTER(Table1[[#This Row],[description]],"Singer:"),CHAR(10))</f>
        <v>#N/A</v>
      </c>
      <c r="O456" t="e">
        <f>_xlfn.TEXTBEFORE(_xlfn.TEXTAFTER(Table1[[#This Row],[description]],"Lyrics:"),CHAR(10))</f>
        <v>#N/A</v>
      </c>
      <c r="P456" t="e">
        <f>_xlfn.TEXTBEFORE(_xlfn.TEXTAFTER(Table1[[#This Row],[description]],"Composer:"),CHAR(10))</f>
        <v>#N/A</v>
      </c>
      <c r="Q456" t="e">
        <f>_xlfn.TEXTBEFORE(_xlfn.TEXTAFTER(Table1[[#This Row],[description]],CHAR(10)&amp;"Music:"),CHAR(10))</f>
        <v>#N/A</v>
      </c>
      <c r="R456" t="e">
        <f>_xlfn.TEXTBEFORE(_xlfn.TEXTAFTER(Table1[[#This Row],[description]],CHAR(10)&amp;"Video:"),CHAR(10))</f>
        <v>#N/A</v>
      </c>
      <c r="S456" s="1" t="e">
        <f>HYPERLINK(_xlfn.TEXTBEFORE(_xlfn.TEXTAFTER(Table1[[#This Row],[description]],"YouTube Music:"),CHAR(10)))</f>
        <v>#N/A</v>
      </c>
      <c r="T456" s="1" t="e">
        <f>HYPERLINK(_xlfn.TEXTBEFORE(_xlfn.TEXTAFTER(Table1[[#This Row],[description]],"Spotify:"),CHAR(10)))</f>
        <v>#N/A</v>
      </c>
      <c r="U456" s="1" t="e">
        <f>HYPERLINK(_xlfn.TEXTBEFORE(_xlfn.TEXTAFTER(Table1[[#This Row],[description]],"Apple Music:"),CHAR(10)))</f>
        <v>#N/A</v>
      </c>
      <c r="V456" s="1" t="e">
        <f>HYPERLINK(_xlfn.TEXTBEFORE(_xlfn.TEXTAFTER(Table1[[#This Row],[description]], "JioSaavn:"),CHAR(10)))</f>
        <v>#N/A</v>
      </c>
      <c r="W456" s="1" t="e">
        <f>HYPERLINK(_xlfn.TEXTBEFORE(_xlfn.TEXTAFTER(Table1[[#This Row],[description]], "Instagram Reel:"),CHAR(10)))</f>
        <v>#N/A</v>
      </c>
    </row>
    <row r="457" spans="1:23" x14ac:dyDescent="0.3">
      <c r="A457" t="s">
        <v>11</v>
      </c>
      <c r="B457" t="s">
        <v>3266</v>
      </c>
      <c r="C457" t="s">
        <v>3267</v>
      </c>
      <c r="D457" t="s">
        <v>3268</v>
      </c>
      <c r="E457" t="s">
        <v>3265</v>
      </c>
      <c r="F457" t="s">
        <v>16</v>
      </c>
      <c r="G457" t="s">
        <v>41</v>
      </c>
      <c r="H457" t="s">
        <v>3269</v>
      </c>
      <c r="I457" t="s">
        <v>3270</v>
      </c>
      <c r="J457" t="s">
        <v>3271</v>
      </c>
      <c r="K457" t="e">
        <f>LEFT(_xlfn.TEXTAFTER(Table1[[#This Row],[description]],"Music On:"),10)</f>
        <v>#N/A</v>
      </c>
      <c r="L457" t="str" cm="1">
        <f t="array" ref="L4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7" t="str">
        <f>_xlfn.TEXTBEFORE(Table1[[#This Row],[Title]],{":","(","-"})</f>
        <v xml:space="preserve">Braat </v>
      </c>
      <c r="N457" t="e">
        <f>_xlfn.TEXTBEFORE(_xlfn.TEXTAFTER(Table1[[#This Row],[description]],"Singer:"),CHAR(10))</f>
        <v>#N/A</v>
      </c>
      <c r="O457" t="e">
        <f>_xlfn.TEXTBEFORE(_xlfn.TEXTAFTER(Table1[[#This Row],[description]],"Lyrics:"),CHAR(10))</f>
        <v>#N/A</v>
      </c>
      <c r="P457" t="e">
        <f>_xlfn.TEXTBEFORE(_xlfn.TEXTAFTER(Table1[[#This Row],[description]],"Composer:"),CHAR(10))</f>
        <v>#N/A</v>
      </c>
      <c r="Q457" t="e">
        <f>_xlfn.TEXTBEFORE(_xlfn.TEXTAFTER(Table1[[#This Row],[description]],CHAR(10)&amp;"Music:"),CHAR(10))</f>
        <v>#N/A</v>
      </c>
      <c r="R457" t="e">
        <f>_xlfn.TEXTBEFORE(_xlfn.TEXTAFTER(Table1[[#This Row],[description]],CHAR(10)&amp;"Video:"),CHAR(10))</f>
        <v>#N/A</v>
      </c>
      <c r="S457" s="1" t="e">
        <f>HYPERLINK(_xlfn.TEXTBEFORE(_xlfn.TEXTAFTER(Table1[[#This Row],[description]],"YouTube Music:"),CHAR(10)))</f>
        <v>#N/A</v>
      </c>
      <c r="T457" s="1" t="e">
        <f>HYPERLINK(_xlfn.TEXTBEFORE(_xlfn.TEXTAFTER(Table1[[#This Row],[description]],"Spotify:"),CHAR(10)))</f>
        <v>#N/A</v>
      </c>
      <c r="U457" s="1" t="e">
        <f>HYPERLINK(_xlfn.TEXTBEFORE(_xlfn.TEXTAFTER(Table1[[#This Row],[description]],"Apple Music:"),CHAR(10)))</f>
        <v>#N/A</v>
      </c>
      <c r="V457" s="1" t="e">
        <f>HYPERLINK(_xlfn.TEXTBEFORE(_xlfn.TEXTAFTER(Table1[[#This Row],[description]], "JioSaavn:"),CHAR(10)))</f>
        <v>#N/A</v>
      </c>
      <c r="W457" s="1" t="e">
        <f>HYPERLINK(_xlfn.TEXTBEFORE(_xlfn.TEXTAFTER(Table1[[#This Row],[description]], "Instagram Reel:"),CHAR(10)))</f>
        <v>#N/A</v>
      </c>
    </row>
    <row r="458" spans="1:23" x14ac:dyDescent="0.3">
      <c r="A458" t="s">
        <v>11</v>
      </c>
      <c r="B458" t="s">
        <v>3273</v>
      </c>
      <c r="C458" t="s">
        <v>3274</v>
      </c>
      <c r="D458" t="s">
        <v>3275</v>
      </c>
      <c r="E458" t="s">
        <v>3272</v>
      </c>
      <c r="F458" t="s">
        <v>16</v>
      </c>
      <c r="G458" t="s">
        <v>2536</v>
      </c>
      <c r="H458" t="s">
        <v>3276</v>
      </c>
      <c r="I458" t="s">
        <v>3277</v>
      </c>
      <c r="J458" t="s">
        <v>3278</v>
      </c>
      <c r="K458" t="e">
        <f>LEFT(_xlfn.TEXTAFTER(Table1[[#This Row],[description]],"Music On:"),10)</f>
        <v>#N/A</v>
      </c>
      <c r="L458" t="str" cm="1">
        <f t="array" ref="L4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8" t="str">
        <f>_xlfn.TEXTBEFORE(Table1[[#This Row],[Title]],{":","(","-"})</f>
        <v xml:space="preserve">Darling </v>
      </c>
      <c r="N458" t="e">
        <f>_xlfn.TEXTBEFORE(_xlfn.TEXTAFTER(Table1[[#This Row],[description]],"Singer:"),CHAR(10))</f>
        <v>#N/A</v>
      </c>
      <c r="O458" t="e">
        <f>_xlfn.TEXTBEFORE(_xlfn.TEXTAFTER(Table1[[#This Row],[description]],"Lyrics:"),CHAR(10))</f>
        <v>#N/A</v>
      </c>
      <c r="P458" t="e">
        <f>_xlfn.TEXTBEFORE(_xlfn.TEXTAFTER(Table1[[#This Row],[description]],"Composer:"),CHAR(10))</f>
        <v>#N/A</v>
      </c>
      <c r="Q458" t="e">
        <f>_xlfn.TEXTBEFORE(_xlfn.TEXTAFTER(Table1[[#This Row],[description]],CHAR(10)&amp;"Music:"),CHAR(10))</f>
        <v>#N/A</v>
      </c>
      <c r="R458" t="e">
        <f>_xlfn.TEXTBEFORE(_xlfn.TEXTAFTER(Table1[[#This Row],[description]],CHAR(10)&amp;"Video:"),CHAR(10))</f>
        <v>#N/A</v>
      </c>
      <c r="S458" s="1" t="e">
        <f>HYPERLINK(_xlfn.TEXTBEFORE(_xlfn.TEXTAFTER(Table1[[#This Row],[description]],"YouTube Music:"),CHAR(10)))</f>
        <v>#N/A</v>
      </c>
      <c r="T458" s="1" t="e">
        <f>HYPERLINK(_xlfn.TEXTBEFORE(_xlfn.TEXTAFTER(Table1[[#This Row],[description]],"Spotify:"),CHAR(10)))</f>
        <v>#N/A</v>
      </c>
      <c r="U458" s="1" t="e">
        <f>HYPERLINK(_xlfn.TEXTBEFORE(_xlfn.TEXTAFTER(Table1[[#This Row],[description]],"Apple Music:"),CHAR(10)))</f>
        <v>#N/A</v>
      </c>
      <c r="V458" s="1" t="e">
        <f>HYPERLINK(_xlfn.TEXTBEFORE(_xlfn.TEXTAFTER(Table1[[#This Row],[description]], "JioSaavn:"),CHAR(10)))</f>
        <v>#N/A</v>
      </c>
      <c r="W458" s="1" t="e">
        <f>HYPERLINK(_xlfn.TEXTBEFORE(_xlfn.TEXTAFTER(Table1[[#This Row],[description]], "Instagram Reel:"),CHAR(10)))</f>
        <v>#N/A</v>
      </c>
    </row>
    <row r="459" spans="1:23" x14ac:dyDescent="0.3">
      <c r="A459" t="s">
        <v>11</v>
      </c>
      <c r="B459" t="s">
        <v>3280</v>
      </c>
      <c r="C459" t="s">
        <v>3281</v>
      </c>
      <c r="D459" t="s">
        <v>3282</v>
      </c>
      <c r="E459" t="s">
        <v>3279</v>
      </c>
      <c r="F459" t="s">
        <v>16</v>
      </c>
      <c r="G459" t="s">
        <v>983</v>
      </c>
      <c r="H459" t="s">
        <v>3283</v>
      </c>
      <c r="I459" t="s">
        <v>3284</v>
      </c>
      <c r="J459" t="s">
        <v>3285</v>
      </c>
      <c r="K459" t="e">
        <f>LEFT(_xlfn.TEXTAFTER(Table1[[#This Row],[description]],"Music On:"),10)</f>
        <v>#N/A</v>
      </c>
      <c r="L459" t="str" cm="1">
        <f t="array" ref="L4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59" t="str">
        <f>_xlfn.TEXTBEFORE(Table1[[#This Row],[Title]],{":","(","-"})</f>
        <v xml:space="preserve">Lambo Car </v>
      </c>
      <c r="N459" t="e">
        <f>_xlfn.TEXTBEFORE(_xlfn.TEXTAFTER(Table1[[#This Row],[description]],"Singer:"),CHAR(10))</f>
        <v>#N/A</v>
      </c>
      <c r="O459" t="e">
        <f>_xlfn.TEXTBEFORE(_xlfn.TEXTAFTER(Table1[[#This Row],[description]],"Lyrics:"),CHAR(10))</f>
        <v>#N/A</v>
      </c>
      <c r="P459" t="e">
        <f>_xlfn.TEXTBEFORE(_xlfn.TEXTAFTER(Table1[[#This Row],[description]],"Composer:"),CHAR(10))</f>
        <v>#N/A</v>
      </c>
      <c r="Q459" t="e">
        <f>_xlfn.TEXTBEFORE(_xlfn.TEXTAFTER(Table1[[#This Row],[description]],CHAR(10)&amp;"Music:"),CHAR(10))</f>
        <v>#N/A</v>
      </c>
      <c r="R459" t="e">
        <f>_xlfn.TEXTBEFORE(_xlfn.TEXTAFTER(Table1[[#This Row],[description]],CHAR(10)&amp;"Video:"),CHAR(10))</f>
        <v>#N/A</v>
      </c>
      <c r="S459" s="1" t="e">
        <f>HYPERLINK(_xlfn.TEXTBEFORE(_xlfn.TEXTAFTER(Table1[[#This Row],[description]],"YouTube Music:"),CHAR(10)))</f>
        <v>#N/A</v>
      </c>
      <c r="T459" s="1" t="e">
        <f>HYPERLINK(_xlfn.TEXTBEFORE(_xlfn.TEXTAFTER(Table1[[#This Row],[description]],"Spotify:"),CHAR(10)))</f>
        <v>#N/A</v>
      </c>
      <c r="U459" s="1" t="e">
        <f>HYPERLINK(_xlfn.TEXTBEFORE(_xlfn.TEXTAFTER(Table1[[#This Row],[description]],"Apple Music:"),CHAR(10)))</f>
        <v>#N/A</v>
      </c>
      <c r="V459" s="1" t="e">
        <f>HYPERLINK(_xlfn.TEXTBEFORE(_xlfn.TEXTAFTER(Table1[[#This Row],[description]], "JioSaavn:"),CHAR(10)))</f>
        <v>#N/A</v>
      </c>
      <c r="W459" s="1" t="e">
        <f>HYPERLINK(_xlfn.TEXTBEFORE(_xlfn.TEXTAFTER(Table1[[#This Row],[description]], "Instagram Reel:"),CHAR(10)))</f>
        <v>#N/A</v>
      </c>
    </row>
    <row r="460" spans="1:23" x14ac:dyDescent="0.3">
      <c r="A460" t="s">
        <v>11</v>
      </c>
      <c r="B460" t="s">
        <v>3287</v>
      </c>
      <c r="C460" t="s">
        <v>1604</v>
      </c>
      <c r="D460" t="s">
        <v>3288</v>
      </c>
      <c r="E460" t="s">
        <v>3286</v>
      </c>
      <c r="F460" t="s">
        <v>16</v>
      </c>
      <c r="G460" t="s">
        <v>293</v>
      </c>
      <c r="H460" t="s">
        <v>3289</v>
      </c>
      <c r="I460" t="s">
        <v>3290</v>
      </c>
      <c r="J460" t="s">
        <v>3291</v>
      </c>
      <c r="K460" t="e">
        <f>LEFT(_xlfn.TEXTAFTER(Table1[[#This Row],[description]],"Music On:"),10)</f>
        <v>#N/A</v>
      </c>
      <c r="L460" t="str" cm="1">
        <f t="array" ref="L4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460" t="str">
        <f>_xlfn.TEXTBEFORE(Table1[[#This Row],[Title]],{":","(","-"})</f>
        <v xml:space="preserve">Vailpuna </v>
      </c>
      <c r="N460" t="e">
        <f>_xlfn.TEXTBEFORE(_xlfn.TEXTAFTER(Table1[[#This Row],[description]],"Singer:"),CHAR(10))</f>
        <v>#N/A</v>
      </c>
      <c r="O460" t="e">
        <f>_xlfn.TEXTBEFORE(_xlfn.TEXTAFTER(Table1[[#This Row],[description]],"Lyrics:"),CHAR(10))</f>
        <v>#N/A</v>
      </c>
      <c r="P460" t="e">
        <f>_xlfn.TEXTBEFORE(_xlfn.TEXTAFTER(Table1[[#This Row],[description]],"Composer:"),CHAR(10))</f>
        <v>#N/A</v>
      </c>
      <c r="Q460" t="e">
        <f>_xlfn.TEXTBEFORE(_xlfn.TEXTAFTER(Table1[[#This Row],[description]],CHAR(10)&amp;"Music:"),CHAR(10))</f>
        <v>#N/A</v>
      </c>
      <c r="R460" t="e">
        <f>_xlfn.TEXTBEFORE(_xlfn.TEXTAFTER(Table1[[#This Row],[description]],CHAR(10)&amp;"Video:"),CHAR(10))</f>
        <v>#N/A</v>
      </c>
      <c r="S460" s="1" t="e">
        <f>HYPERLINK(_xlfn.TEXTBEFORE(_xlfn.TEXTAFTER(Table1[[#This Row],[description]],"YouTube Music:"),CHAR(10)))</f>
        <v>#N/A</v>
      </c>
      <c r="T460" s="1" t="e">
        <f>HYPERLINK(_xlfn.TEXTBEFORE(_xlfn.TEXTAFTER(Table1[[#This Row],[description]],"Spotify:"),CHAR(10)))</f>
        <v>#N/A</v>
      </c>
      <c r="U460" s="1" t="e">
        <f>HYPERLINK(_xlfn.TEXTBEFORE(_xlfn.TEXTAFTER(Table1[[#This Row],[description]],"Apple Music:"),CHAR(10)))</f>
        <v>#N/A</v>
      </c>
      <c r="V460" s="1" t="e">
        <f>HYPERLINK(_xlfn.TEXTBEFORE(_xlfn.TEXTAFTER(Table1[[#This Row],[description]], "JioSaavn:"),CHAR(10)))</f>
        <v>#N/A</v>
      </c>
      <c r="W460" s="1" t="e">
        <f>HYPERLINK(_xlfn.TEXTBEFORE(_xlfn.TEXTAFTER(Table1[[#This Row],[description]], "Instagram Reel:"),CHAR(10)))</f>
        <v>#N/A</v>
      </c>
    </row>
    <row r="461" spans="1:23" x14ac:dyDescent="0.3">
      <c r="A461" t="s">
        <v>11</v>
      </c>
      <c r="B461" t="s">
        <v>3293</v>
      </c>
      <c r="C461" t="s">
        <v>3294</v>
      </c>
      <c r="D461" t="s">
        <v>3295</v>
      </c>
      <c r="E461" t="s">
        <v>3292</v>
      </c>
      <c r="F461" t="s">
        <v>16</v>
      </c>
      <c r="G461" t="s">
        <v>3296</v>
      </c>
      <c r="H461" t="s">
        <v>3297</v>
      </c>
      <c r="I461" t="s">
        <v>3298</v>
      </c>
      <c r="J461" t="s">
        <v>3299</v>
      </c>
      <c r="K461" t="e">
        <f>LEFT(_xlfn.TEXTAFTER(Table1[[#This Row],[description]],"Music On:"),10)</f>
        <v>#N/A</v>
      </c>
      <c r="L461" t="str" cm="1">
        <f t="array" ref="L4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1" t="str">
        <f>_xlfn.TEXTBEFORE(Table1[[#This Row],[Title]],{":","(","-"})</f>
        <v xml:space="preserve">Splendor </v>
      </c>
      <c r="N461" t="e">
        <f>_xlfn.TEXTBEFORE(_xlfn.TEXTAFTER(Table1[[#This Row],[description]],"Singer:"),CHAR(10))</f>
        <v>#N/A</v>
      </c>
      <c r="O461" t="e">
        <f>_xlfn.TEXTBEFORE(_xlfn.TEXTAFTER(Table1[[#This Row],[description]],"Lyrics:"),CHAR(10))</f>
        <v>#N/A</v>
      </c>
      <c r="P461" t="e">
        <f>_xlfn.TEXTBEFORE(_xlfn.TEXTAFTER(Table1[[#This Row],[description]],"Composer:"),CHAR(10))</f>
        <v>#N/A</v>
      </c>
      <c r="Q461" t="e">
        <f>_xlfn.TEXTBEFORE(_xlfn.TEXTAFTER(Table1[[#This Row],[description]],CHAR(10)&amp;"Music:"),CHAR(10))</f>
        <v>#N/A</v>
      </c>
      <c r="R461" t="e">
        <f>_xlfn.TEXTBEFORE(_xlfn.TEXTAFTER(Table1[[#This Row],[description]],CHAR(10)&amp;"Video:"),CHAR(10))</f>
        <v>#N/A</v>
      </c>
      <c r="S461" s="1" t="e">
        <f>HYPERLINK(_xlfn.TEXTBEFORE(_xlfn.TEXTAFTER(Table1[[#This Row],[description]],"YouTube Music:"),CHAR(10)))</f>
        <v>#N/A</v>
      </c>
      <c r="T461" s="1" t="e">
        <f>HYPERLINK(_xlfn.TEXTBEFORE(_xlfn.TEXTAFTER(Table1[[#This Row],[description]],"Spotify:"),CHAR(10)))</f>
        <v>#N/A</v>
      </c>
      <c r="U461" s="1" t="e">
        <f>HYPERLINK(_xlfn.TEXTBEFORE(_xlfn.TEXTAFTER(Table1[[#This Row],[description]],"Apple Music:"),CHAR(10)))</f>
        <v>#N/A</v>
      </c>
      <c r="V461" s="1" t="e">
        <f>HYPERLINK(_xlfn.TEXTBEFORE(_xlfn.TEXTAFTER(Table1[[#This Row],[description]], "JioSaavn:"),CHAR(10)))</f>
        <v>#N/A</v>
      </c>
      <c r="W461" s="1" t="e">
        <f>HYPERLINK(_xlfn.TEXTBEFORE(_xlfn.TEXTAFTER(Table1[[#This Row],[description]], "Instagram Reel:"),CHAR(10)))</f>
        <v>#N/A</v>
      </c>
    </row>
    <row r="462" spans="1:23" x14ac:dyDescent="0.3">
      <c r="A462" t="s">
        <v>11</v>
      </c>
      <c r="B462" t="s">
        <v>3301</v>
      </c>
      <c r="C462" t="s">
        <v>3302</v>
      </c>
      <c r="D462" t="s">
        <v>3303</v>
      </c>
      <c r="E462" t="s">
        <v>3300</v>
      </c>
      <c r="F462" t="s">
        <v>16</v>
      </c>
      <c r="G462" t="s">
        <v>1914</v>
      </c>
      <c r="H462" t="s">
        <v>3304</v>
      </c>
      <c r="I462" t="s">
        <v>3305</v>
      </c>
      <c r="J462" t="s">
        <v>3306</v>
      </c>
      <c r="K462" t="e">
        <f>LEFT(_xlfn.TEXTAFTER(Table1[[#This Row],[description]],"Music On:"),10)</f>
        <v>#N/A</v>
      </c>
      <c r="L462" t="str" cm="1">
        <f t="array" ref="L4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2" t="str">
        <f>_xlfn.TEXTBEFORE(Table1[[#This Row],[Title]],{":","(","-"})</f>
        <v xml:space="preserve">Asla </v>
      </c>
      <c r="N462" t="e">
        <f>_xlfn.TEXTBEFORE(_xlfn.TEXTAFTER(Table1[[#This Row],[description]],"Singer:"),CHAR(10))</f>
        <v>#N/A</v>
      </c>
      <c r="O462" t="e">
        <f>_xlfn.TEXTBEFORE(_xlfn.TEXTAFTER(Table1[[#This Row],[description]],"Lyrics:"),CHAR(10))</f>
        <v>#N/A</v>
      </c>
      <c r="P462" t="e">
        <f>_xlfn.TEXTBEFORE(_xlfn.TEXTAFTER(Table1[[#This Row],[description]],"Composer:"),CHAR(10))</f>
        <v>#N/A</v>
      </c>
      <c r="Q462" t="e">
        <f>_xlfn.TEXTBEFORE(_xlfn.TEXTAFTER(Table1[[#This Row],[description]],CHAR(10)&amp;"Music:"),CHAR(10))</f>
        <v>#N/A</v>
      </c>
      <c r="R462" t="e">
        <f>_xlfn.TEXTBEFORE(_xlfn.TEXTAFTER(Table1[[#This Row],[description]],CHAR(10)&amp;"Video:"),CHAR(10))</f>
        <v>#N/A</v>
      </c>
      <c r="S462" s="1" t="e">
        <f>HYPERLINK(_xlfn.TEXTBEFORE(_xlfn.TEXTAFTER(Table1[[#This Row],[description]],"YouTube Music:"),CHAR(10)))</f>
        <v>#N/A</v>
      </c>
      <c r="T462" s="1" t="e">
        <f>HYPERLINK(_xlfn.TEXTBEFORE(_xlfn.TEXTAFTER(Table1[[#This Row],[description]],"Spotify:"),CHAR(10)))</f>
        <v>#N/A</v>
      </c>
      <c r="U462" s="1" t="e">
        <f>HYPERLINK(_xlfn.TEXTBEFORE(_xlfn.TEXTAFTER(Table1[[#This Row],[description]],"Apple Music:"),CHAR(10)))</f>
        <v>#N/A</v>
      </c>
      <c r="V462" s="1" t="e">
        <f>HYPERLINK(_xlfn.TEXTBEFORE(_xlfn.TEXTAFTER(Table1[[#This Row],[description]], "JioSaavn:"),CHAR(10)))</f>
        <v>#N/A</v>
      </c>
      <c r="W462" s="1" t="e">
        <f>HYPERLINK(_xlfn.TEXTBEFORE(_xlfn.TEXTAFTER(Table1[[#This Row],[description]], "Instagram Reel:"),CHAR(10)))</f>
        <v>#N/A</v>
      </c>
    </row>
    <row r="463" spans="1:23" x14ac:dyDescent="0.3">
      <c r="A463" t="s">
        <v>11</v>
      </c>
      <c r="B463" t="s">
        <v>3308</v>
      </c>
      <c r="C463" t="s">
        <v>3309</v>
      </c>
      <c r="D463" t="s">
        <v>3310</v>
      </c>
      <c r="E463" t="s">
        <v>3307</v>
      </c>
      <c r="F463" t="s">
        <v>16</v>
      </c>
      <c r="G463" t="s">
        <v>477</v>
      </c>
      <c r="H463" t="s">
        <v>3311</v>
      </c>
      <c r="I463" t="s">
        <v>3312</v>
      </c>
      <c r="J463" t="s">
        <v>3313</v>
      </c>
      <c r="K463" t="e">
        <f>LEFT(_xlfn.TEXTAFTER(Table1[[#This Row],[description]],"Music On:"),10)</f>
        <v>#N/A</v>
      </c>
      <c r="L463" t="str" cm="1">
        <f t="array" ref="L4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3" t="str">
        <f>_xlfn.TEXTBEFORE(Table1[[#This Row],[Title]],{":","(","-"})</f>
        <v xml:space="preserve">Yaara Tere Warga </v>
      </c>
      <c r="N463" t="e">
        <f>_xlfn.TEXTBEFORE(_xlfn.TEXTAFTER(Table1[[#This Row],[description]],"Singer:"),CHAR(10))</f>
        <v>#N/A</v>
      </c>
      <c r="O463" t="e">
        <f>_xlfn.TEXTBEFORE(_xlfn.TEXTAFTER(Table1[[#This Row],[description]],"Lyrics:"),CHAR(10))</f>
        <v>#N/A</v>
      </c>
      <c r="P463" t="e">
        <f>_xlfn.TEXTBEFORE(_xlfn.TEXTAFTER(Table1[[#This Row],[description]],"Composer:"),CHAR(10))</f>
        <v>#N/A</v>
      </c>
      <c r="Q463" t="e">
        <f>_xlfn.TEXTBEFORE(_xlfn.TEXTAFTER(Table1[[#This Row],[description]],CHAR(10)&amp;"Music:"),CHAR(10))</f>
        <v>#N/A</v>
      </c>
      <c r="R463" t="e">
        <f>_xlfn.TEXTBEFORE(_xlfn.TEXTAFTER(Table1[[#This Row],[description]],CHAR(10)&amp;"Video:"),CHAR(10))</f>
        <v>#N/A</v>
      </c>
      <c r="S463" s="1" t="e">
        <f>HYPERLINK(_xlfn.TEXTBEFORE(_xlfn.TEXTAFTER(Table1[[#This Row],[description]],"YouTube Music:"),CHAR(10)))</f>
        <v>#N/A</v>
      </c>
      <c r="T463" s="1" t="e">
        <f>HYPERLINK(_xlfn.TEXTBEFORE(_xlfn.TEXTAFTER(Table1[[#This Row],[description]],"Spotify:"),CHAR(10)))</f>
        <v>#N/A</v>
      </c>
      <c r="U463" s="1" t="e">
        <f>HYPERLINK(_xlfn.TEXTBEFORE(_xlfn.TEXTAFTER(Table1[[#This Row],[description]],"Apple Music:"),CHAR(10)))</f>
        <v>#N/A</v>
      </c>
      <c r="V463" s="1" t="e">
        <f>HYPERLINK(_xlfn.TEXTBEFORE(_xlfn.TEXTAFTER(Table1[[#This Row],[description]], "JioSaavn:"),CHAR(10)))</f>
        <v>#N/A</v>
      </c>
      <c r="W463" s="1" t="e">
        <f>HYPERLINK(_xlfn.TEXTBEFORE(_xlfn.TEXTAFTER(Table1[[#This Row],[description]], "Instagram Reel:"),CHAR(10)))</f>
        <v>#N/A</v>
      </c>
    </row>
    <row r="464" spans="1:23" x14ac:dyDescent="0.3">
      <c r="A464" t="s">
        <v>11</v>
      </c>
      <c r="B464" t="s">
        <v>3315</v>
      </c>
      <c r="C464" t="s">
        <v>3316</v>
      </c>
      <c r="D464" t="s">
        <v>3317</v>
      </c>
      <c r="E464" t="s">
        <v>3314</v>
      </c>
      <c r="F464" t="s">
        <v>16</v>
      </c>
      <c r="G464" t="s">
        <v>17</v>
      </c>
      <c r="H464" t="s">
        <v>3318</v>
      </c>
      <c r="I464" t="s">
        <v>3319</v>
      </c>
      <c r="J464" t="s">
        <v>3320</v>
      </c>
      <c r="K464" t="e">
        <f>LEFT(_xlfn.TEXTAFTER(Table1[[#This Row],[description]],"Music On:"),10)</f>
        <v>#N/A</v>
      </c>
      <c r="L464" t="str" cm="1">
        <f t="array" ref="L4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4" t="str">
        <f>_xlfn.TEXTBEFORE(Table1[[#This Row],[Title]],{":","(","-"})</f>
        <v xml:space="preserve">Phulkari </v>
      </c>
      <c r="N464" t="e">
        <f>_xlfn.TEXTBEFORE(_xlfn.TEXTAFTER(Table1[[#This Row],[description]],"Singer:"),CHAR(10))</f>
        <v>#N/A</v>
      </c>
      <c r="O464" t="e">
        <f>_xlfn.TEXTBEFORE(_xlfn.TEXTAFTER(Table1[[#This Row],[description]],"Lyrics:"),CHAR(10))</f>
        <v>#N/A</v>
      </c>
      <c r="P464" t="e">
        <f>_xlfn.TEXTBEFORE(_xlfn.TEXTAFTER(Table1[[#This Row],[description]],"Composer:"),CHAR(10))</f>
        <v>#N/A</v>
      </c>
      <c r="Q464" t="e">
        <f>_xlfn.TEXTBEFORE(_xlfn.TEXTAFTER(Table1[[#This Row],[description]],CHAR(10)&amp;"Music:"),CHAR(10))</f>
        <v>#N/A</v>
      </c>
      <c r="R464" t="e">
        <f>_xlfn.TEXTBEFORE(_xlfn.TEXTAFTER(Table1[[#This Row],[description]],CHAR(10)&amp;"Video:"),CHAR(10))</f>
        <v>#N/A</v>
      </c>
      <c r="S464" s="1" t="e">
        <f>HYPERLINK(_xlfn.TEXTBEFORE(_xlfn.TEXTAFTER(Table1[[#This Row],[description]],"YouTube Music:"),CHAR(10)))</f>
        <v>#N/A</v>
      </c>
      <c r="T464" s="1" t="e">
        <f>HYPERLINK(_xlfn.TEXTBEFORE(_xlfn.TEXTAFTER(Table1[[#This Row],[description]],"Spotify:"),CHAR(10)))</f>
        <v>#N/A</v>
      </c>
      <c r="U464" s="1" t="e">
        <f>HYPERLINK(_xlfn.TEXTBEFORE(_xlfn.TEXTAFTER(Table1[[#This Row],[description]],"Apple Music:"),CHAR(10)))</f>
        <v>#N/A</v>
      </c>
      <c r="V464" s="1" t="e">
        <f>HYPERLINK(_xlfn.TEXTBEFORE(_xlfn.TEXTAFTER(Table1[[#This Row],[description]], "JioSaavn:"),CHAR(10)))</f>
        <v>#N/A</v>
      </c>
      <c r="W464" s="1" t="e">
        <f>HYPERLINK(_xlfn.TEXTBEFORE(_xlfn.TEXTAFTER(Table1[[#This Row],[description]], "Instagram Reel:"),CHAR(10)))</f>
        <v>#N/A</v>
      </c>
    </row>
    <row r="465" spans="1:23" x14ac:dyDescent="0.3">
      <c r="A465" t="s">
        <v>11</v>
      </c>
      <c r="B465" t="s">
        <v>3322</v>
      </c>
      <c r="C465" t="s">
        <v>3323</v>
      </c>
      <c r="D465" t="s">
        <v>3324</v>
      </c>
      <c r="E465" t="s">
        <v>3321</v>
      </c>
      <c r="F465" t="s">
        <v>16</v>
      </c>
      <c r="G465" t="s">
        <v>3325</v>
      </c>
      <c r="H465" t="s">
        <v>3326</v>
      </c>
      <c r="I465" t="s">
        <v>3327</v>
      </c>
      <c r="J465" t="s">
        <v>3328</v>
      </c>
      <c r="K465" t="e">
        <f>LEFT(_xlfn.TEXTAFTER(Table1[[#This Row],[description]],"Music On:"),10)</f>
        <v>#N/A</v>
      </c>
      <c r="L465" t="str" cm="1">
        <f t="array" ref="L4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465" t="str">
        <f>_xlfn.TEXTBEFORE(Table1[[#This Row],[Title]],{":","(","-"})</f>
        <v xml:space="preserve">Slay King </v>
      </c>
      <c r="N465" t="e">
        <f>_xlfn.TEXTBEFORE(_xlfn.TEXTAFTER(Table1[[#This Row],[description]],"Singer:"),CHAR(10))</f>
        <v>#N/A</v>
      </c>
      <c r="O465" t="e">
        <f>_xlfn.TEXTBEFORE(_xlfn.TEXTAFTER(Table1[[#This Row],[description]],"Lyrics:"),CHAR(10))</f>
        <v>#N/A</v>
      </c>
      <c r="P465" t="e">
        <f>_xlfn.TEXTBEFORE(_xlfn.TEXTAFTER(Table1[[#This Row],[description]],"Composer:"),CHAR(10))</f>
        <v>#N/A</v>
      </c>
      <c r="Q465" t="e">
        <f>_xlfn.TEXTBEFORE(_xlfn.TEXTAFTER(Table1[[#This Row],[description]],CHAR(10)&amp;"Music:"),CHAR(10))</f>
        <v>#N/A</v>
      </c>
      <c r="R465" t="e">
        <f>_xlfn.TEXTBEFORE(_xlfn.TEXTAFTER(Table1[[#This Row],[description]],CHAR(10)&amp;"Video:"),CHAR(10))</f>
        <v>#N/A</v>
      </c>
      <c r="S465" s="1" t="e">
        <f>HYPERLINK(_xlfn.TEXTBEFORE(_xlfn.TEXTAFTER(Table1[[#This Row],[description]],"YouTube Music:"),CHAR(10)))</f>
        <v>#N/A</v>
      </c>
      <c r="T465" s="1" t="e">
        <f>HYPERLINK(_xlfn.TEXTBEFORE(_xlfn.TEXTAFTER(Table1[[#This Row],[description]],"Spotify:"),CHAR(10)))</f>
        <v>#N/A</v>
      </c>
      <c r="U465" s="1" t="e">
        <f>HYPERLINK(_xlfn.TEXTBEFORE(_xlfn.TEXTAFTER(Table1[[#This Row],[description]],"Apple Music:"),CHAR(10)))</f>
        <v>#N/A</v>
      </c>
      <c r="V465" s="1" t="e">
        <f>HYPERLINK(_xlfn.TEXTBEFORE(_xlfn.TEXTAFTER(Table1[[#This Row],[description]], "JioSaavn:"),CHAR(10)))</f>
        <v>#N/A</v>
      </c>
      <c r="W465" s="1" t="e">
        <f>HYPERLINK(_xlfn.TEXTBEFORE(_xlfn.TEXTAFTER(Table1[[#This Row],[description]], "Instagram Reel:"),CHAR(10)))</f>
        <v>#N/A</v>
      </c>
    </row>
    <row r="466" spans="1:23" x14ac:dyDescent="0.3">
      <c r="A466" t="s">
        <v>11</v>
      </c>
      <c r="B466" t="s">
        <v>3330</v>
      </c>
      <c r="C466" t="s">
        <v>3331</v>
      </c>
      <c r="D466" t="s">
        <v>3332</v>
      </c>
      <c r="E466" t="s">
        <v>3329</v>
      </c>
      <c r="F466" t="s">
        <v>16</v>
      </c>
      <c r="G466" t="s">
        <v>1765</v>
      </c>
      <c r="H466" t="s">
        <v>3333</v>
      </c>
      <c r="I466" t="s">
        <v>3334</v>
      </c>
      <c r="J466" t="s">
        <v>3335</v>
      </c>
      <c r="K466" t="str">
        <f>LEFT(_xlfn.TEXTAFTER(Table1[[#This Row],[description]],"Label:"),10)</f>
        <v xml:space="preserve"> Geet MP3
</v>
      </c>
      <c r="L466" t="str" cm="1">
        <f t="array" ref="L4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6" t="str">
        <f>_xlfn.TEXTBEFORE(Table1[[#This Row],[Title]],{":","(","-"})</f>
        <v xml:space="preserve">Karwa Chauth Song </v>
      </c>
      <c r="N466" t="str">
        <f>_xlfn.TEXTBEFORE(_xlfn.TEXTAFTER(Table1[[#This Row],[description]],"Singer:"),CHAR(10))</f>
        <v xml:space="preserve"> Jass Manak</v>
      </c>
      <c r="O466" t="str">
        <f>_xlfn.TEXTBEFORE(_xlfn.TEXTAFTER(Table1[[#This Row],[description]],"Lyrics:"),CHAR(10))</f>
        <v xml:space="preserve"> Jass Manak </v>
      </c>
      <c r="P466" t="str">
        <f>_xlfn.TEXTBEFORE(_xlfn.TEXTAFTER(Table1[[#This Row],[description]],"Composer:"),CHAR(10))</f>
        <v xml:space="preserve"> Jass Manak </v>
      </c>
      <c r="Q466" t="str">
        <f>_xlfn.TEXTBEFORE(_xlfn.TEXTAFTER(Table1[[#This Row],[description]],CHAR(10)&amp;"Music:"),CHAR(10))</f>
        <v xml:space="preserve"> Sukhe Muzical Doctorz </v>
      </c>
      <c r="R466" t="e">
        <f>_xlfn.TEXTBEFORE(_xlfn.TEXTAFTER(Table1[[#This Row],[description]],CHAR(10)&amp;"Video:"),CHAR(10))</f>
        <v>#N/A</v>
      </c>
      <c r="S466" s="1" t="e">
        <f>HYPERLINK(_xlfn.TEXTBEFORE(_xlfn.TEXTAFTER(Table1[[#This Row],[description]],"YouTube Music:"),CHAR(10)))</f>
        <v>#N/A</v>
      </c>
      <c r="T466" s="1" t="str">
        <f>HYPERLINK(_xlfn.TEXTBEFORE(_xlfn.TEXTAFTER(Table1[[#This Row],[description]],"Spotify:"),CHAR(10)))</f>
        <v xml:space="preserve"> https://spoti.fi/2JDtkwR</v>
      </c>
      <c r="U466" s="1" t="str">
        <f>HYPERLINK(_xlfn.TEXTBEFORE(_xlfn.TEXTAFTER(Table1[[#This Row],[description]],"Apple Music:"),CHAR(10)))</f>
        <v xml:space="preserve"> https://apple.co/3epFRPQ</v>
      </c>
      <c r="V466" s="1" t="str">
        <f>HYPERLINK(_xlfn.TEXTBEFORE(_xlfn.TEXTAFTER(Table1[[#This Row],[description]], "JioSaavn:"),CHAR(10)))</f>
        <v xml:space="preserve"> https://bit.ly/32eP2Oi</v>
      </c>
      <c r="W466" s="1" t="e">
        <f>HYPERLINK(_xlfn.TEXTBEFORE(_xlfn.TEXTAFTER(Table1[[#This Row],[description]], "Instagram Reel:"),CHAR(10)))</f>
        <v>#N/A</v>
      </c>
    </row>
    <row r="467" spans="1:23" x14ac:dyDescent="0.3">
      <c r="A467" t="s">
        <v>11</v>
      </c>
      <c r="B467" t="s">
        <v>3337</v>
      </c>
      <c r="C467" t="s">
        <v>3338</v>
      </c>
      <c r="D467" t="s">
        <v>3339</v>
      </c>
      <c r="E467" t="s">
        <v>3336</v>
      </c>
      <c r="F467" t="s">
        <v>16</v>
      </c>
      <c r="G467" t="s">
        <v>25</v>
      </c>
      <c r="H467" t="s">
        <v>3340</v>
      </c>
      <c r="I467" t="s">
        <v>3341</v>
      </c>
      <c r="J467" t="s">
        <v>3342</v>
      </c>
      <c r="K467" t="e">
        <f>LEFT(_xlfn.TEXTAFTER(Table1[[#This Row],[description]],"Music On:"),10)</f>
        <v>#N/A</v>
      </c>
      <c r="L467" t="str" cm="1">
        <f t="array" ref="L4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7" t="str">
        <f>_xlfn.TEXTBEFORE(Table1[[#This Row],[Title]],{":","(","-"})</f>
        <v xml:space="preserve">Jatti </v>
      </c>
      <c r="N467" t="e">
        <f>_xlfn.TEXTBEFORE(_xlfn.TEXTAFTER(Table1[[#This Row],[description]],"Singer:"),CHAR(10))</f>
        <v>#N/A</v>
      </c>
      <c r="O467" t="e">
        <f>_xlfn.TEXTBEFORE(_xlfn.TEXTAFTER(Table1[[#This Row],[description]],"Lyrics:"),CHAR(10))</f>
        <v>#N/A</v>
      </c>
      <c r="P467" t="e">
        <f>_xlfn.TEXTBEFORE(_xlfn.TEXTAFTER(Table1[[#This Row],[description]],"Composer:"),CHAR(10))</f>
        <v>#N/A</v>
      </c>
      <c r="Q467" t="e">
        <f>_xlfn.TEXTBEFORE(_xlfn.TEXTAFTER(Table1[[#This Row],[description]],CHAR(10)&amp;"Music:"),CHAR(10))</f>
        <v>#N/A</v>
      </c>
      <c r="R467" t="e">
        <f>_xlfn.TEXTBEFORE(_xlfn.TEXTAFTER(Table1[[#This Row],[description]],CHAR(10)&amp;"Video:"),CHAR(10))</f>
        <v>#N/A</v>
      </c>
      <c r="S467" s="1" t="e">
        <f>HYPERLINK(_xlfn.TEXTBEFORE(_xlfn.TEXTAFTER(Table1[[#This Row],[description]],"YouTube Music:"),CHAR(10)))</f>
        <v>#N/A</v>
      </c>
      <c r="T467" s="1" t="e">
        <f>HYPERLINK(_xlfn.TEXTBEFORE(_xlfn.TEXTAFTER(Table1[[#This Row],[description]],"Spotify:"),CHAR(10)))</f>
        <v>#N/A</v>
      </c>
      <c r="U467" s="1" t="e">
        <f>HYPERLINK(_xlfn.TEXTBEFORE(_xlfn.TEXTAFTER(Table1[[#This Row],[description]],"Apple Music:"),CHAR(10)))</f>
        <v>#N/A</v>
      </c>
      <c r="V467" s="1" t="e">
        <f>HYPERLINK(_xlfn.TEXTBEFORE(_xlfn.TEXTAFTER(Table1[[#This Row],[description]], "JioSaavn:"),CHAR(10)))</f>
        <v>#N/A</v>
      </c>
      <c r="W467" s="1" t="e">
        <f>HYPERLINK(_xlfn.TEXTBEFORE(_xlfn.TEXTAFTER(Table1[[#This Row],[description]], "Instagram Reel:"),CHAR(10)))</f>
        <v>#N/A</v>
      </c>
    </row>
    <row r="468" spans="1:23" x14ac:dyDescent="0.3">
      <c r="A468" t="s">
        <v>11</v>
      </c>
      <c r="B468" t="s">
        <v>3344</v>
      </c>
      <c r="C468" t="s">
        <v>3345</v>
      </c>
      <c r="D468" t="s">
        <v>3346</v>
      </c>
      <c r="E468" t="s">
        <v>3343</v>
      </c>
      <c r="F468" t="s">
        <v>3347</v>
      </c>
      <c r="G468" t="s">
        <v>1189</v>
      </c>
      <c r="H468" t="s">
        <v>3348</v>
      </c>
      <c r="I468" t="s">
        <v>3349</v>
      </c>
      <c r="J468" t="s">
        <v>3350</v>
      </c>
      <c r="K468" t="e">
        <f>LEFT(_xlfn.TEXTAFTER(Table1[[#This Row],[description]],"Music On:"),10)</f>
        <v>#N/A</v>
      </c>
      <c r="L468" t="str" cm="1">
        <f t="array" ref="L4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8" t="str">
        <f>_xlfn.TEXTBEFORE(Table1[[#This Row],[Title]],{":","(","-"})</f>
        <v xml:space="preserve">2 Seater </v>
      </c>
      <c r="N468" t="e">
        <f>_xlfn.TEXTBEFORE(_xlfn.TEXTAFTER(Table1[[#This Row],[description]],"Singer:"),CHAR(10))</f>
        <v>#N/A</v>
      </c>
      <c r="O468" t="e">
        <f>_xlfn.TEXTBEFORE(_xlfn.TEXTAFTER(Table1[[#This Row],[description]],"Lyrics:"),CHAR(10))</f>
        <v>#N/A</v>
      </c>
      <c r="P468" t="e">
        <f>_xlfn.TEXTBEFORE(_xlfn.TEXTAFTER(Table1[[#This Row],[description]],"Composer:"),CHAR(10))</f>
        <v>#N/A</v>
      </c>
      <c r="Q468" t="e">
        <f>_xlfn.TEXTBEFORE(_xlfn.TEXTAFTER(Table1[[#This Row],[description]],CHAR(10)&amp;"Music:"),CHAR(10))</f>
        <v>#N/A</v>
      </c>
      <c r="R468" t="e">
        <f>_xlfn.TEXTBEFORE(_xlfn.TEXTAFTER(Table1[[#This Row],[description]],CHAR(10)&amp;"Video:"),CHAR(10))</f>
        <v>#N/A</v>
      </c>
      <c r="S468" s="1" t="e">
        <f>HYPERLINK(_xlfn.TEXTBEFORE(_xlfn.TEXTAFTER(Table1[[#This Row],[description]],"YouTube Music:"),CHAR(10)))</f>
        <v>#N/A</v>
      </c>
      <c r="T468" s="1" t="e">
        <f>HYPERLINK(_xlfn.TEXTBEFORE(_xlfn.TEXTAFTER(Table1[[#This Row],[description]],"Spotify:"),CHAR(10)))</f>
        <v>#N/A</v>
      </c>
      <c r="U468" s="1" t="e">
        <f>HYPERLINK(_xlfn.TEXTBEFORE(_xlfn.TEXTAFTER(Table1[[#This Row],[description]],"Apple Music:"),CHAR(10)))</f>
        <v>#N/A</v>
      </c>
      <c r="V468" s="1" t="e">
        <f>HYPERLINK(_xlfn.TEXTBEFORE(_xlfn.TEXTAFTER(Table1[[#This Row],[description]], "JioSaavn:"),CHAR(10)))</f>
        <v>#N/A</v>
      </c>
      <c r="W468" s="1" t="e">
        <f>HYPERLINK(_xlfn.TEXTBEFORE(_xlfn.TEXTAFTER(Table1[[#This Row],[description]], "Instagram Reel:"),CHAR(10)))</f>
        <v>#N/A</v>
      </c>
    </row>
    <row r="469" spans="1:23" x14ac:dyDescent="0.3">
      <c r="A469" t="s">
        <v>11</v>
      </c>
      <c r="B469" t="s">
        <v>3352</v>
      </c>
      <c r="C469" t="s">
        <v>3353</v>
      </c>
      <c r="D469" t="s">
        <v>3354</v>
      </c>
      <c r="E469" t="s">
        <v>3351</v>
      </c>
      <c r="F469" t="s">
        <v>16</v>
      </c>
      <c r="G469" t="s">
        <v>3355</v>
      </c>
      <c r="H469" t="s">
        <v>3356</v>
      </c>
      <c r="I469" t="s">
        <v>1086</v>
      </c>
      <c r="J469" t="s">
        <v>3357</v>
      </c>
      <c r="K469" t="e">
        <f>LEFT(_xlfn.TEXTAFTER(Table1[[#This Row],[description]],"Music On:"),10)</f>
        <v>#N/A</v>
      </c>
      <c r="L469" t="str" cm="1">
        <f t="array" ref="L4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69" t="str">
        <f>_xlfn.TEXTBEFORE(Table1[[#This Row],[Title]],{":","(","-"})</f>
        <v xml:space="preserve">2 Seater </v>
      </c>
      <c r="N469" t="e">
        <f>_xlfn.TEXTBEFORE(_xlfn.TEXTAFTER(Table1[[#This Row],[description]],"Singer:"),CHAR(10))</f>
        <v>#N/A</v>
      </c>
      <c r="O469" t="e">
        <f>_xlfn.TEXTBEFORE(_xlfn.TEXTAFTER(Table1[[#This Row],[description]],"Lyrics:"),CHAR(10))</f>
        <v>#N/A</v>
      </c>
      <c r="P469" t="e">
        <f>_xlfn.TEXTBEFORE(_xlfn.TEXTAFTER(Table1[[#This Row],[description]],"Composer:"),CHAR(10))</f>
        <v>#N/A</v>
      </c>
      <c r="Q469" t="e">
        <f>_xlfn.TEXTBEFORE(_xlfn.TEXTAFTER(Table1[[#This Row],[description]],CHAR(10)&amp;"Music:"),CHAR(10))</f>
        <v>#N/A</v>
      </c>
      <c r="R469" t="e">
        <f>_xlfn.TEXTBEFORE(_xlfn.TEXTAFTER(Table1[[#This Row],[description]],CHAR(10)&amp;"Video:"),CHAR(10))</f>
        <v>#N/A</v>
      </c>
      <c r="S469" s="1" t="e">
        <f>HYPERLINK(_xlfn.TEXTBEFORE(_xlfn.TEXTAFTER(Table1[[#This Row],[description]],"YouTube Music:"),CHAR(10)))</f>
        <v>#N/A</v>
      </c>
      <c r="T469" s="1" t="e">
        <f>HYPERLINK(_xlfn.TEXTBEFORE(_xlfn.TEXTAFTER(Table1[[#This Row],[description]],"Spotify:"),CHAR(10)))</f>
        <v>#N/A</v>
      </c>
      <c r="U469" s="1" t="e">
        <f>HYPERLINK(_xlfn.TEXTBEFORE(_xlfn.TEXTAFTER(Table1[[#This Row],[description]],"Apple Music:"),CHAR(10)))</f>
        <v>#N/A</v>
      </c>
      <c r="V469" s="1" t="e">
        <f>HYPERLINK(_xlfn.TEXTBEFORE(_xlfn.TEXTAFTER(Table1[[#This Row],[description]], "JioSaavn:"),CHAR(10)))</f>
        <v>#N/A</v>
      </c>
      <c r="W469" s="1" t="e">
        <f>HYPERLINK(_xlfn.TEXTBEFORE(_xlfn.TEXTAFTER(Table1[[#This Row],[description]], "Instagram Reel:"),CHAR(10)))</f>
        <v>#N/A</v>
      </c>
    </row>
    <row r="470" spans="1:23" x14ac:dyDescent="0.3">
      <c r="A470" t="s">
        <v>11</v>
      </c>
      <c r="B470" t="s">
        <v>3359</v>
      </c>
      <c r="C470" t="s">
        <v>3360</v>
      </c>
      <c r="D470" t="s">
        <v>3361</v>
      </c>
      <c r="E470" t="s">
        <v>3358</v>
      </c>
      <c r="F470" t="s">
        <v>16</v>
      </c>
      <c r="G470" t="s">
        <v>863</v>
      </c>
      <c r="H470" t="s">
        <v>3362</v>
      </c>
      <c r="I470" t="s">
        <v>3363</v>
      </c>
      <c r="J470" t="s">
        <v>3364</v>
      </c>
      <c r="K470" t="e">
        <f>LEFT(_xlfn.TEXTAFTER(Table1[[#This Row],[description]],"Music On:"),10)</f>
        <v>#N/A</v>
      </c>
      <c r="L470" t="str" cm="1">
        <f t="array" ref="L4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0" t="str">
        <f>_xlfn.TEXTBEFORE(Table1[[#This Row],[Title]],{":","(","-"})</f>
        <v xml:space="preserve">Aja Ve Mahi </v>
      </c>
      <c r="N470" t="e">
        <f>_xlfn.TEXTBEFORE(_xlfn.TEXTAFTER(Table1[[#This Row],[description]],"Singer:"),CHAR(10))</f>
        <v>#N/A</v>
      </c>
      <c r="O470" t="e">
        <f>_xlfn.TEXTBEFORE(_xlfn.TEXTAFTER(Table1[[#This Row],[description]],"Lyrics:"),CHAR(10))</f>
        <v>#N/A</v>
      </c>
      <c r="P470" t="e">
        <f>_xlfn.TEXTBEFORE(_xlfn.TEXTAFTER(Table1[[#This Row],[description]],"Composer:"),CHAR(10))</f>
        <v>#N/A</v>
      </c>
      <c r="Q470" t="e">
        <f>_xlfn.TEXTBEFORE(_xlfn.TEXTAFTER(Table1[[#This Row],[description]],CHAR(10)&amp;"Music:"),CHAR(10))</f>
        <v>#N/A</v>
      </c>
      <c r="R470" t="e">
        <f>_xlfn.TEXTBEFORE(_xlfn.TEXTAFTER(Table1[[#This Row],[description]],CHAR(10)&amp;"Video:"),CHAR(10))</f>
        <v>#N/A</v>
      </c>
      <c r="S470" s="1" t="e">
        <f>HYPERLINK(_xlfn.TEXTBEFORE(_xlfn.TEXTAFTER(Table1[[#This Row],[description]],"YouTube Music:"),CHAR(10)))</f>
        <v>#N/A</v>
      </c>
      <c r="T470" s="1" t="e">
        <f>HYPERLINK(_xlfn.TEXTBEFORE(_xlfn.TEXTAFTER(Table1[[#This Row],[description]],"Spotify:"),CHAR(10)))</f>
        <v>#N/A</v>
      </c>
      <c r="U470" s="1" t="e">
        <f>HYPERLINK(_xlfn.TEXTBEFORE(_xlfn.TEXTAFTER(Table1[[#This Row],[description]],"Apple Music:"),CHAR(10)))</f>
        <v>#N/A</v>
      </c>
      <c r="V470" s="1" t="e">
        <f>HYPERLINK(_xlfn.TEXTBEFORE(_xlfn.TEXTAFTER(Table1[[#This Row],[description]], "JioSaavn:"),CHAR(10)))</f>
        <v>#N/A</v>
      </c>
      <c r="W470" s="1" t="e">
        <f>HYPERLINK(_xlfn.TEXTBEFORE(_xlfn.TEXTAFTER(Table1[[#This Row],[description]], "Instagram Reel:"),CHAR(10)))</f>
        <v>#N/A</v>
      </c>
    </row>
    <row r="471" spans="1:23" x14ac:dyDescent="0.3">
      <c r="A471" t="s">
        <v>11</v>
      </c>
      <c r="B471" t="s">
        <v>3366</v>
      </c>
      <c r="C471" t="s">
        <v>3367</v>
      </c>
      <c r="D471" t="s">
        <v>3368</v>
      </c>
      <c r="E471" t="s">
        <v>3365</v>
      </c>
      <c r="F471" t="s">
        <v>16</v>
      </c>
      <c r="G471" t="s">
        <v>191</v>
      </c>
      <c r="H471" t="s">
        <v>3369</v>
      </c>
      <c r="I471" t="s">
        <v>3370</v>
      </c>
      <c r="J471" t="s">
        <v>3371</v>
      </c>
      <c r="K471" t="e">
        <f>LEFT(_xlfn.TEXTAFTER(Table1[[#This Row],[description]],"Music On:"),10)</f>
        <v>#N/A</v>
      </c>
      <c r="L471" t="str" cm="1">
        <f t="array" ref="L4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1" t="str">
        <f>_xlfn.TEXTBEFORE(Table1[[#This Row],[Title]],{":","(","-"})</f>
        <v xml:space="preserve">No Competition </v>
      </c>
      <c r="N471" t="e">
        <f>_xlfn.TEXTBEFORE(_xlfn.TEXTAFTER(Table1[[#This Row],[description]],"Singer:"),CHAR(10))</f>
        <v>#N/A</v>
      </c>
      <c r="O471" t="e">
        <f>_xlfn.TEXTBEFORE(_xlfn.TEXTAFTER(Table1[[#This Row],[description]],"Lyrics:"),CHAR(10))</f>
        <v>#N/A</v>
      </c>
      <c r="P471" t="e">
        <f>_xlfn.TEXTBEFORE(_xlfn.TEXTAFTER(Table1[[#This Row],[description]],"Composer:"),CHAR(10))</f>
        <v>#N/A</v>
      </c>
      <c r="Q471" t="e">
        <f>_xlfn.TEXTBEFORE(_xlfn.TEXTAFTER(Table1[[#This Row],[description]],CHAR(10)&amp;"Music:"),CHAR(10))</f>
        <v>#N/A</v>
      </c>
      <c r="R471" t="e">
        <f>_xlfn.TEXTBEFORE(_xlfn.TEXTAFTER(Table1[[#This Row],[description]],CHAR(10)&amp;"Video:"),CHAR(10))</f>
        <v>#N/A</v>
      </c>
      <c r="S471" s="1" t="e">
        <f>HYPERLINK(_xlfn.TEXTBEFORE(_xlfn.TEXTAFTER(Table1[[#This Row],[description]],"YouTube Music:"),CHAR(10)))</f>
        <v>#N/A</v>
      </c>
      <c r="T471" s="1" t="e">
        <f>HYPERLINK(_xlfn.TEXTBEFORE(_xlfn.TEXTAFTER(Table1[[#This Row],[description]],"Spotify:"),CHAR(10)))</f>
        <v>#N/A</v>
      </c>
      <c r="U471" s="1" t="e">
        <f>HYPERLINK(_xlfn.TEXTBEFORE(_xlfn.TEXTAFTER(Table1[[#This Row],[description]],"Apple Music:"),CHAR(10)))</f>
        <v>#N/A</v>
      </c>
      <c r="V471" s="1" t="e">
        <f>HYPERLINK(_xlfn.TEXTBEFORE(_xlfn.TEXTAFTER(Table1[[#This Row],[description]], "JioSaavn:"),CHAR(10)))</f>
        <v>#N/A</v>
      </c>
      <c r="W471" s="1" t="e">
        <f>HYPERLINK(_xlfn.TEXTBEFORE(_xlfn.TEXTAFTER(Table1[[#This Row],[description]], "Instagram Reel:"),CHAR(10)))</f>
        <v>#N/A</v>
      </c>
    </row>
    <row r="472" spans="1:23" x14ac:dyDescent="0.3">
      <c r="A472" t="s">
        <v>11</v>
      </c>
      <c r="B472" t="s">
        <v>3373</v>
      </c>
      <c r="C472" t="s">
        <v>3374</v>
      </c>
      <c r="D472" t="s">
        <v>3375</v>
      </c>
      <c r="E472" t="s">
        <v>3372</v>
      </c>
      <c r="F472" t="s">
        <v>16</v>
      </c>
      <c r="G472" t="s">
        <v>593</v>
      </c>
      <c r="H472" t="s">
        <v>3376</v>
      </c>
      <c r="I472" t="s">
        <v>3377</v>
      </c>
      <c r="J472" t="s">
        <v>3378</v>
      </c>
      <c r="K472" t="e">
        <f>LEFT(_xlfn.TEXTAFTER(Table1[[#This Row],[description]],"Music On:"),10)</f>
        <v>#N/A</v>
      </c>
      <c r="L472" t="str" cm="1">
        <f t="array" ref="L4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2" t="str">
        <f>_xlfn.TEXTBEFORE(Table1[[#This Row],[Title]],{":","(","-"})</f>
        <v xml:space="preserve">Farak </v>
      </c>
      <c r="N472" t="e">
        <f>_xlfn.TEXTBEFORE(_xlfn.TEXTAFTER(Table1[[#This Row],[description]],"Singer:"),CHAR(10))</f>
        <v>#N/A</v>
      </c>
      <c r="O472" t="e">
        <f>_xlfn.TEXTBEFORE(_xlfn.TEXTAFTER(Table1[[#This Row],[description]],"Lyrics:"),CHAR(10))</f>
        <v>#N/A</v>
      </c>
      <c r="P472" t="e">
        <f>_xlfn.TEXTBEFORE(_xlfn.TEXTAFTER(Table1[[#This Row],[description]],"Composer:"),CHAR(10))</f>
        <v>#N/A</v>
      </c>
      <c r="Q472" t="e">
        <f>_xlfn.TEXTBEFORE(_xlfn.TEXTAFTER(Table1[[#This Row],[description]],CHAR(10)&amp;"Music:"),CHAR(10))</f>
        <v>#N/A</v>
      </c>
      <c r="R472" t="e">
        <f>_xlfn.TEXTBEFORE(_xlfn.TEXTAFTER(Table1[[#This Row],[description]],CHAR(10)&amp;"Video:"),CHAR(10))</f>
        <v>#N/A</v>
      </c>
      <c r="S472" s="1" t="e">
        <f>HYPERLINK(_xlfn.TEXTBEFORE(_xlfn.TEXTAFTER(Table1[[#This Row],[description]],"YouTube Music:"),CHAR(10)))</f>
        <v>#N/A</v>
      </c>
      <c r="T472" s="1" t="e">
        <f>HYPERLINK(_xlfn.TEXTBEFORE(_xlfn.TEXTAFTER(Table1[[#This Row],[description]],"Spotify:"),CHAR(10)))</f>
        <v>#N/A</v>
      </c>
      <c r="U472" s="1" t="e">
        <f>HYPERLINK(_xlfn.TEXTBEFORE(_xlfn.TEXTAFTER(Table1[[#This Row],[description]],"Apple Music:"),CHAR(10)))</f>
        <v>#N/A</v>
      </c>
      <c r="V472" s="1" t="e">
        <f>HYPERLINK(_xlfn.TEXTBEFORE(_xlfn.TEXTAFTER(Table1[[#This Row],[description]], "JioSaavn:"),CHAR(10)))</f>
        <v>#N/A</v>
      </c>
      <c r="W472" s="1" t="e">
        <f>HYPERLINK(_xlfn.TEXTBEFORE(_xlfn.TEXTAFTER(Table1[[#This Row],[description]], "Instagram Reel:"),CHAR(10)))</f>
        <v>#N/A</v>
      </c>
    </row>
    <row r="473" spans="1:23" x14ac:dyDescent="0.3">
      <c r="A473" t="s">
        <v>11</v>
      </c>
      <c r="B473" t="s">
        <v>3380</v>
      </c>
      <c r="C473" t="s">
        <v>3381</v>
      </c>
      <c r="D473" t="s">
        <v>3382</v>
      </c>
      <c r="E473" t="s">
        <v>3379</v>
      </c>
      <c r="F473" t="s">
        <v>16</v>
      </c>
      <c r="G473" t="s">
        <v>818</v>
      </c>
      <c r="H473" t="s">
        <v>3383</v>
      </c>
      <c r="I473" t="s">
        <v>3384</v>
      </c>
      <c r="J473" t="s">
        <v>3385</v>
      </c>
      <c r="K473" t="e">
        <f>LEFT(_xlfn.TEXTAFTER(Table1[[#This Row],[description]],"Music On:"),10)</f>
        <v>#N/A</v>
      </c>
      <c r="L473" t="str" cm="1">
        <f t="array" ref="L4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3" t="str">
        <f>_xlfn.TEXTBEFORE(Table1[[#This Row],[Title]],{":","(","-"})</f>
        <v xml:space="preserve">Aish Aa </v>
      </c>
      <c r="N473" t="e">
        <f>_xlfn.TEXTBEFORE(_xlfn.TEXTAFTER(Table1[[#This Row],[description]],"Singer:"),CHAR(10))</f>
        <v>#N/A</v>
      </c>
      <c r="O473" t="e">
        <f>_xlfn.TEXTBEFORE(_xlfn.TEXTAFTER(Table1[[#This Row],[description]],"Lyrics:"),CHAR(10))</f>
        <v>#N/A</v>
      </c>
      <c r="P473" t="e">
        <f>_xlfn.TEXTBEFORE(_xlfn.TEXTAFTER(Table1[[#This Row],[description]],"Composer:"),CHAR(10))</f>
        <v>#N/A</v>
      </c>
      <c r="Q473" t="e">
        <f>_xlfn.TEXTBEFORE(_xlfn.TEXTAFTER(Table1[[#This Row],[description]],CHAR(10)&amp;"Music:"),CHAR(10))</f>
        <v>#N/A</v>
      </c>
      <c r="R473" t="e">
        <f>_xlfn.TEXTBEFORE(_xlfn.TEXTAFTER(Table1[[#This Row],[description]],CHAR(10)&amp;"Video:"),CHAR(10))</f>
        <v>#N/A</v>
      </c>
      <c r="S473" s="1" t="e">
        <f>HYPERLINK(_xlfn.TEXTBEFORE(_xlfn.TEXTAFTER(Table1[[#This Row],[description]],"YouTube Music:"),CHAR(10)))</f>
        <v>#N/A</v>
      </c>
      <c r="T473" s="1" t="e">
        <f>HYPERLINK(_xlfn.TEXTBEFORE(_xlfn.TEXTAFTER(Table1[[#This Row],[description]],"Spotify:"),CHAR(10)))</f>
        <v>#N/A</v>
      </c>
      <c r="U473" s="1" t="e">
        <f>HYPERLINK(_xlfn.TEXTBEFORE(_xlfn.TEXTAFTER(Table1[[#This Row],[description]],"Apple Music:"),CHAR(10)))</f>
        <v>#N/A</v>
      </c>
      <c r="V473" s="1" t="e">
        <f>HYPERLINK(_xlfn.TEXTBEFORE(_xlfn.TEXTAFTER(Table1[[#This Row],[description]], "JioSaavn:"),CHAR(10)))</f>
        <v>#N/A</v>
      </c>
      <c r="W473" s="1" t="e">
        <f>HYPERLINK(_xlfn.TEXTBEFORE(_xlfn.TEXTAFTER(Table1[[#This Row],[description]], "Instagram Reel:"),CHAR(10)))</f>
        <v>#N/A</v>
      </c>
    </row>
    <row r="474" spans="1:23" x14ac:dyDescent="0.3">
      <c r="A474" t="s">
        <v>11</v>
      </c>
      <c r="B474" t="s">
        <v>3387</v>
      </c>
      <c r="C474" t="s">
        <v>3388</v>
      </c>
      <c r="D474" t="s">
        <v>3389</v>
      </c>
      <c r="E474" t="s">
        <v>3386</v>
      </c>
      <c r="F474" t="s">
        <v>16</v>
      </c>
      <c r="G474" t="s">
        <v>33</v>
      </c>
      <c r="H474" t="s">
        <v>3390</v>
      </c>
      <c r="I474" t="s">
        <v>3391</v>
      </c>
      <c r="J474" t="s">
        <v>3392</v>
      </c>
      <c r="K474" t="e">
        <f>LEFT(_xlfn.TEXTAFTER(Table1[[#This Row],[description]],"Music On:"),10)</f>
        <v>#N/A</v>
      </c>
      <c r="L474" t="str" cm="1">
        <f t="array" ref="L4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4" t="str">
        <f>_xlfn.TEXTBEFORE(Table1[[#This Row],[Title]],{":","(","-"})</f>
        <v xml:space="preserve">Vailpuna </v>
      </c>
      <c r="N474" t="e">
        <f>_xlfn.TEXTBEFORE(_xlfn.TEXTAFTER(Table1[[#This Row],[description]],"Singer:"),CHAR(10))</f>
        <v>#N/A</v>
      </c>
      <c r="O474" t="e">
        <f>_xlfn.TEXTBEFORE(_xlfn.TEXTAFTER(Table1[[#This Row],[description]],"Lyrics:"),CHAR(10))</f>
        <v>#N/A</v>
      </c>
      <c r="P474" t="e">
        <f>_xlfn.TEXTBEFORE(_xlfn.TEXTAFTER(Table1[[#This Row],[description]],"Composer:"),CHAR(10))</f>
        <v>#N/A</v>
      </c>
      <c r="Q474" t="e">
        <f>_xlfn.TEXTBEFORE(_xlfn.TEXTAFTER(Table1[[#This Row],[description]],CHAR(10)&amp;"Music:"),CHAR(10))</f>
        <v>#N/A</v>
      </c>
      <c r="R474" t="e">
        <f>_xlfn.TEXTBEFORE(_xlfn.TEXTAFTER(Table1[[#This Row],[description]],CHAR(10)&amp;"Video:"),CHAR(10))</f>
        <v>#N/A</v>
      </c>
      <c r="S474" s="1" t="e">
        <f>HYPERLINK(_xlfn.TEXTBEFORE(_xlfn.TEXTAFTER(Table1[[#This Row],[description]],"YouTube Music:"),CHAR(10)))</f>
        <v>#N/A</v>
      </c>
      <c r="T474" s="1" t="e">
        <f>HYPERLINK(_xlfn.TEXTBEFORE(_xlfn.TEXTAFTER(Table1[[#This Row],[description]],"Spotify:"),CHAR(10)))</f>
        <v>#N/A</v>
      </c>
      <c r="U474" s="1" t="e">
        <f>HYPERLINK(_xlfn.TEXTBEFORE(_xlfn.TEXTAFTER(Table1[[#This Row],[description]],"Apple Music:"),CHAR(10)))</f>
        <v>#N/A</v>
      </c>
      <c r="V474" s="1" t="e">
        <f>HYPERLINK(_xlfn.TEXTBEFORE(_xlfn.TEXTAFTER(Table1[[#This Row],[description]], "JioSaavn:"),CHAR(10)))</f>
        <v>#N/A</v>
      </c>
      <c r="W474" s="1" t="e">
        <f>HYPERLINK(_xlfn.TEXTBEFORE(_xlfn.TEXTAFTER(Table1[[#This Row],[description]], "Instagram Reel:"),CHAR(10)))</f>
        <v>#N/A</v>
      </c>
    </row>
    <row r="475" spans="1:23" x14ac:dyDescent="0.3">
      <c r="A475" t="s">
        <v>11</v>
      </c>
      <c r="B475" t="s">
        <v>3394</v>
      </c>
      <c r="C475" t="s">
        <v>3395</v>
      </c>
      <c r="D475" t="s">
        <v>3396</v>
      </c>
      <c r="E475" t="s">
        <v>3393</v>
      </c>
      <c r="F475" t="s">
        <v>16</v>
      </c>
      <c r="G475" t="s">
        <v>1869</v>
      </c>
      <c r="H475" t="s">
        <v>3397</v>
      </c>
      <c r="I475" t="s">
        <v>3398</v>
      </c>
      <c r="J475" t="s">
        <v>1305</v>
      </c>
      <c r="K475" t="e">
        <f>LEFT(_xlfn.TEXTAFTER(Table1[[#This Row],[description]],"Music On:"),10)</f>
        <v>#N/A</v>
      </c>
      <c r="L475" t="str" cm="1">
        <f t="array" ref="L4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5" t="str">
        <f>_xlfn.TEXTBEFORE(Table1[[#This Row],[Title]],{":","(","-"})</f>
        <v xml:space="preserve">Piche Piche </v>
      </c>
      <c r="N475" t="e">
        <f>_xlfn.TEXTBEFORE(_xlfn.TEXTAFTER(Table1[[#This Row],[description]],"Singer:"),CHAR(10))</f>
        <v>#N/A</v>
      </c>
      <c r="O475" t="e">
        <f>_xlfn.TEXTBEFORE(_xlfn.TEXTAFTER(Table1[[#This Row],[description]],"Lyrics:"),CHAR(10))</f>
        <v>#N/A</v>
      </c>
      <c r="P475" t="e">
        <f>_xlfn.TEXTBEFORE(_xlfn.TEXTAFTER(Table1[[#This Row],[description]],"Composer:"),CHAR(10))</f>
        <v>#N/A</v>
      </c>
      <c r="Q475" t="e">
        <f>_xlfn.TEXTBEFORE(_xlfn.TEXTAFTER(Table1[[#This Row],[description]],CHAR(10)&amp;"Music:"),CHAR(10))</f>
        <v>#N/A</v>
      </c>
      <c r="R475" t="e">
        <f>_xlfn.TEXTBEFORE(_xlfn.TEXTAFTER(Table1[[#This Row],[description]],CHAR(10)&amp;"Video:"),CHAR(10))</f>
        <v>#N/A</v>
      </c>
      <c r="S475" s="1" t="e">
        <f>HYPERLINK(_xlfn.TEXTBEFORE(_xlfn.TEXTAFTER(Table1[[#This Row],[description]],"YouTube Music:"),CHAR(10)))</f>
        <v>#N/A</v>
      </c>
      <c r="T475" s="1" t="e">
        <f>HYPERLINK(_xlfn.TEXTBEFORE(_xlfn.TEXTAFTER(Table1[[#This Row],[description]],"Spotify:"),CHAR(10)))</f>
        <v>#N/A</v>
      </c>
      <c r="U475" s="1" t="e">
        <f>HYPERLINK(_xlfn.TEXTBEFORE(_xlfn.TEXTAFTER(Table1[[#This Row],[description]],"Apple Music:"),CHAR(10)))</f>
        <v>#N/A</v>
      </c>
      <c r="V475" s="1" t="e">
        <f>HYPERLINK(_xlfn.TEXTBEFORE(_xlfn.TEXTAFTER(Table1[[#This Row],[description]], "JioSaavn:"),CHAR(10)))</f>
        <v>#N/A</v>
      </c>
      <c r="W475" s="1" t="e">
        <f>HYPERLINK(_xlfn.TEXTBEFORE(_xlfn.TEXTAFTER(Table1[[#This Row],[description]], "Instagram Reel:"),CHAR(10)))</f>
        <v>#N/A</v>
      </c>
    </row>
    <row r="476" spans="1:23" x14ac:dyDescent="0.3">
      <c r="A476" t="s">
        <v>11</v>
      </c>
      <c r="B476" t="s">
        <v>3400</v>
      </c>
      <c r="C476" t="s">
        <v>3401</v>
      </c>
      <c r="D476" t="s">
        <v>3402</v>
      </c>
      <c r="E476" t="s">
        <v>3399</v>
      </c>
      <c r="F476" t="s">
        <v>16</v>
      </c>
      <c r="G476" t="s">
        <v>1204</v>
      </c>
      <c r="H476" t="s">
        <v>3403</v>
      </c>
      <c r="I476" t="s">
        <v>3404</v>
      </c>
      <c r="J476" t="s">
        <v>3405</v>
      </c>
      <c r="K476" t="e">
        <f>LEFT(_xlfn.TEXTAFTER(Table1[[#This Row],[description]],"Music On:"),10)</f>
        <v>#N/A</v>
      </c>
      <c r="L476" t="str" cm="1">
        <f t="array" ref="L4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6" t="str">
        <f>_xlfn.TEXTBEFORE(Table1[[#This Row],[Title]],{":","(","-"})</f>
        <v xml:space="preserve">Sarkare </v>
      </c>
      <c r="N476" t="e">
        <f>_xlfn.TEXTBEFORE(_xlfn.TEXTAFTER(Table1[[#This Row],[description]],"Singer:"),CHAR(10))</f>
        <v>#N/A</v>
      </c>
      <c r="O476" t="e">
        <f>_xlfn.TEXTBEFORE(_xlfn.TEXTAFTER(Table1[[#This Row],[description]],"Lyrics:"),CHAR(10))</f>
        <v>#N/A</v>
      </c>
      <c r="P476" t="str">
        <f>_xlfn.TEXTBEFORE(_xlfn.TEXTAFTER(Table1[[#This Row],[description]],"Composer:"),CHAR(10))</f>
        <v xml:space="preserve"> Harf Cheema</v>
      </c>
      <c r="Q476" t="e">
        <f>_xlfn.TEXTBEFORE(_xlfn.TEXTAFTER(Table1[[#This Row],[description]],CHAR(10)&amp;"Music:"),CHAR(10))</f>
        <v>#N/A</v>
      </c>
      <c r="R476" t="e">
        <f>_xlfn.TEXTBEFORE(_xlfn.TEXTAFTER(Table1[[#This Row],[description]],CHAR(10)&amp;"Video:"),CHAR(10))</f>
        <v>#N/A</v>
      </c>
      <c r="S476" s="1" t="e">
        <f>HYPERLINK(_xlfn.TEXTBEFORE(_xlfn.TEXTAFTER(Table1[[#This Row],[description]],"YouTube Music:"),CHAR(10)))</f>
        <v>#N/A</v>
      </c>
      <c r="T476" s="1" t="e">
        <f>HYPERLINK(_xlfn.TEXTBEFORE(_xlfn.TEXTAFTER(Table1[[#This Row],[description]],"Spotify:"),CHAR(10)))</f>
        <v>#N/A</v>
      </c>
      <c r="U476" s="1" t="e">
        <f>HYPERLINK(_xlfn.TEXTBEFORE(_xlfn.TEXTAFTER(Table1[[#This Row],[description]],"Apple Music:"),CHAR(10)))</f>
        <v>#N/A</v>
      </c>
      <c r="V476" s="1" t="e">
        <f>HYPERLINK(_xlfn.TEXTBEFORE(_xlfn.TEXTAFTER(Table1[[#This Row],[description]], "JioSaavn:"),CHAR(10)))</f>
        <v>#N/A</v>
      </c>
      <c r="W476" s="1" t="e">
        <f>HYPERLINK(_xlfn.TEXTBEFORE(_xlfn.TEXTAFTER(Table1[[#This Row],[description]], "Instagram Reel:"),CHAR(10)))</f>
        <v>#N/A</v>
      </c>
    </row>
    <row r="477" spans="1:23" x14ac:dyDescent="0.3">
      <c r="A477" t="s">
        <v>11</v>
      </c>
      <c r="B477" t="s">
        <v>3407</v>
      </c>
      <c r="C477" t="s">
        <v>3408</v>
      </c>
      <c r="D477" t="s">
        <v>3409</v>
      </c>
      <c r="E477" t="s">
        <v>3406</v>
      </c>
      <c r="F477" t="s">
        <v>16</v>
      </c>
      <c r="G477" t="s">
        <v>530</v>
      </c>
      <c r="H477" t="s">
        <v>3410</v>
      </c>
      <c r="I477" t="s">
        <v>3411</v>
      </c>
      <c r="J477" t="s">
        <v>3412</v>
      </c>
      <c r="K477" t="e">
        <f>LEFT(_xlfn.TEXTAFTER(Table1[[#This Row],[description]],"Music On:"),10)</f>
        <v>#N/A</v>
      </c>
      <c r="L477" t="str" cm="1">
        <f t="array" ref="L4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7" t="str">
        <f>_xlfn.TEXTBEFORE(Table1[[#This Row],[Title]],{":","(","-"})</f>
        <v xml:space="preserve">2 Seater </v>
      </c>
      <c r="N477" t="e">
        <f>_xlfn.TEXTBEFORE(_xlfn.TEXTAFTER(Table1[[#This Row],[description]],"Singer:"),CHAR(10))</f>
        <v>#N/A</v>
      </c>
      <c r="O477" t="e">
        <f>_xlfn.TEXTBEFORE(_xlfn.TEXTAFTER(Table1[[#This Row],[description]],"Lyrics:"),CHAR(10))</f>
        <v>#N/A</v>
      </c>
      <c r="P477" t="e">
        <f>_xlfn.TEXTBEFORE(_xlfn.TEXTAFTER(Table1[[#This Row],[description]],"Composer:"),CHAR(10))</f>
        <v>#N/A</v>
      </c>
      <c r="Q477" t="e">
        <f>_xlfn.TEXTBEFORE(_xlfn.TEXTAFTER(Table1[[#This Row],[description]],CHAR(10)&amp;"Music:"),CHAR(10))</f>
        <v>#N/A</v>
      </c>
      <c r="R477" t="e">
        <f>_xlfn.TEXTBEFORE(_xlfn.TEXTAFTER(Table1[[#This Row],[description]],CHAR(10)&amp;"Video:"),CHAR(10))</f>
        <v>#N/A</v>
      </c>
      <c r="S477" s="1" t="e">
        <f>HYPERLINK(_xlfn.TEXTBEFORE(_xlfn.TEXTAFTER(Table1[[#This Row],[description]],"YouTube Music:"),CHAR(10)))</f>
        <v>#N/A</v>
      </c>
      <c r="T477" s="1" t="e">
        <f>HYPERLINK(_xlfn.TEXTBEFORE(_xlfn.TEXTAFTER(Table1[[#This Row],[description]],"Spotify:"),CHAR(10)))</f>
        <v>#N/A</v>
      </c>
      <c r="U477" s="1" t="e">
        <f>HYPERLINK(_xlfn.TEXTBEFORE(_xlfn.TEXTAFTER(Table1[[#This Row],[description]],"Apple Music:"),CHAR(10)))</f>
        <v>#N/A</v>
      </c>
      <c r="V477" s="1" t="e">
        <f>HYPERLINK(_xlfn.TEXTBEFORE(_xlfn.TEXTAFTER(Table1[[#This Row],[description]], "JioSaavn:"),CHAR(10)))</f>
        <v>#N/A</v>
      </c>
      <c r="W477" s="1" t="e">
        <f>HYPERLINK(_xlfn.TEXTBEFORE(_xlfn.TEXTAFTER(Table1[[#This Row],[description]], "Instagram Reel:"),CHAR(10)))</f>
        <v>#N/A</v>
      </c>
    </row>
    <row r="478" spans="1:23" x14ac:dyDescent="0.3">
      <c r="A478" t="s">
        <v>11</v>
      </c>
      <c r="B478" t="s">
        <v>3414</v>
      </c>
      <c r="C478" t="s">
        <v>3415</v>
      </c>
      <c r="D478" t="s">
        <v>3416</v>
      </c>
      <c r="E478" t="s">
        <v>3413</v>
      </c>
      <c r="F478" t="s">
        <v>16</v>
      </c>
      <c r="G478" t="s">
        <v>2111</v>
      </c>
      <c r="H478" t="s">
        <v>3417</v>
      </c>
      <c r="I478" t="s">
        <v>3418</v>
      </c>
      <c r="J478" t="s">
        <v>3419</v>
      </c>
      <c r="K478" t="e">
        <f>LEFT(_xlfn.TEXTAFTER(Table1[[#This Row],[description]],"Music On:"),10)</f>
        <v>#N/A</v>
      </c>
      <c r="L478" t="str" cm="1">
        <f t="array" ref="L4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8" t="str">
        <f>_xlfn.TEXTBEFORE(Table1[[#This Row],[Title]],{":","(","-"})</f>
        <v xml:space="preserve">Naam Jatt Da </v>
      </c>
      <c r="N478" t="e">
        <f>_xlfn.TEXTBEFORE(_xlfn.TEXTAFTER(Table1[[#This Row],[description]],"Singer:"),CHAR(10))</f>
        <v>#N/A</v>
      </c>
      <c r="O478" t="e">
        <f>_xlfn.TEXTBEFORE(_xlfn.TEXTAFTER(Table1[[#This Row],[description]],"Lyrics:"),CHAR(10))</f>
        <v>#N/A</v>
      </c>
      <c r="P478" t="e">
        <f>_xlfn.TEXTBEFORE(_xlfn.TEXTAFTER(Table1[[#This Row],[description]],"Composer:"),CHAR(10))</f>
        <v>#N/A</v>
      </c>
      <c r="Q478" t="e">
        <f>_xlfn.TEXTBEFORE(_xlfn.TEXTAFTER(Table1[[#This Row],[description]],CHAR(10)&amp;"Music:"),CHAR(10))</f>
        <v>#N/A</v>
      </c>
      <c r="R478" t="e">
        <f>_xlfn.TEXTBEFORE(_xlfn.TEXTAFTER(Table1[[#This Row],[description]],CHAR(10)&amp;"Video:"),CHAR(10))</f>
        <v>#N/A</v>
      </c>
      <c r="S478" s="1" t="e">
        <f>HYPERLINK(_xlfn.TEXTBEFORE(_xlfn.TEXTAFTER(Table1[[#This Row],[description]],"YouTube Music:"),CHAR(10)))</f>
        <v>#N/A</v>
      </c>
      <c r="T478" s="1" t="e">
        <f>HYPERLINK(_xlfn.TEXTBEFORE(_xlfn.TEXTAFTER(Table1[[#This Row],[description]],"Spotify:"),CHAR(10)))</f>
        <v>#N/A</v>
      </c>
      <c r="U478" s="1" t="e">
        <f>HYPERLINK(_xlfn.TEXTBEFORE(_xlfn.TEXTAFTER(Table1[[#This Row],[description]],"Apple Music:"),CHAR(10)))</f>
        <v>#N/A</v>
      </c>
      <c r="V478" s="1" t="e">
        <f>HYPERLINK(_xlfn.TEXTBEFORE(_xlfn.TEXTAFTER(Table1[[#This Row],[description]], "JioSaavn:"),CHAR(10)))</f>
        <v>#N/A</v>
      </c>
      <c r="W478" s="1" t="e">
        <f>HYPERLINK(_xlfn.TEXTBEFORE(_xlfn.TEXTAFTER(Table1[[#This Row],[description]], "Instagram Reel:"),CHAR(10)))</f>
        <v>#N/A</v>
      </c>
    </row>
    <row r="479" spans="1:23" x14ac:dyDescent="0.3">
      <c r="A479" t="s">
        <v>11</v>
      </c>
      <c r="B479" t="s">
        <v>3421</v>
      </c>
      <c r="C479" t="s">
        <v>3422</v>
      </c>
      <c r="D479" t="s">
        <v>3423</v>
      </c>
      <c r="E479" t="s">
        <v>3420</v>
      </c>
      <c r="F479" t="s">
        <v>16</v>
      </c>
      <c r="G479" t="s">
        <v>49</v>
      </c>
      <c r="H479" t="s">
        <v>3424</v>
      </c>
      <c r="I479" t="s">
        <v>3425</v>
      </c>
      <c r="J479" t="s">
        <v>3426</v>
      </c>
      <c r="K479" t="e">
        <f>LEFT(_xlfn.TEXTAFTER(Table1[[#This Row],[description]],"Music On:"),10)</f>
        <v>#N/A</v>
      </c>
      <c r="L479" t="str" cm="1">
        <f t="array" ref="L4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79" t="str">
        <f>_xlfn.TEXTBEFORE(Table1[[#This Row],[Title]],{":","(","-"})</f>
        <v xml:space="preserve">Jatta Ve </v>
      </c>
      <c r="N479" t="e">
        <f>_xlfn.TEXTBEFORE(_xlfn.TEXTAFTER(Table1[[#This Row],[description]],"Singer:"),CHAR(10))</f>
        <v>#N/A</v>
      </c>
      <c r="O479" t="e">
        <f>_xlfn.TEXTBEFORE(_xlfn.TEXTAFTER(Table1[[#This Row],[description]],"Lyrics:"),CHAR(10))</f>
        <v>#N/A</v>
      </c>
      <c r="P479" t="e">
        <f>_xlfn.TEXTBEFORE(_xlfn.TEXTAFTER(Table1[[#This Row],[description]],"Composer:"),CHAR(10))</f>
        <v>#N/A</v>
      </c>
      <c r="Q479" t="e">
        <f>_xlfn.TEXTBEFORE(_xlfn.TEXTAFTER(Table1[[#This Row],[description]],CHAR(10)&amp;"Music:"),CHAR(10))</f>
        <v>#N/A</v>
      </c>
      <c r="R479" t="e">
        <f>_xlfn.TEXTBEFORE(_xlfn.TEXTAFTER(Table1[[#This Row],[description]],CHAR(10)&amp;"Video:"),CHAR(10))</f>
        <v>#N/A</v>
      </c>
      <c r="S479" s="1" t="e">
        <f>HYPERLINK(_xlfn.TEXTBEFORE(_xlfn.TEXTAFTER(Table1[[#This Row],[description]],"YouTube Music:"),CHAR(10)))</f>
        <v>#N/A</v>
      </c>
      <c r="T479" s="1" t="e">
        <f>HYPERLINK(_xlfn.TEXTBEFORE(_xlfn.TEXTAFTER(Table1[[#This Row],[description]],"Spotify:"),CHAR(10)))</f>
        <v>#N/A</v>
      </c>
      <c r="U479" s="1" t="e">
        <f>HYPERLINK(_xlfn.TEXTBEFORE(_xlfn.TEXTAFTER(Table1[[#This Row],[description]],"Apple Music:"),CHAR(10)))</f>
        <v>#N/A</v>
      </c>
      <c r="V479" s="1" t="e">
        <f>HYPERLINK(_xlfn.TEXTBEFORE(_xlfn.TEXTAFTER(Table1[[#This Row],[description]], "JioSaavn:"),CHAR(10)))</f>
        <v>#N/A</v>
      </c>
      <c r="W479" s="1" t="e">
        <f>HYPERLINK(_xlfn.TEXTBEFORE(_xlfn.TEXTAFTER(Table1[[#This Row],[description]], "Instagram Reel:"),CHAR(10)))</f>
        <v>#N/A</v>
      </c>
    </row>
    <row r="480" spans="1:23" x14ac:dyDescent="0.3">
      <c r="A480" t="s">
        <v>11</v>
      </c>
      <c r="B480" t="s">
        <v>3428</v>
      </c>
      <c r="C480" t="s">
        <v>3429</v>
      </c>
      <c r="D480" t="s">
        <v>3430</v>
      </c>
      <c r="E480" t="s">
        <v>3427</v>
      </c>
      <c r="F480" t="s">
        <v>16</v>
      </c>
      <c r="G480" t="s">
        <v>1869</v>
      </c>
      <c r="H480" t="s">
        <v>3431</v>
      </c>
      <c r="I480" t="s">
        <v>3148</v>
      </c>
      <c r="J480" t="s">
        <v>3432</v>
      </c>
      <c r="K480" t="e">
        <f>LEFT(_xlfn.TEXTAFTER(Table1[[#This Row],[description]],"Music On:"),10)</f>
        <v>#N/A</v>
      </c>
      <c r="L480" t="str" cm="1">
        <f t="array" ref="L4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0" t="str">
        <f>_xlfn.TEXTBEFORE(Table1[[#This Row],[Title]],{":","(","-"})</f>
        <v xml:space="preserve">Tere Ala Jatt </v>
      </c>
      <c r="N480" t="e">
        <f>_xlfn.TEXTBEFORE(_xlfn.TEXTAFTER(Table1[[#This Row],[description]],"Singer:"),CHAR(10))</f>
        <v>#N/A</v>
      </c>
      <c r="O480" t="e">
        <f>_xlfn.TEXTBEFORE(_xlfn.TEXTAFTER(Table1[[#This Row],[description]],"Lyrics:"),CHAR(10))</f>
        <v>#N/A</v>
      </c>
      <c r="P480" t="e">
        <f>_xlfn.TEXTBEFORE(_xlfn.TEXTAFTER(Table1[[#This Row],[description]],"Composer:"),CHAR(10))</f>
        <v>#N/A</v>
      </c>
      <c r="Q480" t="e">
        <f>_xlfn.TEXTBEFORE(_xlfn.TEXTAFTER(Table1[[#This Row],[description]],CHAR(10)&amp;"Music:"),CHAR(10))</f>
        <v>#N/A</v>
      </c>
      <c r="R480" t="e">
        <f>_xlfn.TEXTBEFORE(_xlfn.TEXTAFTER(Table1[[#This Row],[description]],CHAR(10)&amp;"Video:"),CHAR(10))</f>
        <v>#N/A</v>
      </c>
      <c r="S480" s="1" t="e">
        <f>HYPERLINK(_xlfn.TEXTBEFORE(_xlfn.TEXTAFTER(Table1[[#This Row],[description]],"YouTube Music:"),CHAR(10)))</f>
        <v>#N/A</v>
      </c>
      <c r="T480" s="1" t="e">
        <f>HYPERLINK(_xlfn.TEXTBEFORE(_xlfn.TEXTAFTER(Table1[[#This Row],[description]],"Spotify:"),CHAR(10)))</f>
        <v>#N/A</v>
      </c>
      <c r="U480" s="1" t="e">
        <f>HYPERLINK(_xlfn.TEXTBEFORE(_xlfn.TEXTAFTER(Table1[[#This Row],[description]],"Apple Music:"),CHAR(10)))</f>
        <v>#N/A</v>
      </c>
      <c r="V480" s="1" t="e">
        <f>HYPERLINK(_xlfn.TEXTBEFORE(_xlfn.TEXTAFTER(Table1[[#This Row],[description]], "JioSaavn:"),CHAR(10)))</f>
        <v>#N/A</v>
      </c>
      <c r="W480" s="1" t="e">
        <f>HYPERLINK(_xlfn.TEXTBEFORE(_xlfn.TEXTAFTER(Table1[[#This Row],[description]], "Instagram Reel:"),CHAR(10)))</f>
        <v>#N/A</v>
      </c>
    </row>
    <row r="481" spans="1:23" x14ac:dyDescent="0.3">
      <c r="A481" t="s">
        <v>11</v>
      </c>
      <c r="B481" t="s">
        <v>3434</v>
      </c>
      <c r="C481" t="s">
        <v>3435</v>
      </c>
      <c r="D481" t="s">
        <v>3436</v>
      </c>
      <c r="E481" t="s">
        <v>3433</v>
      </c>
      <c r="F481" t="s">
        <v>16</v>
      </c>
      <c r="G481" t="s">
        <v>361</v>
      </c>
      <c r="H481" t="s">
        <v>3437</v>
      </c>
      <c r="I481" t="s">
        <v>3438</v>
      </c>
      <c r="J481" t="s">
        <v>410</v>
      </c>
      <c r="K481" t="e">
        <f>LEFT(_xlfn.TEXTAFTER(Table1[[#This Row],[description]],"Music On:"),10)</f>
        <v>#N/A</v>
      </c>
      <c r="L481" t="str" cm="1">
        <f t="array" ref="L4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1" t="str">
        <f>_xlfn.TEXTBEFORE(Table1[[#This Row],[Title]],{":","(","-"})</f>
        <v xml:space="preserve">Gun Te Gulab </v>
      </c>
      <c r="N481" t="e">
        <f>_xlfn.TEXTBEFORE(_xlfn.TEXTAFTER(Table1[[#This Row],[description]],"Singer:"),CHAR(10))</f>
        <v>#N/A</v>
      </c>
      <c r="O481" t="e">
        <f>_xlfn.TEXTBEFORE(_xlfn.TEXTAFTER(Table1[[#This Row],[description]],"Lyrics:"),CHAR(10))</f>
        <v>#N/A</v>
      </c>
      <c r="P481" t="e">
        <f>_xlfn.TEXTBEFORE(_xlfn.TEXTAFTER(Table1[[#This Row],[description]],"Composer:"),CHAR(10))</f>
        <v>#N/A</v>
      </c>
      <c r="Q481" t="e">
        <f>_xlfn.TEXTBEFORE(_xlfn.TEXTAFTER(Table1[[#This Row],[description]],CHAR(10)&amp;"Music:"),CHAR(10))</f>
        <v>#N/A</v>
      </c>
      <c r="R481" t="e">
        <f>_xlfn.TEXTBEFORE(_xlfn.TEXTAFTER(Table1[[#This Row],[description]],CHAR(10)&amp;"Video:"),CHAR(10))</f>
        <v>#N/A</v>
      </c>
      <c r="S481" s="1" t="e">
        <f>HYPERLINK(_xlfn.TEXTBEFORE(_xlfn.TEXTAFTER(Table1[[#This Row],[description]],"YouTube Music:"),CHAR(10)))</f>
        <v>#N/A</v>
      </c>
      <c r="T481" s="1" t="e">
        <f>HYPERLINK(_xlfn.TEXTBEFORE(_xlfn.TEXTAFTER(Table1[[#This Row],[description]],"Spotify:"),CHAR(10)))</f>
        <v>#N/A</v>
      </c>
      <c r="U481" s="1" t="e">
        <f>HYPERLINK(_xlfn.TEXTBEFORE(_xlfn.TEXTAFTER(Table1[[#This Row],[description]],"Apple Music:"),CHAR(10)))</f>
        <v>#N/A</v>
      </c>
      <c r="V481" s="1" t="e">
        <f>HYPERLINK(_xlfn.TEXTBEFORE(_xlfn.TEXTAFTER(Table1[[#This Row],[description]], "JioSaavn:"),CHAR(10)))</f>
        <v>#N/A</v>
      </c>
      <c r="W481" s="1" t="e">
        <f>HYPERLINK(_xlfn.TEXTBEFORE(_xlfn.TEXTAFTER(Table1[[#This Row],[description]], "Instagram Reel:"),CHAR(10)))</f>
        <v>#N/A</v>
      </c>
    </row>
    <row r="482" spans="1:23" x14ac:dyDescent="0.3">
      <c r="A482" t="s">
        <v>11</v>
      </c>
      <c r="B482" t="s">
        <v>3440</v>
      </c>
      <c r="C482" t="s">
        <v>3441</v>
      </c>
      <c r="D482" t="s">
        <v>3442</v>
      </c>
      <c r="E482" t="s">
        <v>3439</v>
      </c>
      <c r="F482" t="s">
        <v>16</v>
      </c>
      <c r="G482" t="s">
        <v>1153</v>
      </c>
      <c r="H482" t="s">
        <v>3443</v>
      </c>
      <c r="I482" t="s">
        <v>3444</v>
      </c>
      <c r="J482" t="s">
        <v>3445</v>
      </c>
      <c r="K482" t="e">
        <f>LEFT(_xlfn.TEXTAFTER(Table1[[#This Row],[description]],"Music On:"),10)</f>
        <v>#N/A</v>
      </c>
      <c r="L482" t="str" cm="1">
        <f t="array" ref="L4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2" t="str">
        <f>_xlfn.TEXTBEFORE(Table1[[#This Row],[Title]],{":","(","-"})</f>
        <v xml:space="preserve">Jhanjra </v>
      </c>
      <c r="N482" t="e">
        <f>_xlfn.TEXTBEFORE(_xlfn.TEXTAFTER(Table1[[#This Row],[description]],"Singer:"),CHAR(10))</f>
        <v>#N/A</v>
      </c>
      <c r="O482" t="e">
        <f>_xlfn.TEXTBEFORE(_xlfn.TEXTAFTER(Table1[[#This Row],[description]],"Lyrics:"),CHAR(10))</f>
        <v>#N/A</v>
      </c>
      <c r="P482" t="e">
        <f>_xlfn.TEXTBEFORE(_xlfn.TEXTAFTER(Table1[[#This Row],[description]],"Composer:"),CHAR(10))</f>
        <v>#N/A</v>
      </c>
      <c r="Q482" t="e">
        <f>_xlfn.TEXTBEFORE(_xlfn.TEXTAFTER(Table1[[#This Row],[description]],CHAR(10)&amp;"Music:"),CHAR(10))</f>
        <v>#N/A</v>
      </c>
      <c r="R482" t="e">
        <f>_xlfn.TEXTBEFORE(_xlfn.TEXTAFTER(Table1[[#This Row],[description]],CHAR(10)&amp;"Video:"),CHAR(10))</f>
        <v>#N/A</v>
      </c>
      <c r="S482" s="1" t="e">
        <f>HYPERLINK(_xlfn.TEXTBEFORE(_xlfn.TEXTAFTER(Table1[[#This Row],[description]],"YouTube Music:"),CHAR(10)))</f>
        <v>#N/A</v>
      </c>
      <c r="T482" s="1" t="e">
        <f>HYPERLINK(_xlfn.TEXTBEFORE(_xlfn.TEXTAFTER(Table1[[#This Row],[description]],"Spotify:"),CHAR(10)))</f>
        <v>#N/A</v>
      </c>
      <c r="U482" s="1" t="e">
        <f>HYPERLINK(_xlfn.TEXTBEFORE(_xlfn.TEXTAFTER(Table1[[#This Row],[description]],"Apple Music:"),CHAR(10)))</f>
        <v>#N/A</v>
      </c>
      <c r="V482" s="1" t="e">
        <f>HYPERLINK(_xlfn.TEXTBEFORE(_xlfn.TEXTAFTER(Table1[[#This Row],[description]], "JioSaavn:"),CHAR(10)))</f>
        <v>#N/A</v>
      </c>
      <c r="W482" s="1" t="e">
        <f>HYPERLINK(_xlfn.TEXTBEFORE(_xlfn.TEXTAFTER(Table1[[#This Row],[description]], "Instagram Reel:"),CHAR(10)))</f>
        <v>#N/A</v>
      </c>
    </row>
    <row r="483" spans="1:23" x14ac:dyDescent="0.3">
      <c r="A483" t="s">
        <v>11</v>
      </c>
      <c r="B483" t="s">
        <v>3447</v>
      </c>
      <c r="C483" t="s">
        <v>3448</v>
      </c>
      <c r="D483" t="s">
        <v>3449</v>
      </c>
      <c r="E483" t="s">
        <v>3446</v>
      </c>
      <c r="F483" t="s">
        <v>16</v>
      </c>
      <c r="G483" t="s">
        <v>33</v>
      </c>
      <c r="H483" t="s">
        <v>3450</v>
      </c>
      <c r="I483" t="s">
        <v>3451</v>
      </c>
      <c r="J483" t="s">
        <v>1594</v>
      </c>
      <c r="K483" t="e">
        <f>LEFT(_xlfn.TEXTAFTER(Table1[[#This Row],[description]],"Music On:"),10)</f>
        <v>#N/A</v>
      </c>
      <c r="L483" t="str" cm="1">
        <f t="array" ref="L4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3" t="str">
        <f>_xlfn.TEXTBEFORE(Table1[[#This Row],[Title]],{":","(","-"})</f>
        <v xml:space="preserve">Sharaab </v>
      </c>
      <c r="N483" t="e">
        <f>_xlfn.TEXTBEFORE(_xlfn.TEXTAFTER(Table1[[#This Row],[description]],"Singer:"),CHAR(10))</f>
        <v>#N/A</v>
      </c>
      <c r="O483" t="e">
        <f>_xlfn.TEXTBEFORE(_xlfn.TEXTAFTER(Table1[[#This Row],[description]],"Lyrics:"),CHAR(10))</f>
        <v>#N/A</v>
      </c>
      <c r="P483" t="e">
        <f>_xlfn.TEXTBEFORE(_xlfn.TEXTAFTER(Table1[[#This Row],[description]],"Composer:"),CHAR(10))</f>
        <v>#N/A</v>
      </c>
      <c r="Q483" t="e">
        <f>_xlfn.TEXTBEFORE(_xlfn.TEXTAFTER(Table1[[#This Row],[description]],CHAR(10)&amp;"Music:"),CHAR(10))</f>
        <v>#N/A</v>
      </c>
      <c r="R483" t="e">
        <f>_xlfn.TEXTBEFORE(_xlfn.TEXTAFTER(Table1[[#This Row],[description]],CHAR(10)&amp;"Video:"),CHAR(10))</f>
        <v>#N/A</v>
      </c>
      <c r="S483" s="1" t="e">
        <f>HYPERLINK(_xlfn.TEXTBEFORE(_xlfn.TEXTAFTER(Table1[[#This Row],[description]],"YouTube Music:"),CHAR(10)))</f>
        <v>#N/A</v>
      </c>
      <c r="T483" s="1" t="e">
        <f>HYPERLINK(_xlfn.TEXTBEFORE(_xlfn.TEXTAFTER(Table1[[#This Row],[description]],"Spotify:"),CHAR(10)))</f>
        <v>#N/A</v>
      </c>
      <c r="U483" s="1" t="e">
        <f>HYPERLINK(_xlfn.TEXTBEFORE(_xlfn.TEXTAFTER(Table1[[#This Row],[description]],"Apple Music:"),CHAR(10)))</f>
        <v>#N/A</v>
      </c>
      <c r="V483" s="1" t="e">
        <f>HYPERLINK(_xlfn.TEXTBEFORE(_xlfn.TEXTAFTER(Table1[[#This Row],[description]], "JioSaavn:"),CHAR(10)))</f>
        <v>#N/A</v>
      </c>
      <c r="W483" s="1" t="e">
        <f>HYPERLINK(_xlfn.TEXTBEFORE(_xlfn.TEXTAFTER(Table1[[#This Row],[description]], "Instagram Reel:"),CHAR(10)))</f>
        <v>#N/A</v>
      </c>
    </row>
    <row r="484" spans="1:23" x14ac:dyDescent="0.3">
      <c r="A484" t="s">
        <v>11</v>
      </c>
      <c r="B484" t="s">
        <v>3453</v>
      </c>
      <c r="C484" t="s">
        <v>3454</v>
      </c>
      <c r="D484" t="s">
        <v>3455</v>
      </c>
      <c r="E484" t="s">
        <v>3452</v>
      </c>
      <c r="F484" t="s">
        <v>16</v>
      </c>
      <c r="G484" t="s">
        <v>3456</v>
      </c>
      <c r="H484" t="s">
        <v>3457</v>
      </c>
      <c r="I484" t="s">
        <v>3458</v>
      </c>
      <c r="J484" t="s">
        <v>3459</v>
      </c>
      <c r="K484" t="e">
        <f>LEFT(_xlfn.TEXTAFTER(Table1[[#This Row],[description]],"Music On:"),10)</f>
        <v>#N/A</v>
      </c>
      <c r="L484" t="str" cm="1">
        <f t="array" ref="L4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4" t="str">
        <f>_xlfn.TEXTBEFORE(Table1[[#This Row],[Title]],{":","(","-"})</f>
        <v xml:space="preserve">The Main Man </v>
      </c>
      <c r="N484" t="e">
        <f>_xlfn.TEXTBEFORE(_xlfn.TEXTAFTER(Table1[[#This Row],[description]],"Singer:"),CHAR(10))</f>
        <v>#N/A</v>
      </c>
      <c r="O484" t="e">
        <f>_xlfn.TEXTBEFORE(_xlfn.TEXTAFTER(Table1[[#This Row],[description]],"Lyrics:"),CHAR(10))</f>
        <v>#N/A</v>
      </c>
      <c r="P484" t="e">
        <f>_xlfn.TEXTBEFORE(_xlfn.TEXTAFTER(Table1[[#This Row],[description]],"Composer:"),CHAR(10))</f>
        <v>#N/A</v>
      </c>
      <c r="Q484" t="e">
        <f>_xlfn.TEXTBEFORE(_xlfn.TEXTAFTER(Table1[[#This Row],[description]],CHAR(10)&amp;"Music:"),CHAR(10))</f>
        <v>#N/A</v>
      </c>
      <c r="R484" t="e">
        <f>_xlfn.TEXTBEFORE(_xlfn.TEXTAFTER(Table1[[#This Row],[description]],CHAR(10)&amp;"Video:"),CHAR(10))</f>
        <v>#N/A</v>
      </c>
      <c r="S484" s="1" t="e">
        <f>HYPERLINK(_xlfn.TEXTBEFORE(_xlfn.TEXTAFTER(Table1[[#This Row],[description]],"YouTube Music:"),CHAR(10)))</f>
        <v>#N/A</v>
      </c>
      <c r="T484" s="1" t="e">
        <f>HYPERLINK(_xlfn.TEXTBEFORE(_xlfn.TEXTAFTER(Table1[[#This Row],[description]],"Spotify:"),CHAR(10)))</f>
        <v>#N/A</v>
      </c>
      <c r="U484" s="1" t="e">
        <f>HYPERLINK(_xlfn.TEXTBEFORE(_xlfn.TEXTAFTER(Table1[[#This Row],[description]],"Apple Music:"),CHAR(10)))</f>
        <v>#N/A</v>
      </c>
      <c r="V484" s="1" t="e">
        <f>HYPERLINK(_xlfn.TEXTBEFORE(_xlfn.TEXTAFTER(Table1[[#This Row],[description]], "JioSaavn:"),CHAR(10)))</f>
        <v>#N/A</v>
      </c>
      <c r="W484" s="1" t="e">
        <f>HYPERLINK(_xlfn.TEXTBEFORE(_xlfn.TEXTAFTER(Table1[[#This Row],[description]], "Instagram Reel:"),CHAR(10)))</f>
        <v>#N/A</v>
      </c>
    </row>
    <row r="485" spans="1:23" x14ac:dyDescent="0.3">
      <c r="A485" t="s">
        <v>11</v>
      </c>
      <c r="B485" t="s">
        <v>3461</v>
      </c>
      <c r="C485" t="s">
        <v>3462</v>
      </c>
      <c r="D485" t="s">
        <v>3463</v>
      </c>
      <c r="E485" t="s">
        <v>3460</v>
      </c>
      <c r="F485" t="s">
        <v>16</v>
      </c>
      <c r="G485" t="s">
        <v>270</v>
      </c>
      <c r="H485" t="s">
        <v>3464</v>
      </c>
      <c r="I485" t="s">
        <v>3465</v>
      </c>
      <c r="J485" t="s">
        <v>3466</v>
      </c>
      <c r="K485" t="e">
        <f>LEFT(_xlfn.TEXTAFTER(Table1[[#This Row],[description]],"Music On:"),10)</f>
        <v>#N/A</v>
      </c>
      <c r="L485" t="str" cm="1">
        <f t="array" ref="L4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5" t="str">
        <f>_xlfn.TEXTBEFORE(Table1[[#This Row],[Title]],{":","(","-"})</f>
        <v xml:space="preserve">ASK THEM </v>
      </c>
      <c r="N485" t="e">
        <f>_xlfn.TEXTBEFORE(_xlfn.TEXTAFTER(Table1[[#This Row],[description]],"Singer:"),CHAR(10))</f>
        <v>#N/A</v>
      </c>
      <c r="O485" t="e">
        <f>_xlfn.TEXTBEFORE(_xlfn.TEXTAFTER(Table1[[#This Row],[description]],"Lyrics:"),CHAR(10))</f>
        <v>#N/A</v>
      </c>
      <c r="P485" t="e">
        <f>_xlfn.TEXTBEFORE(_xlfn.TEXTAFTER(Table1[[#This Row],[description]],"Composer:"),CHAR(10))</f>
        <v>#N/A</v>
      </c>
      <c r="Q485" t="e">
        <f>_xlfn.TEXTBEFORE(_xlfn.TEXTAFTER(Table1[[#This Row],[description]],CHAR(10)&amp;"Music:"),CHAR(10))</f>
        <v>#N/A</v>
      </c>
      <c r="R485" t="e">
        <f>_xlfn.TEXTBEFORE(_xlfn.TEXTAFTER(Table1[[#This Row],[description]],CHAR(10)&amp;"Video:"),CHAR(10))</f>
        <v>#N/A</v>
      </c>
      <c r="S485" s="1" t="e">
        <f>HYPERLINK(_xlfn.TEXTBEFORE(_xlfn.TEXTAFTER(Table1[[#This Row],[description]],"YouTube Music:"),CHAR(10)))</f>
        <v>#N/A</v>
      </c>
      <c r="T485" s="1" t="e">
        <f>HYPERLINK(_xlfn.TEXTBEFORE(_xlfn.TEXTAFTER(Table1[[#This Row],[description]],"Spotify:"),CHAR(10)))</f>
        <v>#N/A</v>
      </c>
      <c r="U485" s="1" t="e">
        <f>HYPERLINK(_xlfn.TEXTBEFORE(_xlfn.TEXTAFTER(Table1[[#This Row],[description]],"Apple Music:"),CHAR(10)))</f>
        <v>#N/A</v>
      </c>
      <c r="V485" s="1" t="e">
        <f>HYPERLINK(_xlfn.TEXTBEFORE(_xlfn.TEXTAFTER(Table1[[#This Row],[description]], "JioSaavn:"),CHAR(10)))</f>
        <v>#N/A</v>
      </c>
      <c r="W485" s="1" t="e">
        <f>HYPERLINK(_xlfn.TEXTBEFORE(_xlfn.TEXTAFTER(Table1[[#This Row],[description]], "Instagram Reel:"),CHAR(10)))</f>
        <v>#N/A</v>
      </c>
    </row>
    <row r="486" spans="1:23" x14ac:dyDescent="0.3">
      <c r="A486" t="s">
        <v>11</v>
      </c>
      <c r="B486" t="s">
        <v>3468</v>
      </c>
      <c r="C486" t="s">
        <v>3469</v>
      </c>
      <c r="D486" t="s">
        <v>3470</v>
      </c>
      <c r="E486" t="s">
        <v>3467</v>
      </c>
      <c r="F486" t="s">
        <v>16</v>
      </c>
      <c r="G486" t="s">
        <v>49</v>
      </c>
      <c r="H486" t="s">
        <v>3471</v>
      </c>
      <c r="I486" t="s">
        <v>3472</v>
      </c>
      <c r="J486" t="s">
        <v>3473</v>
      </c>
      <c r="K486" t="e">
        <f>LEFT(_xlfn.TEXTAFTER(Table1[[#This Row],[description]],"Music On:"),10)</f>
        <v>#N/A</v>
      </c>
      <c r="L486" t="str" cm="1">
        <f t="array" ref="L4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6" t="str">
        <f>_xlfn.TEXTBEFORE(Table1[[#This Row],[Title]],{":","(","-"})</f>
        <v xml:space="preserve">Hass Ke </v>
      </c>
      <c r="N486" t="e">
        <f>_xlfn.TEXTBEFORE(_xlfn.TEXTAFTER(Table1[[#This Row],[description]],"Singer:"),CHAR(10))</f>
        <v>#N/A</v>
      </c>
      <c r="O486" t="e">
        <f>_xlfn.TEXTBEFORE(_xlfn.TEXTAFTER(Table1[[#This Row],[description]],"Lyrics:"),CHAR(10))</f>
        <v>#N/A</v>
      </c>
      <c r="P486" t="e">
        <f>_xlfn.TEXTBEFORE(_xlfn.TEXTAFTER(Table1[[#This Row],[description]],"Composer:"),CHAR(10))</f>
        <v>#N/A</v>
      </c>
      <c r="Q486" t="e">
        <f>_xlfn.TEXTBEFORE(_xlfn.TEXTAFTER(Table1[[#This Row],[description]],CHAR(10)&amp;"Music:"),CHAR(10))</f>
        <v>#N/A</v>
      </c>
      <c r="R486" t="e">
        <f>_xlfn.TEXTBEFORE(_xlfn.TEXTAFTER(Table1[[#This Row],[description]],CHAR(10)&amp;"Video:"),CHAR(10))</f>
        <v>#N/A</v>
      </c>
      <c r="S486" s="1" t="e">
        <f>HYPERLINK(_xlfn.TEXTBEFORE(_xlfn.TEXTAFTER(Table1[[#This Row],[description]],"YouTube Music:"),CHAR(10)))</f>
        <v>#N/A</v>
      </c>
      <c r="T486" s="1" t="e">
        <f>HYPERLINK(_xlfn.TEXTBEFORE(_xlfn.TEXTAFTER(Table1[[#This Row],[description]],"Spotify:"),CHAR(10)))</f>
        <v>#N/A</v>
      </c>
      <c r="U486" s="1" t="e">
        <f>HYPERLINK(_xlfn.TEXTBEFORE(_xlfn.TEXTAFTER(Table1[[#This Row],[description]],"Apple Music:"),CHAR(10)))</f>
        <v>#N/A</v>
      </c>
      <c r="V486" s="1" t="e">
        <f>HYPERLINK(_xlfn.TEXTBEFORE(_xlfn.TEXTAFTER(Table1[[#This Row],[description]], "JioSaavn:"),CHAR(10)))</f>
        <v>#N/A</v>
      </c>
      <c r="W486" s="1" t="e">
        <f>HYPERLINK(_xlfn.TEXTBEFORE(_xlfn.TEXTAFTER(Table1[[#This Row],[description]], "Instagram Reel:"),CHAR(10)))</f>
        <v>#N/A</v>
      </c>
    </row>
    <row r="487" spans="1:23" x14ac:dyDescent="0.3">
      <c r="A487" t="s">
        <v>11</v>
      </c>
      <c r="B487" t="s">
        <v>3475</v>
      </c>
      <c r="C487" t="s">
        <v>3476</v>
      </c>
      <c r="D487" t="s">
        <v>3477</v>
      </c>
      <c r="E487" t="s">
        <v>3474</v>
      </c>
      <c r="F487" t="s">
        <v>16</v>
      </c>
      <c r="G487" t="s">
        <v>3478</v>
      </c>
      <c r="H487" t="s">
        <v>3479</v>
      </c>
      <c r="I487" t="s">
        <v>3480</v>
      </c>
      <c r="J487" t="s">
        <v>3481</v>
      </c>
      <c r="K487" t="e">
        <f>LEFT(_xlfn.TEXTAFTER(Table1[[#This Row],[description]],"Music On:"),10)</f>
        <v>#N/A</v>
      </c>
      <c r="L487" t="str" cm="1">
        <f t="array" ref="L4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7" t="str">
        <f>_xlfn.TEXTBEFORE(Table1[[#This Row],[Title]],{":","(","-"})</f>
        <v xml:space="preserve">Ask Them </v>
      </c>
      <c r="N487" t="e">
        <f>_xlfn.TEXTBEFORE(_xlfn.TEXTAFTER(Table1[[#This Row],[description]],"Singer:"),CHAR(10))</f>
        <v>#N/A</v>
      </c>
      <c r="O487" t="e">
        <f>_xlfn.TEXTBEFORE(_xlfn.TEXTAFTER(Table1[[#This Row],[description]],"Lyrics:"),CHAR(10))</f>
        <v>#N/A</v>
      </c>
      <c r="P487" t="e">
        <f>_xlfn.TEXTBEFORE(_xlfn.TEXTAFTER(Table1[[#This Row],[description]],"Composer:"),CHAR(10))</f>
        <v>#N/A</v>
      </c>
      <c r="Q487" t="e">
        <f>_xlfn.TEXTBEFORE(_xlfn.TEXTAFTER(Table1[[#This Row],[description]],CHAR(10)&amp;"Music:"),CHAR(10))</f>
        <v>#N/A</v>
      </c>
      <c r="R487" t="e">
        <f>_xlfn.TEXTBEFORE(_xlfn.TEXTAFTER(Table1[[#This Row],[description]],CHAR(10)&amp;"Video:"),CHAR(10))</f>
        <v>#N/A</v>
      </c>
      <c r="S487" s="1" t="e">
        <f>HYPERLINK(_xlfn.TEXTBEFORE(_xlfn.TEXTAFTER(Table1[[#This Row],[description]],"YouTube Music:"),CHAR(10)))</f>
        <v>#N/A</v>
      </c>
      <c r="T487" s="1" t="e">
        <f>HYPERLINK(_xlfn.TEXTBEFORE(_xlfn.TEXTAFTER(Table1[[#This Row],[description]],"Spotify:"),CHAR(10)))</f>
        <v>#N/A</v>
      </c>
      <c r="U487" s="1" t="e">
        <f>HYPERLINK(_xlfn.TEXTBEFORE(_xlfn.TEXTAFTER(Table1[[#This Row],[description]],"Apple Music:"),CHAR(10)))</f>
        <v>#N/A</v>
      </c>
      <c r="V487" s="1" t="e">
        <f>HYPERLINK(_xlfn.TEXTBEFORE(_xlfn.TEXTAFTER(Table1[[#This Row],[description]], "JioSaavn:"),CHAR(10)))</f>
        <v>#N/A</v>
      </c>
      <c r="W487" s="1" t="e">
        <f>HYPERLINK(_xlfn.TEXTBEFORE(_xlfn.TEXTAFTER(Table1[[#This Row],[description]], "Instagram Reel:"),CHAR(10)))</f>
        <v>#N/A</v>
      </c>
    </row>
    <row r="488" spans="1:23" x14ac:dyDescent="0.3">
      <c r="A488" t="s">
        <v>11</v>
      </c>
      <c r="B488" t="s">
        <v>3483</v>
      </c>
      <c r="C488" t="s">
        <v>3484</v>
      </c>
      <c r="D488" t="s">
        <v>3485</v>
      </c>
      <c r="E488" t="s">
        <v>3482</v>
      </c>
      <c r="F488" t="s">
        <v>16</v>
      </c>
      <c r="G488" t="s">
        <v>1032</v>
      </c>
      <c r="H488" t="s">
        <v>3486</v>
      </c>
      <c r="I488" t="s">
        <v>3487</v>
      </c>
      <c r="J488" t="s">
        <v>3488</v>
      </c>
      <c r="K488" t="e">
        <f>LEFT(_xlfn.TEXTAFTER(Table1[[#This Row],[description]],"Music On:"),10)</f>
        <v>#N/A</v>
      </c>
      <c r="L488" t="str" cm="1">
        <f t="array" ref="L4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8" t="str">
        <f>_xlfn.TEXTBEFORE(Table1[[#This Row],[Title]],{":","(","-"})</f>
        <v xml:space="preserve">Butterfly </v>
      </c>
      <c r="N488" t="e">
        <f>_xlfn.TEXTBEFORE(_xlfn.TEXTAFTER(Table1[[#This Row],[description]],"Singer:"),CHAR(10))</f>
        <v>#N/A</v>
      </c>
      <c r="O488" t="e">
        <f>_xlfn.TEXTBEFORE(_xlfn.TEXTAFTER(Table1[[#This Row],[description]],"Lyrics:"),CHAR(10))</f>
        <v>#N/A</v>
      </c>
      <c r="P488" t="e">
        <f>_xlfn.TEXTBEFORE(_xlfn.TEXTAFTER(Table1[[#This Row],[description]],"Composer:"),CHAR(10))</f>
        <v>#N/A</v>
      </c>
      <c r="Q488" t="e">
        <f>_xlfn.TEXTBEFORE(_xlfn.TEXTAFTER(Table1[[#This Row],[description]],CHAR(10)&amp;"Music:"),CHAR(10))</f>
        <v>#N/A</v>
      </c>
      <c r="R488" t="e">
        <f>_xlfn.TEXTBEFORE(_xlfn.TEXTAFTER(Table1[[#This Row],[description]],CHAR(10)&amp;"Video:"),CHAR(10))</f>
        <v>#N/A</v>
      </c>
      <c r="S488" s="1" t="e">
        <f>HYPERLINK(_xlfn.TEXTBEFORE(_xlfn.TEXTAFTER(Table1[[#This Row],[description]],"YouTube Music:"),CHAR(10)))</f>
        <v>#N/A</v>
      </c>
      <c r="T488" s="1" t="e">
        <f>HYPERLINK(_xlfn.TEXTBEFORE(_xlfn.TEXTAFTER(Table1[[#This Row],[description]],"Spotify:"),CHAR(10)))</f>
        <v>#N/A</v>
      </c>
      <c r="U488" s="1" t="e">
        <f>HYPERLINK(_xlfn.TEXTBEFORE(_xlfn.TEXTAFTER(Table1[[#This Row],[description]],"Apple Music:"),CHAR(10)))</f>
        <v>#N/A</v>
      </c>
      <c r="V488" s="1" t="e">
        <f>HYPERLINK(_xlfn.TEXTBEFORE(_xlfn.TEXTAFTER(Table1[[#This Row],[description]], "JioSaavn:"),CHAR(10)))</f>
        <v>#N/A</v>
      </c>
      <c r="W488" s="1" t="e">
        <f>HYPERLINK(_xlfn.TEXTBEFORE(_xlfn.TEXTAFTER(Table1[[#This Row],[description]], "Instagram Reel:"),CHAR(10)))</f>
        <v>#N/A</v>
      </c>
    </row>
    <row r="489" spans="1:23" x14ac:dyDescent="0.3">
      <c r="A489" t="s">
        <v>11</v>
      </c>
      <c r="B489" t="s">
        <v>3490</v>
      </c>
      <c r="C489" t="s">
        <v>3491</v>
      </c>
      <c r="D489" t="s">
        <v>3492</v>
      </c>
      <c r="E489" t="s">
        <v>3489</v>
      </c>
      <c r="F489" t="s">
        <v>16</v>
      </c>
      <c r="G489" t="s">
        <v>2029</v>
      </c>
      <c r="H489" t="s">
        <v>3493</v>
      </c>
      <c r="I489" t="s">
        <v>3494</v>
      </c>
      <c r="J489" t="s">
        <v>3495</v>
      </c>
      <c r="K489" t="e">
        <f>LEFT(_xlfn.TEXTAFTER(Table1[[#This Row],[description]],"Music On:"),10)</f>
        <v>#N/A</v>
      </c>
      <c r="L489" t="str" cm="1">
        <f t="array" ref="L4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89" t="str">
        <f>_xlfn.TEXTBEFORE(Table1[[#This Row],[Title]],{":","(","-"})</f>
        <v xml:space="preserve">AYEN KIVEN </v>
      </c>
      <c r="N489" t="e">
        <f>_xlfn.TEXTBEFORE(_xlfn.TEXTAFTER(Table1[[#This Row],[description]],"Singer:"),CHAR(10))</f>
        <v>#N/A</v>
      </c>
      <c r="O489" t="e">
        <f>_xlfn.TEXTBEFORE(_xlfn.TEXTAFTER(Table1[[#This Row],[description]],"Lyrics:"),CHAR(10))</f>
        <v>#N/A</v>
      </c>
      <c r="P489" t="e">
        <f>_xlfn.TEXTBEFORE(_xlfn.TEXTAFTER(Table1[[#This Row],[description]],"Composer:"),CHAR(10))</f>
        <v>#N/A</v>
      </c>
      <c r="Q489" t="e">
        <f>_xlfn.TEXTBEFORE(_xlfn.TEXTAFTER(Table1[[#This Row],[description]],CHAR(10)&amp;"Music:"),CHAR(10))</f>
        <v>#N/A</v>
      </c>
      <c r="R489" t="e">
        <f>_xlfn.TEXTBEFORE(_xlfn.TEXTAFTER(Table1[[#This Row],[description]],CHAR(10)&amp;"Video:"),CHAR(10))</f>
        <v>#N/A</v>
      </c>
      <c r="S489" s="1" t="e">
        <f>HYPERLINK(_xlfn.TEXTBEFORE(_xlfn.TEXTAFTER(Table1[[#This Row],[description]],"YouTube Music:"),CHAR(10)))</f>
        <v>#N/A</v>
      </c>
      <c r="T489" s="1" t="e">
        <f>HYPERLINK(_xlfn.TEXTBEFORE(_xlfn.TEXTAFTER(Table1[[#This Row],[description]],"Spotify:"),CHAR(10)))</f>
        <v>#N/A</v>
      </c>
      <c r="U489" s="1" t="e">
        <f>HYPERLINK(_xlfn.TEXTBEFORE(_xlfn.TEXTAFTER(Table1[[#This Row],[description]],"Apple Music:"),CHAR(10)))</f>
        <v>#N/A</v>
      </c>
      <c r="V489" s="1" t="e">
        <f>HYPERLINK(_xlfn.TEXTBEFORE(_xlfn.TEXTAFTER(Table1[[#This Row],[description]], "JioSaavn:"),CHAR(10)))</f>
        <v>#N/A</v>
      </c>
      <c r="W489" s="1" t="e">
        <f>HYPERLINK(_xlfn.TEXTBEFORE(_xlfn.TEXTAFTER(Table1[[#This Row],[description]], "Instagram Reel:"),CHAR(10)))</f>
        <v>#N/A</v>
      </c>
    </row>
    <row r="490" spans="1:23" x14ac:dyDescent="0.3">
      <c r="A490" t="s">
        <v>11</v>
      </c>
      <c r="B490" t="s">
        <v>3497</v>
      </c>
      <c r="C490" t="s">
        <v>3498</v>
      </c>
      <c r="D490" t="s">
        <v>3499</v>
      </c>
      <c r="E490" t="s">
        <v>3496</v>
      </c>
      <c r="F490" t="s">
        <v>16</v>
      </c>
      <c r="G490" t="s">
        <v>3500</v>
      </c>
      <c r="H490" t="s">
        <v>3501</v>
      </c>
      <c r="I490" t="s">
        <v>3502</v>
      </c>
      <c r="J490" t="s">
        <v>3503</v>
      </c>
      <c r="K490" t="e">
        <f>LEFT(_xlfn.TEXTAFTER(Table1[[#This Row],[description]],"Music On:"),10)</f>
        <v>#N/A</v>
      </c>
      <c r="L490" t="str" cm="1">
        <f t="array" ref="L4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0" t="str">
        <f>_xlfn.TEXTBEFORE(Table1[[#This Row],[Title]],{":","(","-"})</f>
        <v xml:space="preserve">Ayen Kiven </v>
      </c>
      <c r="N490" t="e">
        <f>_xlfn.TEXTBEFORE(_xlfn.TEXTAFTER(Table1[[#This Row],[description]],"Singer:"),CHAR(10))</f>
        <v>#N/A</v>
      </c>
      <c r="O490" t="e">
        <f>_xlfn.TEXTBEFORE(_xlfn.TEXTAFTER(Table1[[#This Row],[description]],"Lyrics:"),CHAR(10))</f>
        <v>#N/A</v>
      </c>
      <c r="P490" t="e">
        <f>_xlfn.TEXTBEFORE(_xlfn.TEXTAFTER(Table1[[#This Row],[description]],"Composer:"),CHAR(10))</f>
        <v>#N/A</v>
      </c>
      <c r="Q490" t="e">
        <f>_xlfn.TEXTBEFORE(_xlfn.TEXTAFTER(Table1[[#This Row],[description]],CHAR(10)&amp;"Music:"),CHAR(10))</f>
        <v>#N/A</v>
      </c>
      <c r="R490" t="e">
        <f>_xlfn.TEXTBEFORE(_xlfn.TEXTAFTER(Table1[[#This Row],[description]],CHAR(10)&amp;"Video:"),CHAR(10))</f>
        <v>#N/A</v>
      </c>
      <c r="S490" s="1" t="e">
        <f>HYPERLINK(_xlfn.TEXTBEFORE(_xlfn.TEXTAFTER(Table1[[#This Row],[description]],"YouTube Music:"),CHAR(10)))</f>
        <v>#N/A</v>
      </c>
      <c r="T490" s="1" t="e">
        <f>HYPERLINK(_xlfn.TEXTBEFORE(_xlfn.TEXTAFTER(Table1[[#This Row],[description]],"Spotify:"),CHAR(10)))</f>
        <v>#N/A</v>
      </c>
      <c r="U490" s="1" t="e">
        <f>HYPERLINK(_xlfn.TEXTBEFORE(_xlfn.TEXTAFTER(Table1[[#This Row],[description]],"Apple Music:"),CHAR(10)))</f>
        <v>#N/A</v>
      </c>
      <c r="V490" s="1" t="e">
        <f>HYPERLINK(_xlfn.TEXTBEFORE(_xlfn.TEXTAFTER(Table1[[#This Row],[description]], "JioSaavn:"),CHAR(10)))</f>
        <v>#N/A</v>
      </c>
      <c r="W490" s="1" t="e">
        <f>HYPERLINK(_xlfn.TEXTBEFORE(_xlfn.TEXTAFTER(Table1[[#This Row],[description]], "Instagram Reel:"),CHAR(10)))</f>
        <v>#N/A</v>
      </c>
    </row>
    <row r="491" spans="1:23" x14ac:dyDescent="0.3">
      <c r="A491" t="s">
        <v>11</v>
      </c>
      <c r="B491" t="s">
        <v>3505</v>
      </c>
      <c r="C491" t="s">
        <v>3506</v>
      </c>
      <c r="D491" t="s">
        <v>3507</v>
      </c>
      <c r="E491" t="s">
        <v>3504</v>
      </c>
      <c r="F491" t="s">
        <v>16</v>
      </c>
      <c r="G491" t="s">
        <v>161</v>
      </c>
      <c r="H491" t="s">
        <v>3508</v>
      </c>
      <c r="I491" t="s">
        <v>3509</v>
      </c>
      <c r="J491" t="s">
        <v>3510</v>
      </c>
      <c r="K491" t="e">
        <f>LEFT(_xlfn.TEXTAFTER(Table1[[#This Row],[description]],"Music On:"),10)</f>
        <v>#N/A</v>
      </c>
      <c r="L491" t="str" cm="1">
        <f t="array" ref="L4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1" t="str">
        <f>_xlfn.TEXTBEFORE(Table1[[#This Row],[Title]],{":","(","-"})</f>
        <v xml:space="preserve">Overflow By Hairat Aulakh </v>
      </c>
      <c r="N491" t="e">
        <f>_xlfn.TEXTBEFORE(_xlfn.TEXTAFTER(Table1[[#This Row],[description]],"Singer:"),CHAR(10))</f>
        <v>#N/A</v>
      </c>
      <c r="O491" t="e">
        <f>_xlfn.TEXTBEFORE(_xlfn.TEXTAFTER(Table1[[#This Row],[description]],"Lyrics:"),CHAR(10))</f>
        <v>#N/A</v>
      </c>
      <c r="P491" t="e">
        <f>_xlfn.TEXTBEFORE(_xlfn.TEXTAFTER(Table1[[#This Row],[description]],"Composer:"),CHAR(10))</f>
        <v>#N/A</v>
      </c>
      <c r="Q491" t="e">
        <f>_xlfn.TEXTBEFORE(_xlfn.TEXTAFTER(Table1[[#This Row],[description]],CHAR(10)&amp;"Music:"),CHAR(10))</f>
        <v>#N/A</v>
      </c>
      <c r="R491" t="e">
        <f>_xlfn.TEXTBEFORE(_xlfn.TEXTAFTER(Table1[[#This Row],[description]],CHAR(10)&amp;"Video:"),CHAR(10))</f>
        <v>#N/A</v>
      </c>
      <c r="S491" s="1" t="e">
        <f>HYPERLINK(_xlfn.TEXTBEFORE(_xlfn.TEXTAFTER(Table1[[#This Row],[description]],"YouTube Music:"),CHAR(10)))</f>
        <v>#N/A</v>
      </c>
      <c r="T491" s="1" t="e">
        <f>HYPERLINK(_xlfn.TEXTBEFORE(_xlfn.TEXTAFTER(Table1[[#This Row],[description]],"Spotify:"),CHAR(10)))</f>
        <v>#N/A</v>
      </c>
      <c r="U491" s="1" t="e">
        <f>HYPERLINK(_xlfn.TEXTBEFORE(_xlfn.TEXTAFTER(Table1[[#This Row],[description]],"Apple Music:"),CHAR(10)))</f>
        <v>#N/A</v>
      </c>
      <c r="V491" s="1" t="e">
        <f>HYPERLINK(_xlfn.TEXTBEFORE(_xlfn.TEXTAFTER(Table1[[#This Row],[description]], "JioSaavn:"),CHAR(10)))</f>
        <v>#N/A</v>
      </c>
      <c r="W491" s="1" t="e">
        <f>HYPERLINK(_xlfn.TEXTBEFORE(_xlfn.TEXTAFTER(Table1[[#This Row],[description]], "Instagram Reel:"),CHAR(10)))</f>
        <v>#N/A</v>
      </c>
    </row>
    <row r="492" spans="1:23" x14ac:dyDescent="0.3">
      <c r="A492" t="s">
        <v>11</v>
      </c>
      <c r="B492" t="s">
        <v>3512</v>
      </c>
      <c r="C492" t="s">
        <v>3513</v>
      </c>
      <c r="D492" t="s">
        <v>3514</v>
      </c>
      <c r="E492" t="s">
        <v>3511</v>
      </c>
      <c r="F492" t="s">
        <v>16</v>
      </c>
      <c r="G492" t="s">
        <v>738</v>
      </c>
      <c r="H492" t="s">
        <v>3515</v>
      </c>
      <c r="I492" t="s">
        <v>3516</v>
      </c>
      <c r="J492" t="s">
        <v>3517</v>
      </c>
      <c r="K492" t="e">
        <f>LEFT(_xlfn.TEXTAFTER(Table1[[#This Row],[description]],"Music On:"),10)</f>
        <v>#N/A</v>
      </c>
      <c r="L492" t="str" cm="1">
        <f t="array" ref="L4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2" t="str">
        <f>_xlfn.TEXTBEFORE(Table1[[#This Row],[Title]],{":","(","-"})</f>
        <v xml:space="preserve">Badmashi </v>
      </c>
      <c r="N492" t="e">
        <f>_xlfn.TEXTBEFORE(_xlfn.TEXTAFTER(Table1[[#This Row],[description]],"Singer:"),CHAR(10))</f>
        <v>#N/A</v>
      </c>
      <c r="O492" t="e">
        <f>_xlfn.TEXTBEFORE(_xlfn.TEXTAFTER(Table1[[#This Row],[description]],"Lyrics:"),CHAR(10))</f>
        <v>#N/A</v>
      </c>
      <c r="P492" t="e">
        <f>_xlfn.TEXTBEFORE(_xlfn.TEXTAFTER(Table1[[#This Row],[description]],"Composer:"),CHAR(10))</f>
        <v>#N/A</v>
      </c>
      <c r="Q492" t="e">
        <f>_xlfn.TEXTBEFORE(_xlfn.TEXTAFTER(Table1[[#This Row],[description]],CHAR(10)&amp;"Music:"),CHAR(10))</f>
        <v>#N/A</v>
      </c>
      <c r="R492" t="e">
        <f>_xlfn.TEXTBEFORE(_xlfn.TEXTAFTER(Table1[[#This Row],[description]],CHAR(10)&amp;"Video:"),CHAR(10))</f>
        <v>#N/A</v>
      </c>
      <c r="S492" s="1" t="e">
        <f>HYPERLINK(_xlfn.TEXTBEFORE(_xlfn.TEXTAFTER(Table1[[#This Row],[description]],"YouTube Music:"),CHAR(10)))</f>
        <v>#N/A</v>
      </c>
      <c r="T492" s="1" t="e">
        <f>HYPERLINK(_xlfn.TEXTBEFORE(_xlfn.TEXTAFTER(Table1[[#This Row],[description]],"Spotify:"),CHAR(10)))</f>
        <v>#N/A</v>
      </c>
      <c r="U492" s="1" t="e">
        <f>HYPERLINK(_xlfn.TEXTBEFORE(_xlfn.TEXTAFTER(Table1[[#This Row],[description]],"Apple Music:"),CHAR(10)))</f>
        <v>#N/A</v>
      </c>
      <c r="V492" s="1" t="e">
        <f>HYPERLINK(_xlfn.TEXTBEFORE(_xlfn.TEXTAFTER(Table1[[#This Row],[description]], "JioSaavn:"),CHAR(10)))</f>
        <v>#N/A</v>
      </c>
      <c r="W492" s="1" t="e">
        <f>HYPERLINK(_xlfn.TEXTBEFORE(_xlfn.TEXTAFTER(Table1[[#This Row],[description]], "Instagram Reel:"),CHAR(10)))</f>
        <v>#N/A</v>
      </c>
    </row>
    <row r="493" spans="1:23" x14ac:dyDescent="0.3">
      <c r="A493" t="s">
        <v>11</v>
      </c>
      <c r="B493" t="s">
        <v>3519</v>
      </c>
      <c r="C493" t="s">
        <v>3520</v>
      </c>
      <c r="D493" t="s">
        <v>3521</v>
      </c>
      <c r="E493" t="s">
        <v>3518</v>
      </c>
      <c r="F493" t="s">
        <v>16</v>
      </c>
      <c r="G493" t="s">
        <v>330</v>
      </c>
      <c r="H493" t="s">
        <v>3522</v>
      </c>
      <c r="I493" t="s">
        <v>3523</v>
      </c>
      <c r="J493" t="s">
        <v>3524</v>
      </c>
      <c r="K493" t="e">
        <f>LEFT(_xlfn.TEXTAFTER(Table1[[#This Row],[description]],"Music On:"),10)</f>
        <v>#N/A</v>
      </c>
      <c r="L493" t="str" cm="1">
        <f t="array" ref="L4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3" t="str">
        <f>_xlfn.TEXTBEFORE(Table1[[#This Row],[Title]],{":","(","-"})</f>
        <v xml:space="preserve">Haseena </v>
      </c>
      <c r="N493" t="e">
        <f>_xlfn.TEXTBEFORE(_xlfn.TEXTAFTER(Table1[[#This Row],[description]],"Singer:"),CHAR(10))</f>
        <v>#N/A</v>
      </c>
      <c r="O493" t="e">
        <f>_xlfn.TEXTBEFORE(_xlfn.TEXTAFTER(Table1[[#This Row],[description]],"Lyrics:"),CHAR(10))</f>
        <v>#N/A</v>
      </c>
      <c r="P493" t="e">
        <f>_xlfn.TEXTBEFORE(_xlfn.TEXTAFTER(Table1[[#This Row],[description]],"Composer:"),CHAR(10))</f>
        <v>#N/A</v>
      </c>
      <c r="Q493" t="e">
        <f>_xlfn.TEXTBEFORE(_xlfn.TEXTAFTER(Table1[[#This Row],[description]],CHAR(10)&amp;"Music:"),CHAR(10))</f>
        <v>#N/A</v>
      </c>
      <c r="R493" t="e">
        <f>_xlfn.TEXTBEFORE(_xlfn.TEXTAFTER(Table1[[#This Row],[description]],CHAR(10)&amp;"Video:"),CHAR(10))</f>
        <v>#N/A</v>
      </c>
      <c r="S493" s="1" t="e">
        <f>HYPERLINK(_xlfn.TEXTBEFORE(_xlfn.TEXTAFTER(Table1[[#This Row],[description]],"YouTube Music:"),CHAR(10)))</f>
        <v>#N/A</v>
      </c>
      <c r="T493" s="1" t="e">
        <f>HYPERLINK(_xlfn.TEXTBEFORE(_xlfn.TEXTAFTER(Table1[[#This Row],[description]],"Spotify:"),CHAR(10)))</f>
        <v>#N/A</v>
      </c>
      <c r="U493" s="1" t="e">
        <f>HYPERLINK(_xlfn.TEXTBEFORE(_xlfn.TEXTAFTER(Table1[[#This Row],[description]],"Apple Music:"),CHAR(10)))</f>
        <v>#N/A</v>
      </c>
      <c r="V493" s="1" t="e">
        <f>HYPERLINK(_xlfn.TEXTBEFORE(_xlfn.TEXTAFTER(Table1[[#This Row],[description]], "JioSaavn:"),CHAR(10)))</f>
        <v>#N/A</v>
      </c>
      <c r="W493" s="1" t="e">
        <f>HYPERLINK(_xlfn.TEXTBEFORE(_xlfn.TEXTAFTER(Table1[[#This Row],[description]], "Instagram Reel:"),CHAR(10)))</f>
        <v>#N/A</v>
      </c>
    </row>
    <row r="494" spans="1:23" x14ac:dyDescent="0.3">
      <c r="A494" t="s">
        <v>11</v>
      </c>
      <c r="B494" t="s">
        <v>3526</v>
      </c>
      <c r="C494" t="s">
        <v>3527</v>
      </c>
      <c r="D494" t="s">
        <v>3528</v>
      </c>
      <c r="E494" t="s">
        <v>3525</v>
      </c>
      <c r="F494" t="s">
        <v>16</v>
      </c>
      <c r="G494" t="s">
        <v>3529</v>
      </c>
      <c r="H494" t="s">
        <v>3530</v>
      </c>
      <c r="I494" t="s">
        <v>3531</v>
      </c>
      <c r="J494" t="s">
        <v>3532</v>
      </c>
      <c r="K494" t="e">
        <f>LEFT(_xlfn.TEXTAFTER(Table1[[#This Row],[description]],"Music On:"),10)</f>
        <v>#N/A</v>
      </c>
      <c r="L494" t="str" cm="1">
        <f t="array" ref="L4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4" t="str">
        <f>_xlfn.TEXTBEFORE(Table1[[#This Row],[Title]],{":","(","-"})</f>
        <v xml:space="preserve">Yaarian </v>
      </c>
      <c r="N494" t="e">
        <f>_xlfn.TEXTBEFORE(_xlfn.TEXTAFTER(Table1[[#This Row],[description]],"Singer:"),CHAR(10))</f>
        <v>#N/A</v>
      </c>
      <c r="O494" t="e">
        <f>_xlfn.TEXTBEFORE(_xlfn.TEXTAFTER(Table1[[#This Row],[description]],"Lyrics:"),CHAR(10))</f>
        <v>#N/A</v>
      </c>
      <c r="P494" t="e">
        <f>_xlfn.TEXTBEFORE(_xlfn.TEXTAFTER(Table1[[#This Row],[description]],"Composer:"),CHAR(10))</f>
        <v>#N/A</v>
      </c>
      <c r="Q494" t="e">
        <f>_xlfn.TEXTBEFORE(_xlfn.TEXTAFTER(Table1[[#This Row],[description]],CHAR(10)&amp;"Music:"),CHAR(10))</f>
        <v>#N/A</v>
      </c>
      <c r="R494" t="e">
        <f>_xlfn.TEXTBEFORE(_xlfn.TEXTAFTER(Table1[[#This Row],[description]],CHAR(10)&amp;"Video:"),CHAR(10))</f>
        <v>#N/A</v>
      </c>
      <c r="S494" s="1" t="e">
        <f>HYPERLINK(_xlfn.TEXTBEFORE(_xlfn.TEXTAFTER(Table1[[#This Row],[description]],"YouTube Music:"),CHAR(10)))</f>
        <v>#N/A</v>
      </c>
      <c r="T494" s="1" t="e">
        <f>HYPERLINK(_xlfn.TEXTBEFORE(_xlfn.TEXTAFTER(Table1[[#This Row],[description]],"Spotify:"),CHAR(10)))</f>
        <v>#N/A</v>
      </c>
      <c r="U494" s="1" t="e">
        <f>HYPERLINK(_xlfn.TEXTBEFORE(_xlfn.TEXTAFTER(Table1[[#This Row],[description]],"Apple Music:"),CHAR(10)))</f>
        <v>#N/A</v>
      </c>
      <c r="V494" s="1" t="e">
        <f>HYPERLINK(_xlfn.TEXTBEFORE(_xlfn.TEXTAFTER(Table1[[#This Row],[description]], "JioSaavn:"),CHAR(10)))</f>
        <v>#N/A</v>
      </c>
      <c r="W494" s="1" t="e">
        <f>HYPERLINK(_xlfn.TEXTBEFORE(_xlfn.TEXTAFTER(Table1[[#This Row],[description]], "Instagram Reel:"),CHAR(10)))</f>
        <v>#N/A</v>
      </c>
    </row>
    <row r="495" spans="1:23" x14ac:dyDescent="0.3">
      <c r="A495" t="s">
        <v>11</v>
      </c>
      <c r="B495" t="s">
        <v>3534</v>
      </c>
      <c r="C495" t="s">
        <v>3535</v>
      </c>
      <c r="D495" t="s">
        <v>3536</v>
      </c>
      <c r="E495" t="s">
        <v>3533</v>
      </c>
      <c r="F495" t="s">
        <v>16</v>
      </c>
      <c r="G495" t="s">
        <v>270</v>
      </c>
      <c r="H495" t="s">
        <v>3537</v>
      </c>
      <c r="I495" t="s">
        <v>3538</v>
      </c>
      <c r="J495" t="s">
        <v>3539</v>
      </c>
      <c r="K495" t="e">
        <f>LEFT(_xlfn.TEXTAFTER(Table1[[#This Row],[description]],"Music On:"),10)</f>
        <v>#N/A</v>
      </c>
      <c r="L495" t="str" cm="1">
        <f t="array" ref="L4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5" t="str">
        <f>_xlfn.TEXTBEFORE(Table1[[#This Row],[Title]],{":","(","-"})</f>
        <v xml:space="preserve">Nain </v>
      </c>
      <c r="N495" t="e">
        <f>_xlfn.TEXTBEFORE(_xlfn.TEXTAFTER(Table1[[#This Row],[description]],"Singer:"),CHAR(10))</f>
        <v>#N/A</v>
      </c>
      <c r="O495" t="e">
        <f>_xlfn.TEXTBEFORE(_xlfn.TEXTAFTER(Table1[[#This Row],[description]],"Lyrics:"),CHAR(10))</f>
        <v>#N/A</v>
      </c>
      <c r="P495" t="e">
        <f>_xlfn.TEXTBEFORE(_xlfn.TEXTAFTER(Table1[[#This Row],[description]],"Composer:"),CHAR(10))</f>
        <v>#N/A</v>
      </c>
      <c r="Q495" t="e">
        <f>_xlfn.TEXTBEFORE(_xlfn.TEXTAFTER(Table1[[#This Row],[description]],CHAR(10)&amp;"Music:"),CHAR(10))</f>
        <v>#N/A</v>
      </c>
      <c r="R495" t="e">
        <f>_xlfn.TEXTBEFORE(_xlfn.TEXTAFTER(Table1[[#This Row],[description]],CHAR(10)&amp;"Video:"),CHAR(10))</f>
        <v>#N/A</v>
      </c>
      <c r="S495" s="1" t="e">
        <f>HYPERLINK(_xlfn.TEXTBEFORE(_xlfn.TEXTAFTER(Table1[[#This Row],[description]],"YouTube Music:"),CHAR(10)))</f>
        <v>#N/A</v>
      </c>
      <c r="T495" s="1" t="e">
        <f>HYPERLINK(_xlfn.TEXTBEFORE(_xlfn.TEXTAFTER(Table1[[#This Row],[description]],"Spotify:"),CHAR(10)))</f>
        <v>#N/A</v>
      </c>
      <c r="U495" s="1" t="e">
        <f>HYPERLINK(_xlfn.TEXTBEFORE(_xlfn.TEXTAFTER(Table1[[#This Row],[description]],"Apple Music:"),CHAR(10)))</f>
        <v>#N/A</v>
      </c>
      <c r="V495" s="1" t="e">
        <f>HYPERLINK(_xlfn.TEXTBEFORE(_xlfn.TEXTAFTER(Table1[[#This Row],[description]], "JioSaavn:"),CHAR(10)))</f>
        <v>#N/A</v>
      </c>
      <c r="W495" s="1" t="e">
        <f>HYPERLINK(_xlfn.TEXTBEFORE(_xlfn.TEXTAFTER(Table1[[#This Row],[description]], "Instagram Reel:"),CHAR(10)))</f>
        <v>#N/A</v>
      </c>
    </row>
    <row r="496" spans="1:23" x14ac:dyDescent="0.3">
      <c r="A496" t="s">
        <v>11</v>
      </c>
      <c r="B496" t="s">
        <v>3541</v>
      </c>
      <c r="C496" t="s">
        <v>3542</v>
      </c>
      <c r="D496" t="s">
        <v>3543</v>
      </c>
      <c r="E496" t="s">
        <v>3540</v>
      </c>
      <c r="F496" t="s">
        <v>16</v>
      </c>
      <c r="G496" t="s">
        <v>2650</v>
      </c>
      <c r="H496" t="s">
        <v>3544</v>
      </c>
      <c r="I496" t="s">
        <v>3545</v>
      </c>
      <c r="J496" t="s">
        <v>3546</v>
      </c>
      <c r="K496" t="e">
        <f>LEFT(_xlfn.TEXTAFTER(Table1[[#This Row],[description]],"Music On:"),10)</f>
        <v>#N/A</v>
      </c>
      <c r="L496" t="str" cm="1">
        <f t="array" ref="L4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6" t="str">
        <f>_xlfn.TEXTBEFORE(Table1[[#This Row],[Title]],{":","(","-"})</f>
        <v xml:space="preserve">Hass Ke </v>
      </c>
      <c r="N496" t="e">
        <f>_xlfn.TEXTBEFORE(_xlfn.TEXTAFTER(Table1[[#This Row],[description]],"Singer:"),CHAR(10))</f>
        <v>#N/A</v>
      </c>
      <c r="O496" t="e">
        <f>_xlfn.TEXTBEFORE(_xlfn.TEXTAFTER(Table1[[#This Row],[description]],"Lyrics:"),CHAR(10))</f>
        <v>#N/A</v>
      </c>
      <c r="P496" t="e">
        <f>_xlfn.TEXTBEFORE(_xlfn.TEXTAFTER(Table1[[#This Row],[description]],"Composer:"),CHAR(10))</f>
        <v>#N/A</v>
      </c>
      <c r="Q496" t="e">
        <f>_xlfn.TEXTBEFORE(_xlfn.TEXTAFTER(Table1[[#This Row],[description]],CHAR(10)&amp;"Music:"),CHAR(10))</f>
        <v>#N/A</v>
      </c>
      <c r="R496" t="e">
        <f>_xlfn.TEXTBEFORE(_xlfn.TEXTAFTER(Table1[[#This Row],[description]],CHAR(10)&amp;"Video:"),CHAR(10))</f>
        <v>#N/A</v>
      </c>
      <c r="S496" s="1" t="e">
        <f>HYPERLINK(_xlfn.TEXTBEFORE(_xlfn.TEXTAFTER(Table1[[#This Row],[description]],"YouTube Music:"),CHAR(10)))</f>
        <v>#N/A</v>
      </c>
      <c r="T496" s="1" t="e">
        <f>HYPERLINK(_xlfn.TEXTBEFORE(_xlfn.TEXTAFTER(Table1[[#This Row],[description]],"Spotify:"),CHAR(10)))</f>
        <v>#N/A</v>
      </c>
      <c r="U496" s="1" t="e">
        <f>HYPERLINK(_xlfn.TEXTBEFORE(_xlfn.TEXTAFTER(Table1[[#This Row],[description]],"Apple Music:"),CHAR(10)))</f>
        <v>#N/A</v>
      </c>
      <c r="V496" s="1" t="e">
        <f>HYPERLINK(_xlfn.TEXTBEFORE(_xlfn.TEXTAFTER(Table1[[#This Row],[description]], "JioSaavn:"),CHAR(10)))</f>
        <v>#N/A</v>
      </c>
      <c r="W496" s="1" t="e">
        <f>HYPERLINK(_xlfn.TEXTBEFORE(_xlfn.TEXTAFTER(Table1[[#This Row],[description]], "Instagram Reel:"),CHAR(10)))</f>
        <v>#N/A</v>
      </c>
    </row>
    <row r="497" spans="1:23" x14ac:dyDescent="0.3">
      <c r="A497" t="s">
        <v>11</v>
      </c>
      <c r="B497" t="s">
        <v>3548</v>
      </c>
      <c r="C497" t="s">
        <v>3549</v>
      </c>
      <c r="D497" t="s">
        <v>3550</v>
      </c>
      <c r="E497" t="s">
        <v>3547</v>
      </c>
      <c r="F497" t="s">
        <v>16</v>
      </c>
      <c r="G497" t="s">
        <v>361</v>
      </c>
      <c r="H497" t="s">
        <v>3551</v>
      </c>
      <c r="I497" t="s">
        <v>3552</v>
      </c>
      <c r="J497" t="s">
        <v>3553</v>
      </c>
      <c r="K497" t="e">
        <f>LEFT(_xlfn.TEXTAFTER(Table1[[#This Row],[description]],"Music On:"),10)</f>
        <v>#N/A</v>
      </c>
      <c r="L497" t="str" cm="1">
        <f t="array" ref="L4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7" t="str">
        <f>_xlfn.TEXTBEFORE(Table1[[#This Row],[Title]],{":","(","-"})</f>
        <v xml:space="preserve">Heel </v>
      </c>
      <c r="N497" t="e">
        <f>_xlfn.TEXTBEFORE(_xlfn.TEXTAFTER(Table1[[#This Row],[description]],"Singer:"),CHAR(10))</f>
        <v>#N/A</v>
      </c>
      <c r="O497" t="e">
        <f>_xlfn.TEXTBEFORE(_xlfn.TEXTAFTER(Table1[[#This Row],[description]],"Lyrics:"),CHAR(10))</f>
        <v>#N/A</v>
      </c>
      <c r="P497" t="e">
        <f>_xlfn.TEXTBEFORE(_xlfn.TEXTAFTER(Table1[[#This Row],[description]],"Composer:"),CHAR(10))</f>
        <v>#N/A</v>
      </c>
      <c r="Q497" t="e">
        <f>_xlfn.TEXTBEFORE(_xlfn.TEXTAFTER(Table1[[#This Row],[description]],CHAR(10)&amp;"Music:"),CHAR(10))</f>
        <v>#N/A</v>
      </c>
      <c r="R497" t="e">
        <f>_xlfn.TEXTBEFORE(_xlfn.TEXTAFTER(Table1[[#This Row],[description]],CHAR(10)&amp;"Video:"),CHAR(10))</f>
        <v>#N/A</v>
      </c>
      <c r="S497" s="1" t="e">
        <f>HYPERLINK(_xlfn.TEXTBEFORE(_xlfn.TEXTAFTER(Table1[[#This Row],[description]],"YouTube Music:"),CHAR(10)))</f>
        <v>#N/A</v>
      </c>
      <c r="T497" s="1" t="e">
        <f>HYPERLINK(_xlfn.TEXTBEFORE(_xlfn.TEXTAFTER(Table1[[#This Row],[description]],"Spotify:"),CHAR(10)))</f>
        <v>#N/A</v>
      </c>
      <c r="U497" s="1" t="e">
        <f>HYPERLINK(_xlfn.TEXTBEFORE(_xlfn.TEXTAFTER(Table1[[#This Row],[description]],"Apple Music:"),CHAR(10)))</f>
        <v>#N/A</v>
      </c>
      <c r="V497" s="1" t="e">
        <f>HYPERLINK(_xlfn.TEXTBEFORE(_xlfn.TEXTAFTER(Table1[[#This Row],[description]], "JioSaavn:"),CHAR(10)))</f>
        <v>#N/A</v>
      </c>
      <c r="W497" s="1" t="e">
        <f>HYPERLINK(_xlfn.TEXTBEFORE(_xlfn.TEXTAFTER(Table1[[#This Row],[description]], "Instagram Reel:"),CHAR(10)))</f>
        <v>#N/A</v>
      </c>
    </row>
    <row r="498" spans="1:23" x14ac:dyDescent="0.3">
      <c r="A498" t="s">
        <v>11</v>
      </c>
      <c r="B498" t="s">
        <v>3555</v>
      </c>
      <c r="C498" t="s">
        <v>3556</v>
      </c>
      <c r="D498" t="s">
        <v>3557</v>
      </c>
      <c r="E498" t="s">
        <v>3554</v>
      </c>
      <c r="F498" t="s">
        <v>16</v>
      </c>
      <c r="G498" t="s">
        <v>385</v>
      </c>
      <c r="H498" t="s">
        <v>3558</v>
      </c>
      <c r="I498" t="s">
        <v>3559</v>
      </c>
      <c r="J498" t="s">
        <v>3560</v>
      </c>
      <c r="K498" t="e">
        <f>LEFT(_xlfn.TEXTAFTER(Table1[[#This Row],[description]],"Music On:"),10)</f>
        <v>#N/A</v>
      </c>
      <c r="L498" t="str" cm="1">
        <f t="array" ref="L4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8" t="str">
        <f>_xlfn.TEXTBEFORE(Table1[[#This Row],[Title]],{":","(","-"})</f>
        <v xml:space="preserve">Yaara Tere Warga </v>
      </c>
      <c r="N498" t="e">
        <f>_xlfn.TEXTBEFORE(_xlfn.TEXTAFTER(Table1[[#This Row],[description]],"Singer:"),CHAR(10))</f>
        <v>#N/A</v>
      </c>
      <c r="O498" t="e">
        <f>_xlfn.TEXTBEFORE(_xlfn.TEXTAFTER(Table1[[#This Row],[description]],"Lyrics:"),CHAR(10))</f>
        <v>#N/A</v>
      </c>
      <c r="P498" t="e">
        <f>_xlfn.TEXTBEFORE(_xlfn.TEXTAFTER(Table1[[#This Row],[description]],"Composer:"),CHAR(10))</f>
        <v>#N/A</v>
      </c>
      <c r="Q498" t="e">
        <f>_xlfn.TEXTBEFORE(_xlfn.TEXTAFTER(Table1[[#This Row],[description]],CHAR(10)&amp;"Music:"),CHAR(10))</f>
        <v>#N/A</v>
      </c>
      <c r="R498" t="e">
        <f>_xlfn.TEXTBEFORE(_xlfn.TEXTAFTER(Table1[[#This Row],[description]],CHAR(10)&amp;"Video:"),CHAR(10))</f>
        <v>#N/A</v>
      </c>
      <c r="S498" s="1" t="e">
        <f>HYPERLINK(_xlfn.TEXTBEFORE(_xlfn.TEXTAFTER(Table1[[#This Row],[description]],"YouTube Music:"),CHAR(10)))</f>
        <v>#N/A</v>
      </c>
      <c r="T498" s="1" t="e">
        <f>HYPERLINK(_xlfn.TEXTBEFORE(_xlfn.TEXTAFTER(Table1[[#This Row],[description]],"Spotify:"),CHAR(10)))</f>
        <v>#N/A</v>
      </c>
      <c r="U498" s="1" t="e">
        <f>HYPERLINK(_xlfn.TEXTBEFORE(_xlfn.TEXTAFTER(Table1[[#This Row],[description]],"Apple Music:"),CHAR(10)))</f>
        <v>#N/A</v>
      </c>
      <c r="V498" s="1" t="e">
        <f>HYPERLINK(_xlfn.TEXTBEFORE(_xlfn.TEXTAFTER(Table1[[#This Row],[description]], "JioSaavn:"),CHAR(10)))</f>
        <v>#N/A</v>
      </c>
      <c r="W498" s="1" t="e">
        <f>HYPERLINK(_xlfn.TEXTBEFORE(_xlfn.TEXTAFTER(Table1[[#This Row],[description]], "Instagram Reel:"),CHAR(10)))</f>
        <v>#N/A</v>
      </c>
    </row>
    <row r="499" spans="1:23" x14ac:dyDescent="0.3">
      <c r="A499" t="s">
        <v>11</v>
      </c>
      <c r="B499" t="s">
        <v>3562</v>
      </c>
      <c r="C499" t="s">
        <v>3563</v>
      </c>
      <c r="D499" t="s">
        <v>3564</v>
      </c>
      <c r="E499" t="s">
        <v>3561</v>
      </c>
      <c r="F499" t="s">
        <v>16</v>
      </c>
      <c r="G499" t="s">
        <v>2259</v>
      </c>
      <c r="H499" t="s">
        <v>3565</v>
      </c>
      <c r="I499" t="s">
        <v>3566</v>
      </c>
      <c r="J499" t="s">
        <v>3567</v>
      </c>
      <c r="K499" t="e">
        <f>LEFT(_xlfn.TEXTAFTER(Table1[[#This Row],[description]],"Music On:"),10)</f>
        <v>#N/A</v>
      </c>
      <c r="L499" t="str" cm="1">
        <f t="array" ref="L4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499" t="str">
        <f>_xlfn.TEXTBEFORE(Table1[[#This Row],[Title]],{":","(","-"})</f>
        <v xml:space="preserve">No Competition </v>
      </c>
      <c r="N499" t="e">
        <f>_xlfn.TEXTBEFORE(_xlfn.TEXTAFTER(Table1[[#This Row],[description]],"Singer:"),CHAR(10))</f>
        <v>#N/A</v>
      </c>
      <c r="O499" t="e">
        <f>_xlfn.TEXTBEFORE(_xlfn.TEXTAFTER(Table1[[#This Row],[description]],"Lyrics:"),CHAR(10))</f>
        <v>#N/A</v>
      </c>
      <c r="P499" t="e">
        <f>_xlfn.TEXTBEFORE(_xlfn.TEXTAFTER(Table1[[#This Row],[description]],"Composer:"),CHAR(10))</f>
        <v>#N/A</v>
      </c>
      <c r="Q499" t="e">
        <f>_xlfn.TEXTBEFORE(_xlfn.TEXTAFTER(Table1[[#This Row],[description]],CHAR(10)&amp;"Music:"),CHAR(10))</f>
        <v>#N/A</v>
      </c>
      <c r="R499" t="e">
        <f>_xlfn.TEXTBEFORE(_xlfn.TEXTAFTER(Table1[[#This Row],[description]],CHAR(10)&amp;"Video:"),CHAR(10))</f>
        <v>#N/A</v>
      </c>
      <c r="S499" s="1" t="e">
        <f>HYPERLINK(_xlfn.TEXTBEFORE(_xlfn.TEXTAFTER(Table1[[#This Row],[description]],"YouTube Music:"),CHAR(10)))</f>
        <v>#N/A</v>
      </c>
      <c r="T499" s="1" t="e">
        <f>HYPERLINK(_xlfn.TEXTBEFORE(_xlfn.TEXTAFTER(Table1[[#This Row],[description]],"Spotify:"),CHAR(10)))</f>
        <v>#N/A</v>
      </c>
      <c r="U499" s="1" t="e">
        <f>HYPERLINK(_xlfn.TEXTBEFORE(_xlfn.TEXTAFTER(Table1[[#This Row],[description]],"Apple Music:"),CHAR(10)))</f>
        <v>#N/A</v>
      </c>
      <c r="V499" s="1" t="e">
        <f>HYPERLINK(_xlfn.TEXTBEFORE(_xlfn.TEXTAFTER(Table1[[#This Row],[description]], "JioSaavn:"),CHAR(10)))</f>
        <v>#N/A</v>
      </c>
      <c r="W499" s="1" t="e">
        <f>HYPERLINK(_xlfn.TEXTBEFORE(_xlfn.TEXTAFTER(Table1[[#This Row],[description]], "Instagram Reel:"),CHAR(10)))</f>
        <v>#N/A</v>
      </c>
    </row>
    <row r="500" spans="1:23" x14ac:dyDescent="0.3">
      <c r="A500" t="s">
        <v>11</v>
      </c>
      <c r="B500" t="s">
        <v>3569</v>
      </c>
      <c r="C500" t="s">
        <v>3570</v>
      </c>
      <c r="D500" t="s">
        <v>3571</v>
      </c>
      <c r="E500" t="s">
        <v>3568</v>
      </c>
      <c r="F500" t="s">
        <v>16</v>
      </c>
      <c r="G500" t="s">
        <v>293</v>
      </c>
      <c r="H500" t="s">
        <v>3572</v>
      </c>
      <c r="I500" t="s">
        <v>3573</v>
      </c>
      <c r="J500" t="s">
        <v>3574</v>
      </c>
      <c r="K500" t="str">
        <f>LEFT(_xlfn.TEXTAFTER(Table1[[#This Row],[description]],"Label:"),10)</f>
        <v xml:space="preserve"> Geet MP3
</v>
      </c>
      <c r="L500" t="str" cm="1">
        <f t="array" ref="L5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0" t="str">
        <f>_xlfn.TEXTBEFORE(Table1[[#This Row],[Title]],{":","(","-"})</f>
        <v xml:space="preserve">YES OR NO </v>
      </c>
      <c r="N500" t="str">
        <f>_xlfn.TEXTBEFORE(_xlfn.TEXTAFTER(Table1[[#This Row],[description]],"Singer:"),CHAR(10))</f>
        <v xml:space="preserve"> Jass Manak</v>
      </c>
      <c r="O500" t="str">
        <f>_xlfn.TEXTBEFORE(_xlfn.TEXTAFTER(Table1[[#This Row],[description]],"Lyrics:"),CHAR(10))</f>
        <v xml:space="preserve"> Jass Manak</v>
      </c>
      <c r="P500" t="str">
        <f>_xlfn.TEXTBEFORE(_xlfn.TEXTAFTER(Table1[[#This Row],[description]],"Composer:"),CHAR(10))</f>
        <v xml:space="preserve"> Jass Manak </v>
      </c>
      <c r="Q500" t="str">
        <f>_xlfn.TEXTBEFORE(_xlfn.TEXTAFTER(Table1[[#This Row],[description]],CHAR(10)&amp;"Music:"),CHAR(10))</f>
        <v xml:space="preserve"> Sharry Nexus</v>
      </c>
      <c r="R500" t="str">
        <f>_xlfn.TEXTBEFORE(_xlfn.TEXTAFTER(Table1[[#This Row],[description]],CHAR(10)&amp;"Video:"),CHAR(10))</f>
        <v xml:space="preserve"> Satti Dhillon</v>
      </c>
      <c r="S500" s="1" t="e">
        <f>HYPERLINK(_xlfn.TEXTBEFORE(_xlfn.TEXTAFTER(Table1[[#This Row],[description]],"YouTube Music:"),CHAR(10)))</f>
        <v>#N/A</v>
      </c>
      <c r="T500" s="1" t="e">
        <f>HYPERLINK(_xlfn.TEXTBEFORE(_xlfn.TEXTAFTER(Table1[[#This Row],[description]],"Spotify:"),CHAR(10)))</f>
        <v>#N/A</v>
      </c>
      <c r="U500" s="1" t="e">
        <f>HYPERLINK(_xlfn.TEXTBEFORE(_xlfn.TEXTAFTER(Table1[[#This Row],[description]],"Apple Music:"),CHAR(10)))</f>
        <v>#N/A</v>
      </c>
      <c r="V500" s="1" t="e">
        <f>HYPERLINK(_xlfn.TEXTBEFORE(_xlfn.TEXTAFTER(Table1[[#This Row],[description]], "JioSaavn:"),CHAR(10)))</f>
        <v>#N/A</v>
      </c>
      <c r="W500" s="1" t="e">
        <f>HYPERLINK(_xlfn.TEXTBEFORE(_xlfn.TEXTAFTER(Table1[[#This Row],[description]], "Instagram Reel:"),CHAR(10)))</f>
        <v>#N/A</v>
      </c>
    </row>
    <row r="501" spans="1:23" x14ac:dyDescent="0.3">
      <c r="A501" t="s">
        <v>11</v>
      </c>
      <c r="B501" t="s">
        <v>3576</v>
      </c>
      <c r="C501" t="s">
        <v>1604</v>
      </c>
      <c r="D501" t="s">
        <v>3577</v>
      </c>
      <c r="E501" t="s">
        <v>3575</v>
      </c>
      <c r="F501" t="s">
        <v>16</v>
      </c>
      <c r="G501" t="s">
        <v>1168</v>
      </c>
      <c r="H501" t="s">
        <v>3578</v>
      </c>
      <c r="I501" t="s">
        <v>3579</v>
      </c>
      <c r="J501" t="s">
        <v>3580</v>
      </c>
      <c r="K501" t="e">
        <f>LEFT(_xlfn.TEXTAFTER(Table1[[#This Row],[description]],"Music On:"),10)</f>
        <v>#N/A</v>
      </c>
      <c r="L501" t="str" cm="1">
        <f t="array" ref="L5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501" t="str">
        <f>_xlfn.TEXTBEFORE(Table1[[#This Row],[Title]],{":","(","-"})</f>
        <v xml:space="preserve">Tension </v>
      </c>
      <c r="N501" t="e">
        <f>_xlfn.TEXTBEFORE(_xlfn.TEXTAFTER(Table1[[#This Row],[description]],"Singer:"),CHAR(10))</f>
        <v>#N/A</v>
      </c>
      <c r="O501" t="e">
        <f>_xlfn.TEXTBEFORE(_xlfn.TEXTAFTER(Table1[[#This Row],[description]],"Lyrics:"),CHAR(10))</f>
        <v>#N/A</v>
      </c>
      <c r="P501" t="e">
        <f>_xlfn.TEXTBEFORE(_xlfn.TEXTAFTER(Table1[[#This Row],[description]],"Composer:"),CHAR(10))</f>
        <v>#N/A</v>
      </c>
      <c r="Q501" t="e">
        <f>_xlfn.TEXTBEFORE(_xlfn.TEXTAFTER(Table1[[#This Row],[description]],CHAR(10)&amp;"Music:"),CHAR(10))</f>
        <v>#N/A</v>
      </c>
      <c r="R501" t="e">
        <f>_xlfn.TEXTBEFORE(_xlfn.TEXTAFTER(Table1[[#This Row],[description]],CHAR(10)&amp;"Video:"),CHAR(10))</f>
        <v>#N/A</v>
      </c>
      <c r="S501" s="1" t="e">
        <f>HYPERLINK(_xlfn.TEXTBEFORE(_xlfn.TEXTAFTER(Table1[[#This Row],[description]],"YouTube Music:"),CHAR(10)))</f>
        <v>#N/A</v>
      </c>
      <c r="T501" s="1" t="e">
        <f>HYPERLINK(_xlfn.TEXTBEFORE(_xlfn.TEXTAFTER(Table1[[#This Row],[description]],"Spotify:"),CHAR(10)))</f>
        <v>#N/A</v>
      </c>
      <c r="U501" s="1" t="e">
        <f>HYPERLINK(_xlfn.TEXTBEFORE(_xlfn.TEXTAFTER(Table1[[#This Row],[description]],"Apple Music:"),CHAR(10)))</f>
        <v>#N/A</v>
      </c>
      <c r="V501" s="1" t="e">
        <f>HYPERLINK(_xlfn.TEXTBEFORE(_xlfn.TEXTAFTER(Table1[[#This Row],[description]], "JioSaavn:"),CHAR(10)))</f>
        <v>#N/A</v>
      </c>
      <c r="W501" s="1" t="e">
        <f>HYPERLINK(_xlfn.TEXTBEFORE(_xlfn.TEXTAFTER(Table1[[#This Row],[description]], "Instagram Reel:"),CHAR(10)))</f>
        <v>#N/A</v>
      </c>
    </row>
    <row r="502" spans="1:23" x14ac:dyDescent="0.3">
      <c r="A502" t="s">
        <v>11</v>
      </c>
      <c r="B502" t="s">
        <v>3582</v>
      </c>
      <c r="C502" t="s">
        <v>3583</v>
      </c>
      <c r="D502" t="s">
        <v>3584</v>
      </c>
      <c r="E502" t="s">
        <v>3581</v>
      </c>
      <c r="F502" t="s">
        <v>16</v>
      </c>
      <c r="G502" t="s">
        <v>477</v>
      </c>
      <c r="H502" t="s">
        <v>3585</v>
      </c>
      <c r="I502" t="s">
        <v>3586</v>
      </c>
      <c r="J502" t="s">
        <v>3587</v>
      </c>
      <c r="K502" t="e">
        <f>LEFT(_xlfn.TEXTAFTER(Table1[[#This Row],[description]],"Music On:"),10)</f>
        <v>#N/A</v>
      </c>
      <c r="L502" t="str" cm="1">
        <f t="array" ref="L5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2" t="str">
        <f>_xlfn.TEXTBEFORE(Table1[[#This Row],[Title]],{":","(","-"})</f>
        <v xml:space="preserve">Hasse </v>
      </c>
      <c r="N502" t="e">
        <f>_xlfn.TEXTBEFORE(_xlfn.TEXTAFTER(Table1[[#This Row],[description]],"Singer:"),CHAR(10))</f>
        <v>#N/A</v>
      </c>
      <c r="O502" t="e">
        <f>_xlfn.TEXTBEFORE(_xlfn.TEXTAFTER(Table1[[#This Row],[description]],"Lyrics:"),CHAR(10))</f>
        <v>#N/A</v>
      </c>
      <c r="P502" t="e">
        <f>_xlfn.TEXTBEFORE(_xlfn.TEXTAFTER(Table1[[#This Row],[description]],"Composer:"),CHAR(10))</f>
        <v>#N/A</v>
      </c>
      <c r="Q502" t="e">
        <f>_xlfn.TEXTBEFORE(_xlfn.TEXTAFTER(Table1[[#This Row],[description]],CHAR(10)&amp;"Music:"),CHAR(10))</f>
        <v>#N/A</v>
      </c>
      <c r="R502" t="e">
        <f>_xlfn.TEXTBEFORE(_xlfn.TEXTAFTER(Table1[[#This Row],[description]],CHAR(10)&amp;"Video:"),CHAR(10))</f>
        <v>#N/A</v>
      </c>
      <c r="S502" s="1" t="e">
        <f>HYPERLINK(_xlfn.TEXTBEFORE(_xlfn.TEXTAFTER(Table1[[#This Row],[description]],"YouTube Music:"),CHAR(10)))</f>
        <v>#N/A</v>
      </c>
      <c r="T502" s="1" t="e">
        <f>HYPERLINK(_xlfn.TEXTBEFORE(_xlfn.TEXTAFTER(Table1[[#This Row],[description]],"Spotify:"),CHAR(10)))</f>
        <v>#N/A</v>
      </c>
      <c r="U502" s="1" t="e">
        <f>HYPERLINK(_xlfn.TEXTBEFORE(_xlfn.TEXTAFTER(Table1[[#This Row],[description]],"Apple Music:"),CHAR(10)))</f>
        <v>#N/A</v>
      </c>
      <c r="V502" s="1" t="e">
        <f>HYPERLINK(_xlfn.TEXTBEFORE(_xlfn.TEXTAFTER(Table1[[#This Row],[description]], "JioSaavn:"),CHAR(10)))</f>
        <v>#N/A</v>
      </c>
      <c r="W502" s="1" t="e">
        <f>HYPERLINK(_xlfn.TEXTBEFORE(_xlfn.TEXTAFTER(Table1[[#This Row],[description]], "Instagram Reel:"),CHAR(10)))</f>
        <v>#N/A</v>
      </c>
    </row>
    <row r="503" spans="1:23" x14ac:dyDescent="0.3">
      <c r="A503" t="s">
        <v>11</v>
      </c>
      <c r="B503" t="s">
        <v>3589</v>
      </c>
      <c r="C503" t="s">
        <v>3590</v>
      </c>
      <c r="D503" t="s">
        <v>3591</v>
      </c>
      <c r="E503" t="s">
        <v>3588</v>
      </c>
      <c r="F503" t="s">
        <v>16</v>
      </c>
      <c r="G503" t="s">
        <v>1713</v>
      </c>
      <c r="H503" t="s">
        <v>3592</v>
      </c>
      <c r="I503" t="s">
        <v>3593</v>
      </c>
      <c r="J503" t="s">
        <v>3594</v>
      </c>
      <c r="K503" t="e">
        <f>LEFT(_xlfn.TEXTAFTER(Table1[[#This Row],[description]],"Music On:"),10)</f>
        <v>#N/A</v>
      </c>
      <c r="L503" t="str" cm="1">
        <f t="array" ref="L5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3" t="str">
        <f>_xlfn.TEXTBEFORE(Table1[[#This Row],[Title]],{":","(","-"})</f>
        <v xml:space="preserve">Chehra </v>
      </c>
      <c r="N503" t="e">
        <f>_xlfn.TEXTBEFORE(_xlfn.TEXTAFTER(Table1[[#This Row],[description]],"Singer:"),CHAR(10))</f>
        <v>#N/A</v>
      </c>
      <c r="O503" t="e">
        <f>_xlfn.TEXTBEFORE(_xlfn.TEXTAFTER(Table1[[#This Row],[description]],"Lyrics:"),CHAR(10))</f>
        <v>#N/A</v>
      </c>
      <c r="P503" t="e">
        <f>_xlfn.TEXTBEFORE(_xlfn.TEXTAFTER(Table1[[#This Row],[description]],"Composer:"),CHAR(10))</f>
        <v>#N/A</v>
      </c>
      <c r="Q503" t="e">
        <f>_xlfn.TEXTBEFORE(_xlfn.TEXTAFTER(Table1[[#This Row],[description]],CHAR(10)&amp;"Music:"),CHAR(10))</f>
        <v>#N/A</v>
      </c>
      <c r="R503" t="e">
        <f>_xlfn.TEXTBEFORE(_xlfn.TEXTAFTER(Table1[[#This Row],[description]],CHAR(10)&amp;"Video:"),CHAR(10))</f>
        <v>#N/A</v>
      </c>
      <c r="S503" s="1" t="e">
        <f>HYPERLINK(_xlfn.TEXTBEFORE(_xlfn.TEXTAFTER(Table1[[#This Row],[description]],"YouTube Music:"),CHAR(10)))</f>
        <v>#N/A</v>
      </c>
      <c r="T503" s="1" t="e">
        <f>HYPERLINK(_xlfn.TEXTBEFORE(_xlfn.TEXTAFTER(Table1[[#This Row],[description]],"Spotify:"),CHAR(10)))</f>
        <v>#N/A</v>
      </c>
      <c r="U503" s="1" t="e">
        <f>HYPERLINK(_xlfn.TEXTBEFORE(_xlfn.TEXTAFTER(Table1[[#This Row],[description]],"Apple Music:"),CHAR(10)))</f>
        <v>#N/A</v>
      </c>
      <c r="V503" s="1" t="e">
        <f>HYPERLINK(_xlfn.TEXTBEFORE(_xlfn.TEXTAFTER(Table1[[#This Row],[description]], "JioSaavn:"),CHAR(10)))</f>
        <v>#N/A</v>
      </c>
      <c r="W503" s="1" t="e">
        <f>HYPERLINK(_xlfn.TEXTBEFORE(_xlfn.TEXTAFTER(Table1[[#This Row],[description]], "Instagram Reel:"),CHAR(10)))</f>
        <v>#N/A</v>
      </c>
    </row>
    <row r="504" spans="1:23" x14ac:dyDescent="0.3">
      <c r="A504" t="s">
        <v>11</v>
      </c>
      <c r="B504" t="s">
        <v>3596</v>
      </c>
      <c r="C504" t="s">
        <v>3597</v>
      </c>
      <c r="D504" t="s">
        <v>3598</v>
      </c>
      <c r="E504" t="s">
        <v>3595</v>
      </c>
      <c r="F504" t="s">
        <v>16</v>
      </c>
      <c r="G504" t="s">
        <v>1168</v>
      </c>
      <c r="H504" t="s">
        <v>3599</v>
      </c>
      <c r="I504" t="s">
        <v>3600</v>
      </c>
      <c r="J504" t="s">
        <v>3601</v>
      </c>
      <c r="K504" t="e">
        <f>LEFT(_xlfn.TEXTAFTER(Table1[[#This Row],[description]],"Music On:"),10)</f>
        <v>#N/A</v>
      </c>
      <c r="L504" t="str" cm="1">
        <f t="array" ref="L5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4" t="str">
        <f>_xlfn.TEXTBEFORE(Table1[[#This Row],[Title]],{":","(","-"})</f>
        <v xml:space="preserve">Zamana Marda </v>
      </c>
      <c r="N504" t="e">
        <f>_xlfn.TEXTBEFORE(_xlfn.TEXTAFTER(Table1[[#This Row],[description]],"Singer:"),CHAR(10))</f>
        <v>#N/A</v>
      </c>
      <c r="O504" t="e">
        <f>_xlfn.TEXTBEFORE(_xlfn.TEXTAFTER(Table1[[#This Row],[description]],"Lyrics:"),CHAR(10))</f>
        <v>#N/A</v>
      </c>
      <c r="P504" t="e">
        <f>_xlfn.TEXTBEFORE(_xlfn.TEXTAFTER(Table1[[#This Row],[description]],"Composer:"),CHAR(10))</f>
        <v>#N/A</v>
      </c>
      <c r="Q504" t="e">
        <f>_xlfn.TEXTBEFORE(_xlfn.TEXTAFTER(Table1[[#This Row],[description]],CHAR(10)&amp;"Music:"),CHAR(10))</f>
        <v>#N/A</v>
      </c>
      <c r="R504" t="e">
        <f>_xlfn.TEXTBEFORE(_xlfn.TEXTAFTER(Table1[[#This Row],[description]],CHAR(10)&amp;"Video:"),CHAR(10))</f>
        <v>#N/A</v>
      </c>
      <c r="S504" s="1" t="e">
        <f>HYPERLINK(_xlfn.TEXTBEFORE(_xlfn.TEXTAFTER(Table1[[#This Row],[description]],"YouTube Music:"),CHAR(10)))</f>
        <v>#N/A</v>
      </c>
      <c r="T504" s="1" t="e">
        <f>HYPERLINK(_xlfn.TEXTBEFORE(_xlfn.TEXTAFTER(Table1[[#This Row],[description]],"Spotify:"),CHAR(10)))</f>
        <v>#N/A</v>
      </c>
      <c r="U504" s="1" t="e">
        <f>HYPERLINK(_xlfn.TEXTBEFORE(_xlfn.TEXTAFTER(Table1[[#This Row],[description]],"Apple Music:"),CHAR(10)))</f>
        <v>#N/A</v>
      </c>
      <c r="V504" s="1" t="e">
        <f>HYPERLINK(_xlfn.TEXTBEFORE(_xlfn.TEXTAFTER(Table1[[#This Row],[description]], "JioSaavn:"),CHAR(10)))</f>
        <v>#N/A</v>
      </c>
      <c r="W504" s="1" t="e">
        <f>HYPERLINK(_xlfn.TEXTBEFORE(_xlfn.TEXTAFTER(Table1[[#This Row],[description]], "Instagram Reel:"),CHAR(10)))</f>
        <v>#N/A</v>
      </c>
    </row>
    <row r="505" spans="1:23" x14ac:dyDescent="0.3">
      <c r="A505" t="s">
        <v>11</v>
      </c>
      <c r="B505" t="s">
        <v>3603</v>
      </c>
      <c r="C505" t="s">
        <v>3604</v>
      </c>
      <c r="D505" t="s">
        <v>3605</v>
      </c>
      <c r="E505" t="s">
        <v>3602</v>
      </c>
      <c r="F505" t="s">
        <v>16</v>
      </c>
      <c r="G505" t="s">
        <v>1427</v>
      </c>
      <c r="H505" t="s">
        <v>3606</v>
      </c>
      <c r="I505" t="s">
        <v>3607</v>
      </c>
      <c r="J505" t="s">
        <v>3608</v>
      </c>
      <c r="K505" t="e">
        <f>LEFT(_xlfn.TEXTAFTER(Table1[[#This Row],[description]],"Music On:"),10)</f>
        <v>#N/A</v>
      </c>
      <c r="L505" t="str" cm="1">
        <f t="array" ref="L5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5" t="str">
        <f>_xlfn.TEXTBEFORE(Table1[[#This Row],[Title]],{":","(","-"})</f>
        <v xml:space="preserve">Zamana Marda </v>
      </c>
      <c r="N505" t="e">
        <f>_xlfn.TEXTBEFORE(_xlfn.TEXTAFTER(Table1[[#This Row],[description]],"Singer:"),CHAR(10))</f>
        <v>#N/A</v>
      </c>
      <c r="O505" t="e">
        <f>_xlfn.TEXTBEFORE(_xlfn.TEXTAFTER(Table1[[#This Row],[description]],"Lyrics:"),CHAR(10))</f>
        <v>#N/A</v>
      </c>
      <c r="P505" t="e">
        <f>_xlfn.TEXTBEFORE(_xlfn.TEXTAFTER(Table1[[#This Row],[description]],"Composer:"),CHAR(10))</f>
        <v>#N/A</v>
      </c>
      <c r="Q505" t="e">
        <f>_xlfn.TEXTBEFORE(_xlfn.TEXTAFTER(Table1[[#This Row],[description]],CHAR(10)&amp;"Music:"),CHAR(10))</f>
        <v>#N/A</v>
      </c>
      <c r="R505" t="e">
        <f>_xlfn.TEXTBEFORE(_xlfn.TEXTAFTER(Table1[[#This Row],[description]],CHAR(10)&amp;"Video:"),CHAR(10))</f>
        <v>#N/A</v>
      </c>
      <c r="S505" s="1" t="e">
        <f>HYPERLINK(_xlfn.TEXTBEFORE(_xlfn.TEXTAFTER(Table1[[#This Row],[description]],"YouTube Music:"),CHAR(10)))</f>
        <v>#N/A</v>
      </c>
      <c r="T505" s="1" t="e">
        <f>HYPERLINK(_xlfn.TEXTBEFORE(_xlfn.TEXTAFTER(Table1[[#This Row],[description]],"Spotify:"),CHAR(10)))</f>
        <v>#N/A</v>
      </c>
      <c r="U505" s="1" t="e">
        <f>HYPERLINK(_xlfn.TEXTBEFORE(_xlfn.TEXTAFTER(Table1[[#This Row],[description]],"Apple Music:"),CHAR(10)))</f>
        <v>#N/A</v>
      </c>
      <c r="V505" s="1" t="e">
        <f>HYPERLINK(_xlfn.TEXTBEFORE(_xlfn.TEXTAFTER(Table1[[#This Row],[description]], "JioSaavn:"),CHAR(10)))</f>
        <v>#N/A</v>
      </c>
      <c r="W505" s="1" t="e">
        <f>HYPERLINK(_xlfn.TEXTBEFORE(_xlfn.TEXTAFTER(Table1[[#This Row],[description]], "Instagram Reel:"),CHAR(10)))</f>
        <v>#N/A</v>
      </c>
    </row>
    <row r="506" spans="1:23" x14ac:dyDescent="0.3">
      <c r="A506" t="s">
        <v>11</v>
      </c>
      <c r="B506" t="s">
        <v>3610</v>
      </c>
      <c r="C506" t="s">
        <v>3611</v>
      </c>
      <c r="D506" t="s">
        <v>3612</v>
      </c>
      <c r="E506" t="s">
        <v>3609</v>
      </c>
      <c r="F506" t="s">
        <v>16</v>
      </c>
      <c r="G506" t="s">
        <v>2259</v>
      </c>
      <c r="H506" t="s">
        <v>3613</v>
      </c>
      <c r="I506" t="s">
        <v>3614</v>
      </c>
      <c r="J506" t="s">
        <v>3615</v>
      </c>
      <c r="K506" t="e">
        <f>LEFT(_xlfn.TEXTAFTER(Table1[[#This Row],[description]],"Music On:"),10)</f>
        <v>#N/A</v>
      </c>
      <c r="L506" t="str" cm="1">
        <f t="array" ref="L5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6" t="str">
        <f>_xlfn.TEXTBEFORE(Table1[[#This Row],[Title]],{":","(","-"})</f>
        <v xml:space="preserve">Jhanjra </v>
      </c>
      <c r="N506" t="e">
        <f>_xlfn.TEXTBEFORE(_xlfn.TEXTAFTER(Table1[[#This Row],[description]],"Singer:"),CHAR(10))</f>
        <v>#N/A</v>
      </c>
      <c r="O506" t="e">
        <f>_xlfn.TEXTBEFORE(_xlfn.TEXTAFTER(Table1[[#This Row],[description]],"Lyrics:"),CHAR(10))</f>
        <v>#N/A</v>
      </c>
      <c r="P506" t="e">
        <f>_xlfn.TEXTBEFORE(_xlfn.TEXTAFTER(Table1[[#This Row],[description]],"Composer:"),CHAR(10))</f>
        <v>#N/A</v>
      </c>
      <c r="Q506" t="e">
        <f>_xlfn.TEXTBEFORE(_xlfn.TEXTAFTER(Table1[[#This Row],[description]],CHAR(10)&amp;"Music:"),CHAR(10))</f>
        <v>#N/A</v>
      </c>
      <c r="R506" t="e">
        <f>_xlfn.TEXTBEFORE(_xlfn.TEXTAFTER(Table1[[#This Row],[description]],CHAR(10)&amp;"Video:"),CHAR(10))</f>
        <v>#N/A</v>
      </c>
      <c r="S506" s="1" t="e">
        <f>HYPERLINK(_xlfn.TEXTBEFORE(_xlfn.TEXTAFTER(Table1[[#This Row],[description]],"YouTube Music:"),CHAR(10)))</f>
        <v>#N/A</v>
      </c>
      <c r="T506" s="1" t="e">
        <f>HYPERLINK(_xlfn.TEXTBEFORE(_xlfn.TEXTAFTER(Table1[[#This Row],[description]],"Spotify:"),CHAR(10)))</f>
        <v>#N/A</v>
      </c>
      <c r="U506" s="1" t="e">
        <f>HYPERLINK(_xlfn.TEXTBEFORE(_xlfn.TEXTAFTER(Table1[[#This Row],[description]],"Apple Music:"),CHAR(10)))</f>
        <v>#N/A</v>
      </c>
      <c r="V506" s="1" t="e">
        <f>HYPERLINK(_xlfn.TEXTBEFORE(_xlfn.TEXTAFTER(Table1[[#This Row],[description]], "JioSaavn:"),CHAR(10)))</f>
        <v>#N/A</v>
      </c>
      <c r="W506" s="1" t="e">
        <f>HYPERLINK(_xlfn.TEXTBEFORE(_xlfn.TEXTAFTER(Table1[[#This Row],[description]], "Instagram Reel:"),CHAR(10)))</f>
        <v>#N/A</v>
      </c>
    </row>
    <row r="507" spans="1:23" x14ac:dyDescent="0.3">
      <c r="A507" t="s">
        <v>11</v>
      </c>
      <c r="B507" t="s">
        <v>3617</v>
      </c>
      <c r="C507" t="s">
        <v>3618</v>
      </c>
      <c r="D507" t="s">
        <v>3619</v>
      </c>
      <c r="E507" t="s">
        <v>3616</v>
      </c>
      <c r="F507" t="s">
        <v>16</v>
      </c>
      <c r="G507" t="s">
        <v>1914</v>
      </c>
      <c r="H507" t="s">
        <v>3620</v>
      </c>
      <c r="I507" t="s">
        <v>3621</v>
      </c>
      <c r="J507" t="s">
        <v>3622</v>
      </c>
      <c r="K507" t="e">
        <f>LEFT(_xlfn.TEXTAFTER(Table1[[#This Row],[description]],"Music On:"),10)</f>
        <v>#N/A</v>
      </c>
      <c r="L507" t="str" cm="1">
        <f t="array" ref="L5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7" t="str">
        <f>_xlfn.TEXTBEFORE(Table1[[#This Row],[Title]],{":","(","-"})</f>
        <v xml:space="preserve">Ignore </v>
      </c>
      <c r="N507" t="e">
        <f>_xlfn.TEXTBEFORE(_xlfn.TEXTAFTER(Table1[[#This Row],[description]],"Singer:"),CHAR(10))</f>
        <v>#N/A</v>
      </c>
      <c r="O507" t="e">
        <f>_xlfn.TEXTBEFORE(_xlfn.TEXTAFTER(Table1[[#This Row],[description]],"Lyrics:"),CHAR(10))</f>
        <v>#N/A</v>
      </c>
      <c r="P507" t="e">
        <f>_xlfn.TEXTBEFORE(_xlfn.TEXTAFTER(Table1[[#This Row],[description]],"Composer:"),CHAR(10))</f>
        <v>#N/A</v>
      </c>
      <c r="Q507" t="e">
        <f>_xlfn.TEXTBEFORE(_xlfn.TEXTAFTER(Table1[[#This Row],[description]],CHAR(10)&amp;"Music:"),CHAR(10))</f>
        <v>#N/A</v>
      </c>
      <c r="R507" t="e">
        <f>_xlfn.TEXTBEFORE(_xlfn.TEXTAFTER(Table1[[#This Row],[description]],CHAR(10)&amp;"Video:"),CHAR(10))</f>
        <v>#N/A</v>
      </c>
      <c r="S507" s="1" t="e">
        <f>HYPERLINK(_xlfn.TEXTBEFORE(_xlfn.TEXTAFTER(Table1[[#This Row],[description]],"YouTube Music:"),CHAR(10)))</f>
        <v>#N/A</v>
      </c>
      <c r="T507" s="1" t="e">
        <f>HYPERLINK(_xlfn.TEXTBEFORE(_xlfn.TEXTAFTER(Table1[[#This Row],[description]],"Spotify:"),CHAR(10)))</f>
        <v>#N/A</v>
      </c>
      <c r="U507" s="1" t="e">
        <f>HYPERLINK(_xlfn.TEXTBEFORE(_xlfn.TEXTAFTER(Table1[[#This Row],[description]],"Apple Music:"),CHAR(10)))</f>
        <v>#N/A</v>
      </c>
      <c r="V507" s="1" t="e">
        <f>HYPERLINK(_xlfn.TEXTBEFORE(_xlfn.TEXTAFTER(Table1[[#This Row],[description]], "JioSaavn:"),CHAR(10)))</f>
        <v>#N/A</v>
      </c>
      <c r="W507" s="1" t="e">
        <f>HYPERLINK(_xlfn.TEXTBEFORE(_xlfn.TEXTAFTER(Table1[[#This Row],[description]], "Instagram Reel:"),CHAR(10)))</f>
        <v>#N/A</v>
      </c>
    </row>
    <row r="508" spans="1:23" x14ac:dyDescent="0.3">
      <c r="A508" t="s">
        <v>11</v>
      </c>
      <c r="B508" t="s">
        <v>3624</v>
      </c>
      <c r="C508" t="s">
        <v>3625</v>
      </c>
      <c r="D508" t="s">
        <v>3626</v>
      </c>
      <c r="E508" t="s">
        <v>3623</v>
      </c>
      <c r="F508" t="s">
        <v>16</v>
      </c>
      <c r="G508" t="s">
        <v>2119</v>
      </c>
      <c r="H508" t="s">
        <v>3627</v>
      </c>
      <c r="I508" t="s">
        <v>3628</v>
      </c>
      <c r="J508" t="s">
        <v>3629</v>
      </c>
      <c r="K508" t="e">
        <f>LEFT(_xlfn.TEXTAFTER(Table1[[#This Row],[description]],"Music On:"),10)</f>
        <v>#N/A</v>
      </c>
      <c r="L508" t="str" cm="1">
        <f t="array" ref="L5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8" t="str">
        <f>_xlfn.TEXTBEFORE(Table1[[#This Row],[Title]],{":","(","-"})</f>
        <v xml:space="preserve">College Wale Yaar </v>
      </c>
      <c r="N508" t="e">
        <f>_xlfn.TEXTBEFORE(_xlfn.TEXTAFTER(Table1[[#This Row],[description]],"Singer:"),CHAR(10))</f>
        <v>#N/A</v>
      </c>
      <c r="O508" t="e">
        <f>_xlfn.TEXTBEFORE(_xlfn.TEXTAFTER(Table1[[#This Row],[description]],"Lyrics:"),CHAR(10))</f>
        <v>#N/A</v>
      </c>
      <c r="P508" t="e">
        <f>_xlfn.TEXTBEFORE(_xlfn.TEXTAFTER(Table1[[#This Row],[description]],"Composer:"),CHAR(10))</f>
        <v>#N/A</v>
      </c>
      <c r="Q508" t="e">
        <f>_xlfn.TEXTBEFORE(_xlfn.TEXTAFTER(Table1[[#This Row],[description]],CHAR(10)&amp;"Music:"),CHAR(10))</f>
        <v>#N/A</v>
      </c>
      <c r="R508" t="e">
        <f>_xlfn.TEXTBEFORE(_xlfn.TEXTAFTER(Table1[[#This Row],[description]],CHAR(10)&amp;"Video:"),CHAR(10))</f>
        <v>#N/A</v>
      </c>
      <c r="S508" s="1" t="e">
        <f>HYPERLINK(_xlfn.TEXTBEFORE(_xlfn.TEXTAFTER(Table1[[#This Row],[description]],"YouTube Music:"),CHAR(10)))</f>
        <v>#N/A</v>
      </c>
      <c r="T508" s="1" t="e">
        <f>HYPERLINK(_xlfn.TEXTBEFORE(_xlfn.TEXTAFTER(Table1[[#This Row],[description]],"Spotify:"),CHAR(10)))</f>
        <v>#N/A</v>
      </c>
      <c r="U508" s="1" t="e">
        <f>HYPERLINK(_xlfn.TEXTBEFORE(_xlfn.TEXTAFTER(Table1[[#This Row],[description]],"Apple Music:"),CHAR(10)))</f>
        <v>#N/A</v>
      </c>
      <c r="V508" s="1" t="e">
        <f>HYPERLINK(_xlfn.TEXTBEFORE(_xlfn.TEXTAFTER(Table1[[#This Row],[description]], "JioSaavn:"),CHAR(10)))</f>
        <v>#N/A</v>
      </c>
      <c r="W508" s="1" t="e">
        <f>HYPERLINK(_xlfn.TEXTBEFORE(_xlfn.TEXTAFTER(Table1[[#This Row],[description]], "Instagram Reel:"),CHAR(10)))</f>
        <v>#N/A</v>
      </c>
    </row>
    <row r="509" spans="1:23" x14ac:dyDescent="0.3">
      <c r="A509" t="s">
        <v>11</v>
      </c>
      <c r="B509" t="s">
        <v>3631</v>
      </c>
      <c r="C509" t="s">
        <v>3632</v>
      </c>
      <c r="D509" t="s">
        <v>3633</v>
      </c>
      <c r="E509" t="s">
        <v>3630</v>
      </c>
      <c r="F509" t="s">
        <v>16</v>
      </c>
      <c r="G509" t="s">
        <v>2266</v>
      </c>
      <c r="H509" t="s">
        <v>3634</v>
      </c>
      <c r="I509" t="s">
        <v>3635</v>
      </c>
      <c r="J509" t="s">
        <v>433</v>
      </c>
      <c r="K509" t="e">
        <f>LEFT(_xlfn.TEXTAFTER(Table1[[#This Row],[description]],"Music On:"),10)</f>
        <v>#N/A</v>
      </c>
      <c r="L509" t="str" cm="1">
        <f t="array" ref="L5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09" t="str">
        <f>_xlfn.TEXTBEFORE(Table1[[#This Row],[Title]],{":","(","-"})</f>
        <v xml:space="preserve">College Wale Yaar </v>
      </c>
      <c r="N509" t="e">
        <f>_xlfn.TEXTBEFORE(_xlfn.TEXTAFTER(Table1[[#This Row],[description]],"Singer:"),CHAR(10))</f>
        <v>#N/A</v>
      </c>
      <c r="O509" t="e">
        <f>_xlfn.TEXTBEFORE(_xlfn.TEXTAFTER(Table1[[#This Row],[description]],"Lyrics:"),CHAR(10))</f>
        <v>#N/A</v>
      </c>
      <c r="P509" t="e">
        <f>_xlfn.TEXTBEFORE(_xlfn.TEXTAFTER(Table1[[#This Row],[description]],"Composer:"),CHAR(10))</f>
        <v>#N/A</v>
      </c>
      <c r="Q509" t="e">
        <f>_xlfn.TEXTBEFORE(_xlfn.TEXTAFTER(Table1[[#This Row],[description]],CHAR(10)&amp;"Music:"),CHAR(10))</f>
        <v>#N/A</v>
      </c>
      <c r="R509" t="e">
        <f>_xlfn.TEXTBEFORE(_xlfn.TEXTAFTER(Table1[[#This Row],[description]],CHAR(10)&amp;"Video:"),CHAR(10))</f>
        <v>#N/A</v>
      </c>
      <c r="S509" s="1" t="e">
        <f>HYPERLINK(_xlfn.TEXTBEFORE(_xlfn.TEXTAFTER(Table1[[#This Row],[description]],"YouTube Music:"),CHAR(10)))</f>
        <v>#N/A</v>
      </c>
      <c r="T509" s="1" t="e">
        <f>HYPERLINK(_xlfn.TEXTBEFORE(_xlfn.TEXTAFTER(Table1[[#This Row],[description]],"Spotify:"),CHAR(10)))</f>
        <v>#N/A</v>
      </c>
      <c r="U509" s="1" t="e">
        <f>HYPERLINK(_xlfn.TEXTBEFORE(_xlfn.TEXTAFTER(Table1[[#This Row],[description]],"Apple Music:"),CHAR(10)))</f>
        <v>#N/A</v>
      </c>
      <c r="V509" s="1" t="e">
        <f>HYPERLINK(_xlfn.TEXTBEFORE(_xlfn.TEXTAFTER(Table1[[#This Row],[description]], "JioSaavn:"),CHAR(10)))</f>
        <v>#N/A</v>
      </c>
      <c r="W509" s="1" t="e">
        <f>HYPERLINK(_xlfn.TEXTBEFORE(_xlfn.TEXTAFTER(Table1[[#This Row],[description]], "Instagram Reel:"),CHAR(10)))</f>
        <v>#N/A</v>
      </c>
    </row>
    <row r="510" spans="1:23" x14ac:dyDescent="0.3">
      <c r="A510" t="s">
        <v>11</v>
      </c>
      <c r="B510" t="s">
        <v>3637</v>
      </c>
      <c r="C510" t="s">
        <v>3638</v>
      </c>
      <c r="D510" t="s">
        <v>3639</v>
      </c>
      <c r="E510" t="s">
        <v>3636</v>
      </c>
      <c r="F510" t="s">
        <v>16</v>
      </c>
      <c r="G510" t="s">
        <v>97</v>
      </c>
      <c r="H510" t="s">
        <v>3640</v>
      </c>
      <c r="I510" t="s">
        <v>3641</v>
      </c>
      <c r="J510" t="s">
        <v>3642</v>
      </c>
      <c r="K510" t="e">
        <f>LEFT(_xlfn.TEXTAFTER(Table1[[#This Row],[description]],"Music On:"),10)</f>
        <v>#N/A</v>
      </c>
      <c r="L510" t="str" cm="1">
        <f t="array" ref="L5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0" t="str">
        <f>_xlfn.TEXTBEFORE(Table1[[#This Row],[Title]],{":","(","-"})</f>
        <v xml:space="preserve">Dil Todya </v>
      </c>
      <c r="N510" t="e">
        <f>_xlfn.TEXTBEFORE(_xlfn.TEXTAFTER(Table1[[#This Row],[description]],"Singer:"),CHAR(10))</f>
        <v>#N/A</v>
      </c>
      <c r="O510" t="e">
        <f>_xlfn.TEXTBEFORE(_xlfn.TEXTAFTER(Table1[[#This Row],[description]],"Lyrics:"),CHAR(10))</f>
        <v>#N/A</v>
      </c>
      <c r="P510" t="e">
        <f>_xlfn.TEXTBEFORE(_xlfn.TEXTAFTER(Table1[[#This Row],[description]],"Composer:"),CHAR(10))</f>
        <v>#N/A</v>
      </c>
      <c r="Q510" t="e">
        <f>_xlfn.TEXTBEFORE(_xlfn.TEXTAFTER(Table1[[#This Row],[description]],CHAR(10)&amp;"Music:"),CHAR(10))</f>
        <v>#N/A</v>
      </c>
      <c r="R510" t="e">
        <f>_xlfn.TEXTBEFORE(_xlfn.TEXTAFTER(Table1[[#This Row],[description]],CHAR(10)&amp;"Video:"),CHAR(10))</f>
        <v>#N/A</v>
      </c>
      <c r="S510" s="1" t="e">
        <f>HYPERLINK(_xlfn.TEXTBEFORE(_xlfn.TEXTAFTER(Table1[[#This Row],[description]],"YouTube Music:"),CHAR(10)))</f>
        <v>#N/A</v>
      </c>
      <c r="T510" s="1" t="e">
        <f>HYPERLINK(_xlfn.TEXTBEFORE(_xlfn.TEXTAFTER(Table1[[#This Row],[description]],"Spotify:"),CHAR(10)))</f>
        <v>#N/A</v>
      </c>
      <c r="U510" s="1" t="e">
        <f>HYPERLINK(_xlfn.TEXTBEFORE(_xlfn.TEXTAFTER(Table1[[#This Row],[description]],"Apple Music:"),CHAR(10)))</f>
        <v>#N/A</v>
      </c>
      <c r="V510" s="1" t="e">
        <f>HYPERLINK(_xlfn.TEXTBEFORE(_xlfn.TEXTAFTER(Table1[[#This Row],[description]], "JioSaavn:"),CHAR(10)))</f>
        <v>#N/A</v>
      </c>
      <c r="W510" s="1" t="e">
        <f>HYPERLINK(_xlfn.TEXTBEFORE(_xlfn.TEXTAFTER(Table1[[#This Row],[description]], "Instagram Reel:"),CHAR(10)))</f>
        <v>#N/A</v>
      </c>
    </row>
    <row r="511" spans="1:23" x14ac:dyDescent="0.3">
      <c r="A511" t="s">
        <v>11</v>
      </c>
      <c r="B511" t="s">
        <v>3644</v>
      </c>
      <c r="C511" t="s">
        <v>3645</v>
      </c>
      <c r="D511" t="s">
        <v>3646</v>
      </c>
      <c r="E511" t="s">
        <v>3643</v>
      </c>
      <c r="F511" t="s">
        <v>16</v>
      </c>
      <c r="G511" t="s">
        <v>3647</v>
      </c>
      <c r="H511" t="s">
        <v>3648</v>
      </c>
      <c r="I511" t="s">
        <v>3649</v>
      </c>
      <c r="J511" t="s">
        <v>1660</v>
      </c>
      <c r="K511" t="e">
        <f>LEFT(_xlfn.TEXTAFTER(Table1[[#This Row],[description]],"Music On:"),10)</f>
        <v>#N/A</v>
      </c>
      <c r="L511" t="str" cm="1">
        <f t="array" ref="L5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1" t="str">
        <f>_xlfn.TEXTBEFORE(Table1[[#This Row],[Title]],{":","(","-"})</f>
        <v xml:space="preserve">Dil Todeya </v>
      </c>
      <c r="N511" t="e">
        <f>_xlfn.TEXTBEFORE(_xlfn.TEXTAFTER(Table1[[#This Row],[description]],"Singer:"),CHAR(10))</f>
        <v>#N/A</v>
      </c>
      <c r="O511" t="e">
        <f>_xlfn.TEXTBEFORE(_xlfn.TEXTAFTER(Table1[[#This Row],[description]],"Lyrics:"),CHAR(10))</f>
        <v>#N/A</v>
      </c>
      <c r="P511" t="e">
        <f>_xlfn.TEXTBEFORE(_xlfn.TEXTAFTER(Table1[[#This Row],[description]],"Composer:"),CHAR(10))</f>
        <v>#N/A</v>
      </c>
      <c r="Q511" t="e">
        <f>_xlfn.TEXTBEFORE(_xlfn.TEXTAFTER(Table1[[#This Row],[description]],CHAR(10)&amp;"Music:"),CHAR(10))</f>
        <v>#N/A</v>
      </c>
      <c r="R511" t="e">
        <f>_xlfn.TEXTBEFORE(_xlfn.TEXTAFTER(Table1[[#This Row],[description]],CHAR(10)&amp;"Video:"),CHAR(10))</f>
        <v>#N/A</v>
      </c>
      <c r="S511" s="1" t="e">
        <f>HYPERLINK(_xlfn.TEXTBEFORE(_xlfn.TEXTAFTER(Table1[[#This Row],[description]],"YouTube Music:"),CHAR(10)))</f>
        <v>#N/A</v>
      </c>
      <c r="T511" s="1" t="e">
        <f>HYPERLINK(_xlfn.TEXTBEFORE(_xlfn.TEXTAFTER(Table1[[#This Row],[description]],"Spotify:"),CHAR(10)))</f>
        <v>#N/A</v>
      </c>
      <c r="U511" s="1" t="e">
        <f>HYPERLINK(_xlfn.TEXTBEFORE(_xlfn.TEXTAFTER(Table1[[#This Row],[description]],"Apple Music:"),CHAR(10)))</f>
        <v>#N/A</v>
      </c>
      <c r="V511" s="1" t="e">
        <f>HYPERLINK(_xlfn.TEXTBEFORE(_xlfn.TEXTAFTER(Table1[[#This Row],[description]], "JioSaavn:"),CHAR(10)))</f>
        <v>#N/A</v>
      </c>
      <c r="W511" s="1" t="e">
        <f>HYPERLINK(_xlfn.TEXTBEFORE(_xlfn.TEXTAFTER(Table1[[#This Row],[description]], "Instagram Reel:"),CHAR(10)))</f>
        <v>#N/A</v>
      </c>
    </row>
    <row r="512" spans="1:23" x14ac:dyDescent="0.3">
      <c r="A512" t="s">
        <v>11</v>
      </c>
      <c r="B512" t="s">
        <v>3651</v>
      </c>
      <c r="C512" t="s">
        <v>3652</v>
      </c>
      <c r="D512" t="s">
        <v>3653</v>
      </c>
      <c r="E512" t="s">
        <v>3650</v>
      </c>
      <c r="F512" t="s">
        <v>16</v>
      </c>
      <c r="G512" t="s">
        <v>863</v>
      </c>
      <c r="H512" t="s">
        <v>3654</v>
      </c>
      <c r="I512" t="s">
        <v>3655</v>
      </c>
      <c r="J512" t="s">
        <v>3656</v>
      </c>
      <c r="K512" t="e">
        <f>LEFT(_xlfn.TEXTAFTER(Table1[[#This Row],[description]],"Music On:"),10)</f>
        <v>#N/A</v>
      </c>
      <c r="L512" t="str" cm="1">
        <f t="array" ref="L5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2" t="str">
        <f>_xlfn.TEXTBEFORE(Table1[[#This Row],[Title]],{":","(","-"})</f>
        <v xml:space="preserve">Willpower </v>
      </c>
      <c r="N512" t="e">
        <f>_xlfn.TEXTBEFORE(_xlfn.TEXTAFTER(Table1[[#This Row],[description]],"Singer:"),CHAR(10))</f>
        <v>#N/A</v>
      </c>
      <c r="O512" t="e">
        <f>_xlfn.TEXTBEFORE(_xlfn.TEXTAFTER(Table1[[#This Row],[description]],"Lyrics:"),CHAR(10))</f>
        <v>#N/A</v>
      </c>
      <c r="P512" t="e">
        <f>_xlfn.TEXTBEFORE(_xlfn.TEXTAFTER(Table1[[#This Row],[description]],"Composer:"),CHAR(10))</f>
        <v>#N/A</v>
      </c>
      <c r="Q512" t="e">
        <f>_xlfn.TEXTBEFORE(_xlfn.TEXTAFTER(Table1[[#This Row],[description]],CHAR(10)&amp;"Music:"),CHAR(10))</f>
        <v>#N/A</v>
      </c>
      <c r="R512" t="e">
        <f>_xlfn.TEXTBEFORE(_xlfn.TEXTAFTER(Table1[[#This Row],[description]],CHAR(10)&amp;"Video:"),CHAR(10))</f>
        <v>#N/A</v>
      </c>
      <c r="S512" s="1" t="e">
        <f>HYPERLINK(_xlfn.TEXTBEFORE(_xlfn.TEXTAFTER(Table1[[#This Row],[description]],"YouTube Music:"),CHAR(10)))</f>
        <v>#N/A</v>
      </c>
      <c r="T512" s="1" t="e">
        <f>HYPERLINK(_xlfn.TEXTBEFORE(_xlfn.TEXTAFTER(Table1[[#This Row],[description]],"Spotify:"),CHAR(10)))</f>
        <v>#N/A</v>
      </c>
      <c r="U512" s="1" t="e">
        <f>HYPERLINK(_xlfn.TEXTBEFORE(_xlfn.TEXTAFTER(Table1[[#This Row],[description]],"Apple Music:"),CHAR(10)))</f>
        <v>#N/A</v>
      </c>
      <c r="V512" s="1" t="e">
        <f>HYPERLINK(_xlfn.TEXTBEFORE(_xlfn.TEXTAFTER(Table1[[#This Row],[description]], "JioSaavn:"),CHAR(10)))</f>
        <v>#N/A</v>
      </c>
      <c r="W512" s="1" t="e">
        <f>HYPERLINK(_xlfn.TEXTBEFORE(_xlfn.TEXTAFTER(Table1[[#This Row],[description]], "Instagram Reel:"),CHAR(10)))</f>
        <v>#N/A</v>
      </c>
    </row>
    <row r="513" spans="1:23" x14ac:dyDescent="0.3">
      <c r="A513" t="s">
        <v>11</v>
      </c>
      <c r="B513" t="s">
        <v>3658</v>
      </c>
      <c r="C513" t="s">
        <v>3659</v>
      </c>
      <c r="D513" t="s">
        <v>3660</v>
      </c>
      <c r="E513" t="s">
        <v>3657</v>
      </c>
      <c r="F513" t="s">
        <v>16</v>
      </c>
      <c r="G513" t="s">
        <v>3647</v>
      </c>
      <c r="H513" t="s">
        <v>3661</v>
      </c>
      <c r="I513" t="s">
        <v>3662</v>
      </c>
      <c r="J513" t="s">
        <v>3663</v>
      </c>
      <c r="K513" t="e">
        <f>LEFT(_xlfn.TEXTAFTER(Table1[[#This Row],[description]],"Music On:"),10)</f>
        <v>#N/A</v>
      </c>
      <c r="L513" t="str" cm="1">
        <f t="array" ref="L5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3" t="str">
        <f>_xlfn.TEXTBEFORE(Table1[[#This Row],[Title]],{":","(","-"})</f>
        <v xml:space="preserve">Willpower </v>
      </c>
      <c r="N513" t="e">
        <f>_xlfn.TEXTBEFORE(_xlfn.TEXTAFTER(Table1[[#This Row],[description]],"Singer:"),CHAR(10))</f>
        <v>#N/A</v>
      </c>
      <c r="O513" t="e">
        <f>_xlfn.TEXTBEFORE(_xlfn.TEXTAFTER(Table1[[#This Row],[description]],"Lyrics:"),CHAR(10))</f>
        <v>#N/A</v>
      </c>
      <c r="P513" t="e">
        <f>_xlfn.TEXTBEFORE(_xlfn.TEXTAFTER(Table1[[#This Row],[description]],"Composer:"),CHAR(10))</f>
        <v>#N/A</v>
      </c>
      <c r="Q513" t="e">
        <f>_xlfn.TEXTBEFORE(_xlfn.TEXTAFTER(Table1[[#This Row],[description]],CHAR(10)&amp;"Music:"),CHAR(10))</f>
        <v>#N/A</v>
      </c>
      <c r="R513" t="e">
        <f>_xlfn.TEXTBEFORE(_xlfn.TEXTAFTER(Table1[[#This Row],[description]],CHAR(10)&amp;"Video:"),CHAR(10))</f>
        <v>#N/A</v>
      </c>
      <c r="S513" s="1" t="e">
        <f>HYPERLINK(_xlfn.TEXTBEFORE(_xlfn.TEXTAFTER(Table1[[#This Row],[description]],"YouTube Music:"),CHAR(10)))</f>
        <v>#N/A</v>
      </c>
      <c r="T513" s="1" t="e">
        <f>HYPERLINK(_xlfn.TEXTBEFORE(_xlfn.TEXTAFTER(Table1[[#This Row],[description]],"Spotify:"),CHAR(10)))</f>
        <v>#N/A</v>
      </c>
      <c r="U513" s="1" t="e">
        <f>HYPERLINK(_xlfn.TEXTBEFORE(_xlfn.TEXTAFTER(Table1[[#This Row],[description]],"Apple Music:"),CHAR(10)))</f>
        <v>#N/A</v>
      </c>
      <c r="V513" s="1" t="e">
        <f>HYPERLINK(_xlfn.TEXTBEFORE(_xlfn.TEXTAFTER(Table1[[#This Row],[description]], "JioSaavn:"),CHAR(10)))</f>
        <v>#N/A</v>
      </c>
      <c r="W513" s="1" t="e">
        <f>HYPERLINK(_xlfn.TEXTBEFORE(_xlfn.TEXTAFTER(Table1[[#This Row],[description]], "Instagram Reel:"),CHAR(10)))</f>
        <v>#N/A</v>
      </c>
    </row>
    <row r="514" spans="1:23" x14ac:dyDescent="0.3">
      <c r="A514" t="s">
        <v>11</v>
      </c>
      <c r="B514" t="s">
        <v>3665</v>
      </c>
      <c r="C514" t="s">
        <v>3666</v>
      </c>
      <c r="D514" t="s">
        <v>3667</v>
      </c>
      <c r="E514" t="s">
        <v>3664</v>
      </c>
      <c r="F514" t="s">
        <v>16</v>
      </c>
      <c r="G514" t="s">
        <v>3668</v>
      </c>
      <c r="H514" t="s">
        <v>3669</v>
      </c>
      <c r="I514" t="s">
        <v>3670</v>
      </c>
      <c r="J514" t="s">
        <v>3671</v>
      </c>
      <c r="K514" t="e">
        <f>LEFT(_xlfn.TEXTAFTER(Table1[[#This Row],[description]],"Music On:"),10)</f>
        <v>#N/A</v>
      </c>
      <c r="L514" t="str" cm="1">
        <f t="array" ref="L5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514" t="str">
        <f>_xlfn.TEXTBEFORE(Table1[[#This Row],[Title]],{":","(","-"})</f>
        <v xml:space="preserve">Jayy Randhawa </v>
      </c>
      <c r="N514" t="e">
        <f>_xlfn.TEXTBEFORE(_xlfn.TEXTAFTER(Table1[[#This Row],[description]],"Singer:"),CHAR(10))</f>
        <v>#N/A</v>
      </c>
      <c r="O514" t="e">
        <f>_xlfn.TEXTBEFORE(_xlfn.TEXTAFTER(Table1[[#This Row],[description]],"Lyrics:"),CHAR(10))</f>
        <v>#N/A</v>
      </c>
      <c r="P514" t="e">
        <f>_xlfn.TEXTBEFORE(_xlfn.TEXTAFTER(Table1[[#This Row],[description]],"Composer:"),CHAR(10))</f>
        <v>#N/A</v>
      </c>
      <c r="Q514" t="e">
        <f>_xlfn.TEXTBEFORE(_xlfn.TEXTAFTER(Table1[[#This Row],[description]],CHAR(10)&amp;"Music:"),CHAR(10))</f>
        <v>#N/A</v>
      </c>
      <c r="R514" t="e">
        <f>_xlfn.TEXTBEFORE(_xlfn.TEXTAFTER(Table1[[#This Row],[description]],CHAR(10)&amp;"Video:"),CHAR(10))</f>
        <v>#N/A</v>
      </c>
      <c r="S514" s="1" t="e">
        <f>HYPERLINK(_xlfn.TEXTBEFORE(_xlfn.TEXTAFTER(Table1[[#This Row],[description]],"YouTube Music:"),CHAR(10)))</f>
        <v>#N/A</v>
      </c>
      <c r="T514" s="1" t="e">
        <f>HYPERLINK(_xlfn.TEXTBEFORE(_xlfn.TEXTAFTER(Table1[[#This Row],[description]],"Spotify:"),CHAR(10)))</f>
        <v>#N/A</v>
      </c>
      <c r="U514" s="1" t="e">
        <f>HYPERLINK(_xlfn.TEXTBEFORE(_xlfn.TEXTAFTER(Table1[[#This Row],[description]],"Apple Music:"),CHAR(10)))</f>
        <v>#N/A</v>
      </c>
      <c r="V514" s="1" t="e">
        <f>HYPERLINK(_xlfn.TEXTBEFORE(_xlfn.TEXTAFTER(Table1[[#This Row],[description]], "JioSaavn:"),CHAR(10)))</f>
        <v>#N/A</v>
      </c>
      <c r="W514" s="1" t="e">
        <f>HYPERLINK(_xlfn.TEXTBEFORE(_xlfn.TEXTAFTER(Table1[[#This Row],[description]], "Instagram Reel:"),CHAR(10)))</f>
        <v>#N/A</v>
      </c>
    </row>
    <row r="515" spans="1:23" x14ac:dyDescent="0.3">
      <c r="A515" t="s">
        <v>11</v>
      </c>
      <c r="B515" t="s">
        <v>3673</v>
      </c>
      <c r="C515" t="s">
        <v>3674</v>
      </c>
      <c r="D515" t="s">
        <v>3675</v>
      </c>
      <c r="E515" t="s">
        <v>3672</v>
      </c>
      <c r="F515" t="s">
        <v>16</v>
      </c>
      <c r="G515" t="s">
        <v>3676</v>
      </c>
      <c r="H515" t="s">
        <v>3677</v>
      </c>
      <c r="I515" t="s">
        <v>3678</v>
      </c>
      <c r="J515" t="s">
        <v>858</v>
      </c>
      <c r="K515" t="e">
        <f>LEFT(_xlfn.TEXTAFTER(Table1[[#This Row],[description]],"Music On:"),10)</f>
        <v>#N/A</v>
      </c>
      <c r="L515" t="str" cm="1">
        <f t="array" ref="L5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5" t="str">
        <f>_xlfn.TEXTBEFORE(Table1[[#This Row],[Title]],{":","(","-"})</f>
        <v xml:space="preserve">Revolver </v>
      </c>
      <c r="N515" t="e">
        <f>_xlfn.TEXTBEFORE(_xlfn.TEXTAFTER(Table1[[#This Row],[description]],"Singer:"),CHAR(10))</f>
        <v>#N/A</v>
      </c>
      <c r="O515" t="e">
        <f>_xlfn.TEXTBEFORE(_xlfn.TEXTAFTER(Table1[[#This Row],[description]],"Lyrics:"),CHAR(10))</f>
        <v>#N/A</v>
      </c>
      <c r="P515" t="e">
        <f>_xlfn.TEXTBEFORE(_xlfn.TEXTAFTER(Table1[[#This Row],[description]],"Composer:"),CHAR(10))</f>
        <v>#N/A</v>
      </c>
      <c r="Q515" t="e">
        <f>_xlfn.TEXTBEFORE(_xlfn.TEXTAFTER(Table1[[#This Row],[description]],CHAR(10)&amp;"Music:"),CHAR(10))</f>
        <v>#N/A</v>
      </c>
      <c r="R515" t="e">
        <f>_xlfn.TEXTBEFORE(_xlfn.TEXTAFTER(Table1[[#This Row],[description]],CHAR(10)&amp;"Video:"),CHAR(10))</f>
        <v>#N/A</v>
      </c>
      <c r="S515" s="1" t="e">
        <f>HYPERLINK(_xlfn.TEXTBEFORE(_xlfn.TEXTAFTER(Table1[[#This Row],[description]],"YouTube Music:"),CHAR(10)))</f>
        <v>#N/A</v>
      </c>
      <c r="T515" s="1" t="e">
        <f>HYPERLINK(_xlfn.TEXTBEFORE(_xlfn.TEXTAFTER(Table1[[#This Row],[description]],"Spotify:"),CHAR(10)))</f>
        <v>#N/A</v>
      </c>
      <c r="U515" s="1" t="e">
        <f>HYPERLINK(_xlfn.TEXTBEFORE(_xlfn.TEXTAFTER(Table1[[#This Row],[description]],"Apple Music:"),CHAR(10)))</f>
        <v>#N/A</v>
      </c>
      <c r="V515" s="1" t="e">
        <f>HYPERLINK(_xlfn.TEXTBEFORE(_xlfn.TEXTAFTER(Table1[[#This Row],[description]], "JioSaavn:"),CHAR(10)))</f>
        <v>#N/A</v>
      </c>
      <c r="W515" s="1" t="e">
        <f>HYPERLINK(_xlfn.TEXTBEFORE(_xlfn.TEXTAFTER(Table1[[#This Row],[description]], "Instagram Reel:"),CHAR(10)))</f>
        <v>#N/A</v>
      </c>
    </row>
    <row r="516" spans="1:23" x14ac:dyDescent="0.3">
      <c r="A516" t="s">
        <v>11</v>
      </c>
      <c r="B516" t="s">
        <v>3680</v>
      </c>
      <c r="C516" t="s">
        <v>3681</v>
      </c>
      <c r="D516" t="s">
        <v>3682</v>
      </c>
      <c r="E516" t="s">
        <v>3679</v>
      </c>
      <c r="F516" t="s">
        <v>16</v>
      </c>
      <c r="G516" t="s">
        <v>3241</v>
      </c>
      <c r="H516" t="s">
        <v>3683</v>
      </c>
      <c r="I516" t="s">
        <v>3684</v>
      </c>
      <c r="J516" t="s">
        <v>3685</v>
      </c>
      <c r="K516" t="e">
        <f>LEFT(_xlfn.TEXTAFTER(Table1[[#This Row],[description]],"Music On:"),10)</f>
        <v>#N/A</v>
      </c>
      <c r="L516" t="str" cm="1">
        <f t="array" ref="L5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6" t="str">
        <f>_xlfn.TEXTBEFORE(Table1[[#This Row],[Title]],{":","(","-"})</f>
        <v xml:space="preserve">Dil Todne Se Pehle Cover </v>
      </c>
      <c r="N516" t="e">
        <f>_xlfn.TEXTBEFORE(_xlfn.TEXTAFTER(Table1[[#This Row],[description]],"Singer:"),CHAR(10))</f>
        <v>#N/A</v>
      </c>
      <c r="O516" t="e">
        <f>_xlfn.TEXTBEFORE(_xlfn.TEXTAFTER(Table1[[#This Row],[description]],"Lyrics:"),CHAR(10))</f>
        <v>#N/A</v>
      </c>
      <c r="P516" t="e">
        <f>_xlfn.TEXTBEFORE(_xlfn.TEXTAFTER(Table1[[#This Row],[description]],"Composer:"),CHAR(10))</f>
        <v>#N/A</v>
      </c>
      <c r="Q516" t="e">
        <f>_xlfn.TEXTBEFORE(_xlfn.TEXTAFTER(Table1[[#This Row],[description]],CHAR(10)&amp;"Music:"),CHAR(10))</f>
        <v>#N/A</v>
      </c>
      <c r="R516" t="e">
        <f>_xlfn.TEXTBEFORE(_xlfn.TEXTAFTER(Table1[[#This Row],[description]],CHAR(10)&amp;"Video:"),CHAR(10))</f>
        <v>#N/A</v>
      </c>
      <c r="S516" s="1" t="e">
        <f>HYPERLINK(_xlfn.TEXTBEFORE(_xlfn.TEXTAFTER(Table1[[#This Row],[description]],"YouTube Music:"),CHAR(10)))</f>
        <v>#N/A</v>
      </c>
      <c r="T516" s="1" t="e">
        <f>HYPERLINK(_xlfn.TEXTBEFORE(_xlfn.TEXTAFTER(Table1[[#This Row],[description]],"Spotify:"),CHAR(10)))</f>
        <v>#N/A</v>
      </c>
      <c r="U516" s="1" t="e">
        <f>HYPERLINK(_xlfn.TEXTBEFORE(_xlfn.TEXTAFTER(Table1[[#This Row],[description]],"Apple Music:"),CHAR(10)))</f>
        <v>#N/A</v>
      </c>
      <c r="V516" s="1" t="e">
        <f>HYPERLINK(_xlfn.TEXTBEFORE(_xlfn.TEXTAFTER(Table1[[#This Row],[description]], "JioSaavn:"),CHAR(10)))</f>
        <v>#N/A</v>
      </c>
      <c r="W516" s="1" t="e">
        <f>HYPERLINK(_xlfn.TEXTBEFORE(_xlfn.TEXTAFTER(Table1[[#This Row],[description]], "Instagram Reel:"),CHAR(10)))</f>
        <v>#N/A</v>
      </c>
    </row>
    <row r="517" spans="1:23" x14ac:dyDescent="0.3">
      <c r="A517" t="s">
        <v>11</v>
      </c>
      <c r="B517" t="s">
        <v>3687</v>
      </c>
      <c r="C517" t="s">
        <v>3688</v>
      </c>
      <c r="D517" t="s">
        <v>3689</v>
      </c>
      <c r="E517" t="s">
        <v>3686</v>
      </c>
      <c r="F517" t="s">
        <v>16</v>
      </c>
      <c r="G517" t="s">
        <v>330</v>
      </c>
      <c r="H517" t="s">
        <v>3690</v>
      </c>
      <c r="I517" t="s">
        <v>3691</v>
      </c>
      <c r="J517" t="s">
        <v>3663</v>
      </c>
      <c r="K517" t="e">
        <f>LEFT(_xlfn.TEXTAFTER(Table1[[#This Row],[description]],"Music On:"),10)</f>
        <v>#N/A</v>
      </c>
      <c r="L517" t="str" cm="1">
        <f t="array" ref="L5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7" t="str">
        <f>_xlfn.TEXTBEFORE(Table1[[#This Row],[Title]],{":","(","-"})</f>
        <v xml:space="preserve">Mil Jawein Tu </v>
      </c>
      <c r="N517" t="e">
        <f>_xlfn.TEXTBEFORE(_xlfn.TEXTAFTER(Table1[[#This Row],[description]],"Singer:"),CHAR(10))</f>
        <v>#N/A</v>
      </c>
      <c r="O517" t="e">
        <f>_xlfn.TEXTBEFORE(_xlfn.TEXTAFTER(Table1[[#This Row],[description]],"Lyrics:"),CHAR(10))</f>
        <v>#N/A</v>
      </c>
      <c r="P517" t="e">
        <f>_xlfn.TEXTBEFORE(_xlfn.TEXTAFTER(Table1[[#This Row],[description]],"Composer:"),CHAR(10))</f>
        <v>#N/A</v>
      </c>
      <c r="Q517" t="e">
        <f>_xlfn.TEXTBEFORE(_xlfn.TEXTAFTER(Table1[[#This Row],[description]],CHAR(10)&amp;"Music:"),CHAR(10))</f>
        <v>#N/A</v>
      </c>
      <c r="R517" t="e">
        <f>_xlfn.TEXTBEFORE(_xlfn.TEXTAFTER(Table1[[#This Row],[description]],CHAR(10)&amp;"Video:"),CHAR(10))</f>
        <v>#N/A</v>
      </c>
      <c r="S517" s="1" t="e">
        <f>HYPERLINK(_xlfn.TEXTBEFORE(_xlfn.TEXTAFTER(Table1[[#This Row],[description]],"YouTube Music:"),CHAR(10)))</f>
        <v>#N/A</v>
      </c>
      <c r="T517" s="1" t="e">
        <f>HYPERLINK(_xlfn.TEXTBEFORE(_xlfn.TEXTAFTER(Table1[[#This Row],[description]],"Spotify:"),CHAR(10)))</f>
        <v>#N/A</v>
      </c>
      <c r="U517" s="1" t="e">
        <f>HYPERLINK(_xlfn.TEXTBEFORE(_xlfn.TEXTAFTER(Table1[[#This Row],[description]],"Apple Music:"),CHAR(10)))</f>
        <v>#N/A</v>
      </c>
      <c r="V517" s="1" t="e">
        <f>HYPERLINK(_xlfn.TEXTBEFORE(_xlfn.TEXTAFTER(Table1[[#This Row],[description]], "JioSaavn:"),CHAR(10)))</f>
        <v>#N/A</v>
      </c>
      <c r="W517" s="1" t="e">
        <f>HYPERLINK(_xlfn.TEXTBEFORE(_xlfn.TEXTAFTER(Table1[[#This Row],[description]], "Instagram Reel:"),CHAR(10)))</f>
        <v>#N/A</v>
      </c>
    </row>
    <row r="518" spans="1:23" x14ac:dyDescent="0.3">
      <c r="A518" t="s">
        <v>11</v>
      </c>
      <c r="B518" t="s">
        <v>3693</v>
      </c>
      <c r="C518" t="s">
        <v>3694</v>
      </c>
      <c r="D518" t="s">
        <v>3695</v>
      </c>
      <c r="E518" t="s">
        <v>3692</v>
      </c>
      <c r="F518" t="s">
        <v>16</v>
      </c>
      <c r="G518" t="s">
        <v>41</v>
      </c>
      <c r="H518" t="s">
        <v>3696</v>
      </c>
      <c r="I518" t="s">
        <v>3697</v>
      </c>
      <c r="J518" t="s">
        <v>3698</v>
      </c>
      <c r="K518" t="str">
        <f>LEFT(_xlfn.TEXTAFTER(Table1[[#This Row],[description]],"Label:"),10)</f>
        <v xml:space="preserve"> Geet MP3
</v>
      </c>
      <c r="L518" t="str" cm="1">
        <f t="array" ref="L5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8" t="str">
        <f>_xlfn.TEXTBEFORE(Table1[[#This Row],[Title]],{":","(","-"})</f>
        <v xml:space="preserve">Tere Karke </v>
      </c>
      <c r="N518" t="str">
        <f>_xlfn.TEXTBEFORE(_xlfn.TEXTAFTER(Table1[[#This Row],[description]],"Singer:"),CHAR(10))</f>
        <v xml:space="preserve"> Guri</v>
      </c>
      <c r="O518" t="str">
        <f>_xlfn.TEXTBEFORE(_xlfn.TEXTAFTER(Table1[[#This Row],[description]],"Lyrics:"),CHAR(10))</f>
        <v xml:space="preserve"> Guri</v>
      </c>
      <c r="P518" t="str">
        <f>_xlfn.TEXTBEFORE(_xlfn.TEXTAFTER(Table1[[#This Row],[description]],"Composer:"),CHAR(10))</f>
        <v xml:space="preserve"> Guri</v>
      </c>
      <c r="Q518" t="str">
        <f>_xlfn.TEXTBEFORE(_xlfn.TEXTAFTER(Table1[[#This Row],[description]],CHAR(10)&amp;"Music:"),CHAR(10))</f>
        <v xml:space="preserve"> MixSingh</v>
      </c>
      <c r="R518" t="e">
        <f>_xlfn.TEXTBEFORE(_xlfn.TEXTAFTER(Table1[[#This Row],[description]],CHAR(10)&amp;"Video:"),CHAR(10))</f>
        <v>#N/A</v>
      </c>
      <c r="S518" s="1" t="e">
        <f>HYPERLINK(_xlfn.TEXTBEFORE(_xlfn.TEXTAFTER(Table1[[#This Row],[description]],"YouTube Music:"),CHAR(10)))</f>
        <v>#N/A</v>
      </c>
      <c r="T518" s="1" t="str">
        <f>HYPERLINK(_xlfn.TEXTBEFORE(_xlfn.TEXTAFTER(Table1[[#This Row],[description]],"Spotify:"),CHAR(10)))</f>
        <v xml:space="preserve"> https://spoti.fi/2XvoFjF</v>
      </c>
      <c r="U518" s="1" t="str">
        <f>HYPERLINK(_xlfn.TEXTBEFORE(_xlfn.TEXTAFTER(Table1[[#This Row],[description]],"Apple Music:"),CHAR(10)))</f>
        <v xml:space="preserve"> https://apple.co/2yBIqO9</v>
      </c>
      <c r="V518" s="1" t="str">
        <f>HYPERLINK(_xlfn.TEXTBEFORE(_xlfn.TEXTAFTER(Table1[[#This Row],[description]], "JioSaavn:"),CHAR(10)))</f>
        <v xml:space="preserve"> https://bit.ly/3gnNTZU</v>
      </c>
      <c r="W518" s="1" t="e">
        <f>HYPERLINK(_xlfn.TEXTBEFORE(_xlfn.TEXTAFTER(Table1[[#This Row],[description]], "Instagram Reel:"),CHAR(10)))</f>
        <v>#N/A</v>
      </c>
    </row>
    <row r="519" spans="1:23" x14ac:dyDescent="0.3">
      <c r="A519" t="s">
        <v>11</v>
      </c>
      <c r="B519" t="s">
        <v>3700</v>
      </c>
      <c r="C519" t="s">
        <v>3701</v>
      </c>
      <c r="D519" t="s">
        <v>3702</v>
      </c>
      <c r="E519" t="s">
        <v>3699</v>
      </c>
      <c r="F519" t="s">
        <v>16</v>
      </c>
      <c r="G519" t="s">
        <v>1084</v>
      </c>
      <c r="H519" t="s">
        <v>3703</v>
      </c>
      <c r="I519" t="s">
        <v>3704</v>
      </c>
      <c r="J519" t="s">
        <v>3705</v>
      </c>
      <c r="K519" t="e">
        <f>LEFT(_xlfn.TEXTAFTER(Table1[[#This Row],[description]],"Music On:"),10)</f>
        <v>#N/A</v>
      </c>
      <c r="L519" t="str" cm="1">
        <f t="array" ref="L5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19" t="str">
        <f>_xlfn.TEXTBEFORE(Table1[[#This Row],[Title]],{":","(","-"})</f>
        <v xml:space="preserve">Tere Karke </v>
      </c>
      <c r="N519" t="e">
        <f>_xlfn.TEXTBEFORE(_xlfn.TEXTAFTER(Table1[[#This Row],[description]],"Singer:"),CHAR(10))</f>
        <v>#N/A</v>
      </c>
      <c r="O519" t="e">
        <f>_xlfn.TEXTBEFORE(_xlfn.TEXTAFTER(Table1[[#This Row],[description]],"Lyrics:"),CHAR(10))</f>
        <v>#N/A</v>
      </c>
      <c r="P519" t="e">
        <f>_xlfn.TEXTBEFORE(_xlfn.TEXTAFTER(Table1[[#This Row],[description]],"Composer:"),CHAR(10))</f>
        <v>#N/A</v>
      </c>
      <c r="Q519" t="e">
        <f>_xlfn.TEXTBEFORE(_xlfn.TEXTAFTER(Table1[[#This Row],[description]],CHAR(10)&amp;"Music:"),CHAR(10))</f>
        <v>#N/A</v>
      </c>
      <c r="R519" t="e">
        <f>_xlfn.TEXTBEFORE(_xlfn.TEXTAFTER(Table1[[#This Row],[description]],CHAR(10)&amp;"Video:"),CHAR(10))</f>
        <v>#N/A</v>
      </c>
      <c r="S519" s="1" t="e">
        <f>HYPERLINK(_xlfn.TEXTBEFORE(_xlfn.TEXTAFTER(Table1[[#This Row],[description]],"YouTube Music:"),CHAR(10)))</f>
        <v>#N/A</v>
      </c>
      <c r="T519" s="1" t="e">
        <f>HYPERLINK(_xlfn.TEXTBEFORE(_xlfn.TEXTAFTER(Table1[[#This Row],[description]],"Spotify:"),CHAR(10)))</f>
        <v>#N/A</v>
      </c>
      <c r="U519" s="1" t="e">
        <f>HYPERLINK(_xlfn.TEXTBEFORE(_xlfn.TEXTAFTER(Table1[[#This Row],[description]],"Apple Music:"),CHAR(10)))</f>
        <v>#N/A</v>
      </c>
      <c r="V519" s="1" t="e">
        <f>HYPERLINK(_xlfn.TEXTBEFORE(_xlfn.TEXTAFTER(Table1[[#This Row],[description]], "JioSaavn:"),CHAR(10)))</f>
        <v>#N/A</v>
      </c>
      <c r="W519" s="1" t="e">
        <f>HYPERLINK(_xlfn.TEXTBEFORE(_xlfn.TEXTAFTER(Table1[[#This Row],[description]], "Instagram Reel:"),CHAR(10)))</f>
        <v>#N/A</v>
      </c>
    </row>
    <row r="520" spans="1:23" x14ac:dyDescent="0.3">
      <c r="A520" t="s">
        <v>11</v>
      </c>
      <c r="B520" t="s">
        <v>3707</v>
      </c>
      <c r="C520" t="s">
        <v>3708</v>
      </c>
      <c r="D520" t="s">
        <v>3709</v>
      </c>
      <c r="E520" t="s">
        <v>3706</v>
      </c>
      <c r="F520" t="s">
        <v>16</v>
      </c>
      <c r="G520" t="s">
        <v>609</v>
      </c>
      <c r="H520" t="s">
        <v>3710</v>
      </c>
      <c r="I520" t="s">
        <v>3711</v>
      </c>
      <c r="J520" t="s">
        <v>3712</v>
      </c>
      <c r="K520" t="e">
        <f>LEFT(_xlfn.TEXTAFTER(Table1[[#This Row],[description]],"Music On:"),10)</f>
        <v>#N/A</v>
      </c>
      <c r="L520" t="str" cm="1">
        <f t="array" ref="L5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0" t="str">
        <f>_xlfn.TEXTBEFORE(Table1[[#This Row],[Title]],{":","(","-"})</f>
        <v xml:space="preserve">Dil Todeya </v>
      </c>
      <c r="N520" t="e">
        <f>_xlfn.TEXTBEFORE(_xlfn.TEXTAFTER(Table1[[#This Row],[description]],"Singer:"),CHAR(10))</f>
        <v>#N/A</v>
      </c>
      <c r="O520" t="e">
        <f>_xlfn.TEXTBEFORE(_xlfn.TEXTAFTER(Table1[[#This Row],[description]],"Lyrics:"),CHAR(10))</f>
        <v>#N/A</v>
      </c>
      <c r="P520" t="e">
        <f>_xlfn.TEXTBEFORE(_xlfn.TEXTAFTER(Table1[[#This Row],[description]],"Composer:"),CHAR(10))</f>
        <v>#N/A</v>
      </c>
      <c r="Q520" t="e">
        <f>_xlfn.TEXTBEFORE(_xlfn.TEXTAFTER(Table1[[#This Row],[description]],CHAR(10)&amp;"Music:"),CHAR(10))</f>
        <v>#N/A</v>
      </c>
      <c r="R520" t="e">
        <f>_xlfn.TEXTBEFORE(_xlfn.TEXTAFTER(Table1[[#This Row],[description]],CHAR(10)&amp;"Video:"),CHAR(10))</f>
        <v>#N/A</v>
      </c>
      <c r="S520" s="1" t="e">
        <f>HYPERLINK(_xlfn.TEXTBEFORE(_xlfn.TEXTAFTER(Table1[[#This Row],[description]],"YouTube Music:"),CHAR(10)))</f>
        <v>#N/A</v>
      </c>
      <c r="T520" s="1" t="e">
        <f>HYPERLINK(_xlfn.TEXTBEFORE(_xlfn.TEXTAFTER(Table1[[#This Row],[description]],"Spotify:"),CHAR(10)))</f>
        <v>#N/A</v>
      </c>
      <c r="U520" s="1" t="e">
        <f>HYPERLINK(_xlfn.TEXTBEFORE(_xlfn.TEXTAFTER(Table1[[#This Row],[description]],"Apple Music:"),CHAR(10)))</f>
        <v>#N/A</v>
      </c>
      <c r="V520" s="1" t="e">
        <f>HYPERLINK(_xlfn.TEXTBEFORE(_xlfn.TEXTAFTER(Table1[[#This Row],[description]], "JioSaavn:"),CHAR(10)))</f>
        <v>#N/A</v>
      </c>
      <c r="W520" s="1" t="e">
        <f>HYPERLINK(_xlfn.TEXTBEFORE(_xlfn.TEXTAFTER(Table1[[#This Row],[description]], "Instagram Reel:"),CHAR(10)))</f>
        <v>#N/A</v>
      </c>
    </row>
    <row r="521" spans="1:23" x14ac:dyDescent="0.3">
      <c r="A521" t="s">
        <v>11</v>
      </c>
      <c r="B521" t="s">
        <v>3714</v>
      </c>
      <c r="C521" t="s">
        <v>3715</v>
      </c>
      <c r="D521" t="s">
        <v>3716</v>
      </c>
      <c r="E521" t="s">
        <v>3713</v>
      </c>
      <c r="F521" t="s">
        <v>16</v>
      </c>
      <c r="G521" t="s">
        <v>1189</v>
      </c>
      <c r="H521" t="s">
        <v>3717</v>
      </c>
      <c r="I521" t="s">
        <v>3718</v>
      </c>
      <c r="J521" t="s">
        <v>3719</v>
      </c>
      <c r="K521" t="e">
        <f>LEFT(_xlfn.TEXTAFTER(Table1[[#This Row],[description]],"Music On:"),10)</f>
        <v>#N/A</v>
      </c>
      <c r="L521" t="str" cm="1">
        <f t="array" ref="L5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1" t="str">
        <f>_xlfn.TEXTBEFORE(Table1[[#This Row],[Title]],{":","(","-"})</f>
        <v xml:space="preserve">Kalla Kalla </v>
      </c>
      <c r="N521" t="e">
        <f>_xlfn.TEXTBEFORE(_xlfn.TEXTAFTER(Table1[[#This Row],[description]],"Singer:"),CHAR(10))</f>
        <v>#N/A</v>
      </c>
      <c r="O521" t="e">
        <f>_xlfn.TEXTBEFORE(_xlfn.TEXTAFTER(Table1[[#This Row],[description]],"Lyrics:"),CHAR(10))</f>
        <v>#N/A</v>
      </c>
      <c r="P521" t="e">
        <f>_xlfn.TEXTBEFORE(_xlfn.TEXTAFTER(Table1[[#This Row],[description]],"Composer:"),CHAR(10))</f>
        <v>#N/A</v>
      </c>
      <c r="Q521" t="e">
        <f>_xlfn.TEXTBEFORE(_xlfn.TEXTAFTER(Table1[[#This Row],[description]],CHAR(10)&amp;"Music:"),CHAR(10))</f>
        <v>#N/A</v>
      </c>
      <c r="R521" t="e">
        <f>_xlfn.TEXTBEFORE(_xlfn.TEXTAFTER(Table1[[#This Row],[description]],CHAR(10)&amp;"Video:"),CHAR(10))</f>
        <v>#N/A</v>
      </c>
      <c r="S521" s="1" t="e">
        <f>HYPERLINK(_xlfn.TEXTBEFORE(_xlfn.TEXTAFTER(Table1[[#This Row],[description]],"YouTube Music:"),CHAR(10)))</f>
        <v>#N/A</v>
      </c>
      <c r="T521" s="1" t="e">
        <f>HYPERLINK(_xlfn.TEXTBEFORE(_xlfn.TEXTAFTER(Table1[[#This Row],[description]],"Spotify:"),CHAR(10)))</f>
        <v>#N/A</v>
      </c>
      <c r="U521" s="1" t="e">
        <f>HYPERLINK(_xlfn.TEXTBEFORE(_xlfn.TEXTAFTER(Table1[[#This Row],[description]],"Apple Music:"),CHAR(10)))</f>
        <v>#N/A</v>
      </c>
      <c r="V521" s="1" t="e">
        <f>HYPERLINK(_xlfn.TEXTBEFORE(_xlfn.TEXTAFTER(Table1[[#This Row],[description]], "JioSaavn:"),CHAR(10)))</f>
        <v>#N/A</v>
      </c>
      <c r="W521" s="1" t="e">
        <f>HYPERLINK(_xlfn.TEXTBEFORE(_xlfn.TEXTAFTER(Table1[[#This Row],[description]], "Instagram Reel:"),CHAR(10)))</f>
        <v>#N/A</v>
      </c>
    </row>
    <row r="522" spans="1:23" x14ac:dyDescent="0.3">
      <c r="A522" t="s">
        <v>11</v>
      </c>
      <c r="B522" t="s">
        <v>3721</v>
      </c>
      <c r="C522" t="s">
        <v>3722</v>
      </c>
      <c r="D522" t="s">
        <v>3723</v>
      </c>
      <c r="E522" t="s">
        <v>3720</v>
      </c>
      <c r="F522" t="s">
        <v>16</v>
      </c>
      <c r="G522" t="s">
        <v>1108</v>
      </c>
      <c r="H522" t="s">
        <v>3724</v>
      </c>
      <c r="I522" t="s">
        <v>3725</v>
      </c>
      <c r="J522" t="s">
        <v>3726</v>
      </c>
      <c r="K522" t="e">
        <f>LEFT(_xlfn.TEXTAFTER(Table1[[#This Row],[description]],"Music On:"),10)</f>
        <v>#N/A</v>
      </c>
      <c r="L522" t="str" cm="1">
        <f t="array" ref="L5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2" t="str">
        <f>_xlfn.TEXTBEFORE(Table1[[#This Row],[Title]],{":","(","-"})</f>
        <v xml:space="preserve">Nigaha </v>
      </c>
      <c r="N522" t="e">
        <f>_xlfn.TEXTBEFORE(_xlfn.TEXTAFTER(Table1[[#This Row],[description]],"Singer:"),CHAR(10))</f>
        <v>#N/A</v>
      </c>
      <c r="O522" t="e">
        <f>_xlfn.TEXTBEFORE(_xlfn.TEXTAFTER(Table1[[#This Row],[description]],"Lyrics:"),CHAR(10))</f>
        <v>#N/A</v>
      </c>
      <c r="P522" t="e">
        <f>_xlfn.TEXTBEFORE(_xlfn.TEXTAFTER(Table1[[#This Row],[description]],"Composer:"),CHAR(10))</f>
        <v>#N/A</v>
      </c>
      <c r="Q522" t="e">
        <f>_xlfn.TEXTBEFORE(_xlfn.TEXTAFTER(Table1[[#This Row],[description]],CHAR(10)&amp;"Music:"),CHAR(10))</f>
        <v>#N/A</v>
      </c>
      <c r="R522" t="e">
        <f>_xlfn.TEXTBEFORE(_xlfn.TEXTAFTER(Table1[[#This Row],[description]],CHAR(10)&amp;"Video:"),CHAR(10))</f>
        <v>#N/A</v>
      </c>
      <c r="S522" s="1" t="e">
        <f>HYPERLINK(_xlfn.TEXTBEFORE(_xlfn.TEXTAFTER(Table1[[#This Row],[description]],"YouTube Music:"),CHAR(10)))</f>
        <v>#N/A</v>
      </c>
      <c r="T522" s="1" t="e">
        <f>HYPERLINK(_xlfn.TEXTBEFORE(_xlfn.TEXTAFTER(Table1[[#This Row],[description]],"Spotify:"),CHAR(10)))</f>
        <v>#N/A</v>
      </c>
      <c r="U522" s="1" t="e">
        <f>HYPERLINK(_xlfn.TEXTBEFORE(_xlfn.TEXTAFTER(Table1[[#This Row],[description]],"Apple Music:"),CHAR(10)))</f>
        <v>#N/A</v>
      </c>
      <c r="V522" s="1" t="e">
        <f>HYPERLINK(_xlfn.TEXTBEFORE(_xlfn.TEXTAFTER(Table1[[#This Row],[description]], "JioSaavn:"),CHAR(10)))</f>
        <v>#N/A</v>
      </c>
      <c r="W522" s="1" t="e">
        <f>HYPERLINK(_xlfn.TEXTBEFORE(_xlfn.TEXTAFTER(Table1[[#This Row],[description]], "Instagram Reel:"),CHAR(10)))</f>
        <v>#N/A</v>
      </c>
    </row>
    <row r="523" spans="1:23" x14ac:dyDescent="0.3">
      <c r="A523" t="s">
        <v>11</v>
      </c>
      <c r="B523" t="s">
        <v>3728</v>
      </c>
      <c r="C523" t="s">
        <v>3729</v>
      </c>
      <c r="D523" t="s">
        <v>3730</v>
      </c>
      <c r="E523" t="s">
        <v>3727</v>
      </c>
      <c r="F523" t="s">
        <v>3731</v>
      </c>
      <c r="G523" t="s">
        <v>1040</v>
      </c>
      <c r="H523" t="s">
        <v>3732</v>
      </c>
      <c r="I523" t="s">
        <v>3733</v>
      </c>
      <c r="J523" t="s">
        <v>3734</v>
      </c>
      <c r="K523" t="e">
        <f>LEFT(_xlfn.TEXTAFTER(Table1[[#This Row],[description]],"Music On:"),10)</f>
        <v>#N/A</v>
      </c>
      <c r="L523" t="str" cm="1">
        <f t="array" ref="L5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3" t="str">
        <f>_xlfn.TEXTBEFORE(Table1[[#This Row],[Title]],{":","(","-"})</f>
        <v xml:space="preserve">Ravan Ravan Hoon Main </v>
      </c>
      <c r="N523" t="e">
        <f>_xlfn.TEXTBEFORE(_xlfn.TEXTAFTER(Table1[[#This Row],[description]],"Singer:"),CHAR(10))</f>
        <v>#N/A</v>
      </c>
      <c r="O523" t="e">
        <f>_xlfn.TEXTBEFORE(_xlfn.TEXTAFTER(Table1[[#This Row],[description]],"Lyrics:"),CHAR(10))</f>
        <v>#N/A</v>
      </c>
      <c r="P523" t="e">
        <f>_xlfn.TEXTBEFORE(_xlfn.TEXTAFTER(Table1[[#This Row],[description]],"Composer:"),CHAR(10))</f>
        <v>#N/A</v>
      </c>
      <c r="Q523" t="e">
        <f>_xlfn.TEXTBEFORE(_xlfn.TEXTAFTER(Table1[[#This Row],[description]],CHAR(10)&amp;"Music:"),CHAR(10))</f>
        <v>#N/A</v>
      </c>
      <c r="R523" t="e">
        <f>_xlfn.TEXTBEFORE(_xlfn.TEXTAFTER(Table1[[#This Row],[description]],CHAR(10)&amp;"Video:"),CHAR(10))</f>
        <v>#N/A</v>
      </c>
      <c r="S523" s="1" t="e">
        <f>HYPERLINK(_xlfn.TEXTBEFORE(_xlfn.TEXTAFTER(Table1[[#This Row],[description]],"YouTube Music:"),CHAR(10)))</f>
        <v>#N/A</v>
      </c>
      <c r="T523" s="1" t="e">
        <f>HYPERLINK(_xlfn.TEXTBEFORE(_xlfn.TEXTAFTER(Table1[[#This Row],[description]],"Spotify:"),CHAR(10)))</f>
        <v>#N/A</v>
      </c>
      <c r="U523" s="1" t="e">
        <f>HYPERLINK(_xlfn.TEXTBEFORE(_xlfn.TEXTAFTER(Table1[[#This Row],[description]],"Apple Music:"),CHAR(10)))</f>
        <v>#N/A</v>
      </c>
      <c r="V523" s="1" t="e">
        <f>HYPERLINK(_xlfn.TEXTBEFORE(_xlfn.TEXTAFTER(Table1[[#This Row],[description]], "JioSaavn:"),CHAR(10)))</f>
        <v>#N/A</v>
      </c>
      <c r="W523" s="1" t="e">
        <f>HYPERLINK(_xlfn.TEXTBEFORE(_xlfn.TEXTAFTER(Table1[[#This Row],[description]], "Instagram Reel:"),CHAR(10)))</f>
        <v>#N/A</v>
      </c>
    </row>
    <row r="524" spans="1:23" x14ac:dyDescent="0.3">
      <c r="A524" t="s">
        <v>11</v>
      </c>
      <c r="B524" t="s">
        <v>3736</v>
      </c>
      <c r="C524" t="s">
        <v>3737</v>
      </c>
      <c r="D524" t="s">
        <v>3738</v>
      </c>
      <c r="E524" t="s">
        <v>3735</v>
      </c>
      <c r="F524" t="s">
        <v>16</v>
      </c>
      <c r="G524" t="s">
        <v>3739</v>
      </c>
      <c r="H524" t="s">
        <v>3740</v>
      </c>
      <c r="I524" t="s">
        <v>3741</v>
      </c>
      <c r="J524" t="s">
        <v>3742</v>
      </c>
      <c r="K524" t="e">
        <f>LEFT(_xlfn.TEXTAFTER(Table1[[#This Row],[description]],"Music On:"),10)</f>
        <v>#N/A</v>
      </c>
      <c r="L524" t="str" cm="1">
        <f t="array" ref="L5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4" t="str">
        <f>_xlfn.TEXTBEFORE(Table1[[#This Row],[Title]],{":","(","-"})</f>
        <v xml:space="preserve">Rona </v>
      </c>
      <c r="N524" t="e">
        <f>_xlfn.TEXTBEFORE(_xlfn.TEXTAFTER(Table1[[#This Row],[description]],"Singer:"),CHAR(10))</f>
        <v>#N/A</v>
      </c>
      <c r="O524" t="e">
        <f>_xlfn.TEXTBEFORE(_xlfn.TEXTAFTER(Table1[[#This Row],[description]],"Lyrics:"),CHAR(10))</f>
        <v>#N/A</v>
      </c>
      <c r="P524" t="e">
        <f>_xlfn.TEXTBEFORE(_xlfn.TEXTAFTER(Table1[[#This Row],[description]],"Composer:"),CHAR(10))</f>
        <v>#N/A</v>
      </c>
      <c r="Q524" t="e">
        <f>_xlfn.TEXTBEFORE(_xlfn.TEXTAFTER(Table1[[#This Row],[description]],CHAR(10)&amp;"Music:"),CHAR(10))</f>
        <v>#N/A</v>
      </c>
      <c r="R524" t="e">
        <f>_xlfn.TEXTBEFORE(_xlfn.TEXTAFTER(Table1[[#This Row],[description]],CHAR(10)&amp;"Video:"),CHAR(10))</f>
        <v>#N/A</v>
      </c>
      <c r="S524" s="1" t="e">
        <f>HYPERLINK(_xlfn.TEXTBEFORE(_xlfn.TEXTAFTER(Table1[[#This Row],[description]],"YouTube Music:"),CHAR(10)))</f>
        <v>#N/A</v>
      </c>
      <c r="T524" s="1" t="e">
        <f>HYPERLINK(_xlfn.TEXTBEFORE(_xlfn.TEXTAFTER(Table1[[#This Row],[description]],"Spotify:"),CHAR(10)))</f>
        <v>#N/A</v>
      </c>
      <c r="U524" s="1" t="e">
        <f>HYPERLINK(_xlfn.TEXTBEFORE(_xlfn.TEXTAFTER(Table1[[#This Row],[description]],"Apple Music:"),CHAR(10)))</f>
        <v>#N/A</v>
      </c>
      <c r="V524" s="1" t="e">
        <f>HYPERLINK(_xlfn.TEXTBEFORE(_xlfn.TEXTAFTER(Table1[[#This Row],[description]], "JioSaavn:"),CHAR(10)))</f>
        <v>#N/A</v>
      </c>
      <c r="W524" s="1" t="e">
        <f>HYPERLINK(_xlfn.TEXTBEFORE(_xlfn.TEXTAFTER(Table1[[#This Row],[description]], "Instagram Reel:"),CHAR(10)))</f>
        <v>#N/A</v>
      </c>
    </row>
    <row r="525" spans="1:23" x14ac:dyDescent="0.3">
      <c r="A525" t="s">
        <v>11</v>
      </c>
      <c r="B525" t="s">
        <v>3744</v>
      </c>
      <c r="C525" t="s">
        <v>3745</v>
      </c>
      <c r="D525" t="s">
        <v>3746</v>
      </c>
      <c r="E525" t="s">
        <v>3743</v>
      </c>
      <c r="F525" t="s">
        <v>16</v>
      </c>
      <c r="G525" t="s">
        <v>908</v>
      </c>
      <c r="H525" t="s">
        <v>3747</v>
      </c>
      <c r="I525" t="s">
        <v>3748</v>
      </c>
      <c r="J525" t="s">
        <v>3749</v>
      </c>
      <c r="K525" t="e">
        <f>LEFT(_xlfn.TEXTAFTER(Table1[[#This Row],[description]],"Music On:"),10)</f>
        <v>#N/A</v>
      </c>
      <c r="L525" t="str" cm="1">
        <f t="array" ref="L5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5" t="str">
        <f>_xlfn.TEXTBEFORE(Table1[[#This Row],[Title]],{":","(","-"})</f>
        <v xml:space="preserve">Kabba Subaah </v>
      </c>
      <c r="N525" t="e">
        <f>_xlfn.TEXTBEFORE(_xlfn.TEXTAFTER(Table1[[#This Row],[description]],"Singer:"),CHAR(10))</f>
        <v>#N/A</v>
      </c>
      <c r="O525" t="e">
        <f>_xlfn.TEXTBEFORE(_xlfn.TEXTAFTER(Table1[[#This Row],[description]],"Lyrics:"),CHAR(10))</f>
        <v>#N/A</v>
      </c>
      <c r="P525" t="e">
        <f>_xlfn.TEXTBEFORE(_xlfn.TEXTAFTER(Table1[[#This Row],[description]],"Composer:"),CHAR(10))</f>
        <v>#N/A</v>
      </c>
      <c r="Q525" t="e">
        <f>_xlfn.TEXTBEFORE(_xlfn.TEXTAFTER(Table1[[#This Row],[description]],CHAR(10)&amp;"Music:"),CHAR(10))</f>
        <v>#N/A</v>
      </c>
      <c r="R525" t="e">
        <f>_xlfn.TEXTBEFORE(_xlfn.TEXTAFTER(Table1[[#This Row],[description]],CHAR(10)&amp;"Video:"),CHAR(10))</f>
        <v>#N/A</v>
      </c>
      <c r="S525" s="1" t="e">
        <f>HYPERLINK(_xlfn.TEXTBEFORE(_xlfn.TEXTAFTER(Table1[[#This Row],[description]],"YouTube Music:"),CHAR(10)))</f>
        <v>#N/A</v>
      </c>
      <c r="T525" s="1" t="e">
        <f>HYPERLINK(_xlfn.TEXTBEFORE(_xlfn.TEXTAFTER(Table1[[#This Row],[description]],"Spotify:"),CHAR(10)))</f>
        <v>#N/A</v>
      </c>
      <c r="U525" s="1" t="e">
        <f>HYPERLINK(_xlfn.TEXTBEFORE(_xlfn.TEXTAFTER(Table1[[#This Row],[description]],"Apple Music:"),CHAR(10)))</f>
        <v>#N/A</v>
      </c>
      <c r="V525" s="1" t="e">
        <f>HYPERLINK(_xlfn.TEXTBEFORE(_xlfn.TEXTAFTER(Table1[[#This Row],[description]], "JioSaavn:"),CHAR(10)))</f>
        <v>#N/A</v>
      </c>
      <c r="W525" s="1" t="e">
        <f>HYPERLINK(_xlfn.TEXTBEFORE(_xlfn.TEXTAFTER(Table1[[#This Row],[description]], "Instagram Reel:"),CHAR(10)))</f>
        <v>#N/A</v>
      </c>
    </row>
    <row r="526" spans="1:23" x14ac:dyDescent="0.3">
      <c r="A526" t="s">
        <v>11</v>
      </c>
      <c r="B526" t="s">
        <v>3751</v>
      </c>
      <c r="C526" t="s">
        <v>3752</v>
      </c>
      <c r="D526" t="s">
        <v>3753</v>
      </c>
      <c r="E526" t="s">
        <v>3750</v>
      </c>
      <c r="F526" t="s">
        <v>16</v>
      </c>
      <c r="G526" t="s">
        <v>3754</v>
      </c>
      <c r="H526" t="s">
        <v>3755</v>
      </c>
      <c r="I526" t="s">
        <v>3756</v>
      </c>
      <c r="J526" t="s">
        <v>3757</v>
      </c>
      <c r="K526" t="e">
        <f>LEFT(_xlfn.TEXTAFTER(Table1[[#This Row],[description]],"Music On:"),10)</f>
        <v>#N/A</v>
      </c>
      <c r="L526" t="str" cm="1">
        <f t="array" ref="L5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6" t="str">
        <f>_xlfn.TEXTBEFORE(Table1[[#This Row],[Title]],{":","(","-"})</f>
        <v xml:space="preserve">Doori </v>
      </c>
      <c r="N526" t="e">
        <f>_xlfn.TEXTBEFORE(_xlfn.TEXTAFTER(Table1[[#This Row],[description]],"Singer:"),CHAR(10))</f>
        <v>#N/A</v>
      </c>
      <c r="O526" t="e">
        <f>_xlfn.TEXTBEFORE(_xlfn.TEXTAFTER(Table1[[#This Row],[description]],"Lyrics:"),CHAR(10))</f>
        <v>#N/A</v>
      </c>
      <c r="P526" t="e">
        <f>_xlfn.TEXTBEFORE(_xlfn.TEXTAFTER(Table1[[#This Row],[description]],"Composer:"),CHAR(10))</f>
        <v>#N/A</v>
      </c>
      <c r="Q526" t="e">
        <f>_xlfn.TEXTBEFORE(_xlfn.TEXTAFTER(Table1[[#This Row],[description]],CHAR(10)&amp;"Music:"),CHAR(10))</f>
        <v>#N/A</v>
      </c>
      <c r="R526" t="e">
        <f>_xlfn.TEXTBEFORE(_xlfn.TEXTAFTER(Table1[[#This Row],[description]],CHAR(10)&amp;"Video:"),CHAR(10))</f>
        <v>#N/A</v>
      </c>
      <c r="S526" s="1" t="e">
        <f>HYPERLINK(_xlfn.TEXTBEFORE(_xlfn.TEXTAFTER(Table1[[#This Row],[description]],"YouTube Music:"),CHAR(10)))</f>
        <v>#N/A</v>
      </c>
      <c r="T526" s="1" t="e">
        <f>HYPERLINK(_xlfn.TEXTBEFORE(_xlfn.TEXTAFTER(Table1[[#This Row],[description]],"Spotify:"),CHAR(10)))</f>
        <v>#N/A</v>
      </c>
      <c r="U526" s="1" t="e">
        <f>HYPERLINK(_xlfn.TEXTBEFORE(_xlfn.TEXTAFTER(Table1[[#This Row],[description]],"Apple Music:"),CHAR(10)))</f>
        <v>#N/A</v>
      </c>
      <c r="V526" s="1" t="e">
        <f>HYPERLINK(_xlfn.TEXTBEFORE(_xlfn.TEXTAFTER(Table1[[#This Row],[description]], "JioSaavn:"),CHAR(10)))</f>
        <v>#N/A</v>
      </c>
      <c r="W526" s="1" t="e">
        <f>HYPERLINK(_xlfn.TEXTBEFORE(_xlfn.TEXTAFTER(Table1[[#This Row],[description]], "Instagram Reel:"),CHAR(10)))</f>
        <v>#N/A</v>
      </c>
    </row>
    <row r="527" spans="1:23" x14ac:dyDescent="0.3">
      <c r="A527" t="s">
        <v>11</v>
      </c>
      <c r="B527" t="s">
        <v>3759</v>
      </c>
      <c r="C527" t="s">
        <v>3760</v>
      </c>
      <c r="D527" t="s">
        <v>3761</v>
      </c>
      <c r="E527" t="s">
        <v>3758</v>
      </c>
      <c r="F527" t="s">
        <v>16</v>
      </c>
      <c r="G527" t="s">
        <v>1861</v>
      </c>
      <c r="H527" t="s">
        <v>3762</v>
      </c>
      <c r="I527" t="s">
        <v>3763</v>
      </c>
      <c r="J527" t="s">
        <v>3764</v>
      </c>
      <c r="K527" t="e">
        <f>LEFT(_xlfn.TEXTAFTER(Table1[[#This Row],[description]],"Music On:"),10)</f>
        <v>#N/A</v>
      </c>
      <c r="L527" t="str" cm="1">
        <f t="array" ref="L5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7" t="str">
        <f>_xlfn.TEXTBEFORE(Table1[[#This Row],[Title]],{":","(","-"})</f>
        <v xml:space="preserve">Gulaab </v>
      </c>
      <c r="N527" t="e">
        <f>_xlfn.TEXTBEFORE(_xlfn.TEXTAFTER(Table1[[#This Row],[description]],"Singer:"),CHAR(10))</f>
        <v>#N/A</v>
      </c>
      <c r="O527" t="e">
        <f>_xlfn.TEXTBEFORE(_xlfn.TEXTAFTER(Table1[[#This Row],[description]],"Lyrics:"),CHAR(10))</f>
        <v>#N/A</v>
      </c>
      <c r="P527" t="e">
        <f>_xlfn.TEXTBEFORE(_xlfn.TEXTAFTER(Table1[[#This Row],[description]],"Composer:"),CHAR(10))</f>
        <v>#N/A</v>
      </c>
      <c r="Q527" t="e">
        <f>_xlfn.TEXTBEFORE(_xlfn.TEXTAFTER(Table1[[#This Row],[description]],CHAR(10)&amp;"Music:"),CHAR(10))</f>
        <v>#N/A</v>
      </c>
      <c r="R527" t="e">
        <f>_xlfn.TEXTBEFORE(_xlfn.TEXTAFTER(Table1[[#This Row],[description]],CHAR(10)&amp;"Video:"),CHAR(10))</f>
        <v>#N/A</v>
      </c>
      <c r="S527" s="1" t="e">
        <f>HYPERLINK(_xlfn.TEXTBEFORE(_xlfn.TEXTAFTER(Table1[[#This Row],[description]],"YouTube Music:"),CHAR(10)))</f>
        <v>#N/A</v>
      </c>
      <c r="T527" s="1" t="e">
        <f>HYPERLINK(_xlfn.TEXTBEFORE(_xlfn.TEXTAFTER(Table1[[#This Row],[description]],"Spotify:"),CHAR(10)))</f>
        <v>#N/A</v>
      </c>
      <c r="U527" s="1" t="e">
        <f>HYPERLINK(_xlfn.TEXTBEFORE(_xlfn.TEXTAFTER(Table1[[#This Row],[description]],"Apple Music:"),CHAR(10)))</f>
        <v>#N/A</v>
      </c>
      <c r="V527" s="1" t="e">
        <f>HYPERLINK(_xlfn.TEXTBEFORE(_xlfn.TEXTAFTER(Table1[[#This Row],[description]], "JioSaavn:"),CHAR(10)))</f>
        <v>#N/A</v>
      </c>
      <c r="W527" s="1" t="e">
        <f>HYPERLINK(_xlfn.TEXTBEFORE(_xlfn.TEXTAFTER(Table1[[#This Row],[description]], "Instagram Reel:"),CHAR(10)))</f>
        <v>#N/A</v>
      </c>
    </row>
    <row r="528" spans="1:23" x14ac:dyDescent="0.3">
      <c r="A528" t="s">
        <v>11</v>
      </c>
      <c r="B528" t="s">
        <v>3766</v>
      </c>
      <c r="C528" t="s">
        <v>3767</v>
      </c>
      <c r="D528" t="s">
        <v>3768</v>
      </c>
      <c r="E528" t="s">
        <v>3765</v>
      </c>
      <c r="F528" t="s">
        <v>16</v>
      </c>
      <c r="G528" t="s">
        <v>270</v>
      </c>
      <c r="H528" t="s">
        <v>3769</v>
      </c>
      <c r="I528" t="s">
        <v>3770</v>
      </c>
      <c r="J528" t="s">
        <v>3771</v>
      </c>
      <c r="K528" t="e">
        <f>LEFT(_xlfn.TEXTAFTER(Table1[[#This Row],[description]],"Music On:"),10)</f>
        <v>#N/A</v>
      </c>
      <c r="L528" t="str" cm="1">
        <f t="array" ref="L5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8" t="str">
        <f>_xlfn.TEXTBEFORE(Table1[[#This Row],[Title]],{":","(","-"})</f>
        <v xml:space="preserve">Teriyaan Yaadan </v>
      </c>
      <c r="N528" t="e">
        <f>_xlfn.TEXTBEFORE(_xlfn.TEXTAFTER(Table1[[#This Row],[description]],"Singer:"),CHAR(10))</f>
        <v>#N/A</v>
      </c>
      <c r="O528" t="e">
        <f>_xlfn.TEXTBEFORE(_xlfn.TEXTAFTER(Table1[[#This Row],[description]],"Lyrics:"),CHAR(10))</f>
        <v>#N/A</v>
      </c>
      <c r="P528" t="e">
        <f>_xlfn.TEXTBEFORE(_xlfn.TEXTAFTER(Table1[[#This Row],[description]],"Composer:"),CHAR(10))</f>
        <v>#N/A</v>
      </c>
      <c r="Q528" t="e">
        <f>_xlfn.TEXTBEFORE(_xlfn.TEXTAFTER(Table1[[#This Row],[description]],CHAR(10)&amp;"Music:"),CHAR(10))</f>
        <v>#N/A</v>
      </c>
      <c r="R528" t="e">
        <f>_xlfn.TEXTBEFORE(_xlfn.TEXTAFTER(Table1[[#This Row],[description]],CHAR(10)&amp;"Video:"),CHAR(10))</f>
        <v>#N/A</v>
      </c>
      <c r="S528" s="1" t="e">
        <f>HYPERLINK(_xlfn.TEXTBEFORE(_xlfn.TEXTAFTER(Table1[[#This Row],[description]],"YouTube Music:"),CHAR(10)))</f>
        <v>#N/A</v>
      </c>
      <c r="T528" s="1" t="e">
        <f>HYPERLINK(_xlfn.TEXTBEFORE(_xlfn.TEXTAFTER(Table1[[#This Row],[description]],"Spotify:"),CHAR(10)))</f>
        <v>#N/A</v>
      </c>
      <c r="U528" s="1" t="e">
        <f>HYPERLINK(_xlfn.TEXTBEFORE(_xlfn.TEXTAFTER(Table1[[#This Row],[description]],"Apple Music:"),CHAR(10)))</f>
        <v>#N/A</v>
      </c>
      <c r="V528" s="1" t="e">
        <f>HYPERLINK(_xlfn.TEXTBEFORE(_xlfn.TEXTAFTER(Table1[[#This Row],[description]], "JioSaavn:"),CHAR(10)))</f>
        <v>#N/A</v>
      </c>
      <c r="W528" s="1" t="e">
        <f>HYPERLINK(_xlfn.TEXTBEFORE(_xlfn.TEXTAFTER(Table1[[#This Row],[description]], "Instagram Reel:"),CHAR(10)))</f>
        <v>#N/A</v>
      </c>
    </row>
    <row r="529" spans="1:23" x14ac:dyDescent="0.3">
      <c r="A529" t="s">
        <v>11</v>
      </c>
      <c r="B529" t="s">
        <v>3773</v>
      </c>
      <c r="C529" t="s">
        <v>3774</v>
      </c>
      <c r="D529" t="s">
        <v>3775</v>
      </c>
      <c r="E529" t="s">
        <v>3772</v>
      </c>
      <c r="F529" t="s">
        <v>16</v>
      </c>
      <c r="G529" t="s">
        <v>222</v>
      </c>
      <c r="H529" t="s">
        <v>3776</v>
      </c>
      <c r="I529" t="s">
        <v>3777</v>
      </c>
      <c r="J529" t="s">
        <v>3778</v>
      </c>
      <c r="K529" t="e">
        <f>LEFT(_xlfn.TEXTAFTER(Table1[[#This Row],[description]],"Music On:"),10)</f>
        <v>#N/A</v>
      </c>
      <c r="L529" t="str" cm="1">
        <f t="array" ref="L5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29" t="str">
        <f>_xlfn.TEXTBEFORE(Table1[[#This Row],[Title]],{":","(","-"})</f>
        <v xml:space="preserve">O Bandeya </v>
      </c>
      <c r="N529" t="e">
        <f>_xlfn.TEXTBEFORE(_xlfn.TEXTAFTER(Table1[[#This Row],[description]],"Singer:"),CHAR(10))</f>
        <v>#N/A</v>
      </c>
      <c r="O529" t="e">
        <f>_xlfn.TEXTBEFORE(_xlfn.TEXTAFTER(Table1[[#This Row],[description]],"Lyrics:"),CHAR(10))</f>
        <v>#N/A</v>
      </c>
      <c r="P529" t="e">
        <f>_xlfn.TEXTBEFORE(_xlfn.TEXTAFTER(Table1[[#This Row],[description]],"Composer:"),CHAR(10))</f>
        <v>#N/A</v>
      </c>
      <c r="Q529" t="e">
        <f>_xlfn.TEXTBEFORE(_xlfn.TEXTAFTER(Table1[[#This Row],[description]],CHAR(10)&amp;"Music:"),CHAR(10))</f>
        <v>#N/A</v>
      </c>
      <c r="R529" t="e">
        <f>_xlfn.TEXTBEFORE(_xlfn.TEXTAFTER(Table1[[#This Row],[description]],CHAR(10)&amp;"Video:"),CHAR(10))</f>
        <v>#N/A</v>
      </c>
      <c r="S529" s="1" t="e">
        <f>HYPERLINK(_xlfn.TEXTBEFORE(_xlfn.TEXTAFTER(Table1[[#This Row],[description]],"YouTube Music:"),CHAR(10)))</f>
        <v>#N/A</v>
      </c>
      <c r="T529" s="1" t="e">
        <f>HYPERLINK(_xlfn.TEXTBEFORE(_xlfn.TEXTAFTER(Table1[[#This Row],[description]],"Spotify:"),CHAR(10)))</f>
        <v>#N/A</v>
      </c>
      <c r="U529" s="1" t="e">
        <f>HYPERLINK(_xlfn.TEXTBEFORE(_xlfn.TEXTAFTER(Table1[[#This Row],[description]],"Apple Music:"),CHAR(10)))</f>
        <v>#N/A</v>
      </c>
      <c r="V529" s="1" t="e">
        <f>HYPERLINK(_xlfn.TEXTBEFORE(_xlfn.TEXTAFTER(Table1[[#This Row],[description]], "JioSaavn:"),CHAR(10)))</f>
        <v>#N/A</v>
      </c>
      <c r="W529" s="1" t="e">
        <f>HYPERLINK(_xlfn.TEXTBEFORE(_xlfn.TEXTAFTER(Table1[[#This Row],[description]], "Instagram Reel:"),CHAR(10)))</f>
        <v>#N/A</v>
      </c>
    </row>
    <row r="530" spans="1:23" x14ac:dyDescent="0.3">
      <c r="A530" t="s">
        <v>11</v>
      </c>
      <c r="B530" t="s">
        <v>3780</v>
      </c>
      <c r="C530" t="s">
        <v>3781</v>
      </c>
      <c r="D530" t="s">
        <v>3782</v>
      </c>
      <c r="E530" t="s">
        <v>3779</v>
      </c>
      <c r="F530" t="s">
        <v>16</v>
      </c>
      <c r="G530" t="s">
        <v>1204</v>
      </c>
      <c r="H530" t="s">
        <v>3783</v>
      </c>
      <c r="I530" t="s">
        <v>3784</v>
      </c>
      <c r="J530" t="s">
        <v>3785</v>
      </c>
      <c r="K530" t="e">
        <f>LEFT(_xlfn.TEXTAFTER(Table1[[#This Row],[description]],"Music On:"),10)</f>
        <v>#N/A</v>
      </c>
      <c r="L530" t="str" cm="1">
        <f t="array" ref="L5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0" t="str">
        <f>_xlfn.TEXTBEFORE(Table1[[#This Row],[Title]],{":","(","-"})</f>
        <v xml:space="preserve">Roots </v>
      </c>
      <c r="N530" t="e">
        <f>_xlfn.TEXTBEFORE(_xlfn.TEXTAFTER(Table1[[#This Row],[description]],"Singer:"),CHAR(10))</f>
        <v>#N/A</v>
      </c>
      <c r="O530" t="e">
        <f>_xlfn.TEXTBEFORE(_xlfn.TEXTAFTER(Table1[[#This Row],[description]],"Lyrics:"),CHAR(10))</f>
        <v>#N/A</v>
      </c>
      <c r="P530" t="e">
        <f>_xlfn.TEXTBEFORE(_xlfn.TEXTAFTER(Table1[[#This Row],[description]],"Composer:"),CHAR(10))</f>
        <v>#N/A</v>
      </c>
      <c r="Q530" t="e">
        <f>_xlfn.TEXTBEFORE(_xlfn.TEXTAFTER(Table1[[#This Row],[description]],CHAR(10)&amp;"Music:"),CHAR(10))</f>
        <v>#N/A</v>
      </c>
      <c r="R530" t="e">
        <f>_xlfn.TEXTBEFORE(_xlfn.TEXTAFTER(Table1[[#This Row],[description]],CHAR(10)&amp;"Video:"),CHAR(10))</f>
        <v>#N/A</v>
      </c>
      <c r="S530" s="1" t="e">
        <f>HYPERLINK(_xlfn.TEXTBEFORE(_xlfn.TEXTAFTER(Table1[[#This Row],[description]],"YouTube Music:"),CHAR(10)))</f>
        <v>#N/A</v>
      </c>
      <c r="T530" s="1" t="e">
        <f>HYPERLINK(_xlfn.TEXTBEFORE(_xlfn.TEXTAFTER(Table1[[#This Row],[description]],"Spotify:"),CHAR(10)))</f>
        <v>#N/A</v>
      </c>
      <c r="U530" s="1" t="e">
        <f>HYPERLINK(_xlfn.TEXTBEFORE(_xlfn.TEXTAFTER(Table1[[#This Row],[description]],"Apple Music:"),CHAR(10)))</f>
        <v>#N/A</v>
      </c>
      <c r="V530" s="1" t="e">
        <f>HYPERLINK(_xlfn.TEXTBEFORE(_xlfn.TEXTAFTER(Table1[[#This Row],[description]], "JioSaavn:"),CHAR(10)))</f>
        <v>#N/A</v>
      </c>
      <c r="W530" s="1" t="e">
        <f>HYPERLINK(_xlfn.TEXTBEFORE(_xlfn.TEXTAFTER(Table1[[#This Row],[description]], "Instagram Reel:"),CHAR(10)))</f>
        <v>#N/A</v>
      </c>
    </row>
    <row r="531" spans="1:23" x14ac:dyDescent="0.3">
      <c r="A531" t="s">
        <v>11</v>
      </c>
      <c r="B531" t="s">
        <v>3787</v>
      </c>
      <c r="C531" t="s">
        <v>3788</v>
      </c>
      <c r="D531" t="s">
        <v>3789</v>
      </c>
      <c r="E531" t="s">
        <v>3786</v>
      </c>
      <c r="F531" t="s">
        <v>16</v>
      </c>
      <c r="G531" t="s">
        <v>1392</v>
      </c>
      <c r="H531" t="s">
        <v>3790</v>
      </c>
      <c r="I531" t="s">
        <v>3791</v>
      </c>
      <c r="J531" t="s">
        <v>3792</v>
      </c>
      <c r="K531" t="e">
        <f>LEFT(_xlfn.TEXTAFTER(Table1[[#This Row],[description]],"Music On:"),10)</f>
        <v>#N/A</v>
      </c>
      <c r="L531" t="str" cm="1">
        <f t="array" ref="L5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1" t="str">
        <f>_xlfn.TEXTBEFORE(Table1[[#This Row],[Title]],{":","(","-"})</f>
        <v xml:space="preserve">Fearless </v>
      </c>
      <c r="N531" t="e">
        <f>_xlfn.TEXTBEFORE(_xlfn.TEXTAFTER(Table1[[#This Row],[description]],"Singer:"),CHAR(10))</f>
        <v>#N/A</v>
      </c>
      <c r="O531" t="e">
        <f>_xlfn.TEXTBEFORE(_xlfn.TEXTAFTER(Table1[[#This Row],[description]],"Lyrics:"),CHAR(10))</f>
        <v>#N/A</v>
      </c>
      <c r="P531" t="e">
        <f>_xlfn.TEXTBEFORE(_xlfn.TEXTAFTER(Table1[[#This Row],[description]],"Composer:"),CHAR(10))</f>
        <v>#N/A</v>
      </c>
      <c r="Q531" t="e">
        <f>_xlfn.TEXTBEFORE(_xlfn.TEXTAFTER(Table1[[#This Row],[description]],CHAR(10)&amp;"Music:"),CHAR(10))</f>
        <v>#N/A</v>
      </c>
      <c r="R531" t="e">
        <f>_xlfn.TEXTBEFORE(_xlfn.TEXTAFTER(Table1[[#This Row],[description]],CHAR(10)&amp;"Video:"),CHAR(10))</f>
        <v>#N/A</v>
      </c>
      <c r="S531" s="1" t="e">
        <f>HYPERLINK(_xlfn.TEXTBEFORE(_xlfn.TEXTAFTER(Table1[[#This Row],[description]],"YouTube Music:"),CHAR(10)))</f>
        <v>#N/A</v>
      </c>
      <c r="T531" s="1" t="e">
        <f>HYPERLINK(_xlfn.TEXTBEFORE(_xlfn.TEXTAFTER(Table1[[#This Row],[description]],"Spotify:"),CHAR(10)))</f>
        <v>#N/A</v>
      </c>
      <c r="U531" s="1" t="e">
        <f>HYPERLINK(_xlfn.TEXTBEFORE(_xlfn.TEXTAFTER(Table1[[#This Row],[description]],"Apple Music:"),CHAR(10)))</f>
        <v>#N/A</v>
      </c>
      <c r="V531" s="1" t="e">
        <f>HYPERLINK(_xlfn.TEXTBEFORE(_xlfn.TEXTAFTER(Table1[[#This Row],[description]], "JioSaavn:"),CHAR(10)))</f>
        <v>#N/A</v>
      </c>
      <c r="W531" s="1" t="e">
        <f>HYPERLINK(_xlfn.TEXTBEFORE(_xlfn.TEXTAFTER(Table1[[#This Row],[description]], "Instagram Reel:"),CHAR(10)))</f>
        <v>#N/A</v>
      </c>
    </row>
    <row r="532" spans="1:23" x14ac:dyDescent="0.3">
      <c r="A532" t="s">
        <v>11</v>
      </c>
      <c r="B532" t="s">
        <v>3794</v>
      </c>
      <c r="C532" t="s">
        <v>3795</v>
      </c>
      <c r="D532" t="s">
        <v>3796</v>
      </c>
      <c r="E532" t="s">
        <v>3793</v>
      </c>
      <c r="F532" t="s">
        <v>16</v>
      </c>
      <c r="G532" t="s">
        <v>153</v>
      </c>
      <c r="H532" t="s">
        <v>3797</v>
      </c>
      <c r="I532" t="s">
        <v>3798</v>
      </c>
      <c r="J532" t="s">
        <v>3799</v>
      </c>
      <c r="K532" t="e">
        <f>LEFT(_xlfn.TEXTAFTER(Table1[[#This Row],[description]],"Music On:"),10)</f>
        <v>#N/A</v>
      </c>
      <c r="L532" t="str" cm="1">
        <f t="array" ref="L5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2" t="str">
        <f>_xlfn.TEXTBEFORE(Table1[[#This Row],[Title]],{":","(","-"})</f>
        <v xml:space="preserve">Khyaal </v>
      </c>
      <c r="N532" t="e">
        <f>_xlfn.TEXTBEFORE(_xlfn.TEXTAFTER(Table1[[#This Row],[description]],"Singer:"),CHAR(10))</f>
        <v>#N/A</v>
      </c>
      <c r="O532" t="e">
        <f>_xlfn.TEXTBEFORE(_xlfn.TEXTAFTER(Table1[[#This Row],[description]],"Lyrics:"),CHAR(10))</f>
        <v>#N/A</v>
      </c>
      <c r="P532" t="e">
        <f>_xlfn.TEXTBEFORE(_xlfn.TEXTAFTER(Table1[[#This Row],[description]],"Composer:"),CHAR(10))</f>
        <v>#N/A</v>
      </c>
      <c r="Q532" t="e">
        <f>_xlfn.TEXTBEFORE(_xlfn.TEXTAFTER(Table1[[#This Row],[description]],CHAR(10)&amp;"Music:"),CHAR(10))</f>
        <v>#N/A</v>
      </c>
      <c r="R532" t="e">
        <f>_xlfn.TEXTBEFORE(_xlfn.TEXTAFTER(Table1[[#This Row],[description]],CHAR(10)&amp;"Video:"),CHAR(10))</f>
        <v>#N/A</v>
      </c>
      <c r="S532" s="1" t="e">
        <f>HYPERLINK(_xlfn.TEXTBEFORE(_xlfn.TEXTAFTER(Table1[[#This Row],[description]],"YouTube Music:"),CHAR(10)))</f>
        <v>#N/A</v>
      </c>
      <c r="T532" s="1" t="e">
        <f>HYPERLINK(_xlfn.TEXTBEFORE(_xlfn.TEXTAFTER(Table1[[#This Row],[description]],"Spotify:"),CHAR(10)))</f>
        <v>#N/A</v>
      </c>
      <c r="U532" s="1" t="e">
        <f>HYPERLINK(_xlfn.TEXTBEFORE(_xlfn.TEXTAFTER(Table1[[#This Row],[description]],"Apple Music:"),CHAR(10)))</f>
        <v>#N/A</v>
      </c>
      <c r="V532" s="1" t="e">
        <f>HYPERLINK(_xlfn.TEXTBEFORE(_xlfn.TEXTAFTER(Table1[[#This Row],[description]], "JioSaavn:"),CHAR(10)))</f>
        <v>#N/A</v>
      </c>
      <c r="W532" s="1" t="e">
        <f>HYPERLINK(_xlfn.TEXTBEFORE(_xlfn.TEXTAFTER(Table1[[#This Row],[description]], "Instagram Reel:"),CHAR(10)))</f>
        <v>#N/A</v>
      </c>
    </row>
    <row r="533" spans="1:23" x14ac:dyDescent="0.3">
      <c r="A533" t="s">
        <v>11</v>
      </c>
      <c r="B533" t="s">
        <v>3801</v>
      </c>
      <c r="C533" t="s">
        <v>3802</v>
      </c>
      <c r="D533" t="s">
        <v>3803</v>
      </c>
      <c r="E533" t="s">
        <v>3800</v>
      </c>
      <c r="F533" t="s">
        <v>16</v>
      </c>
      <c r="G533" t="s">
        <v>3804</v>
      </c>
      <c r="H533" t="s">
        <v>3805</v>
      </c>
      <c r="I533" t="s">
        <v>3806</v>
      </c>
      <c r="J533" t="s">
        <v>3106</v>
      </c>
      <c r="K533" t="e">
        <f>LEFT(_xlfn.TEXTAFTER(Table1[[#This Row],[description]],"Music On:"),10)</f>
        <v>#N/A</v>
      </c>
      <c r="L533" t="str" cm="1">
        <f t="array" ref="L5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3" t="str">
        <f>_xlfn.TEXTBEFORE(Table1[[#This Row],[Title]],{":","(","-"})</f>
        <v xml:space="preserve">Nazara </v>
      </c>
      <c r="N533" t="e">
        <f>_xlfn.TEXTBEFORE(_xlfn.TEXTAFTER(Table1[[#This Row],[description]],"Singer:"),CHAR(10))</f>
        <v>#N/A</v>
      </c>
      <c r="O533" t="e">
        <f>_xlfn.TEXTBEFORE(_xlfn.TEXTAFTER(Table1[[#This Row],[description]],"Lyrics:"),CHAR(10))</f>
        <v>#N/A</v>
      </c>
      <c r="P533" t="e">
        <f>_xlfn.TEXTBEFORE(_xlfn.TEXTAFTER(Table1[[#This Row],[description]],"Composer:"),CHAR(10))</f>
        <v>#N/A</v>
      </c>
      <c r="Q533" t="e">
        <f>_xlfn.TEXTBEFORE(_xlfn.TEXTAFTER(Table1[[#This Row],[description]],CHAR(10)&amp;"Music:"),CHAR(10))</f>
        <v>#N/A</v>
      </c>
      <c r="R533" t="e">
        <f>_xlfn.TEXTBEFORE(_xlfn.TEXTAFTER(Table1[[#This Row],[description]],CHAR(10)&amp;"Video:"),CHAR(10))</f>
        <v>#N/A</v>
      </c>
      <c r="S533" s="1" t="e">
        <f>HYPERLINK(_xlfn.TEXTBEFORE(_xlfn.TEXTAFTER(Table1[[#This Row],[description]],"YouTube Music:"),CHAR(10)))</f>
        <v>#N/A</v>
      </c>
      <c r="T533" s="1" t="e">
        <f>HYPERLINK(_xlfn.TEXTBEFORE(_xlfn.TEXTAFTER(Table1[[#This Row],[description]],"Spotify:"),CHAR(10)))</f>
        <v>#N/A</v>
      </c>
      <c r="U533" s="1" t="e">
        <f>HYPERLINK(_xlfn.TEXTBEFORE(_xlfn.TEXTAFTER(Table1[[#This Row],[description]],"Apple Music:"),CHAR(10)))</f>
        <v>#N/A</v>
      </c>
      <c r="V533" s="1" t="e">
        <f>HYPERLINK(_xlfn.TEXTBEFORE(_xlfn.TEXTAFTER(Table1[[#This Row],[description]], "JioSaavn:"),CHAR(10)))</f>
        <v>#N/A</v>
      </c>
      <c r="W533" s="1" t="e">
        <f>HYPERLINK(_xlfn.TEXTBEFORE(_xlfn.TEXTAFTER(Table1[[#This Row],[description]], "Instagram Reel:"),CHAR(10)))</f>
        <v>#N/A</v>
      </c>
    </row>
    <row r="534" spans="1:23" x14ac:dyDescent="0.3">
      <c r="A534" t="s">
        <v>11</v>
      </c>
      <c r="B534" t="s">
        <v>3808</v>
      </c>
      <c r="C534" t="s">
        <v>3809</v>
      </c>
      <c r="D534" t="s">
        <v>3810</v>
      </c>
      <c r="E534" t="s">
        <v>3807</v>
      </c>
      <c r="F534" t="s">
        <v>16</v>
      </c>
      <c r="G534" t="s">
        <v>1392</v>
      </c>
      <c r="H534" t="s">
        <v>3811</v>
      </c>
      <c r="I534" t="s">
        <v>3812</v>
      </c>
      <c r="J534" t="s">
        <v>3813</v>
      </c>
      <c r="K534" t="e">
        <f>LEFT(_xlfn.TEXTAFTER(Table1[[#This Row],[description]],"Music On:"),10)</f>
        <v>#N/A</v>
      </c>
      <c r="L534" t="str" cm="1">
        <f t="array" ref="L5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4" t="str">
        <f>_xlfn.TEXTBEFORE(Table1[[#This Row],[Title]],{":","(","-"})</f>
        <v xml:space="preserve">Jawani </v>
      </c>
      <c r="N534" t="e">
        <f>_xlfn.TEXTBEFORE(_xlfn.TEXTAFTER(Table1[[#This Row],[description]],"Singer:"),CHAR(10))</f>
        <v>#N/A</v>
      </c>
      <c r="O534" t="e">
        <f>_xlfn.TEXTBEFORE(_xlfn.TEXTAFTER(Table1[[#This Row],[description]],"Lyrics:"),CHAR(10))</f>
        <v>#N/A</v>
      </c>
      <c r="P534" t="e">
        <f>_xlfn.TEXTBEFORE(_xlfn.TEXTAFTER(Table1[[#This Row],[description]],"Composer:"),CHAR(10))</f>
        <v>#N/A</v>
      </c>
      <c r="Q534" t="e">
        <f>_xlfn.TEXTBEFORE(_xlfn.TEXTAFTER(Table1[[#This Row],[description]],CHAR(10)&amp;"Music:"),CHAR(10))</f>
        <v>#N/A</v>
      </c>
      <c r="R534" t="e">
        <f>_xlfn.TEXTBEFORE(_xlfn.TEXTAFTER(Table1[[#This Row],[description]],CHAR(10)&amp;"Video:"),CHAR(10))</f>
        <v>#N/A</v>
      </c>
      <c r="S534" s="1" t="e">
        <f>HYPERLINK(_xlfn.TEXTBEFORE(_xlfn.TEXTAFTER(Table1[[#This Row],[description]],"YouTube Music:"),CHAR(10)))</f>
        <v>#N/A</v>
      </c>
      <c r="T534" s="1" t="e">
        <f>HYPERLINK(_xlfn.TEXTBEFORE(_xlfn.TEXTAFTER(Table1[[#This Row],[description]],"Spotify:"),CHAR(10)))</f>
        <v>#N/A</v>
      </c>
      <c r="U534" s="1" t="e">
        <f>HYPERLINK(_xlfn.TEXTBEFORE(_xlfn.TEXTAFTER(Table1[[#This Row],[description]],"Apple Music:"),CHAR(10)))</f>
        <v>#N/A</v>
      </c>
      <c r="V534" s="1" t="e">
        <f>HYPERLINK(_xlfn.TEXTBEFORE(_xlfn.TEXTAFTER(Table1[[#This Row],[description]], "JioSaavn:"),CHAR(10)))</f>
        <v>#N/A</v>
      </c>
      <c r="W534" s="1" t="e">
        <f>HYPERLINK(_xlfn.TEXTBEFORE(_xlfn.TEXTAFTER(Table1[[#This Row],[description]], "Instagram Reel:"),CHAR(10)))</f>
        <v>#N/A</v>
      </c>
    </row>
    <row r="535" spans="1:23" x14ac:dyDescent="0.3">
      <c r="A535" t="s">
        <v>11</v>
      </c>
      <c r="B535" t="s">
        <v>3815</v>
      </c>
      <c r="C535" t="s">
        <v>3816</v>
      </c>
      <c r="D535" t="s">
        <v>3817</v>
      </c>
      <c r="E535" t="s">
        <v>3814</v>
      </c>
      <c r="F535" t="s">
        <v>16</v>
      </c>
      <c r="G535" t="s">
        <v>415</v>
      </c>
      <c r="H535" t="s">
        <v>3818</v>
      </c>
      <c r="I535" t="s">
        <v>3819</v>
      </c>
      <c r="J535" t="s">
        <v>3820</v>
      </c>
      <c r="K535" t="e">
        <f>LEFT(_xlfn.TEXTAFTER(Table1[[#This Row],[description]],"Music On:"),10)</f>
        <v>#N/A</v>
      </c>
      <c r="L535" t="str" cm="1">
        <f t="array" ref="L5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5" t="str">
        <f>_xlfn.TEXTBEFORE(Table1[[#This Row],[Title]],{":","(","-"})</f>
        <v xml:space="preserve">Mulakaat </v>
      </c>
      <c r="N535" t="e">
        <f>_xlfn.TEXTBEFORE(_xlfn.TEXTAFTER(Table1[[#This Row],[description]],"Singer:"),CHAR(10))</f>
        <v>#N/A</v>
      </c>
      <c r="O535" t="e">
        <f>_xlfn.TEXTBEFORE(_xlfn.TEXTAFTER(Table1[[#This Row],[description]],"Lyrics:"),CHAR(10))</f>
        <v>#N/A</v>
      </c>
      <c r="P535" t="e">
        <f>_xlfn.TEXTBEFORE(_xlfn.TEXTAFTER(Table1[[#This Row],[description]],"Composer:"),CHAR(10))</f>
        <v>#N/A</v>
      </c>
      <c r="Q535" t="e">
        <f>_xlfn.TEXTBEFORE(_xlfn.TEXTAFTER(Table1[[#This Row],[description]],CHAR(10)&amp;"Music:"),CHAR(10))</f>
        <v>#N/A</v>
      </c>
      <c r="R535" t="e">
        <f>_xlfn.TEXTBEFORE(_xlfn.TEXTAFTER(Table1[[#This Row],[description]],CHAR(10)&amp;"Video:"),CHAR(10))</f>
        <v>#N/A</v>
      </c>
      <c r="S535" s="1" t="e">
        <f>HYPERLINK(_xlfn.TEXTBEFORE(_xlfn.TEXTAFTER(Table1[[#This Row],[description]],"YouTube Music:"),CHAR(10)))</f>
        <v>#N/A</v>
      </c>
      <c r="T535" s="1" t="e">
        <f>HYPERLINK(_xlfn.TEXTBEFORE(_xlfn.TEXTAFTER(Table1[[#This Row],[description]],"Spotify:"),CHAR(10)))</f>
        <v>#N/A</v>
      </c>
      <c r="U535" s="1" t="e">
        <f>HYPERLINK(_xlfn.TEXTBEFORE(_xlfn.TEXTAFTER(Table1[[#This Row],[description]],"Apple Music:"),CHAR(10)))</f>
        <v>#N/A</v>
      </c>
      <c r="V535" s="1" t="e">
        <f>HYPERLINK(_xlfn.TEXTBEFORE(_xlfn.TEXTAFTER(Table1[[#This Row],[description]], "JioSaavn:"),CHAR(10)))</f>
        <v>#N/A</v>
      </c>
      <c r="W535" s="1" t="e">
        <f>HYPERLINK(_xlfn.TEXTBEFORE(_xlfn.TEXTAFTER(Table1[[#This Row],[description]], "Instagram Reel:"),CHAR(10)))</f>
        <v>#N/A</v>
      </c>
    </row>
    <row r="536" spans="1:23" x14ac:dyDescent="0.3">
      <c r="A536" t="s">
        <v>11</v>
      </c>
      <c r="B536" t="s">
        <v>3822</v>
      </c>
      <c r="C536" t="s">
        <v>3823</v>
      </c>
      <c r="D536" t="s">
        <v>3824</v>
      </c>
      <c r="E536" t="s">
        <v>3821</v>
      </c>
      <c r="F536" t="s">
        <v>16</v>
      </c>
      <c r="G536" t="s">
        <v>939</v>
      </c>
      <c r="H536" t="s">
        <v>3825</v>
      </c>
      <c r="I536" t="s">
        <v>3826</v>
      </c>
      <c r="J536" t="s">
        <v>3827</v>
      </c>
      <c r="K536" t="e">
        <f>LEFT(_xlfn.TEXTAFTER(Table1[[#This Row],[description]],"Music On:"),10)</f>
        <v>#N/A</v>
      </c>
      <c r="L536" t="str" cm="1">
        <f t="array" ref="L5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6" t="str">
        <f>_xlfn.TEXTBEFORE(Table1[[#This Row],[Title]],{":","(","-"})</f>
        <v xml:space="preserve">Dil Todne Se Pehle </v>
      </c>
      <c r="N536" t="e">
        <f>_xlfn.TEXTBEFORE(_xlfn.TEXTAFTER(Table1[[#This Row],[description]],"Singer:"),CHAR(10))</f>
        <v>#N/A</v>
      </c>
      <c r="O536" t="e">
        <f>_xlfn.TEXTBEFORE(_xlfn.TEXTAFTER(Table1[[#This Row],[description]],"Lyrics:"),CHAR(10))</f>
        <v>#N/A</v>
      </c>
      <c r="P536" t="e">
        <f>_xlfn.TEXTBEFORE(_xlfn.TEXTAFTER(Table1[[#This Row],[description]],"Composer:"),CHAR(10))</f>
        <v>#N/A</v>
      </c>
      <c r="Q536" t="e">
        <f>_xlfn.TEXTBEFORE(_xlfn.TEXTAFTER(Table1[[#This Row],[description]],CHAR(10)&amp;"Music:"),CHAR(10))</f>
        <v>#N/A</v>
      </c>
      <c r="R536" t="e">
        <f>_xlfn.TEXTBEFORE(_xlfn.TEXTAFTER(Table1[[#This Row],[description]],CHAR(10)&amp;"Video:"),CHAR(10))</f>
        <v>#N/A</v>
      </c>
      <c r="S536" s="1" t="e">
        <f>HYPERLINK(_xlfn.TEXTBEFORE(_xlfn.TEXTAFTER(Table1[[#This Row],[description]],"YouTube Music:"),CHAR(10)))</f>
        <v>#N/A</v>
      </c>
      <c r="T536" s="1" t="e">
        <f>HYPERLINK(_xlfn.TEXTBEFORE(_xlfn.TEXTAFTER(Table1[[#This Row],[description]],"Spotify:"),CHAR(10)))</f>
        <v>#N/A</v>
      </c>
      <c r="U536" s="1" t="e">
        <f>HYPERLINK(_xlfn.TEXTBEFORE(_xlfn.TEXTAFTER(Table1[[#This Row],[description]],"Apple Music:"),CHAR(10)))</f>
        <v>#N/A</v>
      </c>
      <c r="V536" s="1" t="e">
        <f>HYPERLINK(_xlfn.TEXTBEFORE(_xlfn.TEXTAFTER(Table1[[#This Row],[description]], "JioSaavn:"),CHAR(10)))</f>
        <v>#N/A</v>
      </c>
      <c r="W536" s="1" t="e">
        <f>HYPERLINK(_xlfn.TEXTBEFORE(_xlfn.TEXTAFTER(Table1[[#This Row],[description]], "Instagram Reel:"),CHAR(10)))</f>
        <v>#N/A</v>
      </c>
    </row>
    <row r="537" spans="1:23" x14ac:dyDescent="0.3">
      <c r="A537" t="s">
        <v>11</v>
      </c>
      <c r="B537" t="s">
        <v>3829</v>
      </c>
      <c r="C537" t="s">
        <v>3830</v>
      </c>
      <c r="D537" t="s">
        <v>3831</v>
      </c>
      <c r="E537" t="s">
        <v>3828</v>
      </c>
      <c r="F537" t="s">
        <v>3832</v>
      </c>
      <c r="G537" t="s">
        <v>3833</v>
      </c>
      <c r="H537" t="s">
        <v>3834</v>
      </c>
      <c r="I537" t="s">
        <v>3835</v>
      </c>
      <c r="J537" t="s">
        <v>2044</v>
      </c>
      <c r="K537" t="e">
        <f>LEFT(_xlfn.TEXTAFTER(Table1[[#This Row],[description]],"Music On:"),10)</f>
        <v>#N/A</v>
      </c>
      <c r="L537" t="str" cm="1">
        <f t="array" ref="L5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7" t="str">
        <f>_xlfn.TEXTBEFORE(Table1[[#This Row],[Title]],{":","(","-"})</f>
        <v xml:space="preserve">Roots </v>
      </c>
      <c r="N537" t="e">
        <f>_xlfn.TEXTBEFORE(_xlfn.TEXTAFTER(Table1[[#This Row],[description]],"Singer:"),CHAR(10))</f>
        <v>#N/A</v>
      </c>
      <c r="O537" t="e">
        <f>_xlfn.TEXTBEFORE(_xlfn.TEXTAFTER(Table1[[#This Row],[description]],"Lyrics:"),CHAR(10))</f>
        <v>#N/A</v>
      </c>
      <c r="P537" t="e">
        <f>_xlfn.TEXTBEFORE(_xlfn.TEXTAFTER(Table1[[#This Row],[description]],"Composer:"),CHAR(10))</f>
        <v>#N/A</v>
      </c>
      <c r="Q537" t="e">
        <f>_xlfn.TEXTBEFORE(_xlfn.TEXTAFTER(Table1[[#This Row],[description]],CHAR(10)&amp;"Music:"),CHAR(10))</f>
        <v>#N/A</v>
      </c>
      <c r="R537" t="e">
        <f>_xlfn.TEXTBEFORE(_xlfn.TEXTAFTER(Table1[[#This Row],[description]],CHAR(10)&amp;"Video:"),CHAR(10))</f>
        <v>#N/A</v>
      </c>
      <c r="S537" s="1" t="e">
        <f>HYPERLINK(_xlfn.TEXTBEFORE(_xlfn.TEXTAFTER(Table1[[#This Row],[description]],"YouTube Music:"),CHAR(10)))</f>
        <v>#N/A</v>
      </c>
      <c r="T537" s="1" t="e">
        <f>HYPERLINK(_xlfn.TEXTBEFORE(_xlfn.TEXTAFTER(Table1[[#This Row],[description]],"Spotify:"),CHAR(10)))</f>
        <v>#N/A</v>
      </c>
      <c r="U537" s="1" t="e">
        <f>HYPERLINK(_xlfn.TEXTBEFORE(_xlfn.TEXTAFTER(Table1[[#This Row],[description]],"Apple Music:"),CHAR(10)))</f>
        <v>#N/A</v>
      </c>
      <c r="V537" s="1" t="e">
        <f>HYPERLINK(_xlfn.TEXTBEFORE(_xlfn.TEXTAFTER(Table1[[#This Row],[description]], "JioSaavn:"),CHAR(10)))</f>
        <v>#N/A</v>
      </c>
      <c r="W537" s="1" t="e">
        <f>HYPERLINK(_xlfn.TEXTBEFORE(_xlfn.TEXTAFTER(Table1[[#This Row],[description]], "Instagram Reel:"),CHAR(10)))</f>
        <v>#N/A</v>
      </c>
    </row>
    <row r="538" spans="1:23" x14ac:dyDescent="0.3">
      <c r="A538" t="s">
        <v>11</v>
      </c>
      <c r="B538" t="s">
        <v>3837</v>
      </c>
      <c r="C538" t="s">
        <v>3838</v>
      </c>
      <c r="D538" t="s">
        <v>3839</v>
      </c>
      <c r="E538" t="s">
        <v>3836</v>
      </c>
      <c r="F538" t="s">
        <v>16</v>
      </c>
      <c r="G538" t="s">
        <v>41</v>
      </c>
      <c r="H538" t="s">
        <v>3840</v>
      </c>
      <c r="I538" t="s">
        <v>3841</v>
      </c>
      <c r="J538" t="s">
        <v>1724</v>
      </c>
      <c r="K538" t="e">
        <f>LEFT(_xlfn.TEXTAFTER(Table1[[#This Row],[description]],"Music On:"),10)</f>
        <v>#N/A</v>
      </c>
      <c r="L538" t="str" cm="1">
        <f t="array" ref="L5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8" t="str">
        <f>_xlfn.TEXTBEFORE(Table1[[#This Row],[Title]],{":","(","-"})</f>
        <v xml:space="preserve">Makhaul </v>
      </c>
      <c r="N538" t="e">
        <f>_xlfn.TEXTBEFORE(_xlfn.TEXTAFTER(Table1[[#This Row],[description]],"Singer:"),CHAR(10))</f>
        <v>#N/A</v>
      </c>
      <c r="O538" t="e">
        <f>_xlfn.TEXTBEFORE(_xlfn.TEXTAFTER(Table1[[#This Row],[description]],"Lyrics:"),CHAR(10))</f>
        <v>#N/A</v>
      </c>
      <c r="P538" t="e">
        <f>_xlfn.TEXTBEFORE(_xlfn.TEXTAFTER(Table1[[#This Row],[description]],"Composer:"),CHAR(10))</f>
        <v>#N/A</v>
      </c>
      <c r="Q538" t="e">
        <f>_xlfn.TEXTBEFORE(_xlfn.TEXTAFTER(Table1[[#This Row],[description]],CHAR(10)&amp;"Music:"),CHAR(10))</f>
        <v>#N/A</v>
      </c>
      <c r="R538" t="e">
        <f>_xlfn.TEXTBEFORE(_xlfn.TEXTAFTER(Table1[[#This Row],[description]],CHAR(10)&amp;"Video:"),CHAR(10))</f>
        <v>#N/A</v>
      </c>
      <c r="S538" s="1" t="e">
        <f>HYPERLINK(_xlfn.TEXTBEFORE(_xlfn.TEXTAFTER(Table1[[#This Row],[description]],"YouTube Music:"),CHAR(10)))</f>
        <v>#N/A</v>
      </c>
      <c r="T538" s="1" t="e">
        <f>HYPERLINK(_xlfn.TEXTBEFORE(_xlfn.TEXTAFTER(Table1[[#This Row],[description]],"Spotify:"),CHAR(10)))</f>
        <v>#N/A</v>
      </c>
      <c r="U538" s="1" t="e">
        <f>HYPERLINK(_xlfn.TEXTBEFORE(_xlfn.TEXTAFTER(Table1[[#This Row],[description]],"Apple Music:"),CHAR(10)))</f>
        <v>#N/A</v>
      </c>
      <c r="V538" s="1" t="e">
        <f>HYPERLINK(_xlfn.TEXTBEFORE(_xlfn.TEXTAFTER(Table1[[#This Row],[description]], "JioSaavn:"),CHAR(10)))</f>
        <v>#N/A</v>
      </c>
      <c r="W538" s="1" t="e">
        <f>HYPERLINK(_xlfn.TEXTBEFORE(_xlfn.TEXTAFTER(Table1[[#This Row],[description]], "Instagram Reel:"),CHAR(10)))</f>
        <v>#N/A</v>
      </c>
    </row>
    <row r="539" spans="1:23" x14ac:dyDescent="0.3">
      <c r="A539" t="s">
        <v>11</v>
      </c>
      <c r="B539" t="s">
        <v>3843</v>
      </c>
      <c r="C539" t="s">
        <v>3844</v>
      </c>
      <c r="D539" t="s">
        <v>3845</v>
      </c>
      <c r="E539" t="s">
        <v>3842</v>
      </c>
      <c r="F539" t="s">
        <v>16</v>
      </c>
      <c r="G539" t="s">
        <v>1713</v>
      </c>
      <c r="H539" t="s">
        <v>3846</v>
      </c>
      <c r="I539" t="s">
        <v>3847</v>
      </c>
      <c r="J539" t="s">
        <v>3848</v>
      </c>
      <c r="K539" t="e">
        <f>LEFT(_xlfn.TEXTAFTER(Table1[[#This Row],[description]],"Music On:"),10)</f>
        <v>#N/A</v>
      </c>
      <c r="L539" t="str" cm="1">
        <f t="array" ref="L5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39" t="str">
        <f>_xlfn.TEXTBEFORE(Table1[[#This Row],[Title]],{":","(","-"})</f>
        <v xml:space="preserve">Ki Fayda </v>
      </c>
      <c r="N539" t="e">
        <f>_xlfn.TEXTBEFORE(_xlfn.TEXTAFTER(Table1[[#This Row],[description]],"Singer:"),CHAR(10))</f>
        <v>#N/A</v>
      </c>
      <c r="O539" t="e">
        <f>_xlfn.TEXTBEFORE(_xlfn.TEXTAFTER(Table1[[#This Row],[description]],"Lyrics:"),CHAR(10))</f>
        <v>#N/A</v>
      </c>
      <c r="P539" t="e">
        <f>_xlfn.TEXTBEFORE(_xlfn.TEXTAFTER(Table1[[#This Row],[description]],"Composer:"),CHAR(10))</f>
        <v>#N/A</v>
      </c>
      <c r="Q539" t="e">
        <f>_xlfn.TEXTBEFORE(_xlfn.TEXTAFTER(Table1[[#This Row],[description]],CHAR(10)&amp;"Music:"),CHAR(10))</f>
        <v>#N/A</v>
      </c>
      <c r="R539" t="e">
        <f>_xlfn.TEXTBEFORE(_xlfn.TEXTAFTER(Table1[[#This Row],[description]],CHAR(10)&amp;"Video:"),CHAR(10))</f>
        <v>#N/A</v>
      </c>
      <c r="S539" s="1" t="e">
        <f>HYPERLINK(_xlfn.TEXTBEFORE(_xlfn.TEXTAFTER(Table1[[#This Row],[description]],"YouTube Music:"),CHAR(10)))</f>
        <v>#N/A</v>
      </c>
      <c r="T539" s="1" t="e">
        <f>HYPERLINK(_xlfn.TEXTBEFORE(_xlfn.TEXTAFTER(Table1[[#This Row],[description]],"Spotify:"),CHAR(10)))</f>
        <v>#N/A</v>
      </c>
      <c r="U539" s="1" t="e">
        <f>HYPERLINK(_xlfn.TEXTBEFORE(_xlfn.TEXTAFTER(Table1[[#This Row],[description]],"Apple Music:"),CHAR(10)))</f>
        <v>#N/A</v>
      </c>
      <c r="V539" s="1" t="e">
        <f>HYPERLINK(_xlfn.TEXTBEFORE(_xlfn.TEXTAFTER(Table1[[#This Row],[description]], "JioSaavn:"),CHAR(10)))</f>
        <v>#N/A</v>
      </c>
      <c r="W539" s="1" t="e">
        <f>HYPERLINK(_xlfn.TEXTBEFORE(_xlfn.TEXTAFTER(Table1[[#This Row],[description]], "Instagram Reel:"),CHAR(10)))</f>
        <v>#N/A</v>
      </c>
    </row>
    <row r="540" spans="1:23" x14ac:dyDescent="0.3">
      <c r="A540" t="s">
        <v>11</v>
      </c>
      <c r="B540" t="s">
        <v>3850</v>
      </c>
      <c r="C540" t="s">
        <v>3851</v>
      </c>
      <c r="D540" t="s">
        <v>3852</v>
      </c>
      <c r="E540" t="s">
        <v>3849</v>
      </c>
      <c r="F540" t="s">
        <v>16</v>
      </c>
      <c r="G540" t="s">
        <v>1914</v>
      </c>
      <c r="H540" t="s">
        <v>3853</v>
      </c>
      <c r="I540" t="s">
        <v>3854</v>
      </c>
      <c r="J540" t="s">
        <v>3855</v>
      </c>
      <c r="K540" t="e">
        <f>LEFT(_xlfn.TEXTAFTER(Table1[[#This Row],[description]],"Music On:"),10)</f>
        <v>#N/A</v>
      </c>
      <c r="L540" t="str" cm="1">
        <f t="array" ref="L5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0" t="str">
        <f>_xlfn.TEXTBEFORE(Table1[[#This Row],[Title]],{":","(","-"})</f>
        <v xml:space="preserve">Yaar Hasda </v>
      </c>
      <c r="N540" t="e">
        <f>_xlfn.TEXTBEFORE(_xlfn.TEXTAFTER(Table1[[#This Row],[description]],"Singer:"),CHAR(10))</f>
        <v>#N/A</v>
      </c>
      <c r="O540" t="e">
        <f>_xlfn.TEXTBEFORE(_xlfn.TEXTAFTER(Table1[[#This Row],[description]],"Lyrics:"),CHAR(10))</f>
        <v>#N/A</v>
      </c>
      <c r="P540" t="e">
        <f>_xlfn.TEXTBEFORE(_xlfn.TEXTAFTER(Table1[[#This Row],[description]],"Composer:"),CHAR(10))</f>
        <v>#N/A</v>
      </c>
      <c r="Q540" t="e">
        <f>_xlfn.TEXTBEFORE(_xlfn.TEXTAFTER(Table1[[#This Row],[description]],CHAR(10)&amp;"Music:"),CHAR(10))</f>
        <v>#N/A</v>
      </c>
      <c r="R540" t="e">
        <f>_xlfn.TEXTBEFORE(_xlfn.TEXTAFTER(Table1[[#This Row],[description]],CHAR(10)&amp;"Video:"),CHAR(10))</f>
        <v>#N/A</v>
      </c>
      <c r="S540" s="1" t="e">
        <f>HYPERLINK(_xlfn.TEXTBEFORE(_xlfn.TEXTAFTER(Table1[[#This Row],[description]],"YouTube Music:"),CHAR(10)))</f>
        <v>#N/A</v>
      </c>
      <c r="T540" s="1" t="e">
        <f>HYPERLINK(_xlfn.TEXTBEFORE(_xlfn.TEXTAFTER(Table1[[#This Row],[description]],"Spotify:"),CHAR(10)))</f>
        <v>#N/A</v>
      </c>
      <c r="U540" s="1" t="e">
        <f>HYPERLINK(_xlfn.TEXTBEFORE(_xlfn.TEXTAFTER(Table1[[#This Row],[description]],"Apple Music:"),CHAR(10)))</f>
        <v>#N/A</v>
      </c>
      <c r="V540" s="1" t="e">
        <f>HYPERLINK(_xlfn.TEXTBEFORE(_xlfn.TEXTAFTER(Table1[[#This Row],[description]], "JioSaavn:"),CHAR(10)))</f>
        <v>#N/A</v>
      </c>
      <c r="W540" s="1" t="e">
        <f>HYPERLINK(_xlfn.TEXTBEFORE(_xlfn.TEXTAFTER(Table1[[#This Row],[description]], "Instagram Reel:"),CHAR(10)))</f>
        <v>#N/A</v>
      </c>
    </row>
    <row r="541" spans="1:23" x14ac:dyDescent="0.3">
      <c r="A541" t="s">
        <v>11</v>
      </c>
      <c r="B541" t="s">
        <v>3857</v>
      </c>
      <c r="C541" t="s">
        <v>1604</v>
      </c>
      <c r="D541" t="s">
        <v>3858</v>
      </c>
      <c r="E541" t="s">
        <v>3856</v>
      </c>
      <c r="F541" t="s">
        <v>16</v>
      </c>
      <c r="G541" t="s">
        <v>3153</v>
      </c>
      <c r="H541" t="s">
        <v>3859</v>
      </c>
      <c r="I541" t="s">
        <v>3860</v>
      </c>
      <c r="J541" t="s">
        <v>3861</v>
      </c>
      <c r="K541" t="e">
        <f>LEFT(_xlfn.TEXTAFTER(Table1[[#This Row],[description]],"Music On:"),10)</f>
        <v>#N/A</v>
      </c>
      <c r="L541" t="str" cm="1">
        <f t="array" ref="L5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541" t="str">
        <f>_xlfn.TEXTBEFORE(Table1[[#This Row],[Title]],{":","(","-"})</f>
        <v xml:space="preserve">Dolce Gabbana </v>
      </c>
      <c r="N541" t="e">
        <f>_xlfn.TEXTBEFORE(_xlfn.TEXTAFTER(Table1[[#This Row],[description]],"Singer:"),CHAR(10))</f>
        <v>#N/A</v>
      </c>
      <c r="O541" t="e">
        <f>_xlfn.TEXTBEFORE(_xlfn.TEXTAFTER(Table1[[#This Row],[description]],"Lyrics:"),CHAR(10))</f>
        <v>#N/A</v>
      </c>
      <c r="P541" t="e">
        <f>_xlfn.TEXTBEFORE(_xlfn.TEXTAFTER(Table1[[#This Row],[description]],"Composer:"),CHAR(10))</f>
        <v>#N/A</v>
      </c>
      <c r="Q541" t="e">
        <f>_xlfn.TEXTBEFORE(_xlfn.TEXTAFTER(Table1[[#This Row],[description]],CHAR(10)&amp;"Music:"),CHAR(10))</f>
        <v>#N/A</v>
      </c>
      <c r="R541" t="e">
        <f>_xlfn.TEXTBEFORE(_xlfn.TEXTAFTER(Table1[[#This Row],[description]],CHAR(10)&amp;"Video:"),CHAR(10))</f>
        <v>#N/A</v>
      </c>
      <c r="S541" s="1" t="e">
        <f>HYPERLINK(_xlfn.TEXTBEFORE(_xlfn.TEXTAFTER(Table1[[#This Row],[description]],"YouTube Music:"),CHAR(10)))</f>
        <v>#N/A</v>
      </c>
      <c r="T541" s="1" t="e">
        <f>HYPERLINK(_xlfn.TEXTBEFORE(_xlfn.TEXTAFTER(Table1[[#This Row],[description]],"Spotify:"),CHAR(10)))</f>
        <v>#N/A</v>
      </c>
      <c r="U541" s="1" t="e">
        <f>HYPERLINK(_xlfn.TEXTBEFORE(_xlfn.TEXTAFTER(Table1[[#This Row],[description]],"Apple Music:"),CHAR(10)))</f>
        <v>#N/A</v>
      </c>
      <c r="V541" s="1" t="e">
        <f>HYPERLINK(_xlfn.TEXTBEFORE(_xlfn.TEXTAFTER(Table1[[#This Row],[description]], "JioSaavn:"),CHAR(10)))</f>
        <v>#N/A</v>
      </c>
      <c r="W541" s="1" t="e">
        <f>HYPERLINK(_xlfn.TEXTBEFORE(_xlfn.TEXTAFTER(Table1[[#This Row],[description]], "Instagram Reel:"),CHAR(10)))</f>
        <v>#N/A</v>
      </c>
    </row>
    <row r="542" spans="1:23" x14ac:dyDescent="0.3">
      <c r="A542" t="s">
        <v>11</v>
      </c>
      <c r="B542" t="s">
        <v>3863</v>
      </c>
      <c r="C542" t="s">
        <v>3864</v>
      </c>
      <c r="D542" t="s">
        <v>3865</v>
      </c>
      <c r="E542" t="s">
        <v>3862</v>
      </c>
      <c r="F542" t="s">
        <v>16</v>
      </c>
      <c r="G542" t="s">
        <v>3866</v>
      </c>
      <c r="H542" t="s">
        <v>3867</v>
      </c>
      <c r="I542" t="s">
        <v>3868</v>
      </c>
      <c r="J542" t="s">
        <v>3869</v>
      </c>
      <c r="K542" t="e">
        <f>LEFT(_xlfn.TEXTAFTER(Table1[[#This Row],[description]],"Music On:"),10)</f>
        <v>#N/A</v>
      </c>
      <c r="L542" t="str" cm="1">
        <f t="array" ref="L5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2" t="str">
        <f>_xlfn.TEXTBEFORE(Table1[[#This Row],[Title]],{":","(","-"})</f>
        <v xml:space="preserve">GURI </v>
      </c>
      <c r="N542" t="e">
        <f>_xlfn.TEXTBEFORE(_xlfn.TEXTAFTER(Table1[[#This Row],[description]],"Singer:"),CHAR(10))</f>
        <v>#N/A</v>
      </c>
      <c r="O542" t="e">
        <f>_xlfn.TEXTBEFORE(_xlfn.TEXTAFTER(Table1[[#This Row],[description]],"Lyrics:"),CHAR(10))</f>
        <v>#N/A</v>
      </c>
      <c r="P542" t="e">
        <f>_xlfn.TEXTBEFORE(_xlfn.TEXTAFTER(Table1[[#This Row],[description]],"Composer:"),CHAR(10))</f>
        <v>#N/A</v>
      </c>
      <c r="Q542" t="e">
        <f>_xlfn.TEXTBEFORE(_xlfn.TEXTAFTER(Table1[[#This Row],[description]],CHAR(10)&amp;"Music:"),CHAR(10))</f>
        <v>#N/A</v>
      </c>
      <c r="R542" t="e">
        <f>_xlfn.TEXTBEFORE(_xlfn.TEXTAFTER(Table1[[#This Row],[description]],CHAR(10)&amp;"Video:"),CHAR(10))</f>
        <v>#N/A</v>
      </c>
      <c r="S542" s="1" t="e">
        <f>HYPERLINK(_xlfn.TEXTBEFORE(_xlfn.TEXTAFTER(Table1[[#This Row],[description]],"YouTube Music:"),CHAR(10)))</f>
        <v>#N/A</v>
      </c>
      <c r="T542" s="1" t="e">
        <f>HYPERLINK(_xlfn.TEXTBEFORE(_xlfn.TEXTAFTER(Table1[[#This Row],[description]],"Spotify:"),CHAR(10)))</f>
        <v>#N/A</v>
      </c>
      <c r="U542" s="1" t="e">
        <f>HYPERLINK(_xlfn.TEXTBEFORE(_xlfn.TEXTAFTER(Table1[[#This Row],[description]],"Apple Music:"),CHAR(10)))</f>
        <v>#N/A</v>
      </c>
      <c r="V542" s="1" t="e">
        <f>HYPERLINK(_xlfn.TEXTBEFORE(_xlfn.TEXTAFTER(Table1[[#This Row],[description]], "JioSaavn:"),CHAR(10)))</f>
        <v>#N/A</v>
      </c>
      <c r="W542" s="1" t="e">
        <f>HYPERLINK(_xlfn.TEXTBEFORE(_xlfn.TEXTAFTER(Table1[[#This Row],[description]], "Instagram Reel:"),CHAR(10)))</f>
        <v>#N/A</v>
      </c>
    </row>
    <row r="543" spans="1:23" x14ac:dyDescent="0.3">
      <c r="A543" t="s">
        <v>11</v>
      </c>
      <c r="B543" t="s">
        <v>3871</v>
      </c>
      <c r="C543" t="s">
        <v>3872</v>
      </c>
      <c r="D543" t="s">
        <v>3873</v>
      </c>
      <c r="E543" t="s">
        <v>3870</v>
      </c>
      <c r="F543" t="s">
        <v>16</v>
      </c>
      <c r="G543" t="s">
        <v>3874</v>
      </c>
      <c r="H543" t="s">
        <v>3875</v>
      </c>
      <c r="I543" t="s">
        <v>3876</v>
      </c>
      <c r="J543" t="s">
        <v>3877</v>
      </c>
      <c r="K543" t="e">
        <f>LEFT(_xlfn.TEXTAFTER(Table1[[#This Row],[description]],"Music On:"),10)</f>
        <v>#N/A</v>
      </c>
      <c r="L543" t="str" cm="1">
        <f t="array" ref="L5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3" t="str">
        <f>_xlfn.TEXTBEFORE(Table1[[#This Row],[Title]],{":","(","-"})</f>
        <v xml:space="preserve">Sikander 2 </v>
      </c>
      <c r="N543" t="e">
        <f>_xlfn.TEXTBEFORE(_xlfn.TEXTAFTER(Table1[[#This Row],[description]],"Singer:"),CHAR(10))</f>
        <v>#N/A</v>
      </c>
      <c r="O543" t="e">
        <f>_xlfn.TEXTBEFORE(_xlfn.TEXTAFTER(Table1[[#This Row],[description]],"Lyrics:"),CHAR(10))</f>
        <v>#N/A</v>
      </c>
      <c r="P543" t="e">
        <f>_xlfn.TEXTBEFORE(_xlfn.TEXTAFTER(Table1[[#This Row],[description]],"Composer:"),CHAR(10))</f>
        <v>#N/A</v>
      </c>
      <c r="Q543" t="e">
        <f>_xlfn.TEXTBEFORE(_xlfn.TEXTAFTER(Table1[[#This Row],[description]],CHAR(10)&amp;"Music:"),CHAR(10))</f>
        <v>#N/A</v>
      </c>
      <c r="R543" t="e">
        <f>_xlfn.TEXTBEFORE(_xlfn.TEXTAFTER(Table1[[#This Row],[description]],CHAR(10)&amp;"Video:"),CHAR(10))</f>
        <v>#N/A</v>
      </c>
      <c r="S543" s="1" t="e">
        <f>HYPERLINK(_xlfn.TEXTBEFORE(_xlfn.TEXTAFTER(Table1[[#This Row],[description]],"YouTube Music:"),CHAR(10)))</f>
        <v>#N/A</v>
      </c>
      <c r="T543" s="1" t="e">
        <f>HYPERLINK(_xlfn.TEXTBEFORE(_xlfn.TEXTAFTER(Table1[[#This Row],[description]],"Spotify:"),CHAR(10)))</f>
        <v>#N/A</v>
      </c>
      <c r="U543" s="1" t="e">
        <f>HYPERLINK(_xlfn.TEXTBEFORE(_xlfn.TEXTAFTER(Table1[[#This Row],[description]],"Apple Music:"),CHAR(10)))</f>
        <v>#N/A</v>
      </c>
      <c r="V543" s="1" t="e">
        <f>HYPERLINK(_xlfn.TEXTBEFORE(_xlfn.TEXTAFTER(Table1[[#This Row],[description]], "JioSaavn:"),CHAR(10)))</f>
        <v>#N/A</v>
      </c>
      <c r="W543" s="1" t="e">
        <f>HYPERLINK(_xlfn.TEXTBEFORE(_xlfn.TEXTAFTER(Table1[[#This Row],[description]], "Instagram Reel:"),CHAR(10)))</f>
        <v>#N/A</v>
      </c>
    </row>
    <row r="544" spans="1:23" x14ac:dyDescent="0.3">
      <c r="A544" t="s">
        <v>11</v>
      </c>
      <c r="B544" t="s">
        <v>3879</v>
      </c>
      <c r="C544" t="s">
        <v>3880</v>
      </c>
      <c r="D544" t="s">
        <v>3881</v>
      </c>
      <c r="E544" t="s">
        <v>3878</v>
      </c>
      <c r="F544" t="s">
        <v>16</v>
      </c>
      <c r="G544" t="s">
        <v>554</v>
      </c>
      <c r="H544" t="s">
        <v>3882</v>
      </c>
      <c r="I544" t="s">
        <v>3883</v>
      </c>
      <c r="J544" t="s">
        <v>3884</v>
      </c>
      <c r="K544" t="e">
        <f>LEFT(_xlfn.TEXTAFTER(Table1[[#This Row],[description]],"Music On:"),10)</f>
        <v>#N/A</v>
      </c>
      <c r="L544" t="str" cm="1">
        <f t="array" ref="L5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4" t="str">
        <f>_xlfn.TEXTBEFORE(Table1[[#This Row],[Title]],{":","(","-"})</f>
        <v xml:space="preserve">Ladki Kamaal Ae </v>
      </c>
      <c r="N544" t="e">
        <f>_xlfn.TEXTBEFORE(_xlfn.TEXTAFTER(Table1[[#This Row],[description]],"Singer:"),CHAR(10))</f>
        <v>#N/A</v>
      </c>
      <c r="O544" t="e">
        <f>_xlfn.TEXTBEFORE(_xlfn.TEXTAFTER(Table1[[#This Row],[description]],"Lyrics:"),CHAR(10))</f>
        <v>#N/A</v>
      </c>
      <c r="P544" t="e">
        <f>_xlfn.TEXTBEFORE(_xlfn.TEXTAFTER(Table1[[#This Row],[description]],"Composer:"),CHAR(10))</f>
        <v>#N/A</v>
      </c>
      <c r="Q544" t="e">
        <f>_xlfn.TEXTBEFORE(_xlfn.TEXTAFTER(Table1[[#This Row],[description]],CHAR(10)&amp;"Music:"),CHAR(10))</f>
        <v>#N/A</v>
      </c>
      <c r="R544" t="e">
        <f>_xlfn.TEXTBEFORE(_xlfn.TEXTAFTER(Table1[[#This Row],[description]],CHAR(10)&amp;"Video:"),CHAR(10))</f>
        <v>#N/A</v>
      </c>
      <c r="S544" s="1" t="e">
        <f>HYPERLINK(_xlfn.TEXTBEFORE(_xlfn.TEXTAFTER(Table1[[#This Row],[description]],"YouTube Music:"),CHAR(10)))</f>
        <v>#N/A</v>
      </c>
      <c r="T544" s="1" t="e">
        <f>HYPERLINK(_xlfn.TEXTBEFORE(_xlfn.TEXTAFTER(Table1[[#This Row],[description]],"Spotify:"),CHAR(10)))</f>
        <v>#N/A</v>
      </c>
      <c r="U544" s="1" t="e">
        <f>HYPERLINK(_xlfn.TEXTBEFORE(_xlfn.TEXTAFTER(Table1[[#This Row],[description]],"Apple Music:"),CHAR(10)))</f>
        <v>#N/A</v>
      </c>
      <c r="V544" s="1" t="e">
        <f>HYPERLINK(_xlfn.TEXTBEFORE(_xlfn.TEXTAFTER(Table1[[#This Row],[description]], "JioSaavn:"),CHAR(10)))</f>
        <v>#N/A</v>
      </c>
      <c r="W544" s="1" t="e">
        <f>HYPERLINK(_xlfn.TEXTBEFORE(_xlfn.TEXTAFTER(Table1[[#This Row],[description]], "Instagram Reel:"),CHAR(10)))</f>
        <v>#N/A</v>
      </c>
    </row>
    <row r="545" spans="1:23" x14ac:dyDescent="0.3">
      <c r="A545" t="s">
        <v>11</v>
      </c>
      <c r="B545" t="s">
        <v>3886</v>
      </c>
      <c r="C545" t="s">
        <v>3887</v>
      </c>
      <c r="D545" t="s">
        <v>3888</v>
      </c>
      <c r="E545" t="s">
        <v>3885</v>
      </c>
      <c r="F545" t="s">
        <v>16</v>
      </c>
      <c r="G545" t="s">
        <v>3889</v>
      </c>
      <c r="H545" t="s">
        <v>3890</v>
      </c>
      <c r="I545" t="s">
        <v>3891</v>
      </c>
      <c r="J545" t="s">
        <v>3892</v>
      </c>
      <c r="K545" t="e">
        <f>LEFT(_xlfn.TEXTAFTER(Table1[[#This Row],[description]],"Music On:"),10)</f>
        <v>#N/A</v>
      </c>
      <c r="L545" t="str" cm="1">
        <f t="array" ref="L5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5" t="str">
        <f>_xlfn.TEXTBEFORE(Table1[[#This Row],[Title]],{":","(","-"})</f>
        <v xml:space="preserve">Jass Manak </v>
      </c>
      <c r="N545" t="e">
        <f>_xlfn.TEXTBEFORE(_xlfn.TEXTAFTER(Table1[[#This Row],[description]],"Singer:"),CHAR(10))</f>
        <v>#N/A</v>
      </c>
      <c r="O545" t="e">
        <f>_xlfn.TEXTBEFORE(_xlfn.TEXTAFTER(Table1[[#This Row],[description]],"Lyrics:"),CHAR(10))</f>
        <v>#N/A</v>
      </c>
      <c r="P545" t="e">
        <f>_xlfn.TEXTBEFORE(_xlfn.TEXTAFTER(Table1[[#This Row],[description]],"Composer:"),CHAR(10))</f>
        <v>#N/A</v>
      </c>
      <c r="Q545" t="e">
        <f>_xlfn.TEXTBEFORE(_xlfn.TEXTAFTER(Table1[[#This Row],[description]],CHAR(10)&amp;"Music:"),CHAR(10))</f>
        <v>#N/A</v>
      </c>
      <c r="R545" t="e">
        <f>_xlfn.TEXTBEFORE(_xlfn.TEXTAFTER(Table1[[#This Row],[description]],CHAR(10)&amp;"Video:"),CHAR(10))</f>
        <v>#N/A</v>
      </c>
      <c r="S545" s="1" t="e">
        <f>HYPERLINK(_xlfn.TEXTBEFORE(_xlfn.TEXTAFTER(Table1[[#This Row],[description]],"YouTube Music:"),CHAR(10)))</f>
        <v>#N/A</v>
      </c>
      <c r="T545" s="1" t="e">
        <f>HYPERLINK(_xlfn.TEXTBEFORE(_xlfn.TEXTAFTER(Table1[[#This Row],[description]],"Spotify:"),CHAR(10)))</f>
        <v>#N/A</v>
      </c>
      <c r="U545" s="1" t="e">
        <f>HYPERLINK(_xlfn.TEXTBEFORE(_xlfn.TEXTAFTER(Table1[[#This Row],[description]],"Apple Music:"),CHAR(10)))</f>
        <v>#N/A</v>
      </c>
      <c r="V545" s="1" t="e">
        <f>HYPERLINK(_xlfn.TEXTBEFORE(_xlfn.TEXTAFTER(Table1[[#This Row],[description]], "JioSaavn:"),CHAR(10)))</f>
        <v>#N/A</v>
      </c>
      <c r="W545" s="1" t="e">
        <f>HYPERLINK(_xlfn.TEXTBEFORE(_xlfn.TEXTAFTER(Table1[[#This Row],[description]], "Instagram Reel:"),CHAR(10)))</f>
        <v>#N/A</v>
      </c>
    </row>
    <row r="546" spans="1:23" x14ac:dyDescent="0.3">
      <c r="A546" t="s">
        <v>11</v>
      </c>
      <c r="B546" t="s">
        <v>3894</v>
      </c>
      <c r="C546" t="s">
        <v>3895</v>
      </c>
      <c r="D546" t="s">
        <v>3896</v>
      </c>
      <c r="E546" t="s">
        <v>3893</v>
      </c>
      <c r="F546" t="s">
        <v>16</v>
      </c>
      <c r="G546" t="s">
        <v>3296</v>
      </c>
      <c r="H546" t="s">
        <v>3897</v>
      </c>
      <c r="I546" t="s">
        <v>3898</v>
      </c>
      <c r="J546" t="s">
        <v>3899</v>
      </c>
      <c r="K546" t="e">
        <f>LEFT(_xlfn.TEXTAFTER(Table1[[#This Row],[description]],"Music On:"),10)</f>
        <v>#N/A</v>
      </c>
      <c r="L546" t="str" cm="1">
        <f t="array" ref="L5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6" t="str">
        <f>_xlfn.TEXTBEFORE(Table1[[#This Row],[Title]],{":","(","-"})</f>
        <v xml:space="preserve">Shopping </v>
      </c>
      <c r="N546" t="e">
        <f>_xlfn.TEXTBEFORE(_xlfn.TEXTAFTER(Table1[[#This Row],[description]],"Singer:"),CHAR(10))</f>
        <v>#N/A</v>
      </c>
      <c r="O546" t="e">
        <f>_xlfn.TEXTBEFORE(_xlfn.TEXTAFTER(Table1[[#This Row],[description]],"Lyrics:"),CHAR(10))</f>
        <v>#N/A</v>
      </c>
      <c r="P546" t="e">
        <f>_xlfn.TEXTBEFORE(_xlfn.TEXTAFTER(Table1[[#This Row],[description]],"Composer:"),CHAR(10))</f>
        <v>#N/A</v>
      </c>
      <c r="Q546" t="e">
        <f>_xlfn.TEXTBEFORE(_xlfn.TEXTAFTER(Table1[[#This Row],[description]],CHAR(10)&amp;"Music:"),CHAR(10))</f>
        <v>#N/A</v>
      </c>
      <c r="R546" t="e">
        <f>_xlfn.TEXTBEFORE(_xlfn.TEXTAFTER(Table1[[#This Row],[description]],CHAR(10)&amp;"Video:"),CHAR(10))</f>
        <v>#N/A</v>
      </c>
      <c r="S546" s="1" t="e">
        <f>HYPERLINK(_xlfn.TEXTBEFORE(_xlfn.TEXTAFTER(Table1[[#This Row],[description]],"YouTube Music:"),CHAR(10)))</f>
        <v>#N/A</v>
      </c>
      <c r="T546" s="1" t="e">
        <f>HYPERLINK(_xlfn.TEXTBEFORE(_xlfn.TEXTAFTER(Table1[[#This Row],[description]],"Spotify:"),CHAR(10)))</f>
        <v>#N/A</v>
      </c>
      <c r="U546" s="1" t="e">
        <f>HYPERLINK(_xlfn.TEXTBEFORE(_xlfn.TEXTAFTER(Table1[[#This Row],[description]],"Apple Music:"),CHAR(10)))</f>
        <v>#N/A</v>
      </c>
      <c r="V546" s="1" t="e">
        <f>HYPERLINK(_xlfn.TEXTBEFORE(_xlfn.TEXTAFTER(Table1[[#This Row],[description]], "JioSaavn:"),CHAR(10)))</f>
        <v>#N/A</v>
      </c>
      <c r="W546" s="1" t="e">
        <f>HYPERLINK(_xlfn.TEXTBEFORE(_xlfn.TEXTAFTER(Table1[[#This Row],[description]], "Instagram Reel:"),CHAR(10)))</f>
        <v>#N/A</v>
      </c>
    </row>
    <row r="547" spans="1:23" x14ac:dyDescent="0.3">
      <c r="A547" t="s">
        <v>11</v>
      </c>
      <c r="B547" t="s">
        <v>3901</v>
      </c>
      <c r="C547" t="s">
        <v>3902</v>
      </c>
      <c r="D547" t="s">
        <v>3903</v>
      </c>
      <c r="E547" t="s">
        <v>3900</v>
      </c>
      <c r="F547" t="s">
        <v>16</v>
      </c>
      <c r="G547" t="s">
        <v>1861</v>
      </c>
      <c r="H547" t="s">
        <v>3904</v>
      </c>
      <c r="I547" t="s">
        <v>3905</v>
      </c>
      <c r="J547" t="s">
        <v>3906</v>
      </c>
      <c r="K547" t="e">
        <f>LEFT(_xlfn.TEXTAFTER(Table1[[#This Row],[description]],"Music On:"),10)</f>
        <v>#N/A</v>
      </c>
      <c r="L547" t="str" cm="1">
        <f t="array" ref="L5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7" t="str">
        <f>_xlfn.TEXTBEFORE(Table1[[#This Row],[Title]],{":","(","-"})</f>
        <v xml:space="preserve">Just Friend </v>
      </c>
      <c r="N547" t="e">
        <f>_xlfn.TEXTBEFORE(_xlfn.TEXTAFTER(Table1[[#This Row],[description]],"Singer:"),CHAR(10))</f>
        <v>#N/A</v>
      </c>
      <c r="O547" t="e">
        <f>_xlfn.TEXTBEFORE(_xlfn.TEXTAFTER(Table1[[#This Row],[description]],"Lyrics:"),CHAR(10))</f>
        <v>#N/A</v>
      </c>
      <c r="P547" t="e">
        <f>_xlfn.TEXTBEFORE(_xlfn.TEXTAFTER(Table1[[#This Row],[description]],"Composer:"),CHAR(10))</f>
        <v>#N/A</v>
      </c>
      <c r="Q547" t="e">
        <f>_xlfn.TEXTBEFORE(_xlfn.TEXTAFTER(Table1[[#This Row],[description]],CHAR(10)&amp;"Music:"),CHAR(10))</f>
        <v>#N/A</v>
      </c>
      <c r="R547" t="e">
        <f>_xlfn.TEXTBEFORE(_xlfn.TEXTAFTER(Table1[[#This Row],[description]],CHAR(10)&amp;"Video:"),CHAR(10))</f>
        <v>#N/A</v>
      </c>
      <c r="S547" s="1" t="e">
        <f>HYPERLINK(_xlfn.TEXTBEFORE(_xlfn.TEXTAFTER(Table1[[#This Row],[description]],"YouTube Music:"),CHAR(10)))</f>
        <v>#N/A</v>
      </c>
      <c r="T547" s="1" t="e">
        <f>HYPERLINK(_xlfn.TEXTBEFORE(_xlfn.TEXTAFTER(Table1[[#This Row],[description]],"Spotify:"),CHAR(10)))</f>
        <v>#N/A</v>
      </c>
      <c r="U547" s="1" t="e">
        <f>HYPERLINK(_xlfn.TEXTBEFORE(_xlfn.TEXTAFTER(Table1[[#This Row],[description]],"Apple Music:"),CHAR(10)))</f>
        <v>#N/A</v>
      </c>
      <c r="V547" s="1" t="e">
        <f>HYPERLINK(_xlfn.TEXTBEFORE(_xlfn.TEXTAFTER(Table1[[#This Row],[description]], "JioSaavn:"),CHAR(10)))</f>
        <v>#N/A</v>
      </c>
      <c r="W547" s="1" t="e">
        <f>HYPERLINK(_xlfn.TEXTBEFORE(_xlfn.TEXTAFTER(Table1[[#This Row],[description]], "Instagram Reel:"),CHAR(10)))</f>
        <v>#N/A</v>
      </c>
    </row>
    <row r="548" spans="1:23" x14ac:dyDescent="0.3">
      <c r="A548" t="s">
        <v>11</v>
      </c>
      <c r="B548" t="s">
        <v>3908</v>
      </c>
      <c r="C548" t="s">
        <v>3909</v>
      </c>
      <c r="D548" t="s">
        <v>3910</v>
      </c>
      <c r="E548" t="s">
        <v>3907</v>
      </c>
      <c r="F548" t="s">
        <v>16</v>
      </c>
      <c r="G548" t="s">
        <v>1168</v>
      </c>
      <c r="H548" t="s">
        <v>3911</v>
      </c>
      <c r="I548" t="s">
        <v>3912</v>
      </c>
      <c r="J548" t="s">
        <v>3913</v>
      </c>
      <c r="K548" t="e">
        <f>LEFT(_xlfn.TEXTAFTER(Table1[[#This Row],[description]],"Music On:"),10)</f>
        <v>#N/A</v>
      </c>
      <c r="L548" t="str" cm="1">
        <f t="array" ref="L5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8" t="str">
        <f>_xlfn.TEXTBEFORE(Table1[[#This Row],[Title]],{":","(","-"})</f>
        <v xml:space="preserve">Hitler </v>
      </c>
      <c r="N548" t="e">
        <f>_xlfn.TEXTBEFORE(_xlfn.TEXTAFTER(Table1[[#This Row],[description]],"Singer:"),CHAR(10))</f>
        <v>#N/A</v>
      </c>
      <c r="O548" t="e">
        <f>_xlfn.TEXTBEFORE(_xlfn.TEXTAFTER(Table1[[#This Row],[description]],"Lyrics:"),CHAR(10))</f>
        <v>#N/A</v>
      </c>
      <c r="P548" t="e">
        <f>_xlfn.TEXTBEFORE(_xlfn.TEXTAFTER(Table1[[#This Row],[description]],"Composer:"),CHAR(10))</f>
        <v>#N/A</v>
      </c>
      <c r="Q548" t="e">
        <f>_xlfn.TEXTBEFORE(_xlfn.TEXTAFTER(Table1[[#This Row],[description]],CHAR(10)&amp;"Music:"),CHAR(10))</f>
        <v>#N/A</v>
      </c>
      <c r="R548" t="e">
        <f>_xlfn.TEXTBEFORE(_xlfn.TEXTAFTER(Table1[[#This Row],[description]],CHAR(10)&amp;"Video:"),CHAR(10))</f>
        <v>#N/A</v>
      </c>
      <c r="S548" s="1" t="e">
        <f>HYPERLINK(_xlfn.TEXTBEFORE(_xlfn.TEXTAFTER(Table1[[#This Row],[description]],"YouTube Music:"),CHAR(10)))</f>
        <v>#N/A</v>
      </c>
      <c r="T548" s="1" t="e">
        <f>HYPERLINK(_xlfn.TEXTBEFORE(_xlfn.TEXTAFTER(Table1[[#This Row],[description]],"Spotify:"),CHAR(10)))</f>
        <v>#N/A</v>
      </c>
      <c r="U548" s="1" t="e">
        <f>HYPERLINK(_xlfn.TEXTBEFORE(_xlfn.TEXTAFTER(Table1[[#This Row],[description]],"Apple Music:"),CHAR(10)))</f>
        <v>#N/A</v>
      </c>
      <c r="V548" s="1" t="e">
        <f>HYPERLINK(_xlfn.TEXTBEFORE(_xlfn.TEXTAFTER(Table1[[#This Row],[description]], "JioSaavn:"),CHAR(10)))</f>
        <v>#N/A</v>
      </c>
      <c r="W548" s="1" t="e">
        <f>HYPERLINK(_xlfn.TEXTBEFORE(_xlfn.TEXTAFTER(Table1[[#This Row],[description]], "Instagram Reel:"),CHAR(10)))</f>
        <v>#N/A</v>
      </c>
    </row>
    <row r="549" spans="1:23" x14ac:dyDescent="0.3">
      <c r="A549" t="s">
        <v>11</v>
      </c>
      <c r="B549" t="s">
        <v>3915</v>
      </c>
      <c r="C549" t="s">
        <v>3916</v>
      </c>
      <c r="D549" t="s">
        <v>3917</v>
      </c>
      <c r="E549" t="s">
        <v>3914</v>
      </c>
      <c r="F549" t="s">
        <v>16</v>
      </c>
      <c r="G549" t="s">
        <v>129</v>
      </c>
      <c r="H549" t="s">
        <v>3918</v>
      </c>
      <c r="I549" t="s">
        <v>3919</v>
      </c>
      <c r="J549" t="s">
        <v>3920</v>
      </c>
      <c r="K549" t="e">
        <f>LEFT(_xlfn.TEXTAFTER(Table1[[#This Row],[description]],"Music On:"),10)</f>
        <v>#N/A</v>
      </c>
      <c r="L549" t="str" cm="1">
        <f t="array" ref="L5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49" t="str">
        <f>_xlfn.TEXTBEFORE(Table1[[#This Row],[Title]],{":","(","-"})</f>
        <v xml:space="preserve">Gal Sun </v>
      </c>
      <c r="N549" t="e">
        <f>_xlfn.TEXTBEFORE(_xlfn.TEXTAFTER(Table1[[#This Row],[description]],"Singer:"),CHAR(10))</f>
        <v>#N/A</v>
      </c>
      <c r="O549" t="e">
        <f>_xlfn.TEXTBEFORE(_xlfn.TEXTAFTER(Table1[[#This Row],[description]],"Lyrics:"),CHAR(10))</f>
        <v>#N/A</v>
      </c>
      <c r="P549" t="e">
        <f>_xlfn.TEXTBEFORE(_xlfn.TEXTAFTER(Table1[[#This Row],[description]],"Composer:"),CHAR(10))</f>
        <v>#N/A</v>
      </c>
      <c r="Q549" t="e">
        <f>_xlfn.TEXTBEFORE(_xlfn.TEXTAFTER(Table1[[#This Row],[description]],CHAR(10)&amp;"Music:"),CHAR(10))</f>
        <v>#N/A</v>
      </c>
      <c r="R549" t="e">
        <f>_xlfn.TEXTBEFORE(_xlfn.TEXTAFTER(Table1[[#This Row],[description]],CHAR(10)&amp;"Video:"),CHAR(10))</f>
        <v>#N/A</v>
      </c>
      <c r="S549" s="1" t="e">
        <f>HYPERLINK(_xlfn.TEXTBEFORE(_xlfn.TEXTAFTER(Table1[[#This Row],[description]],"YouTube Music:"),CHAR(10)))</f>
        <v>#N/A</v>
      </c>
      <c r="T549" s="1" t="e">
        <f>HYPERLINK(_xlfn.TEXTBEFORE(_xlfn.TEXTAFTER(Table1[[#This Row],[description]],"Spotify:"),CHAR(10)))</f>
        <v>#N/A</v>
      </c>
      <c r="U549" s="1" t="e">
        <f>HYPERLINK(_xlfn.TEXTBEFORE(_xlfn.TEXTAFTER(Table1[[#This Row],[description]],"Apple Music:"),CHAR(10)))</f>
        <v>#N/A</v>
      </c>
      <c r="V549" s="1" t="e">
        <f>HYPERLINK(_xlfn.TEXTBEFORE(_xlfn.TEXTAFTER(Table1[[#This Row],[description]], "JioSaavn:"),CHAR(10)))</f>
        <v>#N/A</v>
      </c>
      <c r="W549" s="1" t="e">
        <f>HYPERLINK(_xlfn.TEXTBEFORE(_xlfn.TEXTAFTER(Table1[[#This Row],[description]], "Instagram Reel:"),CHAR(10)))</f>
        <v>#N/A</v>
      </c>
    </row>
    <row r="550" spans="1:23" x14ac:dyDescent="0.3">
      <c r="A550" t="s">
        <v>11</v>
      </c>
      <c r="B550" t="s">
        <v>3922</v>
      </c>
      <c r="C550" t="s">
        <v>3923</v>
      </c>
      <c r="D550" t="s">
        <v>3924</v>
      </c>
      <c r="E550" t="s">
        <v>3921</v>
      </c>
      <c r="F550" t="s">
        <v>16</v>
      </c>
      <c r="G550" t="s">
        <v>3925</v>
      </c>
      <c r="H550" t="s">
        <v>3926</v>
      </c>
      <c r="I550" t="s">
        <v>3927</v>
      </c>
      <c r="J550" t="s">
        <v>3928</v>
      </c>
      <c r="K550" t="e">
        <f>LEFT(_xlfn.TEXTAFTER(Table1[[#This Row],[description]],"Music On:"),10)</f>
        <v>#N/A</v>
      </c>
      <c r="L550" t="str" cm="1">
        <f t="array" ref="L5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0" t="str">
        <f>_xlfn.TEXTBEFORE(Table1[[#This Row],[Title]],{":","(","-"})</f>
        <v xml:space="preserve">Dushman 40 </v>
      </c>
      <c r="N550" t="e">
        <f>_xlfn.TEXTBEFORE(_xlfn.TEXTAFTER(Table1[[#This Row],[description]],"Singer:"),CHAR(10))</f>
        <v>#N/A</v>
      </c>
      <c r="O550" t="e">
        <f>_xlfn.TEXTBEFORE(_xlfn.TEXTAFTER(Table1[[#This Row],[description]],"Lyrics:"),CHAR(10))</f>
        <v>#N/A</v>
      </c>
      <c r="P550" t="e">
        <f>_xlfn.TEXTBEFORE(_xlfn.TEXTAFTER(Table1[[#This Row],[description]],"Composer:"),CHAR(10))</f>
        <v>#N/A</v>
      </c>
      <c r="Q550" t="e">
        <f>_xlfn.TEXTBEFORE(_xlfn.TEXTAFTER(Table1[[#This Row],[description]],CHAR(10)&amp;"Music:"),CHAR(10))</f>
        <v>#N/A</v>
      </c>
      <c r="R550" t="e">
        <f>_xlfn.TEXTBEFORE(_xlfn.TEXTAFTER(Table1[[#This Row],[description]],CHAR(10)&amp;"Video:"),CHAR(10))</f>
        <v>#N/A</v>
      </c>
      <c r="S550" s="1" t="e">
        <f>HYPERLINK(_xlfn.TEXTBEFORE(_xlfn.TEXTAFTER(Table1[[#This Row],[description]],"YouTube Music:"),CHAR(10)))</f>
        <v>#N/A</v>
      </c>
      <c r="T550" s="1" t="e">
        <f>HYPERLINK(_xlfn.TEXTBEFORE(_xlfn.TEXTAFTER(Table1[[#This Row],[description]],"Spotify:"),CHAR(10)))</f>
        <v>#N/A</v>
      </c>
      <c r="U550" s="1" t="e">
        <f>HYPERLINK(_xlfn.TEXTBEFORE(_xlfn.TEXTAFTER(Table1[[#This Row],[description]],"Apple Music:"),CHAR(10)))</f>
        <v>#N/A</v>
      </c>
      <c r="V550" s="1" t="e">
        <f>HYPERLINK(_xlfn.TEXTBEFORE(_xlfn.TEXTAFTER(Table1[[#This Row],[description]], "JioSaavn:"),CHAR(10)))</f>
        <v>#N/A</v>
      </c>
      <c r="W550" s="1" t="e">
        <f>HYPERLINK(_xlfn.TEXTBEFORE(_xlfn.TEXTAFTER(Table1[[#This Row],[description]], "Instagram Reel:"),CHAR(10)))</f>
        <v>#N/A</v>
      </c>
    </row>
    <row r="551" spans="1:23" x14ac:dyDescent="0.3">
      <c r="A551" t="s">
        <v>11</v>
      </c>
      <c r="B551" t="s">
        <v>3930</v>
      </c>
      <c r="C551" t="s">
        <v>3931</v>
      </c>
      <c r="D551" t="s">
        <v>3932</v>
      </c>
      <c r="E551" t="s">
        <v>3929</v>
      </c>
      <c r="F551" t="s">
        <v>16</v>
      </c>
      <c r="G551" t="s">
        <v>3241</v>
      </c>
      <c r="H551" t="s">
        <v>3933</v>
      </c>
      <c r="I551" t="s">
        <v>3934</v>
      </c>
      <c r="J551" t="s">
        <v>3935</v>
      </c>
      <c r="K551" t="e">
        <f>LEFT(_xlfn.TEXTAFTER(Table1[[#This Row],[description]],"Music On:"),10)</f>
        <v>#N/A</v>
      </c>
      <c r="L551" t="str" cm="1">
        <f t="array" ref="L5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1" t="str">
        <f>_xlfn.TEXTBEFORE(Table1[[#This Row],[Title]],{":","(","-"})</f>
        <v xml:space="preserve">Shopping </v>
      </c>
      <c r="N551" t="e">
        <f>_xlfn.TEXTBEFORE(_xlfn.TEXTAFTER(Table1[[#This Row],[description]],"Singer:"),CHAR(10))</f>
        <v>#N/A</v>
      </c>
      <c r="O551" t="e">
        <f>_xlfn.TEXTBEFORE(_xlfn.TEXTAFTER(Table1[[#This Row],[description]],"Lyrics:"),CHAR(10))</f>
        <v>#N/A</v>
      </c>
      <c r="P551" t="e">
        <f>_xlfn.TEXTBEFORE(_xlfn.TEXTAFTER(Table1[[#This Row],[description]],"Composer:"),CHAR(10))</f>
        <v>#N/A</v>
      </c>
      <c r="Q551" t="e">
        <f>_xlfn.TEXTBEFORE(_xlfn.TEXTAFTER(Table1[[#This Row],[description]],CHAR(10)&amp;"Music:"),CHAR(10))</f>
        <v>#N/A</v>
      </c>
      <c r="R551" t="e">
        <f>_xlfn.TEXTBEFORE(_xlfn.TEXTAFTER(Table1[[#This Row],[description]],CHAR(10)&amp;"Video:"),CHAR(10))</f>
        <v>#N/A</v>
      </c>
      <c r="S551" s="1" t="e">
        <f>HYPERLINK(_xlfn.TEXTBEFORE(_xlfn.TEXTAFTER(Table1[[#This Row],[description]],"YouTube Music:"),CHAR(10)))</f>
        <v>#N/A</v>
      </c>
      <c r="T551" s="1" t="e">
        <f>HYPERLINK(_xlfn.TEXTBEFORE(_xlfn.TEXTAFTER(Table1[[#This Row],[description]],"Spotify:"),CHAR(10)))</f>
        <v>#N/A</v>
      </c>
      <c r="U551" s="1" t="e">
        <f>HYPERLINK(_xlfn.TEXTBEFORE(_xlfn.TEXTAFTER(Table1[[#This Row],[description]],"Apple Music:"),CHAR(10)))</f>
        <v>#N/A</v>
      </c>
      <c r="V551" s="1" t="e">
        <f>HYPERLINK(_xlfn.TEXTBEFORE(_xlfn.TEXTAFTER(Table1[[#This Row],[description]], "JioSaavn:"),CHAR(10)))</f>
        <v>#N/A</v>
      </c>
      <c r="W551" s="1" t="e">
        <f>HYPERLINK(_xlfn.TEXTBEFORE(_xlfn.TEXTAFTER(Table1[[#This Row],[description]], "Instagram Reel:"),CHAR(10)))</f>
        <v>#N/A</v>
      </c>
    </row>
    <row r="552" spans="1:23" x14ac:dyDescent="0.3">
      <c r="A552" t="s">
        <v>11</v>
      </c>
      <c r="B552" t="s">
        <v>3937</v>
      </c>
      <c r="C552" t="s">
        <v>3938</v>
      </c>
      <c r="D552" t="s">
        <v>3939</v>
      </c>
      <c r="E552" t="s">
        <v>3936</v>
      </c>
      <c r="F552" t="s">
        <v>16</v>
      </c>
      <c r="G552" t="s">
        <v>3153</v>
      </c>
      <c r="H552" t="s">
        <v>3940</v>
      </c>
      <c r="I552" t="s">
        <v>3941</v>
      </c>
      <c r="J552" t="s">
        <v>3942</v>
      </c>
      <c r="K552" t="e">
        <f>LEFT(_xlfn.TEXTAFTER(Table1[[#This Row],[description]],"Music On:"),10)</f>
        <v>#N/A</v>
      </c>
      <c r="L552" t="str" cm="1">
        <f t="array" ref="L5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2" t="str">
        <f>_xlfn.TEXTBEFORE(Table1[[#This Row],[Title]],{":","(","-"})</f>
        <v xml:space="preserve">MAA </v>
      </c>
      <c r="N552" t="e">
        <f>_xlfn.TEXTBEFORE(_xlfn.TEXTAFTER(Table1[[#This Row],[description]],"Singer:"),CHAR(10))</f>
        <v>#N/A</v>
      </c>
      <c r="O552" t="e">
        <f>_xlfn.TEXTBEFORE(_xlfn.TEXTAFTER(Table1[[#This Row],[description]],"Lyrics:"),CHAR(10))</f>
        <v>#N/A</v>
      </c>
      <c r="P552" t="e">
        <f>_xlfn.TEXTBEFORE(_xlfn.TEXTAFTER(Table1[[#This Row],[description]],"Composer:"),CHAR(10))</f>
        <v>#N/A</v>
      </c>
      <c r="Q552" t="e">
        <f>_xlfn.TEXTBEFORE(_xlfn.TEXTAFTER(Table1[[#This Row],[description]],CHAR(10)&amp;"Music:"),CHAR(10))</f>
        <v>#N/A</v>
      </c>
      <c r="R552" t="e">
        <f>_xlfn.TEXTBEFORE(_xlfn.TEXTAFTER(Table1[[#This Row],[description]],CHAR(10)&amp;"Video:"),CHAR(10))</f>
        <v>#N/A</v>
      </c>
      <c r="S552" s="1" t="e">
        <f>HYPERLINK(_xlfn.TEXTBEFORE(_xlfn.TEXTAFTER(Table1[[#This Row],[description]],"YouTube Music:"),CHAR(10)))</f>
        <v>#N/A</v>
      </c>
      <c r="T552" s="1" t="e">
        <f>HYPERLINK(_xlfn.TEXTBEFORE(_xlfn.TEXTAFTER(Table1[[#This Row],[description]],"Spotify:"),CHAR(10)))</f>
        <v>#N/A</v>
      </c>
      <c r="U552" s="1" t="e">
        <f>HYPERLINK(_xlfn.TEXTBEFORE(_xlfn.TEXTAFTER(Table1[[#This Row],[description]],"Apple Music:"),CHAR(10)))</f>
        <v>#N/A</v>
      </c>
      <c r="V552" s="1" t="e">
        <f>HYPERLINK(_xlfn.TEXTBEFORE(_xlfn.TEXTAFTER(Table1[[#This Row],[description]], "JioSaavn:"),CHAR(10)))</f>
        <v>#N/A</v>
      </c>
      <c r="W552" s="1" t="e">
        <f>HYPERLINK(_xlfn.TEXTBEFORE(_xlfn.TEXTAFTER(Table1[[#This Row],[description]], "Instagram Reel:"),CHAR(10)))</f>
        <v>#N/A</v>
      </c>
    </row>
    <row r="553" spans="1:23" x14ac:dyDescent="0.3">
      <c r="A553" t="s">
        <v>11</v>
      </c>
      <c r="B553" t="s">
        <v>3943</v>
      </c>
      <c r="C553" t="s">
        <v>3944</v>
      </c>
      <c r="D553" t="s">
        <v>3945</v>
      </c>
      <c r="E553" t="s">
        <v>3936</v>
      </c>
      <c r="F553" t="s">
        <v>16</v>
      </c>
      <c r="G553" t="s">
        <v>2701</v>
      </c>
      <c r="H553" t="s">
        <v>3946</v>
      </c>
      <c r="I553" t="s">
        <v>3947</v>
      </c>
      <c r="J553" t="s">
        <v>3948</v>
      </c>
      <c r="K553" t="e">
        <f>LEFT(_xlfn.TEXTAFTER(Table1[[#This Row],[description]],"Music On:"),10)</f>
        <v>#N/A</v>
      </c>
      <c r="L553" t="str" cm="1">
        <f t="array" ref="L5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3" t="str">
        <f>_xlfn.TEXTBEFORE(Table1[[#This Row],[Title]],{":","(","-"})</f>
        <v xml:space="preserve">MAA </v>
      </c>
      <c r="N553" t="e">
        <f>_xlfn.TEXTBEFORE(_xlfn.TEXTAFTER(Table1[[#This Row],[description]],"Singer:"),CHAR(10))</f>
        <v>#N/A</v>
      </c>
      <c r="O553" t="e">
        <f>_xlfn.TEXTBEFORE(_xlfn.TEXTAFTER(Table1[[#This Row],[description]],"Lyrics:"),CHAR(10))</f>
        <v>#N/A</v>
      </c>
      <c r="P553" t="e">
        <f>_xlfn.TEXTBEFORE(_xlfn.TEXTAFTER(Table1[[#This Row],[description]],"Composer:"),CHAR(10))</f>
        <v>#N/A</v>
      </c>
      <c r="Q553" t="e">
        <f>_xlfn.TEXTBEFORE(_xlfn.TEXTAFTER(Table1[[#This Row],[description]],CHAR(10)&amp;"Music:"),CHAR(10))</f>
        <v>#N/A</v>
      </c>
      <c r="R553" t="e">
        <f>_xlfn.TEXTBEFORE(_xlfn.TEXTAFTER(Table1[[#This Row],[description]],CHAR(10)&amp;"Video:"),CHAR(10))</f>
        <v>#N/A</v>
      </c>
      <c r="S553" s="1" t="e">
        <f>HYPERLINK(_xlfn.TEXTBEFORE(_xlfn.TEXTAFTER(Table1[[#This Row],[description]],"YouTube Music:"),CHAR(10)))</f>
        <v>#N/A</v>
      </c>
      <c r="T553" s="1" t="e">
        <f>HYPERLINK(_xlfn.TEXTBEFORE(_xlfn.TEXTAFTER(Table1[[#This Row],[description]],"Spotify:"),CHAR(10)))</f>
        <v>#N/A</v>
      </c>
      <c r="U553" s="1" t="e">
        <f>HYPERLINK(_xlfn.TEXTBEFORE(_xlfn.TEXTAFTER(Table1[[#This Row],[description]],"Apple Music:"),CHAR(10)))</f>
        <v>#N/A</v>
      </c>
      <c r="V553" s="1" t="e">
        <f>HYPERLINK(_xlfn.TEXTBEFORE(_xlfn.TEXTAFTER(Table1[[#This Row],[description]], "JioSaavn:"),CHAR(10)))</f>
        <v>#N/A</v>
      </c>
      <c r="W553" s="1" t="e">
        <f>HYPERLINK(_xlfn.TEXTBEFORE(_xlfn.TEXTAFTER(Table1[[#This Row],[description]], "Instagram Reel:"),CHAR(10)))</f>
        <v>#N/A</v>
      </c>
    </row>
    <row r="554" spans="1:23" x14ac:dyDescent="0.3">
      <c r="A554" t="s">
        <v>11</v>
      </c>
      <c r="B554" t="s">
        <v>3950</v>
      </c>
      <c r="C554" t="s">
        <v>3951</v>
      </c>
      <c r="D554" t="s">
        <v>3952</v>
      </c>
      <c r="E554" t="s">
        <v>3949</v>
      </c>
      <c r="F554" t="s">
        <v>16</v>
      </c>
      <c r="G554" t="s">
        <v>3953</v>
      </c>
      <c r="H554" t="s">
        <v>3954</v>
      </c>
      <c r="I554" t="s">
        <v>3955</v>
      </c>
      <c r="J554" t="s">
        <v>3956</v>
      </c>
      <c r="K554" t="e">
        <f>LEFT(_xlfn.TEXTAFTER(Table1[[#This Row],[description]],"Music On:"),10)</f>
        <v>#N/A</v>
      </c>
      <c r="L554" t="str" cm="1">
        <f t="array" ref="L5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4" t="str">
        <f>_xlfn.TEXTBEFORE(Table1[[#This Row],[Title]],{":","(","-"})</f>
        <v xml:space="preserve">Dushman 40 </v>
      </c>
      <c r="N554" t="e">
        <f>_xlfn.TEXTBEFORE(_xlfn.TEXTAFTER(Table1[[#This Row],[description]],"Singer:"),CHAR(10))</f>
        <v>#N/A</v>
      </c>
      <c r="O554" t="e">
        <f>_xlfn.TEXTBEFORE(_xlfn.TEXTAFTER(Table1[[#This Row],[description]],"Lyrics:"),CHAR(10))</f>
        <v>#N/A</v>
      </c>
      <c r="P554" t="e">
        <f>_xlfn.TEXTBEFORE(_xlfn.TEXTAFTER(Table1[[#This Row],[description]],"Composer:"),CHAR(10))</f>
        <v>#N/A</v>
      </c>
      <c r="Q554" t="e">
        <f>_xlfn.TEXTBEFORE(_xlfn.TEXTAFTER(Table1[[#This Row],[description]],CHAR(10)&amp;"Music:"),CHAR(10))</f>
        <v>#N/A</v>
      </c>
      <c r="R554" t="e">
        <f>_xlfn.TEXTBEFORE(_xlfn.TEXTAFTER(Table1[[#This Row],[description]],CHAR(10)&amp;"Video:"),CHAR(10))</f>
        <v>#N/A</v>
      </c>
      <c r="S554" s="1" t="e">
        <f>HYPERLINK(_xlfn.TEXTBEFORE(_xlfn.TEXTAFTER(Table1[[#This Row],[description]],"YouTube Music:"),CHAR(10)))</f>
        <v>#N/A</v>
      </c>
      <c r="T554" s="1" t="e">
        <f>HYPERLINK(_xlfn.TEXTBEFORE(_xlfn.TEXTAFTER(Table1[[#This Row],[description]],"Spotify:"),CHAR(10)))</f>
        <v>#N/A</v>
      </c>
      <c r="U554" s="1" t="e">
        <f>HYPERLINK(_xlfn.TEXTBEFORE(_xlfn.TEXTAFTER(Table1[[#This Row],[description]],"Apple Music:"),CHAR(10)))</f>
        <v>#N/A</v>
      </c>
      <c r="V554" s="1" t="e">
        <f>HYPERLINK(_xlfn.TEXTBEFORE(_xlfn.TEXTAFTER(Table1[[#This Row],[description]], "JioSaavn:"),CHAR(10)))</f>
        <v>#N/A</v>
      </c>
      <c r="W554" s="1" t="e">
        <f>HYPERLINK(_xlfn.TEXTBEFORE(_xlfn.TEXTAFTER(Table1[[#This Row],[description]], "Instagram Reel:"),CHAR(10)))</f>
        <v>#N/A</v>
      </c>
    </row>
    <row r="555" spans="1:23" x14ac:dyDescent="0.3">
      <c r="A555" t="s">
        <v>11</v>
      </c>
      <c r="B555" t="s">
        <v>3958</v>
      </c>
      <c r="C555" t="s">
        <v>3959</v>
      </c>
      <c r="D555" t="s">
        <v>3960</v>
      </c>
      <c r="E555" t="s">
        <v>3957</v>
      </c>
      <c r="F555" t="s">
        <v>16</v>
      </c>
      <c r="G555" t="s">
        <v>3168</v>
      </c>
      <c r="H555" t="s">
        <v>3961</v>
      </c>
      <c r="I555" t="s">
        <v>3962</v>
      </c>
      <c r="J555" t="s">
        <v>3963</v>
      </c>
      <c r="K555" t="e">
        <f>LEFT(_xlfn.TEXTAFTER(Table1[[#This Row],[description]],"Music On:"),10)</f>
        <v>#N/A</v>
      </c>
      <c r="L555" t="str" cm="1">
        <f t="array" ref="L5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5" t="str">
        <f>_xlfn.TEXTBEFORE(Table1[[#This Row],[Title]],{":","(","-"})</f>
        <v xml:space="preserve">Shad Dena Tenu </v>
      </c>
      <c r="N555" t="e">
        <f>_xlfn.TEXTBEFORE(_xlfn.TEXTAFTER(Table1[[#This Row],[description]],"Singer:"),CHAR(10))</f>
        <v>#N/A</v>
      </c>
      <c r="O555" t="e">
        <f>_xlfn.TEXTBEFORE(_xlfn.TEXTAFTER(Table1[[#This Row],[description]],"Lyrics:"),CHAR(10))</f>
        <v>#N/A</v>
      </c>
      <c r="P555" t="e">
        <f>_xlfn.TEXTBEFORE(_xlfn.TEXTAFTER(Table1[[#This Row],[description]],"Composer:"),CHAR(10))</f>
        <v>#N/A</v>
      </c>
      <c r="Q555" t="e">
        <f>_xlfn.TEXTBEFORE(_xlfn.TEXTAFTER(Table1[[#This Row],[description]],CHAR(10)&amp;"Music:"),CHAR(10))</f>
        <v>#N/A</v>
      </c>
      <c r="R555" t="e">
        <f>_xlfn.TEXTBEFORE(_xlfn.TEXTAFTER(Table1[[#This Row],[description]],CHAR(10)&amp;"Video:"),CHAR(10))</f>
        <v>#N/A</v>
      </c>
      <c r="S555" s="1" t="e">
        <f>HYPERLINK(_xlfn.TEXTBEFORE(_xlfn.TEXTAFTER(Table1[[#This Row],[description]],"YouTube Music:"),CHAR(10)))</f>
        <v>#N/A</v>
      </c>
      <c r="T555" s="1" t="e">
        <f>HYPERLINK(_xlfn.TEXTBEFORE(_xlfn.TEXTAFTER(Table1[[#This Row],[description]],"Spotify:"),CHAR(10)))</f>
        <v>#N/A</v>
      </c>
      <c r="U555" s="1" t="e">
        <f>HYPERLINK(_xlfn.TEXTBEFORE(_xlfn.TEXTAFTER(Table1[[#This Row],[description]],"Apple Music:"),CHAR(10)))</f>
        <v>#N/A</v>
      </c>
      <c r="V555" s="1" t="e">
        <f>HYPERLINK(_xlfn.TEXTBEFORE(_xlfn.TEXTAFTER(Table1[[#This Row],[description]], "JioSaavn:"),CHAR(10)))</f>
        <v>#N/A</v>
      </c>
      <c r="W555" s="1" t="e">
        <f>HYPERLINK(_xlfn.TEXTBEFORE(_xlfn.TEXTAFTER(Table1[[#This Row],[description]], "Instagram Reel:"),CHAR(10)))</f>
        <v>#N/A</v>
      </c>
    </row>
    <row r="556" spans="1:23" x14ac:dyDescent="0.3">
      <c r="A556" t="s">
        <v>11</v>
      </c>
      <c r="B556" t="s">
        <v>3965</v>
      </c>
      <c r="C556" t="s">
        <v>3966</v>
      </c>
      <c r="D556" t="s">
        <v>3967</v>
      </c>
      <c r="E556" t="s">
        <v>3964</v>
      </c>
      <c r="F556" t="s">
        <v>16</v>
      </c>
      <c r="G556" t="s">
        <v>3968</v>
      </c>
      <c r="H556" t="s">
        <v>3969</v>
      </c>
      <c r="I556" t="s">
        <v>3970</v>
      </c>
      <c r="J556" t="s">
        <v>3971</v>
      </c>
      <c r="K556" t="e">
        <f>LEFT(_xlfn.TEXTAFTER(Table1[[#This Row],[description]],"Music On:"),10)</f>
        <v>#N/A</v>
      </c>
      <c r="L556" t="str" cm="1">
        <f t="array" ref="L5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6" t="str">
        <f>_xlfn.TEXTBEFORE(Table1[[#This Row],[Title]],{":","(","-"})</f>
        <v xml:space="preserve">Maajhe Diye Mombatiye </v>
      </c>
      <c r="N556" t="e">
        <f>_xlfn.TEXTBEFORE(_xlfn.TEXTAFTER(Table1[[#This Row],[description]],"Singer:"),CHAR(10))</f>
        <v>#N/A</v>
      </c>
      <c r="O556" t="str">
        <f>_xlfn.TEXTBEFORE(_xlfn.TEXTAFTER(Table1[[#This Row],[description]],"Lyrics:"),CHAR(10))</f>
        <v xml:space="preserve"> Lok Geet </v>
      </c>
      <c r="P556" t="e">
        <f>_xlfn.TEXTBEFORE(_xlfn.TEXTAFTER(Table1[[#This Row],[description]],"Composer:"),CHAR(10))</f>
        <v>#N/A</v>
      </c>
      <c r="Q556" t="e">
        <f>_xlfn.TEXTBEFORE(_xlfn.TEXTAFTER(Table1[[#This Row],[description]],CHAR(10)&amp;"Music:"),CHAR(10))</f>
        <v>#N/A</v>
      </c>
      <c r="R556" t="e">
        <f>_xlfn.TEXTBEFORE(_xlfn.TEXTAFTER(Table1[[#This Row],[description]],CHAR(10)&amp;"Video:"),CHAR(10))</f>
        <v>#N/A</v>
      </c>
      <c r="S556" s="1" t="e">
        <f>HYPERLINK(_xlfn.TEXTBEFORE(_xlfn.TEXTAFTER(Table1[[#This Row],[description]],"YouTube Music:"),CHAR(10)))</f>
        <v>#N/A</v>
      </c>
      <c r="T556" s="1" t="e">
        <f>HYPERLINK(_xlfn.TEXTBEFORE(_xlfn.TEXTAFTER(Table1[[#This Row],[description]],"Spotify:"),CHAR(10)))</f>
        <v>#N/A</v>
      </c>
      <c r="U556" s="1" t="e">
        <f>HYPERLINK(_xlfn.TEXTBEFORE(_xlfn.TEXTAFTER(Table1[[#This Row],[description]],"Apple Music:"),CHAR(10)))</f>
        <v>#N/A</v>
      </c>
      <c r="V556" s="1" t="e">
        <f>HYPERLINK(_xlfn.TEXTBEFORE(_xlfn.TEXTAFTER(Table1[[#This Row],[description]], "JioSaavn:"),CHAR(10)))</f>
        <v>#N/A</v>
      </c>
      <c r="W556" s="1" t="e">
        <f>HYPERLINK(_xlfn.TEXTBEFORE(_xlfn.TEXTAFTER(Table1[[#This Row],[description]], "Instagram Reel:"),CHAR(10)))</f>
        <v>#N/A</v>
      </c>
    </row>
    <row r="557" spans="1:23" x14ac:dyDescent="0.3">
      <c r="A557" t="s">
        <v>11</v>
      </c>
      <c r="B557" t="s">
        <v>3973</v>
      </c>
      <c r="C557" t="s">
        <v>3974</v>
      </c>
      <c r="D557" t="s">
        <v>3975</v>
      </c>
      <c r="E557" t="s">
        <v>3972</v>
      </c>
      <c r="F557" t="s">
        <v>16</v>
      </c>
      <c r="G557" t="s">
        <v>17</v>
      </c>
      <c r="H557" t="s">
        <v>3976</v>
      </c>
      <c r="I557" t="s">
        <v>3977</v>
      </c>
      <c r="J557" t="s">
        <v>3978</v>
      </c>
      <c r="K557" t="e">
        <f>LEFT(_xlfn.TEXTAFTER(Table1[[#This Row],[description]],"Music On:"),10)</f>
        <v>#N/A</v>
      </c>
      <c r="L557" t="str" cm="1">
        <f t="array" ref="L5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7" t="str">
        <f>_xlfn.TEXTBEFORE(Table1[[#This Row],[Title]],{":","(","-"})</f>
        <v xml:space="preserve">Shoot Da Order </v>
      </c>
      <c r="N557" t="e">
        <f>_xlfn.TEXTBEFORE(_xlfn.TEXTAFTER(Table1[[#This Row],[description]],"Singer:"),CHAR(10))</f>
        <v>#N/A</v>
      </c>
      <c r="O557" t="e">
        <f>_xlfn.TEXTBEFORE(_xlfn.TEXTAFTER(Table1[[#This Row],[description]],"Lyrics:"),CHAR(10))</f>
        <v>#N/A</v>
      </c>
      <c r="P557" t="e">
        <f>_xlfn.TEXTBEFORE(_xlfn.TEXTAFTER(Table1[[#This Row],[description]],"Composer:"),CHAR(10))</f>
        <v>#N/A</v>
      </c>
      <c r="Q557" t="e">
        <f>_xlfn.TEXTBEFORE(_xlfn.TEXTAFTER(Table1[[#This Row],[description]],CHAR(10)&amp;"Music:"),CHAR(10))</f>
        <v>#N/A</v>
      </c>
      <c r="R557" t="e">
        <f>_xlfn.TEXTBEFORE(_xlfn.TEXTAFTER(Table1[[#This Row],[description]],CHAR(10)&amp;"Video:"),CHAR(10))</f>
        <v>#N/A</v>
      </c>
      <c r="S557" s="1" t="e">
        <f>HYPERLINK(_xlfn.TEXTBEFORE(_xlfn.TEXTAFTER(Table1[[#This Row],[description]],"YouTube Music:"),CHAR(10)))</f>
        <v>#N/A</v>
      </c>
      <c r="T557" s="1" t="e">
        <f>HYPERLINK(_xlfn.TEXTBEFORE(_xlfn.TEXTAFTER(Table1[[#This Row],[description]],"Spotify:"),CHAR(10)))</f>
        <v>#N/A</v>
      </c>
      <c r="U557" s="1" t="e">
        <f>HYPERLINK(_xlfn.TEXTBEFORE(_xlfn.TEXTAFTER(Table1[[#This Row],[description]],"Apple Music:"),CHAR(10)))</f>
        <v>#N/A</v>
      </c>
      <c r="V557" s="1" t="e">
        <f>HYPERLINK(_xlfn.TEXTBEFORE(_xlfn.TEXTAFTER(Table1[[#This Row],[description]], "JioSaavn:"),CHAR(10)))</f>
        <v>#N/A</v>
      </c>
      <c r="W557" s="1" t="e">
        <f>HYPERLINK(_xlfn.TEXTBEFORE(_xlfn.TEXTAFTER(Table1[[#This Row],[description]], "Instagram Reel:"),CHAR(10)))</f>
        <v>#N/A</v>
      </c>
    </row>
    <row r="558" spans="1:23" x14ac:dyDescent="0.3">
      <c r="A558" t="s">
        <v>11</v>
      </c>
      <c r="B558" t="s">
        <v>3980</v>
      </c>
      <c r="C558" t="s">
        <v>1604</v>
      </c>
      <c r="D558" t="s">
        <v>3981</v>
      </c>
      <c r="E558" t="s">
        <v>3979</v>
      </c>
      <c r="F558" t="s">
        <v>16</v>
      </c>
      <c r="G558" t="s">
        <v>1568</v>
      </c>
      <c r="H558" t="s">
        <v>3982</v>
      </c>
      <c r="I558" t="s">
        <v>3983</v>
      </c>
      <c r="J558" t="s">
        <v>3984</v>
      </c>
      <c r="K558" t="e">
        <f>LEFT(_xlfn.TEXTAFTER(Table1[[#This Row],[description]],"Music On:"),10)</f>
        <v>#N/A</v>
      </c>
      <c r="L558" t="str" cm="1">
        <f t="array" ref="L5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558" t="str">
        <f>_xlfn.TEXTBEFORE(Table1[[#This Row],[Title]],{":","(","-"})</f>
        <v xml:space="preserve">SHOOTER </v>
      </c>
      <c r="N558" t="e">
        <f>_xlfn.TEXTBEFORE(_xlfn.TEXTAFTER(Table1[[#This Row],[description]],"Singer:"),CHAR(10))</f>
        <v>#N/A</v>
      </c>
      <c r="O558" t="e">
        <f>_xlfn.TEXTBEFORE(_xlfn.TEXTAFTER(Table1[[#This Row],[description]],"Lyrics:"),CHAR(10))</f>
        <v>#N/A</v>
      </c>
      <c r="P558" t="e">
        <f>_xlfn.TEXTBEFORE(_xlfn.TEXTAFTER(Table1[[#This Row],[description]],"Composer:"),CHAR(10))</f>
        <v>#N/A</v>
      </c>
      <c r="Q558" t="e">
        <f>_xlfn.TEXTBEFORE(_xlfn.TEXTAFTER(Table1[[#This Row],[description]],CHAR(10)&amp;"Music:"),CHAR(10))</f>
        <v>#N/A</v>
      </c>
      <c r="R558" t="e">
        <f>_xlfn.TEXTBEFORE(_xlfn.TEXTAFTER(Table1[[#This Row],[description]],CHAR(10)&amp;"Video:"),CHAR(10))</f>
        <v>#N/A</v>
      </c>
      <c r="S558" s="1" t="e">
        <f>HYPERLINK(_xlfn.TEXTBEFORE(_xlfn.TEXTAFTER(Table1[[#This Row],[description]],"YouTube Music:"),CHAR(10)))</f>
        <v>#N/A</v>
      </c>
      <c r="T558" s="1" t="e">
        <f>HYPERLINK(_xlfn.TEXTBEFORE(_xlfn.TEXTAFTER(Table1[[#This Row],[description]],"Spotify:"),CHAR(10)))</f>
        <v>#N/A</v>
      </c>
      <c r="U558" s="1" t="e">
        <f>HYPERLINK(_xlfn.TEXTBEFORE(_xlfn.TEXTAFTER(Table1[[#This Row],[description]],"Apple Music:"),CHAR(10)))</f>
        <v>#N/A</v>
      </c>
      <c r="V558" s="1" t="e">
        <f>HYPERLINK(_xlfn.TEXTBEFORE(_xlfn.TEXTAFTER(Table1[[#This Row],[description]], "JioSaavn:"),CHAR(10)))</f>
        <v>#N/A</v>
      </c>
      <c r="W558" s="1" t="e">
        <f>HYPERLINK(_xlfn.TEXTBEFORE(_xlfn.TEXTAFTER(Table1[[#This Row],[description]], "Instagram Reel:"),CHAR(10)))</f>
        <v>#N/A</v>
      </c>
    </row>
    <row r="559" spans="1:23" x14ac:dyDescent="0.3">
      <c r="A559" t="s">
        <v>11</v>
      </c>
      <c r="B559" t="s">
        <v>3986</v>
      </c>
      <c r="C559" t="s">
        <v>3987</v>
      </c>
      <c r="D559" t="s">
        <v>3988</v>
      </c>
      <c r="E559" t="s">
        <v>3985</v>
      </c>
      <c r="F559" t="s">
        <v>3731</v>
      </c>
      <c r="G559" t="s">
        <v>2830</v>
      </c>
      <c r="H559" t="s">
        <v>3989</v>
      </c>
      <c r="I559" t="s">
        <v>3990</v>
      </c>
      <c r="J559" t="s">
        <v>3991</v>
      </c>
      <c r="K559" t="e">
        <f>LEFT(_xlfn.TEXTAFTER(Table1[[#This Row],[description]],"Music On:"),10)</f>
        <v>#N/A</v>
      </c>
      <c r="L559" t="str" cm="1">
        <f t="array" ref="L5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59" t="str">
        <f>_xlfn.TEXTBEFORE(Table1[[#This Row],[Title]],{":","(","-"})</f>
        <v xml:space="preserve">Tere Laare </v>
      </c>
      <c r="N559" t="e">
        <f>_xlfn.TEXTBEFORE(_xlfn.TEXTAFTER(Table1[[#This Row],[description]],"Singer:"),CHAR(10))</f>
        <v>#N/A</v>
      </c>
      <c r="O559" t="e">
        <f>_xlfn.TEXTBEFORE(_xlfn.TEXTAFTER(Table1[[#This Row],[description]],"Lyrics:"),CHAR(10))</f>
        <v>#N/A</v>
      </c>
      <c r="P559" t="e">
        <f>_xlfn.TEXTBEFORE(_xlfn.TEXTAFTER(Table1[[#This Row],[description]],"Composer:"),CHAR(10))</f>
        <v>#N/A</v>
      </c>
      <c r="Q559" t="e">
        <f>_xlfn.TEXTBEFORE(_xlfn.TEXTAFTER(Table1[[#This Row],[description]],CHAR(10)&amp;"Music:"),CHAR(10))</f>
        <v>#N/A</v>
      </c>
      <c r="R559" t="e">
        <f>_xlfn.TEXTBEFORE(_xlfn.TEXTAFTER(Table1[[#This Row],[description]],CHAR(10)&amp;"Video:"),CHAR(10))</f>
        <v>#N/A</v>
      </c>
      <c r="S559" s="1" t="e">
        <f>HYPERLINK(_xlfn.TEXTBEFORE(_xlfn.TEXTAFTER(Table1[[#This Row],[description]],"YouTube Music:"),CHAR(10)))</f>
        <v>#N/A</v>
      </c>
      <c r="T559" s="1" t="e">
        <f>HYPERLINK(_xlfn.TEXTBEFORE(_xlfn.TEXTAFTER(Table1[[#This Row],[description]],"Spotify:"),CHAR(10)))</f>
        <v>#N/A</v>
      </c>
      <c r="U559" s="1" t="e">
        <f>HYPERLINK(_xlfn.TEXTBEFORE(_xlfn.TEXTAFTER(Table1[[#This Row],[description]],"Apple Music:"),CHAR(10)))</f>
        <v>#N/A</v>
      </c>
      <c r="V559" s="1" t="e">
        <f>HYPERLINK(_xlfn.TEXTBEFORE(_xlfn.TEXTAFTER(Table1[[#This Row],[description]], "JioSaavn:"),CHAR(10)))</f>
        <v>#N/A</v>
      </c>
      <c r="W559" s="1" t="e">
        <f>HYPERLINK(_xlfn.TEXTBEFORE(_xlfn.TEXTAFTER(Table1[[#This Row],[description]], "Instagram Reel:"),CHAR(10)))</f>
        <v>#N/A</v>
      </c>
    </row>
    <row r="560" spans="1:23" x14ac:dyDescent="0.3">
      <c r="A560" t="s">
        <v>11</v>
      </c>
      <c r="B560" t="s">
        <v>3993</v>
      </c>
      <c r="C560" t="s">
        <v>3994</v>
      </c>
      <c r="D560" t="s">
        <v>3995</v>
      </c>
      <c r="E560" t="s">
        <v>3992</v>
      </c>
      <c r="F560" t="s">
        <v>16</v>
      </c>
      <c r="G560" t="s">
        <v>1914</v>
      </c>
      <c r="H560" t="s">
        <v>3996</v>
      </c>
      <c r="I560" t="s">
        <v>3997</v>
      </c>
      <c r="J560" t="s">
        <v>3998</v>
      </c>
      <c r="K560" t="e">
        <f>LEFT(_xlfn.TEXTAFTER(Table1[[#This Row],[description]],"Music On:"),10)</f>
        <v>#N/A</v>
      </c>
      <c r="L560" t="str" cm="1">
        <f t="array" ref="L5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0" t="str">
        <f>_xlfn.TEXTBEFORE(Table1[[#This Row],[Title]],{":","(","-"})</f>
        <v xml:space="preserve">Munda Ki kare </v>
      </c>
      <c r="N560" t="e">
        <f>_xlfn.TEXTBEFORE(_xlfn.TEXTAFTER(Table1[[#This Row],[description]],"Singer:"),CHAR(10))</f>
        <v>#N/A</v>
      </c>
      <c r="O560" t="e">
        <f>_xlfn.TEXTBEFORE(_xlfn.TEXTAFTER(Table1[[#This Row],[description]],"Lyrics:"),CHAR(10))</f>
        <v>#N/A</v>
      </c>
      <c r="P560" t="e">
        <f>_xlfn.TEXTBEFORE(_xlfn.TEXTAFTER(Table1[[#This Row],[description]],"Composer:"),CHAR(10))</f>
        <v>#N/A</v>
      </c>
      <c r="Q560" t="e">
        <f>_xlfn.TEXTBEFORE(_xlfn.TEXTAFTER(Table1[[#This Row],[description]],CHAR(10)&amp;"Music:"),CHAR(10))</f>
        <v>#N/A</v>
      </c>
      <c r="R560" t="e">
        <f>_xlfn.TEXTBEFORE(_xlfn.TEXTAFTER(Table1[[#This Row],[description]],CHAR(10)&amp;"Video:"),CHAR(10))</f>
        <v>#N/A</v>
      </c>
      <c r="S560" s="1" t="e">
        <f>HYPERLINK(_xlfn.TEXTBEFORE(_xlfn.TEXTAFTER(Table1[[#This Row],[description]],"YouTube Music:"),CHAR(10)))</f>
        <v>#N/A</v>
      </c>
      <c r="T560" s="1" t="e">
        <f>HYPERLINK(_xlfn.TEXTBEFORE(_xlfn.TEXTAFTER(Table1[[#This Row],[description]],"Spotify:"),CHAR(10)))</f>
        <v>#N/A</v>
      </c>
      <c r="U560" s="1" t="e">
        <f>HYPERLINK(_xlfn.TEXTBEFORE(_xlfn.TEXTAFTER(Table1[[#This Row],[description]],"Apple Music:"),CHAR(10)))</f>
        <v>#N/A</v>
      </c>
      <c r="V560" s="1" t="e">
        <f>HYPERLINK(_xlfn.TEXTBEFORE(_xlfn.TEXTAFTER(Table1[[#This Row],[description]], "JioSaavn:"),CHAR(10)))</f>
        <v>#N/A</v>
      </c>
      <c r="W560" s="1" t="e">
        <f>HYPERLINK(_xlfn.TEXTBEFORE(_xlfn.TEXTAFTER(Table1[[#This Row],[description]], "Instagram Reel:"),CHAR(10)))</f>
        <v>#N/A</v>
      </c>
    </row>
    <row r="561" spans="1:23" x14ac:dyDescent="0.3">
      <c r="A561" t="s">
        <v>11</v>
      </c>
      <c r="B561" t="s">
        <v>4000</v>
      </c>
      <c r="C561" t="s">
        <v>4001</v>
      </c>
      <c r="D561" t="s">
        <v>4002</v>
      </c>
      <c r="E561" t="s">
        <v>3999</v>
      </c>
      <c r="F561" t="s">
        <v>16</v>
      </c>
      <c r="G561" t="s">
        <v>1978</v>
      </c>
      <c r="H561" t="s">
        <v>4003</v>
      </c>
      <c r="I561" t="s">
        <v>4004</v>
      </c>
      <c r="J561" t="s">
        <v>4005</v>
      </c>
      <c r="K561" t="e">
        <f>LEFT(_xlfn.TEXTAFTER(Table1[[#This Row],[description]],"Music On:"),10)</f>
        <v>#N/A</v>
      </c>
      <c r="L561" t="str" cm="1">
        <f t="array" ref="L5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1" t="str">
        <f>_xlfn.TEXTBEFORE(Table1[[#This Row],[Title]],{":","(","-"})</f>
        <v xml:space="preserve">GURI </v>
      </c>
      <c r="N561" t="e">
        <f>_xlfn.TEXTBEFORE(_xlfn.TEXTAFTER(Table1[[#This Row],[description]],"Singer:"),CHAR(10))</f>
        <v>#N/A</v>
      </c>
      <c r="O561" t="e">
        <f>_xlfn.TEXTBEFORE(_xlfn.TEXTAFTER(Table1[[#This Row],[description]],"Lyrics:"),CHAR(10))</f>
        <v>#N/A</v>
      </c>
      <c r="P561" t="e">
        <f>_xlfn.TEXTBEFORE(_xlfn.TEXTAFTER(Table1[[#This Row],[description]],"Composer:"),CHAR(10))</f>
        <v>#N/A</v>
      </c>
      <c r="Q561" t="e">
        <f>_xlfn.TEXTBEFORE(_xlfn.TEXTAFTER(Table1[[#This Row],[description]],CHAR(10)&amp;"Music:"),CHAR(10))</f>
        <v>#N/A</v>
      </c>
      <c r="R561" t="e">
        <f>_xlfn.TEXTBEFORE(_xlfn.TEXTAFTER(Table1[[#This Row],[description]],CHAR(10)&amp;"Video:"),CHAR(10))</f>
        <v>#N/A</v>
      </c>
      <c r="S561" s="1" t="e">
        <f>HYPERLINK(_xlfn.TEXTBEFORE(_xlfn.TEXTAFTER(Table1[[#This Row],[description]],"YouTube Music:"),CHAR(10)))</f>
        <v>#N/A</v>
      </c>
      <c r="T561" s="1" t="e">
        <f>HYPERLINK(_xlfn.TEXTBEFORE(_xlfn.TEXTAFTER(Table1[[#This Row],[description]],"Spotify:"),CHAR(10)))</f>
        <v>#N/A</v>
      </c>
      <c r="U561" s="1" t="e">
        <f>HYPERLINK(_xlfn.TEXTBEFORE(_xlfn.TEXTAFTER(Table1[[#This Row],[description]],"Apple Music:"),CHAR(10)))</f>
        <v>#N/A</v>
      </c>
      <c r="V561" s="1" t="e">
        <f>HYPERLINK(_xlfn.TEXTBEFORE(_xlfn.TEXTAFTER(Table1[[#This Row],[description]], "JioSaavn:"),CHAR(10)))</f>
        <v>#N/A</v>
      </c>
      <c r="W561" s="1" t="e">
        <f>HYPERLINK(_xlfn.TEXTBEFORE(_xlfn.TEXTAFTER(Table1[[#This Row],[description]], "Instagram Reel:"),CHAR(10)))</f>
        <v>#N/A</v>
      </c>
    </row>
    <row r="562" spans="1:23" x14ac:dyDescent="0.3">
      <c r="A562" t="s">
        <v>11</v>
      </c>
      <c r="B562" t="s">
        <v>4007</v>
      </c>
      <c r="C562" t="s">
        <v>4008</v>
      </c>
      <c r="D562" t="s">
        <v>4009</v>
      </c>
      <c r="E562" t="s">
        <v>4006</v>
      </c>
      <c r="F562" t="s">
        <v>16</v>
      </c>
      <c r="G562" t="s">
        <v>129</v>
      </c>
      <c r="H562" t="s">
        <v>4010</v>
      </c>
      <c r="I562" t="s">
        <v>4011</v>
      </c>
      <c r="J562" t="s">
        <v>533</v>
      </c>
      <c r="K562" t="e">
        <f>LEFT(_xlfn.TEXTAFTER(Table1[[#This Row],[description]],"Music On:"),10)</f>
        <v>#N/A</v>
      </c>
      <c r="L562" t="str" cm="1">
        <f t="array" ref="L5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2" t="str">
        <f>_xlfn.TEXTBEFORE(Table1[[#This Row],[Title]],{":","(","-"})</f>
        <v xml:space="preserve">Bhabiye </v>
      </c>
      <c r="N562" t="e">
        <f>_xlfn.TEXTBEFORE(_xlfn.TEXTAFTER(Table1[[#This Row],[description]],"Singer:"),CHAR(10))</f>
        <v>#N/A</v>
      </c>
      <c r="O562" t="e">
        <f>_xlfn.TEXTBEFORE(_xlfn.TEXTAFTER(Table1[[#This Row],[description]],"Lyrics:"),CHAR(10))</f>
        <v>#N/A</v>
      </c>
      <c r="P562" t="e">
        <f>_xlfn.TEXTBEFORE(_xlfn.TEXTAFTER(Table1[[#This Row],[description]],"Composer:"),CHAR(10))</f>
        <v>#N/A</v>
      </c>
      <c r="Q562" t="e">
        <f>_xlfn.TEXTBEFORE(_xlfn.TEXTAFTER(Table1[[#This Row],[description]],CHAR(10)&amp;"Music:"),CHAR(10))</f>
        <v>#N/A</v>
      </c>
      <c r="R562" t="e">
        <f>_xlfn.TEXTBEFORE(_xlfn.TEXTAFTER(Table1[[#This Row],[description]],CHAR(10)&amp;"Video:"),CHAR(10))</f>
        <v>#N/A</v>
      </c>
      <c r="S562" s="1" t="e">
        <f>HYPERLINK(_xlfn.TEXTBEFORE(_xlfn.TEXTAFTER(Table1[[#This Row],[description]],"YouTube Music:"),CHAR(10)))</f>
        <v>#N/A</v>
      </c>
      <c r="T562" s="1" t="e">
        <f>HYPERLINK(_xlfn.TEXTBEFORE(_xlfn.TEXTAFTER(Table1[[#This Row],[description]],"Spotify:"),CHAR(10)))</f>
        <v>#N/A</v>
      </c>
      <c r="U562" s="1" t="e">
        <f>HYPERLINK(_xlfn.TEXTBEFORE(_xlfn.TEXTAFTER(Table1[[#This Row],[description]],"Apple Music:"),CHAR(10)))</f>
        <v>#N/A</v>
      </c>
      <c r="V562" s="1" t="e">
        <f>HYPERLINK(_xlfn.TEXTBEFORE(_xlfn.TEXTAFTER(Table1[[#This Row],[description]], "JioSaavn:"),CHAR(10)))</f>
        <v>#N/A</v>
      </c>
      <c r="W562" s="1" t="e">
        <f>HYPERLINK(_xlfn.TEXTBEFORE(_xlfn.TEXTAFTER(Table1[[#This Row],[description]], "Instagram Reel:"),CHAR(10)))</f>
        <v>#N/A</v>
      </c>
    </row>
    <row r="563" spans="1:23" x14ac:dyDescent="0.3">
      <c r="A563" t="s">
        <v>11</v>
      </c>
      <c r="B563" t="s">
        <v>4013</v>
      </c>
      <c r="C563" t="s">
        <v>4014</v>
      </c>
      <c r="D563" t="s">
        <v>4015</v>
      </c>
      <c r="E563" t="s">
        <v>4012</v>
      </c>
      <c r="F563" t="s">
        <v>16</v>
      </c>
      <c r="G563" t="s">
        <v>758</v>
      </c>
      <c r="H563" t="s">
        <v>4016</v>
      </c>
      <c r="I563" t="s">
        <v>4017</v>
      </c>
      <c r="J563" t="s">
        <v>4018</v>
      </c>
      <c r="K563" t="e">
        <f>LEFT(_xlfn.TEXTAFTER(Table1[[#This Row],[description]],"Music On:"),10)</f>
        <v>#N/A</v>
      </c>
      <c r="L563" t="str" cm="1">
        <f t="array" ref="L5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3" t="str">
        <f>_xlfn.TEXTBEFORE(Table1[[#This Row],[Title]],{":","(","-"})</f>
        <v xml:space="preserve">Bombay To Punjab </v>
      </c>
      <c r="N563" t="e">
        <f>_xlfn.TEXTBEFORE(_xlfn.TEXTAFTER(Table1[[#This Row],[description]],"Singer:"),CHAR(10))</f>
        <v>#N/A</v>
      </c>
      <c r="O563" t="e">
        <f>_xlfn.TEXTBEFORE(_xlfn.TEXTAFTER(Table1[[#This Row],[description]],"Lyrics:"),CHAR(10))</f>
        <v>#N/A</v>
      </c>
      <c r="P563" t="e">
        <f>_xlfn.TEXTBEFORE(_xlfn.TEXTAFTER(Table1[[#This Row],[description]],"Composer:"),CHAR(10))</f>
        <v>#N/A</v>
      </c>
      <c r="Q563" t="e">
        <f>_xlfn.TEXTBEFORE(_xlfn.TEXTAFTER(Table1[[#This Row],[description]],CHAR(10)&amp;"Music:"),CHAR(10))</f>
        <v>#N/A</v>
      </c>
      <c r="R563" t="e">
        <f>_xlfn.TEXTBEFORE(_xlfn.TEXTAFTER(Table1[[#This Row],[description]],CHAR(10)&amp;"Video:"),CHAR(10))</f>
        <v>#N/A</v>
      </c>
      <c r="S563" s="1" t="e">
        <f>HYPERLINK(_xlfn.TEXTBEFORE(_xlfn.TEXTAFTER(Table1[[#This Row],[description]],"YouTube Music:"),CHAR(10)))</f>
        <v>#N/A</v>
      </c>
      <c r="T563" s="1" t="e">
        <f>HYPERLINK(_xlfn.TEXTBEFORE(_xlfn.TEXTAFTER(Table1[[#This Row],[description]],"Spotify:"),CHAR(10)))</f>
        <v>#N/A</v>
      </c>
      <c r="U563" s="1" t="e">
        <f>HYPERLINK(_xlfn.TEXTBEFORE(_xlfn.TEXTAFTER(Table1[[#This Row],[description]],"Apple Music:"),CHAR(10)))</f>
        <v>#N/A</v>
      </c>
      <c r="V563" s="1" t="e">
        <f>HYPERLINK(_xlfn.TEXTBEFORE(_xlfn.TEXTAFTER(Table1[[#This Row],[description]], "JioSaavn:"),CHAR(10)))</f>
        <v>#N/A</v>
      </c>
      <c r="W563" s="1" t="e">
        <f>HYPERLINK(_xlfn.TEXTBEFORE(_xlfn.TEXTAFTER(Table1[[#This Row],[description]], "Instagram Reel:"),CHAR(10)))</f>
        <v>#N/A</v>
      </c>
    </row>
    <row r="564" spans="1:23" x14ac:dyDescent="0.3">
      <c r="A564" t="s">
        <v>11</v>
      </c>
      <c r="B564" t="s">
        <v>4020</v>
      </c>
      <c r="C564" t="s">
        <v>4021</v>
      </c>
      <c r="D564" t="s">
        <v>4022</v>
      </c>
      <c r="E564" t="s">
        <v>4019</v>
      </c>
      <c r="F564" t="s">
        <v>16</v>
      </c>
      <c r="G564" t="s">
        <v>3925</v>
      </c>
      <c r="H564" t="s">
        <v>4023</v>
      </c>
      <c r="I564" t="s">
        <v>4024</v>
      </c>
      <c r="J564" t="s">
        <v>4025</v>
      </c>
      <c r="K564" t="e">
        <f>LEFT(_xlfn.TEXTAFTER(Table1[[#This Row],[description]],"Music On:"),10)</f>
        <v>#N/A</v>
      </c>
      <c r="L564" t="str" cm="1">
        <f t="array" ref="L5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4" t="str">
        <f>_xlfn.TEXTBEFORE(Table1[[#This Row],[Title]],{":","(","-"})</f>
        <v xml:space="preserve">GAME </v>
      </c>
      <c r="N564" t="e">
        <f>_xlfn.TEXTBEFORE(_xlfn.TEXTAFTER(Table1[[#This Row],[description]],"Singer:"),CHAR(10))</f>
        <v>#N/A</v>
      </c>
      <c r="O564" t="e">
        <f>_xlfn.TEXTBEFORE(_xlfn.TEXTAFTER(Table1[[#This Row],[description]],"Lyrics:"),CHAR(10))</f>
        <v>#N/A</v>
      </c>
      <c r="P564" t="e">
        <f>_xlfn.TEXTBEFORE(_xlfn.TEXTAFTER(Table1[[#This Row],[description]],"Composer:"),CHAR(10))</f>
        <v>#N/A</v>
      </c>
      <c r="Q564" t="e">
        <f>_xlfn.TEXTBEFORE(_xlfn.TEXTAFTER(Table1[[#This Row],[description]],CHAR(10)&amp;"Music:"),CHAR(10))</f>
        <v>#N/A</v>
      </c>
      <c r="R564" t="e">
        <f>_xlfn.TEXTBEFORE(_xlfn.TEXTAFTER(Table1[[#This Row],[description]],CHAR(10)&amp;"Video:"),CHAR(10))</f>
        <v>#N/A</v>
      </c>
      <c r="S564" s="1" t="e">
        <f>HYPERLINK(_xlfn.TEXTBEFORE(_xlfn.TEXTAFTER(Table1[[#This Row],[description]],"YouTube Music:"),CHAR(10)))</f>
        <v>#N/A</v>
      </c>
      <c r="T564" s="1" t="e">
        <f>HYPERLINK(_xlfn.TEXTBEFORE(_xlfn.TEXTAFTER(Table1[[#This Row],[description]],"Spotify:"),CHAR(10)))</f>
        <v>#N/A</v>
      </c>
      <c r="U564" s="1" t="e">
        <f>HYPERLINK(_xlfn.TEXTBEFORE(_xlfn.TEXTAFTER(Table1[[#This Row],[description]],"Apple Music:"),CHAR(10)))</f>
        <v>#N/A</v>
      </c>
      <c r="V564" s="1" t="e">
        <f>HYPERLINK(_xlfn.TEXTBEFORE(_xlfn.TEXTAFTER(Table1[[#This Row],[description]], "JioSaavn:"),CHAR(10)))</f>
        <v>#N/A</v>
      </c>
      <c r="W564" s="1" t="e">
        <f>HYPERLINK(_xlfn.TEXTBEFORE(_xlfn.TEXTAFTER(Table1[[#This Row],[description]], "Instagram Reel:"),CHAR(10)))</f>
        <v>#N/A</v>
      </c>
    </row>
    <row r="565" spans="1:23" x14ac:dyDescent="0.3">
      <c r="A565" t="s">
        <v>11</v>
      </c>
      <c r="B565" t="s">
        <v>4027</v>
      </c>
      <c r="C565" t="s">
        <v>4028</v>
      </c>
      <c r="D565" t="s">
        <v>4029</v>
      </c>
      <c r="E565" t="s">
        <v>4026</v>
      </c>
      <c r="F565" t="s">
        <v>16</v>
      </c>
      <c r="G565" t="s">
        <v>4030</v>
      </c>
      <c r="H565" t="s">
        <v>4031</v>
      </c>
      <c r="I565" t="s">
        <v>4032</v>
      </c>
      <c r="J565" t="s">
        <v>511</v>
      </c>
      <c r="K565" t="e">
        <f>LEFT(_xlfn.TEXTAFTER(Table1[[#This Row],[description]],"Music On:"),10)</f>
        <v>#N/A</v>
      </c>
      <c r="L565" t="str" cm="1">
        <f t="array" ref="L5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5" t="str">
        <f>_xlfn.TEXTBEFORE(Table1[[#This Row],[Title]],{":","(","-"})</f>
        <v xml:space="preserve">Bombay To Punjab </v>
      </c>
      <c r="N565" t="e">
        <f>_xlfn.TEXTBEFORE(_xlfn.TEXTAFTER(Table1[[#This Row],[description]],"Singer:"),CHAR(10))</f>
        <v>#N/A</v>
      </c>
      <c r="O565" t="e">
        <f>_xlfn.TEXTBEFORE(_xlfn.TEXTAFTER(Table1[[#This Row],[description]],"Lyrics:"),CHAR(10))</f>
        <v>#N/A</v>
      </c>
      <c r="P565" t="e">
        <f>_xlfn.TEXTBEFORE(_xlfn.TEXTAFTER(Table1[[#This Row],[description]],"Composer:"),CHAR(10))</f>
        <v>#N/A</v>
      </c>
      <c r="Q565" t="e">
        <f>_xlfn.TEXTBEFORE(_xlfn.TEXTAFTER(Table1[[#This Row],[description]],CHAR(10)&amp;"Music:"),CHAR(10))</f>
        <v>#N/A</v>
      </c>
      <c r="R565" t="e">
        <f>_xlfn.TEXTBEFORE(_xlfn.TEXTAFTER(Table1[[#This Row],[description]],CHAR(10)&amp;"Video:"),CHAR(10))</f>
        <v>#N/A</v>
      </c>
      <c r="S565" s="1" t="e">
        <f>HYPERLINK(_xlfn.TEXTBEFORE(_xlfn.TEXTAFTER(Table1[[#This Row],[description]],"YouTube Music:"),CHAR(10)))</f>
        <v>#N/A</v>
      </c>
      <c r="T565" s="1" t="e">
        <f>HYPERLINK(_xlfn.TEXTBEFORE(_xlfn.TEXTAFTER(Table1[[#This Row],[description]],"Spotify:"),CHAR(10)))</f>
        <v>#N/A</v>
      </c>
      <c r="U565" s="1" t="e">
        <f>HYPERLINK(_xlfn.TEXTBEFORE(_xlfn.TEXTAFTER(Table1[[#This Row],[description]],"Apple Music:"),CHAR(10)))</f>
        <v>#N/A</v>
      </c>
      <c r="V565" s="1" t="e">
        <f>HYPERLINK(_xlfn.TEXTBEFORE(_xlfn.TEXTAFTER(Table1[[#This Row],[description]], "JioSaavn:"),CHAR(10)))</f>
        <v>#N/A</v>
      </c>
      <c r="W565" s="1" t="e">
        <f>HYPERLINK(_xlfn.TEXTBEFORE(_xlfn.TEXTAFTER(Table1[[#This Row],[description]], "Instagram Reel:"),CHAR(10)))</f>
        <v>#N/A</v>
      </c>
    </row>
    <row r="566" spans="1:23" x14ac:dyDescent="0.3">
      <c r="A566" t="s">
        <v>11</v>
      </c>
      <c r="B566" t="s">
        <v>4034</v>
      </c>
      <c r="C566" t="s">
        <v>4035</v>
      </c>
      <c r="D566" t="s">
        <v>4036</v>
      </c>
      <c r="E566" t="s">
        <v>4033</v>
      </c>
      <c r="F566" t="s">
        <v>16</v>
      </c>
      <c r="G566" t="s">
        <v>4037</v>
      </c>
      <c r="H566" t="s">
        <v>4038</v>
      </c>
      <c r="I566" t="s">
        <v>4039</v>
      </c>
      <c r="J566" t="s">
        <v>4040</v>
      </c>
      <c r="K566" t="e">
        <f>LEFT(_xlfn.TEXTAFTER(Table1[[#This Row],[description]],"Music On:"),10)</f>
        <v>#N/A</v>
      </c>
      <c r="L566" t="str" cm="1">
        <f t="array" ref="L5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6" t="str">
        <f>_xlfn.TEXTBEFORE(Table1[[#This Row],[Title]],{":","(","-"})</f>
        <v xml:space="preserve">My Name </v>
      </c>
      <c r="N566" t="e">
        <f>_xlfn.TEXTBEFORE(_xlfn.TEXTAFTER(Table1[[#This Row],[description]],"Singer:"),CHAR(10))</f>
        <v>#N/A</v>
      </c>
      <c r="O566" t="e">
        <f>_xlfn.TEXTBEFORE(_xlfn.TEXTAFTER(Table1[[#This Row],[description]],"Lyrics:"),CHAR(10))</f>
        <v>#N/A</v>
      </c>
      <c r="P566" t="e">
        <f>_xlfn.TEXTBEFORE(_xlfn.TEXTAFTER(Table1[[#This Row],[description]],"Composer:"),CHAR(10))</f>
        <v>#N/A</v>
      </c>
      <c r="Q566" t="e">
        <f>_xlfn.TEXTBEFORE(_xlfn.TEXTAFTER(Table1[[#This Row],[description]],CHAR(10)&amp;"Music:"),CHAR(10))</f>
        <v>#N/A</v>
      </c>
      <c r="R566" t="e">
        <f>_xlfn.TEXTBEFORE(_xlfn.TEXTAFTER(Table1[[#This Row],[description]],CHAR(10)&amp;"Video:"),CHAR(10))</f>
        <v>#N/A</v>
      </c>
      <c r="S566" s="1" t="e">
        <f>HYPERLINK(_xlfn.TEXTBEFORE(_xlfn.TEXTAFTER(Table1[[#This Row],[description]],"YouTube Music:"),CHAR(10)))</f>
        <v>#N/A</v>
      </c>
      <c r="T566" s="1" t="e">
        <f>HYPERLINK(_xlfn.TEXTBEFORE(_xlfn.TEXTAFTER(Table1[[#This Row],[description]],"Spotify:"),CHAR(10)))</f>
        <v>#N/A</v>
      </c>
      <c r="U566" s="1" t="e">
        <f>HYPERLINK(_xlfn.TEXTBEFORE(_xlfn.TEXTAFTER(Table1[[#This Row],[description]],"Apple Music:"),CHAR(10)))</f>
        <v>#N/A</v>
      </c>
      <c r="V566" s="1" t="e">
        <f>HYPERLINK(_xlfn.TEXTBEFORE(_xlfn.TEXTAFTER(Table1[[#This Row],[description]], "JioSaavn:"),CHAR(10)))</f>
        <v>#N/A</v>
      </c>
      <c r="W566" s="1" t="e">
        <f>HYPERLINK(_xlfn.TEXTBEFORE(_xlfn.TEXTAFTER(Table1[[#This Row],[description]], "Instagram Reel:"),CHAR(10)))</f>
        <v>#N/A</v>
      </c>
    </row>
    <row r="567" spans="1:23" x14ac:dyDescent="0.3">
      <c r="A567" t="s">
        <v>11</v>
      </c>
      <c r="B567" t="s">
        <v>4042</v>
      </c>
      <c r="C567" t="s">
        <v>4043</v>
      </c>
      <c r="D567" t="s">
        <v>4044</v>
      </c>
      <c r="E567" t="s">
        <v>4041</v>
      </c>
      <c r="F567" t="s">
        <v>16</v>
      </c>
      <c r="G567" t="s">
        <v>3006</v>
      </c>
      <c r="H567" t="s">
        <v>4045</v>
      </c>
      <c r="I567" t="s">
        <v>4046</v>
      </c>
      <c r="J567" t="s">
        <v>4047</v>
      </c>
      <c r="K567" t="e">
        <f>LEFT(_xlfn.TEXTAFTER(Table1[[#This Row],[description]],"Music On:"),10)</f>
        <v>#N/A</v>
      </c>
      <c r="L567" t="str" cm="1">
        <f t="array" ref="L5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7" t="str">
        <f>_xlfn.TEXTBEFORE(Table1[[#This Row],[Title]],{":","(","-"})</f>
        <v xml:space="preserve">Sohni Kudi </v>
      </c>
      <c r="N567" t="e">
        <f>_xlfn.TEXTBEFORE(_xlfn.TEXTAFTER(Table1[[#This Row],[description]],"Singer:"),CHAR(10))</f>
        <v>#N/A</v>
      </c>
      <c r="O567" t="e">
        <f>_xlfn.TEXTBEFORE(_xlfn.TEXTAFTER(Table1[[#This Row],[description]],"Lyrics:"),CHAR(10))</f>
        <v>#N/A</v>
      </c>
      <c r="P567" t="e">
        <f>_xlfn.TEXTBEFORE(_xlfn.TEXTAFTER(Table1[[#This Row],[description]],"Composer:"),CHAR(10))</f>
        <v>#N/A</v>
      </c>
      <c r="Q567" t="e">
        <f>_xlfn.TEXTBEFORE(_xlfn.TEXTAFTER(Table1[[#This Row],[description]],CHAR(10)&amp;"Music:"),CHAR(10))</f>
        <v>#N/A</v>
      </c>
      <c r="R567" t="e">
        <f>_xlfn.TEXTBEFORE(_xlfn.TEXTAFTER(Table1[[#This Row],[description]],CHAR(10)&amp;"Video:"),CHAR(10))</f>
        <v>#N/A</v>
      </c>
      <c r="S567" s="1" t="e">
        <f>HYPERLINK(_xlfn.TEXTBEFORE(_xlfn.TEXTAFTER(Table1[[#This Row],[description]],"YouTube Music:"),CHAR(10)))</f>
        <v>#N/A</v>
      </c>
      <c r="T567" s="1" t="e">
        <f>HYPERLINK(_xlfn.TEXTBEFORE(_xlfn.TEXTAFTER(Table1[[#This Row],[description]],"Spotify:"),CHAR(10)))</f>
        <v>#N/A</v>
      </c>
      <c r="U567" s="1" t="e">
        <f>HYPERLINK(_xlfn.TEXTBEFORE(_xlfn.TEXTAFTER(Table1[[#This Row],[description]],"Apple Music:"),CHAR(10)))</f>
        <v>#N/A</v>
      </c>
      <c r="V567" s="1" t="e">
        <f>HYPERLINK(_xlfn.TEXTBEFORE(_xlfn.TEXTAFTER(Table1[[#This Row],[description]], "JioSaavn:"),CHAR(10)))</f>
        <v>#N/A</v>
      </c>
      <c r="W567" s="1" t="e">
        <f>HYPERLINK(_xlfn.TEXTBEFORE(_xlfn.TEXTAFTER(Table1[[#This Row],[description]], "Instagram Reel:"),CHAR(10)))</f>
        <v>#N/A</v>
      </c>
    </row>
    <row r="568" spans="1:23" x14ac:dyDescent="0.3">
      <c r="A568" t="s">
        <v>11</v>
      </c>
      <c r="B568" t="s">
        <v>4049</v>
      </c>
      <c r="C568" t="s">
        <v>4050</v>
      </c>
      <c r="D568" t="s">
        <v>4051</v>
      </c>
      <c r="E568" t="s">
        <v>4048</v>
      </c>
      <c r="F568" t="s">
        <v>16</v>
      </c>
      <c r="G568" t="s">
        <v>4052</v>
      </c>
      <c r="H568" t="s">
        <v>4053</v>
      </c>
      <c r="I568" t="s">
        <v>4054</v>
      </c>
      <c r="J568" t="s">
        <v>1141</v>
      </c>
      <c r="K568" t="e">
        <f>LEFT(_xlfn.TEXTAFTER(Table1[[#This Row],[description]],"Music On:"),10)</f>
        <v>#N/A</v>
      </c>
      <c r="L568" t="str" cm="1">
        <f t="array" ref="L5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8" t="str">
        <f>_xlfn.TEXTBEFORE(Table1[[#This Row],[Title]],{":","(","-"})</f>
        <v xml:space="preserve">Real Ustaad </v>
      </c>
      <c r="N568" t="e">
        <f>_xlfn.TEXTBEFORE(_xlfn.TEXTAFTER(Table1[[#This Row],[description]],"Singer:"),CHAR(10))</f>
        <v>#N/A</v>
      </c>
      <c r="O568" t="e">
        <f>_xlfn.TEXTBEFORE(_xlfn.TEXTAFTER(Table1[[#This Row],[description]],"Lyrics:"),CHAR(10))</f>
        <v>#N/A</v>
      </c>
      <c r="P568" t="e">
        <f>_xlfn.TEXTBEFORE(_xlfn.TEXTAFTER(Table1[[#This Row],[description]],"Composer:"),CHAR(10))</f>
        <v>#N/A</v>
      </c>
      <c r="Q568" t="e">
        <f>_xlfn.TEXTBEFORE(_xlfn.TEXTAFTER(Table1[[#This Row],[description]],CHAR(10)&amp;"Music:"),CHAR(10))</f>
        <v>#N/A</v>
      </c>
      <c r="R568" t="e">
        <f>_xlfn.TEXTBEFORE(_xlfn.TEXTAFTER(Table1[[#This Row],[description]],CHAR(10)&amp;"Video:"),CHAR(10))</f>
        <v>#N/A</v>
      </c>
      <c r="S568" s="1" t="e">
        <f>HYPERLINK(_xlfn.TEXTBEFORE(_xlfn.TEXTAFTER(Table1[[#This Row],[description]],"YouTube Music:"),CHAR(10)))</f>
        <v>#N/A</v>
      </c>
      <c r="T568" s="1" t="e">
        <f>HYPERLINK(_xlfn.TEXTBEFORE(_xlfn.TEXTAFTER(Table1[[#This Row],[description]],"Spotify:"),CHAR(10)))</f>
        <v>#N/A</v>
      </c>
      <c r="U568" s="1" t="e">
        <f>HYPERLINK(_xlfn.TEXTBEFORE(_xlfn.TEXTAFTER(Table1[[#This Row],[description]],"Apple Music:"),CHAR(10)))</f>
        <v>#N/A</v>
      </c>
      <c r="V568" s="1" t="e">
        <f>HYPERLINK(_xlfn.TEXTBEFORE(_xlfn.TEXTAFTER(Table1[[#This Row],[description]], "JioSaavn:"),CHAR(10)))</f>
        <v>#N/A</v>
      </c>
      <c r="W568" s="1" t="e">
        <f>HYPERLINK(_xlfn.TEXTBEFORE(_xlfn.TEXTAFTER(Table1[[#This Row],[description]], "Instagram Reel:"),CHAR(10)))</f>
        <v>#N/A</v>
      </c>
    </row>
    <row r="569" spans="1:23" x14ac:dyDescent="0.3">
      <c r="A569" t="s">
        <v>11</v>
      </c>
      <c r="B569" t="s">
        <v>4056</v>
      </c>
      <c r="C569" t="s">
        <v>4057</v>
      </c>
      <c r="D569" t="s">
        <v>4058</v>
      </c>
      <c r="E569" t="s">
        <v>4055</v>
      </c>
      <c r="F569" t="s">
        <v>16</v>
      </c>
      <c r="G569" t="s">
        <v>863</v>
      </c>
      <c r="H569" t="s">
        <v>4059</v>
      </c>
      <c r="I569" t="s">
        <v>4060</v>
      </c>
      <c r="J569" t="s">
        <v>4061</v>
      </c>
      <c r="K569" t="e">
        <f>LEFT(_xlfn.TEXTAFTER(Table1[[#This Row],[description]],"Music On:"),10)</f>
        <v>#N/A</v>
      </c>
      <c r="L569" t="str" cm="1">
        <f t="array" ref="L5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69" t="str">
        <f>_xlfn.TEXTBEFORE(Table1[[#This Row],[Title]],{":","(","-"})</f>
        <v xml:space="preserve">Sab Theek Ae </v>
      </c>
      <c r="N569" t="e">
        <f>_xlfn.TEXTBEFORE(_xlfn.TEXTAFTER(Table1[[#This Row],[description]],"Singer:"),CHAR(10))</f>
        <v>#N/A</v>
      </c>
      <c r="O569" t="e">
        <f>_xlfn.TEXTBEFORE(_xlfn.TEXTAFTER(Table1[[#This Row],[description]],"Lyrics:"),CHAR(10))</f>
        <v>#N/A</v>
      </c>
      <c r="P569" t="e">
        <f>_xlfn.TEXTBEFORE(_xlfn.TEXTAFTER(Table1[[#This Row],[description]],"Composer:"),CHAR(10))</f>
        <v>#N/A</v>
      </c>
      <c r="Q569" t="e">
        <f>_xlfn.TEXTBEFORE(_xlfn.TEXTAFTER(Table1[[#This Row],[description]],CHAR(10)&amp;"Music:"),CHAR(10))</f>
        <v>#N/A</v>
      </c>
      <c r="R569" t="e">
        <f>_xlfn.TEXTBEFORE(_xlfn.TEXTAFTER(Table1[[#This Row],[description]],CHAR(10)&amp;"Video:"),CHAR(10))</f>
        <v>#N/A</v>
      </c>
      <c r="S569" s="1" t="e">
        <f>HYPERLINK(_xlfn.TEXTBEFORE(_xlfn.TEXTAFTER(Table1[[#This Row],[description]],"YouTube Music:"),CHAR(10)))</f>
        <v>#N/A</v>
      </c>
      <c r="T569" s="1" t="e">
        <f>HYPERLINK(_xlfn.TEXTBEFORE(_xlfn.TEXTAFTER(Table1[[#This Row],[description]],"Spotify:"),CHAR(10)))</f>
        <v>#N/A</v>
      </c>
      <c r="U569" s="1" t="e">
        <f>HYPERLINK(_xlfn.TEXTBEFORE(_xlfn.TEXTAFTER(Table1[[#This Row],[description]],"Apple Music:"),CHAR(10)))</f>
        <v>#N/A</v>
      </c>
      <c r="V569" s="1" t="e">
        <f>HYPERLINK(_xlfn.TEXTBEFORE(_xlfn.TEXTAFTER(Table1[[#This Row],[description]], "JioSaavn:"),CHAR(10)))</f>
        <v>#N/A</v>
      </c>
      <c r="W569" s="1" t="e">
        <f>HYPERLINK(_xlfn.TEXTBEFORE(_xlfn.TEXTAFTER(Table1[[#This Row],[description]], "Instagram Reel:"),CHAR(10)))</f>
        <v>#N/A</v>
      </c>
    </row>
    <row r="570" spans="1:23" x14ac:dyDescent="0.3">
      <c r="A570" t="s">
        <v>11</v>
      </c>
      <c r="B570" t="s">
        <v>4063</v>
      </c>
      <c r="C570" t="s">
        <v>4064</v>
      </c>
      <c r="D570" t="s">
        <v>4065</v>
      </c>
      <c r="E570" t="s">
        <v>4062</v>
      </c>
      <c r="F570" t="s">
        <v>16</v>
      </c>
      <c r="G570" t="s">
        <v>885</v>
      </c>
      <c r="H570" t="s">
        <v>4066</v>
      </c>
      <c r="I570" t="s">
        <v>4067</v>
      </c>
      <c r="J570" t="s">
        <v>4068</v>
      </c>
      <c r="K570" t="e">
        <f>LEFT(_xlfn.TEXTAFTER(Table1[[#This Row],[description]],"Music On:"),10)</f>
        <v>#N/A</v>
      </c>
      <c r="L570" t="str" cm="1">
        <f t="array" ref="L5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0" t="str">
        <f>_xlfn.TEXTBEFORE(Table1[[#This Row],[Title]],{":","(","-"})</f>
        <v xml:space="preserve">Robinhood </v>
      </c>
      <c r="N570" t="e">
        <f>_xlfn.TEXTBEFORE(_xlfn.TEXTAFTER(Table1[[#This Row],[description]],"Singer:"),CHAR(10))</f>
        <v>#N/A</v>
      </c>
      <c r="O570" t="e">
        <f>_xlfn.TEXTBEFORE(_xlfn.TEXTAFTER(Table1[[#This Row],[description]],"Lyrics:"),CHAR(10))</f>
        <v>#N/A</v>
      </c>
      <c r="P570" t="e">
        <f>_xlfn.TEXTBEFORE(_xlfn.TEXTAFTER(Table1[[#This Row],[description]],"Composer:"),CHAR(10))</f>
        <v>#N/A</v>
      </c>
      <c r="Q570" t="e">
        <f>_xlfn.TEXTBEFORE(_xlfn.TEXTAFTER(Table1[[#This Row],[description]],CHAR(10)&amp;"Music:"),CHAR(10))</f>
        <v>#N/A</v>
      </c>
      <c r="R570" t="e">
        <f>_xlfn.TEXTBEFORE(_xlfn.TEXTAFTER(Table1[[#This Row],[description]],CHAR(10)&amp;"Video:"),CHAR(10))</f>
        <v>#N/A</v>
      </c>
      <c r="S570" s="1" t="e">
        <f>HYPERLINK(_xlfn.TEXTBEFORE(_xlfn.TEXTAFTER(Table1[[#This Row],[description]],"YouTube Music:"),CHAR(10)))</f>
        <v>#N/A</v>
      </c>
      <c r="T570" s="1" t="e">
        <f>HYPERLINK(_xlfn.TEXTBEFORE(_xlfn.TEXTAFTER(Table1[[#This Row],[description]],"Spotify:"),CHAR(10)))</f>
        <v>#N/A</v>
      </c>
      <c r="U570" s="1" t="e">
        <f>HYPERLINK(_xlfn.TEXTBEFORE(_xlfn.TEXTAFTER(Table1[[#This Row],[description]],"Apple Music:"),CHAR(10)))</f>
        <v>#N/A</v>
      </c>
      <c r="V570" s="1" t="e">
        <f>HYPERLINK(_xlfn.TEXTBEFORE(_xlfn.TEXTAFTER(Table1[[#This Row],[description]], "JioSaavn:"),CHAR(10)))</f>
        <v>#N/A</v>
      </c>
      <c r="W570" s="1" t="e">
        <f>HYPERLINK(_xlfn.TEXTBEFORE(_xlfn.TEXTAFTER(Table1[[#This Row],[description]], "Instagram Reel:"),CHAR(10)))</f>
        <v>#N/A</v>
      </c>
    </row>
    <row r="571" spans="1:23" x14ac:dyDescent="0.3">
      <c r="A571" t="s">
        <v>11</v>
      </c>
      <c r="B571" t="s">
        <v>4070</v>
      </c>
      <c r="C571" t="s">
        <v>4071</v>
      </c>
      <c r="D571" t="s">
        <v>4072</v>
      </c>
      <c r="E571" t="s">
        <v>4069</v>
      </c>
      <c r="F571" t="s">
        <v>16</v>
      </c>
      <c r="G571" t="s">
        <v>214</v>
      </c>
      <c r="H571" t="s">
        <v>4073</v>
      </c>
      <c r="I571" t="s">
        <v>4074</v>
      </c>
      <c r="J571" t="s">
        <v>4075</v>
      </c>
      <c r="K571" t="e">
        <f>LEFT(_xlfn.TEXTAFTER(Table1[[#This Row],[description]],"Music On:"),10)</f>
        <v>#N/A</v>
      </c>
      <c r="L571" t="str" cm="1">
        <f t="array" ref="L5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1" t="str">
        <f>_xlfn.TEXTBEFORE(Table1[[#This Row],[Title]],{":","(","-"})</f>
        <v xml:space="preserve">Mayajaal </v>
      </c>
      <c r="N571" t="e">
        <f>_xlfn.TEXTBEFORE(_xlfn.TEXTAFTER(Table1[[#This Row],[description]],"Singer:"),CHAR(10))</f>
        <v>#N/A</v>
      </c>
      <c r="O571" t="e">
        <f>_xlfn.TEXTBEFORE(_xlfn.TEXTAFTER(Table1[[#This Row],[description]],"Lyrics:"),CHAR(10))</f>
        <v>#N/A</v>
      </c>
      <c r="P571" t="e">
        <f>_xlfn.TEXTBEFORE(_xlfn.TEXTAFTER(Table1[[#This Row],[description]],"Composer:"),CHAR(10))</f>
        <v>#N/A</v>
      </c>
      <c r="Q571" t="e">
        <f>_xlfn.TEXTBEFORE(_xlfn.TEXTAFTER(Table1[[#This Row],[description]],CHAR(10)&amp;"Music:"),CHAR(10))</f>
        <v>#N/A</v>
      </c>
      <c r="R571" t="e">
        <f>_xlfn.TEXTBEFORE(_xlfn.TEXTAFTER(Table1[[#This Row],[description]],CHAR(10)&amp;"Video:"),CHAR(10))</f>
        <v>#N/A</v>
      </c>
      <c r="S571" s="1" t="e">
        <f>HYPERLINK(_xlfn.TEXTBEFORE(_xlfn.TEXTAFTER(Table1[[#This Row],[description]],"YouTube Music:"),CHAR(10)))</f>
        <v>#N/A</v>
      </c>
      <c r="T571" s="1" t="e">
        <f>HYPERLINK(_xlfn.TEXTBEFORE(_xlfn.TEXTAFTER(Table1[[#This Row],[description]],"Spotify:"),CHAR(10)))</f>
        <v>#N/A</v>
      </c>
      <c r="U571" s="1" t="e">
        <f>HYPERLINK(_xlfn.TEXTBEFORE(_xlfn.TEXTAFTER(Table1[[#This Row],[description]],"Apple Music:"),CHAR(10)))</f>
        <v>#N/A</v>
      </c>
      <c r="V571" s="1" t="e">
        <f>HYPERLINK(_xlfn.TEXTBEFORE(_xlfn.TEXTAFTER(Table1[[#This Row],[description]], "JioSaavn:"),CHAR(10)))</f>
        <v>#N/A</v>
      </c>
      <c r="W571" s="1" t="e">
        <f>HYPERLINK(_xlfn.TEXTBEFORE(_xlfn.TEXTAFTER(Table1[[#This Row],[description]], "Instagram Reel:"),CHAR(10)))</f>
        <v>#N/A</v>
      </c>
    </row>
    <row r="572" spans="1:23" x14ac:dyDescent="0.3">
      <c r="A572" t="s">
        <v>11</v>
      </c>
      <c r="B572" t="s">
        <v>4077</v>
      </c>
      <c r="C572" t="s">
        <v>4078</v>
      </c>
      <c r="D572" t="s">
        <v>4079</v>
      </c>
      <c r="E572" t="s">
        <v>4076</v>
      </c>
      <c r="F572" t="s">
        <v>16</v>
      </c>
      <c r="G572" t="s">
        <v>2507</v>
      </c>
      <c r="H572" t="s">
        <v>4080</v>
      </c>
      <c r="I572" t="s">
        <v>4081</v>
      </c>
      <c r="J572" t="s">
        <v>4082</v>
      </c>
      <c r="K572" t="e">
        <f>LEFT(_xlfn.TEXTAFTER(Table1[[#This Row],[description]],"Music On:"),10)</f>
        <v>#N/A</v>
      </c>
      <c r="L572" t="str" cm="1">
        <f t="array" ref="L5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2" t="str">
        <f>_xlfn.TEXTBEFORE(Table1[[#This Row],[Title]],{":","(","-"})</f>
        <v xml:space="preserve">Peg Tere Naa De </v>
      </c>
      <c r="N572" t="e">
        <f>_xlfn.TEXTBEFORE(_xlfn.TEXTAFTER(Table1[[#This Row],[description]],"Singer:"),CHAR(10))</f>
        <v>#N/A</v>
      </c>
      <c r="O572" t="e">
        <f>_xlfn.TEXTBEFORE(_xlfn.TEXTAFTER(Table1[[#This Row],[description]],"Lyrics:"),CHAR(10))</f>
        <v>#N/A</v>
      </c>
      <c r="P572" t="e">
        <f>_xlfn.TEXTBEFORE(_xlfn.TEXTAFTER(Table1[[#This Row],[description]],"Composer:"),CHAR(10))</f>
        <v>#N/A</v>
      </c>
      <c r="Q572" t="e">
        <f>_xlfn.TEXTBEFORE(_xlfn.TEXTAFTER(Table1[[#This Row],[description]],CHAR(10)&amp;"Music:"),CHAR(10))</f>
        <v>#N/A</v>
      </c>
      <c r="R572" t="e">
        <f>_xlfn.TEXTBEFORE(_xlfn.TEXTAFTER(Table1[[#This Row],[description]],CHAR(10)&amp;"Video:"),CHAR(10))</f>
        <v>#N/A</v>
      </c>
      <c r="S572" s="1" t="e">
        <f>HYPERLINK(_xlfn.TEXTBEFORE(_xlfn.TEXTAFTER(Table1[[#This Row],[description]],"YouTube Music:"),CHAR(10)))</f>
        <v>#N/A</v>
      </c>
      <c r="T572" s="1" t="e">
        <f>HYPERLINK(_xlfn.TEXTBEFORE(_xlfn.TEXTAFTER(Table1[[#This Row],[description]],"Spotify:"),CHAR(10)))</f>
        <v>#N/A</v>
      </c>
      <c r="U572" s="1" t="e">
        <f>HYPERLINK(_xlfn.TEXTBEFORE(_xlfn.TEXTAFTER(Table1[[#This Row],[description]],"Apple Music:"),CHAR(10)))</f>
        <v>#N/A</v>
      </c>
      <c r="V572" s="1" t="e">
        <f>HYPERLINK(_xlfn.TEXTBEFORE(_xlfn.TEXTAFTER(Table1[[#This Row],[description]], "JioSaavn:"),CHAR(10)))</f>
        <v>#N/A</v>
      </c>
      <c r="W572" s="1" t="e">
        <f>HYPERLINK(_xlfn.TEXTBEFORE(_xlfn.TEXTAFTER(Table1[[#This Row],[description]], "Instagram Reel:"),CHAR(10)))</f>
        <v>#N/A</v>
      </c>
    </row>
    <row r="573" spans="1:23" x14ac:dyDescent="0.3">
      <c r="A573" t="s">
        <v>11</v>
      </c>
      <c r="B573" t="s">
        <v>4084</v>
      </c>
      <c r="C573" t="s">
        <v>4085</v>
      </c>
      <c r="D573" t="s">
        <v>4086</v>
      </c>
      <c r="E573" t="s">
        <v>4083</v>
      </c>
      <c r="F573" t="s">
        <v>16</v>
      </c>
      <c r="G573" t="s">
        <v>307</v>
      </c>
      <c r="H573" t="s">
        <v>4087</v>
      </c>
      <c r="I573" t="s">
        <v>4088</v>
      </c>
      <c r="J573" t="s">
        <v>4089</v>
      </c>
      <c r="K573" t="e">
        <f>LEFT(_xlfn.TEXTAFTER(Table1[[#This Row],[description]],"Music On:"),10)</f>
        <v>#N/A</v>
      </c>
      <c r="L573" t="str" cm="1">
        <f t="array" ref="L5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3" t="str">
        <f>_xlfn.TEXTBEFORE(Table1[[#This Row],[Title]],{":","(","-"})</f>
        <v xml:space="preserve">Jordan </v>
      </c>
      <c r="N573" t="e">
        <f>_xlfn.TEXTBEFORE(_xlfn.TEXTAFTER(Table1[[#This Row],[description]],"Singer:"),CHAR(10))</f>
        <v>#N/A</v>
      </c>
      <c r="O573" t="e">
        <f>_xlfn.TEXTBEFORE(_xlfn.TEXTAFTER(Table1[[#This Row],[description]],"Lyrics:"),CHAR(10))</f>
        <v>#N/A</v>
      </c>
      <c r="P573" t="str">
        <f>_xlfn.TEXTBEFORE(_xlfn.TEXTAFTER(Table1[[#This Row],[description]],"Composer:"),CHAR(10))</f>
        <v xml:space="preserve"> Deep Jandu</v>
      </c>
      <c r="Q573" t="e">
        <f>_xlfn.TEXTBEFORE(_xlfn.TEXTAFTER(Table1[[#This Row],[description]],CHAR(10)&amp;"Music:"),CHAR(10))</f>
        <v>#N/A</v>
      </c>
      <c r="R573" t="e">
        <f>_xlfn.TEXTBEFORE(_xlfn.TEXTAFTER(Table1[[#This Row],[description]],CHAR(10)&amp;"Video:"),CHAR(10))</f>
        <v>#N/A</v>
      </c>
      <c r="S573" s="1" t="e">
        <f>HYPERLINK(_xlfn.TEXTBEFORE(_xlfn.TEXTAFTER(Table1[[#This Row],[description]],"YouTube Music:"),CHAR(10)))</f>
        <v>#N/A</v>
      </c>
      <c r="T573" s="1" t="e">
        <f>HYPERLINK(_xlfn.TEXTBEFORE(_xlfn.TEXTAFTER(Table1[[#This Row],[description]],"Spotify:"),CHAR(10)))</f>
        <v>#N/A</v>
      </c>
      <c r="U573" s="1" t="e">
        <f>HYPERLINK(_xlfn.TEXTBEFORE(_xlfn.TEXTAFTER(Table1[[#This Row],[description]],"Apple Music:"),CHAR(10)))</f>
        <v>#N/A</v>
      </c>
      <c r="V573" s="1" t="e">
        <f>HYPERLINK(_xlfn.TEXTBEFORE(_xlfn.TEXTAFTER(Table1[[#This Row],[description]], "JioSaavn:"),CHAR(10)))</f>
        <v>#N/A</v>
      </c>
      <c r="W573" s="1" t="e">
        <f>HYPERLINK(_xlfn.TEXTBEFORE(_xlfn.TEXTAFTER(Table1[[#This Row],[description]], "Instagram Reel:"),CHAR(10)))</f>
        <v>#N/A</v>
      </c>
    </row>
    <row r="574" spans="1:23" x14ac:dyDescent="0.3">
      <c r="A574" t="s">
        <v>11</v>
      </c>
      <c r="B574" t="s">
        <v>4091</v>
      </c>
      <c r="C574" t="s">
        <v>4092</v>
      </c>
      <c r="D574" t="s">
        <v>4093</v>
      </c>
      <c r="E574" t="s">
        <v>4090</v>
      </c>
      <c r="F574" t="s">
        <v>16</v>
      </c>
      <c r="G574" t="s">
        <v>1116</v>
      </c>
      <c r="H574" t="s">
        <v>4094</v>
      </c>
      <c r="I574" t="s">
        <v>4095</v>
      </c>
      <c r="J574" t="s">
        <v>986</v>
      </c>
      <c r="K574" t="e">
        <f>LEFT(_xlfn.TEXTAFTER(Table1[[#This Row],[description]],"Music On:"),10)</f>
        <v>#N/A</v>
      </c>
      <c r="L574" t="str" cm="1">
        <f t="array" ref="L5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4" t="str">
        <f>_xlfn.TEXTBEFORE(Table1[[#This Row],[Title]],{":","(","-"})</f>
        <v xml:space="preserve">Sala Pyar </v>
      </c>
      <c r="N574" t="e">
        <f>_xlfn.TEXTBEFORE(_xlfn.TEXTAFTER(Table1[[#This Row],[description]],"Singer:"),CHAR(10))</f>
        <v>#N/A</v>
      </c>
      <c r="O574" t="e">
        <f>_xlfn.TEXTBEFORE(_xlfn.TEXTAFTER(Table1[[#This Row],[description]],"Lyrics:"),CHAR(10))</f>
        <v>#N/A</v>
      </c>
      <c r="P574" t="e">
        <f>_xlfn.TEXTBEFORE(_xlfn.TEXTAFTER(Table1[[#This Row],[description]],"Composer:"),CHAR(10))</f>
        <v>#N/A</v>
      </c>
      <c r="Q574" t="e">
        <f>_xlfn.TEXTBEFORE(_xlfn.TEXTAFTER(Table1[[#This Row],[description]],CHAR(10)&amp;"Music:"),CHAR(10))</f>
        <v>#N/A</v>
      </c>
      <c r="R574" t="e">
        <f>_xlfn.TEXTBEFORE(_xlfn.TEXTAFTER(Table1[[#This Row],[description]],CHAR(10)&amp;"Video:"),CHAR(10))</f>
        <v>#N/A</v>
      </c>
      <c r="S574" s="1" t="e">
        <f>HYPERLINK(_xlfn.TEXTBEFORE(_xlfn.TEXTAFTER(Table1[[#This Row],[description]],"YouTube Music:"),CHAR(10)))</f>
        <v>#N/A</v>
      </c>
      <c r="T574" s="1" t="e">
        <f>HYPERLINK(_xlfn.TEXTBEFORE(_xlfn.TEXTAFTER(Table1[[#This Row],[description]],"Spotify:"),CHAR(10)))</f>
        <v>#N/A</v>
      </c>
      <c r="U574" s="1" t="e">
        <f>HYPERLINK(_xlfn.TEXTBEFORE(_xlfn.TEXTAFTER(Table1[[#This Row],[description]],"Apple Music:"),CHAR(10)))</f>
        <v>#N/A</v>
      </c>
      <c r="V574" s="1" t="e">
        <f>HYPERLINK(_xlfn.TEXTBEFORE(_xlfn.TEXTAFTER(Table1[[#This Row],[description]], "JioSaavn:"),CHAR(10)))</f>
        <v>#N/A</v>
      </c>
      <c r="W574" s="1" t="e">
        <f>HYPERLINK(_xlfn.TEXTBEFORE(_xlfn.TEXTAFTER(Table1[[#This Row],[description]], "Instagram Reel:"),CHAR(10)))</f>
        <v>#N/A</v>
      </c>
    </row>
    <row r="575" spans="1:23" x14ac:dyDescent="0.3">
      <c r="A575" t="s">
        <v>11</v>
      </c>
      <c r="B575" t="s">
        <v>4097</v>
      </c>
      <c r="C575" t="s">
        <v>4098</v>
      </c>
      <c r="D575" t="s">
        <v>4099</v>
      </c>
      <c r="E575" t="s">
        <v>4096</v>
      </c>
      <c r="F575" t="s">
        <v>16</v>
      </c>
      <c r="G575" t="s">
        <v>4100</v>
      </c>
      <c r="H575" t="s">
        <v>4101</v>
      </c>
      <c r="I575" t="s">
        <v>4102</v>
      </c>
      <c r="J575" t="s">
        <v>4103</v>
      </c>
      <c r="K575" t="e">
        <f>LEFT(_xlfn.TEXTAFTER(Table1[[#This Row],[description]],"Music On:"),10)</f>
        <v>#N/A</v>
      </c>
      <c r="L575" t="str" cm="1">
        <f t="array" ref="L5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5" t="str">
        <f>_xlfn.TEXTBEFORE(Table1[[#This Row],[Title]],{":","(","-"})</f>
        <v xml:space="preserve">Sohni Kudi </v>
      </c>
      <c r="N575" t="e">
        <f>_xlfn.TEXTBEFORE(_xlfn.TEXTAFTER(Table1[[#This Row],[description]],"Singer:"),CHAR(10))</f>
        <v>#N/A</v>
      </c>
      <c r="O575" t="e">
        <f>_xlfn.TEXTBEFORE(_xlfn.TEXTAFTER(Table1[[#This Row],[description]],"Lyrics:"),CHAR(10))</f>
        <v>#N/A</v>
      </c>
      <c r="P575" t="e">
        <f>_xlfn.TEXTBEFORE(_xlfn.TEXTAFTER(Table1[[#This Row],[description]],"Composer:"),CHAR(10))</f>
        <v>#N/A</v>
      </c>
      <c r="Q575" t="e">
        <f>_xlfn.TEXTBEFORE(_xlfn.TEXTAFTER(Table1[[#This Row],[description]],CHAR(10)&amp;"Music:"),CHAR(10))</f>
        <v>#N/A</v>
      </c>
      <c r="R575" t="e">
        <f>_xlfn.TEXTBEFORE(_xlfn.TEXTAFTER(Table1[[#This Row],[description]],CHAR(10)&amp;"Video:"),CHAR(10))</f>
        <v>#N/A</v>
      </c>
      <c r="S575" s="1" t="e">
        <f>HYPERLINK(_xlfn.TEXTBEFORE(_xlfn.TEXTAFTER(Table1[[#This Row],[description]],"YouTube Music:"),CHAR(10)))</f>
        <v>#N/A</v>
      </c>
      <c r="T575" s="1" t="e">
        <f>HYPERLINK(_xlfn.TEXTBEFORE(_xlfn.TEXTAFTER(Table1[[#This Row],[description]],"Spotify:"),CHAR(10)))</f>
        <v>#N/A</v>
      </c>
      <c r="U575" s="1" t="e">
        <f>HYPERLINK(_xlfn.TEXTBEFORE(_xlfn.TEXTAFTER(Table1[[#This Row],[description]],"Apple Music:"),CHAR(10)))</f>
        <v>#N/A</v>
      </c>
      <c r="V575" s="1" t="e">
        <f>HYPERLINK(_xlfn.TEXTBEFORE(_xlfn.TEXTAFTER(Table1[[#This Row],[description]], "JioSaavn:"),CHAR(10)))</f>
        <v>#N/A</v>
      </c>
      <c r="W575" s="1" t="e">
        <f>HYPERLINK(_xlfn.TEXTBEFORE(_xlfn.TEXTAFTER(Table1[[#This Row],[description]], "Instagram Reel:"),CHAR(10)))</f>
        <v>#N/A</v>
      </c>
    </row>
    <row r="576" spans="1:23" x14ac:dyDescent="0.3">
      <c r="A576" t="s">
        <v>11</v>
      </c>
      <c r="B576" t="s">
        <v>4105</v>
      </c>
      <c r="C576" t="s">
        <v>4106</v>
      </c>
      <c r="D576" t="s">
        <v>4107</v>
      </c>
      <c r="E576" t="s">
        <v>4104</v>
      </c>
      <c r="F576" t="s">
        <v>16</v>
      </c>
      <c r="G576" t="s">
        <v>254</v>
      </c>
      <c r="H576" t="s">
        <v>4108</v>
      </c>
      <c r="I576" t="s">
        <v>4109</v>
      </c>
      <c r="J576" t="s">
        <v>1226</v>
      </c>
      <c r="K576" t="e">
        <f>LEFT(_xlfn.TEXTAFTER(Table1[[#This Row],[description]],"Music On:"),10)</f>
        <v>#N/A</v>
      </c>
      <c r="L576" t="str" cm="1">
        <f t="array" ref="L5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6" t="str">
        <f>_xlfn.TEXTBEFORE(Table1[[#This Row],[Title]],{":","(","-"})</f>
        <v xml:space="preserve">Bombay To Punjab </v>
      </c>
      <c r="N576" t="e">
        <f>_xlfn.TEXTBEFORE(_xlfn.TEXTAFTER(Table1[[#This Row],[description]],"Singer:"),CHAR(10))</f>
        <v>#N/A</v>
      </c>
      <c r="O576" t="e">
        <f>_xlfn.TEXTBEFORE(_xlfn.TEXTAFTER(Table1[[#This Row],[description]],"Lyrics:"),CHAR(10))</f>
        <v>#N/A</v>
      </c>
      <c r="P576" t="e">
        <f>_xlfn.TEXTBEFORE(_xlfn.TEXTAFTER(Table1[[#This Row],[description]],"Composer:"),CHAR(10))</f>
        <v>#N/A</v>
      </c>
      <c r="Q576" t="e">
        <f>_xlfn.TEXTBEFORE(_xlfn.TEXTAFTER(Table1[[#This Row],[description]],CHAR(10)&amp;"Music:"),CHAR(10))</f>
        <v>#N/A</v>
      </c>
      <c r="R576" t="e">
        <f>_xlfn.TEXTBEFORE(_xlfn.TEXTAFTER(Table1[[#This Row],[description]],CHAR(10)&amp;"Video:"),CHAR(10))</f>
        <v>#N/A</v>
      </c>
      <c r="S576" s="1" t="e">
        <f>HYPERLINK(_xlfn.TEXTBEFORE(_xlfn.TEXTAFTER(Table1[[#This Row],[description]],"YouTube Music:"),CHAR(10)))</f>
        <v>#N/A</v>
      </c>
      <c r="T576" s="1" t="e">
        <f>HYPERLINK(_xlfn.TEXTBEFORE(_xlfn.TEXTAFTER(Table1[[#This Row],[description]],"Spotify:"),CHAR(10)))</f>
        <v>#N/A</v>
      </c>
      <c r="U576" s="1" t="e">
        <f>HYPERLINK(_xlfn.TEXTBEFORE(_xlfn.TEXTAFTER(Table1[[#This Row],[description]],"Apple Music:"),CHAR(10)))</f>
        <v>#N/A</v>
      </c>
      <c r="V576" s="1" t="e">
        <f>HYPERLINK(_xlfn.TEXTBEFORE(_xlfn.TEXTAFTER(Table1[[#This Row],[description]], "JioSaavn:"),CHAR(10)))</f>
        <v>#N/A</v>
      </c>
      <c r="W576" s="1" t="e">
        <f>HYPERLINK(_xlfn.TEXTBEFORE(_xlfn.TEXTAFTER(Table1[[#This Row],[description]], "Instagram Reel:"),CHAR(10)))</f>
        <v>#N/A</v>
      </c>
    </row>
    <row r="577" spans="1:23" x14ac:dyDescent="0.3">
      <c r="A577" t="s">
        <v>11</v>
      </c>
      <c r="B577" t="s">
        <v>4111</v>
      </c>
      <c r="C577" t="s">
        <v>4112</v>
      </c>
      <c r="D577" t="s">
        <v>4113</v>
      </c>
      <c r="E577" t="s">
        <v>4110</v>
      </c>
      <c r="F577" t="s">
        <v>16</v>
      </c>
      <c r="G577" t="s">
        <v>183</v>
      </c>
      <c r="H577" t="s">
        <v>4114</v>
      </c>
      <c r="I577" t="s">
        <v>4115</v>
      </c>
      <c r="J577" t="s">
        <v>4116</v>
      </c>
      <c r="K577" t="e">
        <f>LEFT(_xlfn.TEXTAFTER(Table1[[#This Row],[description]],"Music On:"),10)</f>
        <v>#N/A</v>
      </c>
      <c r="L577" t="str" cm="1">
        <f t="array" ref="L5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7" t="str">
        <f>_xlfn.TEXTBEFORE(Table1[[#This Row],[Title]],{":","(","-"})</f>
        <v xml:space="preserve">Dress Match </v>
      </c>
      <c r="N577" t="e">
        <f>_xlfn.TEXTBEFORE(_xlfn.TEXTAFTER(Table1[[#This Row],[description]],"Singer:"),CHAR(10))</f>
        <v>#N/A</v>
      </c>
      <c r="O577" t="e">
        <f>_xlfn.TEXTBEFORE(_xlfn.TEXTAFTER(Table1[[#This Row],[description]],"Lyrics:"),CHAR(10))</f>
        <v>#N/A</v>
      </c>
      <c r="P577" t="e">
        <f>_xlfn.TEXTBEFORE(_xlfn.TEXTAFTER(Table1[[#This Row],[description]],"Composer:"),CHAR(10))</f>
        <v>#N/A</v>
      </c>
      <c r="Q577" t="e">
        <f>_xlfn.TEXTBEFORE(_xlfn.TEXTAFTER(Table1[[#This Row],[description]],CHAR(10)&amp;"Music:"),CHAR(10))</f>
        <v>#N/A</v>
      </c>
      <c r="R577" t="e">
        <f>_xlfn.TEXTBEFORE(_xlfn.TEXTAFTER(Table1[[#This Row],[description]],CHAR(10)&amp;"Video:"),CHAR(10))</f>
        <v>#N/A</v>
      </c>
      <c r="S577" s="1" t="e">
        <f>HYPERLINK(_xlfn.TEXTBEFORE(_xlfn.TEXTAFTER(Table1[[#This Row],[description]],"YouTube Music:"),CHAR(10)))</f>
        <v>#N/A</v>
      </c>
      <c r="T577" s="1" t="e">
        <f>HYPERLINK(_xlfn.TEXTBEFORE(_xlfn.TEXTAFTER(Table1[[#This Row],[description]],"Spotify:"),CHAR(10)))</f>
        <v>#N/A</v>
      </c>
      <c r="U577" s="1" t="e">
        <f>HYPERLINK(_xlfn.TEXTBEFORE(_xlfn.TEXTAFTER(Table1[[#This Row],[description]],"Apple Music:"),CHAR(10)))</f>
        <v>#N/A</v>
      </c>
      <c r="V577" s="1" t="e">
        <f>HYPERLINK(_xlfn.TEXTBEFORE(_xlfn.TEXTAFTER(Table1[[#This Row],[description]], "JioSaavn:"),CHAR(10)))</f>
        <v>#N/A</v>
      </c>
      <c r="W577" s="1" t="e">
        <f>HYPERLINK(_xlfn.TEXTBEFORE(_xlfn.TEXTAFTER(Table1[[#This Row],[description]], "Instagram Reel:"),CHAR(10)))</f>
        <v>#N/A</v>
      </c>
    </row>
    <row r="578" spans="1:23" x14ac:dyDescent="0.3">
      <c r="A578" t="s">
        <v>11</v>
      </c>
      <c r="B578" t="s">
        <v>4118</v>
      </c>
      <c r="C578" t="s">
        <v>4119</v>
      </c>
      <c r="D578" t="s">
        <v>4120</v>
      </c>
      <c r="E578" t="s">
        <v>4117</v>
      </c>
      <c r="F578" t="s">
        <v>16</v>
      </c>
      <c r="G578" t="s">
        <v>4121</v>
      </c>
      <c r="H578" t="s">
        <v>4122</v>
      </c>
      <c r="I578" t="s">
        <v>4123</v>
      </c>
      <c r="J578" t="s">
        <v>4124</v>
      </c>
      <c r="K578" t="e">
        <f>LEFT(_xlfn.TEXTAFTER(Table1[[#This Row],[description]],"Music On:"),10)</f>
        <v>#N/A</v>
      </c>
      <c r="L578" t="str" cm="1">
        <f t="array" ref="L5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8" t="str">
        <f>_xlfn.TEXTBEFORE(Table1[[#This Row],[Title]],{":","(","-"})</f>
        <v xml:space="preserve">Down To Earth </v>
      </c>
      <c r="N578" t="e">
        <f>_xlfn.TEXTBEFORE(_xlfn.TEXTAFTER(Table1[[#This Row],[description]],"Singer:"),CHAR(10))</f>
        <v>#N/A</v>
      </c>
      <c r="O578" t="e">
        <f>_xlfn.TEXTBEFORE(_xlfn.TEXTAFTER(Table1[[#This Row],[description]],"Lyrics:"),CHAR(10))</f>
        <v>#N/A</v>
      </c>
      <c r="P578" t="e">
        <f>_xlfn.TEXTBEFORE(_xlfn.TEXTAFTER(Table1[[#This Row],[description]],"Composer:"),CHAR(10))</f>
        <v>#N/A</v>
      </c>
      <c r="Q578" t="e">
        <f>_xlfn.TEXTBEFORE(_xlfn.TEXTAFTER(Table1[[#This Row],[description]],CHAR(10)&amp;"Music:"),CHAR(10))</f>
        <v>#N/A</v>
      </c>
      <c r="R578" t="e">
        <f>_xlfn.TEXTBEFORE(_xlfn.TEXTAFTER(Table1[[#This Row],[description]],CHAR(10)&amp;"Video:"),CHAR(10))</f>
        <v>#N/A</v>
      </c>
      <c r="S578" s="1" t="e">
        <f>HYPERLINK(_xlfn.TEXTBEFORE(_xlfn.TEXTAFTER(Table1[[#This Row],[description]],"YouTube Music:"),CHAR(10)))</f>
        <v>#N/A</v>
      </c>
      <c r="T578" s="1" t="e">
        <f>HYPERLINK(_xlfn.TEXTBEFORE(_xlfn.TEXTAFTER(Table1[[#This Row],[description]],"Spotify:"),CHAR(10)))</f>
        <v>#N/A</v>
      </c>
      <c r="U578" s="1" t="e">
        <f>HYPERLINK(_xlfn.TEXTBEFORE(_xlfn.TEXTAFTER(Table1[[#This Row],[description]],"Apple Music:"),CHAR(10)))</f>
        <v>#N/A</v>
      </c>
      <c r="V578" s="1" t="e">
        <f>HYPERLINK(_xlfn.TEXTBEFORE(_xlfn.TEXTAFTER(Table1[[#This Row],[description]], "JioSaavn:"),CHAR(10)))</f>
        <v>#N/A</v>
      </c>
      <c r="W578" s="1" t="e">
        <f>HYPERLINK(_xlfn.TEXTBEFORE(_xlfn.TEXTAFTER(Table1[[#This Row],[description]], "Instagram Reel:"),CHAR(10)))</f>
        <v>#N/A</v>
      </c>
    </row>
    <row r="579" spans="1:23" x14ac:dyDescent="0.3">
      <c r="A579" t="s">
        <v>11</v>
      </c>
      <c r="B579" t="s">
        <v>4126</v>
      </c>
      <c r="C579" t="s">
        <v>4127</v>
      </c>
      <c r="D579" t="s">
        <v>4128</v>
      </c>
      <c r="E579" t="s">
        <v>4125</v>
      </c>
      <c r="F579" t="s">
        <v>16</v>
      </c>
      <c r="G579" t="s">
        <v>4129</v>
      </c>
      <c r="H579" t="s">
        <v>4130</v>
      </c>
      <c r="I579" t="s">
        <v>4131</v>
      </c>
      <c r="J579" t="s">
        <v>4132</v>
      </c>
      <c r="K579" t="e">
        <f>LEFT(_xlfn.TEXTAFTER(Table1[[#This Row],[description]],"Music On:"),10)</f>
        <v>#N/A</v>
      </c>
      <c r="L579" t="str" cm="1">
        <f t="array" ref="L5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79" t="str">
        <f>_xlfn.TEXTBEFORE(Table1[[#This Row],[Title]],{":","(","-"})</f>
        <v xml:space="preserve">Robinhood </v>
      </c>
      <c r="N579" t="e">
        <f>_xlfn.TEXTBEFORE(_xlfn.TEXTAFTER(Table1[[#This Row],[description]],"Singer:"),CHAR(10))</f>
        <v>#N/A</v>
      </c>
      <c r="O579" t="e">
        <f>_xlfn.TEXTBEFORE(_xlfn.TEXTAFTER(Table1[[#This Row],[description]],"Lyrics:"),CHAR(10))</f>
        <v>#N/A</v>
      </c>
      <c r="P579" t="e">
        <f>_xlfn.TEXTBEFORE(_xlfn.TEXTAFTER(Table1[[#This Row],[description]],"Composer:"),CHAR(10))</f>
        <v>#N/A</v>
      </c>
      <c r="Q579" t="e">
        <f>_xlfn.TEXTBEFORE(_xlfn.TEXTAFTER(Table1[[#This Row],[description]],CHAR(10)&amp;"Music:"),CHAR(10))</f>
        <v>#N/A</v>
      </c>
      <c r="R579" t="e">
        <f>_xlfn.TEXTBEFORE(_xlfn.TEXTAFTER(Table1[[#This Row],[description]],CHAR(10)&amp;"Video:"),CHAR(10))</f>
        <v>#N/A</v>
      </c>
      <c r="S579" s="1" t="e">
        <f>HYPERLINK(_xlfn.TEXTBEFORE(_xlfn.TEXTAFTER(Table1[[#This Row],[description]],"YouTube Music:"),CHAR(10)))</f>
        <v>#N/A</v>
      </c>
      <c r="T579" s="1" t="e">
        <f>HYPERLINK(_xlfn.TEXTBEFORE(_xlfn.TEXTAFTER(Table1[[#This Row],[description]],"Spotify:"),CHAR(10)))</f>
        <v>#N/A</v>
      </c>
      <c r="U579" s="1" t="e">
        <f>HYPERLINK(_xlfn.TEXTBEFORE(_xlfn.TEXTAFTER(Table1[[#This Row],[description]],"Apple Music:"),CHAR(10)))</f>
        <v>#N/A</v>
      </c>
      <c r="V579" s="1" t="e">
        <f>HYPERLINK(_xlfn.TEXTBEFORE(_xlfn.TEXTAFTER(Table1[[#This Row],[description]], "JioSaavn:"),CHAR(10)))</f>
        <v>#N/A</v>
      </c>
      <c r="W579" s="1" t="e">
        <f>HYPERLINK(_xlfn.TEXTBEFORE(_xlfn.TEXTAFTER(Table1[[#This Row],[description]], "Instagram Reel:"),CHAR(10)))</f>
        <v>#N/A</v>
      </c>
    </row>
    <row r="580" spans="1:23" x14ac:dyDescent="0.3">
      <c r="A580" t="s">
        <v>11</v>
      </c>
      <c r="B580" t="s">
        <v>4134</v>
      </c>
      <c r="C580" t="s">
        <v>4135</v>
      </c>
      <c r="D580" t="s">
        <v>4136</v>
      </c>
      <c r="E580" t="s">
        <v>4133</v>
      </c>
      <c r="F580" t="s">
        <v>16</v>
      </c>
      <c r="G580" t="s">
        <v>4137</v>
      </c>
      <c r="H580" t="s">
        <v>4138</v>
      </c>
      <c r="I580" t="s">
        <v>4139</v>
      </c>
      <c r="J580" t="s">
        <v>4140</v>
      </c>
      <c r="K580" t="e">
        <f>LEFT(_xlfn.TEXTAFTER(Table1[[#This Row],[description]],"Music On:"),10)</f>
        <v>#N/A</v>
      </c>
      <c r="L580" t="str" cm="1">
        <f t="array" ref="L5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0" t="str">
        <f>_xlfn.TEXTBEFORE(Table1[[#This Row],[Title]],{":","(","-"})</f>
        <v xml:space="preserve">Selfie Queen </v>
      </c>
      <c r="N580" t="e">
        <f>_xlfn.TEXTBEFORE(_xlfn.TEXTAFTER(Table1[[#This Row],[description]],"Singer:"),CHAR(10))</f>
        <v>#N/A</v>
      </c>
      <c r="O580" t="e">
        <f>_xlfn.TEXTBEFORE(_xlfn.TEXTAFTER(Table1[[#This Row],[description]],"Lyrics:"),CHAR(10))</f>
        <v>#N/A</v>
      </c>
      <c r="P580" t="e">
        <f>_xlfn.TEXTBEFORE(_xlfn.TEXTAFTER(Table1[[#This Row],[description]],"Composer:"),CHAR(10))</f>
        <v>#N/A</v>
      </c>
      <c r="Q580" t="e">
        <f>_xlfn.TEXTBEFORE(_xlfn.TEXTAFTER(Table1[[#This Row],[description]],CHAR(10)&amp;"Music:"),CHAR(10))</f>
        <v>#N/A</v>
      </c>
      <c r="R580" t="e">
        <f>_xlfn.TEXTBEFORE(_xlfn.TEXTAFTER(Table1[[#This Row],[description]],CHAR(10)&amp;"Video:"),CHAR(10))</f>
        <v>#N/A</v>
      </c>
      <c r="S580" s="1" t="e">
        <f>HYPERLINK(_xlfn.TEXTBEFORE(_xlfn.TEXTAFTER(Table1[[#This Row],[description]],"YouTube Music:"),CHAR(10)))</f>
        <v>#N/A</v>
      </c>
      <c r="T580" s="1" t="e">
        <f>HYPERLINK(_xlfn.TEXTBEFORE(_xlfn.TEXTAFTER(Table1[[#This Row],[description]],"Spotify:"),CHAR(10)))</f>
        <v>#N/A</v>
      </c>
      <c r="U580" s="1" t="e">
        <f>HYPERLINK(_xlfn.TEXTBEFORE(_xlfn.TEXTAFTER(Table1[[#This Row],[description]],"Apple Music:"),CHAR(10)))</f>
        <v>#N/A</v>
      </c>
      <c r="V580" s="1" t="e">
        <f>HYPERLINK(_xlfn.TEXTBEFORE(_xlfn.TEXTAFTER(Table1[[#This Row],[description]], "JioSaavn:"),CHAR(10)))</f>
        <v>#N/A</v>
      </c>
      <c r="W580" s="1" t="e">
        <f>HYPERLINK(_xlfn.TEXTBEFORE(_xlfn.TEXTAFTER(Table1[[#This Row],[description]], "Instagram Reel:"),CHAR(10)))</f>
        <v>#N/A</v>
      </c>
    </row>
    <row r="581" spans="1:23" x14ac:dyDescent="0.3">
      <c r="A581" t="s">
        <v>11</v>
      </c>
      <c r="B581" t="s">
        <v>4142</v>
      </c>
      <c r="C581" t="s">
        <v>4143</v>
      </c>
      <c r="D581" t="s">
        <v>4144</v>
      </c>
      <c r="E581" t="s">
        <v>4141</v>
      </c>
      <c r="F581" t="s">
        <v>16</v>
      </c>
      <c r="G581" t="s">
        <v>924</v>
      </c>
      <c r="H581" t="s">
        <v>4145</v>
      </c>
      <c r="I581" t="s">
        <v>4146</v>
      </c>
      <c r="J581" t="s">
        <v>4147</v>
      </c>
      <c r="K581" t="e">
        <f>LEFT(_xlfn.TEXTAFTER(Table1[[#This Row],[description]],"Music On:"),10)</f>
        <v>#N/A</v>
      </c>
      <c r="L581" t="str" cm="1">
        <f t="array" ref="L5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1" t="str">
        <f>_xlfn.TEXTBEFORE(Table1[[#This Row],[Title]],{":","(","-"})</f>
        <v xml:space="preserve">Clutch Baliye </v>
      </c>
      <c r="N581" t="e">
        <f>_xlfn.TEXTBEFORE(_xlfn.TEXTAFTER(Table1[[#This Row],[description]],"Singer:"),CHAR(10))</f>
        <v>#N/A</v>
      </c>
      <c r="O581" t="e">
        <f>_xlfn.TEXTBEFORE(_xlfn.TEXTAFTER(Table1[[#This Row],[description]],"Lyrics:"),CHAR(10))</f>
        <v>#N/A</v>
      </c>
      <c r="P581" t="e">
        <f>_xlfn.TEXTBEFORE(_xlfn.TEXTAFTER(Table1[[#This Row],[description]],"Composer:"),CHAR(10))</f>
        <v>#N/A</v>
      </c>
      <c r="Q581" t="e">
        <f>_xlfn.TEXTBEFORE(_xlfn.TEXTAFTER(Table1[[#This Row],[description]],CHAR(10)&amp;"Music:"),CHAR(10))</f>
        <v>#N/A</v>
      </c>
      <c r="R581" t="e">
        <f>_xlfn.TEXTBEFORE(_xlfn.TEXTAFTER(Table1[[#This Row],[description]],CHAR(10)&amp;"Video:"),CHAR(10))</f>
        <v>#N/A</v>
      </c>
      <c r="S581" s="1" t="e">
        <f>HYPERLINK(_xlfn.TEXTBEFORE(_xlfn.TEXTAFTER(Table1[[#This Row],[description]],"YouTube Music:"),CHAR(10)))</f>
        <v>#N/A</v>
      </c>
      <c r="T581" s="1" t="e">
        <f>HYPERLINK(_xlfn.TEXTBEFORE(_xlfn.TEXTAFTER(Table1[[#This Row],[description]],"Spotify:"),CHAR(10)))</f>
        <v>#N/A</v>
      </c>
      <c r="U581" s="1" t="e">
        <f>HYPERLINK(_xlfn.TEXTBEFORE(_xlfn.TEXTAFTER(Table1[[#This Row],[description]],"Apple Music:"),CHAR(10)))</f>
        <v>#N/A</v>
      </c>
      <c r="V581" s="1" t="e">
        <f>HYPERLINK(_xlfn.TEXTBEFORE(_xlfn.TEXTAFTER(Table1[[#This Row],[description]], "JioSaavn:"),CHAR(10)))</f>
        <v>#N/A</v>
      </c>
      <c r="W581" s="1" t="e">
        <f>HYPERLINK(_xlfn.TEXTBEFORE(_xlfn.TEXTAFTER(Table1[[#This Row],[description]], "Instagram Reel:"),CHAR(10)))</f>
        <v>#N/A</v>
      </c>
    </row>
    <row r="582" spans="1:23" x14ac:dyDescent="0.3">
      <c r="A582" t="s">
        <v>11</v>
      </c>
      <c r="B582" t="s">
        <v>4149</v>
      </c>
      <c r="C582" t="s">
        <v>4150</v>
      </c>
      <c r="D582" t="s">
        <v>4151</v>
      </c>
      <c r="E582" t="s">
        <v>4148</v>
      </c>
      <c r="F582" t="s">
        <v>16</v>
      </c>
      <c r="G582" t="s">
        <v>485</v>
      </c>
      <c r="H582" t="s">
        <v>4152</v>
      </c>
      <c r="I582" t="s">
        <v>4153</v>
      </c>
      <c r="J582" t="s">
        <v>4154</v>
      </c>
      <c r="K582" t="e">
        <f>LEFT(_xlfn.TEXTAFTER(Table1[[#This Row],[description]],"Music On:"),10)</f>
        <v>#N/A</v>
      </c>
      <c r="L582" t="str" cm="1">
        <f t="array" ref="L5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2" t="str">
        <f>_xlfn.TEXTBEFORE(Table1[[#This Row],[Title]],{":","(","-"})</f>
        <v xml:space="preserve">Landcruiser </v>
      </c>
      <c r="N582" t="e">
        <f>_xlfn.TEXTBEFORE(_xlfn.TEXTAFTER(Table1[[#This Row],[description]],"Singer:"),CHAR(10))</f>
        <v>#N/A</v>
      </c>
      <c r="O582" t="e">
        <f>_xlfn.TEXTBEFORE(_xlfn.TEXTAFTER(Table1[[#This Row],[description]],"Lyrics:"),CHAR(10))</f>
        <v>#N/A</v>
      </c>
      <c r="P582" t="e">
        <f>_xlfn.TEXTBEFORE(_xlfn.TEXTAFTER(Table1[[#This Row],[description]],"Composer:"),CHAR(10))</f>
        <v>#N/A</v>
      </c>
      <c r="Q582" t="e">
        <f>_xlfn.TEXTBEFORE(_xlfn.TEXTAFTER(Table1[[#This Row],[description]],CHAR(10)&amp;"Music:"),CHAR(10))</f>
        <v>#N/A</v>
      </c>
      <c r="R582" t="e">
        <f>_xlfn.TEXTBEFORE(_xlfn.TEXTAFTER(Table1[[#This Row],[description]],CHAR(10)&amp;"Video:"),CHAR(10))</f>
        <v>#N/A</v>
      </c>
      <c r="S582" s="1" t="e">
        <f>HYPERLINK(_xlfn.TEXTBEFORE(_xlfn.TEXTAFTER(Table1[[#This Row],[description]],"YouTube Music:"),CHAR(10)))</f>
        <v>#N/A</v>
      </c>
      <c r="T582" s="1" t="e">
        <f>HYPERLINK(_xlfn.TEXTBEFORE(_xlfn.TEXTAFTER(Table1[[#This Row],[description]],"Spotify:"),CHAR(10)))</f>
        <v>#N/A</v>
      </c>
      <c r="U582" s="1" t="e">
        <f>HYPERLINK(_xlfn.TEXTBEFORE(_xlfn.TEXTAFTER(Table1[[#This Row],[description]],"Apple Music:"),CHAR(10)))</f>
        <v>#N/A</v>
      </c>
      <c r="V582" s="1" t="e">
        <f>HYPERLINK(_xlfn.TEXTBEFORE(_xlfn.TEXTAFTER(Table1[[#This Row],[description]], "JioSaavn:"),CHAR(10)))</f>
        <v>#N/A</v>
      </c>
      <c r="W582" s="1" t="e">
        <f>HYPERLINK(_xlfn.TEXTBEFORE(_xlfn.TEXTAFTER(Table1[[#This Row],[description]], "Instagram Reel:"),CHAR(10)))</f>
        <v>#N/A</v>
      </c>
    </row>
    <row r="583" spans="1:23" x14ac:dyDescent="0.3">
      <c r="A583" t="s">
        <v>11</v>
      </c>
      <c r="B583" t="s">
        <v>4156</v>
      </c>
      <c r="C583" t="s">
        <v>4157</v>
      </c>
      <c r="D583" t="s">
        <v>4158</v>
      </c>
      <c r="E583" t="s">
        <v>4155</v>
      </c>
      <c r="F583" t="s">
        <v>16</v>
      </c>
      <c r="G583" t="s">
        <v>4159</v>
      </c>
      <c r="H583" t="s">
        <v>4160</v>
      </c>
      <c r="I583" t="s">
        <v>4161</v>
      </c>
      <c r="J583" t="s">
        <v>4162</v>
      </c>
      <c r="K583" t="e">
        <f>LEFT(_xlfn.TEXTAFTER(Table1[[#This Row],[description]],"Music On:"),10)</f>
        <v>#N/A</v>
      </c>
      <c r="L583" t="str" cm="1">
        <f t="array" ref="L5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3" t="str">
        <f>_xlfn.TEXTBEFORE(Table1[[#This Row],[Title]],{":","(","-"})</f>
        <v xml:space="preserve">Down To Earth </v>
      </c>
      <c r="N583" t="e">
        <f>_xlfn.TEXTBEFORE(_xlfn.TEXTAFTER(Table1[[#This Row],[description]],"Singer:"),CHAR(10))</f>
        <v>#N/A</v>
      </c>
      <c r="O583" t="e">
        <f>_xlfn.TEXTBEFORE(_xlfn.TEXTAFTER(Table1[[#This Row],[description]],"Lyrics:"),CHAR(10))</f>
        <v>#N/A</v>
      </c>
      <c r="P583" t="e">
        <f>_xlfn.TEXTBEFORE(_xlfn.TEXTAFTER(Table1[[#This Row],[description]],"Composer:"),CHAR(10))</f>
        <v>#N/A</v>
      </c>
      <c r="Q583" t="e">
        <f>_xlfn.TEXTBEFORE(_xlfn.TEXTAFTER(Table1[[#This Row],[description]],CHAR(10)&amp;"Music:"),CHAR(10))</f>
        <v>#N/A</v>
      </c>
      <c r="R583" t="e">
        <f>_xlfn.TEXTBEFORE(_xlfn.TEXTAFTER(Table1[[#This Row],[description]],CHAR(10)&amp;"Video:"),CHAR(10))</f>
        <v>#N/A</v>
      </c>
      <c r="S583" s="1" t="e">
        <f>HYPERLINK(_xlfn.TEXTBEFORE(_xlfn.TEXTAFTER(Table1[[#This Row],[description]],"YouTube Music:"),CHAR(10)))</f>
        <v>#N/A</v>
      </c>
      <c r="T583" s="1" t="e">
        <f>HYPERLINK(_xlfn.TEXTBEFORE(_xlfn.TEXTAFTER(Table1[[#This Row],[description]],"Spotify:"),CHAR(10)))</f>
        <v>#N/A</v>
      </c>
      <c r="U583" s="1" t="e">
        <f>HYPERLINK(_xlfn.TEXTBEFORE(_xlfn.TEXTAFTER(Table1[[#This Row],[description]],"Apple Music:"),CHAR(10)))</f>
        <v>#N/A</v>
      </c>
      <c r="V583" s="1" t="e">
        <f>HYPERLINK(_xlfn.TEXTBEFORE(_xlfn.TEXTAFTER(Table1[[#This Row],[description]], "JioSaavn:"),CHAR(10)))</f>
        <v>#N/A</v>
      </c>
      <c r="W583" s="1" t="e">
        <f>HYPERLINK(_xlfn.TEXTBEFORE(_xlfn.TEXTAFTER(Table1[[#This Row],[description]], "Instagram Reel:"),CHAR(10)))</f>
        <v>#N/A</v>
      </c>
    </row>
    <row r="584" spans="1:23" x14ac:dyDescent="0.3">
      <c r="A584" t="s">
        <v>11</v>
      </c>
      <c r="B584" t="s">
        <v>4164</v>
      </c>
      <c r="C584" t="s">
        <v>4165</v>
      </c>
      <c r="D584" t="s">
        <v>4166</v>
      </c>
      <c r="E584" t="s">
        <v>4163</v>
      </c>
      <c r="F584" t="s">
        <v>16</v>
      </c>
      <c r="G584" t="s">
        <v>1189</v>
      </c>
      <c r="H584" t="s">
        <v>4167</v>
      </c>
      <c r="I584" t="s">
        <v>4168</v>
      </c>
      <c r="J584" t="s">
        <v>4169</v>
      </c>
      <c r="K584" t="e">
        <f>LEFT(_xlfn.TEXTAFTER(Table1[[#This Row],[description]],"Music On:"),10)</f>
        <v>#N/A</v>
      </c>
      <c r="L584" t="str" cm="1">
        <f t="array" ref="L5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4" t="str">
        <f>_xlfn.TEXTBEFORE(Table1[[#This Row],[Title]],{":","(","-"})</f>
        <v xml:space="preserve">LONDON DI QUEEN </v>
      </c>
      <c r="N584" t="e">
        <f>_xlfn.TEXTBEFORE(_xlfn.TEXTAFTER(Table1[[#This Row],[description]],"Singer:"),CHAR(10))</f>
        <v>#N/A</v>
      </c>
      <c r="O584" t="e">
        <f>_xlfn.TEXTBEFORE(_xlfn.TEXTAFTER(Table1[[#This Row],[description]],"Lyrics:"),CHAR(10))</f>
        <v>#N/A</v>
      </c>
      <c r="P584" t="e">
        <f>_xlfn.TEXTBEFORE(_xlfn.TEXTAFTER(Table1[[#This Row],[description]],"Composer:"),CHAR(10))</f>
        <v>#N/A</v>
      </c>
      <c r="Q584" t="e">
        <f>_xlfn.TEXTBEFORE(_xlfn.TEXTAFTER(Table1[[#This Row],[description]],CHAR(10)&amp;"Music:"),CHAR(10))</f>
        <v>#N/A</v>
      </c>
      <c r="R584" t="e">
        <f>_xlfn.TEXTBEFORE(_xlfn.TEXTAFTER(Table1[[#This Row],[description]],CHAR(10)&amp;"Video:"),CHAR(10))</f>
        <v>#N/A</v>
      </c>
      <c r="S584" s="1" t="e">
        <f>HYPERLINK(_xlfn.TEXTBEFORE(_xlfn.TEXTAFTER(Table1[[#This Row],[description]],"YouTube Music:"),CHAR(10)))</f>
        <v>#N/A</v>
      </c>
      <c r="T584" s="1" t="e">
        <f>HYPERLINK(_xlfn.TEXTBEFORE(_xlfn.TEXTAFTER(Table1[[#This Row],[description]],"Spotify:"),CHAR(10)))</f>
        <v>#N/A</v>
      </c>
      <c r="U584" s="1" t="e">
        <f>HYPERLINK(_xlfn.TEXTBEFORE(_xlfn.TEXTAFTER(Table1[[#This Row],[description]],"Apple Music:"),CHAR(10)))</f>
        <v>#N/A</v>
      </c>
      <c r="V584" s="1" t="e">
        <f>HYPERLINK(_xlfn.TEXTBEFORE(_xlfn.TEXTAFTER(Table1[[#This Row],[description]], "JioSaavn:"),CHAR(10)))</f>
        <v>#N/A</v>
      </c>
      <c r="W584" s="1" t="e">
        <f>HYPERLINK(_xlfn.TEXTBEFORE(_xlfn.TEXTAFTER(Table1[[#This Row],[description]], "Instagram Reel:"),CHAR(10)))</f>
        <v>#N/A</v>
      </c>
    </row>
    <row r="585" spans="1:23" x14ac:dyDescent="0.3">
      <c r="A585" t="s">
        <v>11</v>
      </c>
      <c r="B585" t="s">
        <v>4171</v>
      </c>
      <c r="C585" t="s">
        <v>4172</v>
      </c>
      <c r="D585" t="s">
        <v>4173</v>
      </c>
      <c r="E585" t="s">
        <v>4170</v>
      </c>
      <c r="F585" t="s">
        <v>4174</v>
      </c>
      <c r="G585" t="s">
        <v>4175</v>
      </c>
      <c r="H585" t="s">
        <v>4176</v>
      </c>
      <c r="I585" t="s">
        <v>4177</v>
      </c>
      <c r="J585" t="s">
        <v>3799</v>
      </c>
      <c r="K585" t="e">
        <f>LEFT(_xlfn.TEXTAFTER(Table1[[#This Row],[description]],"Music On:"),10)</f>
        <v>#N/A</v>
      </c>
      <c r="L585" t="str" cm="1">
        <f t="array" ref="L5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5" t="str">
        <f>_xlfn.TEXTBEFORE(Table1[[#This Row],[Title]],{":","(","-"})</f>
        <v xml:space="preserve">LONDON DI QUEEN </v>
      </c>
      <c r="N585" t="e">
        <f>_xlfn.TEXTBEFORE(_xlfn.TEXTAFTER(Table1[[#This Row],[description]],"Singer:"),CHAR(10))</f>
        <v>#N/A</v>
      </c>
      <c r="O585" t="e">
        <f>_xlfn.TEXTBEFORE(_xlfn.TEXTAFTER(Table1[[#This Row],[description]],"Lyrics:"),CHAR(10))</f>
        <v>#N/A</v>
      </c>
      <c r="P585" t="e">
        <f>_xlfn.TEXTBEFORE(_xlfn.TEXTAFTER(Table1[[#This Row],[description]],"Composer:"),CHAR(10))</f>
        <v>#N/A</v>
      </c>
      <c r="Q585" t="e">
        <f>_xlfn.TEXTBEFORE(_xlfn.TEXTAFTER(Table1[[#This Row],[description]],CHAR(10)&amp;"Music:"),CHAR(10))</f>
        <v>#N/A</v>
      </c>
      <c r="R585" t="e">
        <f>_xlfn.TEXTBEFORE(_xlfn.TEXTAFTER(Table1[[#This Row],[description]],CHAR(10)&amp;"Video:"),CHAR(10))</f>
        <v>#N/A</v>
      </c>
      <c r="S585" s="1" t="e">
        <f>HYPERLINK(_xlfn.TEXTBEFORE(_xlfn.TEXTAFTER(Table1[[#This Row],[description]],"YouTube Music:"),CHAR(10)))</f>
        <v>#N/A</v>
      </c>
      <c r="T585" s="1" t="e">
        <f>HYPERLINK(_xlfn.TEXTBEFORE(_xlfn.TEXTAFTER(Table1[[#This Row],[description]],"Spotify:"),CHAR(10)))</f>
        <v>#N/A</v>
      </c>
      <c r="U585" s="1" t="e">
        <f>HYPERLINK(_xlfn.TEXTBEFORE(_xlfn.TEXTAFTER(Table1[[#This Row],[description]],"Apple Music:"),CHAR(10)))</f>
        <v>#N/A</v>
      </c>
      <c r="V585" s="1" t="e">
        <f>HYPERLINK(_xlfn.TEXTBEFORE(_xlfn.TEXTAFTER(Table1[[#This Row],[description]], "JioSaavn:"),CHAR(10)))</f>
        <v>#N/A</v>
      </c>
      <c r="W585" s="1" t="e">
        <f>HYPERLINK(_xlfn.TEXTBEFORE(_xlfn.TEXTAFTER(Table1[[#This Row],[description]], "Instagram Reel:"),CHAR(10)))</f>
        <v>#N/A</v>
      </c>
    </row>
    <row r="586" spans="1:23" x14ac:dyDescent="0.3">
      <c r="A586" t="s">
        <v>11</v>
      </c>
      <c r="B586" t="s">
        <v>4179</v>
      </c>
      <c r="C586" t="s">
        <v>4180</v>
      </c>
      <c r="D586" t="s">
        <v>4181</v>
      </c>
      <c r="E586" t="s">
        <v>4178</v>
      </c>
      <c r="F586" t="s">
        <v>16</v>
      </c>
      <c r="G586" t="s">
        <v>49</v>
      </c>
      <c r="H586" t="s">
        <v>4182</v>
      </c>
      <c r="I586" t="s">
        <v>4183</v>
      </c>
      <c r="J586" t="s">
        <v>4184</v>
      </c>
      <c r="K586" t="e">
        <f>LEFT(_xlfn.TEXTAFTER(Table1[[#This Row],[description]],"Music On:"),10)</f>
        <v>#N/A</v>
      </c>
      <c r="L586" t="str" cm="1">
        <f t="array" ref="L5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6" t="str">
        <f>_xlfn.TEXTBEFORE(Table1[[#This Row],[Title]],{":","(","-"})</f>
        <v xml:space="preserve">GLOCK By Mankirt Aulakh </v>
      </c>
      <c r="N586" t="e">
        <f>_xlfn.TEXTBEFORE(_xlfn.TEXTAFTER(Table1[[#This Row],[description]],"Singer:"),CHAR(10))</f>
        <v>#N/A</v>
      </c>
      <c r="O586" t="e">
        <f>_xlfn.TEXTBEFORE(_xlfn.TEXTAFTER(Table1[[#This Row],[description]],"Lyrics:"),CHAR(10))</f>
        <v>#N/A</v>
      </c>
      <c r="P586" t="e">
        <f>_xlfn.TEXTBEFORE(_xlfn.TEXTAFTER(Table1[[#This Row],[description]],"Composer:"),CHAR(10))</f>
        <v>#N/A</v>
      </c>
      <c r="Q586" t="e">
        <f>_xlfn.TEXTBEFORE(_xlfn.TEXTAFTER(Table1[[#This Row],[description]],CHAR(10)&amp;"Music:"),CHAR(10))</f>
        <v>#N/A</v>
      </c>
      <c r="R586" t="e">
        <f>_xlfn.TEXTBEFORE(_xlfn.TEXTAFTER(Table1[[#This Row],[description]],CHAR(10)&amp;"Video:"),CHAR(10))</f>
        <v>#N/A</v>
      </c>
      <c r="S586" s="1" t="e">
        <f>HYPERLINK(_xlfn.TEXTBEFORE(_xlfn.TEXTAFTER(Table1[[#This Row],[description]],"YouTube Music:"),CHAR(10)))</f>
        <v>#N/A</v>
      </c>
      <c r="T586" s="1" t="e">
        <f>HYPERLINK(_xlfn.TEXTBEFORE(_xlfn.TEXTAFTER(Table1[[#This Row],[description]],"Spotify:"),CHAR(10)))</f>
        <v>#N/A</v>
      </c>
      <c r="U586" s="1" t="e">
        <f>HYPERLINK(_xlfn.TEXTBEFORE(_xlfn.TEXTAFTER(Table1[[#This Row],[description]],"Apple Music:"),CHAR(10)))</f>
        <v>#N/A</v>
      </c>
      <c r="V586" s="1" t="e">
        <f>HYPERLINK(_xlfn.TEXTBEFORE(_xlfn.TEXTAFTER(Table1[[#This Row],[description]], "JioSaavn:"),CHAR(10)))</f>
        <v>#N/A</v>
      </c>
      <c r="W586" s="1" t="e">
        <f>HYPERLINK(_xlfn.TEXTBEFORE(_xlfn.TEXTAFTER(Table1[[#This Row],[description]], "Instagram Reel:"),CHAR(10)))</f>
        <v>#N/A</v>
      </c>
    </row>
    <row r="587" spans="1:23" x14ac:dyDescent="0.3">
      <c r="A587" t="s">
        <v>11</v>
      </c>
      <c r="B587" t="s">
        <v>4186</v>
      </c>
      <c r="C587" t="s">
        <v>4187</v>
      </c>
      <c r="D587" t="s">
        <v>4188</v>
      </c>
      <c r="E587" t="s">
        <v>4185</v>
      </c>
      <c r="F587" t="s">
        <v>16</v>
      </c>
      <c r="G587" t="s">
        <v>25</v>
      </c>
      <c r="H587" t="s">
        <v>4189</v>
      </c>
      <c r="I587" t="s">
        <v>4190</v>
      </c>
      <c r="J587" t="s">
        <v>4191</v>
      </c>
      <c r="K587" t="e">
        <f>LEFT(_xlfn.TEXTAFTER(Table1[[#This Row],[description]],"Music On:"),10)</f>
        <v>#N/A</v>
      </c>
      <c r="L587" t="str" cm="1">
        <f t="array" ref="L5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587" t="str">
        <f>_xlfn.TEXTBEFORE(Table1[[#This Row],[Title]],{":","(","-"})</f>
        <v xml:space="preserve">Tera Mera Viah </v>
      </c>
      <c r="N587" t="e">
        <f>_xlfn.TEXTBEFORE(_xlfn.TEXTAFTER(Table1[[#This Row],[description]],"Singer:"),CHAR(10))</f>
        <v>#N/A</v>
      </c>
      <c r="O587" t="e">
        <f>_xlfn.TEXTBEFORE(_xlfn.TEXTAFTER(Table1[[#This Row],[description]],"Lyrics:"),CHAR(10))</f>
        <v>#N/A</v>
      </c>
      <c r="P587" t="e">
        <f>_xlfn.TEXTBEFORE(_xlfn.TEXTAFTER(Table1[[#This Row],[description]],"Composer:"),CHAR(10))</f>
        <v>#N/A</v>
      </c>
      <c r="Q587" t="e">
        <f>_xlfn.TEXTBEFORE(_xlfn.TEXTAFTER(Table1[[#This Row],[description]],CHAR(10)&amp;"Music:"),CHAR(10))</f>
        <v>#N/A</v>
      </c>
      <c r="R587" t="e">
        <f>_xlfn.TEXTBEFORE(_xlfn.TEXTAFTER(Table1[[#This Row],[description]],CHAR(10)&amp;"Video:"),CHAR(10))</f>
        <v>#N/A</v>
      </c>
      <c r="S587" s="1" t="e">
        <f>HYPERLINK(_xlfn.TEXTBEFORE(_xlfn.TEXTAFTER(Table1[[#This Row],[description]],"YouTube Music:"),CHAR(10)))</f>
        <v>#N/A</v>
      </c>
      <c r="T587" s="1" t="e">
        <f>HYPERLINK(_xlfn.TEXTBEFORE(_xlfn.TEXTAFTER(Table1[[#This Row],[description]],"Spotify:"),CHAR(10)))</f>
        <v>#N/A</v>
      </c>
      <c r="U587" s="1" t="e">
        <f>HYPERLINK(_xlfn.TEXTBEFORE(_xlfn.TEXTAFTER(Table1[[#This Row],[description]],"Apple Music:"),CHAR(10)))</f>
        <v>#N/A</v>
      </c>
      <c r="V587" s="1" t="e">
        <f>HYPERLINK(_xlfn.TEXTBEFORE(_xlfn.TEXTAFTER(Table1[[#This Row],[description]], "JioSaavn:"),CHAR(10)))</f>
        <v>#N/A</v>
      </c>
      <c r="W587" s="1" t="e">
        <f>HYPERLINK(_xlfn.TEXTBEFORE(_xlfn.TEXTAFTER(Table1[[#This Row],[description]], "Instagram Reel:"),CHAR(10)))</f>
        <v>#N/A</v>
      </c>
    </row>
    <row r="588" spans="1:23" x14ac:dyDescent="0.3">
      <c r="A588" t="s">
        <v>11</v>
      </c>
      <c r="B588" t="s">
        <v>4193</v>
      </c>
      <c r="C588" t="s">
        <v>4194</v>
      </c>
      <c r="D588" t="s">
        <v>4195</v>
      </c>
      <c r="E588" t="s">
        <v>4192</v>
      </c>
      <c r="F588" t="s">
        <v>16</v>
      </c>
      <c r="G588" t="s">
        <v>1168</v>
      </c>
      <c r="H588" t="s">
        <v>4196</v>
      </c>
      <c r="I588" t="s">
        <v>4197</v>
      </c>
      <c r="J588" t="s">
        <v>4198</v>
      </c>
      <c r="K588" t="e">
        <f>LEFT(_xlfn.TEXTAFTER(Table1[[#This Row],[description]],"Music On:"),10)</f>
        <v>#N/A</v>
      </c>
      <c r="L588" t="str" cm="1">
        <f t="array" ref="L5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8" t="str">
        <f>_xlfn.TEXTBEFORE(Table1[[#This Row],[Title]],{":","(","-"})</f>
        <v xml:space="preserve">Juti Jharrke </v>
      </c>
      <c r="N588" t="e">
        <f>_xlfn.TEXTBEFORE(_xlfn.TEXTAFTER(Table1[[#This Row],[description]],"Singer:"),CHAR(10))</f>
        <v>#N/A</v>
      </c>
      <c r="O588" t="e">
        <f>_xlfn.TEXTBEFORE(_xlfn.TEXTAFTER(Table1[[#This Row],[description]],"Lyrics:"),CHAR(10))</f>
        <v>#N/A</v>
      </c>
      <c r="P588" t="str">
        <f>_xlfn.TEXTBEFORE(_xlfn.TEXTAFTER(Table1[[#This Row],[description]],"Composer:"),CHAR(10))</f>
        <v xml:space="preserve"> Hardeep Grewal</v>
      </c>
      <c r="Q588" t="e">
        <f>_xlfn.TEXTBEFORE(_xlfn.TEXTAFTER(Table1[[#This Row],[description]],CHAR(10)&amp;"Music:"),CHAR(10))</f>
        <v>#N/A</v>
      </c>
      <c r="R588" t="e">
        <f>_xlfn.TEXTBEFORE(_xlfn.TEXTAFTER(Table1[[#This Row],[description]],CHAR(10)&amp;"Video:"),CHAR(10))</f>
        <v>#N/A</v>
      </c>
      <c r="S588" s="1" t="e">
        <f>HYPERLINK(_xlfn.TEXTBEFORE(_xlfn.TEXTAFTER(Table1[[#This Row],[description]],"YouTube Music:"),CHAR(10)))</f>
        <v>#N/A</v>
      </c>
      <c r="T588" s="1" t="e">
        <f>HYPERLINK(_xlfn.TEXTBEFORE(_xlfn.TEXTAFTER(Table1[[#This Row],[description]],"Spotify:"),CHAR(10)))</f>
        <v>#N/A</v>
      </c>
      <c r="U588" s="1" t="e">
        <f>HYPERLINK(_xlfn.TEXTBEFORE(_xlfn.TEXTAFTER(Table1[[#This Row],[description]],"Apple Music:"),CHAR(10)))</f>
        <v>#N/A</v>
      </c>
      <c r="V588" s="1" t="e">
        <f>HYPERLINK(_xlfn.TEXTBEFORE(_xlfn.TEXTAFTER(Table1[[#This Row],[description]], "JioSaavn:"),CHAR(10)))</f>
        <v>#N/A</v>
      </c>
      <c r="W588" s="1" t="e">
        <f>HYPERLINK(_xlfn.TEXTBEFORE(_xlfn.TEXTAFTER(Table1[[#This Row],[description]], "Instagram Reel:"),CHAR(10)))</f>
        <v>#N/A</v>
      </c>
    </row>
    <row r="589" spans="1:23" x14ac:dyDescent="0.3">
      <c r="A589" t="s">
        <v>11</v>
      </c>
      <c r="B589" t="s">
        <v>4200</v>
      </c>
      <c r="C589" t="s">
        <v>4201</v>
      </c>
      <c r="D589" t="s">
        <v>4202</v>
      </c>
      <c r="E589" t="s">
        <v>4199</v>
      </c>
      <c r="F589" t="s">
        <v>16</v>
      </c>
      <c r="G589" t="s">
        <v>4203</v>
      </c>
      <c r="H589" t="s">
        <v>4204</v>
      </c>
      <c r="I589" t="s">
        <v>4205</v>
      </c>
      <c r="J589" t="s">
        <v>217</v>
      </c>
      <c r="K589" t="e">
        <f>LEFT(_xlfn.TEXTAFTER(Table1[[#This Row],[description]],"Music On:"),10)</f>
        <v>#N/A</v>
      </c>
      <c r="L589" t="str" cm="1">
        <f t="array" ref="L5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89" t="str">
        <f>_xlfn.TEXTBEFORE(Table1[[#This Row],[Title]],{":","(","-"})</f>
        <v xml:space="preserve">GLOCK By Mankirt Aulakh </v>
      </c>
      <c r="N589" t="e">
        <f>_xlfn.TEXTBEFORE(_xlfn.TEXTAFTER(Table1[[#This Row],[description]],"Singer:"),CHAR(10))</f>
        <v>#N/A</v>
      </c>
      <c r="O589" t="e">
        <f>_xlfn.TEXTBEFORE(_xlfn.TEXTAFTER(Table1[[#This Row],[description]],"Lyrics:"),CHAR(10))</f>
        <v>#N/A</v>
      </c>
      <c r="P589" t="e">
        <f>_xlfn.TEXTBEFORE(_xlfn.TEXTAFTER(Table1[[#This Row],[description]],"Composer:"),CHAR(10))</f>
        <v>#N/A</v>
      </c>
      <c r="Q589" t="e">
        <f>_xlfn.TEXTBEFORE(_xlfn.TEXTAFTER(Table1[[#This Row],[description]],CHAR(10)&amp;"Music:"),CHAR(10))</f>
        <v>#N/A</v>
      </c>
      <c r="R589" t="e">
        <f>_xlfn.TEXTBEFORE(_xlfn.TEXTAFTER(Table1[[#This Row],[description]],CHAR(10)&amp;"Video:"),CHAR(10))</f>
        <v>#N/A</v>
      </c>
      <c r="S589" s="1" t="e">
        <f>HYPERLINK(_xlfn.TEXTBEFORE(_xlfn.TEXTAFTER(Table1[[#This Row],[description]],"YouTube Music:"),CHAR(10)))</f>
        <v>#N/A</v>
      </c>
      <c r="T589" s="1" t="e">
        <f>HYPERLINK(_xlfn.TEXTBEFORE(_xlfn.TEXTAFTER(Table1[[#This Row],[description]],"Spotify:"),CHAR(10)))</f>
        <v>#N/A</v>
      </c>
      <c r="U589" s="1" t="e">
        <f>HYPERLINK(_xlfn.TEXTBEFORE(_xlfn.TEXTAFTER(Table1[[#This Row],[description]],"Apple Music:"),CHAR(10)))</f>
        <v>#N/A</v>
      </c>
      <c r="V589" s="1" t="e">
        <f>HYPERLINK(_xlfn.TEXTBEFORE(_xlfn.TEXTAFTER(Table1[[#This Row],[description]], "JioSaavn:"),CHAR(10)))</f>
        <v>#N/A</v>
      </c>
      <c r="W589" s="1" t="e">
        <f>HYPERLINK(_xlfn.TEXTBEFORE(_xlfn.TEXTAFTER(Table1[[#This Row],[description]], "Instagram Reel:"),CHAR(10)))</f>
        <v>#N/A</v>
      </c>
    </row>
    <row r="590" spans="1:23" x14ac:dyDescent="0.3">
      <c r="A590" t="s">
        <v>11</v>
      </c>
      <c r="B590" t="s">
        <v>4207</v>
      </c>
      <c r="C590" t="s">
        <v>4208</v>
      </c>
      <c r="D590" t="s">
        <v>4209</v>
      </c>
      <c r="E590" t="s">
        <v>4206</v>
      </c>
      <c r="F590" t="s">
        <v>16</v>
      </c>
      <c r="G590" t="s">
        <v>25</v>
      </c>
      <c r="H590" t="s">
        <v>4210</v>
      </c>
      <c r="I590" t="s">
        <v>4211</v>
      </c>
      <c r="J590" t="s">
        <v>4212</v>
      </c>
      <c r="K590" t="e">
        <f>LEFT(_xlfn.TEXTAFTER(Table1[[#This Row],[description]],"Music On:"),10)</f>
        <v>#N/A</v>
      </c>
      <c r="L590" t="str" cm="1">
        <f t="array" ref="L5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0" t="str">
        <f>_xlfn.TEXTBEFORE(Table1[[#This Row],[Title]],{":","(","-"})</f>
        <v xml:space="preserve">Tera Mera Viah </v>
      </c>
      <c r="N590" t="e">
        <f>_xlfn.TEXTBEFORE(_xlfn.TEXTAFTER(Table1[[#This Row],[description]],"Singer:"),CHAR(10))</f>
        <v>#N/A</v>
      </c>
      <c r="O590" t="e">
        <f>_xlfn.TEXTBEFORE(_xlfn.TEXTAFTER(Table1[[#This Row],[description]],"Lyrics:"),CHAR(10))</f>
        <v>#N/A</v>
      </c>
      <c r="P590" t="e">
        <f>_xlfn.TEXTBEFORE(_xlfn.TEXTAFTER(Table1[[#This Row],[description]],"Composer:"),CHAR(10))</f>
        <v>#N/A</v>
      </c>
      <c r="Q590" t="e">
        <f>_xlfn.TEXTBEFORE(_xlfn.TEXTAFTER(Table1[[#This Row],[description]],CHAR(10)&amp;"Music:"),CHAR(10))</f>
        <v>#N/A</v>
      </c>
      <c r="R590" t="e">
        <f>_xlfn.TEXTBEFORE(_xlfn.TEXTAFTER(Table1[[#This Row],[description]],CHAR(10)&amp;"Video:"),CHAR(10))</f>
        <v>#N/A</v>
      </c>
      <c r="S590" s="1" t="e">
        <f>HYPERLINK(_xlfn.TEXTBEFORE(_xlfn.TEXTAFTER(Table1[[#This Row],[description]],"YouTube Music:"),CHAR(10)))</f>
        <v>#N/A</v>
      </c>
      <c r="T590" s="1" t="e">
        <f>HYPERLINK(_xlfn.TEXTBEFORE(_xlfn.TEXTAFTER(Table1[[#This Row],[description]],"Spotify:"),CHAR(10)))</f>
        <v>#N/A</v>
      </c>
      <c r="U590" s="1" t="e">
        <f>HYPERLINK(_xlfn.TEXTBEFORE(_xlfn.TEXTAFTER(Table1[[#This Row],[description]],"Apple Music:"),CHAR(10)))</f>
        <v>#N/A</v>
      </c>
      <c r="V590" s="1" t="e">
        <f>HYPERLINK(_xlfn.TEXTBEFORE(_xlfn.TEXTAFTER(Table1[[#This Row],[description]], "JioSaavn:"),CHAR(10)))</f>
        <v>#N/A</v>
      </c>
      <c r="W590" s="1" t="e">
        <f>HYPERLINK(_xlfn.TEXTBEFORE(_xlfn.TEXTAFTER(Table1[[#This Row],[description]], "Instagram Reel:"),CHAR(10)))</f>
        <v>#N/A</v>
      </c>
    </row>
    <row r="591" spans="1:23" x14ac:dyDescent="0.3">
      <c r="A591" t="s">
        <v>11</v>
      </c>
      <c r="B591" t="s">
        <v>4214</v>
      </c>
      <c r="C591" t="s">
        <v>4215</v>
      </c>
      <c r="D591" t="s">
        <v>4216</v>
      </c>
      <c r="E591" t="s">
        <v>4213</v>
      </c>
      <c r="F591" t="s">
        <v>16</v>
      </c>
      <c r="G591" t="s">
        <v>1084</v>
      </c>
      <c r="H591" t="s">
        <v>4217</v>
      </c>
      <c r="I591" t="s">
        <v>4218</v>
      </c>
      <c r="J591" t="s">
        <v>4219</v>
      </c>
      <c r="K591" t="e">
        <f>LEFT(_xlfn.TEXTAFTER(Table1[[#This Row],[description]],"Music On:"),10)</f>
        <v>#N/A</v>
      </c>
      <c r="L591" t="str" cm="1">
        <f t="array" ref="L5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1" t="str">
        <f>_xlfn.TEXTBEFORE(Table1[[#This Row],[Title]],{":","(","-"})</f>
        <v xml:space="preserve">Juti Jharrke </v>
      </c>
      <c r="N591" t="e">
        <f>_xlfn.TEXTBEFORE(_xlfn.TEXTAFTER(Table1[[#This Row],[description]],"Singer:"),CHAR(10))</f>
        <v>#N/A</v>
      </c>
      <c r="O591" t="e">
        <f>_xlfn.TEXTBEFORE(_xlfn.TEXTAFTER(Table1[[#This Row],[description]],"Lyrics:"),CHAR(10))</f>
        <v>#N/A</v>
      </c>
      <c r="P591" t="e">
        <f>_xlfn.TEXTBEFORE(_xlfn.TEXTAFTER(Table1[[#This Row],[description]],"Composer:"),CHAR(10))</f>
        <v>#N/A</v>
      </c>
      <c r="Q591" t="e">
        <f>_xlfn.TEXTBEFORE(_xlfn.TEXTAFTER(Table1[[#This Row],[description]],CHAR(10)&amp;"Music:"),CHAR(10))</f>
        <v>#N/A</v>
      </c>
      <c r="R591" t="e">
        <f>_xlfn.TEXTBEFORE(_xlfn.TEXTAFTER(Table1[[#This Row],[description]],CHAR(10)&amp;"Video:"),CHAR(10))</f>
        <v>#N/A</v>
      </c>
      <c r="S591" s="1" t="e">
        <f>HYPERLINK(_xlfn.TEXTBEFORE(_xlfn.TEXTAFTER(Table1[[#This Row],[description]],"YouTube Music:"),CHAR(10)))</f>
        <v>#N/A</v>
      </c>
      <c r="T591" s="1" t="e">
        <f>HYPERLINK(_xlfn.TEXTBEFORE(_xlfn.TEXTAFTER(Table1[[#This Row],[description]],"Spotify:"),CHAR(10)))</f>
        <v>#N/A</v>
      </c>
      <c r="U591" s="1" t="e">
        <f>HYPERLINK(_xlfn.TEXTBEFORE(_xlfn.TEXTAFTER(Table1[[#This Row],[description]],"Apple Music:"),CHAR(10)))</f>
        <v>#N/A</v>
      </c>
      <c r="V591" s="1" t="e">
        <f>HYPERLINK(_xlfn.TEXTBEFORE(_xlfn.TEXTAFTER(Table1[[#This Row],[description]], "JioSaavn:"),CHAR(10)))</f>
        <v>#N/A</v>
      </c>
      <c r="W591" s="1" t="e">
        <f>HYPERLINK(_xlfn.TEXTBEFORE(_xlfn.TEXTAFTER(Table1[[#This Row],[description]], "Instagram Reel:"),CHAR(10)))</f>
        <v>#N/A</v>
      </c>
    </row>
    <row r="592" spans="1:23" x14ac:dyDescent="0.3">
      <c r="A592" t="s">
        <v>11</v>
      </c>
      <c r="B592" t="s">
        <v>4221</v>
      </c>
      <c r="C592" t="s">
        <v>4222</v>
      </c>
      <c r="D592" t="s">
        <v>4223</v>
      </c>
      <c r="E592" t="s">
        <v>4220</v>
      </c>
      <c r="F592" t="s">
        <v>16</v>
      </c>
      <c r="G592" t="s">
        <v>546</v>
      </c>
      <c r="H592" t="s">
        <v>4224</v>
      </c>
      <c r="I592" t="s">
        <v>4225</v>
      </c>
      <c r="J592" t="s">
        <v>1243</v>
      </c>
      <c r="K592" t="e">
        <f>LEFT(_xlfn.TEXTAFTER(Table1[[#This Row],[description]],"Music On:"),10)</f>
        <v>#N/A</v>
      </c>
      <c r="L592" t="str" cm="1">
        <f t="array" ref="L5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2" t="str">
        <f>_xlfn.TEXTBEFORE(Table1[[#This Row],[Title]],{":","(","-"})</f>
        <v xml:space="preserve">Multani Kangne </v>
      </c>
      <c r="N592" t="e">
        <f>_xlfn.TEXTBEFORE(_xlfn.TEXTAFTER(Table1[[#This Row],[description]],"Singer:"),CHAR(10))</f>
        <v>#N/A</v>
      </c>
      <c r="O592" t="e">
        <f>_xlfn.TEXTBEFORE(_xlfn.TEXTAFTER(Table1[[#This Row],[description]],"Lyrics:"),CHAR(10))</f>
        <v>#N/A</v>
      </c>
      <c r="P592" t="e">
        <f>_xlfn.TEXTBEFORE(_xlfn.TEXTAFTER(Table1[[#This Row],[description]],"Composer:"),CHAR(10))</f>
        <v>#N/A</v>
      </c>
      <c r="Q592" t="e">
        <f>_xlfn.TEXTBEFORE(_xlfn.TEXTAFTER(Table1[[#This Row],[description]],CHAR(10)&amp;"Music:"),CHAR(10))</f>
        <v>#N/A</v>
      </c>
      <c r="R592" t="e">
        <f>_xlfn.TEXTBEFORE(_xlfn.TEXTAFTER(Table1[[#This Row],[description]],CHAR(10)&amp;"Video:"),CHAR(10))</f>
        <v>#N/A</v>
      </c>
      <c r="S592" s="1" t="e">
        <f>HYPERLINK(_xlfn.TEXTBEFORE(_xlfn.TEXTAFTER(Table1[[#This Row],[description]],"YouTube Music:"),CHAR(10)))</f>
        <v>#N/A</v>
      </c>
      <c r="T592" s="1" t="e">
        <f>HYPERLINK(_xlfn.TEXTBEFORE(_xlfn.TEXTAFTER(Table1[[#This Row],[description]],"Spotify:"),CHAR(10)))</f>
        <v>#N/A</v>
      </c>
      <c r="U592" s="1" t="e">
        <f>HYPERLINK(_xlfn.TEXTBEFORE(_xlfn.TEXTAFTER(Table1[[#This Row],[description]],"Apple Music:"),CHAR(10)))</f>
        <v>#N/A</v>
      </c>
      <c r="V592" s="1" t="e">
        <f>HYPERLINK(_xlfn.TEXTBEFORE(_xlfn.TEXTAFTER(Table1[[#This Row],[description]], "JioSaavn:"),CHAR(10)))</f>
        <v>#N/A</v>
      </c>
      <c r="W592" s="1" t="e">
        <f>HYPERLINK(_xlfn.TEXTBEFORE(_xlfn.TEXTAFTER(Table1[[#This Row],[description]], "Instagram Reel:"),CHAR(10)))</f>
        <v>#N/A</v>
      </c>
    </row>
    <row r="593" spans="1:23" x14ac:dyDescent="0.3">
      <c r="A593" t="s">
        <v>11</v>
      </c>
      <c r="B593" t="s">
        <v>4227</v>
      </c>
      <c r="C593" t="s">
        <v>4228</v>
      </c>
      <c r="D593" t="s">
        <v>4229</v>
      </c>
      <c r="E593" t="s">
        <v>4226</v>
      </c>
      <c r="F593" t="s">
        <v>16</v>
      </c>
      <c r="G593" t="s">
        <v>4230</v>
      </c>
      <c r="H593" t="s">
        <v>4231</v>
      </c>
      <c r="I593" t="s">
        <v>4232</v>
      </c>
      <c r="J593" t="s">
        <v>4233</v>
      </c>
      <c r="K593" t="e">
        <f>LEFT(_xlfn.TEXTAFTER(Table1[[#This Row],[description]],"Music On:"),10)</f>
        <v>#N/A</v>
      </c>
      <c r="L593" t="str" cm="1">
        <f t="array" ref="L5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3" t="str">
        <f>_xlfn.TEXTBEFORE(Table1[[#This Row],[Title]],{":","(","-"})</f>
        <v xml:space="preserve">Mere Sajjan </v>
      </c>
      <c r="N593" t="e">
        <f>_xlfn.TEXTBEFORE(_xlfn.TEXTAFTER(Table1[[#This Row],[description]],"Singer:"),CHAR(10))</f>
        <v>#N/A</v>
      </c>
      <c r="O593" t="e">
        <f>_xlfn.TEXTBEFORE(_xlfn.TEXTAFTER(Table1[[#This Row],[description]],"Lyrics:"),CHAR(10))</f>
        <v>#N/A</v>
      </c>
      <c r="P593" t="e">
        <f>_xlfn.TEXTBEFORE(_xlfn.TEXTAFTER(Table1[[#This Row],[description]],"Composer:"),CHAR(10))</f>
        <v>#N/A</v>
      </c>
      <c r="Q593" t="e">
        <f>_xlfn.TEXTBEFORE(_xlfn.TEXTAFTER(Table1[[#This Row],[description]],CHAR(10)&amp;"Music:"),CHAR(10))</f>
        <v>#N/A</v>
      </c>
      <c r="R593" t="e">
        <f>_xlfn.TEXTBEFORE(_xlfn.TEXTAFTER(Table1[[#This Row],[description]],CHAR(10)&amp;"Video:"),CHAR(10))</f>
        <v>#N/A</v>
      </c>
      <c r="S593" s="1" t="e">
        <f>HYPERLINK(_xlfn.TEXTBEFORE(_xlfn.TEXTAFTER(Table1[[#This Row],[description]],"YouTube Music:"),CHAR(10)))</f>
        <v>#N/A</v>
      </c>
      <c r="T593" s="1" t="e">
        <f>HYPERLINK(_xlfn.TEXTBEFORE(_xlfn.TEXTAFTER(Table1[[#This Row],[description]],"Spotify:"),CHAR(10)))</f>
        <v>#N/A</v>
      </c>
      <c r="U593" s="1" t="e">
        <f>HYPERLINK(_xlfn.TEXTBEFORE(_xlfn.TEXTAFTER(Table1[[#This Row],[description]],"Apple Music:"),CHAR(10)))</f>
        <v>#N/A</v>
      </c>
      <c r="V593" s="1" t="e">
        <f>HYPERLINK(_xlfn.TEXTBEFORE(_xlfn.TEXTAFTER(Table1[[#This Row],[description]], "JioSaavn:"),CHAR(10)))</f>
        <v>#N/A</v>
      </c>
      <c r="W593" s="1" t="e">
        <f>HYPERLINK(_xlfn.TEXTBEFORE(_xlfn.TEXTAFTER(Table1[[#This Row],[description]], "Instagram Reel:"),CHAR(10)))</f>
        <v>#N/A</v>
      </c>
    </row>
    <row r="594" spans="1:23" x14ac:dyDescent="0.3">
      <c r="A594" t="s">
        <v>11</v>
      </c>
      <c r="B594" t="s">
        <v>4235</v>
      </c>
      <c r="C594" t="s">
        <v>4236</v>
      </c>
      <c r="D594" t="s">
        <v>4237</v>
      </c>
      <c r="E594" t="s">
        <v>4234</v>
      </c>
      <c r="F594" t="s">
        <v>16</v>
      </c>
      <c r="G594" t="s">
        <v>3241</v>
      </c>
      <c r="H594" t="s">
        <v>4238</v>
      </c>
      <c r="I594" t="s">
        <v>4239</v>
      </c>
      <c r="J594" t="s">
        <v>4240</v>
      </c>
      <c r="K594" t="e">
        <f>LEFT(_xlfn.TEXTAFTER(Table1[[#This Row],[description]],"Music On:"),10)</f>
        <v>#N/A</v>
      </c>
      <c r="L594" t="str" cm="1">
        <f t="array" ref="L5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4" t="str">
        <f>_xlfn.TEXTBEFORE(Table1[[#This Row],[Title]],{":","(","-"})</f>
        <v xml:space="preserve">HASDI </v>
      </c>
      <c r="N594" t="e">
        <f>_xlfn.TEXTBEFORE(_xlfn.TEXTAFTER(Table1[[#This Row],[description]],"Singer:"),CHAR(10))</f>
        <v>#N/A</v>
      </c>
      <c r="O594" t="e">
        <f>_xlfn.TEXTBEFORE(_xlfn.TEXTAFTER(Table1[[#This Row],[description]],"Lyrics:"),CHAR(10))</f>
        <v>#N/A</v>
      </c>
      <c r="P594" t="e">
        <f>_xlfn.TEXTBEFORE(_xlfn.TEXTAFTER(Table1[[#This Row],[description]],"Composer:"),CHAR(10))</f>
        <v>#N/A</v>
      </c>
      <c r="Q594" t="e">
        <f>_xlfn.TEXTBEFORE(_xlfn.TEXTAFTER(Table1[[#This Row],[description]],CHAR(10)&amp;"Music:"),CHAR(10))</f>
        <v>#N/A</v>
      </c>
      <c r="R594" t="e">
        <f>_xlfn.TEXTBEFORE(_xlfn.TEXTAFTER(Table1[[#This Row],[description]],CHAR(10)&amp;"Video:"),CHAR(10))</f>
        <v>#N/A</v>
      </c>
      <c r="S594" s="1" t="e">
        <f>HYPERLINK(_xlfn.TEXTBEFORE(_xlfn.TEXTAFTER(Table1[[#This Row],[description]],"YouTube Music:"),CHAR(10)))</f>
        <v>#N/A</v>
      </c>
      <c r="T594" s="1" t="e">
        <f>HYPERLINK(_xlfn.TEXTBEFORE(_xlfn.TEXTAFTER(Table1[[#This Row],[description]],"Spotify:"),CHAR(10)))</f>
        <v>#N/A</v>
      </c>
      <c r="U594" s="1" t="e">
        <f>HYPERLINK(_xlfn.TEXTBEFORE(_xlfn.TEXTAFTER(Table1[[#This Row],[description]],"Apple Music:"),CHAR(10)))</f>
        <v>#N/A</v>
      </c>
      <c r="V594" s="1" t="e">
        <f>HYPERLINK(_xlfn.TEXTBEFORE(_xlfn.TEXTAFTER(Table1[[#This Row],[description]], "JioSaavn:"),CHAR(10)))</f>
        <v>#N/A</v>
      </c>
      <c r="W594" s="1" t="e">
        <f>HYPERLINK(_xlfn.TEXTBEFORE(_xlfn.TEXTAFTER(Table1[[#This Row],[description]], "Instagram Reel:"),CHAR(10)))</f>
        <v>#N/A</v>
      </c>
    </row>
    <row r="595" spans="1:23" x14ac:dyDescent="0.3">
      <c r="A595" t="s">
        <v>11</v>
      </c>
      <c r="B595" t="s">
        <v>4242</v>
      </c>
      <c r="C595" t="s">
        <v>4243</v>
      </c>
      <c r="D595" t="s">
        <v>4244</v>
      </c>
      <c r="E595" t="s">
        <v>4241</v>
      </c>
      <c r="F595" t="s">
        <v>16</v>
      </c>
      <c r="G595" t="s">
        <v>4230</v>
      </c>
      <c r="H595" t="s">
        <v>4245</v>
      </c>
      <c r="I595" t="s">
        <v>4246</v>
      </c>
      <c r="J595" t="s">
        <v>511</v>
      </c>
      <c r="K595" t="e">
        <f>LEFT(_xlfn.TEXTAFTER(Table1[[#This Row],[description]],"Music On:"),10)</f>
        <v>#N/A</v>
      </c>
      <c r="L595" t="str" cm="1">
        <f t="array" ref="L5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5" t="str">
        <f>_xlfn.TEXTBEFORE(Table1[[#This Row],[Title]],{":","(","-"})</f>
        <v xml:space="preserve">Putt Jattan De </v>
      </c>
      <c r="N595" t="e">
        <f>_xlfn.TEXTBEFORE(_xlfn.TEXTAFTER(Table1[[#This Row],[description]],"Singer:"),CHAR(10))</f>
        <v>#N/A</v>
      </c>
      <c r="O595" t="e">
        <f>_xlfn.TEXTBEFORE(_xlfn.TEXTAFTER(Table1[[#This Row],[description]],"Lyrics:"),CHAR(10))</f>
        <v>#N/A</v>
      </c>
      <c r="P595" t="e">
        <f>_xlfn.TEXTBEFORE(_xlfn.TEXTAFTER(Table1[[#This Row],[description]],"Composer:"),CHAR(10))</f>
        <v>#N/A</v>
      </c>
      <c r="Q595" t="e">
        <f>_xlfn.TEXTBEFORE(_xlfn.TEXTAFTER(Table1[[#This Row],[description]],CHAR(10)&amp;"Music:"),CHAR(10))</f>
        <v>#N/A</v>
      </c>
      <c r="R595" t="e">
        <f>_xlfn.TEXTBEFORE(_xlfn.TEXTAFTER(Table1[[#This Row],[description]],CHAR(10)&amp;"Video:"),CHAR(10))</f>
        <v>#N/A</v>
      </c>
      <c r="S595" s="1" t="e">
        <f>HYPERLINK(_xlfn.TEXTBEFORE(_xlfn.TEXTAFTER(Table1[[#This Row],[description]],"YouTube Music:"),CHAR(10)))</f>
        <v>#N/A</v>
      </c>
      <c r="T595" s="1" t="e">
        <f>HYPERLINK(_xlfn.TEXTBEFORE(_xlfn.TEXTAFTER(Table1[[#This Row],[description]],"Spotify:"),CHAR(10)))</f>
        <v>#N/A</v>
      </c>
      <c r="U595" s="1" t="e">
        <f>HYPERLINK(_xlfn.TEXTBEFORE(_xlfn.TEXTAFTER(Table1[[#This Row],[description]],"Apple Music:"),CHAR(10)))</f>
        <v>#N/A</v>
      </c>
      <c r="V595" s="1" t="e">
        <f>HYPERLINK(_xlfn.TEXTBEFORE(_xlfn.TEXTAFTER(Table1[[#This Row],[description]], "JioSaavn:"),CHAR(10)))</f>
        <v>#N/A</v>
      </c>
      <c r="W595" s="1" t="e">
        <f>HYPERLINK(_xlfn.TEXTBEFORE(_xlfn.TEXTAFTER(Table1[[#This Row],[description]], "Instagram Reel:"),CHAR(10)))</f>
        <v>#N/A</v>
      </c>
    </row>
    <row r="596" spans="1:23" x14ac:dyDescent="0.3">
      <c r="A596" t="s">
        <v>11</v>
      </c>
      <c r="B596" t="s">
        <v>4248</v>
      </c>
      <c r="C596" t="s">
        <v>4249</v>
      </c>
      <c r="D596" t="s">
        <v>4250</v>
      </c>
      <c r="E596" t="s">
        <v>4247</v>
      </c>
      <c r="F596" t="s">
        <v>16</v>
      </c>
      <c r="G596" t="s">
        <v>908</v>
      </c>
      <c r="H596" t="s">
        <v>4251</v>
      </c>
      <c r="I596" t="s">
        <v>4252</v>
      </c>
      <c r="J596" t="s">
        <v>4253</v>
      </c>
      <c r="K596" t="e">
        <f>LEFT(_xlfn.TEXTAFTER(Table1[[#This Row],[description]],"Music On:"),10)</f>
        <v>#N/A</v>
      </c>
      <c r="L596" t="str" cm="1">
        <f t="array" ref="L5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6" t="str">
        <f>_xlfn.TEXTBEFORE(Table1[[#This Row],[Title]],{":","(","-"})</f>
        <v xml:space="preserve">Jimmy Choo </v>
      </c>
      <c r="N596" t="e">
        <f>_xlfn.TEXTBEFORE(_xlfn.TEXTAFTER(Table1[[#This Row],[description]],"Singer:"),CHAR(10))</f>
        <v>#N/A</v>
      </c>
      <c r="O596" t="e">
        <f>_xlfn.TEXTBEFORE(_xlfn.TEXTAFTER(Table1[[#This Row],[description]],"Lyrics:"),CHAR(10))</f>
        <v>#N/A</v>
      </c>
      <c r="P596" t="e">
        <f>_xlfn.TEXTBEFORE(_xlfn.TEXTAFTER(Table1[[#This Row],[description]],"Composer:"),CHAR(10))</f>
        <v>#N/A</v>
      </c>
      <c r="Q596" t="e">
        <f>_xlfn.TEXTBEFORE(_xlfn.TEXTAFTER(Table1[[#This Row],[description]],CHAR(10)&amp;"Music:"),CHAR(10))</f>
        <v>#N/A</v>
      </c>
      <c r="R596" t="e">
        <f>_xlfn.TEXTBEFORE(_xlfn.TEXTAFTER(Table1[[#This Row],[description]],CHAR(10)&amp;"Video:"),CHAR(10))</f>
        <v>#N/A</v>
      </c>
      <c r="S596" s="1" t="e">
        <f>HYPERLINK(_xlfn.TEXTBEFORE(_xlfn.TEXTAFTER(Table1[[#This Row],[description]],"YouTube Music:"),CHAR(10)))</f>
        <v>#N/A</v>
      </c>
      <c r="T596" s="1" t="e">
        <f>HYPERLINK(_xlfn.TEXTBEFORE(_xlfn.TEXTAFTER(Table1[[#This Row],[description]],"Spotify:"),CHAR(10)))</f>
        <v>#N/A</v>
      </c>
      <c r="U596" s="1" t="e">
        <f>HYPERLINK(_xlfn.TEXTBEFORE(_xlfn.TEXTAFTER(Table1[[#This Row],[description]],"Apple Music:"),CHAR(10)))</f>
        <v>#N/A</v>
      </c>
      <c r="V596" s="1" t="e">
        <f>HYPERLINK(_xlfn.TEXTBEFORE(_xlfn.TEXTAFTER(Table1[[#This Row],[description]], "JioSaavn:"),CHAR(10)))</f>
        <v>#N/A</v>
      </c>
      <c r="W596" s="1" t="e">
        <f>HYPERLINK(_xlfn.TEXTBEFORE(_xlfn.TEXTAFTER(Table1[[#This Row],[description]], "Instagram Reel:"),CHAR(10)))</f>
        <v>#N/A</v>
      </c>
    </row>
    <row r="597" spans="1:23" x14ac:dyDescent="0.3">
      <c r="A597" t="s">
        <v>11</v>
      </c>
      <c r="B597" t="s">
        <v>4255</v>
      </c>
      <c r="C597" t="s">
        <v>4256</v>
      </c>
      <c r="D597" t="s">
        <v>4257</v>
      </c>
      <c r="E597" t="s">
        <v>4254</v>
      </c>
      <c r="F597" t="s">
        <v>16</v>
      </c>
      <c r="G597" t="s">
        <v>2119</v>
      </c>
      <c r="H597" t="s">
        <v>4258</v>
      </c>
      <c r="I597" t="s">
        <v>4259</v>
      </c>
      <c r="J597" t="s">
        <v>4260</v>
      </c>
      <c r="K597" t="e">
        <f>LEFT(_xlfn.TEXTAFTER(Table1[[#This Row],[description]],"Music On:"),10)</f>
        <v>#N/A</v>
      </c>
      <c r="L597" t="str" cm="1">
        <f t="array" ref="L5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7" t="str">
        <f>_xlfn.TEXTBEFORE(Table1[[#This Row],[Title]],{":","(","-"})</f>
        <v xml:space="preserve">Befikra </v>
      </c>
      <c r="N597" t="e">
        <f>_xlfn.TEXTBEFORE(_xlfn.TEXTAFTER(Table1[[#This Row],[description]],"Singer:"),CHAR(10))</f>
        <v>#N/A</v>
      </c>
      <c r="O597" t="e">
        <f>_xlfn.TEXTBEFORE(_xlfn.TEXTAFTER(Table1[[#This Row],[description]],"Lyrics:"),CHAR(10))</f>
        <v>#N/A</v>
      </c>
      <c r="P597" t="e">
        <f>_xlfn.TEXTBEFORE(_xlfn.TEXTAFTER(Table1[[#This Row],[description]],"Composer:"),CHAR(10))</f>
        <v>#N/A</v>
      </c>
      <c r="Q597" t="e">
        <f>_xlfn.TEXTBEFORE(_xlfn.TEXTAFTER(Table1[[#This Row],[description]],CHAR(10)&amp;"Music:"),CHAR(10))</f>
        <v>#N/A</v>
      </c>
      <c r="R597" t="e">
        <f>_xlfn.TEXTBEFORE(_xlfn.TEXTAFTER(Table1[[#This Row],[description]],CHAR(10)&amp;"Video:"),CHAR(10))</f>
        <v>#N/A</v>
      </c>
      <c r="S597" s="1" t="e">
        <f>HYPERLINK(_xlfn.TEXTBEFORE(_xlfn.TEXTAFTER(Table1[[#This Row],[description]],"YouTube Music:"),CHAR(10)))</f>
        <v>#N/A</v>
      </c>
      <c r="T597" s="1" t="e">
        <f>HYPERLINK(_xlfn.TEXTBEFORE(_xlfn.TEXTAFTER(Table1[[#This Row],[description]],"Spotify:"),CHAR(10)))</f>
        <v>#N/A</v>
      </c>
      <c r="U597" s="1" t="e">
        <f>HYPERLINK(_xlfn.TEXTBEFORE(_xlfn.TEXTAFTER(Table1[[#This Row],[description]],"Apple Music:"),CHAR(10)))</f>
        <v>#N/A</v>
      </c>
      <c r="V597" s="1" t="e">
        <f>HYPERLINK(_xlfn.TEXTBEFORE(_xlfn.TEXTAFTER(Table1[[#This Row],[description]], "JioSaavn:"),CHAR(10)))</f>
        <v>#N/A</v>
      </c>
      <c r="W597" s="1" t="e">
        <f>HYPERLINK(_xlfn.TEXTBEFORE(_xlfn.TEXTAFTER(Table1[[#This Row],[description]], "Instagram Reel:"),CHAR(10)))</f>
        <v>#N/A</v>
      </c>
    </row>
    <row r="598" spans="1:23" x14ac:dyDescent="0.3">
      <c r="A598" t="s">
        <v>11</v>
      </c>
      <c r="B598" t="s">
        <v>4262</v>
      </c>
      <c r="C598" t="s">
        <v>4263</v>
      </c>
      <c r="D598" t="s">
        <v>4264</v>
      </c>
      <c r="E598" t="s">
        <v>4261</v>
      </c>
      <c r="F598" t="s">
        <v>16</v>
      </c>
      <c r="G598" t="s">
        <v>97</v>
      </c>
      <c r="H598" t="s">
        <v>4265</v>
      </c>
      <c r="I598" t="s">
        <v>4266</v>
      </c>
      <c r="J598" t="s">
        <v>4267</v>
      </c>
      <c r="K598" t="e">
        <f>LEFT(_xlfn.TEXTAFTER(Table1[[#This Row],[description]],"Music On:"),10)</f>
        <v>#N/A</v>
      </c>
      <c r="L598" t="str" cm="1">
        <f t="array" ref="L5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8" t="str">
        <f>_xlfn.TEXTBEFORE(Table1[[#This Row],[Title]],{":","(","-"})</f>
        <v xml:space="preserve">Dil Todta </v>
      </c>
      <c r="N598" t="e">
        <f>_xlfn.TEXTBEFORE(_xlfn.TEXTAFTER(Table1[[#This Row],[description]],"Singer:"),CHAR(10))</f>
        <v>#N/A</v>
      </c>
      <c r="O598" t="e">
        <f>_xlfn.TEXTBEFORE(_xlfn.TEXTAFTER(Table1[[#This Row],[description]],"Lyrics:"),CHAR(10))</f>
        <v>#N/A</v>
      </c>
      <c r="P598" t="e">
        <f>_xlfn.TEXTBEFORE(_xlfn.TEXTAFTER(Table1[[#This Row],[description]],"Composer:"),CHAR(10))</f>
        <v>#N/A</v>
      </c>
      <c r="Q598" t="e">
        <f>_xlfn.TEXTBEFORE(_xlfn.TEXTAFTER(Table1[[#This Row],[description]],CHAR(10)&amp;"Music:"),CHAR(10))</f>
        <v>#N/A</v>
      </c>
      <c r="R598" t="e">
        <f>_xlfn.TEXTBEFORE(_xlfn.TEXTAFTER(Table1[[#This Row],[description]],CHAR(10)&amp;"Video:"),CHAR(10))</f>
        <v>#N/A</v>
      </c>
      <c r="S598" s="1" t="e">
        <f>HYPERLINK(_xlfn.TEXTBEFORE(_xlfn.TEXTAFTER(Table1[[#This Row],[description]],"YouTube Music:"),CHAR(10)))</f>
        <v>#N/A</v>
      </c>
      <c r="T598" s="1" t="e">
        <f>HYPERLINK(_xlfn.TEXTBEFORE(_xlfn.TEXTAFTER(Table1[[#This Row],[description]],"Spotify:"),CHAR(10)))</f>
        <v>#N/A</v>
      </c>
      <c r="U598" s="1" t="e">
        <f>HYPERLINK(_xlfn.TEXTBEFORE(_xlfn.TEXTAFTER(Table1[[#This Row],[description]],"Apple Music:"),CHAR(10)))</f>
        <v>#N/A</v>
      </c>
      <c r="V598" s="1" t="e">
        <f>HYPERLINK(_xlfn.TEXTBEFORE(_xlfn.TEXTAFTER(Table1[[#This Row],[description]], "JioSaavn:"),CHAR(10)))</f>
        <v>#N/A</v>
      </c>
      <c r="W598" s="1" t="e">
        <f>HYPERLINK(_xlfn.TEXTBEFORE(_xlfn.TEXTAFTER(Table1[[#This Row],[description]], "Instagram Reel:"),CHAR(10)))</f>
        <v>#N/A</v>
      </c>
    </row>
    <row r="599" spans="1:23" x14ac:dyDescent="0.3">
      <c r="A599" t="s">
        <v>11</v>
      </c>
      <c r="B599" t="s">
        <v>4269</v>
      </c>
      <c r="C599" t="s">
        <v>4270</v>
      </c>
      <c r="D599" t="s">
        <v>4271</v>
      </c>
      <c r="E599" t="s">
        <v>4268</v>
      </c>
      <c r="F599" t="s">
        <v>16</v>
      </c>
      <c r="G599" t="s">
        <v>285</v>
      </c>
      <c r="H599" t="s">
        <v>4272</v>
      </c>
      <c r="I599" t="s">
        <v>4273</v>
      </c>
      <c r="J599" t="s">
        <v>4274</v>
      </c>
      <c r="K599" t="e">
        <f>LEFT(_xlfn.TEXTAFTER(Table1[[#This Row],[description]],"Music On:"),10)</f>
        <v>#N/A</v>
      </c>
      <c r="L599" t="str" cm="1">
        <f t="array" ref="L5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599" t="str">
        <f>_xlfn.TEXTBEFORE(Table1[[#This Row],[Title]],{":","(","-"})</f>
        <v xml:space="preserve">QATAL </v>
      </c>
      <c r="N599" t="e">
        <f>_xlfn.TEXTBEFORE(_xlfn.TEXTAFTER(Table1[[#This Row],[description]],"Singer:"),CHAR(10))</f>
        <v>#N/A</v>
      </c>
      <c r="O599" t="e">
        <f>_xlfn.TEXTBEFORE(_xlfn.TEXTAFTER(Table1[[#This Row],[description]],"Lyrics:"),CHAR(10))</f>
        <v>#N/A</v>
      </c>
      <c r="P599" t="e">
        <f>_xlfn.TEXTBEFORE(_xlfn.TEXTAFTER(Table1[[#This Row],[description]],"Composer:"),CHAR(10))</f>
        <v>#N/A</v>
      </c>
      <c r="Q599" t="e">
        <f>_xlfn.TEXTBEFORE(_xlfn.TEXTAFTER(Table1[[#This Row],[description]],CHAR(10)&amp;"Music:"),CHAR(10))</f>
        <v>#N/A</v>
      </c>
      <c r="R599" t="e">
        <f>_xlfn.TEXTBEFORE(_xlfn.TEXTAFTER(Table1[[#This Row],[description]],CHAR(10)&amp;"Video:"),CHAR(10))</f>
        <v>#N/A</v>
      </c>
      <c r="S599" s="1" t="e">
        <f>HYPERLINK(_xlfn.TEXTBEFORE(_xlfn.TEXTAFTER(Table1[[#This Row],[description]],"YouTube Music:"),CHAR(10)))</f>
        <v>#N/A</v>
      </c>
      <c r="T599" s="1" t="e">
        <f>HYPERLINK(_xlfn.TEXTBEFORE(_xlfn.TEXTAFTER(Table1[[#This Row],[description]],"Spotify:"),CHAR(10)))</f>
        <v>#N/A</v>
      </c>
      <c r="U599" s="1" t="e">
        <f>HYPERLINK(_xlfn.TEXTBEFORE(_xlfn.TEXTAFTER(Table1[[#This Row],[description]],"Apple Music:"),CHAR(10)))</f>
        <v>#N/A</v>
      </c>
      <c r="V599" s="1" t="e">
        <f>HYPERLINK(_xlfn.TEXTBEFORE(_xlfn.TEXTAFTER(Table1[[#This Row],[description]], "JioSaavn:"),CHAR(10)))</f>
        <v>#N/A</v>
      </c>
      <c r="W599" s="1" t="e">
        <f>HYPERLINK(_xlfn.TEXTBEFORE(_xlfn.TEXTAFTER(Table1[[#This Row],[description]], "Instagram Reel:"),CHAR(10)))</f>
        <v>#N/A</v>
      </c>
    </row>
    <row r="600" spans="1:23" x14ac:dyDescent="0.3">
      <c r="A600" t="s">
        <v>11</v>
      </c>
      <c r="B600" t="s">
        <v>4276</v>
      </c>
      <c r="C600" t="s">
        <v>4277</v>
      </c>
      <c r="D600" t="s">
        <v>4278</v>
      </c>
      <c r="E600" t="s">
        <v>4275</v>
      </c>
      <c r="F600" t="s">
        <v>16</v>
      </c>
      <c r="G600" t="s">
        <v>1584</v>
      </c>
      <c r="H600" t="s">
        <v>4279</v>
      </c>
      <c r="I600" t="s">
        <v>4280</v>
      </c>
      <c r="J600" t="s">
        <v>4281</v>
      </c>
      <c r="K600" t="e">
        <f>LEFT(_xlfn.TEXTAFTER(Table1[[#This Row],[description]],"Music On:"),10)</f>
        <v>#N/A</v>
      </c>
      <c r="L600" t="str" cm="1">
        <f t="array" ref="L6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0" t="str">
        <f>_xlfn.TEXTBEFORE(Table1[[#This Row],[Title]],{":","(","-"})</f>
        <v xml:space="preserve">Love Marriage </v>
      </c>
      <c r="N600" t="e">
        <f>_xlfn.TEXTBEFORE(_xlfn.TEXTAFTER(Table1[[#This Row],[description]],"Singer:"),CHAR(10))</f>
        <v>#N/A</v>
      </c>
      <c r="O600" t="e">
        <f>_xlfn.TEXTBEFORE(_xlfn.TEXTAFTER(Table1[[#This Row],[description]],"Lyrics:"),CHAR(10))</f>
        <v>#N/A</v>
      </c>
      <c r="P600" t="e">
        <f>_xlfn.TEXTBEFORE(_xlfn.TEXTAFTER(Table1[[#This Row],[description]],"Composer:"),CHAR(10))</f>
        <v>#N/A</v>
      </c>
      <c r="Q600" t="e">
        <f>_xlfn.TEXTBEFORE(_xlfn.TEXTAFTER(Table1[[#This Row],[description]],CHAR(10)&amp;"Music:"),CHAR(10))</f>
        <v>#N/A</v>
      </c>
      <c r="R600" t="e">
        <f>_xlfn.TEXTBEFORE(_xlfn.TEXTAFTER(Table1[[#This Row],[description]],CHAR(10)&amp;"Video:"),CHAR(10))</f>
        <v>#N/A</v>
      </c>
      <c r="S600" s="1" t="e">
        <f>HYPERLINK(_xlfn.TEXTBEFORE(_xlfn.TEXTAFTER(Table1[[#This Row],[description]],"YouTube Music:"),CHAR(10)))</f>
        <v>#N/A</v>
      </c>
      <c r="T600" s="1" t="e">
        <f>HYPERLINK(_xlfn.TEXTBEFORE(_xlfn.TEXTAFTER(Table1[[#This Row],[description]],"Spotify:"),CHAR(10)))</f>
        <v>#N/A</v>
      </c>
      <c r="U600" s="1" t="e">
        <f>HYPERLINK(_xlfn.TEXTBEFORE(_xlfn.TEXTAFTER(Table1[[#This Row],[description]],"Apple Music:"),CHAR(10)))</f>
        <v>#N/A</v>
      </c>
      <c r="V600" s="1" t="e">
        <f>HYPERLINK(_xlfn.TEXTBEFORE(_xlfn.TEXTAFTER(Table1[[#This Row],[description]], "JioSaavn:"),CHAR(10)))</f>
        <v>#N/A</v>
      </c>
      <c r="W600" s="1" t="e">
        <f>HYPERLINK(_xlfn.TEXTBEFORE(_xlfn.TEXTAFTER(Table1[[#This Row],[description]], "Instagram Reel:"),CHAR(10)))</f>
        <v>#N/A</v>
      </c>
    </row>
    <row r="601" spans="1:23" x14ac:dyDescent="0.3">
      <c r="A601" t="s">
        <v>11</v>
      </c>
      <c r="B601" t="s">
        <v>4283</v>
      </c>
      <c r="C601" t="s">
        <v>4284</v>
      </c>
      <c r="D601" t="s">
        <v>4285</v>
      </c>
      <c r="E601" t="s">
        <v>4282</v>
      </c>
      <c r="F601" t="s">
        <v>16</v>
      </c>
      <c r="G601" t="s">
        <v>4286</v>
      </c>
      <c r="H601" t="s">
        <v>4287</v>
      </c>
      <c r="I601" t="s">
        <v>4288</v>
      </c>
      <c r="J601" t="s">
        <v>4289</v>
      </c>
      <c r="K601" t="e">
        <f>LEFT(_xlfn.TEXTAFTER(Table1[[#This Row],[description]],"Music On:"),10)</f>
        <v>#N/A</v>
      </c>
      <c r="L601" t="str" cm="1">
        <f t="array" ref="L6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1" t="str">
        <f>_xlfn.TEXTBEFORE(Table1[[#This Row],[Title]],{":","(","-"})</f>
        <v xml:space="preserve">NonVeg </v>
      </c>
      <c r="N601" t="e">
        <f>_xlfn.TEXTBEFORE(_xlfn.TEXTAFTER(Table1[[#This Row],[description]],"Singer:"),CHAR(10))</f>
        <v>#N/A</v>
      </c>
      <c r="O601" t="e">
        <f>_xlfn.TEXTBEFORE(_xlfn.TEXTAFTER(Table1[[#This Row],[description]],"Lyrics:"),CHAR(10))</f>
        <v>#N/A</v>
      </c>
      <c r="P601" t="e">
        <f>_xlfn.TEXTBEFORE(_xlfn.TEXTAFTER(Table1[[#This Row],[description]],"Composer:"),CHAR(10))</f>
        <v>#N/A</v>
      </c>
      <c r="Q601" t="e">
        <f>_xlfn.TEXTBEFORE(_xlfn.TEXTAFTER(Table1[[#This Row],[description]],CHAR(10)&amp;"Music:"),CHAR(10))</f>
        <v>#N/A</v>
      </c>
      <c r="R601" t="e">
        <f>_xlfn.TEXTBEFORE(_xlfn.TEXTAFTER(Table1[[#This Row],[description]],CHAR(10)&amp;"Video:"),CHAR(10))</f>
        <v>#N/A</v>
      </c>
      <c r="S601" s="1" t="e">
        <f>HYPERLINK(_xlfn.TEXTBEFORE(_xlfn.TEXTAFTER(Table1[[#This Row],[description]],"YouTube Music:"),CHAR(10)))</f>
        <v>#N/A</v>
      </c>
      <c r="T601" s="1" t="e">
        <f>HYPERLINK(_xlfn.TEXTBEFORE(_xlfn.TEXTAFTER(Table1[[#This Row],[description]],"Spotify:"),CHAR(10)))</f>
        <v>#N/A</v>
      </c>
      <c r="U601" s="1" t="e">
        <f>HYPERLINK(_xlfn.TEXTBEFORE(_xlfn.TEXTAFTER(Table1[[#This Row],[description]],"Apple Music:"),CHAR(10)))</f>
        <v>#N/A</v>
      </c>
      <c r="V601" s="1" t="e">
        <f>HYPERLINK(_xlfn.TEXTBEFORE(_xlfn.TEXTAFTER(Table1[[#This Row],[description]], "JioSaavn:"),CHAR(10)))</f>
        <v>#N/A</v>
      </c>
      <c r="W601" s="1" t="e">
        <f>HYPERLINK(_xlfn.TEXTBEFORE(_xlfn.TEXTAFTER(Table1[[#This Row],[description]], "Instagram Reel:"),CHAR(10)))</f>
        <v>#N/A</v>
      </c>
    </row>
    <row r="602" spans="1:23" x14ac:dyDescent="0.3">
      <c r="A602" t="s">
        <v>11</v>
      </c>
      <c r="B602" t="s">
        <v>4291</v>
      </c>
      <c r="C602" t="s">
        <v>4292</v>
      </c>
      <c r="D602" t="s">
        <v>4293</v>
      </c>
      <c r="E602" t="s">
        <v>4290</v>
      </c>
      <c r="F602" t="s">
        <v>16</v>
      </c>
      <c r="G602" t="s">
        <v>377</v>
      </c>
      <c r="H602" t="s">
        <v>4294</v>
      </c>
      <c r="I602" t="s">
        <v>4295</v>
      </c>
      <c r="J602" t="s">
        <v>4296</v>
      </c>
      <c r="K602" t="e">
        <f>LEFT(_xlfn.TEXTAFTER(Table1[[#This Row],[description]],"Music On:"),10)</f>
        <v>#N/A</v>
      </c>
      <c r="L602" t="str" cm="1">
        <f t="array" ref="L6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2" t="str">
        <f>_xlfn.TEXTBEFORE(Table1[[#This Row],[Title]],{":","(","-"})</f>
        <v xml:space="preserve">Ronde Ronde </v>
      </c>
      <c r="N602" t="e">
        <f>_xlfn.TEXTBEFORE(_xlfn.TEXTAFTER(Table1[[#This Row],[description]],"Singer:"),CHAR(10))</f>
        <v>#N/A</v>
      </c>
      <c r="O602" t="e">
        <f>_xlfn.TEXTBEFORE(_xlfn.TEXTAFTER(Table1[[#This Row],[description]],"Lyrics:"),CHAR(10))</f>
        <v>#N/A</v>
      </c>
      <c r="P602" t="e">
        <f>_xlfn.TEXTBEFORE(_xlfn.TEXTAFTER(Table1[[#This Row],[description]],"Composer:"),CHAR(10))</f>
        <v>#N/A</v>
      </c>
      <c r="Q602" t="e">
        <f>_xlfn.TEXTBEFORE(_xlfn.TEXTAFTER(Table1[[#This Row],[description]],CHAR(10)&amp;"Music:"),CHAR(10))</f>
        <v>#N/A</v>
      </c>
      <c r="R602" t="e">
        <f>_xlfn.TEXTBEFORE(_xlfn.TEXTAFTER(Table1[[#This Row],[description]],CHAR(10)&amp;"Video:"),CHAR(10))</f>
        <v>#N/A</v>
      </c>
      <c r="S602" s="1" t="e">
        <f>HYPERLINK(_xlfn.TEXTBEFORE(_xlfn.TEXTAFTER(Table1[[#This Row],[description]],"YouTube Music:"),CHAR(10)))</f>
        <v>#N/A</v>
      </c>
      <c r="T602" s="1" t="e">
        <f>HYPERLINK(_xlfn.TEXTBEFORE(_xlfn.TEXTAFTER(Table1[[#This Row],[description]],"Spotify:"),CHAR(10)))</f>
        <v>#N/A</v>
      </c>
      <c r="U602" s="1" t="e">
        <f>HYPERLINK(_xlfn.TEXTBEFORE(_xlfn.TEXTAFTER(Table1[[#This Row],[description]],"Apple Music:"),CHAR(10)))</f>
        <v>#N/A</v>
      </c>
      <c r="V602" s="1" t="e">
        <f>HYPERLINK(_xlfn.TEXTBEFORE(_xlfn.TEXTAFTER(Table1[[#This Row],[description]], "JioSaavn:"),CHAR(10)))</f>
        <v>#N/A</v>
      </c>
      <c r="W602" s="1" t="e">
        <f>HYPERLINK(_xlfn.TEXTBEFORE(_xlfn.TEXTAFTER(Table1[[#This Row],[description]], "Instagram Reel:"),CHAR(10)))</f>
        <v>#N/A</v>
      </c>
    </row>
    <row r="603" spans="1:23" x14ac:dyDescent="0.3">
      <c r="A603" t="s">
        <v>11</v>
      </c>
      <c r="B603" t="s">
        <v>4298</v>
      </c>
      <c r="C603" t="s">
        <v>4299</v>
      </c>
      <c r="D603" t="s">
        <v>4300</v>
      </c>
      <c r="E603" t="s">
        <v>4297</v>
      </c>
      <c r="F603" t="s">
        <v>16</v>
      </c>
      <c r="G603" t="s">
        <v>3478</v>
      </c>
      <c r="H603" t="s">
        <v>4301</v>
      </c>
      <c r="I603" t="s">
        <v>4302</v>
      </c>
      <c r="J603" t="s">
        <v>4303</v>
      </c>
      <c r="K603" t="e">
        <f>LEFT(_xlfn.TEXTAFTER(Table1[[#This Row],[description]],"Music On:"),10)</f>
        <v>#N/A</v>
      </c>
      <c r="L603" t="str" cm="1">
        <f t="array" ref="L6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3" t="str">
        <f>_xlfn.TEXTBEFORE(Table1[[#This Row],[Title]],{":","(","-"})</f>
        <v xml:space="preserve">NonVeg </v>
      </c>
      <c r="N603" t="e">
        <f>_xlfn.TEXTBEFORE(_xlfn.TEXTAFTER(Table1[[#This Row],[description]],"Singer:"),CHAR(10))</f>
        <v>#N/A</v>
      </c>
      <c r="O603" t="e">
        <f>_xlfn.TEXTBEFORE(_xlfn.TEXTAFTER(Table1[[#This Row],[description]],"Lyrics:"),CHAR(10))</f>
        <v>#N/A</v>
      </c>
      <c r="P603" t="e">
        <f>_xlfn.TEXTBEFORE(_xlfn.TEXTAFTER(Table1[[#This Row],[description]],"Composer:"),CHAR(10))</f>
        <v>#N/A</v>
      </c>
      <c r="Q603" t="e">
        <f>_xlfn.TEXTBEFORE(_xlfn.TEXTAFTER(Table1[[#This Row],[description]],CHAR(10)&amp;"Music:"),CHAR(10))</f>
        <v>#N/A</v>
      </c>
      <c r="R603" t="e">
        <f>_xlfn.TEXTBEFORE(_xlfn.TEXTAFTER(Table1[[#This Row],[description]],CHAR(10)&amp;"Video:"),CHAR(10))</f>
        <v>#N/A</v>
      </c>
      <c r="S603" s="1" t="e">
        <f>HYPERLINK(_xlfn.TEXTBEFORE(_xlfn.TEXTAFTER(Table1[[#This Row],[description]],"YouTube Music:"),CHAR(10)))</f>
        <v>#N/A</v>
      </c>
      <c r="T603" s="1" t="e">
        <f>HYPERLINK(_xlfn.TEXTBEFORE(_xlfn.TEXTAFTER(Table1[[#This Row],[description]],"Spotify:"),CHAR(10)))</f>
        <v>#N/A</v>
      </c>
      <c r="U603" s="1" t="e">
        <f>HYPERLINK(_xlfn.TEXTBEFORE(_xlfn.TEXTAFTER(Table1[[#This Row],[description]],"Apple Music:"),CHAR(10)))</f>
        <v>#N/A</v>
      </c>
      <c r="V603" s="1" t="e">
        <f>HYPERLINK(_xlfn.TEXTBEFORE(_xlfn.TEXTAFTER(Table1[[#This Row],[description]], "JioSaavn:"),CHAR(10)))</f>
        <v>#N/A</v>
      </c>
      <c r="W603" s="1" t="e">
        <f>HYPERLINK(_xlfn.TEXTBEFORE(_xlfn.TEXTAFTER(Table1[[#This Row],[description]], "Instagram Reel:"),CHAR(10)))</f>
        <v>#N/A</v>
      </c>
    </row>
    <row r="604" spans="1:23" x14ac:dyDescent="0.3">
      <c r="A604" t="s">
        <v>11</v>
      </c>
      <c r="B604" t="s">
        <v>4305</v>
      </c>
      <c r="C604" t="s">
        <v>4306</v>
      </c>
      <c r="D604" t="s">
        <v>4307</v>
      </c>
      <c r="E604" t="s">
        <v>4304</v>
      </c>
      <c r="F604" t="s">
        <v>16</v>
      </c>
      <c r="G604" t="s">
        <v>1861</v>
      </c>
      <c r="H604" t="s">
        <v>4308</v>
      </c>
      <c r="I604" t="s">
        <v>4309</v>
      </c>
      <c r="J604" t="s">
        <v>4310</v>
      </c>
      <c r="K604" t="e">
        <f>LEFT(_xlfn.TEXTAFTER(Table1[[#This Row],[description]],"Music On:"),10)</f>
        <v>#N/A</v>
      </c>
      <c r="L604" t="str" cm="1">
        <f t="array" ref="L6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4" t="str">
        <f>_xlfn.TEXTBEFORE(Table1[[#This Row],[Title]],{":","(","-"})</f>
        <v xml:space="preserve">Tera Mera Viah </v>
      </c>
      <c r="N604" t="e">
        <f>_xlfn.TEXTBEFORE(_xlfn.TEXTAFTER(Table1[[#This Row],[description]],"Singer:"),CHAR(10))</f>
        <v>#N/A</v>
      </c>
      <c r="O604" t="e">
        <f>_xlfn.TEXTBEFORE(_xlfn.TEXTAFTER(Table1[[#This Row],[description]],"Lyrics:"),CHAR(10))</f>
        <v>#N/A</v>
      </c>
      <c r="P604" t="e">
        <f>_xlfn.TEXTBEFORE(_xlfn.TEXTAFTER(Table1[[#This Row],[description]],"Composer:"),CHAR(10))</f>
        <v>#N/A</v>
      </c>
      <c r="Q604" t="e">
        <f>_xlfn.TEXTBEFORE(_xlfn.TEXTAFTER(Table1[[#This Row],[description]],CHAR(10)&amp;"Music:"),CHAR(10))</f>
        <v>#N/A</v>
      </c>
      <c r="R604" t="e">
        <f>_xlfn.TEXTBEFORE(_xlfn.TEXTAFTER(Table1[[#This Row],[description]],CHAR(10)&amp;"Video:"),CHAR(10))</f>
        <v>#N/A</v>
      </c>
      <c r="S604" s="1" t="e">
        <f>HYPERLINK(_xlfn.TEXTBEFORE(_xlfn.TEXTAFTER(Table1[[#This Row],[description]],"YouTube Music:"),CHAR(10)))</f>
        <v>#N/A</v>
      </c>
      <c r="T604" s="1" t="e">
        <f>HYPERLINK(_xlfn.TEXTBEFORE(_xlfn.TEXTAFTER(Table1[[#This Row],[description]],"Spotify:"),CHAR(10)))</f>
        <v>#N/A</v>
      </c>
      <c r="U604" s="1" t="e">
        <f>HYPERLINK(_xlfn.TEXTBEFORE(_xlfn.TEXTAFTER(Table1[[#This Row],[description]],"Apple Music:"),CHAR(10)))</f>
        <v>#N/A</v>
      </c>
      <c r="V604" s="1" t="e">
        <f>HYPERLINK(_xlfn.TEXTBEFORE(_xlfn.TEXTAFTER(Table1[[#This Row],[description]], "JioSaavn:"),CHAR(10)))</f>
        <v>#N/A</v>
      </c>
      <c r="W604" s="1" t="e">
        <f>HYPERLINK(_xlfn.TEXTBEFORE(_xlfn.TEXTAFTER(Table1[[#This Row],[description]], "Instagram Reel:"),CHAR(10)))</f>
        <v>#N/A</v>
      </c>
    </row>
    <row r="605" spans="1:23" x14ac:dyDescent="0.3">
      <c r="A605" t="s">
        <v>11</v>
      </c>
      <c r="B605" t="s">
        <v>4312</v>
      </c>
      <c r="C605" t="s">
        <v>4313</v>
      </c>
      <c r="D605" t="s">
        <v>4314</v>
      </c>
      <c r="E605" t="s">
        <v>4311</v>
      </c>
      <c r="F605" t="s">
        <v>16</v>
      </c>
      <c r="G605" t="s">
        <v>4315</v>
      </c>
      <c r="H605" t="s">
        <v>4316</v>
      </c>
      <c r="I605" t="s">
        <v>4317</v>
      </c>
      <c r="J605" t="s">
        <v>4318</v>
      </c>
      <c r="K605" t="e">
        <f>LEFT(_xlfn.TEXTAFTER(Table1[[#This Row],[description]],"Music On:"),10)</f>
        <v>#N/A</v>
      </c>
      <c r="L605" t="str" cm="1">
        <f t="array" ref="L6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5" t="str">
        <f>_xlfn.TEXTBEFORE(Table1[[#This Row],[Title]],{":","(","-"})</f>
        <v xml:space="preserve">Warning </v>
      </c>
      <c r="N605" t="e">
        <f>_xlfn.TEXTBEFORE(_xlfn.TEXTAFTER(Table1[[#This Row],[description]],"Singer:"),CHAR(10))</f>
        <v>#N/A</v>
      </c>
      <c r="O605" t="e">
        <f>_xlfn.TEXTBEFORE(_xlfn.TEXTAFTER(Table1[[#This Row],[description]],"Lyrics:"),CHAR(10))</f>
        <v>#N/A</v>
      </c>
      <c r="P605" t="e">
        <f>_xlfn.TEXTBEFORE(_xlfn.TEXTAFTER(Table1[[#This Row],[description]],"Composer:"),CHAR(10))</f>
        <v>#N/A</v>
      </c>
      <c r="Q605" t="e">
        <f>_xlfn.TEXTBEFORE(_xlfn.TEXTAFTER(Table1[[#This Row],[description]],CHAR(10)&amp;"Music:"),CHAR(10))</f>
        <v>#N/A</v>
      </c>
      <c r="R605" t="e">
        <f>_xlfn.TEXTBEFORE(_xlfn.TEXTAFTER(Table1[[#This Row],[description]],CHAR(10)&amp;"Video:"),CHAR(10))</f>
        <v>#N/A</v>
      </c>
      <c r="S605" s="1" t="e">
        <f>HYPERLINK(_xlfn.TEXTBEFORE(_xlfn.TEXTAFTER(Table1[[#This Row],[description]],"YouTube Music:"),CHAR(10)))</f>
        <v>#N/A</v>
      </c>
      <c r="T605" s="1" t="e">
        <f>HYPERLINK(_xlfn.TEXTBEFORE(_xlfn.TEXTAFTER(Table1[[#This Row],[description]],"Spotify:"),CHAR(10)))</f>
        <v>#N/A</v>
      </c>
      <c r="U605" s="1" t="e">
        <f>HYPERLINK(_xlfn.TEXTBEFORE(_xlfn.TEXTAFTER(Table1[[#This Row],[description]],"Apple Music:"),CHAR(10)))</f>
        <v>#N/A</v>
      </c>
      <c r="V605" s="1" t="e">
        <f>HYPERLINK(_xlfn.TEXTBEFORE(_xlfn.TEXTAFTER(Table1[[#This Row],[description]], "JioSaavn:"),CHAR(10)))</f>
        <v>#N/A</v>
      </c>
      <c r="W605" s="1" t="e">
        <f>HYPERLINK(_xlfn.TEXTBEFORE(_xlfn.TEXTAFTER(Table1[[#This Row],[description]], "Instagram Reel:"),CHAR(10)))</f>
        <v>#N/A</v>
      </c>
    </row>
    <row r="606" spans="1:23" x14ac:dyDescent="0.3">
      <c r="A606" t="s">
        <v>11</v>
      </c>
      <c r="B606" t="s">
        <v>4320</v>
      </c>
      <c r="C606" t="s">
        <v>4321</v>
      </c>
      <c r="D606" t="s">
        <v>4322</v>
      </c>
      <c r="E606" t="s">
        <v>4319</v>
      </c>
      <c r="F606" t="s">
        <v>16</v>
      </c>
      <c r="G606" t="s">
        <v>983</v>
      </c>
      <c r="H606" t="s">
        <v>4323</v>
      </c>
      <c r="I606" t="s">
        <v>4324</v>
      </c>
      <c r="J606" t="s">
        <v>4325</v>
      </c>
      <c r="K606" t="e">
        <f>LEFT(_xlfn.TEXTAFTER(Table1[[#This Row],[description]],"Music On:"),10)</f>
        <v>#N/A</v>
      </c>
      <c r="L606" t="str" cm="1">
        <f t="array" ref="L6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6" t="str">
        <f>_xlfn.TEXTBEFORE(Table1[[#This Row],[Title]],{":","(","-"})</f>
        <v xml:space="preserve">Unni Ikki </v>
      </c>
      <c r="N606" t="e">
        <f>_xlfn.TEXTBEFORE(_xlfn.TEXTAFTER(Table1[[#This Row],[description]],"Singer:"),CHAR(10))</f>
        <v>#N/A</v>
      </c>
      <c r="O606" t="e">
        <f>_xlfn.TEXTBEFORE(_xlfn.TEXTAFTER(Table1[[#This Row],[description]],"Lyrics:"),CHAR(10))</f>
        <v>#N/A</v>
      </c>
      <c r="P606" t="e">
        <f>_xlfn.TEXTBEFORE(_xlfn.TEXTAFTER(Table1[[#This Row],[description]],"Composer:"),CHAR(10))</f>
        <v>#N/A</v>
      </c>
      <c r="Q606" t="e">
        <f>_xlfn.TEXTBEFORE(_xlfn.TEXTAFTER(Table1[[#This Row],[description]],CHAR(10)&amp;"Music:"),CHAR(10))</f>
        <v>#N/A</v>
      </c>
      <c r="R606" t="e">
        <f>_xlfn.TEXTBEFORE(_xlfn.TEXTAFTER(Table1[[#This Row],[description]],CHAR(10)&amp;"Video:"),CHAR(10))</f>
        <v>#N/A</v>
      </c>
      <c r="S606" s="1" t="e">
        <f>HYPERLINK(_xlfn.TEXTBEFORE(_xlfn.TEXTAFTER(Table1[[#This Row],[description]],"YouTube Music:"),CHAR(10)))</f>
        <v>#N/A</v>
      </c>
      <c r="T606" s="1" t="e">
        <f>HYPERLINK(_xlfn.TEXTBEFORE(_xlfn.TEXTAFTER(Table1[[#This Row],[description]],"Spotify:"),CHAR(10)))</f>
        <v>#N/A</v>
      </c>
      <c r="U606" s="1" t="e">
        <f>HYPERLINK(_xlfn.TEXTBEFORE(_xlfn.TEXTAFTER(Table1[[#This Row],[description]],"Apple Music:"),CHAR(10)))</f>
        <v>#N/A</v>
      </c>
      <c r="V606" s="1" t="e">
        <f>HYPERLINK(_xlfn.TEXTBEFORE(_xlfn.TEXTAFTER(Table1[[#This Row],[description]], "JioSaavn:"),CHAR(10)))</f>
        <v>#N/A</v>
      </c>
      <c r="W606" s="1" t="e">
        <f>HYPERLINK(_xlfn.TEXTBEFORE(_xlfn.TEXTAFTER(Table1[[#This Row],[description]], "Instagram Reel:"),CHAR(10)))</f>
        <v>#N/A</v>
      </c>
    </row>
    <row r="607" spans="1:23" x14ac:dyDescent="0.3">
      <c r="A607" t="s">
        <v>11</v>
      </c>
      <c r="B607" t="s">
        <v>4327</v>
      </c>
      <c r="C607" t="s">
        <v>4328</v>
      </c>
      <c r="D607" t="s">
        <v>4329</v>
      </c>
      <c r="E607" t="s">
        <v>4326</v>
      </c>
      <c r="F607" t="s">
        <v>16</v>
      </c>
      <c r="G607" t="s">
        <v>4330</v>
      </c>
      <c r="H607" t="s">
        <v>4331</v>
      </c>
      <c r="I607" t="s">
        <v>4332</v>
      </c>
      <c r="J607" t="s">
        <v>4333</v>
      </c>
      <c r="K607" t="e">
        <f>LEFT(_xlfn.TEXTAFTER(Table1[[#This Row],[description]],"Music On:"),10)</f>
        <v>#N/A</v>
      </c>
      <c r="L607" t="str" cm="1">
        <f t="array" ref="L6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7" t="str">
        <f>_xlfn.TEXTBEFORE(Table1[[#This Row],[Title]],{":","(","-"})</f>
        <v xml:space="preserve">Unni Ikki </v>
      </c>
      <c r="N607" t="e">
        <f>_xlfn.TEXTBEFORE(_xlfn.TEXTAFTER(Table1[[#This Row],[description]],"Singer:"),CHAR(10))</f>
        <v>#N/A</v>
      </c>
      <c r="O607" t="e">
        <f>_xlfn.TEXTBEFORE(_xlfn.TEXTAFTER(Table1[[#This Row],[description]],"Lyrics:"),CHAR(10))</f>
        <v>#N/A</v>
      </c>
      <c r="P607" t="e">
        <f>_xlfn.TEXTBEFORE(_xlfn.TEXTAFTER(Table1[[#This Row],[description]],"Composer:"),CHAR(10))</f>
        <v>#N/A</v>
      </c>
      <c r="Q607" t="e">
        <f>_xlfn.TEXTBEFORE(_xlfn.TEXTAFTER(Table1[[#This Row],[description]],CHAR(10)&amp;"Music:"),CHAR(10))</f>
        <v>#N/A</v>
      </c>
      <c r="R607" t="e">
        <f>_xlfn.TEXTBEFORE(_xlfn.TEXTAFTER(Table1[[#This Row],[description]],CHAR(10)&amp;"Video:"),CHAR(10))</f>
        <v>#N/A</v>
      </c>
      <c r="S607" s="1" t="e">
        <f>HYPERLINK(_xlfn.TEXTBEFORE(_xlfn.TEXTAFTER(Table1[[#This Row],[description]],"YouTube Music:"),CHAR(10)))</f>
        <v>#N/A</v>
      </c>
      <c r="T607" s="1" t="e">
        <f>HYPERLINK(_xlfn.TEXTBEFORE(_xlfn.TEXTAFTER(Table1[[#This Row],[description]],"Spotify:"),CHAR(10)))</f>
        <v>#N/A</v>
      </c>
      <c r="U607" s="1" t="e">
        <f>HYPERLINK(_xlfn.TEXTBEFORE(_xlfn.TEXTAFTER(Table1[[#This Row],[description]],"Apple Music:"),CHAR(10)))</f>
        <v>#N/A</v>
      </c>
      <c r="V607" s="1" t="e">
        <f>HYPERLINK(_xlfn.TEXTBEFORE(_xlfn.TEXTAFTER(Table1[[#This Row],[description]], "JioSaavn:"),CHAR(10)))</f>
        <v>#N/A</v>
      </c>
      <c r="W607" s="1" t="e">
        <f>HYPERLINK(_xlfn.TEXTBEFORE(_xlfn.TEXTAFTER(Table1[[#This Row],[description]], "Instagram Reel:"),CHAR(10)))</f>
        <v>#N/A</v>
      </c>
    </row>
    <row r="608" spans="1:23" x14ac:dyDescent="0.3">
      <c r="A608" t="s">
        <v>11</v>
      </c>
      <c r="B608" t="s">
        <v>4335</v>
      </c>
      <c r="C608" t="s">
        <v>4336</v>
      </c>
      <c r="D608" t="s">
        <v>4337</v>
      </c>
      <c r="E608" t="s">
        <v>4334</v>
      </c>
      <c r="F608" t="s">
        <v>16</v>
      </c>
      <c r="G608" t="s">
        <v>423</v>
      </c>
      <c r="H608" t="s">
        <v>4338</v>
      </c>
      <c r="I608" t="s">
        <v>4339</v>
      </c>
      <c r="J608" t="s">
        <v>4340</v>
      </c>
      <c r="K608" t="e">
        <f>LEFT(_xlfn.TEXTAFTER(Table1[[#This Row],[description]],"Music On:"),10)</f>
        <v>#N/A</v>
      </c>
      <c r="L608" t="str" cm="1">
        <f t="array" ref="L6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8" t="str">
        <f>_xlfn.TEXTBEFORE(Table1[[#This Row],[Title]],{":","(","-"})</f>
        <v xml:space="preserve">Jordan Sandhu &amp; Gurlez Akhtar | Gold Platinum </v>
      </c>
      <c r="N608" t="e">
        <f>_xlfn.TEXTBEFORE(_xlfn.TEXTAFTER(Table1[[#This Row],[description]],"Singer:"),CHAR(10))</f>
        <v>#N/A</v>
      </c>
      <c r="O608" t="e">
        <f>_xlfn.TEXTBEFORE(_xlfn.TEXTAFTER(Table1[[#This Row],[description]],"Lyrics:"),CHAR(10))</f>
        <v>#N/A</v>
      </c>
      <c r="P608" t="e">
        <f>_xlfn.TEXTBEFORE(_xlfn.TEXTAFTER(Table1[[#This Row],[description]],"Composer:"),CHAR(10))</f>
        <v>#N/A</v>
      </c>
      <c r="Q608" t="e">
        <f>_xlfn.TEXTBEFORE(_xlfn.TEXTAFTER(Table1[[#This Row],[description]],CHAR(10)&amp;"Music:"),CHAR(10))</f>
        <v>#N/A</v>
      </c>
      <c r="R608" t="e">
        <f>_xlfn.TEXTBEFORE(_xlfn.TEXTAFTER(Table1[[#This Row],[description]],CHAR(10)&amp;"Video:"),CHAR(10))</f>
        <v>#N/A</v>
      </c>
      <c r="S608" s="1" t="e">
        <f>HYPERLINK(_xlfn.TEXTBEFORE(_xlfn.TEXTAFTER(Table1[[#This Row],[description]],"YouTube Music:"),CHAR(10)))</f>
        <v>#N/A</v>
      </c>
      <c r="T608" s="1" t="e">
        <f>HYPERLINK(_xlfn.TEXTBEFORE(_xlfn.TEXTAFTER(Table1[[#This Row],[description]],"Spotify:"),CHAR(10)))</f>
        <v>#N/A</v>
      </c>
      <c r="U608" s="1" t="e">
        <f>HYPERLINK(_xlfn.TEXTBEFORE(_xlfn.TEXTAFTER(Table1[[#This Row],[description]],"Apple Music:"),CHAR(10)))</f>
        <v>#N/A</v>
      </c>
      <c r="V608" s="1" t="e">
        <f>HYPERLINK(_xlfn.TEXTBEFORE(_xlfn.TEXTAFTER(Table1[[#This Row],[description]], "JioSaavn:"),CHAR(10)))</f>
        <v>#N/A</v>
      </c>
      <c r="W608" s="1" t="e">
        <f>HYPERLINK(_xlfn.TEXTBEFORE(_xlfn.TEXTAFTER(Table1[[#This Row],[description]], "Instagram Reel:"),CHAR(10)))</f>
        <v>#N/A</v>
      </c>
    </row>
    <row r="609" spans="1:23" x14ac:dyDescent="0.3">
      <c r="A609" t="s">
        <v>11</v>
      </c>
      <c r="B609" t="s">
        <v>4342</v>
      </c>
      <c r="C609" t="s">
        <v>4343</v>
      </c>
      <c r="D609" t="s">
        <v>4344</v>
      </c>
      <c r="E609" t="s">
        <v>4341</v>
      </c>
      <c r="F609" t="s">
        <v>16</v>
      </c>
      <c r="G609" t="s">
        <v>369</v>
      </c>
      <c r="H609" t="s">
        <v>4345</v>
      </c>
      <c r="I609" t="s">
        <v>4346</v>
      </c>
      <c r="J609" t="s">
        <v>4347</v>
      </c>
      <c r="K609" t="e">
        <f>LEFT(_xlfn.TEXTAFTER(Table1[[#This Row],[description]],"Music On:"),10)</f>
        <v>#N/A</v>
      </c>
      <c r="L609" t="str" cm="1">
        <f t="array" ref="L6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09" t="str">
        <f>_xlfn.TEXTBEFORE(Table1[[#This Row],[Title]],{":","(","-"})</f>
        <v xml:space="preserve">Tera Mera Viah </v>
      </c>
      <c r="N609" t="e">
        <f>_xlfn.TEXTBEFORE(_xlfn.TEXTAFTER(Table1[[#This Row],[description]],"Singer:"),CHAR(10))</f>
        <v>#N/A</v>
      </c>
      <c r="O609" t="e">
        <f>_xlfn.TEXTBEFORE(_xlfn.TEXTAFTER(Table1[[#This Row],[description]],"Lyrics:"),CHAR(10))</f>
        <v>#N/A</v>
      </c>
      <c r="P609" t="e">
        <f>_xlfn.TEXTBEFORE(_xlfn.TEXTAFTER(Table1[[#This Row],[description]],"Composer:"),CHAR(10))</f>
        <v>#N/A</v>
      </c>
      <c r="Q609" t="e">
        <f>_xlfn.TEXTBEFORE(_xlfn.TEXTAFTER(Table1[[#This Row],[description]],CHAR(10)&amp;"Music:"),CHAR(10))</f>
        <v>#N/A</v>
      </c>
      <c r="R609" t="e">
        <f>_xlfn.TEXTBEFORE(_xlfn.TEXTAFTER(Table1[[#This Row],[description]],CHAR(10)&amp;"Video:"),CHAR(10))</f>
        <v>#N/A</v>
      </c>
      <c r="S609" s="1" t="e">
        <f>HYPERLINK(_xlfn.TEXTBEFORE(_xlfn.TEXTAFTER(Table1[[#This Row],[description]],"YouTube Music:"),CHAR(10)))</f>
        <v>#N/A</v>
      </c>
      <c r="T609" s="1" t="e">
        <f>HYPERLINK(_xlfn.TEXTBEFORE(_xlfn.TEXTAFTER(Table1[[#This Row],[description]],"Spotify:"),CHAR(10)))</f>
        <v>#N/A</v>
      </c>
      <c r="U609" s="1" t="e">
        <f>HYPERLINK(_xlfn.TEXTBEFORE(_xlfn.TEXTAFTER(Table1[[#This Row],[description]],"Apple Music:"),CHAR(10)))</f>
        <v>#N/A</v>
      </c>
      <c r="V609" s="1" t="e">
        <f>HYPERLINK(_xlfn.TEXTBEFORE(_xlfn.TEXTAFTER(Table1[[#This Row],[description]], "JioSaavn:"),CHAR(10)))</f>
        <v>#N/A</v>
      </c>
      <c r="W609" s="1" t="e">
        <f>HYPERLINK(_xlfn.TEXTBEFORE(_xlfn.TEXTAFTER(Table1[[#This Row],[description]], "Instagram Reel:"),CHAR(10)))</f>
        <v>#N/A</v>
      </c>
    </row>
    <row r="610" spans="1:23" x14ac:dyDescent="0.3">
      <c r="A610" t="s">
        <v>11</v>
      </c>
      <c r="B610" t="s">
        <v>4349</v>
      </c>
      <c r="C610" t="s">
        <v>4350</v>
      </c>
      <c r="D610" t="s">
        <v>4351</v>
      </c>
      <c r="E610" t="s">
        <v>4348</v>
      </c>
      <c r="F610" t="s">
        <v>16</v>
      </c>
      <c r="G610" t="s">
        <v>1692</v>
      </c>
      <c r="H610" t="s">
        <v>4352</v>
      </c>
      <c r="I610" t="s">
        <v>2387</v>
      </c>
      <c r="J610" t="s">
        <v>4353</v>
      </c>
      <c r="K610" t="e">
        <f>LEFT(_xlfn.TEXTAFTER(Table1[[#This Row],[description]],"Music On:"),10)</f>
        <v>#N/A</v>
      </c>
      <c r="L610" t="str" cm="1">
        <f t="array" ref="L6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0" t="str">
        <f>_xlfn.TEXTBEFORE(Table1[[#This Row],[Title]],{":","(","-"})</f>
        <v xml:space="preserve">Ronde Ronde </v>
      </c>
      <c r="N610" t="e">
        <f>_xlfn.TEXTBEFORE(_xlfn.TEXTAFTER(Table1[[#This Row],[description]],"Singer:"),CHAR(10))</f>
        <v>#N/A</v>
      </c>
      <c r="O610" t="e">
        <f>_xlfn.TEXTBEFORE(_xlfn.TEXTAFTER(Table1[[#This Row],[description]],"Lyrics:"),CHAR(10))</f>
        <v>#N/A</v>
      </c>
      <c r="P610" t="e">
        <f>_xlfn.TEXTBEFORE(_xlfn.TEXTAFTER(Table1[[#This Row],[description]],"Composer:"),CHAR(10))</f>
        <v>#N/A</v>
      </c>
      <c r="Q610" t="e">
        <f>_xlfn.TEXTBEFORE(_xlfn.TEXTAFTER(Table1[[#This Row],[description]],CHAR(10)&amp;"Music:"),CHAR(10))</f>
        <v>#N/A</v>
      </c>
      <c r="R610" t="e">
        <f>_xlfn.TEXTBEFORE(_xlfn.TEXTAFTER(Table1[[#This Row],[description]],CHAR(10)&amp;"Video:"),CHAR(10))</f>
        <v>#N/A</v>
      </c>
      <c r="S610" s="1" t="e">
        <f>HYPERLINK(_xlfn.TEXTBEFORE(_xlfn.TEXTAFTER(Table1[[#This Row],[description]],"YouTube Music:"),CHAR(10)))</f>
        <v>#N/A</v>
      </c>
      <c r="T610" s="1" t="e">
        <f>HYPERLINK(_xlfn.TEXTBEFORE(_xlfn.TEXTAFTER(Table1[[#This Row],[description]],"Spotify:"),CHAR(10)))</f>
        <v>#N/A</v>
      </c>
      <c r="U610" s="1" t="e">
        <f>HYPERLINK(_xlfn.TEXTBEFORE(_xlfn.TEXTAFTER(Table1[[#This Row],[description]],"Apple Music:"),CHAR(10)))</f>
        <v>#N/A</v>
      </c>
      <c r="V610" s="1" t="e">
        <f>HYPERLINK(_xlfn.TEXTBEFORE(_xlfn.TEXTAFTER(Table1[[#This Row],[description]], "JioSaavn:"),CHAR(10)))</f>
        <v>#N/A</v>
      </c>
      <c r="W610" s="1" t="e">
        <f>HYPERLINK(_xlfn.TEXTBEFORE(_xlfn.TEXTAFTER(Table1[[#This Row],[description]], "Instagram Reel:"),CHAR(10)))</f>
        <v>#N/A</v>
      </c>
    </row>
    <row r="611" spans="1:23" x14ac:dyDescent="0.3">
      <c r="A611" t="s">
        <v>11</v>
      </c>
      <c r="B611" t="s">
        <v>4355</v>
      </c>
      <c r="C611" t="s">
        <v>4356</v>
      </c>
      <c r="D611" t="s">
        <v>4357</v>
      </c>
      <c r="E611" t="s">
        <v>4354</v>
      </c>
      <c r="F611" t="s">
        <v>16</v>
      </c>
      <c r="G611" t="s">
        <v>983</v>
      </c>
      <c r="H611" t="s">
        <v>4358</v>
      </c>
      <c r="I611" t="s">
        <v>4359</v>
      </c>
      <c r="J611" t="s">
        <v>4360</v>
      </c>
      <c r="K611" t="e">
        <f>LEFT(_xlfn.TEXTAFTER(Table1[[#This Row],[description]],"Music On:"),10)</f>
        <v>#N/A</v>
      </c>
      <c r="L611" t="str" cm="1">
        <f t="array" ref="L6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1" t="str">
        <f>_xlfn.TEXTBEFORE(Table1[[#This Row],[Title]],{":","(","-"})</f>
        <v xml:space="preserve">QATAL Video </v>
      </c>
      <c r="N611" t="e">
        <f>_xlfn.TEXTBEFORE(_xlfn.TEXTAFTER(Table1[[#This Row],[description]],"Singer:"),CHAR(10))</f>
        <v>#N/A</v>
      </c>
      <c r="O611" t="e">
        <f>_xlfn.TEXTBEFORE(_xlfn.TEXTAFTER(Table1[[#This Row],[description]],"Lyrics:"),CHAR(10))</f>
        <v>#N/A</v>
      </c>
      <c r="P611" t="e">
        <f>_xlfn.TEXTBEFORE(_xlfn.TEXTAFTER(Table1[[#This Row],[description]],"Composer:"),CHAR(10))</f>
        <v>#N/A</v>
      </c>
      <c r="Q611" t="e">
        <f>_xlfn.TEXTBEFORE(_xlfn.TEXTAFTER(Table1[[#This Row],[description]],CHAR(10)&amp;"Music:"),CHAR(10))</f>
        <v>#N/A</v>
      </c>
      <c r="R611" t="e">
        <f>_xlfn.TEXTBEFORE(_xlfn.TEXTAFTER(Table1[[#This Row],[description]],CHAR(10)&amp;"Video:"),CHAR(10))</f>
        <v>#N/A</v>
      </c>
      <c r="S611" s="1" t="e">
        <f>HYPERLINK(_xlfn.TEXTBEFORE(_xlfn.TEXTAFTER(Table1[[#This Row],[description]],"YouTube Music:"),CHAR(10)))</f>
        <v>#N/A</v>
      </c>
      <c r="T611" s="1" t="e">
        <f>HYPERLINK(_xlfn.TEXTBEFORE(_xlfn.TEXTAFTER(Table1[[#This Row],[description]],"Spotify:"),CHAR(10)))</f>
        <v>#N/A</v>
      </c>
      <c r="U611" s="1" t="e">
        <f>HYPERLINK(_xlfn.TEXTBEFORE(_xlfn.TEXTAFTER(Table1[[#This Row],[description]],"Apple Music:"),CHAR(10)))</f>
        <v>#N/A</v>
      </c>
      <c r="V611" s="1" t="e">
        <f>HYPERLINK(_xlfn.TEXTBEFORE(_xlfn.TEXTAFTER(Table1[[#This Row],[description]], "JioSaavn:"),CHAR(10)))</f>
        <v>#N/A</v>
      </c>
      <c r="W611" s="1" t="e">
        <f>HYPERLINK(_xlfn.TEXTBEFORE(_xlfn.TEXTAFTER(Table1[[#This Row],[description]], "Instagram Reel:"),CHAR(10)))</f>
        <v>#N/A</v>
      </c>
    </row>
    <row r="612" spans="1:23" x14ac:dyDescent="0.3">
      <c r="A612" t="s">
        <v>11</v>
      </c>
      <c r="B612" t="s">
        <v>4362</v>
      </c>
      <c r="C612" t="s">
        <v>4363</v>
      </c>
      <c r="D612" t="s">
        <v>4364</v>
      </c>
      <c r="E612" t="s">
        <v>4361</v>
      </c>
      <c r="F612" t="s">
        <v>16</v>
      </c>
      <c r="G612" t="s">
        <v>509</v>
      </c>
      <c r="H612" t="s">
        <v>4365</v>
      </c>
      <c r="I612" t="s">
        <v>4366</v>
      </c>
      <c r="J612" t="s">
        <v>4367</v>
      </c>
      <c r="K612" t="e">
        <f>LEFT(_xlfn.TEXTAFTER(Table1[[#This Row],[description]],"Music On:"),10)</f>
        <v>#N/A</v>
      </c>
      <c r="L612" t="str" cm="1">
        <f t="array" ref="L6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2" t="str">
        <f>_xlfn.TEXTBEFORE(Table1[[#This Row],[Title]],{":","(","-"})</f>
        <v xml:space="preserve">UNNI IKKI </v>
      </c>
      <c r="N612" t="e">
        <f>_xlfn.TEXTBEFORE(_xlfn.TEXTAFTER(Table1[[#This Row],[description]],"Singer:"),CHAR(10))</f>
        <v>#N/A</v>
      </c>
      <c r="O612" t="e">
        <f>_xlfn.TEXTBEFORE(_xlfn.TEXTAFTER(Table1[[#This Row],[description]],"Lyrics:"),CHAR(10))</f>
        <v>#N/A</v>
      </c>
      <c r="P612" t="e">
        <f>_xlfn.TEXTBEFORE(_xlfn.TEXTAFTER(Table1[[#This Row],[description]],"Composer:"),CHAR(10))</f>
        <v>#N/A</v>
      </c>
      <c r="Q612" t="e">
        <f>_xlfn.TEXTBEFORE(_xlfn.TEXTAFTER(Table1[[#This Row],[description]],CHAR(10)&amp;"Music:"),CHAR(10))</f>
        <v>#N/A</v>
      </c>
      <c r="R612" t="e">
        <f>_xlfn.TEXTBEFORE(_xlfn.TEXTAFTER(Table1[[#This Row],[description]],CHAR(10)&amp;"Video:"),CHAR(10))</f>
        <v>#N/A</v>
      </c>
      <c r="S612" s="1" t="e">
        <f>HYPERLINK(_xlfn.TEXTBEFORE(_xlfn.TEXTAFTER(Table1[[#This Row],[description]],"YouTube Music:"),CHAR(10)))</f>
        <v>#N/A</v>
      </c>
      <c r="T612" s="1" t="e">
        <f>HYPERLINK(_xlfn.TEXTBEFORE(_xlfn.TEXTAFTER(Table1[[#This Row],[description]],"Spotify:"),CHAR(10)))</f>
        <v>#N/A</v>
      </c>
      <c r="U612" s="1" t="e">
        <f>HYPERLINK(_xlfn.TEXTBEFORE(_xlfn.TEXTAFTER(Table1[[#This Row],[description]],"Apple Music:"),CHAR(10)))</f>
        <v>#N/A</v>
      </c>
      <c r="V612" s="1" t="e">
        <f>HYPERLINK(_xlfn.TEXTBEFORE(_xlfn.TEXTAFTER(Table1[[#This Row],[description]], "JioSaavn:"),CHAR(10)))</f>
        <v>#N/A</v>
      </c>
      <c r="W612" s="1" t="e">
        <f>HYPERLINK(_xlfn.TEXTBEFORE(_xlfn.TEXTAFTER(Table1[[#This Row],[description]], "Instagram Reel:"),CHAR(10)))</f>
        <v>#N/A</v>
      </c>
    </row>
    <row r="613" spans="1:23" x14ac:dyDescent="0.3">
      <c r="A613" t="s">
        <v>11</v>
      </c>
      <c r="B613" t="s">
        <v>4369</v>
      </c>
      <c r="C613" t="s">
        <v>4370</v>
      </c>
      <c r="D613" t="s">
        <v>4371</v>
      </c>
      <c r="E613" t="s">
        <v>4368</v>
      </c>
      <c r="F613" t="s">
        <v>16</v>
      </c>
      <c r="G613" t="s">
        <v>4037</v>
      </c>
      <c r="H613" t="s">
        <v>4372</v>
      </c>
      <c r="I613" t="s">
        <v>4373</v>
      </c>
      <c r="J613" t="s">
        <v>4374</v>
      </c>
      <c r="K613" t="e">
        <f>LEFT(_xlfn.TEXTAFTER(Table1[[#This Row],[description]],"Music On:"),10)</f>
        <v>#N/A</v>
      </c>
      <c r="L613" t="str" cm="1">
        <f t="array" ref="L6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3" t="str">
        <f>_xlfn.TEXTBEFORE(Table1[[#This Row],[Title]],{":","(","-"})</f>
        <v xml:space="preserve">Aisa Koi Din </v>
      </c>
      <c r="N613" t="e">
        <f>_xlfn.TEXTBEFORE(_xlfn.TEXTAFTER(Table1[[#This Row],[description]],"Singer:"),CHAR(10))</f>
        <v>#N/A</v>
      </c>
      <c r="O613" t="e">
        <f>_xlfn.TEXTBEFORE(_xlfn.TEXTAFTER(Table1[[#This Row],[description]],"Lyrics:"),CHAR(10))</f>
        <v>#N/A</v>
      </c>
      <c r="P613" t="e">
        <f>_xlfn.TEXTBEFORE(_xlfn.TEXTAFTER(Table1[[#This Row],[description]],"Composer:"),CHAR(10))</f>
        <v>#N/A</v>
      </c>
      <c r="Q613" t="e">
        <f>_xlfn.TEXTBEFORE(_xlfn.TEXTAFTER(Table1[[#This Row],[description]],CHAR(10)&amp;"Music:"),CHAR(10))</f>
        <v>#N/A</v>
      </c>
      <c r="R613" t="e">
        <f>_xlfn.TEXTBEFORE(_xlfn.TEXTAFTER(Table1[[#This Row],[description]],CHAR(10)&amp;"Video:"),CHAR(10))</f>
        <v>#N/A</v>
      </c>
      <c r="S613" s="1" t="e">
        <f>HYPERLINK(_xlfn.TEXTBEFORE(_xlfn.TEXTAFTER(Table1[[#This Row],[description]],"YouTube Music:"),CHAR(10)))</f>
        <v>#N/A</v>
      </c>
      <c r="T613" s="1" t="e">
        <f>HYPERLINK(_xlfn.TEXTBEFORE(_xlfn.TEXTAFTER(Table1[[#This Row],[description]],"Spotify:"),CHAR(10)))</f>
        <v>#N/A</v>
      </c>
      <c r="U613" s="1" t="e">
        <f>HYPERLINK(_xlfn.TEXTBEFORE(_xlfn.TEXTAFTER(Table1[[#This Row],[description]],"Apple Music:"),CHAR(10)))</f>
        <v>#N/A</v>
      </c>
      <c r="V613" s="1" t="e">
        <f>HYPERLINK(_xlfn.TEXTBEFORE(_xlfn.TEXTAFTER(Table1[[#This Row],[description]], "JioSaavn:"),CHAR(10)))</f>
        <v>#N/A</v>
      </c>
      <c r="W613" s="1" t="e">
        <f>HYPERLINK(_xlfn.TEXTBEFORE(_xlfn.TEXTAFTER(Table1[[#This Row],[description]], "Instagram Reel:"),CHAR(10)))</f>
        <v>#N/A</v>
      </c>
    </row>
    <row r="614" spans="1:23" x14ac:dyDescent="0.3">
      <c r="A614" t="s">
        <v>11</v>
      </c>
      <c r="B614" t="s">
        <v>4376</v>
      </c>
      <c r="C614" t="s">
        <v>4377</v>
      </c>
      <c r="D614" t="s">
        <v>4378</v>
      </c>
      <c r="E614" t="s">
        <v>4375</v>
      </c>
      <c r="F614" t="s">
        <v>16</v>
      </c>
      <c r="G614" t="s">
        <v>4379</v>
      </c>
      <c r="H614" t="s">
        <v>4380</v>
      </c>
      <c r="I614" t="s">
        <v>4381</v>
      </c>
      <c r="J614" t="s">
        <v>4382</v>
      </c>
      <c r="K614" t="e">
        <f>LEFT(_xlfn.TEXTAFTER(Table1[[#This Row],[description]],"Music On:"),10)</f>
        <v>#N/A</v>
      </c>
      <c r="L614" t="str" cm="1">
        <f t="array" ref="L6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4" t="str">
        <f>_xlfn.TEXTBEFORE(Table1[[#This Row],[Title]],{":","(","-"})</f>
        <v xml:space="preserve">Bai Ji </v>
      </c>
      <c r="N614" t="e">
        <f>_xlfn.TEXTBEFORE(_xlfn.TEXTAFTER(Table1[[#This Row],[description]],"Singer:"),CHAR(10))</f>
        <v>#N/A</v>
      </c>
      <c r="O614" t="e">
        <f>_xlfn.TEXTBEFORE(_xlfn.TEXTAFTER(Table1[[#This Row],[description]],"Lyrics:"),CHAR(10))</f>
        <v>#N/A</v>
      </c>
      <c r="P614" t="e">
        <f>_xlfn.TEXTBEFORE(_xlfn.TEXTAFTER(Table1[[#This Row],[description]],"Composer:"),CHAR(10))</f>
        <v>#N/A</v>
      </c>
      <c r="Q614" t="e">
        <f>_xlfn.TEXTBEFORE(_xlfn.TEXTAFTER(Table1[[#This Row],[description]],CHAR(10)&amp;"Music:"),CHAR(10))</f>
        <v>#N/A</v>
      </c>
      <c r="R614" t="e">
        <f>_xlfn.TEXTBEFORE(_xlfn.TEXTAFTER(Table1[[#This Row],[description]],CHAR(10)&amp;"Video:"),CHAR(10))</f>
        <v>#N/A</v>
      </c>
      <c r="S614" s="1" t="e">
        <f>HYPERLINK(_xlfn.TEXTBEFORE(_xlfn.TEXTAFTER(Table1[[#This Row],[description]],"YouTube Music:"),CHAR(10)))</f>
        <v>#N/A</v>
      </c>
      <c r="T614" s="1" t="e">
        <f>HYPERLINK(_xlfn.TEXTBEFORE(_xlfn.TEXTAFTER(Table1[[#This Row],[description]],"Spotify:"),CHAR(10)))</f>
        <v>#N/A</v>
      </c>
      <c r="U614" s="1" t="e">
        <f>HYPERLINK(_xlfn.TEXTBEFORE(_xlfn.TEXTAFTER(Table1[[#This Row],[description]],"Apple Music:"),CHAR(10)))</f>
        <v>#N/A</v>
      </c>
      <c r="V614" s="1" t="e">
        <f>HYPERLINK(_xlfn.TEXTBEFORE(_xlfn.TEXTAFTER(Table1[[#This Row],[description]], "JioSaavn:"),CHAR(10)))</f>
        <v>#N/A</v>
      </c>
      <c r="W614" s="1" t="e">
        <f>HYPERLINK(_xlfn.TEXTBEFORE(_xlfn.TEXTAFTER(Table1[[#This Row],[description]], "Instagram Reel:"),CHAR(10)))</f>
        <v>#N/A</v>
      </c>
    </row>
    <row r="615" spans="1:23" x14ac:dyDescent="0.3">
      <c r="A615" t="s">
        <v>11</v>
      </c>
      <c r="B615" t="s">
        <v>4384</v>
      </c>
      <c r="C615" t="s">
        <v>4385</v>
      </c>
      <c r="D615" t="s">
        <v>4386</v>
      </c>
      <c r="E615" t="s">
        <v>4383</v>
      </c>
      <c r="F615" t="s">
        <v>16</v>
      </c>
      <c r="G615" t="s">
        <v>509</v>
      </c>
      <c r="H615" t="s">
        <v>4387</v>
      </c>
      <c r="I615" t="s">
        <v>4388</v>
      </c>
      <c r="J615" t="s">
        <v>4389</v>
      </c>
      <c r="K615" t="e">
        <f>LEFT(_xlfn.TEXTAFTER(Table1[[#This Row],[description]],"Music On:"),10)</f>
        <v>#N/A</v>
      </c>
      <c r="L615" t="str" cm="1">
        <f t="array" ref="L6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5" t="str">
        <f>_xlfn.TEXTBEFORE(Table1[[#This Row],[Title]],{":","(","-"})</f>
        <v xml:space="preserve">UNNI IKKI </v>
      </c>
      <c r="N615" t="e">
        <f>_xlfn.TEXTBEFORE(_xlfn.TEXTAFTER(Table1[[#This Row],[description]],"Singer:"),CHAR(10))</f>
        <v>#N/A</v>
      </c>
      <c r="O615" t="e">
        <f>_xlfn.TEXTBEFORE(_xlfn.TEXTAFTER(Table1[[#This Row],[description]],"Lyrics:"),CHAR(10))</f>
        <v>#N/A</v>
      </c>
      <c r="P615" t="e">
        <f>_xlfn.TEXTBEFORE(_xlfn.TEXTAFTER(Table1[[#This Row],[description]],"Composer:"),CHAR(10))</f>
        <v>#N/A</v>
      </c>
      <c r="Q615" t="e">
        <f>_xlfn.TEXTBEFORE(_xlfn.TEXTAFTER(Table1[[#This Row],[description]],CHAR(10)&amp;"Music:"),CHAR(10))</f>
        <v>#N/A</v>
      </c>
      <c r="R615" t="e">
        <f>_xlfn.TEXTBEFORE(_xlfn.TEXTAFTER(Table1[[#This Row],[description]],CHAR(10)&amp;"Video:"),CHAR(10))</f>
        <v>#N/A</v>
      </c>
      <c r="S615" s="1" t="e">
        <f>HYPERLINK(_xlfn.TEXTBEFORE(_xlfn.TEXTAFTER(Table1[[#This Row],[description]],"YouTube Music:"),CHAR(10)))</f>
        <v>#N/A</v>
      </c>
      <c r="T615" s="1" t="e">
        <f>HYPERLINK(_xlfn.TEXTBEFORE(_xlfn.TEXTAFTER(Table1[[#This Row],[description]],"Spotify:"),CHAR(10)))</f>
        <v>#N/A</v>
      </c>
      <c r="U615" s="1" t="e">
        <f>HYPERLINK(_xlfn.TEXTBEFORE(_xlfn.TEXTAFTER(Table1[[#This Row],[description]],"Apple Music:"),CHAR(10)))</f>
        <v>#N/A</v>
      </c>
      <c r="V615" s="1" t="e">
        <f>HYPERLINK(_xlfn.TEXTBEFORE(_xlfn.TEXTAFTER(Table1[[#This Row],[description]], "JioSaavn:"),CHAR(10)))</f>
        <v>#N/A</v>
      </c>
      <c r="W615" s="1" t="e">
        <f>HYPERLINK(_xlfn.TEXTBEFORE(_xlfn.TEXTAFTER(Table1[[#This Row],[description]], "Instagram Reel:"),CHAR(10)))</f>
        <v>#N/A</v>
      </c>
    </row>
    <row r="616" spans="1:23" x14ac:dyDescent="0.3">
      <c r="A616" t="s">
        <v>11</v>
      </c>
      <c r="B616" t="s">
        <v>4391</v>
      </c>
      <c r="C616" t="s">
        <v>4392</v>
      </c>
      <c r="D616" t="s">
        <v>4393</v>
      </c>
      <c r="E616" t="s">
        <v>4390</v>
      </c>
      <c r="F616" t="s">
        <v>16</v>
      </c>
      <c r="G616" t="s">
        <v>293</v>
      </c>
      <c r="H616" t="s">
        <v>4394</v>
      </c>
      <c r="I616" t="s">
        <v>4395</v>
      </c>
      <c r="J616" t="s">
        <v>775</v>
      </c>
      <c r="K616" t="e">
        <f>LEFT(_xlfn.TEXTAFTER(Table1[[#This Row],[description]],"Music On:"),10)</f>
        <v>#N/A</v>
      </c>
      <c r="L616" t="str" cm="1">
        <f t="array" ref="L6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6" t="str">
        <f>_xlfn.TEXTBEFORE(Table1[[#This Row],[Title]],{":","(","-"})</f>
        <v xml:space="preserve">Meharbaan </v>
      </c>
      <c r="N616" t="e">
        <f>_xlfn.TEXTBEFORE(_xlfn.TEXTAFTER(Table1[[#This Row],[description]],"Singer:"),CHAR(10))</f>
        <v>#N/A</v>
      </c>
      <c r="O616" t="e">
        <f>_xlfn.TEXTBEFORE(_xlfn.TEXTAFTER(Table1[[#This Row],[description]],"Lyrics:"),CHAR(10))</f>
        <v>#N/A</v>
      </c>
      <c r="P616" t="e">
        <f>_xlfn.TEXTBEFORE(_xlfn.TEXTAFTER(Table1[[#This Row],[description]],"Composer:"),CHAR(10))</f>
        <v>#N/A</v>
      </c>
      <c r="Q616" t="e">
        <f>_xlfn.TEXTBEFORE(_xlfn.TEXTAFTER(Table1[[#This Row],[description]],CHAR(10)&amp;"Music:"),CHAR(10))</f>
        <v>#N/A</v>
      </c>
      <c r="R616" t="e">
        <f>_xlfn.TEXTBEFORE(_xlfn.TEXTAFTER(Table1[[#This Row],[description]],CHAR(10)&amp;"Video:"),CHAR(10))</f>
        <v>#N/A</v>
      </c>
      <c r="S616" s="1" t="e">
        <f>HYPERLINK(_xlfn.TEXTBEFORE(_xlfn.TEXTAFTER(Table1[[#This Row],[description]],"YouTube Music:"),CHAR(10)))</f>
        <v>#N/A</v>
      </c>
      <c r="T616" s="1" t="e">
        <f>HYPERLINK(_xlfn.TEXTBEFORE(_xlfn.TEXTAFTER(Table1[[#This Row],[description]],"Spotify:"),CHAR(10)))</f>
        <v>#N/A</v>
      </c>
      <c r="U616" s="1" t="e">
        <f>HYPERLINK(_xlfn.TEXTBEFORE(_xlfn.TEXTAFTER(Table1[[#This Row],[description]],"Apple Music:"),CHAR(10)))</f>
        <v>#N/A</v>
      </c>
      <c r="V616" s="1" t="e">
        <f>HYPERLINK(_xlfn.TEXTBEFORE(_xlfn.TEXTAFTER(Table1[[#This Row],[description]], "JioSaavn:"),CHAR(10)))</f>
        <v>#N/A</v>
      </c>
      <c r="W616" s="1" t="e">
        <f>HYPERLINK(_xlfn.TEXTBEFORE(_xlfn.TEXTAFTER(Table1[[#This Row],[description]], "Instagram Reel:"),CHAR(10)))</f>
        <v>#N/A</v>
      </c>
    </row>
    <row r="617" spans="1:23" x14ac:dyDescent="0.3">
      <c r="A617" t="s">
        <v>11</v>
      </c>
      <c r="B617" t="s">
        <v>4397</v>
      </c>
      <c r="C617" t="s">
        <v>4398</v>
      </c>
      <c r="D617" t="s">
        <v>4399</v>
      </c>
      <c r="E617" t="s">
        <v>4396</v>
      </c>
      <c r="F617" t="s">
        <v>16</v>
      </c>
      <c r="G617" t="s">
        <v>509</v>
      </c>
      <c r="H617" t="s">
        <v>4400</v>
      </c>
      <c r="I617" t="s">
        <v>4401</v>
      </c>
      <c r="J617" t="s">
        <v>1739</v>
      </c>
      <c r="K617" t="e">
        <f>LEFT(_xlfn.TEXTAFTER(Table1[[#This Row],[description]],"Music On:"),10)</f>
        <v>#N/A</v>
      </c>
      <c r="L617" t="str" cm="1">
        <f t="array" ref="L6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7" t="str">
        <f>_xlfn.TEXTBEFORE(Table1[[#This Row],[Title]],{":","(","-"})</f>
        <v xml:space="preserve">UNNI IKKI </v>
      </c>
      <c r="N617" t="e">
        <f>_xlfn.TEXTBEFORE(_xlfn.TEXTAFTER(Table1[[#This Row],[description]],"Singer:"),CHAR(10))</f>
        <v>#N/A</v>
      </c>
      <c r="O617" t="e">
        <f>_xlfn.TEXTBEFORE(_xlfn.TEXTAFTER(Table1[[#This Row],[description]],"Lyrics:"),CHAR(10))</f>
        <v>#N/A</v>
      </c>
      <c r="P617" t="e">
        <f>_xlfn.TEXTBEFORE(_xlfn.TEXTAFTER(Table1[[#This Row],[description]],"Composer:"),CHAR(10))</f>
        <v>#N/A</v>
      </c>
      <c r="Q617" t="e">
        <f>_xlfn.TEXTBEFORE(_xlfn.TEXTAFTER(Table1[[#This Row],[description]],CHAR(10)&amp;"Music:"),CHAR(10))</f>
        <v>#N/A</v>
      </c>
      <c r="R617" t="e">
        <f>_xlfn.TEXTBEFORE(_xlfn.TEXTAFTER(Table1[[#This Row],[description]],CHAR(10)&amp;"Video:"),CHAR(10))</f>
        <v>#N/A</v>
      </c>
      <c r="S617" s="1" t="e">
        <f>HYPERLINK(_xlfn.TEXTBEFORE(_xlfn.TEXTAFTER(Table1[[#This Row],[description]],"YouTube Music:"),CHAR(10)))</f>
        <v>#N/A</v>
      </c>
      <c r="T617" s="1" t="e">
        <f>HYPERLINK(_xlfn.TEXTBEFORE(_xlfn.TEXTAFTER(Table1[[#This Row],[description]],"Spotify:"),CHAR(10)))</f>
        <v>#N/A</v>
      </c>
      <c r="U617" s="1" t="e">
        <f>HYPERLINK(_xlfn.TEXTBEFORE(_xlfn.TEXTAFTER(Table1[[#This Row],[description]],"Apple Music:"),CHAR(10)))</f>
        <v>#N/A</v>
      </c>
      <c r="V617" s="1" t="e">
        <f>HYPERLINK(_xlfn.TEXTBEFORE(_xlfn.TEXTAFTER(Table1[[#This Row],[description]], "JioSaavn:"),CHAR(10)))</f>
        <v>#N/A</v>
      </c>
      <c r="W617" s="1" t="e">
        <f>HYPERLINK(_xlfn.TEXTBEFORE(_xlfn.TEXTAFTER(Table1[[#This Row],[description]], "Instagram Reel:"),CHAR(10)))</f>
        <v>#N/A</v>
      </c>
    </row>
    <row r="618" spans="1:23" x14ac:dyDescent="0.3">
      <c r="A618" t="s">
        <v>11</v>
      </c>
      <c r="B618" t="s">
        <v>4403</v>
      </c>
      <c r="C618" t="s">
        <v>4404</v>
      </c>
      <c r="D618" t="s">
        <v>4405</v>
      </c>
      <c r="E618" t="s">
        <v>4402</v>
      </c>
      <c r="F618" t="s">
        <v>16</v>
      </c>
      <c r="G618" t="s">
        <v>562</v>
      </c>
      <c r="H618" t="s">
        <v>4406</v>
      </c>
      <c r="I618" t="s">
        <v>4407</v>
      </c>
      <c r="J618" t="s">
        <v>4408</v>
      </c>
      <c r="K618" t="e">
        <f>LEFT(_xlfn.TEXTAFTER(Table1[[#This Row],[description]],"Music On:"),10)</f>
        <v>#N/A</v>
      </c>
      <c r="L618" t="str" cm="1">
        <f t="array" ref="L6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8" t="str">
        <f>_xlfn.TEXTBEFORE(Table1[[#This Row],[Title]],{":","(","-"})</f>
        <v xml:space="preserve">Gold Platinum </v>
      </c>
      <c r="N618" t="e">
        <f>_xlfn.TEXTBEFORE(_xlfn.TEXTAFTER(Table1[[#This Row],[description]],"Singer:"),CHAR(10))</f>
        <v>#N/A</v>
      </c>
      <c r="O618" t="e">
        <f>_xlfn.TEXTBEFORE(_xlfn.TEXTAFTER(Table1[[#This Row],[description]],"Lyrics:"),CHAR(10))</f>
        <v>#N/A</v>
      </c>
      <c r="P618" t="e">
        <f>_xlfn.TEXTBEFORE(_xlfn.TEXTAFTER(Table1[[#This Row],[description]],"Composer:"),CHAR(10))</f>
        <v>#N/A</v>
      </c>
      <c r="Q618" t="e">
        <f>_xlfn.TEXTBEFORE(_xlfn.TEXTAFTER(Table1[[#This Row],[description]],CHAR(10)&amp;"Music:"),CHAR(10))</f>
        <v>#N/A</v>
      </c>
      <c r="R618" t="e">
        <f>_xlfn.TEXTBEFORE(_xlfn.TEXTAFTER(Table1[[#This Row],[description]],CHAR(10)&amp;"Video:"),CHAR(10))</f>
        <v>#N/A</v>
      </c>
      <c r="S618" s="1" t="e">
        <f>HYPERLINK(_xlfn.TEXTBEFORE(_xlfn.TEXTAFTER(Table1[[#This Row],[description]],"YouTube Music:"),CHAR(10)))</f>
        <v>#N/A</v>
      </c>
      <c r="T618" s="1" t="e">
        <f>HYPERLINK(_xlfn.TEXTBEFORE(_xlfn.TEXTAFTER(Table1[[#This Row],[description]],"Spotify:"),CHAR(10)))</f>
        <v>#N/A</v>
      </c>
      <c r="U618" s="1" t="e">
        <f>HYPERLINK(_xlfn.TEXTBEFORE(_xlfn.TEXTAFTER(Table1[[#This Row],[description]],"Apple Music:"),CHAR(10)))</f>
        <v>#N/A</v>
      </c>
      <c r="V618" s="1" t="e">
        <f>HYPERLINK(_xlfn.TEXTBEFORE(_xlfn.TEXTAFTER(Table1[[#This Row],[description]], "JioSaavn:"),CHAR(10)))</f>
        <v>#N/A</v>
      </c>
      <c r="W618" s="1" t="e">
        <f>HYPERLINK(_xlfn.TEXTBEFORE(_xlfn.TEXTAFTER(Table1[[#This Row],[description]], "Instagram Reel:"),CHAR(10)))</f>
        <v>#N/A</v>
      </c>
    </row>
    <row r="619" spans="1:23" x14ac:dyDescent="0.3">
      <c r="A619" t="s">
        <v>11</v>
      </c>
      <c r="B619" t="s">
        <v>4410</v>
      </c>
      <c r="C619" t="s">
        <v>4411</v>
      </c>
      <c r="D619" t="s">
        <v>4412</v>
      </c>
      <c r="E619" t="s">
        <v>4409</v>
      </c>
      <c r="F619" t="s">
        <v>16</v>
      </c>
      <c r="G619" t="s">
        <v>509</v>
      </c>
      <c r="H619" t="s">
        <v>4413</v>
      </c>
      <c r="I619" t="s">
        <v>4414</v>
      </c>
      <c r="J619" t="s">
        <v>851</v>
      </c>
      <c r="K619" t="e">
        <f>LEFT(_xlfn.TEXTAFTER(Table1[[#This Row],[description]],"Music On:"),10)</f>
        <v>#N/A</v>
      </c>
      <c r="L619" t="str" cm="1">
        <f t="array" ref="L6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19" t="str">
        <f>_xlfn.TEXTBEFORE(Table1[[#This Row],[Title]],{":","(","-"})</f>
        <v xml:space="preserve">UNNI IKKI </v>
      </c>
      <c r="N619" t="e">
        <f>_xlfn.TEXTBEFORE(_xlfn.TEXTAFTER(Table1[[#This Row],[description]],"Singer:"),CHAR(10))</f>
        <v>#N/A</v>
      </c>
      <c r="O619" t="e">
        <f>_xlfn.TEXTBEFORE(_xlfn.TEXTAFTER(Table1[[#This Row],[description]],"Lyrics:"),CHAR(10))</f>
        <v>#N/A</v>
      </c>
      <c r="P619" t="e">
        <f>_xlfn.TEXTBEFORE(_xlfn.TEXTAFTER(Table1[[#This Row],[description]],"Composer:"),CHAR(10))</f>
        <v>#N/A</v>
      </c>
      <c r="Q619" t="e">
        <f>_xlfn.TEXTBEFORE(_xlfn.TEXTAFTER(Table1[[#This Row],[description]],CHAR(10)&amp;"Music:"),CHAR(10))</f>
        <v>#N/A</v>
      </c>
      <c r="R619" t="e">
        <f>_xlfn.TEXTBEFORE(_xlfn.TEXTAFTER(Table1[[#This Row],[description]],CHAR(10)&amp;"Video:"),CHAR(10))</f>
        <v>#N/A</v>
      </c>
      <c r="S619" s="1" t="e">
        <f>HYPERLINK(_xlfn.TEXTBEFORE(_xlfn.TEXTAFTER(Table1[[#This Row],[description]],"YouTube Music:"),CHAR(10)))</f>
        <v>#N/A</v>
      </c>
      <c r="T619" s="1" t="e">
        <f>HYPERLINK(_xlfn.TEXTBEFORE(_xlfn.TEXTAFTER(Table1[[#This Row],[description]],"Spotify:"),CHAR(10)))</f>
        <v>#N/A</v>
      </c>
      <c r="U619" s="1" t="e">
        <f>HYPERLINK(_xlfn.TEXTBEFORE(_xlfn.TEXTAFTER(Table1[[#This Row],[description]],"Apple Music:"),CHAR(10)))</f>
        <v>#N/A</v>
      </c>
      <c r="V619" s="1" t="e">
        <f>HYPERLINK(_xlfn.TEXTBEFORE(_xlfn.TEXTAFTER(Table1[[#This Row],[description]], "JioSaavn:"),CHAR(10)))</f>
        <v>#N/A</v>
      </c>
      <c r="W619" s="1" t="e">
        <f>HYPERLINK(_xlfn.TEXTBEFORE(_xlfn.TEXTAFTER(Table1[[#This Row],[description]], "Instagram Reel:"),CHAR(10)))</f>
        <v>#N/A</v>
      </c>
    </row>
    <row r="620" spans="1:23" x14ac:dyDescent="0.3">
      <c r="A620" t="s">
        <v>11</v>
      </c>
      <c r="B620" t="s">
        <v>4416</v>
      </c>
      <c r="C620" t="s">
        <v>4417</v>
      </c>
      <c r="D620" t="s">
        <v>4418</v>
      </c>
      <c r="E620" t="s">
        <v>4415</v>
      </c>
      <c r="F620" t="s">
        <v>16</v>
      </c>
      <c r="G620" t="s">
        <v>509</v>
      </c>
      <c r="H620" t="s">
        <v>4419</v>
      </c>
      <c r="I620" t="s">
        <v>4420</v>
      </c>
      <c r="J620" t="s">
        <v>4421</v>
      </c>
      <c r="K620" t="e">
        <f>LEFT(_xlfn.TEXTAFTER(Table1[[#This Row],[description]],"Music On:"),10)</f>
        <v>#N/A</v>
      </c>
      <c r="L620" t="str" cm="1">
        <f t="array" ref="L6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0" t="str">
        <f>_xlfn.TEXTBEFORE(Table1[[#This Row],[Title]],{":","(","-"})</f>
        <v xml:space="preserve">UNNI IKKI </v>
      </c>
      <c r="N620" t="e">
        <f>_xlfn.TEXTBEFORE(_xlfn.TEXTAFTER(Table1[[#This Row],[description]],"Singer:"),CHAR(10))</f>
        <v>#N/A</v>
      </c>
      <c r="O620" t="e">
        <f>_xlfn.TEXTBEFORE(_xlfn.TEXTAFTER(Table1[[#This Row],[description]],"Lyrics:"),CHAR(10))</f>
        <v>#N/A</v>
      </c>
      <c r="P620" t="e">
        <f>_xlfn.TEXTBEFORE(_xlfn.TEXTAFTER(Table1[[#This Row],[description]],"Composer:"),CHAR(10))</f>
        <v>#N/A</v>
      </c>
      <c r="Q620" t="e">
        <f>_xlfn.TEXTBEFORE(_xlfn.TEXTAFTER(Table1[[#This Row],[description]],CHAR(10)&amp;"Music:"),CHAR(10))</f>
        <v>#N/A</v>
      </c>
      <c r="R620" t="e">
        <f>_xlfn.TEXTBEFORE(_xlfn.TEXTAFTER(Table1[[#This Row],[description]],CHAR(10)&amp;"Video:"),CHAR(10))</f>
        <v>#N/A</v>
      </c>
      <c r="S620" s="1" t="e">
        <f>HYPERLINK(_xlfn.TEXTBEFORE(_xlfn.TEXTAFTER(Table1[[#This Row],[description]],"YouTube Music:"),CHAR(10)))</f>
        <v>#N/A</v>
      </c>
      <c r="T620" s="1" t="e">
        <f>HYPERLINK(_xlfn.TEXTBEFORE(_xlfn.TEXTAFTER(Table1[[#This Row],[description]],"Spotify:"),CHAR(10)))</f>
        <v>#N/A</v>
      </c>
      <c r="U620" s="1" t="e">
        <f>HYPERLINK(_xlfn.TEXTBEFORE(_xlfn.TEXTAFTER(Table1[[#This Row],[description]],"Apple Music:"),CHAR(10)))</f>
        <v>#N/A</v>
      </c>
      <c r="V620" s="1" t="e">
        <f>HYPERLINK(_xlfn.TEXTBEFORE(_xlfn.TEXTAFTER(Table1[[#This Row],[description]], "JioSaavn:"),CHAR(10)))</f>
        <v>#N/A</v>
      </c>
      <c r="W620" s="1" t="e">
        <f>HYPERLINK(_xlfn.TEXTBEFORE(_xlfn.TEXTAFTER(Table1[[#This Row],[description]], "Instagram Reel:"),CHAR(10)))</f>
        <v>#N/A</v>
      </c>
    </row>
    <row r="621" spans="1:23" x14ac:dyDescent="0.3">
      <c r="A621" t="s">
        <v>11</v>
      </c>
      <c r="B621" t="s">
        <v>4423</v>
      </c>
      <c r="C621" t="s">
        <v>4424</v>
      </c>
      <c r="D621" t="s">
        <v>4425</v>
      </c>
      <c r="E621" t="s">
        <v>4422</v>
      </c>
      <c r="F621" t="s">
        <v>16</v>
      </c>
      <c r="G621" t="s">
        <v>2507</v>
      </c>
      <c r="H621" t="s">
        <v>4426</v>
      </c>
      <c r="I621" t="s">
        <v>4427</v>
      </c>
      <c r="J621" t="s">
        <v>4428</v>
      </c>
      <c r="K621" t="e">
        <f>LEFT(_xlfn.TEXTAFTER(Table1[[#This Row],[description]],"Music On:"),10)</f>
        <v>#N/A</v>
      </c>
      <c r="L621" t="str" cm="1">
        <f t="array" ref="L6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1" t="str">
        <f>_xlfn.TEXTBEFORE(Table1[[#This Row],[Title]],{":","(","-"})</f>
        <v xml:space="preserve">Pindan Wale </v>
      </c>
      <c r="N621" t="e">
        <f>_xlfn.TEXTBEFORE(_xlfn.TEXTAFTER(Table1[[#This Row],[description]],"Singer:"),CHAR(10))</f>
        <v>#N/A</v>
      </c>
      <c r="O621" t="e">
        <f>_xlfn.TEXTBEFORE(_xlfn.TEXTAFTER(Table1[[#This Row],[description]],"Lyrics:"),CHAR(10))</f>
        <v>#N/A</v>
      </c>
      <c r="P621" t="e">
        <f>_xlfn.TEXTBEFORE(_xlfn.TEXTAFTER(Table1[[#This Row],[description]],"Composer:"),CHAR(10))</f>
        <v>#N/A</v>
      </c>
      <c r="Q621" t="e">
        <f>_xlfn.TEXTBEFORE(_xlfn.TEXTAFTER(Table1[[#This Row],[description]],CHAR(10)&amp;"Music:"),CHAR(10))</f>
        <v>#N/A</v>
      </c>
      <c r="R621" t="e">
        <f>_xlfn.TEXTBEFORE(_xlfn.TEXTAFTER(Table1[[#This Row],[description]],CHAR(10)&amp;"Video:"),CHAR(10))</f>
        <v>#N/A</v>
      </c>
      <c r="S621" s="1" t="e">
        <f>HYPERLINK(_xlfn.TEXTBEFORE(_xlfn.TEXTAFTER(Table1[[#This Row],[description]],"YouTube Music:"),CHAR(10)))</f>
        <v>#N/A</v>
      </c>
      <c r="T621" s="1" t="e">
        <f>HYPERLINK(_xlfn.TEXTBEFORE(_xlfn.TEXTAFTER(Table1[[#This Row],[description]],"Spotify:"),CHAR(10)))</f>
        <v>#N/A</v>
      </c>
      <c r="U621" s="1" t="e">
        <f>HYPERLINK(_xlfn.TEXTBEFORE(_xlfn.TEXTAFTER(Table1[[#This Row],[description]],"Apple Music:"),CHAR(10)))</f>
        <v>#N/A</v>
      </c>
      <c r="V621" s="1" t="e">
        <f>HYPERLINK(_xlfn.TEXTBEFORE(_xlfn.TEXTAFTER(Table1[[#This Row],[description]], "JioSaavn:"),CHAR(10)))</f>
        <v>#N/A</v>
      </c>
      <c r="W621" s="1" t="e">
        <f>HYPERLINK(_xlfn.TEXTBEFORE(_xlfn.TEXTAFTER(Table1[[#This Row],[description]], "Instagram Reel:"),CHAR(10)))</f>
        <v>#N/A</v>
      </c>
    </row>
    <row r="622" spans="1:23" x14ac:dyDescent="0.3">
      <c r="A622" t="s">
        <v>11</v>
      </c>
      <c r="B622" t="s">
        <v>4430</v>
      </c>
      <c r="C622" t="s">
        <v>4392</v>
      </c>
      <c r="D622" t="s">
        <v>4431</v>
      </c>
      <c r="E622" t="s">
        <v>4429</v>
      </c>
      <c r="F622" t="s">
        <v>16</v>
      </c>
      <c r="G622" t="s">
        <v>293</v>
      </c>
      <c r="H622" t="s">
        <v>4432</v>
      </c>
      <c r="I622" t="s">
        <v>4433</v>
      </c>
      <c r="J622" t="s">
        <v>4434</v>
      </c>
      <c r="K622" t="e">
        <f>LEFT(_xlfn.TEXTAFTER(Table1[[#This Row],[description]],"Music On:"),10)</f>
        <v>#N/A</v>
      </c>
      <c r="L622" t="str" cm="1">
        <f t="array" ref="L6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2" t="str">
        <f>_xlfn.TEXTBEFORE(Table1[[#This Row],[Title]],{":","(","-"})</f>
        <v xml:space="preserve">Meharbaan </v>
      </c>
      <c r="N622" t="e">
        <f>_xlfn.TEXTBEFORE(_xlfn.TEXTAFTER(Table1[[#This Row],[description]],"Singer:"),CHAR(10))</f>
        <v>#N/A</v>
      </c>
      <c r="O622" t="e">
        <f>_xlfn.TEXTBEFORE(_xlfn.TEXTAFTER(Table1[[#This Row],[description]],"Lyrics:"),CHAR(10))</f>
        <v>#N/A</v>
      </c>
      <c r="P622" t="e">
        <f>_xlfn.TEXTBEFORE(_xlfn.TEXTAFTER(Table1[[#This Row],[description]],"Composer:"),CHAR(10))</f>
        <v>#N/A</v>
      </c>
      <c r="Q622" t="e">
        <f>_xlfn.TEXTBEFORE(_xlfn.TEXTAFTER(Table1[[#This Row],[description]],CHAR(10)&amp;"Music:"),CHAR(10))</f>
        <v>#N/A</v>
      </c>
      <c r="R622" t="e">
        <f>_xlfn.TEXTBEFORE(_xlfn.TEXTAFTER(Table1[[#This Row],[description]],CHAR(10)&amp;"Video:"),CHAR(10))</f>
        <v>#N/A</v>
      </c>
      <c r="S622" s="1" t="e">
        <f>HYPERLINK(_xlfn.TEXTBEFORE(_xlfn.TEXTAFTER(Table1[[#This Row],[description]],"YouTube Music:"),CHAR(10)))</f>
        <v>#N/A</v>
      </c>
      <c r="T622" s="1" t="e">
        <f>HYPERLINK(_xlfn.TEXTBEFORE(_xlfn.TEXTAFTER(Table1[[#This Row],[description]],"Spotify:"),CHAR(10)))</f>
        <v>#N/A</v>
      </c>
      <c r="U622" s="1" t="e">
        <f>HYPERLINK(_xlfn.TEXTBEFORE(_xlfn.TEXTAFTER(Table1[[#This Row],[description]],"Apple Music:"),CHAR(10)))</f>
        <v>#N/A</v>
      </c>
      <c r="V622" s="1" t="e">
        <f>HYPERLINK(_xlfn.TEXTBEFORE(_xlfn.TEXTAFTER(Table1[[#This Row],[description]], "JioSaavn:"),CHAR(10)))</f>
        <v>#N/A</v>
      </c>
      <c r="W622" s="1" t="e">
        <f>HYPERLINK(_xlfn.TEXTBEFORE(_xlfn.TEXTAFTER(Table1[[#This Row],[description]], "Instagram Reel:"),CHAR(10)))</f>
        <v>#N/A</v>
      </c>
    </row>
    <row r="623" spans="1:23" x14ac:dyDescent="0.3">
      <c r="A623" t="s">
        <v>11</v>
      </c>
      <c r="B623" t="s">
        <v>4436</v>
      </c>
      <c r="C623" t="s">
        <v>4437</v>
      </c>
      <c r="D623" t="s">
        <v>4438</v>
      </c>
      <c r="E623" t="s">
        <v>4435</v>
      </c>
      <c r="F623" t="s">
        <v>16</v>
      </c>
      <c r="G623" t="s">
        <v>509</v>
      </c>
      <c r="H623" t="s">
        <v>4439</v>
      </c>
      <c r="I623" t="s">
        <v>4440</v>
      </c>
      <c r="J623" t="s">
        <v>4441</v>
      </c>
      <c r="K623" t="e">
        <f>LEFT(_xlfn.TEXTAFTER(Table1[[#This Row],[description]],"Music On:"),10)</f>
        <v>#N/A</v>
      </c>
      <c r="L623" t="str" cm="1">
        <f t="array" ref="L6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3" t="str">
        <f>_xlfn.TEXTBEFORE(Table1[[#This Row],[Title]],{":","(","-"})</f>
        <v xml:space="preserve">UNNI IKKI </v>
      </c>
      <c r="N623" t="e">
        <f>_xlfn.TEXTBEFORE(_xlfn.TEXTAFTER(Table1[[#This Row],[description]],"Singer:"),CHAR(10))</f>
        <v>#N/A</v>
      </c>
      <c r="O623" t="e">
        <f>_xlfn.TEXTBEFORE(_xlfn.TEXTAFTER(Table1[[#This Row],[description]],"Lyrics:"),CHAR(10))</f>
        <v>#N/A</v>
      </c>
      <c r="P623" t="e">
        <f>_xlfn.TEXTBEFORE(_xlfn.TEXTAFTER(Table1[[#This Row],[description]],"Composer:"),CHAR(10))</f>
        <v>#N/A</v>
      </c>
      <c r="Q623" t="e">
        <f>_xlfn.TEXTBEFORE(_xlfn.TEXTAFTER(Table1[[#This Row],[description]],CHAR(10)&amp;"Music:"),CHAR(10))</f>
        <v>#N/A</v>
      </c>
      <c r="R623" t="e">
        <f>_xlfn.TEXTBEFORE(_xlfn.TEXTAFTER(Table1[[#This Row],[description]],CHAR(10)&amp;"Video:"),CHAR(10))</f>
        <v>#N/A</v>
      </c>
      <c r="S623" s="1" t="e">
        <f>HYPERLINK(_xlfn.TEXTBEFORE(_xlfn.TEXTAFTER(Table1[[#This Row],[description]],"YouTube Music:"),CHAR(10)))</f>
        <v>#N/A</v>
      </c>
      <c r="T623" s="1" t="e">
        <f>HYPERLINK(_xlfn.TEXTBEFORE(_xlfn.TEXTAFTER(Table1[[#This Row],[description]],"Spotify:"),CHAR(10)))</f>
        <v>#N/A</v>
      </c>
      <c r="U623" s="1" t="e">
        <f>HYPERLINK(_xlfn.TEXTBEFORE(_xlfn.TEXTAFTER(Table1[[#This Row],[description]],"Apple Music:"),CHAR(10)))</f>
        <v>#N/A</v>
      </c>
      <c r="V623" s="1" t="e">
        <f>HYPERLINK(_xlfn.TEXTBEFORE(_xlfn.TEXTAFTER(Table1[[#This Row],[description]], "JioSaavn:"),CHAR(10)))</f>
        <v>#N/A</v>
      </c>
      <c r="W623" s="1" t="e">
        <f>HYPERLINK(_xlfn.TEXTBEFORE(_xlfn.TEXTAFTER(Table1[[#This Row],[description]], "Instagram Reel:"),CHAR(10)))</f>
        <v>#N/A</v>
      </c>
    </row>
    <row r="624" spans="1:23" x14ac:dyDescent="0.3">
      <c r="A624" t="s">
        <v>11</v>
      </c>
      <c r="B624" t="s">
        <v>4443</v>
      </c>
      <c r="C624" t="s">
        <v>4444</v>
      </c>
      <c r="D624" t="s">
        <v>4445</v>
      </c>
      <c r="E624" t="s">
        <v>4442</v>
      </c>
      <c r="F624" t="s">
        <v>16</v>
      </c>
      <c r="G624" t="s">
        <v>485</v>
      </c>
      <c r="H624" t="s">
        <v>4446</v>
      </c>
      <c r="I624" t="s">
        <v>4447</v>
      </c>
      <c r="J624" t="s">
        <v>4448</v>
      </c>
      <c r="K624" t="e">
        <f>LEFT(_xlfn.TEXTAFTER(Table1[[#This Row],[description]],"Music On:"),10)</f>
        <v>#N/A</v>
      </c>
      <c r="L624" t="str" cm="1">
        <f t="array" ref="L6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4" t="str">
        <f>_xlfn.TEXTBEFORE(Table1[[#This Row],[Title]],{":","(","-"})</f>
        <v xml:space="preserve">UNNI IKKI </v>
      </c>
      <c r="N624" t="e">
        <f>_xlfn.TEXTBEFORE(_xlfn.TEXTAFTER(Table1[[#This Row],[description]],"Singer:"),CHAR(10))</f>
        <v>#N/A</v>
      </c>
      <c r="O624" t="e">
        <f>_xlfn.TEXTBEFORE(_xlfn.TEXTAFTER(Table1[[#This Row],[description]],"Lyrics:"),CHAR(10))</f>
        <v>#N/A</v>
      </c>
      <c r="P624" t="e">
        <f>_xlfn.TEXTBEFORE(_xlfn.TEXTAFTER(Table1[[#This Row],[description]],"Composer:"),CHAR(10))</f>
        <v>#N/A</v>
      </c>
      <c r="Q624" t="e">
        <f>_xlfn.TEXTBEFORE(_xlfn.TEXTAFTER(Table1[[#This Row],[description]],CHAR(10)&amp;"Music:"),CHAR(10))</f>
        <v>#N/A</v>
      </c>
      <c r="R624" t="e">
        <f>_xlfn.TEXTBEFORE(_xlfn.TEXTAFTER(Table1[[#This Row],[description]],CHAR(10)&amp;"Video:"),CHAR(10))</f>
        <v>#N/A</v>
      </c>
      <c r="S624" s="1" t="e">
        <f>HYPERLINK(_xlfn.TEXTBEFORE(_xlfn.TEXTAFTER(Table1[[#This Row],[description]],"YouTube Music:"),CHAR(10)))</f>
        <v>#N/A</v>
      </c>
      <c r="T624" s="1" t="e">
        <f>HYPERLINK(_xlfn.TEXTBEFORE(_xlfn.TEXTAFTER(Table1[[#This Row],[description]],"Spotify:"),CHAR(10)))</f>
        <v>#N/A</v>
      </c>
      <c r="U624" s="1" t="e">
        <f>HYPERLINK(_xlfn.TEXTBEFORE(_xlfn.TEXTAFTER(Table1[[#This Row],[description]],"Apple Music:"),CHAR(10)))</f>
        <v>#N/A</v>
      </c>
      <c r="V624" s="1" t="e">
        <f>HYPERLINK(_xlfn.TEXTBEFORE(_xlfn.TEXTAFTER(Table1[[#This Row],[description]], "JioSaavn:"),CHAR(10)))</f>
        <v>#N/A</v>
      </c>
      <c r="W624" s="1" t="e">
        <f>HYPERLINK(_xlfn.TEXTBEFORE(_xlfn.TEXTAFTER(Table1[[#This Row],[description]], "Instagram Reel:"),CHAR(10)))</f>
        <v>#N/A</v>
      </c>
    </row>
    <row r="625" spans="1:23" x14ac:dyDescent="0.3">
      <c r="A625" t="s">
        <v>11</v>
      </c>
      <c r="B625" t="s">
        <v>4450</v>
      </c>
      <c r="C625" t="s">
        <v>4451</v>
      </c>
      <c r="D625" t="s">
        <v>4452</v>
      </c>
      <c r="E625" t="s">
        <v>4449</v>
      </c>
      <c r="F625" t="s">
        <v>16</v>
      </c>
      <c r="G625" t="s">
        <v>4453</v>
      </c>
      <c r="H625" t="s">
        <v>4454</v>
      </c>
      <c r="I625" t="s">
        <v>4455</v>
      </c>
      <c r="J625" t="s">
        <v>4456</v>
      </c>
      <c r="K625" t="e">
        <f>LEFT(_xlfn.TEXTAFTER(Table1[[#This Row],[description]],"Music On:"),10)</f>
        <v>#N/A</v>
      </c>
      <c r="L625" t="str" cm="1">
        <f t="array" ref="L6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5" t="str">
        <f>_xlfn.TEXTBEFORE(Table1[[#This Row],[Title]],{":","(","-"})</f>
        <v xml:space="preserve">Pindan Wale </v>
      </c>
      <c r="N625" t="e">
        <f>_xlfn.TEXTBEFORE(_xlfn.TEXTAFTER(Table1[[#This Row],[description]],"Singer:"),CHAR(10))</f>
        <v>#N/A</v>
      </c>
      <c r="O625" t="e">
        <f>_xlfn.TEXTBEFORE(_xlfn.TEXTAFTER(Table1[[#This Row],[description]],"Lyrics:"),CHAR(10))</f>
        <v>#N/A</v>
      </c>
      <c r="P625" t="e">
        <f>_xlfn.TEXTBEFORE(_xlfn.TEXTAFTER(Table1[[#This Row],[description]],"Composer:"),CHAR(10))</f>
        <v>#N/A</v>
      </c>
      <c r="Q625" t="e">
        <f>_xlfn.TEXTBEFORE(_xlfn.TEXTAFTER(Table1[[#This Row],[description]],CHAR(10)&amp;"Music:"),CHAR(10))</f>
        <v>#N/A</v>
      </c>
      <c r="R625" t="e">
        <f>_xlfn.TEXTBEFORE(_xlfn.TEXTAFTER(Table1[[#This Row],[description]],CHAR(10)&amp;"Video:"),CHAR(10))</f>
        <v>#N/A</v>
      </c>
      <c r="S625" s="1" t="e">
        <f>HYPERLINK(_xlfn.TEXTBEFORE(_xlfn.TEXTAFTER(Table1[[#This Row],[description]],"YouTube Music:"),CHAR(10)))</f>
        <v>#N/A</v>
      </c>
      <c r="T625" s="1" t="e">
        <f>HYPERLINK(_xlfn.TEXTBEFORE(_xlfn.TEXTAFTER(Table1[[#This Row],[description]],"Spotify:"),CHAR(10)))</f>
        <v>#N/A</v>
      </c>
      <c r="U625" s="1" t="e">
        <f>HYPERLINK(_xlfn.TEXTBEFORE(_xlfn.TEXTAFTER(Table1[[#This Row],[description]],"Apple Music:"),CHAR(10)))</f>
        <v>#N/A</v>
      </c>
      <c r="V625" s="1" t="e">
        <f>HYPERLINK(_xlfn.TEXTBEFORE(_xlfn.TEXTAFTER(Table1[[#This Row],[description]], "JioSaavn:"),CHAR(10)))</f>
        <v>#N/A</v>
      </c>
      <c r="W625" s="1" t="e">
        <f>HYPERLINK(_xlfn.TEXTBEFORE(_xlfn.TEXTAFTER(Table1[[#This Row],[description]], "Instagram Reel:"),CHAR(10)))</f>
        <v>#N/A</v>
      </c>
    </row>
    <row r="626" spans="1:23" x14ac:dyDescent="0.3">
      <c r="A626" t="s">
        <v>11</v>
      </c>
      <c r="B626" t="s">
        <v>4458</v>
      </c>
      <c r="C626" t="s">
        <v>4459</v>
      </c>
      <c r="D626" t="s">
        <v>4460</v>
      </c>
      <c r="E626" t="s">
        <v>4457</v>
      </c>
      <c r="F626" t="s">
        <v>16</v>
      </c>
      <c r="G626" t="s">
        <v>4129</v>
      </c>
      <c r="H626" t="s">
        <v>4461</v>
      </c>
      <c r="I626" t="s">
        <v>4462</v>
      </c>
      <c r="J626" t="s">
        <v>2401</v>
      </c>
      <c r="K626" t="e">
        <f>LEFT(_xlfn.TEXTAFTER(Table1[[#This Row],[description]],"Music On:"),10)</f>
        <v>#N/A</v>
      </c>
      <c r="L626" t="str" cm="1">
        <f t="array" ref="L6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6" t="str">
        <f>_xlfn.TEXTBEFORE(Table1[[#This Row],[Title]],{":","(","-"})</f>
        <v xml:space="preserve">Unni Ikki </v>
      </c>
      <c r="N626" t="e">
        <f>_xlfn.TEXTBEFORE(_xlfn.TEXTAFTER(Table1[[#This Row],[description]],"Singer:"),CHAR(10))</f>
        <v>#N/A</v>
      </c>
      <c r="O626" t="e">
        <f>_xlfn.TEXTBEFORE(_xlfn.TEXTAFTER(Table1[[#This Row],[description]],"Lyrics:"),CHAR(10))</f>
        <v>#N/A</v>
      </c>
      <c r="P626" t="e">
        <f>_xlfn.TEXTBEFORE(_xlfn.TEXTAFTER(Table1[[#This Row],[description]],"Composer:"),CHAR(10))</f>
        <v>#N/A</v>
      </c>
      <c r="Q626" t="e">
        <f>_xlfn.TEXTBEFORE(_xlfn.TEXTAFTER(Table1[[#This Row],[description]],CHAR(10)&amp;"Music:"),CHAR(10))</f>
        <v>#N/A</v>
      </c>
      <c r="R626" t="e">
        <f>_xlfn.TEXTBEFORE(_xlfn.TEXTAFTER(Table1[[#This Row],[description]],CHAR(10)&amp;"Video:"),CHAR(10))</f>
        <v>#N/A</v>
      </c>
      <c r="S626" s="1" t="e">
        <f>HYPERLINK(_xlfn.TEXTBEFORE(_xlfn.TEXTAFTER(Table1[[#This Row],[description]],"YouTube Music:"),CHAR(10)))</f>
        <v>#N/A</v>
      </c>
      <c r="T626" s="1" t="e">
        <f>HYPERLINK(_xlfn.TEXTBEFORE(_xlfn.TEXTAFTER(Table1[[#This Row],[description]],"Spotify:"),CHAR(10)))</f>
        <v>#N/A</v>
      </c>
      <c r="U626" s="1" t="e">
        <f>HYPERLINK(_xlfn.TEXTBEFORE(_xlfn.TEXTAFTER(Table1[[#This Row],[description]],"Apple Music:"),CHAR(10)))</f>
        <v>#N/A</v>
      </c>
      <c r="V626" s="1" t="e">
        <f>HYPERLINK(_xlfn.TEXTBEFORE(_xlfn.TEXTAFTER(Table1[[#This Row],[description]], "JioSaavn:"),CHAR(10)))</f>
        <v>#N/A</v>
      </c>
      <c r="W626" s="1" t="e">
        <f>HYPERLINK(_xlfn.TEXTBEFORE(_xlfn.TEXTAFTER(Table1[[#This Row],[description]], "Instagram Reel:"),CHAR(10)))</f>
        <v>#N/A</v>
      </c>
    </row>
    <row r="627" spans="1:23" x14ac:dyDescent="0.3">
      <c r="A627" t="s">
        <v>11</v>
      </c>
      <c r="B627" t="s">
        <v>4464</v>
      </c>
      <c r="C627" t="s">
        <v>4465</v>
      </c>
      <c r="D627" t="s">
        <v>4466</v>
      </c>
      <c r="E627" t="s">
        <v>4463</v>
      </c>
      <c r="F627" t="s">
        <v>16</v>
      </c>
      <c r="G627" t="s">
        <v>4286</v>
      </c>
      <c r="H627" t="s">
        <v>4467</v>
      </c>
      <c r="I627" t="s">
        <v>4468</v>
      </c>
      <c r="J627" t="s">
        <v>4469</v>
      </c>
      <c r="K627" t="e">
        <f>LEFT(_xlfn.TEXTAFTER(Table1[[#This Row],[description]],"Music On:"),10)</f>
        <v>#N/A</v>
      </c>
      <c r="L627" t="str" cm="1">
        <f t="array" ref="L6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7" t="str">
        <f>_xlfn.TEXTBEFORE(Table1[[#This Row],[Title]],{":","(","-"})</f>
        <v xml:space="preserve">Jeena Ta Pena </v>
      </c>
      <c r="N627" t="e">
        <f>_xlfn.TEXTBEFORE(_xlfn.TEXTAFTER(Table1[[#This Row],[description]],"Singer:"),CHAR(10))</f>
        <v>#N/A</v>
      </c>
      <c r="O627" t="e">
        <f>_xlfn.TEXTBEFORE(_xlfn.TEXTAFTER(Table1[[#This Row],[description]],"Lyrics:"),CHAR(10))</f>
        <v>#N/A</v>
      </c>
      <c r="P627" t="e">
        <f>_xlfn.TEXTBEFORE(_xlfn.TEXTAFTER(Table1[[#This Row],[description]],"Composer:"),CHAR(10))</f>
        <v>#N/A</v>
      </c>
      <c r="Q627" t="e">
        <f>_xlfn.TEXTBEFORE(_xlfn.TEXTAFTER(Table1[[#This Row],[description]],CHAR(10)&amp;"Music:"),CHAR(10))</f>
        <v>#N/A</v>
      </c>
      <c r="R627" t="e">
        <f>_xlfn.TEXTBEFORE(_xlfn.TEXTAFTER(Table1[[#This Row],[description]],CHAR(10)&amp;"Video:"),CHAR(10))</f>
        <v>#N/A</v>
      </c>
      <c r="S627" s="1" t="e">
        <f>HYPERLINK(_xlfn.TEXTBEFORE(_xlfn.TEXTAFTER(Table1[[#This Row],[description]],"YouTube Music:"),CHAR(10)))</f>
        <v>#N/A</v>
      </c>
      <c r="T627" s="1" t="e">
        <f>HYPERLINK(_xlfn.TEXTBEFORE(_xlfn.TEXTAFTER(Table1[[#This Row],[description]],"Spotify:"),CHAR(10)))</f>
        <v>#N/A</v>
      </c>
      <c r="U627" s="1" t="e">
        <f>HYPERLINK(_xlfn.TEXTBEFORE(_xlfn.TEXTAFTER(Table1[[#This Row],[description]],"Apple Music:"),CHAR(10)))</f>
        <v>#N/A</v>
      </c>
      <c r="V627" s="1" t="e">
        <f>HYPERLINK(_xlfn.TEXTBEFORE(_xlfn.TEXTAFTER(Table1[[#This Row],[description]], "JioSaavn:"),CHAR(10)))</f>
        <v>#N/A</v>
      </c>
      <c r="W627" s="1" t="e">
        <f>HYPERLINK(_xlfn.TEXTBEFORE(_xlfn.TEXTAFTER(Table1[[#This Row],[description]], "Instagram Reel:"),CHAR(10)))</f>
        <v>#N/A</v>
      </c>
    </row>
    <row r="628" spans="1:23" x14ac:dyDescent="0.3">
      <c r="A628" t="s">
        <v>11</v>
      </c>
      <c r="B628" t="s">
        <v>4471</v>
      </c>
      <c r="C628" t="s">
        <v>4472</v>
      </c>
      <c r="D628" t="s">
        <v>4473</v>
      </c>
      <c r="E628" t="s">
        <v>4470</v>
      </c>
      <c r="F628" t="s">
        <v>16</v>
      </c>
      <c r="G628" t="s">
        <v>1736</v>
      </c>
      <c r="H628" t="s">
        <v>4474</v>
      </c>
      <c r="I628" t="s">
        <v>4475</v>
      </c>
      <c r="J628" t="s">
        <v>3663</v>
      </c>
      <c r="K628" t="e">
        <f>LEFT(_xlfn.TEXTAFTER(Table1[[#This Row],[description]],"Music On:"),10)</f>
        <v>#N/A</v>
      </c>
      <c r="L628" t="str" cm="1">
        <f t="array" ref="L6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8" t="str">
        <f>_xlfn.TEXTBEFORE(Table1[[#This Row],[Title]],{":","(","-"})</f>
        <v xml:space="preserve">Jeena Ta Paina </v>
      </c>
      <c r="N628" t="e">
        <f>_xlfn.TEXTBEFORE(_xlfn.TEXTAFTER(Table1[[#This Row],[description]],"Singer:"),CHAR(10))</f>
        <v>#N/A</v>
      </c>
      <c r="O628" t="e">
        <f>_xlfn.TEXTBEFORE(_xlfn.TEXTAFTER(Table1[[#This Row],[description]],"Lyrics:"),CHAR(10))</f>
        <v>#N/A</v>
      </c>
      <c r="P628" t="e">
        <f>_xlfn.TEXTBEFORE(_xlfn.TEXTAFTER(Table1[[#This Row],[description]],"Composer:"),CHAR(10))</f>
        <v>#N/A</v>
      </c>
      <c r="Q628" t="e">
        <f>_xlfn.TEXTBEFORE(_xlfn.TEXTAFTER(Table1[[#This Row],[description]],CHAR(10)&amp;"Music:"),CHAR(10))</f>
        <v>#N/A</v>
      </c>
      <c r="R628" t="e">
        <f>_xlfn.TEXTBEFORE(_xlfn.TEXTAFTER(Table1[[#This Row],[description]],CHAR(10)&amp;"Video:"),CHAR(10))</f>
        <v>#N/A</v>
      </c>
      <c r="S628" s="1" t="e">
        <f>HYPERLINK(_xlfn.TEXTBEFORE(_xlfn.TEXTAFTER(Table1[[#This Row],[description]],"YouTube Music:"),CHAR(10)))</f>
        <v>#N/A</v>
      </c>
      <c r="T628" s="1" t="e">
        <f>HYPERLINK(_xlfn.TEXTBEFORE(_xlfn.TEXTAFTER(Table1[[#This Row],[description]],"Spotify:"),CHAR(10)))</f>
        <v>#N/A</v>
      </c>
      <c r="U628" s="1" t="e">
        <f>HYPERLINK(_xlfn.TEXTBEFORE(_xlfn.TEXTAFTER(Table1[[#This Row],[description]],"Apple Music:"),CHAR(10)))</f>
        <v>#N/A</v>
      </c>
      <c r="V628" s="1" t="e">
        <f>HYPERLINK(_xlfn.TEXTBEFORE(_xlfn.TEXTAFTER(Table1[[#This Row],[description]], "JioSaavn:"),CHAR(10)))</f>
        <v>#N/A</v>
      </c>
      <c r="W628" s="1" t="e">
        <f>HYPERLINK(_xlfn.TEXTBEFORE(_xlfn.TEXTAFTER(Table1[[#This Row],[description]], "Instagram Reel:"),CHAR(10)))</f>
        <v>#N/A</v>
      </c>
    </row>
    <row r="629" spans="1:23" x14ac:dyDescent="0.3">
      <c r="A629" t="s">
        <v>11</v>
      </c>
      <c r="B629" t="s">
        <v>4477</v>
      </c>
      <c r="C629" t="s">
        <v>4478</v>
      </c>
      <c r="D629" t="s">
        <v>4479</v>
      </c>
      <c r="E629" t="s">
        <v>4476</v>
      </c>
      <c r="F629" t="s">
        <v>16</v>
      </c>
      <c r="G629" t="s">
        <v>2167</v>
      </c>
      <c r="H629" t="s">
        <v>4480</v>
      </c>
      <c r="I629" t="s">
        <v>4481</v>
      </c>
      <c r="J629" t="s">
        <v>4482</v>
      </c>
      <c r="K629" t="e">
        <f>LEFT(_xlfn.TEXTAFTER(Table1[[#This Row],[description]],"Music On:"),10)</f>
        <v>#N/A</v>
      </c>
      <c r="L629" t="str" cm="1">
        <f t="array" ref="L6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29" t="str">
        <f>_xlfn.TEXTBEFORE(Table1[[#This Row],[Title]],{":","(","-"})</f>
        <v xml:space="preserve">Gold Medal </v>
      </c>
      <c r="N629" t="e">
        <f>_xlfn.TEXTBEFORE(_xlfn.TEXTAFTER(Table1[[#This Row],[description]],"Singer:"),CHAR(10))</f>
        <v>#N/A</v>
      </c>
      <c r="O629" t="e">
        <f>_xlfn.TEXTBEFORE(_xlfn.TEXTAFTER(Table1[[#This Row],[description]],"Lyrics:"),CHAR(10))</f>
        <v>#N/A</v>
      </c>
      <c r="P629" t="e">
        <f>_xlfn.TEXTBEFORE(_xlfn.TEXTAFTER(Table1[[#This Row],[description]],"Composer:"),CHAR(10))</f>
        <v>#N/A</v>
      </c>
      <c r="Q629" t="e">
        <f>_xlfn.TEXTBEFORE(_xlfn.TEXTAFTER(Table1[[#This Row],[description]],CHAR(10)&amp;"Music:"),CHAR(10))</f>
        <v>#N/A</v>
      </c>
      <c r="R629" t="e">
        <f>_xlfn.TEXTBEFORE(_xlfn.TEXTAFTER(Table1[[#This Row],[description]],CHAR(10)&amp;"Video:"),CHAR(10))</f>
        <v>#N/A</v>
      </c>
      <c r="S629" s="1" t="e">
        <f>HYPERLINK(_xlfn.TEXTBEFORE(_xlfn.TEXTAFTER(Table1[[#This Row],[description]],"YouTube Music:"),CHAR(10)))</f>
        <v>#N/A</v>
      </c>
      <c r="T629" s="1" t="e">
        <f>HYPERLINK(_xlfn.TEXTBEFORE(_xlfn.TEXTAFTER(Table1[[#This Row],[description]],"Spotify:"),CHAR(10)))</f>
        <v>#N/A</v>
      </c>
      <c r="U629" s="1" t="e">
        <f>HYPERLINK(_xlfn.TEXTBEFORE(_xlfn.TEXTAFTER(Table1[[#This Row],[description]],"Apple Music:"),CHAR(10)))</f>
        <v>#N/A</v>
      </c>
      <c r="V629" s="1" t="e">
        <f>HYPERLINK(_xlfn.TEXTBEFORE(_xlfn.TEXTAFTER(Table1[[#This Row],[description]], "JioSaavn:"),CHAR(10)))</f>
        <v>#N/A</v>
      </c>
      <c r="W629" s="1" t="e">
        <f>HYPERLINK(_xlfn.TEXTBEFORE(_xlfn.TEXTAFTER(Table1[[#This Row],[description]], "Instagram Reel:"),CHAR(10)))</f>
        <v>#N/A</v>
      </c>
    </row>
    <row r="630" spans="1:23" x14ac:dyDescent="0.3">
      <c r="A630" t="s">
        <v>11</v>
      </c>
      <c r="B630" t="s">
        <v>4484</v>
      </c>
      <c r="C630" t="s">
        <v>4485</v>
      </c>
      <c r="D630" t="s">
        <v>4486</v>
      </c>
      <c r="E630" t="s">
        <v>4483</v>
      </c>
      <c r="F630" t="s">
        <v>16</v>
      </c>
      <c r="G630" t="s">
        <v>2900</v>
      </c>
      <c r="H630" t="s">
        <v>4487</v>
      </c>
      <c r="I630" t="s">
        <v>4488</v>
      </c>
      <c r="J630" t="s">
        <v>4489</v>
      </c>
      <c r="K630" t="e">
        <f>LEFT(_xlfn.TEXTAFTER(Table1[[#This Row],[description]],"Music On:"),10)</f>
        <v>#N/A</v>
      </c>
      <c r="L630" t="str" cm="1">
        <f t="array" ref="L6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0" t="str">
        <f>_xlfn.TEXTBEFORE(Table1[[#This Row],[Title]],{":","(","-"})</f>
        <v xml:space="preserve">Hasda V Nai </v>
      </c>
      <c r="N630" t="e">
        <f>_xlfn.TEXTBEFORE(_xlfn.TEXTAFTER(Table1[[#This Row],[description]],"Singer:"),CHAR(10))</f>
        <v>#N/A</v>
      </c>
      <c r="O630" t="e">
        <f>_xlfn.TEXTBEFORE(_xlfn.TEXTAFTER(Table1[[#This Row],[description]],"Lyrics:"),CHAR(10))</f>
        <v>#N/A</v>
      </c>
      <c r="P630" t="e">
        <f>_xlfn.TEXTBEFORE(_xlfn.TEXTAFTER(Table1[[#This Row],[description]],"Composer:"),CHAR(10))</f>
        <v>#N/A</v>
      </c>
      <c r="Q630" t="e">
        <f>_xlfn.TEXTBEFORE(_xlfn.TEXTAFTER(Table1[[#This Row],[description]],CHAR(10)&amp;"Music:"),CHAR(10))</f>
        <v>#N/A</v>
      </c>
      <c r="R630" t="e">
        <f>_xlfn.TEXTBEFORE(_xlfn.TEXTAFTER(Table1[[#This Row],[description]],CHAR(10)&amp;"Video:"),CHAR(10))</f>
        <v>#N/A</v>
      </c>
      <c r="S630" s="1" t="e">
        <f>HYPERLINK(_xlfn.TEXTBEFORE(_xlfn.TEXTAFTER(Table1[[#This Row],[description]],"YouTube Music:"),CHAR(10)))</f>
        <v>#N/A</v>
      </c>
      <c r="T630" s="1" t="e">
        <f>HYPERLINK(_xlfn.TEXTBEFORE(_xlfn.TEXTAFTER(Table1[[#This Row],[description]],"Spotify:"),CHAR(10)))</f>
        <v>#N/A</v>
      </c>
      <c r="U630" s="1" t="e">
        <f>HYPERLINK(_xlfn.TEXTBEFORE(_xlfn.TEXTAFTER(Table1[[#This Row],[description]],"Apple Music:"),CHAR(10)))</f>
        <v>#N/A</v>
      </c>
      <c r="V630" s="1" t="e">
        <f>HYPERLINK(_xlfn.TEXTBEFORE(_xlfn.TEXTAFTER(Table1[[#This Row],[description]], "JioSaavn:"),CHAR(10)))</f>
        <v>#N/A</v>
      </c>
      <c r="W630" s="1" t="e">
        <f>HYPERLINK(_xlfn.TEXTBEFORE(_xlfn.TEXTAFTER(Table1[[#This Row],[description]], "Instagram Reel:"),CHAR(10)))</f>
        <v>#N/A</v>
      </c>
    </row>
    <row r="631" spans="1:23" x14ac:dyDescent="0.3">
      <c r="A631" t="s">
        <v>11</v>
      </c>
      <c r="B631" t="s">
        <v>4491</v>
      </c>
      <c r="C631" t="s">
        <v>4492</v>
      </c>
      <c r="D631" t="s">
        <v>4493</v>
      </c>
      <c r="E631" t="s">
        <v>4490</v>
      </c>
      <c r="F631" t="s">
        <v>16</v>
      </c>
      <c r="G631" t="s">
        <v>2426</v>
      </c>
      <c r="H631" t="s">
        <v>4494</v>
      </c>
      <c r="I631" t="s">
        <v>4495</v>
      </c>
      <c r="J631" t="s">
        <v>880</v>
      </c>
      <c r="K631" t="e">
        <f>LEFT(_xlfn.TEXTAFTER(Table1[[#This Row],[description]],"Music On:"),10)</f>
        <v>#N/A</v>
      </c>
      <c r="L631" t="str" cm="1">
        <f t="array" ref="L6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1" t="str">
        <f>_xlfn.TEXTBEFORE(Table1[[#This Row],[Title]],{":","(","-"})</f>
        <v xml:space="preserve">Sikander </v>
      </c>
      <c r="N631" t="e">
        <f>_xlfn.TEXTBEFORE(_xlfn.TEXTAFTER(Table1[[#This Row],[description]],"Singer:"),CHAR(10))</f>
        <v>#N/A</v>
      </c>
      <c r="O631" t="e">
        <f>_xlfn.TEXTBEFORE(_xlfn.TEXTAFTER(Table1[[#This Row],[description]],"Lyrics:"),CHAR(10))</f>
        <v>#N/A</v>
      </c>
      <c r="P631" t="e">
        <f>_xlfn.TEXTBEFORE(_xlfn.TEXTAFTER(Table1[[#This Row],[description]],"Composer:"),CHAR(10))</f>
        <v>#N/A</v>
      </c>
      <c r="Q631" t="e">
        <f>_xlfn.TEXTBEFORE(_xlfn.TEXTAFTER(Table1[[#This Row],[description]],CHAR(10)&amp;"Music:"),CHAR(10))</f>
        <v>#N/A</v>
      </c>
      <c r="R631" t="e">
        <f>_xlfn.TEXTBEFORE(_xlfn.TEXTAFTER(Table1[[#This Row],[description]],CHAR(10)&amp;"Video:"),CHAR(10))</f>
        <v>#N/A</v>
      </c>
      <c r="S631" s="1" t="e">
        <f>HYPERLINK(_xlfn.TEXTBEFORE(_xlfn.TEXTAFTER(Table1[[#This Row],[description]],"YouTube Music:"),CHAR(10)))</f>
        <v>#N/A</v>
      </c>
      <c r="T631" s="1" t="e">
        <f>HYPERLINK(_xlfn.TEXTBEFORE(_xlfn.TEXTAFTER(Table1[[#This Row],[description]],"Spotify:"),CHAR(10)))</f>
        <v>#N/A</v>
      </c>
      <c r="U631" s="1" t="e">
        <f>HYPERLINK(_xlfn.TEXTBEFORE(_xlfn.TEXTAFTER(Table1[[#This Row],[description]],"Apple Music:"),CHAR(10)))</f>
        <v>#N/A</v>
      </c>
      <c r="V631" s="1" t="e">
        <f>HYPERLINK(_xlfn.TEXTBEFORE(_xlfn.TEXTAFTER(Table1[[#This Row],[description]], "JioSaavn:"),CHAR(10)))</f>
        <v>#N/A</v>
      </c>
      <c r="W631" s="1" t="e">
        <f>HYPERLINK(_xlfn.TEXTBEFORE(_xlfn.TEXTAFTER(Table1[[#This Row],[description]], "Instagram Reel:"),CHAR(10)))</f>
        <v>#N/A</v>
      </c>
    </row>
    <row r="632" spans="1:23" x14ac:dyDescent="0.3">
      <c r="A632" t="s">
        <v>11</v>
      </c>
      <c r="B632" t="s">
        <v>4497</v>
      </c>
      <c r="C632" t="s">
        <v>4498</v>
      </c>
      <c r="D632" t="s">
        <v>4499</v>
      </c>
      <c r="E632" t="s">
        <v>4496</v>
      </c>
      <c r="F632" t="s">
        <v>16</v>
      </c>
      <c r="G632" t="s">
        <v>2426</v>
      </c>
      <c r="H632" t="s">
        <v>4500</v>
      </c>
      <c r="I632" t="s">
        <v>4501</v>
      </c>
      <c r="J632" t="s">
        <v>4502</v>
      </c>
      <c r="K632" t="e">
        <f>LEFT(_xlfn.TEXTAFTER(Table1[[#This Row],[description]],"Music On:"),10)</f>
        <v>#N/A</v>
      </c>
      <c r="L632" t="str" cm="1">
        <f t="array" ref="L6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2" t="str">
        <f>_xlfn.TEXTBEFORE(Table1[[#This Row],[Title]],{":","(","-"})</f>
        <v xml:space="preserve">Yaara Lai </v>
      </c>
      <c r="N632" t="e">
        <f>_xlfn.TEXTBEFORE(_xlfn.TEXTAFTER(Table1[[#This Row],[description]],"Singer:"),CHAR(10))</f>
        <v>#N/A</v>
      </c>
      <c r="O632" t="e">
        <f>_xlfn.TEXTBEFORE(_xlfn.TEXTAFTER(Table1[[#This Row],[description]],"Lyrics:"),CHAR(10))</f>
        <v>#N/A</v>
      </c>
      <c r="P632" t="e">
        <f>_xlfn.TEXTBEFORE(_xlfn.TEXTAFTER(Table1[[#This Row],[description]],"Composer:"),CHAR(10))</f>
        <v>#N/A</v>
      </c>
      <c r="Q632" t="e">
        <f>_xlfn.TEXTBEFORE(_xlfn.TEXTAFTER(Table1[[#This Row],[description]],CHAR(10)&amp;"Music:"),CHAR(10))</f>
        <v>#N/A</v>
      </c>
      <c r="R632" t="e">
        <f>_xlfn.TEXTBEFORE(_xlfn.TEXTAFTER(Table1[[#This Row],[description]],CHAR(10)&amp;"Video:"),CHAR(10))</f>
        <v>#N/A</v>
      </c>
      <c r="S632" s="1" t="e">
        <f>HYPERLINK(_xlfn.TEXTBEFORE(_xlfn.TEXTAFTER(Table1[[#This Row],[description]],"YouTube Music:"),CHAR(10)))</f>
        <v>#N/A</v>
      </c>
      <c r="T632" s="1" t="e">
        <f>HYPERLINK(_xlfn.TEXTBEFORE(_xlfn.TEXTAFTER(Table1[[#This Row],[description]],"Spotify:"),CHAR(10)))</f>
        <v>#N/A</v>
      </c>
      <c r="U632" s="1" t="e">
        <f>HYPERLINK(_xlfn.TEXTBEFORE(_xlfn.TEXTAFTER(Table1[[#This Row],[description]],"Apple Music:"),CHAR(10)))</f>
        <v>#N/A</v>
      </c>
      <c r="V632" s="1" t="e">
        <f>HYPERLINK(_xlfn.TEXTBEFORE(_xlfn.TEXTAFTER(Table1[[#This Row],[description]], "JioSaavn:"),CHAR(10)))</f>
        <v>#N/A</v>
      </c>
      <c r="W632" s="1" t="e">
        <f>HYPERLINK(_xlfn.TEXTBEFORE(_xlfn.TEXTAFTER(Table1[[#This Row],[description]], "Instagram Reel:"),CHAR(10)))</f>
        <v>#N/A</v>
      </c>
    </row>
    <row r="633" spans="1:23" x14ac:dyDescent="0.3">
      <c r="A633" t="s">
        <v>11</v>
      </c>
      <c r="B633" t="s">
        <v>4504</v>
      </c>
      <c r="C633" t="s">
        <v>4505</v>
      </c>
      <c r="D633" t="s">
        <v>4506</v>
      </c>
      <c r="E633" t="s">
        <v>4503</v>
      </c>
      <c r="F633" t="s">
        <v>16</v>
      </c>
      <c r="G633" t="s">
        <v>3355</v>
      </c>
      <c r="H633" t="s">
        <v>4507</v>
      </c>
      <c r="I633" t="s">
        <v>4508</v>
      </c>
      <c r="J633" t="s">
        <v>4509</v>
      </c>
      <c r="K633" t="e">
        <f>LEFT(_xlfn.TEXTAFTER(Table1[[#This Row],[description]],"Music On:"),10)</f>
        <v>#N/A</v>
      </c>
      <c r="L633" t="str" cm="1">
        <f t="array" ref="L6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3" t="str">
        <f>_xlfn.TEXTBEFORE(Table1[[#This Row],[Title]],{":","(","-"})</f>
        <v xml:space="preserve">Yaara Lai </v>
      </c>
      <c r="N633" t="e">
        <f>_xlfn.TEXTBEFORE(_xlfn.TEXTAFTER(Table1[[#This Row],[description]],"Singer:"),CHAR(10))</f>
        <v>#N/A</v>
      </c>
      <c r="O633" t="e">
        <f>_xlfn.TEXTBEFORE(_xlfn.TEXTAFTER(Table1[[#This Row],[description]],"Lyrics:"),CHAR(10))</f>
        <v>#N/A</v>
      </c>
      <c r="P633" t="e">
        <f>_xlfn.TEXTBEFORE(_xlfn.TEXTAFTER(Table1[[#This Row],[description]],"Composer:"),CHAR(10))</f>
        <v>#N/A</v>
      </c>
      <c r="Q633" t="e">
        <f>_xlfn.TEXTBEFORE(_xlfn.TEXTAFTER(Table1[[#This Row],[description]],CHAR(10)&amp;"Music:"),CHAR(10))</f>
        <v>#N/A</v>
      </c>
      <c r="R633" t="e">
        <f>_xlfn.TEXTBEFORE(_xlfn.TEXTAFTER(Table1[[#This Row],[description]],CHAR(10)&amp;"Video:"),CHAR(10))</f>
        <v>#N/A</v>
      </c>
      <c r="S633" s="1" t="e">
        <f>HYPERLINK(_xlfn.TEXTBEFORE(_xlfn.TEXTAFTER(Table1[[#This Row],[description]],"YouTube Music:"),CHAR(10)))</f>
        <v>#N/A</v>
      </c>
      <c r="T633" s="1" t="e">
        <f>HYPERLINK(_xlfn.TEXTBEFORE(_xlfn.TEXTAFTER(Table1[[#This Row],[description]],"Spotify:"),CHAR(10)))</f>
        <v>#N/A</v>
      </c>
      <c r="U633" s="1" t="e">
        <f>HYPERLINK(_xlfn.TEXTBEFORE(_xlfn.TEXTAFTER(Table1[[#This Row],[description]],"Apple Music:"),CHAR(10)))</f>
        <v>#N/A</v>
      </c>
      <c r="V633" s="1" t="e">
        <f>HYPERLINK(_xlfn.TEXTBEFORE(_xlfn.TEXTAFTER(Table1[[#This Row],[description]], "JioSaavn:"),CHAR(10)))</f>
        <v>#N/A</v>
      </c>
      <c r="W633" s="1" t="e">
        <f>HYPERLINK(_xlfn.TEXTBEFORE(_xlfn.TEXTAFTER(Table1[[#This Row],[description]], "Instagram Reel:"),CHAR(10)))</f>
        <v>#N/A</v>
      </c>
    </row>
    <row r="634" spans="1:23" x14ac:dyDescent="0.3">
      <c r="A634" t="s">
        <v>11</v>
      </c>
      <c r="B634" t="s">
        <v>4511</v>
      </c>
      <c r="C634" t="s">
        <v>4512</v>
      </c>
      <c r="D634" t="s">
        <v>4513</v>
      </c>
      <c r="E634" t="s">
        <v>4510</v>
      </c>
      <c r="F634" t="s">
        <v>16</v>
      </c>
      <c r="G634" t="s">
        <v>1168</v>
      </c>
      <c r="H634" t="s">
        <v>4514</v>
      </c>
      <c r="I634" t="s">
        <v>4515</v>
      </c>
      <c r="J634" t="s">
        <v>4516</v>
      </c>
      <c r="K634" t="e">
        <f>LEFT(_xlfn.TEXTAFTER(Table1[[#This Row],[description]],"Music On:"),10)</f>
        <v>#N/A</v>
      </c>
      <c r="L634" t="str" cm="1">
        <f t="array" ref="L6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4" t="str">
        <f>_xlfn.TEXTBEFORE(Table1[[#This Row],[Title]],{":","(","-"})</f>
        <v xml:space="preserve">Jatti </v>
      </c>
      <c r="N634" t="e">
        <f>_xlfn.TEXTBEFORE(_xlfn.TEXTAFTER(Table1[[#This Row],[description]],"Singer:"),CHAR(10))</f>
        <v>#N/A</v>
      </c>
      <c r="O634" t="e">
        <f>_xlfn.TEXTBEFORE(_xlfn.TEXTAFTER(Table1[[#This Row],[description]],"Lyrics:"),CHAR(10))</f>
        <v>#N/A</v>
      </c>
      <c r="P634" t="e">
        <f>_xlfn.TEXTBEFORE(_xlfn.TEXTAFTER(Table1[[#This Row],[description]],"Composer:"),CHAR(10))</f>
        <v>#N/A</v>
      </c>
      <c r="Q634" t="e">
        <f>_xlfn.TEXTBEFORE(_xlfn.TEXTAFTER(Table1[[#This Row],[description]],CHAR(10)&amp;"Music:"),CHAR(10))</f>
        <v>#N/A</v>
      </c>
      <c r="R634" t="e">
        <f>_xlfn.TEXTBEFORE(_xlfn.TEXTAFTER(Table1[[#This Row],[description]],CHAR(10)&amp;"Video:"),CHAR(10))</f>
        <v>#N/A</v>
      </c>
      <c r="S634" s="1" t="e">
        <f>HYPERLINK(_xlfn.TEXTBEFORE(_xlfn.TEXTAFTER(Table1[[#This Row],[description]],"YouTube Music:"),CHAR(10)))</f>
        <v>#N/A</v>
      </c>
      <c r="T634" s="1" t="e">
        <f>HYPERLINK(_xlfn.TEXTBEFORE(_xlfn.TEXTAFTER(Table1[[#This Row],[description]],"Spotify:"),CHAR(10)))</f>
        <v>#N/A</v>
      </c>
      <c r="U634" s="1" t="e">
        <f>HYPERLINK(_xlfn.TEXTBEFORE(_xlfn.TEXTAFTER(Table1[[#This Row],[description]],"Apple Music:"),CHAR(10)))</f>
        <v>#N/A</v>
      </c>
      <c r="V634" s="1" t="e">
        <f>HYPERLINK(_xlfn.TEXTBEFORE(_xlfn.TEXTAFTER(Table1[[#This Row],[description]], "JioSaavn:"),CHAR(10)))</f>
        <v>#N/A</v>
      </c>
      <c r="W634" s="1" t="e">
        <f>HYPERLINK(_xlfn.TEXTBEFORE(_xlfn.TEXTAFTER(Table1[[#This Row],[description]], "Instagram Reel:"),CHAR(10)))</f>
        <v>#N/A</v>
      </c>
    </row>
    <row r="635" spans="1:23" x14ac:dyDescent="0.3">
      <c r="A635" t="s">
        <v>11</v>
      </c>
      <c r="B635" t="s">
        <v>4518</v>
      </c>
      <c r="C635" t="s">
        <v>4519</v>
      </c>
      <c r="D635" t="s">
        <v>4520</v>
      </c>
      <c r="E635" t="s">
        <v>4517</v>
      </c>
      <c r="F635" t="s">
        <v>16</v>
      </c>
      <c r="G635" t="s">
        <v>153</v>
      </c>
      <c r="H635" t="s">
        <v>4521</v>
      </c>
      <c r="I635" t="s">
        <v>4522</v>
      </c>
      <c r="J635" t="s">
        <v>2560</v>
      </c>
      <c r="K635" t="e">
        <f>LEFT(_xlfn.TEXTAFTER(Table1[[#This Row],[description]],"Music On:"),10)</f>
        <v>#N/A</v>
      </c>
      <c r="L635" t="str" cm="1">
        <f t="array" ref="L6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5" t="str">
        <f>_xlfn.TEXTBEFORE(Table1[[#This Row],[Title]],{":","(","-"})</f>
        <v xml:space="preserve">Tu Tu Mai Mai </v>
      </c>
      <c r="N635" t="e">
        <f>_xlfn.TEXTBEFORE(_xlfn.TEXTAFTER(Table1[[#This Row],[description]],"Singer:"),CHAR(10))</f>
        <v>#N/A</v>
      </c>
      <c r="O635" t="e">
        <f>_xlfn.TEXTBEFORE(_xlfn.TEXTAFTER(Table1[[#This Row],[description]],"Lyrics:"),CHAR(10))</f>
        <v>#N/A</v>
      </c>
      <c r="P635" t="e">
        <f>_xlfn.TEXTBEFORE(_xlfn.TEXTAFTER(Table1[[#This Row],[description]],"Composer:"),CHAR(10))</f>
        <v>#N/A</v>
      </c>
      <c r="Q635" t="e">
        <f>_xlfn.TEXTBEFORE(_xlfn.TEXTAFTER(Table1[[#This Row],[description]],CHAR(10)&amp;"Music:"),CHAR(10))</f>
        <v>#N/A</v>
      </c>
      <c r="R635" t="e">
        <f>_xlfn.TEXTBEFORE(_xlfn.TEXTAFTER(Table1[[#This Row],[description]],CHAR(10)&amp;"Video:"),CHAR(10))</f>
        <v>#N/A</v>
      </c>
      <c r="S635" s="1" t="e">
        <f>HYPERLINK(_xlfn.TEXTBEFORE(_xlfn.TEXTAFTER(Table1[[#This Row],[description]],"YouTube Music:"),CHAR(10)))</f>
        <v>#N/A</v>
      </c>
      <c r="T635" s="1" t="e">
        <f>HYPERLINK(_xlfn.TEXTBEFORE(_xlfn.TEXTAFTER(Table1[[#This Row],[description]],"Spotify:"),CHAR(10)))</f>
        <v>#N/A</v>
      </c>
      <c r="U635" s="1" t="e">
        <f>HYPERLINK(_xlfn.TEXTBEFORE(_xlfn.TEXTAFTER(Table1[[#This Row],[description]],"Apple Music:"),CHAR(10)))</f>
        <v>#N/A</v>
      </c>
      <c r="V635" s="1" t="e">
        <f>HYPERLINK(_xlfn.TEXTBEFORE(_xlfn.TEXTAFTER(Table1[[#This Row],[description]], "JioSaavn:"),CHAR(10)))</f>
        <v>#N/A</v>
      </c>
      <c r="W635" s="1" t="e">
        <f>HYPERLINK(_xlfn.TEXTBEFORE(_xlfn.TEXTAFTER(Table1[[#This Row],[description]], "Instagram Reel:"),CHAR(10)))</f>
        <v>#N/A</v>
      </c>
    </row>
    <row r="636" spans="1:23" x14ac:dyDescent="0.3">
      <c r="A636" t="s">
        <v>11</v>
      </c>
      <c r="B636" t="s">
        <v>4524</v>
      </c>
      <c r="C636" t="s">
        <v>4525</v>
      </c>
      <c r="D636" t="s">
        <v>4526</v>
      </c>
      <c r="E636" t="s">
        <v>4523</v>
      </c>
      <c r="F636" t="s">
        <v>16</v>
      </c>
      <c r="G636" t="s">
        <v>4230</v>
      </c>
      <c r="H636" t="s">
        <v>4527</v>
      </c>
      <c r="I636" t="s">
        <v>4528</v>
      </c>
      <c r="J636" t="s">
        <v>4529</v>
      </c>
      <c r="K636" t="str">
        <f>LEFT(_xlfn.TEXTAFTER(Table1[[#This Row],[description]],"Label:"),10)</f>
        <v xml:space="preserve"> Geet MP3
</v>
      </c>
      <c r="L636" t="str" cm="1">
        <f t="array" ref="L6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6" t="str">
        <f>_xlfn.TEXTBEFORE(Table1[[#This Row],[Title]],{":","(","-"})</f>
        <v xml:space="preserve">Lehanga </v>
      </c>
      <c r="N636" t="str">
        <f>_xlfn.TEXTBEFORE(_xlfn.TEXTAFTER(Table1[[#This Row],[description]],"Singer:"),CHAR(10))</f>
        <v xml:space="preserve"> Jass Manak </v>
      </c>
      <c r="O636" t="str">
        <f>_xlfn.TEXTBEFORE(_xlfn.TEXTAFTER(Table1[[#This Row],[description]],"Lyrics:"),CHAR(10))</f>
        <v xml:space="preserve"> Jass Manak </v>
      </c>
      <c r="P636" t="str">
        <f>_xlfn.TEXTBEFORE(_xlfn.TEXTAFTER(Table1[[#This Row],[description]],"Composer:"),CHAR(10))</f>
        <v xml:space="preserve"> Jass Manak</v>
      </c>
      <c r="Q636" t="str">
        <f>_xlfn.TEXTBEFORE(_xlfn.TEXTAFTER(Table1[[#This Row],[description]],CHAR(10)&amp;"Music:"),CHAR(10))</f>
        <v xml:space="preserve"> Sharry Nexus</v>
      </c>
      <c r="R636" t="e">
        <f>_xlfn.TEXTBEFORE(_xlfn.TEXTAFTER(Table1[[#This Row],[description]],CHAR(10)&amp;"Video:"),CHAR(10))</f>
        <v>#N/A</v>
      </c>
      <c r="S636" s="1" t="e">
        <f>HYPERLINK(_xlfn.TEXTBEFORE(_xlfn.TEXTAFTER(Table1[[#This Row],[description]],"YouTube Music:"),CHAR(10)))</f>
        <v>#N/A</v>
      </c>
      <c r="T636" s="1" t="str">
        <f>HYPERLINK(_xlfn.TEXTBEFORE(_xlfn.TEXTAFTER(Table1[[#This Row],[description]],"Spotify:"),CHAR(10)))</f>
        <v xml:space="preserve"> http://bit.ly/3O46eN7</v>
      </c>
      <c r="U636" s="1" t="str">
        <f>HYPERLINK(_xlfn.TEXTBEFORE(_xlfn.TEXTAFTER(Table1[[#This Row],[description]],"Apple Music:"),CHAR(10)))</f>
        <v xml:space="preserve"> http://bit.ly/3OeRlYf </v>
      </c>
      <c r="V636" s="1" t="e">
        <f>HYPERLINK(_xlfn.TEXTBEFORE(_xlfn.TEXTAFTER(Table1[[#This Row],[description]], "JioSaavn:"),CHAR(10)))</f>
        <v>#N/A</v>
      </c>
      <c r="W636" s="1" t="e">
        <f>HYPERLINK(_xlfn.TEXTBEFORE(_xlfn.TEXTAFTER(Table1[[#This Row],[description]], "Instagram Reel:"),CHAR(10)))</f>
        <v>#N/A</v>
      </c>
    </row>
    <row r="637" spans="1:23" x14ac:dyDescent="0.3">
      <c r="A637" t="s">
        <v>11</v>
      </c>
      <c r="B637" t="s">
        <v>4531</v>
      </c>
      <c r="C637" t="s">
        <v>4532</v>
      </c>
      <c r="D637" t="s">
        <v>4533</v>
      </c>
      <c r="E637" t="s">
        <v>4530</v>
      </c>
      <c r="F637" t="s">
        <v>16</v>
      </c>
      <c r="G637" t="s">
        <v>1321</v>
      </c>
      <c r="H637" t="s">
        <v>4534</v>
      </c>
      <c r="I637" t="s">
        <v>4535</v>
      </c>
      <c r="J637" t="s">
        <v>4536</v>
      </c>
      <c r="K637" t="e">
        <f>LEFT(_xlfn.TEXTAFTER(Table1[[#This Row],[description]],"Music On:"),10)</f>
        <v>#N/A</v>
      </c>
      <c r="L637" t="str" cm="1">
        <f t="array" ref="L6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7" t="str">
        <f>_xlfn.TEXTBEFORE(Table1[[#This Row],[Title]],{":","(","-"})</f>
        <v xml:space="preserve">Mitti Virasat Babbran Di </v>
      </c>
      <c r="N637" t="e">
        <f>_xlfn.TEXTBEFORE(_xlfn.TEXTAFTER(Table1[[#This Row],[description]],"Singer:"),CHAR(10))</f>
        <v>#N/A</v>
      </c>
      <c r="O637" t="e">
        <f>_xlfn.TEXTBEFORE(_xlfn.TEXTAFTER(Table1[[#This Row],[description]],"Lyrics:"),CHAR(10))</f>
        <v>#N/A</v>
      </c>
      <c r="P637" t="e">
        <f>_xlfn.TEXTBEFORE(_xlfn.TEXTAFTER(Table1[[#This Row],[description]],"Composer:"),CHAR(10))</f>
        <v>#N/A</v>
      </c>
      <c r="Q637" t="e">
        <f>_xlfn.TEXTBEFORE(_xlfn.TEXTAFTER(Table1[[#This Row],[description]],CHAR(10)&amp;"Music:"),CHAR(10))</f>
        <v>#N/A</v>
      </c>
      <c r="R637" t="e">
        <f>_xlfn.TEXTBEFORE(_xlfn.TEXTAFTER(Table1[[#This Row],[description]],CHAR(10)&amp;"Video:"),CHAR(10))</f>
        <v>#N/A</v>
      </c>
      <c r="S637" s="1" t="e">
        <f>HYPERLINK(_xlfn.TEXTBEFORE(_xlfn.TEXTAFTER(Table1[[#This Row],[description]],"YouTube Music:"),CHAR(10)))</f>
        <v>#N/A</v>
      </c>
      <c r="T637" s="1" t="e">
        <f>HYPERLINK(_xlfn.TEXTBEFORE(_xlfn.TEXTAFTER(Table1[[#This Row],[description]],"Spotify:"),CHAR(10)))</f>
        <v>#N/A</v>
      </c>
      <c r="U637" s="1" t="e">
        <f>HYPERLINK(_xlfn.TEXTBEFORE(_xlfn.TEXTAFTER(Table1[[#This Row],[description]],"Apple Music:"),CHAR(10)))</f>
        <v>#N/A</v>
      </c>
      <c r="V637" s="1" t="e">
        <f>HYPERLINK(_xlfn.TEXTBEFORE(_xlfn.TEXTAFTER(Table1[[#This Row],[description]], "JioSaavn:"),CHAR(10)))</f>
        <v>#N/A</v>
      </c>
      <c r="W637" s="1" t="e">
        <f>HYPERLINK(_xlfn.TEXTBEFORE(_xlfn.TEXTAFTER(Table1[[#This Row],[description]], "Instagram Reel:"),CHAR(10)))</f>
        <v>#N/A</v>
      </c>
    </row>
    <row r="638" spans="1:23" x14ac:dyDescent="0.3">
      <c r="A638" t="s">
        <v>11</v>
      </c>
      <c r="B638" t="s">
        <v>4538</v>
      </c>
      <c r="C638" t="s">
        <v>4539</v>
      </c>
      <c r="D638" t="s">
        <v>4540</v>
      </c>
      <c r="E638" t="s">
        <v>4537</v>
      </c>
      <c r="F638" t="s">
        <v>16</v>
      </c>
      <c r="G638" t="s">
        <v>738</v>
      </c>
      <c r="H638" t="s">
        <v>4541</v>
      </c>
      <c r="I638" t="s">
        <v>4542</v>
      </c>
      <c r="J638" t="s">
        <v>4543</v>
      </c>
      <c r="K638" t="e">
        <f>LEFT(_xlfn.TEXTAFTER(Table1[[#This Row],[description]],"Music On:"),10)</f>
        <v>#N/A</v>
      </c>
      <c r="L638" t="str" cm="1">
        <f t="array" ref="L6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8" t="str">
        <f>_xlfn.TEXTBEFORE(Table1[[#This Row],[Title]],{":","(","-"})</f>
        <v xml:space="preserve">Billi Aakh </v>
      </c>
      <c r="N638" t="e">
        <f>_xlfn.TEXTBEFORE(_xlfn.TEXTAFTER(Table1[[#This Row],[description]],"Singer:"),CHAR(10))</f>
        <v>#N/A</v>
      </c>
      <c r="O638" t="e">
        <f>_xlfn.TEXTBEFORE(_xlfn.TEXTAFTER(Table1[[#This Row],[description]],"Lyrics:"),CHAR(10))</f>
        <v>#N/A</v>
      </c>
      <c r="P638" t="e">
        <f>_xlfn.TEXTBEFORE(_xlfn.TEXTAFTER(Table1[[#This Row],[description]],"Composer:"),CHAR(10))</f>
        <v>#N/A</v>
      </c>
      <c r="Q638" t="e">
        <f>_xlfn.TEXTBEFORE(_xlfn.TEXTAFTER(Table1[[#This Row],[description]],CHAR(10)&amp;"Music:"),CHAR(10))</f>
        <v>#N/A</v>
      </c>
      <c r="R638" t="e">
        <f>_xlfn.TEXTBEFORE(_xlfn.TEXTAFTER(Table1[[#This Row],[description]],CHAR(10)&amp;"Video:"),CHAR(10))</f>
        <v>#N/A</v>
      </c>
      <c r="S638" s="1" t="e">
        <f>HYPERLINK(_xlfn.TEXTBEFORE(_xlfn.TEXTAFTER(Table1[[#This Row],[description]],"YouTube Music:"),CHAR(10)))</f>
        <v>#N/A</v>
      </c>
      <c r="T638" s="1" t="e">
        <f>HYPERLINK(_xlfn.TEXTBEFORE(_xlfn.TEXTAFTER(Table1[[#This Row],[description]],"Spotify:"),CHAR(10)))</f>
        <v>#N/A</v>
      </c>
      <c r="U638" s="1" t="e">
        <f>HYPERLINK(_xlfn.TEXTBEFORE(_xlfn.TEXTAFTER(Table1[[#This Row],[description]],"Apple Music:"),CHAR(10)))</f>
        <v>#N/A</v>
      </c>
      <c r="V638" s="1" t="e">
        <f>HYPERLINK(_xlfn.TEXTBEFORE(_xlfn.TEXTAFTER(Table1[[#This Row],[description]], "JioSaavn:"),CHAR(10)))</f>
        <v>#N/A</v>
      </c>
      <c r="W638" s="1" t="e">
        <f>HYPERLINK(_xlfn.TEXTBEFORE(_xlfn.TEXTAFTER(Table1[[#This Row],[description]], "Instagram Reel:"),CHAR(10)))</f>
        <v>#N/A</v>
      </c>
    </row>
    <row r="639" spans="1:23" x14ac:dyDescent="0.3">
      <c r="A639" t="s">
        <v>11</v>
      </c>
      <c r="B639" t="s">
        <v>4545</v>
      </c>
      <c r="C639" t="s">
        <v>4546</v>
      </c>
      <c r="D639" t="s">
        <v>4547</v>
      </c>
      <c r="E639" t="s">
        <v>4544</v>
      </c>
      <c r="F639" t="s">
        <v>16</v>
      </c>
      <c r="G639" t="s">
        <v>3296</v>
      </c>
      <c r="H639" t="s">
        <v>4548</v>
      </c>
      <c r="I639" t="s">
        <v>4549</v>
      </c>
      <c r="J639" t="s">
        <v>4550</v>
      </c>
      <c r="K639" t="e">
        <f>LEFT(_xlfn.TEXTAFTER(Table1[[#This Row],[description]],"Music On:"),10)</f>
        <v>#N/A</v>
      </c>
      <c r="L639" t="str" cm="1">
        <f t="array" ref="L6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39" t="str">
        <f>_xlfn.TEXTBEFORE(Table1[[#This Row],[Title]],{":","(","-"})</f>
        <v xml:space="preserve">Yaari </v>
      </c>
      <c r="N639" t="e">
        <f>_xlfn.TEXTBEFORE(_xlfn.TEXTAFTER(Table1[[#This Row],[description]],"Singer:"),CHAR(10))</f>
        <v>#N/A</v>
      </c>
      <c r="O639" t="e">
        <f>_xlfn.TEXTBEFORE(_xlfn.TEXTAFTER(Table1[[#This Row],[description]],"Lyrics:"),CHAR(10))</f>
        <v>#N/A</v>
      </c>
      <c r="P639" t="e">
        <f>_xlfn.TEXTBEFORE(_xlfn.TEXTAFTER(Table1[[#This Row],[description]],"Composer:"),CHAR(10))</f>
        <v>#N/A</v>
      </c>
      <c r="Q639" t="e">
        <f>_xlfn.TEXTBEFORE(_xlfn.TEXTAFTER(Table1[[#This Row],[description]],CHAR(10)&amp;"Music:"),CHAR(10))</f>
        <v>#N/A</v>
      </c>
      <c r="R639" t="e">
        <f>_xlfn.TEXTBEFORE(_xlfn.TEXTAFTER(Table1[[#This Row],[description]],CHAR(10)&amp;"Video:"),CHAR(10))</f>
        <v>#N/A</v>
      </c>
      <c r="S639" s="1" t="e">
        <f>HYPERLINK(_xlfn.TEXTBEFORE(_xlfn.TEXTAFTER(Table1[[#This Row],[description]],"YouTube Music:"),CHAR(10)))</f>
        <v>#N/A</v>
      </c>
      <c r="T639" s="1" t="e">
        <f>HYPERLINK(_xlfn.TEXTBEFORE(_xlfn.TEXTAFTER(Table1[[#This Row],[description]],"Spotify:"),CHAR(10)))</f>
        <v>#N/A</v>
      </c>
      <c r="U639" s="1" t="e">
        <f>HYPERLINK(_xlfn.TEXTBEFORE(_xlfn.TEXTAFTER(Table1[[#This Row],[description]],"Apple Music:"),CHAR(10)))</f>
        <v>#N/A</v>
      </c>
      <c r="V639" s="1" t="e">
        <f>HYPERLINK(_xlfn.TEXTBEFORE(_xlfn.TEXTAFTER(Table1[[#This Row],[description]], "JioSaavn:"),CHAR(10)))</f>
        <v>#N/A</v>
      </c>
      <c r="W639" s="1" t="e">
        <f>HYPERLINK(_xlfn.TEXTBEFORE(_xlfn.TEXTAFTER(Table1[[#This Row],[description]], "Instagram Reel:"),CHAR(10)))</f>
        <v>#N/A</v>
      </c>
    </row>
    <row r="640" spans="1:23" x14ac:dyDescent="0.3">
      <c r="A640" t="s">
        <v>11</v>
      </c>
      <c r="B640" t="s">
        <v>4552</v>
      </c>
      <c r="C640" t="s">
        <v>4553</v>
      </c>
      <c r="D640" t="s">
        <v>4554</v>
      </c>
      <c r="E640" t="s">
        <v>4551</v>
      </c>
      <c r="F640" t="s">
        <v>16</v>
      </c>
      <c r="G640" t="s">
        <v>1736</v>
      </c>
      <c r="H640" t="s">
        <v>4555</v>
      </c>
      <c r="I640" t="s">
        <v>4556</v>
      </c>
      <c r="J640" t="s">
        <v>4557</v>
      </c>
      <c r="K640" t="e">
        <f>LEFT(_xlfn.TEXTAFTER(Table1[[#This Row],[description]],"Music On:"),10)</f>
        <v>#N/A</v>
      </c>
      <c r="L640" t="str" cm="1">
        <f t="array" ref="L6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40" t="str">
        <f>_xlfn.TEXTBEFORE(Table1[[#This Row],[Title]],{":","(","-"})</f>
        <v xml:space="preserve">Yaari </v>
      </c>
      <c r="N640" t="e">
        <f>_xlfn.TEXTBEFORE(_xlfn.TEXTAFTER(Table1[[#This Row],[description]],"Singer:"),CHAR(10))</f>
        <v>#N/A</v>
      </c>
      <c r="O640" t="e">
        <f>_xlfn.TEXTBEFORE(_xlfn.TEXTAFTER(Table1[[#This Row],[description]],"Lyrics:"),CHAR(10))</f>
        <v>#N/A</v>
      </c>
      <c r="P640" t="e">
        <f>_xlfn.TEXTBEFORE(_xlfn.TEXTAFTER(Table1[[#This Row],[description]],"Composer:"),CHAR(10))</f>
        <v>#N/A</v>
      </c>
      <c r="Q640" t="e">
        <f>_xlfn.TEXTBEFORE(_xlfn.TEXTAFTER(Table1[[#This Row],[description]],CHAR(10)&amp;"Music:"),CHAR(10))</f>
        <v>#N/A</v>
      </c>
      <c r="R640" t="e">
        <f>_xlfn.TEXTBEFORE(_xlfn.TEXTAFTER(Table1[[#This Row],[description]],CHAR(10)&amp;"Video:"),CHAR(10))</f>
        <v>#N/A</v>
      </c>
      <c r="S640" s="1" t="e">
        <f>HYPERLINK(_xlfn.TEXTBEFORE(_xlfn.TEXTAFTER(Table1[[#This Row],[description]],"YouTube Music:"),CHAR(10)))</f>
        <v>#N/A</v>
      </c>
      <c r="T640" s="1" t="e">
        <f>HYPERLINK(_xlfn.TEXTBEFORE(_xlfn.TEXTAFTER(Table1[[#This Row],[description]],"Spotify:"),CHAR(10)))</f>
        <v>#N/A</v>
      </c>
      <c r="U640" s="1" t="e">
        <f>HYPERLINK(_xlfn.TEXTBEFORE(_xlfn.TEXTAFTER(Table1[[#This Row],[description]],"Apple Music:"),CHAR(10)))</f>
        <v>#N/A</v>
      </c>
      <c r="V640" s="1" t="e">
        <f>HYPERLINK(_xlfn.TEXTBEFORE(_xlfn.TEXTAFTER(Table1[[#This Row],[description]], "JioSaavn:"),CHAR(10)))</f>
        <v>#N/A</v>
      </c>
      <c r="W640" s="1" t="e">
        <f>HYPERLINK(_xlfn.TEXTBEFORE(_xlfn.TEXTAFTER(Table1[[#This Row],[description]], "Instagram Reel:"),CHAR(10)))</f>
        <v>#N/A</v>
      </c>
    </row>
    <row r="641" spans="1:23" x14ac:dyDescent="0.3">
      <c r="A641" t="s">
        <v>11</v>
      </c>
      <c r="B641" t="s">
        <v>4559</v>
      </c>
      <c r="C641" t="s">
        <v>4560</v>
      </c>
      <c r="D641" t="s">
        <v>4561</v>
      </c>
      <c r="E641" t="s">
        <v>4558</v>
      </c>
      <c r="F641" t="s">
        <v>16</v>
      </c>
      <c r="G641" t="s">
        <v>4562</v>
      </c>
      <c r="H641" t="s">
        <v>4563</v>
      </c>
      <c r="I641" t="s">
        <v>4564</v>
      </c>
      <c r="J641" t="s">
        <v>2470</v>
      </c>
      <c r="K641" t="e">
        <f>LEFT(_xlfn.TEXTAFTER(Table1[[#This Row],[description]],"Music On:"),10)</f>
        <v>#N/A</v>
      </c>
      <c r="L641" t="str" cm="1">
        <f t="array" ref="L6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41" t="e">
        <f>_xlfn.TEXTBEFORE(Table1[[#This Row],[Title]],{":","(","-"})</f>
        <v>#N/A</v>
      </c>
      <c r="N641" t="e">
        <f>_xlfn.TEXTBEFORE(_xlfn.TEXTAFTER(Table1[[#This Row],[description]],"Singer:"),CHAR(10))</f>
        <v>#N/A</v>
      </c>
      <c r="O641" t="e">
        <f>_xlfn.TEXTBEFORE(_xlfn.TEXTAFTER(Table1[[#This Row],[description]],"Lyrics:"),CHAR(10))</f>
        <v>#N/A</v>
      </c>
      <c r="P641" t="e">
        <f>_xlfn.TEXTBEFORE(_xlfn.TEXTAFTER(Table1[[#This Row],[description]],"Composer:"),CHAR(10))</f>
        <v>#N/A</v>
      </c>
      <c r="Q641" t="e">
        <f>_xlfn.TEXTBEFORE(_xlfn.TEXTAFTER(Table1[[#This Row],[description]],CHAR(10)&amp;"Music:"),CHAR(10))</f>
        <v>#N/A</v>
      </c>
      <c r="R641" t="e">
        <f>_xlfn.TEXTBEFORE(_xlfn.TEXTAFTER(Table1[[#This Row],[description]],CHAR(10)&amp;"Video:"),CHAR(10))</f>
        <v>#N/A</v>
      </c>
      <c r="S641" s="1" t="e">
        <f>HYPERLINK(_xlfn.TEXTBEFORE(_xlfn.TEXTAFTER(Table1[[#This Row],[description]],"YouTube Music:"),CHAR(10)))</f>
        <v>#N/A</v>
      </c>
      <c r="T641" s="1" t="e">
        <f>HYPERLINK(_xlfn.TEXTBEFORE(_xlfn.TEXTAFTER(Table1[[#This Row],[description]],"Spotify:"),CHAR(10)))</f>
        <v>#N/A</v>
      </c>
      <c r="U641" s="1" t="e">
        <f>HYPERLINK(_xlfn.TEXTBEFORE(_xlfn.TEXTAFTER(Table1[[#This Row],[description]],"Apple Music:"),CHAR(10)))</f>
        <v>#N/A</v>
      </c>
      <c r="V641" s="1" t="e">
        <f>HYPERLINK(_xlfn.TEXTBEFORE(_xlfn.TEXTAFTER(Table1[[#This Row],[description]], "JioSaavn:"),CHAR(10)))</f>
        <v>#N/A</v>
      </c>
      <c r="W641" s="1" t="e">
        <f>HYPERLINK(_xlfn.TEXTBEFORE(_xlfn.TEXTAFTER(Table1[[#This Row],[description]], "Instagram Reel:"),CHAR(10)))</f>
        <v>#N/A</v>
      </c>
    </row>
    <row r="642" spans="1:23" x14ac:dyDescent="0.3">
      <c r="A642" t="s">
        <v>11</v>
      </c>
      <c r="B642" t="s">
        <v>4566</v>
      </c>
      <c r="C642" t="s">
        <v>4567</v>
      </c>
      <c r="D642" t="s">
        <v>4568</v>
      </c>
      <c r="E642" t="s">
        <v>4565</v>
      </c>
      <c r="F642" t="s">
        <v>16</v>
      </c>
      <c r="G642" t="s">
        <v>1713</v>
      </c>
      <c r="H642" t="s">
        <v>4569</v>
      </c>
      <c r="I642" t="s">
        <v>4570</v>
      </c>
      <c r="J642" t="s">
        <v>4571</v>
      </c>
      <c r="K642" t="e">
        <f>LEFT(_xlfn.TEXTAFTER(Table1[[#This Row],[description]],"Music On:"),10)</f>
        <v>#N/A</v>
      </c>
      <c r="L642" t="str" cm="1">
        <f t="array" ref="L6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42" t="str">
        <f>_xlfn.TEXTBEFORE(Table1[[#This Row],[Title]],{":","(","-"})</f>
        <v xml:space="preserve">Sikander </v>
      </c>
      <c r="N642" t="e">
        <f>_xlfn.TEXTBEFORE(_xlfn.TEXTAFTER(Table1[[#This Row],[description]],"Singer:"),CHAR(10))</f>
        <v>#N/A</v>
      </c>
      <c r="O642" t="e">
        <f>_xlfn.TEXTBEFORE(_xlfn.TEXTAFTER(Table1[[#This Row],[description]],"Lyrics:"),CHAR(10))</f>
        <v>#N/A</v>
      </c>
      <c r="P642" t="e">
        <f>_xlfn.TEXTBEFORE(_xlfn.TEXTAFTER(Table1[[#This Row],[description]],"Composer:"),CHAR(10))</f>
        <v>#N/A</v>
      </c>
      <c r="Q642" t="e">
        <f>_xlfn.TEXTBEFORE(_xlfn.TEXTAFTER(Table1[[#This Row],[description]],CHAR(10)&amp;"Music:"),CHAR(10))</f>
        <v>#N/A</v>
      </c>
      <c r="R642" t="e">
        <f>_xlfn.TEXTBEFORE(_xlfn.TEXTAFTER(Table1[[#This Row],[description]],CHAR(10)&amp;"Video:"),CHAR(10))</f>
        <v>#N/A</v>
      </c>
      <c r="S642" s="1" t="e">
        <f>HYPERLINK(_xlfn.TEXTBEFORE(_xlfn.TEXTAFTER(Table1[[#This Row],[description]],"YouTube Music:"),CHAR(10)))</f>
        <v>#N/A</v>
      </c>
      <c r="T642" s="1" t="e">
        <f>HYPERLINK(_xlfn.TEXTBEFORE(_xlfn.TEXTAFTER(Table1[[#This Row],[description]],"Spotify:"),CHAR(10)))</f>
        <v>#N/A</v>
      </c>
      <c r="U642" s="1" t="e">
        <f>HYPERLINK(_xlfn.TEXTBEFORE(_xlfn.TEXTAFTER(Table1[[#This Row],[description]],"Apple Music:"),CHAR(10)))</f>
        <v>#N/A</v>
      </c>
      <c r="V642" s="1" t="e">
        <f>HYPERLINK(_xlfn.TEXTBEFORE(_xlfn.TEXTAFTER(Table1[[#This Row],[description]], "JioSaavn:"),CHAR(10)))</f>
        <v>#N/A</v>
      </c>
      <c r="W642" s="1" t="e">
        <f>HYPERLINK(_xlfn.TEXTBEFORE(_xlfn.TEXTAFTER(Table1[[#This Row],[description]], "Instagram Reel:"),CHAR(10)))</f>
        <v>#N/A</v>
      </c>
    </row>
    <row r="643" spans="1:23" x14ac:dyDescent="0.3">
      <c r="A643" t="s">
        <v>11</v>
      </c>
      <c r="B643" t="s">
        <v>4573</v>
      </c>
      <c r="C643" t="s">
        <v>4560</v>
      </c>
      <c r="D643" t="s">
        <v>4574</v>
      </c>
      <c r="E643" t="s">
        <v>4572</v>
      </c>
      <c r="F643" t="s">
        <v>16</v>
      </c>
      <c r="G643" t="s">
        <v>538</v>
      </c>
      <c r="H643" t="s">
        <v>4575</v>
      </c>
      <c r="I643" t="s">
        <v>4576</v>
      </c>
      <c r="J643" t="s">
        <v>4577</v>
      </c>
      <c r="K643" t="e">
        <f>LEFT(_xlfn.TEXTAFTER(Table1[[#This Row],[description]],"Music On:"),10)</f>
        <v>#N/A</v>
      </c>
      <c r="L643" t="str" cm="1">
        <f t="array" ref="L6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43" t="str">
        <f>_xlfn.TEXTBEFORE(Table1[[#This Row],[Title]],{":","(","-"})</f>
        <v xml:space="preserve">Sikander 2 Promotional Tour </v>
      </c>
      <c r="N643" t="e">
        <f>_xlfn.TEXTBEFORE(_xlfn.TEXTAFTER(Table1[[#This Row],[description]],"Singer:"),CHAR(10))</f>
        <v>#N/A</v>
      </c>
      <c r="O643" t="e">
        <f>_xlfn.TEXTBEFORE(_xlfn.TEXTAFTER(Table1[[#This Row],[description]],"Lyrics:"),CHAR(10))</f>
        <v>#N/A</v>
      </c>
      <c r="P643" t="e">
        <f>_xlfn.TEXTBEFORE(_xlfn.TEXTAFTER(Table1[[#This Row],[description]],"Composer:"),CHAR(10))</f>
        <v>#N/A</v>
      </c>
      <c r="Q643" t="e">
        <f>_xlfn.TEXTBEFORE(_xlfn.TEXTAFTER(Table1[[#This Row],[description]],CHAR(10)&amp;"Music:"),CHAR(10))</f>
        <v>#N/A</v>
      </c>
      <c r="R643" t="e">
        <f>_xlfn.TEXTBEFORE(_xlfn.TEXTAFTER(Table1[[#This Row],[description]],CHAR(10)&amp;"Video:"),CHAR(10))</f>
        <v>#N/A</v>
      </c>
      <c r="S643" s="1" t="e">
        <f>HYPERLINK(_xlfn.TEXTBEFORE(_xlfn.TEXTAFTER(Table1[[#This Row],[description]],"YouTube Music:"),CHAR(10)))</f>
        <v>#N/A</v>
      </c>
      <c r="T643" s="1" t="e">
        <f>HYPERLINK(_xlfn.TEXTBEFORE(_xlfn.TEXTAFTER(Table1[[#This Row],[description]],"Spotify:"),CHAR(10)))</f>
        <v>#N/A</v>
      </c>
      <c r="U643" s="1" t="e">
        <f>HYPERLINK(_xlfn.TEXTBEFORE(_xlfn.TEXTAFTER(Table1[[#This Row],[description]],"Apple Music:"),CHAR(10)))</f>
        <v>#N/A</v>
      </c>
      <c r="V643" s="1" t="e">
        <f>HYPERLINK(_xlfn.TEXTBEFORE(_xlfn.TEXTAFTER(Table1[[#This Row],[description]], "JioSaavn:"),CHAR(10)))</f>
        <v>#N/A</v>
      </c>
      <c r="W643" s="1" t="e">
        <f>HYPERLINK(_xlfn.TEXTBEFORE(_xlfn.TEXTAFTER(Table1[[#This Row],[description]], "Instagram Reel:"),CHAR(10)))</f>
        <v>#N/A</v>
      </c>
    </row>
    <row r="644" spans="1:23" x14ac:dyDescent="0.3">
      <c r="A644" t="s">
        <v>11</v>
      </c>
      <c r="B644" t="s">
        <v>4579</v>
      </c>
      <c r="C644" t="s">
        <v>4580</v>
      </c>
      <c r="D644" t="s">
        <v>4581</v>
      </c>
      <c r="E644" t="s">
        <v>4578</v>
      </c>
      <c r="F644" t="s">
        <v>16</v>
      </c>
      <c r="G644" t="s">
        <v>1964</v>
      </c>
      <c r="H644" t="s">
        <v>4582</v>
      </c>
      <c r="I644" t="s">
        <v>4583</v>
      </c>
      <c r="J644" t="s">
        <v>4340</v>
      </c>
      <c r="K644" t="e">
        <f>LEFT(_xlfn.TEXTAFTER(Table1[[#This Row],[description]],"Music On:"),10)</f>
        <v>#N/A</v>
      </c>
      <c r="L644" t="str" cm="1">
        <f t="array" ref="L6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44" t="str">
        <f>_xlfn.TEXTBEFORE(Table1[[#This Row],[Title]],{":","(","-"})</f>
        <v xml:space="preserve">Sikander 2 Promotional Tour </v>
      </c>
      <c r="N644" t="e">
        <f>_xlfn.TEXTBEFORE(_xlfn.TEXTAFTER(Table1[[#This Row],[description]],"Singer:"),CHAR(10))</f>
        <v>#N/A</v>
      </c>
      <c r="O644" t="e">
        <f>_xlfn.TEXTBEFORE(_xlfn.TEXTAFTER(Table1[[#This Row],[description]],"Lyrics:"),CHAR(10))</f>
        <v>#N/A</v>
      </c>
      <c r="P644" t="e">
        <f>_xlfn.TEXTBEFORE(_xlfn.TEXTAFTER(Table1[[#This Row],[description]],"Composer:"),CHAR(10))</f>
        <v>#N/A</v>
      </c>
      <c r="Q644" t="e">
        <f>_xlfn.TEXTBEFORE(_xlfn.TEXTAFTER(Table1[[#This Row],[description]],CHAR(10)&amp;"Music:"),CHAR(10))</f>
        <v>#N/A</v>
      </c>
      <c r="R644" t="e">
        <f>_xlfn.TEXTBEFORE(_xlfn.TEXTAFTER(Table1[[#This Row],[description]],CHAR(10)&amp;"Video:"),CHAR(10))</f>
        <v>#N/A</v>
      </c>
      <c r="S644" s="1" t="e">
        <f>HYPERLINK(_xlfn.TEXTBEFORE(_xlfn.TEXTAFTER(Table1[[#This Row],[description]],"YouTube Music:"),CHAR(10)))</f>
        <v>#N/A</v>
      </c>
      <c r="T644" s="1" t="e">
        <f>HYPERLINK(_xlfn.TEXTBEFORE(_xlfn.TEXTAFTER(Table1[[#This Row],[description]],"Spotify:"),CHAR(10)))</f>
        <v>#N/A</v>
      </c>
      <c r="U644" s="1" t="e">
        <f>HYPERLINK(_xlfn.TEXTBEFORE(_xlfn.TEXTAFTER(Table1[[#This Row],[description]],"Apple Music:"),CHAR(10)))</f>
        <v>#N/A</v>
      </c>
      <c r="V644" s="1" t="e">
        <f>HYPERLINK(_xlfn.TEXTBEFORE(_xlfn.TEXTAFTER(Table1[[#This Row],[description]], "JioSaavn:"),CHAR(10)))</f>
        <v>#N/A</v>
      </c>
      <c r="W644" s="1" t="e">
        <f>HYPERLINK(_xlfn.TEXTBEFORE(_xlfn.TEXTAFTER(Table1[[#This Row],[description]], "Instagram Reel:"),CHAR(10)))</f>
        <v>#N/A</v>
      </c>
    </row>
    <row r="645" spans="1:23" x14ac:dyDescent="0.3">
      <c r="A645" t="s">
        <v>11</v>
      </c>
      <c r="B645" t="s">
        <v>4585</v>
      </c>
      <c r="C645" t="s">
        <v>4580</v>
      </c>
      <c r="D645" t="s">
        <v>4586</v>
      </c>
      <c r="E645" t="s">
        <v>4584</v>
      </c>
      <c r="F645" t="s">
        <v>16</v>
      </c>
      <c r="G645" t="s">
        <v>4587</v>
      </c>
      <c r="H645" t="s">
        <v>4588</v>
      </c>
      <c r="I645" t="s">
        <v>4589</v>
      </c>
      <c r="J645" t="s">
        <v>4590</v>
      </c>
      <c r="K645" t="e">
        <f>LEFT(_xlfn.TEXTAFTER(Table1[[#This Row],[description]],"Music On:"),10)</f>
        <v>#N/A</v>
      </c>
      <c r="L645" t="str" cm="1">
        <f t="array" ref="L6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45" t="str">
        <f>_xlfn.TEXTBEFORE(Table1[[#This Row],[Title]],{":","(","-"})</f>
        <v xml:space="preserve">Sikander 2 Promotional Tour </v>
      </c>
      <c r="N645" t="e">
        <f>_xlfn.TEXTBEFORE(_xlfn.TEXTAFTER(Table1[[#This Row],[description]],"Singer:"),CHAR(10))</f>
        <v>#N/A</v>
      </c>
      <c r="O645" t="e">
        <f>_xlfn.TEXTBEFORE(_xlfn.TEXTAFTER(Table1[[#This Row],[description]],"Lyrics:"),CHAR(10))</f>
        <v>#N/A</v>
      </c>
      <c r="P645" t="e">
        <f>_xlfn.TEXTBEFORE(_xlfn.TEXTAFTER(Table1[[#This Row],[description]],"Composer:"),CHAR(10))</f>
        <v>#N/A</v>
      </c>
      <c r="Q645" t="e">
        <f>_xlfn.TEXTBEFORE(_xlfn.TEXTAFTER(Table1[[#This Row],[description]],CHAR(10)&amp;"Music:"),CHAR(10))</f>
        <v>#N/A</v>
      </c>
      <c r="R645" t="e">
        <f>_xlfn.TEXTBEFORE(_xlfn.TEXTAFTER(Table1[[#This Row],[description]],CHAR(10)&amp;"Video:"),CHAR(10))</f>
        <v>#N/A</v>
      </c>
      <c r="S645" s="1" t="e">
        <f>HYPERLINK(_xlfn.TEXTBEFORE(_xlfn.TEXTAFTER(Table1[[#This Row],[description]],"YouTube Music:"),CHAR(10)))</f>
        <v>#N/A</v>
      </c>
      <c r="T645" s="1" t="e">
        <f>HYPERLINK(_xlfn.TEXTBEFORE(_xlfn.TEXTAFTER(Table1[[#This Row],[description]],"Spotify:"),CHAR(10)))</f>
        <v>#N/A</v>
      </c>
      <c r="U645" s="1" t="e">
        <f>HYPERLINK(_xlfn.TEXTBEFORE(_xlfn.TEXTAFTER(Table1[[#This Row],[description]],"Apple Music:"),CHAR(10)))</f>
        <v>#N/A</v>
      </c>
      <c r="V645" s="1" t="e">
        <f>HYPERLINK(_xlfn.TEXTBEFORE(_xlfn.TEXTAFTER(Table1[[#This Row],[description]], "JioSaavn:"),CHAR(10)))</f>
        <v>#N/A</v>
      </c>
      <c r="W645" s="1" t="e">
        <f>HYPERLINK(_xlfn.TEXTBEFORE(_xlfn.TEXTAFTER(Table1[[#This Row],[description]], "Instagram Reel:"),CHAR(10)))</f>
        <v>#N/A</v>
      </c>
    </row>
    <row r="646" spans="1:23" x14ac:dyDescent="0.3">
      <c r="A646" t="s">
        <v>11</v>
      </c>
      <c r="B646" t="s">
        <v>4592</v>
      </c>
      <c r="C646" t="s">
        <v>4593</v>
      </c>
      <c r="D646" t="s">
        <v>4594</v>
      </c>
      <c r="E646" t="s">
        <v>4591</v>
      </c>
      <c r="F646" t="s">
        <v>16</v>
      </c>
      <c r="G646" t="s">
        <v>2167</v>
      </c>
      <c r="H646" t="s">
        <v>4595</v>
      </c>
      <c r="I646" t="s">
        <v>4596</v>
      </c>
      <c r="J646" t="s">
        <v>4597</v>
      </c>
      <c r="K646" t="e">
        <f>LEFT(_xlfn.TEXTAFTER(Table1[[#This Row],[description]],"Music On:"),10)</f>
        <v>#N/A</v>
      </c>
      <c r="L646" t="str" cm="1">
        <f t="array" ref="L6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46" t="str">
        <f>_xlfn.TEXTBEFORE(Table1[[#This Row],[Title]],{":","(","-"})</f>
        <v xml:space="preserve">Swaah </v>
      </c>
      <c r="N646" t="e">
        <f>_xlfn.TEXTBEFORE(_xlfn.TEXTAFTER(Table1[[#This Row],[description]],"Singer:"),CHAR(10))</f>
        <v>#N/A</v>
      </c>
      <c r="O646" t="e">
        <f>_xlfn.TEXTBEFORE(_xlfn.TEXTAFTER(Table1[[#This Row],[description]],"Lyrics:"),CHAR(10))</f>
        <v>#N/A</v>
      </c>
      <c r="P646" t="e">
        <f>_xlfn.TEXTBEFORE(_xlfn.TEXTAFTER(Table1[[#This Row],[description]],"Composer:"),CHAR(10))</f>
        <v>#N/A</v>
      </c>
      <c r="Q646" t="e">
        <f>_xlfn.TEXTBEFORE(_xlfn.TEXTAFTER(Table1[[#This Row],[description]],CHAR(10)&amp;"Music:"),CHAR(10))</f>
        <v>#N/A</v>
      </c>
      <c r="R646" t="e">
        <f>_xlfn.TEXTBEFORE(_xlfn.TEXTAFTER(Table1[[#This Row],[description]],CHAR(10)&amp;"Video:"),CHAR(10))</f>
        <v>#N/A</v>
      </c>
      <c r="S646" s="1" t="e">
        <f>HYPERLINK(_xlfn.TEXTBEFORE(_xlfn.TEXTAFTER(Table1[[#This Row],[description]],"YouTube Music:"),CHAR(10)))</f>
        <v>#N/A</v>
      </c>
      <c r="T646" s="1" t="e">
        <f>HYPERLINK(_xlfn.TEXTBEFORE(_xlfn.TEXTAFTER(Table1[[#This Row],[description]],"Spotify:"),CHAR(10)))</f>
        <v>#N/A</v>
      </c>
      <c r="U646" s="1" t="e">
        <f>HYPERLINK(_xlfn.TEXTBEFORE(_xlfn.TEXTAFTER(Table1[[#This Row],[description]],"Apple Music:"),CHAR(10)))</f>
        <v>#N/A</v>
      </c>
      <c r="V646" s="1" t="e">
        <f>HYPERLINK(_xlfn.TEXTBEFORE(_xlfn.TEXTAFTER(Table1[[#This Row],[description]], "JioSaavn:"),CHAR(10)))</f>
        <v>#N/A</v>
      </c>
      <c r="W646" s="1" t="e">
        <f>HYPERLINK(_xlfn.TEXTBEFORE(_xlfn.TEXTAFTER(Table1[[#This Row],[description]], "Instagram Reel:"),CHAR(10)))</f>
        <v>#N/A</v>
      </c>
    </row>
    <row r="647" spans="1:23" x14ac:dyDescent="0.3">
      <c r="A647" t="s">
        <v>11</v>
      </c>
      <c r="B647" t="s">
        <v>4599</v>
      </c>
      <c r="C647" t="s">
        <v>4600</v>
      </c>
      <c r="D647" t="s">
        <v>4601</v>
      </c>
      <c r="E647" t="s">
        <v>4598</v>
      </c>
      <c r="F647" t="s">
        <v>16</v>
      </c>
      <c r="G647" t="s">
        <v>1914</v>
      </c>
      <c r="H647" t="s">
        <v>4602</v>
      </c>
      <c r="I647" t="s">
        <v>4603</v>
      </c>
      <c r="J647" t="s">
        <v>813</v>
      </c>
      <c r="K647" t="e">
        <f>LEFT(_xlfn.TEXTAFTER(Table1[[#This Row],[description]],"Music On:"),10)</f>
        <v>#N/A</v>
      </c>
      <c r="L647" t="str" cm="1">
        <f t="array" ref="L6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47" t="str">
        <f>_xlfn.TEXTBEFORE(Table1[[#This Row],[Title]],{":","(","-"})</f>
        <v xml:space="preserve">Making Of Sikander 2 </v>
      </c>
      <c r="N647" t="e">
        <f>_xlfn.TEXTBEFORE(_xlfn.TEXTAFTER(Table1[[#This Row],[description]],"Singer:"),CHAR(10))</f>
        <v>#N/A</v>
      </c>
      <c r="O647" t="e">
        <f>_xlfn.TEXTBEFORE(_xlfn.TEXTAFTER(Table1[[#This Row],[description]],"Lyrics:"),CHAR(10))</f>
        <v>#N/A</v>
      </c>
      <c r="P647" t="e">
        <f>_xlfn.TEXTBEFORE(_xlfn.TEXTAFTER(Table1[[#This Row],[description]],"Composer:"),CHAR(10))</f>
        <v>#N/A</v>
      </c>
      <c r="Q647" t="e">
        <f>_xlfn.TEXTBEFORE(_xlfn.TEXTAFTER(Table1[[#This Row],[description]],CHAR(10)&amp;"Music:"),CHAR(10))</f>
        <v>#N/A</v>
      </c>
      <c r="R647" t="e">
        <f>_xlfn.TEXTBEFORE(_xlfn.TEXTAFTER(Table1[[#This Row],[description]],CHAR(10)&amp;"Video:"),CHAR(10))</f>
        <v>#N/A</v>
      </c>
      <c r="S647" s="1" t="e">
        <f>HYPERLINK(_xlfn.TEXTBEFORE(_xlfn.TEXTAFTER(Table1[[#This Row],[description]],"YouTube Music:"),CHAR(10)))</f>
        <v>#N/A</v>
      </c>
      <c r="T647" s="1" t="e">
        <f>HYPERLINK(_xlfn.TEXTBEFORE(_xlfn.TEXTAFTER(Table1[[#This Row],[description]],"Spotify:"),CHAR(10)))</f>
        <v>#N/A</v>
      </c>
      <c r="U647" s="1" t="e">
        <f>HYPERLINK(_xlfn.TEXTBEFORE(_xlfn.TEXTAFTER(Table1[[#This Row],[description]],"Apple Music:"),CHAR(10)))</f>
        <v>#N/A</v>
      </c>
      <c r="V647" s="1" t="e">
        <f>HYPERLINK(_xlfn.TEXTBEFORE(_xlfn.TEXTAFTER(Table1[[#This Row],[description]], "JioSaavn:"),CHAR(10)))</f>
        <v>#N/A</v>
      </c>
      <c r="W647" s="1" t="e">
        <f>HYPERLINK(_xlfn.TEXTBEFORE(_xlfn.TEXTAFTER(Table1[[#This Row],[description]], "Instagram Reel:"),CHAR(10)))</f>
        <v>#N/A</v>
      </c>
    </row>
    <row r="648" spans="1:23" x14ac:dyDescent="0.3">
      <c r="A648" t="s">
        <v>11</v>
      </c>
      <c r="B648" t="s">
        <v>4605</v>
      </c>
      <c r="C648" t="s">
        <v>4606</v>
      </c>
      <c r="D648" t="s">
        <v>4607</v>
      </c>
      <c r="E648" t="s">
        <v>4604</v>
      </c>
      <c r="F648" t="s">
        <v>16</v>
      </c>
      <c r="G648" t="s">
        <v>661</v>
      </c>
      <c r="H648" t="s">
        <v>4608</v>
      </c>
      <c r="I648" t="s">
        <v>4609</v>
      </c>
      <c r="J648" t="s">
        <v>4610</v>
      </c>
      <c r="K648" t="e">
        <f>LEFT(_xlfn.TEXTAFTER(Table1[[#This Row],[description]],"Music On:"),10)</f>
        <v>#N/A</v>
      </c>
      <c r="L648" t="str" cm="1">
        <f t="array" ref="L6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48" t="str">
        <f>_xlfn.TEXTBEFORE(Table1[[#This Row],[Title]],{":","(","-"})</f>
        <v xml:space="preserve">Zorawar Jatt </v>
      </c>
      <c r="N648" t="e">
        <f>_xlfn.TEXTBEFORE(_xlfn.TEXTAFTER(Table1[[#This Row],[description]],"Singer:"),CHAR(10))</f>
        <v>#N/A</v>
      </c>
      <c r="O648" t="e">
        <f>_xlfn.TEXTBEFORE(_xlfn.TEXTAFTER(Table1[[#This Row],[description]],"Lyrics:"),CHAR(10))</f>
        <v>#N/A</v>
      </c>
      <c r="P648" t="e">
        <f>_xlfn.TEXTBEFORE(_xlfn.TEXTAFTER(Table1[[#This Row],[description]],"Composer:"),CHAR(10))</f>
        <v>#N/A</v>
      </c>
      <c r="Q648" t="e">
        <f>_xlfn.TEXTBEFORE(_xlfn.TEXTAFTER(Table1[[#This Row],[description]],CHAR(10)&amp;"Music:"),CHAR(10))</f>
        <v>#N/A</v>
      </c>
      <c r="R648" t="e">
        <f>_xlfn.TEXTBEFORE(_xlfn.TEXTAFTER(Table1[[#This Row],[description]],CHAR(10)&amp;"Video:"),CHAR(10))</f>
        <v>#N/A</v>
      </c>
      <c r="S648" s="1" t="e">
        <f>HYPERLINK(_xlfn.TEXTBEFORE(_xlfn.TEXTAFTER(Table1[[#This Row],[description]],"YouTube Music:"),CHAR(10)))</f>
        <v>#N/A</v>
      </c>
      <c r="T648" s="1" t="e">
        <f>HYPERLINK(_xlfn.TEXTBEFORE(_xlfn.TEXTAFTER(Table1[[#This Row],[description]],"Spotify:"),CHAR(10)))</f>
        <v>#N/A</v>
      </c>
      <c r="U648" s="1" t="e">
        <f>HYPERLINK(_xlfn.TEXTBEFORE(_xlfn.TEXTAFTER(Table1[[#This Row],[description]],"Apple Music:"),CHAR(10)))</f>
        <v>#N/A</v>
      </c>
      <c r="V648" s="1" t="e">
        <f>HYPERLINK(_xlfn.TEXTBEFORE(_xlfn.TEXTAFTER(Table1[[#This Row],[description]], "JioSaavn:"),CHAR(10)))</f>
        <v>#N/A</v>
      </c>
      <c r="W648" s="1" t="e">
        <f>HYPERLINK(_xlfn.TEXTBEFORE(_xlfn.TEXTAFTER(Table1[[#This Row],[description]], "Instagram Reel:"),CHAR(10)))</f>
        <v>#N/A</v>
      </c>
    </row>
    <row r="649" spans="1:23" x14ac:dyDescent="0.3">
      <c r="A649" t="s">
        <v>11</v>
      </c>
      <c r="B649" t="s">
        <v>4612</v>
      </c>
      <c r="C649" t="s">
        <v>4613</v>
      </c>
      <c r="D649" t="s">
        <v>4614</v>
      </c>
      <c r="E649" t="s">
        <v>4611</v>
      </c>
      <c r="F649" t="s">
        <v>16</v>
      </c>
      <c r="G649" t="s">
        <v>330</v>
      </c>
      <c r="H649" t="s">
        <v>4615</v>
      </c>
      <c r="I649" t="s">
        <v>4616</v>
      </c>
      <c r="J649" t="s">
        <v>4617</v>
      </c>
      <c r="K649" t="e">
        <f>LEFT(_xlfn.TEXTAFTER(Table1[[#This Row],[description]],"Music On:"),10)</f>
        <v>#N/A</v>
      </c>
      <c r="L649" t="str" cm="1">
        <f t="array" ref="L6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49" t="str">
        <f>_xlfn.TEXTBEFORE(Table1[[#This Row],[Title]],{":","(","-"})</f>
        <v xml:space="preserve">Door Ho Geya </v>
      </c>
      <c r="N649" t="e">
        <f>_xlfn.TEXTBEFORE(_xlfn.TEXTAFTER(Table1[[#This Row],[description]],"Singer:"),CHAR(10))</f>
        <v>#N/A</v>
      </c>
      <c r="O649" t="e">
        <f>_xlfn.TEXTBEFORE(_xlfn.TEXTAFTER(Table1[[#This Row],[description]],"Lyrics:"),CHAR(10))</f>
        <v>#N/A</v>
      </c>
      <c r="P649" t="e">
        <f>_xlfn.TEXTBEFORE(_xlfn.TEXTAFTER(Table1[[#This Row],[description]],"Composer:"),CHAR(10))</f>
        <v>#N/A</v>
      </c>
      <c r="Q649" t="e">
        <f>_xlfn.TEXTBEFORE(_xlfn.TEXTAFTER(Table1[[#This Row],[description]],CHAR(10)&amp;"Music:"),CHAR(10))</f>
        <v>#N/A</v>
      </c>
      <c r="R649" t="e">
        <f>_xlfn.TEXTBEFORE(_xlfn.TEXTAFTER(Table1[[#This Row],[description]],CHAR(10)&amp;"Video:"),CHAR(10))</f>
        <v>#N/A</v>
      </c>
      <c r="S649" s="1" t="e">
        <f>HYPERLINK(_xlfn.TEXTBEFORE(_xlfn.TEXTAFTER(Table1[[#This Row],[description]],"YouTube Music:"),CHAR(10)))</f>
        <v>#N/A</v>
      </c>
      <c r="T649" s="1" t="e">
        <f>HYPERLINK(_xlfn.TEXTBEFORE(_xlfn.TEXTAFTER(Table1[[#This Row],[description]],"Spotify:"),CHAR(10)))</f>
        <v>#N/A</v>
      </c>
      <c r="U649" s="1" t="e">
        <f>HYPERLINK(_xlfn.TEXTBEFORE(_xlfn.TEXTAFTER(Table1[[#This Row],[description]],"Apple Music:"),CHAR(10)))</f>
        <v>#N/A</v>
      </c>
      <c r="V649" s="1" t="e">
        <f>HYPERLINK(_xlfn.TEXTBEFORE(_xlfn.TEXTAFTER(Table1[[#This Row],[description]], "JioSaavn:"),CHAR(10)))</f>
        <v>#N/A</v>
      </c>
      <c r="W649" s="1" t="e">
        <f>HYPERLINK(_xlfn.TEXTBEFORE(_xlfn.TEXTAFTER(Table1[[#This Row],[description]], "Instagram Reel:"),CHAR(10)))</f>
        <v>#N/A</v>
      </c>
    </row>
    <row r="650" spans="1:23" x14ac:dyDescent="0.3">
      <c r="A650" t="s">
        <v>11</v>
      </c>
      <c r="B650" t="s">
        <v>4619</v>
      </c>
      <c r="C650" t="s">
        <v>1604</v>
      </c>
      <c r="D650" t="s">
        <v>4620</v>
      </c>
      <c r="E650" t="s">
        <v>4618</v>
      </c>
      <c r="F650" t="s">
        <v>16</v>
      </c>
      <c r="G650" t="s">
        <v>3095</v>
      </c>
      <c r="H650" t="s">
        <v>4621</v>
      </c>
      <c r="I650" t="s">
        <v>4622</v>
      </c>
      <c r="J650" t="s">
        <v>4623</v>
      </c>
      <c r="K650" t="e">
        <f>LEFT(_xlfn.TEXTAFTER(Table1[[#This Row],[description]],"Music On:"),10)</f>
        <v>#N/A</v>
      </c>
      <c r="L650" t="str" cm="1">
        <f t="array" ref="L6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50" t="str">
        <f>_xlfn.TEXTBEFORE(Table1[[#This Row],[Title]],{":","(","-"})</f>
        <v xml:space="preserve">Lehanga </v>
      </c>
      <c r="N650" t="e">
        <f>_xlfn.TEXTBEFORE(_xlfn.TEXTAFTER(Table1[[#This Row],[description]],"Singer:"),CHAR(10))</f>
        <v>#N/A</v>
      </c>
      <c r="O650" t="e">
        <f>_xlfn.TEXTBEFORE(_xlfn.TEXTAFTER(Table1[[#This Row],[description]],"Lyrics:"),CHAR(10))</f>
        <v>#N/A</v>
      </c>
      <c r="P650" t="e">
        <f>_xlfn.TEXTBEFORE(_xlfn.TEXTAFTER(Table1[[#This Row],[description]],"Composer:"),CHAR(10))</f>
        <v>#N/A</v>
      </c>
      <c r="Q650" t="e">
        <f>_xlfn.TEXTBEFORE(_xlfn.TEXTAFTER(Table1[[#This Row],[description]],CHAR(10)&amp;"Music:"),CHAR(10))</f>
        <v>#N/A</v>
      </c>
      <c r="R650" t="e">
        <f>_xlfn.TEXTBEFORE(_xlfn.TEXTAFTER(Table1[[#This Row],[description]],CHAR(10)&amp;"Video:"),CHAR(10))</f>
        <v>#N/A</v>
      </c>
      <c r="S650" s="1" t="e">
        <f>HYPERLINK(_xlfn.TEXTBEFORE(_xlfn.TEXTAFTER(Table1[[#This Row],[description]],"YouTube Music:"),CHAR(10)))</f>
        <v>#N/A</v>
      </c>
      <c r="T650" s="1" t="e">
        <f>HYPERLINK(_xlfn.TEXTBEFORE(_xlfn.TEXTAFTER(Table1[[#This Row],[description]],"Spotify:"),CHAR(10)))</f>
        <v>#N/A</v>
      </c>
      <c r="U650" s="1" t="e">
        <f>HYPERLINK(_xlfn.TEXTBEFORE(_xlfn.TEXTAFTER(Table1[[#This Row],[description]],"Apple Music:"),CHAR(10)))</f>
        <v>#N/A</v>
      </c>
      <c r="V650" s="1" t="e">
        <f>HYPERLINK(_xlfn.TEXTBEFORE(_xlfn.TEXTAFTER(Table1[[#This Row],[description]], "JioSaavn:"),CHAR(10)))</f>
        <v>#N/A</v>
      </c>
      <c r="W650" s="1" t="e">
        <f>HYPERLINK(_xlfn.TEXTBEFORE(_xlfn.TEXTAFTER(Table1[[#This Row],[description]], "Instagram Reel:"),CHAR(10)))</f>
        <v>#N/A</v>
      </c>
    </row>
    <row r="651" spans="1:23" x14ac:dyDescent="0.3">
      <c r="A651" t="s">
        <v>11</v>
      </c>
      <c r="B651" t="s">
        <v>4625</v>
      </c>
      <c r="C651" t="s">
        <v>4626</v>
      </c>
      <c r="D651" t="s">
        <v>4627</v>
      </c>
      <c r="E651" t="s">
        <v>4624</v>
      </c>
      <c r="F651" t="s">
        <v>16</v>
      </c>
      <c r="G651" t="s">
        <v>1736</v>
      </c>
      <c r="H651" t="s">
        <v>4628</v>
      </c>
      <c r="I651" t="s">
        <v>4629</v>
      </c>
      <c r="J651" t="s">
        <v>4630</v>
      </c>
      <c r="K651" t="e">
        <f>LEFT(_xlfn.TEXTAFTER(Table1[[#This Row],[description]],"Music On:"),10)</f>
        <v>#N/A</v>
      </c>
      <c r="L651" t="str" cm="1">
        <f t="array" ref="L6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51" t="str">
        <f>_xlfn.TEXTBEFORE(Table1[[#This Row],[Title]],{":","(","-"})</f>
        <v xml:space="preserve">SIKANDER 2  </v>
      </c>
      <c r="N651" t="e">
        <f>_xlfn.TEXTBEFORE(_xlfn.TEXTAFTER(Table1[[#This Row],[description]],"Singer:"),CHAR(10))</f>
        <v>#N/A</v>
      </c>
      <c r="O651" t="e">
        <f>_xlfn.TEXTBEFORE(_xlfn.TEXTAFTER(Table1[[#This Row],[description]],"Lyrics:"),CHAR(10))</f>
        <v>#N/A</v>
      </c>
      <c r="P651" t="e">
        <f>_xlfn.TEXTBEFORE(_xlfn.TEXTAFTER(Table1[[#This Row],[description]],"Composer:"),CHAR(10))</f>
        <v>#N/A</v>
      </c>
      <c r="Q651" t="e">
        <f>_xlfn.TEXTBEFORE(_xlfn.TEXTAFTER(Table1[[#This Row],[description]],CHAR(10)&amp;"Music:"),CHAR(10))</f>
        <v>#N/A</v>
      </c>
      <c r="R651" t="e">
        <f>_xlfn.TEXTBEFORE(_xlfn.TEXTAFTER(Table1[[#This Row],[description]],CHAR(10)&amp;"Video:"),CHAR(10))</f>
        <v>#N/A</v>
      </c>
      <c r="S651" s="1" t="e">
        <f>HYPERLINK(_xlfn.TEXTBEFORE(_xlfn.TEXTAFTER(Table1[[#This Row],[description]],"YouTube Music:"),CHAR(10)))</f>
        <v>#N/A</v>
      </c>
      <c r="T651" s="1" t="e">
        <f>HYPERLINK(_xlfn.TEXTBEFORE(_xlfn.TEXTAFTER(Table1[[#This Row],[description]],"Spotify:"),CHAR(10)))</f>
        <v>#N/A</v>
      </c>
      <c r="U651" s="1" t="e">
        <f>HYPERLINK(_xlfn.TEXTBEFORE(_xlfn.TEXTAFTER(Table1[[#This Row],[description]],"Apple Music:"),CHAR(10)))</f>
        <v>#N/A</v>
      </c>
      <c r="V651" s="1" t="e">
        <f>HYPERLINK(_xlfn.TEXTBEFORE(_xlfn.TEXTAFTER(Table1[[#This Row],[description]], "JioSaavn:"),CHAR(10)))</f>
        <v>#N/A</v>
      </c>
      <c r="W651" s="1" t="e">
        <f>HYPERLINK(_xlfn.TEXTBEFORE(_xlfn.TEXTAFTER(Table1[[#This Row],[description]], "Instagram Reel:"),CHAR(10)))</f>
        <v>#N/A</v>
      </c>
    </row>
    <row r="652" spans="1:23" x14ac:dyDescent="0.3">
      <c r="A652" t="s">
        <v>11</v>
      </c>
      <c r="B652" t="s">
        <v>4632</v>
      </c>
      <c r="C652" t="s">
        <v>4633</v>
      </c>
      <c r="D652" t="s">
        <v>4634</v>
      </c>
      <c r="E652" t="s">
        <v>4631</v>
      </c>
      <c r="F652" t="s">
        <v>16</v>
      </c>
      <c r="G652" t="s">
        <v>870</v>
      </c>
      <c r="H652" t="s">
        <v>4635</v>
      </c>
      <c r="I652" t="s">
        <v>4636</v>
      </c>
      <c r="J652" t="s">
        <v>4061</v>
      </c>
      <c r="K652" t="e">
        <f>LEFT(_xlfn.TEXTAFTER(Table1[[#This Row],[description]],"Music On:"),10)</f>
        <v>#N/A</v>
      </c>
      <c r="L652" t="str" cm="1">
        <f t="array" ref="L6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52" t="str">
        <f>_xlfn.TEXTBEFORE(Table1[[#This Row],[Title]],{":","(","-"})</f>
        <v xml:space="preserve">Prada Dialogue </v>
      </c>
      <c r="N652" t="e">
        <f>_xlfn.TEXTBEFORE(_xlfn.TEXTAFTER(Table1[[#This Row],[description]],"Singer:"),CHAR(10))</f>
        <v>#N/A</v>
      </c>
      <c r="O652" t="e">
        <f>_xlfn.TEXTBEFORE(_xlfn.TEXTAFTER(Table1[[#This Row],[description]],"Lyrics:"),CHAR(10))</f>
        <v>#N/A</v>
      </c>
      <c r="P652" t="e">
        <f>_xlfn.TEXTBEFORE(_xlfn.TEXTAFTER(Table1[[#This Row],[description]],"Composer:"),CHAR(10))</f>
        <v>#N/A</v>
      </c>
      <c r="Q652" t="e">
        <f>_xlfn.TEXTBEFORE(_xlfn.TEXTAFTER(Table1[[#This Row],[description]],CHAR(10)&amp;"Music:"),CHAR(10))</f>
        <v>#N/A</v>
      </c>
      <c r="R652" t="e">
        <f>_xlfn.TEXTBEFORE(_xlfn.TEXTAFTER(Table1[[#This Row],[description]],CHAR(10)&amp;"Video:"),CHAR(10))</f>
        <v>#N/A</v>
      </c>
      <c r="S652" s="1" t="e">
        <f>HYPERLINK(_xlfn.TEXTBEFORE(_xlfn.TEXTAFTER(Table1[[#This Row],[description]],"YouTube Music:"),CHAR(10)))</f>
        <v>#N/A</v>
      </c>
      <c r="T652" s="1" t="e">
        <f>HYPERLINK(_xlfn.TEXTBEFORE(_xlfn.TEXTAFTER(Table1[[#This Row],[description]],"Spotify:"),CHAR(10)))</f>
        <v>#N/A</v>
      </c>
      <c r="U652" s="1" t="e">
        <f>HYPERLINK(_xlfn.TEXTBEFORE(_xlfn.TEXTAFTER(Table1[[#This Row],[description]],"Apple Music:"),CHAR(10)))</f>
        <v>#N/A</v>
      </c>
      <c r="V652" s="1" t="e">
        <f>HYPERLINK(_xlfn.TEXTBEFORE(_xlfn.TEXTAFTER(Table1[[#This Row],[description]], "JioSaavn:"),CHAR(10)))</f>
        <v>#N/A</v>
      </c>
      <c r="W652" s="1" t="e">
        <f>HYPERLINK(_xlfn.TEXTBEFORE(_xlfn.TEXTAFTER(Table1[[#This Row],[description]], "Instagram Reel:"),CHAR(10)))</f>
        <v>#N/A</v>
      </c>
    </row>
    <row r="653" spans="1:23" x14ac:dyDescent="0.3">
      <c r="A653" t="s">
        <v>11</v>
      </c>
      <c r="B653" t="s">
        <v>4638</v>
      </c>
      <c r="C653" t="s">
        <v>4639</v>
      </c>
      <c r="D653" t="s">
        <v>4640</v>
      </c>
      <c r="E653" t="s">
        <v>4637</v>
      </c>
      <c r="F653" t="s">
        <v>16</v>
      </c>
      <c r="G653" t="s">
        <v>377</v>
      </c>
      <c r="H653" t="s">
        <v>4641</v>
      </c>
      <c r="I653" t="s">
        <v>4642</v>
      </c>
      <c r="J653" t="s">
        <v>4643</v>
      </c>
      <c r="K653" t="str">
        <f>LEFT(_xlfn.TEXTAFTER(Table1[[#This Row],[description]],"Label:"),10)</f>
        <v xml:space="preserve"> Geet MP3
</v>
      </c>
      <c r="L653" t="str" cm="1">
        <f t="array" ref="L6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3" t="str">
        <f>_xlfn.TEXTBEFORE(Table1[[#This Row],[Title]],{":","(","-"})</f>
        <v xml:space="preserve">Rabb Wangu </v>
      </c>
      <c r="N653" t="str">
        <f>_xlfn.TEXTBEFORE(_xlfn.TEXTAFTER(Table1[[#This Row],[description]],"Singer:"),CHAR(10))</f>
        <v xml:space="preserve"> Jass Manak</v>
      </c>
      <c r="O653" t="str">
        <f>_xlfn.TEXTBEFORE(_xlfn.TEXTAFTER(Table1[[#This Row],[description]],"Lyrics:"),CHAR(10))</f>
        <v xml:space="preserve"> Jass Manak</v>
      </c>
      <c r="P653" t="str">
        <f>_xlfn.TEXTBEFORE(_xlfn.TEXTAFTER(Table1[[#This Row],[description]],"Composer:"),CHAR(10))</f>
        <v xml:space="preserve"> Jass Manak</v>
      </c>
      <c r="Q653" t="str">
        <f>_xlfn.TEXTBEFORE(_xlfn.TEXTAFTER(Table1[[#This Row],[description]],CHAR(10)&amp;"Music:"),CHAR(10))</f>
        <v xml:space="preserve"> Sharry Nexus</v>
      </c>
      <c r="R653" t="e">
        <f>_xlfn.TEXTBEFORE(_xlfn.TEXTAFTER(Table1[[#This Row],[description]],CHAR(10)&amp;"Video:"),CHAR(10))</f>
        <v>#N/A</v>
      </c>
      <c r="S653" s="1" t="e">
        <f>HYPERLINK(_xlfn.TEXTBEFORE(_xlfn.TEXTAFTER(Table1[[#This Row],[description]],"YouTube Music:"),CHAR(10)))</f>
        <v>#N/A</v>
      </c>
      <c r="T653" s="1" t="str">
        <f>HYPERLINK(_xlfn.TEXTBEFORE(_xlfn.TEXTAFTER(Table1[[#This Row],[description]],"Spotify:"),CHAR(10)))</f>
        <v xml:space="preserve"> https://spoti.fi/3RDCsiy</v>
      </c>
      <c r="U653" s="1" t="str">
        <f>HYPERLINK(_xlfn.TEXTBEFORE(_xlfn.TEXTAFTER(Table1[[#This Row],[description]],"Apple Music:"),CHAR(10)))</f>
        <v xml:space="preserve"> https://apple.co/3CYgvGR</v>
      </c>
      <c r="V653" s="1" t="e">
        <f>HYPERLINK(_xlfn.TEXTBEFORE(_xlfn.TEXTAFTER(Table1[[#This Row],[description]], "JioSaavn:"),CHAR(10)))</f>
        <v>#N/A</v>
      </c>
      <c r="W653" s="1" t="e">
        <f>HYPERLINK(_xlfn.TEXTBEFORE(_xlfn.TEXTAFTER(Table1[[#This Row],[description]], "Instagram Reel:"),CHAR(10)))</f>
        <v>#N/A</v>
      </c>
    </row>
    <row r="654" spans="1:23" x14ac:dyDescent="0.3">
      <c r="A654" t="s">
        <v>11</v>
      </c>
      <c r="B654" t="s">
        <v>4645</v>
      </c>
      <c r="C654" t="s">
        <v>4646</v>
      </c>
      <c r="D654" t="s">
        <v>4647</v>
      </c>
      <c r="E654" t="s">
        <v>4644</v>
      </c>
      <c r="F654" t="s">
        <v>16</v>
      </c>
      <c r="G654" t="s">
        <v>89</v>
      </c>
      <c r="H654" t="s">
        <v>4648</v>
      </c>
      <c r="I654" t="s">
        <v>4649</v>
      </c>
      <c r="J654" t="s">
        <v>4650</v>
      </c>
      <c r="K654" t="str">
        <f>LEFT(_xlfn.TEXTAFTER(Table1[[#This Row],[description]],"Label:"),10)</f>
        <v xml:space="preserve"> Geet MP3
</v>
      </c>
      <c r="L654" t="str" cm="1">
        <f t="array" ref="L6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4" t="str">
        <f>_xlfn.TEXTBEFORE(Table1[[#This Row],[Title]],{":","(","-"})</f>
        <v xml:space="preserve">Rabb Wangu </v>
      </c>
      <c r="N654" t="str">
        <f>_xlfn.TEXTBEFORE(_xlfn.TEXTAFTER(Table1[[#This Row],[description]],"Singer:"),CHAR(10))</f>
        <v xml:space="preserve"> Jass Manak</v>
      </c>
      <c r="O654" t="str">
        <f>_xlfn.TEXTBEFORE(_xlfn.TEXTAFTER(Table1[[#This Row],[description]],"Lyrics:"),CHAR(10))</f>
        <v xml:space="preserve"> Jass Manak</v>
      </c>
      <c r="P654" t="str">
        <f>_xlfn.TEXTBEFORE(_xlfn.TEXTAFTER(Table1[[#This Row],[description]],"Composer:"),CHAR(10))</f>
        <v xml:space="preserve"> Jass Manak</v>
      </c>
      <c r="Q654" t="str">
        <f>_xlfn.TEXTBEFORE(_xlfn.TEXTAFTER(Table1[[#This Row],[description]],CHAR(10)&amp;"Music:"),CHAR(10))</f>
        <v xml:space="preserve"> Sharry Nexus</v>
      </c>
      <c r="R654" t="e">
        <f>_xlfn.TEXTBEFORE(_xlfn.TEXTAFTER(Table1[[#This Row],[description]],CHAR(10)&amp;"Video:"),CHAR(10))</f>
        <v>#N/A</v>
      </c>
      <c r="S654" s="1" t="e">
        <f>HYPERLINK(_xlfn.TEXTBEFORE(_xlfn.TEXTAFTER(Table1[[#This Row],[description]],"YouTube Music:"),CHAR(10)))</f>
        <v>#N/A</v>
      </c>
      <c r="T654" s="1" t="str">
        <f>HYPERLINK(_xlfn.TEXTBEFORE(_xlfn.TEXTAFTER(Table1[[#This Row],[description]],"Spotify:"),CHAR(10)))</f>
        <v xml:space="preserve"> https://spoti.fi/3RDCsiy</v>
      </c>
      <c r="U654" s="1" t="str">
        <f>HYPERLINK(_xlfn.TEXTBEFORE(_xlfn.TEXTAFTER(Table1[[#This Row],[description]],"Apple Music:"),CHAR(10)))</f>
        <v xml:space="preserve"> https://apple.co/3CYgvGR</v>
      </c>
      <c r="V654" s="1" t="e">
        <f>HYPERLINK(_xlfn.TEXTBEFORE(_xlfn.TEXTAFTER(Table1[[#This Row],[description]], "JioSaavn:"),CHAR(10)))</f>
        <v>#N/A</v>
      </c>
      <c r="W654" s="1" t="e">
        <f>HYPERLINK(_xlfn.TEXTBEFORE(_xlfn.TEXTAFTER(Table1[[#This Row],[description]], "Instagram Reel:"),CHAR(10)))</f>
        <v>#N/A</v>
      </c>
    </row>
    <row r="655" spans="1:23" x14ac:dyDescent="0.3">
      <c r="A655" t="s">
        <v>11</v>
      </c>
      <c r="B655" t="s">
        <v>4652</v>
      </c>
      <c r="C655" t="s">
        <v>4653</v>
      </c>
      <c r="D655" t="s">
        <v>4654</v>
      </c>
      <c r="E655" t="s">
        <v>4651</v>
      </c>
      <c r="F655" t="s">
        <v>16</v>
      </c>
      <c r="G655" t="s">
        <v>230</v>
      </c>
      <c r="H655" t="s">
        <v>4655</v>
      </c>
      <c r="I655" t="s">
        <v>4656</v>
      </c>
      <c r="J655" t="s">
        <v>4657</v>
      </c>
      <c r="K655" t="e">
        <f>LEFT(_xlfn.TEXTAFTER(Table1[[#This Row],[description]],"Music On:"),10)</f>
        <v>#N/A</v>
      </c>
      <c r="L655" t="str" cm="1">
        <f t="array" ref="L6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5" t="str">
        <f>_xlfn.TEXTBEFORE(Table1[[#This Row],[Title]],{":","(","-"})</f>
        <v xml:space="preserve">Na Sun Mitran Da </v>
      </c>
      <c r="N655" t="e">
        <f>_xlfn.TEXTBEFORE(_xlfn.TEXTAFTER(Table1[[#This Row],[description]],"Singer:"),CHAR(10))</f>
        <v>#N/A</v>
      </c>
      <c r="O655" t="e">
        <f>_xlfn.TEXTBEFORE(_xlfn.TEXTAFTER(Table1[[#This Row],[description]],"Lyrics:"),CHAR(10))</f>
        <v>#N/A</v>
      </c>
      <c r="P655" t="e">
        <f>_xlfn.TEXTBEFORE(_xlfn.TEXTAFTER(Table1[[#This Row],[description]],"Composer:"),CHAR(10))</f>
        <v>#N/A</v>
      </c>
      <c r="Q655" t="e">
        <f>_xlfn.TEXTBEFORE(_xlfn.TEXTAFTER(Table1[[#This Row],[description]],CHAR(10)&amp;"Music:"),CHAR(10))</f>
        <v>#N/A</v>
      </c>
      <c r="R655" t="e">
        <f>_xlfn.TEXTBEFORE(_xlfn.TEXTAFTER(Table1[[#This Row],[description]],CHAR(10)&amp;"Video:"),CHAR(10))</f>
        <v>#N/A</v>
      </c>
      <c r="S655" s="1" t="e">
        <f>HYPERLINK(_xlfn.TEXTBEFORE(_xlfn.TEXTAFTER(Table1[[#This Row],[description]],"YouTube Music:"),CHAR(10)))</f>
        <v>#N/A</v>
      </c>
      <c r="T655" s="1" t="e">
        <f>HYPERLINK(_xlfn.TEXTBEFORE(_xlfn.TEXTAFTER(Table1[[#This Row],[description]],"Spotify:"),CHAR(10)))</f>
        <v>#N/A</v>
      </c>
      <c r="U655" s="1" t="e">
        <f>HYPERLINK(_xlfn.TEXTBEFORE(_xlfn.TEXTAFTER(Table1[[#This Row],[description]],"Apple Music:"),CHAR(10)))</f>
        <v>#N/A</v>
      </c>
      <c r="V655" s="1" t="e">
        <f>HYPERLINK(_xlfn.TEXTBEFORE(_xlfn.TEXTAFTER(Table1[[#This Row],[description]], "JioSaavn:"),CHAR(10)))</f>
        <v>#N/A</v>
      </c>
      <c r="W655" s="1" t="e">
        <f>HYPERLINK(_xlfn.TEXTBEFORE(_xlfn.TEXTAFTER(Table1[[#This Row],[description]], "Instagram Reel:"),CHAR(10)))</f>
        <v>#N/A</v>
      </c>
    </row>
    <row r="656" spans="1:23" x14ac:dyDescent="0.3">
      <c r="A656" t="s">
        <v>11</v>
      </c>
      <c r="B656" t="s">
        <v>4659</v>
      </c>
      <c r="C656" t="s">
        <v>4660</v>
      </c>
      <c r="D656" t="s">
        <v>4661</v>
      </c>
      <c r="E656" t="s">
        <v>4658</v>
      </c>
      <c r="F656" t="s">
        <v>16</v>
      </c>
      <c r="G656" t="s">
        <v>780</v>
      </c>
      <c r="H656" t="s">
        <v>4662</v>
      </c>
      <c r="I656" t="s">
        <v>4663</v>
      </c>
      <c r="J656" t="s">
        <v>4664</v>
      </c>
      <c r="K656" t="e">
        <f>LEFT(_xlfn.TEXTAFTER(Table1[[#This Row],[description]],"Music On:"),10)</f>
        <v>#N/A</v>
      </c>
      <c r="L656" t="str" cm="1">
        <f t="array" ref="L6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6" t="str">
        <f>_xlfn.TEXTBEFORE(Table1[[#This Row],[Title]],{":","(","-"})</f>
        <v xml:space="preserve">Hathyar </v>
      </c>
      <c r="N656" t="e">
        <f>_xlfn.TEXTBEFORE(_xlfn.TEXTAFTER(Table1[[#This Row],[description]],"Singer:"),CHAR(10))</f>
        <v>#N/A</v>
      </c>
      <c r="O656" t="e">
        <f>_xlfn.TEXTBEFORE(_xlfn.TEXTAFTER(Table1[[#This Row],[description]],"Lyrics:"),CHAR(10))</f>
        <v>#N/A</v>
      </c>
      <c r="P656" t="e">
        <f>_xlfn.TEXTBEFORE(_xlfn.TEXTAFTER(Table1[[#This Row],[description]],"Composer:"),CHAR(10))</f>
        <v>#N/A</v>
      </c>
      <c r="Q656" t="e">
        <f>_xlfn.TEXTBEFORE(_xlfn.TEXTAFTER(Table1[[#This Row],[description]],CHAR(10)&amp;"Music:"),CHAR(10))</f>
        <v>#N/A</v>
      </c>
      <c r="R656" t="e">
        <f>_xlfn.TEXTBEFORE(_xlfn.TEXTAFTER(Table1[[#This Row],[description]],CHAR(10)&amp;"Video:"),CHAR(10))</f>
        <v>#N/A</v>
      </c>
      <c r="S656" s="1" t="e">
        <f>HYPERLINK(_xlfn.TEXTBEFORE(_xlfn.TEXTAFTER(Table1[[#This Row],[description]],"YouTube Music:"),CHAR(10)))</f>
        <v>#N/A</v>
      </c>
      <c r="T656" s="1" t="e">
        <f>HYPERLINK(_xlfn.TEXTBEFORE(_xlfn.TEXTAFTER(Table1[[#This Row],[description]],"Spotify:"),CHAR(10)))</f>
        <v>#N/A</v>
      </c>
      <c r="U656" s="1" t="e">
        <f>HYPERLINK(_xlfn.TEXTBEFORE(_xlfn.TEXTAFTER(Table1[[#This Row],[description]],"Apple Music:"),CHAR(10)))</f>
        <v>#N/A</v>
      </c>
      <c r="V656" s="1" t="e">
        <f>HYPERLINK(_xlfn.TEXTBEFORE(_xlfn.TEXTAFTER(Table1[[#This Row],[description]], "JioSaavn:"),CHAR(10)))</f>
        <v>#N/A</v>
      </c>
      <c r="W656" s="1" t="e">
        <f>HYPERLINK(_xlfn.TEXTBEFORE(_xlfn.TEXTAFTER(Table1[[#This Row],[description]], "Instagram Reel:"),CHAR(10)))</f>
        <v>#N/A</v>
      </c>
    </row>
    <row r="657" spans="1:23" x14ac:dyDescent="0.3">
      <c r="A657" t="s">
        <v>11</v>
      </c>
      <c r="B657" t="s">
        <v>4666</v>
      </c>
      <c r="C657" t="s">
        <v>4667</v>
      </c>
      <c r="D657" t="s">
        <v>4668</v>
      </c>
      <c r="E657" t="s">
        <v>4665</v>
      </c>
      <c r="F657" t="s">
        <v>16</v>
      </c>
      <c r="G657" t="s">
        <v>315</v>
      </c>
      <c r="H657" t="s">
        <v>4669</v>
      </c>
      <c r="I657" t="s">
        <v>4670</v>
      </c>
      <c r="J657" t="s">
        <v>4671</v>
      </c>
      <c r="K657" t="e">
        <f>LEFT(_xlfn.TEXTAFTER(Table1[[#This Row],[description]],"Music On:"),10)</f>
        <v>#N/A</v>
      </c>
      <c r="L657" t="str" cm="1">
        <f t="array" ref="L6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7" t="e">
        <f>_xlfn.TEXTBEFORE(Table1[[#This Row],[Title]],{":","(","-"})</f>
        <v>#N/A</v>
      </c>
      <c r="N657" t="e">
        <f>_xlfn.TEXTBEFORE(_xlfn.TEXTAFTER(Table1[[#This Row],[description]],"Singer:"),CHAR(10))</f>
        <v>#N/A</v>
      </c>
      <c r="O657" t="e">
        <f>_xlfn.TEXTBEFORE(_xlfn.TEXTAFTER(Table1[[#This Row],[description]],"Lyrics:"),CHAR(10))</f>
        <v>#N/A</v>
      </c>
      <c r="P657" t="e">
        <f>_xlfn.TEXTBEFORE(_xlfn.TEXTAFTER(Table1[[#This Row],[description]],"Composer:"),CHAR(10))</f>
        <v>#N/A</v>
      </c>
      <c r="Q657" t="e">
        <f>_xlfn.TEXTBEFORE(_xlfn.TEXTAFTER(Table1[[#This Row],[description]],CHAR(10)&amp;"Music:"),CHAR(10))</f>
        <v>#N/A</v>
      </c>
      <c r="R657" t="e">
        <f>_xlfn.TEXTBEFORE(_xlfn.TEXTAFTER(Table1[[#This Row],[description]],CHAR(10)&amp;"Video:"),CHAR(10))</f>
        <v>#N/A</v>
      </c>
      <c r="S657" s="1" t="e">
        <f>HYPERLINK(_xlfn.TEXTBEFORE(_xlfn.TEXTAFTER(Table1[[#This Row],[description]],"YouTube Music:"),CHAR(10)))</f>
        <v>#N/A</v>
      </c>
      <c r="T657" s="1" t="e">
        <f>HYPERLINK(_xlfn.TEXTBEFORE(_xlfn.TEXTAFTER(Table1[[#This Row],[description]],"Spotify:"),CHAR(10)))</f>
        <v>#N/A</v>
      </c>
      <c r="U657" s="1" t="e">
        <f>HYPERLINK(_xlfn.TEXTBEFORE(_xlfn.TEXTAFTER(Table1[[#This Row],[description]],"Apple Music:"),CHAR(10)))</f>
        <v>#N/A</v>
      </c>
      <c r="V657" s="1" t="e">
        <f>HYPERLINK(_xlfn.TEXTBEFORE(_xlfn.TEXTAFTER(Table1[[#This Row],[description]], "JioSaavn:"),CHAR(10)))</f>
        <v>#N/A</v>
      </c>
      <c r="W657" s="1" t="e">
        <f>HYPERLINK(_xlfn.TEXTBEFORE(_xlfn.TEXTAFTER(Table1[[#This Row],[description]], "Instagram Reel:"),CHAR(10)))</f>
        <v>#N/A</v>
      </c>
    </row>
    <row r="658" spans="1:23" x14ac:dyDescent="0.3">
      <c r="A658" t="s">
        <v>11</v>
      </c>
      <c r="B658" t="s">
        <v>4673</v>
      </c>
      <c r="C658" t="s">
        <v>4600</v>
      </c>
      <c r="D658" t="s">
        <v>4674</v>
      </c>
      <c r="E658" t="s">
        <v>4672</v>
      </c>
      <c r="F658" t="s">
        <v>16</v>
      </c>
      <c r="G658" t="s">
        <v>41</v>
      </c>
      <c r="H658" t="s">
        <v>4675</v>
      </c>
      <c r="I658" t="s">
        <v>4676</v>
      </c>
      <c r="J658" t="s">
        <v>4677</v>
      </c>
      <c r="K658" t="e">
        <f>LEFT(_xlfn.TEXTAFTER(Table1[[#This Row],[description]],"Music On:"),10)</f>
        <v>#N/A</v>
      </c>
      <c r="L658" t="str" cm="1">
        <f t="array" ref="L6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58" t="str">
        <f>_xlfn.TEXTBEFORE(Table1[[#This Row],[Title]],{":","(","-"})</f>
        <v xml:space="preserve">SIKANDER 2 </v>
      </c>
      <c r="N658" t="e">
        <f>_xlfn.TEXTBEFORE(_xlfn.TEXTAFTER(Table1[[#This Row],[description]],"Singer:"),CHAR(10))</f>
        <v>#N/A</v>
      </c>
      <c r="O658" t="e">
        <f>_xlfn.TEXTBEFORE(_xlfn.TEXTAFTER(Table1[[#This Row],[description]],"Lyrics:"),CHAR(10))</f>
        <v>#N/A</v>
      </c>
      <c r="P658" t="e">
        <f>_xlfn.TEXTBEFORE(_xlfn.TEXTAFTER(Table1[[#This Row],[description]],"Composer:"),CHAR(10))</f>
        <v>#N/A</v>
      </c>
      <c r="Q658" t="e">
        <f>_xlfn.TEXTBEFORE(_xlfn.TEXTAFTER(Table1[[#This Row],[description]],CHAR(10)&amp;"Music:"),CHAR(10))</f>
        <v>#N/A</v>
      </c>
      <c r="R658" t="e">
        <f>_xlfn.TEXTBEFORE(_xlfn.TEXTAFTER(Table1[[#This Row],[description]],CHAR(10)&amp;"Video:"),CHAR(10))</f>
        <v>#N/A</v>
      </c>
      <c r="S658" s="1" t="e">
        <f>HYPERLINK(_xlfn.TEXTBEFORE(_xlfn.TEXTAFTER(Table1[[#This Row],[description]],"YouTube Music:"),CHAR(10)))</f>
        <v>#N/A</v>
      </c>
      <c r="T658" s="1" t="e">
        <f>HYPERLINK(_xlfn.TEXTBEFORE(_xlfn.TEXTAFTER(Table1[[#This Row],[description]],"Spotify:"),CHAR(10)))</f>
        <v>#N/A</v>
      </c>
      <c r="U658" s="1" t="e">
        <f>HYPERLINK(_xlfn.TEXTBEFORE(_xlfn.TEXTAFTER(Table1[[#This Row],[description]],"Apple Music:"),CHAR(10)))</f>
        <v>#N/A</v>
      </c>
      <c r="V658" s="1" t="e">
        <f>HYPERLINK(_xlfn.TEXTBEFORE(_xlfn.TEXTAFTER(Table1[[#This Row],[description]], "JioSaavn:"),CHAR(10)))</f>
        <v>#N/A</v>
      </c>
      <c r="W658" s="1" t="e">
        <f>HYPERLINK(_xlfn.TEXTBEFORE(_xlfn.TEXTAFTER(Table1[[#This Row],[description]], "Instagram Reel:"),CHAR(10)))</f>
        <v>#N/A</v>
      </c>
    </row>
    <row r="659" spans="1:23" x14ac:dyDescent="0.3">
      <c r="A659" t="s">
        <v>11</v>
      </c>
      <c r="B659" t="s">
        <v>4679</v>
      </c>
      <c r="C659" t="s">
        <v>4680</v>
      </c>
      <c r="D659" t="s">
        <v>4681</v>
      </c>
      <c r="E659" t="s">
        <v>4678</v>
      </c>
      <c r="F659" t="s">
        <v>3832</v>
      </c>
      <c r="G659" t="s">
        <v>161</v>
      </c>
      <c r="H659" t="s">
        <v>4682</v>
      </c>
      <c r="I659" t="s">
        <v>4683</v>
      </c>
      <c r="J659" t="s">
        <v>4684</v>
      </c>
      <c r="K659" t="e">
        <f>LEFT(_xlfn.TEXTAFTER(Table1[[#This Row],[description]],"Music On:"),10)</f>
        <v>#N/A</v>
      </c>
      <c r="L659" t="str" cm="1">
        <f t="array" ref="L6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59" t="str">
        <f>_xlfn.TEXTBEFORE(Table1[[#This Row],[Title]],{":","(","-"})</f>
        <v xml:space="preserve">Heel </v>
      </c>
      <c r="N659" t="e">
        <f>_xlfn.TEXTBEFORE(_xlfn.TEXTAFTER(Table1[[#This Row],[description]],"Singer:"),CHAR(10))</f>
        <v>#N/A</v>
      </c>
      <c r="O659" t="e">
        <f>_xlfn.TEXTBEFORE(_xlfn.TEXTAFTER(Table1[[#This Row],[description]],"Lyrics:"),CHAR(10))</f>
        <v>#N/A</v>
      </c>
      <c r="P659" t="e">
        <f>_xlfn.TEXTBEFORE(_xlfn.TEXTAFTER(Table1[[#This Row],[description]],"Composer:"),CHAR(10))</f>
        <v>#N/A</v>
      </c>
      <c r="Q659" t="e">
        <f>_xlfn.TEXTBEFORE(_xlfn.TEXTAFTER(Table1[[#This Row],[description]],CHAR(10)&amp;"Music:"),CHAR(10))</f>
        <v>#N/A</v>
      </c>
      <c r="R659" t="e">
        <f>_xlfn.TEXTBEFORE(_xlfn.TEXTAFTER(Table1[[#This Row],[description]],CHAR(10)&amp;"Video:"),CHAR(10))</f>
        <v>#N/A</v>
      </c>
      <c r="S659" s="1" t="e">
        <f>HYPERLINK(_xlfn.TEXTBEFORE(_xlfn.TEXTAFTER(Table1[[#This Row],[description]],"YouTube Music:"),CHAR(10)))</f>
        <v>#N/A</v>
      </c>
      <c r="T659" s="1" t="e">
        <f>HYPERLINK(_xlfn.TEXTBEFORE(_xlfn.TEXTAFTER(Table1[[#This Row],[description]],"Spotify:"),CHAR(10)))</f>
        <v>#N/A</v>
      </c>
      <c r="U659" s="1" t="e">
        <f>HYPERLINK(_xlfn.TEXTBEFORE(_xlfn.TEXTAFTER(Table1[[#This Row],[description]],"Apple Music:"),CHAR(10)))</f>
        <v>#N/A</v>
      </c>
      <c r="V659" s="1" t="e">
        <f>HYPERLINK(_xlfn.TEXTBEFORE(_xlfn.TEXTAFTER(Table1[[#This Row],[description]], "JioSaavn:"),CHAR(10)))</f>
        <v>#N/A</v>
      </c>
      <c r="W659" s="1" t="e">
        <f>HYPERLINK(_xlfn.TEXTBEFORE(_xlfn.TEXTAFTER(Table1[[#This Row],[description]], "Instagram Reel:"),CHAR(10)))</f>
        <v>#N/A</v>
      </c>
    </row>
    <row r="660" spans="1:23" x14ac:dyDescent="0.3">
      <c r="A660" t="s">
        <v>11</v>
      </c>
      <c r="B660" t="s">
        <v>4686</v>
      </c>
      <c r="C660" t="s">
        <v>4687</v>
      </c>
      <c r="D660" t="s">
        <v>4688</v>
      </c>
      <c r="E660" t="s">
        <v>4685</v>
      </c>
      <c r="F660" t="s">
        <v>3832</v>
      </c>
      <c r="G660" t="s">
        <v>3153</v>
      </c>
      <c r="H660" t="s">
        <v>4689</v>
      </c>
      <c r="I660" t="s">
        <v>4690</v>
      </c>
      <c r="J660" t="s">
        <v>4219</v>
      </c>
      <c r="K660" t="e">
        <f>LEFT(_xlfn.TEXTAFTER(Table1[[#This Row],[description]],"Music On:"),10)</f>
        <v>#N/A</v>
      </c>
      <c r="L660" t="str" cm="1">
        <f t="array" ref="L6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0" t="str">
        <f>_xlfn.TEXTBEFORE(Table1[[#This Row],[Title]],{":","(","-"})</f>
        <v xml:space="preserve">Tappe </v>
      </c>
      <c r="N660" t="e">
        <f>_xlfn.TEXTBEFORE(_xlfn.TEXTAFTER(Table1[[#This Row],[description]],"Singer:"),CHAR(10))</f>
        <v>#N/A</v>
      </c>
      <c r="O660" t="e">
        <f>_xlfn.TEXTBEFORE(_xlfn.TEXTAFTER(Table1[[#This Row],[description]],"Lyrics:"),CHAR(10))</f>
        <v>#N/A</v>
      </c>
      <c r="P660" t="e">
        <f>_xlfn.TEXTBEFORE(_xlfn.TEXTAFTER(Table1[[#This Row],[description]],"Composer:"),CHAR(10))</f>
        <v>#N/A</v>
      </c>
      <c r="Q660" t="e">
        <f>_xlfn.TEXTBEFORE(_xlfn.TEXTAFTER(Table1[[#This Row],[description]],CHAR(10)&amp;"Music:"),CHAR(10))</f>
        <v>#N/A</v>
      </c>
      <c r="R660" t="e">
        <f>_xlfn.TEXTBEFORE(_xlfn.TEXTAFTER(Table1[[#This Row],[description]],CHAR(10)&amp;"Video:"),CHAR(10))</f>
        <v>#N/A</v>
      </c>
      <c r="S660" s="1" t="e">
        <f>HYPERLINK(_xlfn.TEXTBEFORE(_xlfn.TEXTAFTER(Table1[[#This Row],[description]],"YouTube Music:"),CHAR(10)))</f>
        <v>#N/A</v>
      </c>
      <c r="T660" s="1" t="e">
        <f>HYPERLINK(_xlfn.TEXTBEFORE(_xlfn.TEXTAFTER(Table1[[#This Row],[description]],"Spotify:"),CHAR(10)))</f>
        <v>#N/A</v>
      </c>
      <c r="U660" s="1" t="e">
        <f>HYPERLINK(_xlfn.TEXTBEFORE(_xlfn.TEXTAFTER(Table1[[#This Row],[description]],"Apple Music:"),CHAR(10)))</f>
        <v>#N/A</v>
      </c>
      <c r="V660" s="1" t="e">
        <f>HYPERLINK(_xlfn.TEXTBEFORE(_xlfn.TEXTAFTER(Table1[[#This Row],[description]], "JioSaavn:"),CHAR(10)))</f>
        <v>#N/A</v>
      </c>
      <c r="W660" s="1" t="e">
        <f>HYPERLINK(_xlfn.TEXTBEFORE(_xlfn.TEXTAFTER(Table1[[#This Row],[description]], "Instagram Reel:"),CHAR(10)))</f>
        <v>#N/A</v>
      </c>
    </row>
    <row r="661" spans="1:23" x14ac:dyDescent="0.3">
      <c r="A661" t="s">
        <v>11</v>
      </c>
      <c r="B661" t="s">
        <v>4692</v>
      </c>
      <c r="C661" t="s">
        <v>4693</v>
      </c>
      <c r="D661" t="s">
        <v>4694</v>
      </c>
      <c r="E661" t="s">
        <v>4691</v>
      </c>
      <c r="F661" t="s">
        <v>16</v>
      </c>
      <c r="G661" t="s">
        <v>3296</v>
      </c>
      <c r="H661" t="s">
        <v>4695</v>
      </c>
      <c r="I661" t="s">
        <v>4696</v>
      </c>
      <c r="J661" t="s">
        <v>1430</v>
      </c>
      <c r="K661" t="e">
        <f>LEFT(_xlfn.TEXTAFTER(Table1[[#This Row],[description]],"Music On:"),10)</f>
        <v>#N/A</v>
      </c>
      <c r="L661" t="str" cm="1">
        <f t="array" ref="L6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1" t="str">
        <f>_xlfn.TEXTBEFORE(Table1[[#This Row],[Title]],{":","(","-"})</f>
        <v xml:space="preserve">Khuda </v>
      </c>
      <c r="N661" t="e">
        <f>_xlfn.TEXTBEFORE(_xlfn.TEXTAFTER(Table1[[#This Row],[description]],"Singer:"),CHAR(10))</f>
        <v>#N/A</v>
      </c>
      <c r="O661" t="e">
        <f>_xlfn.TEXTBEFORE(_xlfn.TEXTAFTER(Table1[[#This Row],[description]],"Lyrics:"),CHAR(10))</f>
        <v>#N/A</v>
      </c>
      <c r="P661" t="e">
        <f>_xlfn.TEXTBEFORE(_xlfn.TEXTAFTER(Table1[[#This Row],[description]],"Composer:"),CHAR(10))</f>
        <v>#N/A</v>
      </c>
      <c r="Q661" t="e">
        <f>_xlfn.TEXTBEFORE(_xlfn.TEXTAFTER(Table1[[#This Row],[description]],CHAR(10)&amp;"Music:"),CHAR(10))</f>
        <v>#N/A</v>
      </c>
      <c r="R661" t="e">
        <f>_xlfn.TEXTBEFORE(_xlfn.TEXTAFTER(Table1[[#This Row],[description]],CHAR(10)&amp;"Video:"),CHAR(10))</f>
        <v>#N/A</v>
      </c>
      <c r="S661" s="1" t="e">
        <f>HYPERLINK(_xlfn.TEXTBEFORE(_xlfn.TEXTAFTER(Table1[[#This Row],[description]],"YouTube Music:"),CHAR(10)))</f>
        <v>#N/A</v>
      </c>
      <c r="T661" s="1" t="e">
        <f>HYPERLINK(_xlfn.TEXTBEFORE(_xlfn.TEXTAFTER(Table1[[#This Row],[description]],"Spotify:"),CHAR(10)))</f>
        <v>#N/A</v>
      </c>
      <c r="U661" s="1" t="e">
        <f>HYPERLINK(_xlfn.TEXTBEFORE(_xlfn.TEXTAFTER(Table1[[#This Row],[description]],"Apple Music:"),CHAR(10)))</f>
        <v>#N/A</v>
      </c>
      <c r="V661" s="1" t="e">
        <f>HYPERLINK(_xlfn.TEXTBEFORE(_xlfn.TEXTAFTER(Table1[[#This Row],[description]], "JioSaavn:"),CHAR(10)))</f>
        <v>#N/A</v>
      </c>
      <c r="W661" s="1" t="e">
        <f>HYPERLINK(_xlfn.TEXTBEFORE(_xlfn.TEXTAFTER(Table1[[#This Row],[description]], "Instagram Reel:"),CHAR(10)))</f>
        <v>#N/A</v>
      </c>
    </row>
    <row r="662" spans="1:23" x14ac:dyDescent="0.3">
      <c r="A662" t="s">
        <v>11</v>
      </c>
      <c r="B662" t="s">
        <v>4698</v>
      </c>
      <c r="C662" t="s">
        <v>4699</v>
      </c>
      <c r="D662" t="s">
        <v>4700</v>
      </c>
      <c r="E662" t="s">
        <v>4697</v>
      </c>
      <c r="F662" t="s">
        <v>16</v>
      </c>
      <c r="G662" t="s">
        <v>1692</v>
      </c>
      <c r="H662" t="s">
        <v>4701</v>
      </c>
      <c r="I662" t="s">
        <v>4702</v>
      </c>
      <c r="J662" t="s">
        <v>4703</v>
      </c>
      <c r="K662" t="e">
        <f>LEFT(_xlfn.TEXTAFTER(Table1[[#This Row],[description]],"Music On:"),10)</f>
        <v>#N/A</v>
      </c>
      <c r="L662" t="str" cm="1">
        <f t="array" ref="L6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2" t="str">
        <f>_xlfn.TEXTBEFORE(Table1[[#This Row],[Title]],{":","(","-"})</f>
        <v xml:space="preserve">House Wife </v>
      </c>
      <c r="N662" t="e">
        <f>_xlfn.TEXTBEFORE(_xlfn.TEXTAFTER(Table1[[#This Row],[description]],"Singer:"),CHAR(10))</f>
        <v>#N/A</v>
      </c>
      <c r="O662" t="e">
        <f>_xlfn.TEXTBEFORE(_xlfn.TEXTAFTER(Table1[[#This Row],[description]],"Lyrics:"),CHAR(10))</f>
        <v>#N/A</v>
      </c>
      <c r="P662" t="e">
        <f>_xlfn.TEXTBEFORE(_xlfn.TEXTAFTER(Table1[[#This Row],[description]],"Composer:"),CHAR(10))</f>
        <v>#N/A</v>
      </c>
      <c r="Q662" t="e">
        <f>_xlfn.TEXTBEFORE(_xlfn.TEXTAFTER(Table1[[#This Row],[description]],CHAR(10)&amp;"Music:"),CHAR(10))</f>
        <v>#N/A</v>
      </c>
      <c r="R662" t="e">
        <f>_xlfn.TEXTBEFORE(_xlfn.TEXTAFTER(Table1[[#This Row],[description]],CHAR(10)&amp;"Video:"),CHAR(10))</f>
        <v>#N/A</v>
      </c>
      <c r="S662" s="1" t="e">
        <f>HYPERLINK(_xlfn.TEXTBEFORE(_xlfn.TEXTAFTER(Table1[[#This Row],[description]],"YouTube Music:"),CHAR(10)))</f>
        <v>#N/A</v>
      </c>
      <c r="T662" s="1" t="e">
        <f>HYPERLINK(_xlfn.TEXTBEFORE(_xlfn.TEXTAFTER(Table1[[#This Row],[description]],"Spotify:"),CHAR(10)))</f>
        <v>#N/A</v>
      </c>
      <c r="U662" s="1" t="e">
        <f>HYPERLINK(_xlfn.TEXTBEFORE(_xlfn.TEXTAFTER(Table1[[#This Row],[description]],"Apple Music:"),CHAR(10)))</f>
        <v>#N/A</v>
      </c>
      <c r="V662" s="1" t="e">
        <f>HYPERLINK(_xlfn.TEXTBEFORE(_xlfn.TEXTAFTER(Table1[[#This Row],[description]], "JioSaavn:"),CHAR(10)))</f>
        <v>#N/A</v>
      </c>
      <c r="W662" s="1" t="e">
        <f>HYPERLINK(_xlfn.TEXTBEFORE(_xlfn.TEXTAFTER(Table1[[#This Row],[description]], "Instagram Reel:"),CHAR(10)))</f>
        <v>#N/A</v>
      </c>
    </row>
    <row r="663" spans="1:23" x14ac:dyDescent="0.3">
      <c r="A663" t="s">
        <v>11</v>
      </c>
      <c r="B663" t="s">
        <v>4705</v>
      </c>
      <c r="C663" t="s">
        <v>4706</v>
      </c>
      <c r="D663" t="s">
        <v>4707</v>
      </c>
      <c r="E663" t="s">
        <v>4704</v>
      </c>
      <c r="F663" t="s">
        <v>16</v>
      </c>
      <c r="G663" t="s">
        <v>4708</v>
      </c>
      <c r="H663" t="s">
        <v>4709</v>
      </c>
      <c r="I663" t="s">
        <v>4710</v>
      </c>
      <c r="J663" t="s">
        <v>4711</v>
      </c>
      <c r="K663" t="e">
        <f>LEFT(_xlfn.TEXTAFTER(Table1[[#This Row],[description]],"Music On:"),10)</f>
        <v>#N/A</v>
      </c>
      <c r="L663" t="str" cm="1">
        <f t="array" ref="L6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3" t="str">
        <f>_xlfn.TEXTBEFORE(Table1[[#This Row],[Title]],{":","(","-"})</f>
        <v xml:space="preserve">Jeena Ta Pena </v>
      </c>
      <c r="N663" t="e">
        <f>_xlfn.TEXTBEFORE(_xlfn.TEXTAFTER(Table1[[#This Row],[description]],"Singer:"),CHAR(10))</f>
        <v>#N/A</v>
      </c>
      <c r="O663" t="e">
        <f>_xlfn.TEXTBEFORE(_xlfn.TEXTAFTER(Table1[[#This Row],[description]],"Lyrics:"),CHAR(10))</f>
        <v>#N/A</v>
      </c>
      <c r="P663" t="e">
        <f>_xlfn.TEXTBEFORE(_xlfn.TEXTAFTER(Table1[[#This Row],[description]],"Composer:"),CHAR(10))</f>
        <v>#N/A</v>
      </c>
      <c r="Q663" t="e">
        <f>_xlfn.TEXTBEFORE(_xlfn.TEXTAFTER(Table1[[#This Row],[description]],CHAR(10)&amp;"Music:"),CHAR(10))</f>
        <v>#N/A</v>
      </c>
      <c r="R663" t="e">
        <f>_xlfn.TEXTBEFORE(_xlfn.TEXTAFTER(Table1[[#This Row],[description]],CHAR(10)&amp;"Video:"),CHAR(10))</f>
        <v>#N/A</v>
      </c>
      <c r="S663" s="1" t="e">
        <f>HYPERLINK(_xlfn.TEXTBEFORE(_xlfn.TEXTAFTER(Table1[[#This Row],[description]],"YouTube Music:"),CHAR(10)))</f>
        <v>#N/A</v>
      </c>
      <c r="T663" s="1" t="e">
        <f>HYPERLINK(_xlfn.TEXTBEFORE(_xlfn.TEXTAFTER(Table1[[#This Row],[description]],"Spotify:"),CHAR(10)))</f>
        <v>#N/A</v>
      </c>
      <c r="U663" s="1" t="e">
        <f>HYPERLINK(_xlfn.TEXTBEFORE(_xlfn.TEXTAFTER(Table1[[#This Row],[description]],"Apple Music:"),CHAR(10)))</f>
        <v>#N/A</v>
      </c>
      <c r="V663" s="1" t="e">
        <f>HYPERLINK(_xlfn.TEXTBEFORE(_xlfn.TEXTAFTER(Table1[[#This Row],[description]], "JioSaavn:"),CHAR(10)))</f>
        <v>#N/A</v>
      </c>
      <c r="W663" s="1" t="e">
        <f>HYPERLINK(_xlfn.TEXTBEFORE(_xlfn.TEXTAFTER(Table1[[#This Row],[description]], "Instagram Reel:"),CHAR(10)))</f>
        <v>#N/A</v>
      </c>
    </row>
    <row r="664" spans="1:23" x14ac:dyDescent="0.3">
      <c r="A664" t="s">
        <v>11</v>
      </c>
      <c r="B664" t="s">
        <v>4713</v>
      </c>
      <c r="C664" t="s">
        <v>4714</v>
      </c>
      <c r="D664" t="s">
        <v>4715</v>
      </c>
      <c r="E664" t="s">
        <v>4712</v>
      </c>
      <c r="F664" t="s">
        <v>16</v>
      </c>
      <c r="G664" t="s">
        <v>330</v>
      </c>
      <c r="H664" t="s">
        <v>4716</v>
      </c>
      <c r="I664" t="s">
        <v>4717</v>
      </c>
      <c r="J664" t="s">
        <v>4718</v>
      </c>
      <c r="K664" t="e">
        <f>LEFT(_xlfn.TEXTAFTER(Table1[[#This Row],[description]],"Music On:"),10)</f>
        <v>#N/A</v>
      </c>
      <c r="L664" t="str" cm="1">
        <f t="array" ref="L6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4" t="str">
        <f>_xlfn.TEXTBEFORE(Table1[[#This Row],[Title]],{":","(","-"})</f>
        <v xml:space="preserve">Dilli Wali </v>
      </c>
      <c r="N664" t="e">
        <f>_xlfn.TEXTBEFORE(_xlfn.TEXTAFTER(Table1[[#This Row],[description]],"Singer:"),CHAR(10))</f>
        <v>#N/A</v>
      </c>
      <c r="O664" t="e">
        <f>_xlfn.TEXTBEFORE(_xlfn.TEXTAFTER(Table1[[#This Row],[description]],"Lyrics:"),CHAR(10))</f>
        <v>#N/A</v>
      </c>
      <c r="P664" t="e">
        <f>_xlfn.TEXTBEFORE(_xlfn.TEXTAFTER(Table1[[#This Row],[description]],"Composer:"),CHAR(10))</f>
        <v>#N/A</v>
      </c>
      <c r="Q664" t="e">
        <f>_xlfn.TEXTBEFORE(_xlfn.TEXTAFTER(Table1[[#This Row],[description]],CHAR(10)&amp;"Music:"),CHAR(10))</f>
        <v>#N/A</v>
      </c>
      <c r="R664" t="e">
        <f>_xlfn.TEXTBEFORE(_xlfn.TEXTAFTER(Table1[[#This Row],[description]],CHAR(10)&amp;"Video:"),CHAR(10))</f>
        <v>#N/A</v>
      </c>
      <c r="S664" s="1" t="e">
        <f>HYPERLINK(_xlfn.TEXTBEFORE(_xlfn.TEXTAFTER(Table1[[#This Row],[description]],"YouTube Music:"),CHAR(10)))</f>
        <v>#N/A</v>
      </c>
      <c r="T664" s="1" t="e">
        <f>HYPERLINK(_xlfn.TEXTBEFORE(_xlfn.TEXTAFTER(Table1[[#This Row],[description]],"Spotify:"),CHAR(10)))</f>
        <v>#N/A</v>
      </c>
      <c r="U664" s="1" t="e">
        <f>HYPERLINK(_xlfn.TEXTBEFORE(_xlfn.TEXTAFTER(Table1[[#This Row],[description]],"Apple Music:"),CHAR(10)))</f>
        <v>#N/A</v>
      </c>
      <c r="V664" s="1" t="e">
        <f>HYPERLINK(_xlfn.TEXTBEFORE(_xlfn.TEXTAFTER(Table1[[#This Row],[description]], "JioSaavn:"),CHAR(10)))</f>
        <v>#N/A</v>
      </c>
      <c r="W664" s="1" t="e">
        <f>HYPERLINK(_xlfn.TEXTBEFORE(_xlfn.TEXTAFTER(Table1[[#This Row],[description]], "Instagram Reel:"),CHAR(10)))</f>
        <v>#N/A</v>
      </c>
    </row>
    <row r="665" spans="1:23" x14ac:dyDescent="0.3">
      <c r="A665" t="s">
        <v>11</v>
      </c>
      <c r="B665" t="s">
        <v>4720</v>
      </c>
      <c r="C665" t="s">
        <v>4721</v>
      </c>
      <c r="D665" t="s">
        <v>4722</v>
      </c>
      <c r="E665" t="s">
        <v>4719</v>
      </c>
      <c r="F665" t="s">
        <v>16</v>
      </c>
      <c r="G665" t="s">
        <v>191</v>
      </c>
      <c r="H665" t="s">
        <v>4723</v>
      </c>
      <c r="I665" t="s">
        <v>4139</v>
      </c>
      <c r="J665" t="s">
        <v>4724</v>
      </c>
      <c r="K665" t="e">
        <f>LEFT(_xlfn.TEXTAFTER(Table1[[#This Row],[description]],"Music On:"),10)</f>
        <v>#N/A</v>
      </c>
      <c r="L665" t="str" cm="1">
        <f t="array" ref="L6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5" t="str">
        <f>_xlfn.TEXTBEFORE(Table1[[#This Row],[Title]],{":","(","-"})</f>
        <v xml:space="preserve">Surma </v>
      </c>
      <c r="N665" t="e">
        <f>_xlfn.TEXTBEFORE(_xlfn.TEXTAFTER(Table1[[#This Row],[description]],"Singer:"),CHAR(10))</f>
        <v>#N/A</v>
      </c>
      <c r="O665" t="e">
        <f>_xlfn.TEXTBEFORE(_xlfn.TEXTAFTER(Table1[[#This Row],[description]],"Lyrics:"),CHAR(10))</f>
        <v>#N/A</v>
      </c>
      <c r="P665" t="e">
        <f>_xlfn.TEXTBEFORE(_xlfn.TEXTAFTER(Table1[[#This Row],[description]],"Composer:"),CHAR(10))</f>
        <v>#N/A</v>
      </c>
      <c r="Q665" t="e">
        <f>_xlfn.TEXTBEFORE(_xlfn.TEXTAFTER(Table1[[#This Row],[description]],CHAR(10)&amp;"Music:"),CHAR(10))</f>
        <v>#N/A</v>
      </c>
      <c r="R665" t="e">
        <f>_xlfn.TEXTBEFORE(_xlfn.TEXTAFTER(Table1[[#This Row],[description]],CHAR(10)&amp;"Video:"),CHAR(10))</f>
        <v>#N/A</v>
      </c>
      <c r="S665" s="1" t="e">
        <f>HYPERLINK(_xlfn.TEXTBEFORE(_xlfn.TEXTAFTER(Table1[[#This Row],[description]],"YouTube Music:"),CHAR(10)))</f>
        <v>#N/A</v>
      </c>
      <c r="T665" s="1" t="e">
        <f>HYPERLINK(_xlfn.TEXTBEFORE(_xlfn.TEXTAFTER(Table1[[#This Row],[description]],"Spotify:"),CHAR(10)))</f>
        <v>#N/A</v>
      </c>
      <c r="U665" s="1" t="e">
        <f>HYPERLINK(_xlfn.TEXTBEFORE(_xlfn.TEXTAFTER(Table1[[#This Row],[description]],"Apple Music:"),CHAR(10)))</f>
        <v>#N/A</v>
      </c>
      <c r="V665" s="1" t="e">
        <f>HYPERLINK(_xlfn.TEXTBEFORE(_xlfn.TEXTAFTER(Table1[[#This Row],[description]], "JioSaavn:"),CHAR(10)))</f>
        <v>#N/A</v>
      </c>
      <c r="W665" s="1" t="e">
        <f>HYPERLINK(_xlfn.TEXTBEFORE(_xlfn.TEXTAFTER(Table1[[#This Row],[description]], "Instagram Reel:"),CHAR(10)))</f>
        <v>#N/A</v>
      </c>
    </row>
    <row r="666" spans="1:23" x14ac:dyDescent="0.3">
      <c r="A666" t="s">
        <v>11</v>
      </c>
      <c r="B666" t="s">
        <v>4726</v>
      </c>
      <c r="C666" t="s">
        <v>4727</v>
      </c>
      <c r="D666" t="s">
        <v>4728</v>
      </c>
      <c r="E666" t="s">
        <v>4725</v>
      </c>
      <c r="F666" t="s">
        <v>16</v>
      </c>
      <c r="G666" t="s">
        <v>780</v>
      </c>
      <c r="H666" t="s">
        <v>4729</v>
      </c>
      <c r="I666" t="s">
        <v>4730</v>
      </c>
      <c r="J666" t="s">
        <v>4731</v>
      </c>
      <c r="K666" t="e">
        <f>LEFT(_xlfn.TEXTAFTER(Table1[[#This Row],[description]],"Music On:"),10)</f>
        <v>#N/A</v>
      </c>
      <c r="L666" t="str" cm="1">
        <f t="array" ref="L6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6" t="str">
        <f>_xlfn.TEXTBEFORE(Table1[[#This Row],[Title]],{":","(","-"})</f>
        <v xml:space="preserve">Shad Rahi </v>
      </c>
      <c r="N666" t="e">
        <f>_xlfn.TEXTBEFORE(_xlfn.TEXTAFTER(Table1[[#This Row],[description]],"Singer:"),CHAR(10))</f>
        <v>#N/A</v>
      </c>
      <c r="O666" t="e">
        <f>_xlfn.TEXTBEFORE(_xlfn.TEXTAFTER(Table1[[#This Row],[description]],"Lyrics:"),CHAR(10))</f>
        <v>#N/A</v>
      </c>
      <c r="P666" t="e">
        <f>_xlfn.TEXTBEFORE(_xlfn.TEXTAFTER(Table1[[#This Row],[description]],"Composer:"),CHAR(10))</f>
        <v>#N/A</v>
      </c>
      <c r="Q666" t="e">
        <f>_xlfn.TEXTBEFORE(_xlfn.TEXTAFTER(Table1[[#This Row],[description]],CHAR(10)&amp;"Music:"),CHAR(10))</f>
        <v>#N/A</v>
      </c>
      <c r="R666" t="e">
        <f>_xlfn.TEXTBEFORE(_xlfn.TEXTAFTER(Table1[[#This Row],[description]],CHAR(10)&amp;"Video:"),CHAR(10))</f>
        <v>#N/A</v>
      </c>
      <c r="S666" s="1" t="e">
        <f>HYPERLINK(_xlfn.TEXTBEFORE(_xlfn.TEXTAFTER(Table1[[#This Row],[description]],"YouTube Music:"),CHAR(10)))</f>
        <v>#N/A</v>
      </c>
      <c r="T666" s="1" t="e">
        <f>HYPERLINK(_xlfn.TEXTBEFORE(_xlfn.TEXTAFTER(Table1[[#This Row],[description]],"Spotify:"),CHAR(10)))</f>
        <v>#N/A</v>
      </c>
      <c r="U666" s="1" t="e">
        <f>HYPERLINK(_xlfn.TEXTBEFORE(_xlfn.TEXTAFTER(Table1[[#This Row],[description]],"Apple Music:"),CHAR(10)))</f>
        <v>#N/A</v>
      </c>
      <c r="V666" s="1" t="e">
        <f>HYPERLINK(_xlfn.TEXTBEFORE(_xlfn.TEXTAFTER(Table1[[#This Row],[description]], "JioSaavn:"),CHAR(10)))</f>
        <v>#N/A</v>
      </c>
      <c r="W666" s="1" t="e">
        <f>HYPERLINK(_xlfn.TEXTBEFORE(_xlfn.TEXTAFTER(Table1[[#This Row],[description]], "Instagram Reel:"),CHAR(10)))</f>
        <v>#N/A</v>
      </c>
    </row>
    <row r="667" spans="1:23" x14ac:dyDescent="0.3">
      <c r="A667" t="s">
        <v>11</v>
      </c>
      <c r="B667" t="s">
        <v>4733</v>
      </c>
      <c r="C667" t="s">
        <v>4734</v>
      </c>
      <c r="D667" t="s">
        <v>4735</v>
      </c>
      <c r="E667" t="s">
        <v>4732</v>
      </c>
      <c r="F667" t="s">
        <v>16</v>
      </c>
      <c r="G667" t="s">
        <v>3739</v>
      </c>
      <c r="H667" t="s">
        <v>4736</v>
      </c>
      <c r="I667" t="s">
        <v>4737</v>
      </c>
      <c r="J667" t="s">
        <v>1016</v>
      </c>
      <c r="K667" t="e">
        <f>LEFT(_xlfn.TEXTAFTER(Table1[[#This Row],[description]],"Music On:"),10)</f>
        <v>#N/A</v>
      </c>
      <c r="L667" t="str" cm="1">
        <f t="array" ref="L6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7" t="str">
        <f>_xlfn.TEXTBEFORE(Table1[[#This Row],[Title]],{":","(","-"})</f>
        <v xml:space="preserve">Love Trap </v>
      </c>
      <c r="N667" t="e">
        <f>_xlfn.TEXTBEFORE(_xlfn.TEXTAFTER(Table1[[#This Row],[description]],"Singer:"),CHAR(10))</f>
        <v>#N/A</v>
      </c>
      <c r="O667" t="e">
        <f>_xlfn.TEXTBEFORE(_xlfn.TEXTAFTER(Table1[[#This Row],[description]],"Lyrics:"),CHAR(10))</f>
        <v>#N/A</v>
      </c>
      <c r="P667" t="e">
        <f>_xlfn.TEXTBEFORE(_xlfn.TEXTAFTER(Table1[[#This Row],[description]],"Composer:"),CHAR(10))</f>
        <v>#N/A</v>
      </c>
      <c r="Q667" t="e">
        <f>_xlfn.TEXTBEFORE(_xlfn.TEXTAFTER(Table1[[#This Row],[description]],CHAR(10)&amp;"Music:"),CHAR(10))</f>
        <v>#N/A</v>
      </c>
      <c r="R667" t="e">
        <f>_xlfn.TEXTBEFORE(_xlfn.TEXTAFTER(Table1[[#This Row],[description]],CHAR(10)&amp;"Video:"),CHAR(10))</f>
        <v>#N/A</v>
      </c>
      <c r="S667" s="1" t="e">
        <f>HYPERLINK(_xlfn.TEXTBEFORE(_xlfn.TEXTAFTER(Table1[[#This Row],[description]],"YouTube Music:"),CHAR(10)))</f>
        <v>#N/A</v>
      </c>
      <c r="T667" s="1" t="e">
        <f>HYPERLINK(_xlfn.TEXTBEFORE(_xlfn.TEXTAFTER(Table1[[#This Row],[description]],"Spotify:"),CHAR(10)))</f>
        <v>#N/A</v>
      </c>
      <c r="U667" s="1" t="e">
        <f>HYPERLINK(_xlfn.TEXTBEFORE(_xlfn.TEXTAFTER(Table1[[#This Row],[description]],"Apple Music:"),CHAR(10)))</f>
        <v>#N/A</v>
      </c>
      <c r="V667" s="1" t="e">
        <f>HYPERLINK(_xlfn.TEXTBEFORE(_xlfn.TEXTAFTER(Table1[[#This Row],[description]], "JioSaavn:"),CHAR(10)))</f>
        <v>#N/A</v>
      </c>
      <c r="W667" s="1" t="e">
        <f>HYPERLINK(_xlfn.TEXTBEFORE(_xlfn.TEXTAFTER(Table1[[#This Row],[description]], "Instagram Reel:"),CHAR(10)))</f>
        <v>#N/A</v>
      </c>
    </row>
    <row r="668" spans="1:23" x14ac:dyDescent="0.3">
      <c r="A668" t="s">
        <v>11</v>
      </c>
      <c r="B668" t="s">
        <v>4739</v>
      </c>
      <c r="C668" t="s">
        <v>4740</v>
      </c>
      <c r="D668" t="s">
        <v>4741</v>
      </c>
      <c r="E668" t="s">
        <v>4738</v>
      </c>
      <c r="F668" t="s">
        <v>16</v>
      </c>
      <c r="G668" t="s">
        <v>105</v>
      </c>
      <c r="H668" t="s">
        <v>4742</v>
      </c>
      <c r="I668" t="s">
        <v>4743</v>
      </c>
      <c r="J668" t="s">
        <v>1199</v>
      </c>
      <c r="K668" t="e">
        <f>LEFT(_xlfn.TEXTAFTER(Table1[[#This Row],[description]],"Music On:"),10)</f>
        <v>#N/A</v>
      </c>
      <c r="L668" t="str" cm="1">
        <f t="array" ref="L6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8" t="str">
        <f>_xlfn.TEXTBEFORE(Table1[[#This Row],[Title]],{":","(","-"})</f>
        <v xml:space="preserve">Dooriyan </v>
      </c>
      <c r="N668" t="e">
        <f>_xlfn.TEXTBEFORE(_xlfn.TEXTAFTER(Table1[[#This Row],[description]],"Singer:"),CHAR(10))</f>
        <v>#N/A</v>
      </c>
      <c r="O668" t="e">
        <f>_xlfn.TEXTBEFORE(_xlfn.TEXTAFTER(Table1[[#This Row],[description]],"Lyrics:"),CHAR(10))</f>
        <v>#N/A</v>
      </c>
      <c r="P668" t="e">
        <f>_xlfn.TEXTBEFORE(_xlfn.TEXTAFTER(Table1[[#This Row],[description]],"Composer:"),CHAR(10))</f>
        <v>#N/A</v>
      </c>
      <c r="Q668" t="e">
        <f>_xlfn.TEXTBEFORE(_xlfn.TEXTAFTER(Table1[[#This Row],[description]],CHAR(10)&amp;"Music:"),CHAR(10))</f>
        <v>#N/A</v>
      </c>
      <c r="R668" t="e">
        <f>_xlfn.TEXTBEFORE(_xlfn.TEXTAFTER(Table1[[#This Row],[description]],CHAR(10)&amp;"Video:"),CHAR(10))</f>
        <v>#N/A</v>
      </c>
      <c r="S668" s="1" t="e">
        <f>HYPERLINK(_xlfn.TEXTBEFORE(_xlfn.TEXTAFTER(Table1[[#This Row],[description]],"YouTube Music:"),CHAR(10)))</f>
        <v>#N/A</v>
      </c>
      <c r="T668" s="1" t="e">
        <f>HYPERLINK(_xlfn.TEXTBEFORE(_xlfn.TEXTAFTER(Table1[[#This Row],[description]],"Spotify:"),CHAR(10)))</f>
        <v>#N/A</v>
      </c>
      <c r="U668" s="1" t="e">
        <f>HYPERLINK(_xlfn.TEXTBEFORE(_xlfn.TEXTAFTER(Table1[[#This Row],[description]],"Apple Music:"),CHAR(10)))</f>
        <v>#N/A</v>
      </c>
      <c r="V668" s="1" t="e">
        <f>HYPERLINK(_xlfn.TEXTBEFORE(_xlfn.TEXTAFTER(Table1[[#This Row],[description]], "JioSaavn:"),CHAR(10)))</f>
        <v>#N/A</v>
      </c>
      <c r="W668" s="1" t="e">
        <f>HYPERLINK(_xlfn.TEXTBEFORE(_xlfn.TEXTAFTER(Table1[[#This Row],[description]], "Instagram Reel:"),CHAR(10)))</f>
        <v>#N/A</v>
      </c>
    </row>
    <row r="669" spans="1:23" x14ac:dyDescent="0.3">
      <c r="A669" t="s">
        <v>11</v>
      </c>
      <c r="B669" t="s">
        <v>4745</v>
      </c>
      <c r="C669" t="s">
        <v>4746</v>
      </c>
      <c r="D669" t="s">
        <v>4747</v>
      </c>
      <c r="E669" t="s">
        <v>4744</v>
      </c>
      <c r="F669" t="s">
        <v>16</v>
      </c>
      <c r="G669" t="s">
        <v>2686</v>
      </c>
      <c r="H669" t="s">
        <v>4748</v>
      </c>
      <c r="I669" t="s">
        <v>4749</v>
      </c>
      <c r="J669" t="s">
        <v>4750</v>
      </c>
      <c r="K669" t="e">
        <f>LEFT(_xlfn.TEXTAFTER(Table1[[#This Row],[description]],"Music On:"),10)</f>
        <v>#N/A</v>
      </c>
      <c r="L669" t="str" cm="1">
        <f t="array" ref="L6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69" t="str">
        <f>_xlfn.TEXTBEFORE(Table1[[#This Row],[Title]],{":","(","-"})</f>
        <v xml:space="preserve">KHIDONA </v>
      </c>
      <c r="N669" t="e">
        <f>_xlfn.TEXTBEFORE(_xlfn.TEXTAFTER(Table1[[#This Row],[description]],"Singer:"),CHAR(10))</f>
        <v>#N/A</v>
      </c>
      <c r="O669" t="e">
        <f>_xlfn.TEXTBEFORE(_xlfn.TEXTAFTER(Table1[[#This Row],[description]],"Lyrics:"),CHAR(10))</f>
        <v>#N/A</v>
      </c>
      <c r="P669" t="e">
        <f>_xlfn.TEXTBEFORE(_xlfn.TEXTAFTER(Table1[[#This Row],[description]],"Composer:"),CHAR(10))</f>
        <v>#N/A</v>
      </c>
      <c r="Q669" t="e">
        <f>_xlfn.TEXTBEFORE(_xlfn.TEXTAFTER(Table1[[#This Row],[description]],CHAR(10)&amp;"Music:"),CHAR(10))</f>
        <v>#N/A</v>
      </c>
      <c r="R669" t="e">
        <f>_xlfn.TEXTBEFORE(_xlfn.TEXTAFTER(Table1[[#This Row],[description]],CHAR(10)&amp;"Video:"),CHAR(10))</f>
        <v>#N/A</v>
      </c>
      <c r="S669" s="1" t="e">
        <f>HYPERLINK(_xlfn.TEXTBEFORE(_xlfn.TEXTAFTER(Table1[[#This Row],[description]],"YouTube Music:"),CHAR(10)))</f>
        <v>#N/A</v>
      </c>
      <c r="T669" s="1" t="e">
        <f>HYPERLINK(_xlfn.TEXTBEFORE(_xlfn.TEXTAFTER(Table1[[#This Row],[description]],"Spotify:"),CHAR(10)))</f>
        <v>#N/A</v>
      </c>
      <c r="U669" s="1" t="e">
        <f>HYPERLINK(_xlfn.TEXTBEFORE(_xlfn.TEXTAFTER(Table1[[#This Row],[description]],"Apple Music:"),CHAR(10)))</f>
        <v>#N/A</v>
      </c>
      <c r="V669" s="1" t="e">
        <f>HYPERLINK(_xlfn.TEXTBEFORE(_xlfn.TEXTAFTER(Table1[[#This Row],[description]], "JioSaavn:"),CHAR(10)))</f>
        <v>#N/A</v>
      </c>
      <c r="W669" s="1" t="e">
        <f>HYPERLINK(_xlfn.TEXTBEFORE(_xlfn.TEXTAFTER(Table1[[#This Row],[description]], "Instagram Reel:"),CHAR(10)))</f>
        <v>#N/A</v>
      </c>
    </row>
    <row r="670" spans="1:23" x14ac:dyDescent="0.3">
      <c r="A670" t="s">
        <v>11</v>
      </c>
      <c r="B670" t="s">
        <v>4752</v>
      </c>
      <c r="C670" t="s">
        <v>4753</v>
      </c>
      <c r="D670" t="s">
        <v>4754</v>
      </c>
      <c r="E670" t="s">
        <v>4751</v>
      </c>
      <c r="F670" t="s">
        <v>16</v>
      </c>
      <c r="G670" t="s">
        <v>41</v>
      </c>
      <c r="H670" t="s">
        <v>4755</v>
      </c>
      <c r="I670" t="s">
        <v>4756</v>
      </c>
      <c r="J670" t="s">
        <v>4757</v>
      </c>
      <c r="K670" t="e">
        <f>LEFT(_xlfn.TEXTAFTER(Table1[[#This Row],[description]],"Music On:"),10)</f>
        <v>#N/A</v>
      </c>
      <c r="L670" t="str" cm="1">
        <f t="array" ref="L6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0" t="str">
        <f>_xlfn.TEXTBEFORE(Table1[[#This Row],[Title]],{":","(","-"})</f>
        <v xml:space="preserve">Shine </v>
      </c>
      <c r="N670" t="e">
        <f>_xlfn.TEXTBEFORE(_xlfn.TEXTAFTER(Table1[[#This Row],[description]],"Singer:"),CHAR(10))</f>
        <v>#N/A</v>
      </c>
      <c r="O670" t="e">
        <f>_xlfn.TEXTBEFORE(_xlfn.TEXTAFTER(Table1[[#This Row],[description]],"Lyrics:"),CHAR(10))</f>
        <v>#N/A</v>
      </c>
      <c r="P670" t="e">
        <f>_xlfn.TEXTBEFORE(_xlfn.TEXTAFTER(Table1[[#This Row],[description]],"Composer:"),CHAR(10))</f>
        <v>#N/A</v>
      </c>
      <c r="Q670" t="e">
        <f>_xlfn.TEXTBEFORE(_xlfn.TEXTAFTER(Table1[[#This Row],[description]],CHAR(10)&amp;"Music:"),CHAR(10))</f>
        <v>#N/A</v>
      </c>
      <c r="R670" t="e">
        <f>_xlfn.TEXTBEFORE(_xlfn.TEXTAFTER(Table1[[#This Row],[description]],CHAR(10)&amp;"Video:"),CHAR(10))</f>
        <v>#N/A</v>
      </c>
      <c r="S670" s="1" t="e">
        <f>HYPERLINK(_xlfn.TEXTBEFORE(_xlfn.TEXTAFTER(Table1[[#This Row],[description]],"YouTube Music:"),CHAR(10)))</f>
        <v>#N/A</v>
      </c>
      <c r="T670" s="1" t="e">
        <f>HYPERLINK(_xlfn.TEXTBEFORE(_xlfn.TEXTAFTER(Table1[[#This Row],[description]],"Spotify:"),CHAR(10)))</f>
        <v>#N/A</v>
      </c>
      <c r="U670" s="1" t="e">
        <f>HYPERLINK(_xlfn.TEXTBEFORE(_xlfn.TEXTAFTER(Table1[[#This Row],[description]],"Apple Music:"),CHAR(10)))</f>
        <v>#N/A</v>
      </c>
      <c r="V670" s="1" t="e">
        <f>HYPERLINK(_xlfn.TEXTBEFORE(_xlfn.TEXTAFTER(Table1[[#This Row],[description]], "JioSaavn:"),CHAR(10)))</f>
        <v>#N/A</v>
      </c>
      <c r="W670" s="1" t="e">
        <f>HYPERLINK(_xlfn.TEXTBEFORE(_xlfn.TEXTAFTER(Table1[[#This Row],[description]], "Instagram Reel:"),CHAR(10)))</f>
        <v>#N/A</v>
      </c>
    </row>
    <row r="671" spans="1:23" x14ac:dyDescent="0.3">
      <c r="A671" t="s">
        <v>11</v>
      </c>
      <c r="B671" t="s">
        <v>4759</v>
      </c>
      <c r="C671" t="s">
        <v>4760</v>
      </c>
      <c r="D671" t="s">
        <v>4761</v>
      </c>
      <c r="E671" t="s">
        <v>4758</v>
      </c>
      <c r="F671" t="s">
        <v>16</v>
      </c>
      <c r="G671" t="s">
        <v>1861</v>
      </c>
      <c r="H671" t="s">
        <v>4762</v>
      </c>
      <c r="I671" t="s">
        <v>4763</v>
      </c>
      <c r="J671" t="s">
        <v>4764</v>
      </c>
      <c r="K671" t="e">
        <f>LEFT(_xlfn.TEXTAFTER(Table1[[#This Row],[description]],"Music On:"),10)</f>
        <v>#N/A</v>
      </c>
      <c r="L671" t="str" cm="1">
        <f t="array" ref="L6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1" t="str">
        <f>_xlfn.TEXTBEFORE(Table1[[#This Row],[Title]],{":","(","-"})</f>
        <v xml:space="preserve">SARDARI </v>
      </c>
      <c r="N671" t="e">
        <f>_xlfn.TEXTBEFORE(_xlfn.TEXTAFTER(Table1[[#This Row],[description]],"Singer:"),CHAR(10))</f>
        <v>#N/A</v>
      </c>
      <c r="O671" t="e">
        <f>_xlfn.TEXTBEFORE(_xlfn.TEXTAFTER(Table1[[#This Row],[description]],"Lyrics:"),CHAR(10))</f>
        <v>#N/A</v>
      </c>
      <c r="P671" t="e">
        <f>_xlfn.TEXTBEFORE(_xlfn.TEXTAFTER(Table1[[#This Row],[description]],"Composer:"),CHAR(10))</f>
        <v>#N/A</v>
      </c>
      <c r="Q671" t="e">
        <f>_xlfn.TEXTBEFORE(_xlfn.TEXTAFTER(Table1[[#This Row],[description]],CHAR(10)&amp;"Music:"),CHAR(10))</f>
        <v>#N/A</v>
      </c>
      <c r="R671" t="e">
        <f>_xlfn.TEXTBEFORE(_xlfn.TEXTAFTER(Table1[[#This Row],[description]],CHAR(10)&amp;"Video:"),CHAR(10))</f>
        <v>#N/A</v>
      </c>
      <c r="S671" s="1" t="e">
        <f>HYPERLINK(_xlfn.TEXTBEFORE(_xlfn.TEXTAFTER(Table1[[#This Row],[description]],"YouTube Music:"),CHAR(10)))</f>
        <v>#N/A</v>
      </c>
      <c r="T671" s="1" t="e">
        <f>HYPERLINK(_xlfn.TEXTBEFORE(_xlfn.TEXTAFTER(Table1[[#This Row],[description]],"Spotify:"),CHAR(10)))</f>
        <v>#N/A</v>
      </c>
      <c r="U671" s="1" t="e">
        <f>HYPERLINK(_xlfn.TEXTBEFORE(_xlfn.TEXTAFTER(Table1[[#This Row],[description]],"Apple Music:"),CHAR(10)))</f>
        <v>#N/A</v>
      </c>
      <c r="V671" s="1" t="e">
        <f>HYPERLINK(_xlfn.TEXTBEFORE(_xlfn.TEXTAFTER(Table1[[#This Row],[description]], "JioSaavn:"),CHAR(10)))</f>
        <v>#N/A</v>
      </c>
      <c r="W671" s="1" t="e">
        <f>HYPERLINK(_xlfn.TEXTBEFORE(_xlfn.TEXTAFTER(Table1[[#This Row],[description]], "Instagram Reel:"),CHAR(10)))</f>
        <v>#N/A</v>
      </c>
    </row>
    <row r="672" spans="1:23" x14ac:dyDescent="0.3">
      <c r="A672" t="s">
        <v>11</v>
      </c>
      <c r="B672" t="s">
        <v>4766</v>
      </c>
      <c r="C672" t="s">
        <v>4767</v>
      </c>
      <c r="D672" t="s">
        <v>4768</v>
      </c>
      <c r="E672" t="s">
        <v>4765</v>
      </c>
      <c r="F672" t="s">
        <v>16</v>
      </c>
      <c r="G672" t="s">
        <v>4769</v>
      </c>
      <c r="H672" t="s">
        <v>4770</v>
      </c>
      <c r="I672" t="s">
        <v>4771</v>
      </c>
      <c r="J672" t="s">
        <v>4772</v>
      </c>
      <c r="K672" t="e">
        <f>LEFT(_xlfn.TEXTAFTER(Table1[[#This Row],[description]],"Music On:"),10)</f>
        <v>#N/A</v>
      </c>
      <c r="L672" t="str" cm="1">
        <f t="array" ref="L6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2" t="str">
        <f>_xlfn.TEXTBEFORE(Table1[[#This Row],[Title]],{":","(","-"})</f>
        <v xml:space="preserve">SARDARI </v>
      </c>
      <c r="N672" t="e">
        <f>_xlfn.TEXTBEFORE(_xlfn.TEXTAFTER(Table1[[#This Row],[description]],"Singer:"),CHAR(10))</f>
        <v>#N/A</v>
      </c>
      <c r="O672" t="e">
        <f>_xlfn.TEXTBEFORE(_xlfn.TEXTAFTER(Table1[[#This Row],[description]],"Lyrics:"),CHAR(10))</f>
        <v>#N/A</v>
      </c>
      <c r="P672" t="e">
        <f>_xlfn.TEXTBEFORE(_xlfn.TEXTAFTER(Table1[[#This Row],[description]],"Composer:"),CHAR(10))</f>
        <v>#N/A</v>
      </c>
      <c r="Q672" t="e">
        <f>_xlfn.TEXTBEFORE(_xlfn.TEXTAFTER(Table1[[#This Row],[description]],CHAR(10)&amp;"Music:"),CHAR(10))</f>
        <v>#N/A</v>
      </c>
      <c r="R672" t="e">
        <f>_xlfn.TEXTBEFORE(_xlfn.TEXTAFTER(Table1[[#This Row],[description]],CHAR(10)&amp;"Video:"),CHAR(10))</f>
        <v>#N/A</v>
      </c>
      <c r="S672" s="1" t="e">
        <f>HYPERLINK(_xlfn.TEXTBEFORE(_xlfn.TEXTAFTER(Table1[[#This Row],[description]],"YouTube Music:"),CHAR(10)))</f>
        <v>#N/A</v>
      </c>
      <c r="T672" s="1" t="e">
        <f>HYPERLINK(_xlfn.TEXTBEFORE(_xlfn.TEXTAFTER(Table1[[#This Row],[description]],"Spotify:"),CHAR(10)))</f>
        <v>#N/A</v>
      </c>
      <c r="U672" s="1" t="e">
        <f>HYPERLINK(_xlfn.TEXTBEFORE(_xlfn.TEXTAFTER(Table1[[#This Row],[description]],"Apple Music:"),CHAR(10)))</f>
        <v>#N/A</v>
      </c>
      <c r="V672" s="1" t="e">
        <f>HYPERLINK(_xlfn.TEXTBEFORE(_xlfn.TEXTAFTER(Table1[[#This Row],[description]], "JioSaavn:"),CHAR(10)))</f>
        <v>#N/A</v>
      </c>
      <c r="W672" s="1" t="e">
        <f>HYPERLINK(_xlfn.TEXTBEFORE(_xlfn.TEXTAFTER(Table1[[#This Row],[description]], "Instagram Reel:"),CHAR(10)))</f>
        <v>#N/A</v>
      </c>
    </row>
    <row r="673" spans="1:23" x14ac:dyDescent="0.3">
      <c r="A673" t="s">
        <v>11</v>
      </c>
      <c r="B673" t="s">
        <v>4774</v>
      </c>
      <c r="C673" t="s">
        <v>4775</v>
      </c>
      <c r="D673" t="s">
        <v>4776</v>
      </c>
      <c r="E673" t="s">
        <v>4773</v>
      </c>
      <c r="F673" t="s">
        <v>16</v>
      </c>
      <c r="G673" t="s">
        <v>908</v>
      </c>
      <c r="H673" t="s">
        <v>4777</v>
      </c>
      <c r="I673" t="s">
        <v>4778</v>
      </c>
      <c r="J673" t="s">
        <v>4779</v>
      </c>
      <c r="K673" t="e">
        <f>LEFT(_xlfn.TEXTAFTER(Table1[[#This Row],[description]],"Music On:"),10)</f>
        <v>#N/A</v>
      </c>
      <c r="L673" t="str" cm="1">
        <f t="array" ref="L6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3" t="str">
        <f>_xlfn.TEXTBEFORE(Table1[[#This Row],[Title]],{":","(","-"})</f>
        <v>GURI Feat Sukh</v>
      </c>
      <c r="N673" t="e">
        <f>_xlfn.TEXTBEFORE(_xlfn.TEXTAFTER(Table1[[#This Row],[description]],"Singer:"),CHAR(10))</f>
        <v>#N/A</v>
      </c>
      <c r="O673" t="e">
        <f>_xlfn.TEXTBEFORE(_xlfn.TEXTAFTER(Table1[[#This Row],[description]],"Lyrics:"),CHAR(10))</f>
        <v>#N/A</v>
      </c>
      <c r="P673" t="e">
        <f>_xlfn.TEXTBEFORE(_xlfn.TEXTAFTER(Table1[[#This Row],[description]],"Composer:"),CHAR(10))</f>
        <v>#N/A</v>
      </c>
      <c r="Q673" t="e">
        <f>_xlfn.TEXTBEFORE(_xlfn.TEXTAFTER(Table1[[#This Row],[description]],CHAR(10)&amp;"Music:"),CHAR(10))</f>
        <v>#N/A</v>
      </c>
      <c r="R673" t="e">
        <f>_xlfn.TEXTBEFORE(_xlfn.TEXTAFTER(Table1[[#This Row],[description]],CHAR(10)&amp;"Video:"),CHAR(10))</f>
        <v>#N/A</v>
      </c>
      <c r="S673" s="1" t="e">
        <f>HYPERLINK(_xlfn.TEXTBEFORE(_xlfn.TEXTAFTER(Table1[[#This Row],[description]],"YouTube Music:"),CHAR(10)))</f>
        <v>#N/A</v>
      </c>
      <c r="T673" s="1" t="e">
        <f>HYPERLINK(_xlfn.TEXTBEFORE(_xlfn.TEXTAFTER(Table1[[#This Row],[description]],"Spotify:"),CHAR(10)))</f>
        <v>#N/A</v>
      </c>
      <c r="U673" s="1" t="e">
        <f>HYPERLINK(_xlfn.TEXTBEFORE(_xlfn.TEXTAFTER(Table1[[#This Row],[description]],"Apple Music:"),CHAR(10)))</f>
        <v>#N/A</v>
      </c>
      <c r="V673" s="1" t="e">
        <f>HYPERLINK(_xlfn.TEXTBEFORE(_xlfn.TEXTAFTER(Table1[[#This Row],[description]], "JioSaavn:"),CHAR(10)))</f>
        <v>#N/A</v>
      </c>
      <c r="W673" s="1" t="e">
        <f>HYPERLINK(_xlfn.TEXTBEFORE(_xlfn.TEXTAFTER(Table1[[#This Row],[description]], "Instagram Reel:"),CHAR(10)))</f>
        <v>#N/A</v>
      </c>
    </row>
    <row r="674" spans="1:23" x14ac:dyDescent="0.3">
      <c r="A674" t="s">
        <v>11</v>
      </c>
      <c r="B674" t="s">
        <v>4781</v>
      </c>
      <c r="C674" t="s">
        <v>4782</v>
      </c>
      <c r="D674" t="s">
        <v>4783</v>
      </c>
      <c r="E674" t="s">
        <v>4780</v>
      </c>
      <c r="F674" t="s">
        <v>16</v>
      </c>
      <c r="G674" t="s">
        <v>214</v>
      </c>
      <c r="H674" t="s">
        <v>4784</v>
      </c>
      <c r="I674" t="s">
        <v>4785</v>
      </c>
      <c r="J674" t="s">
        <v>4786</v>
      </c>
      <c r="K674" t="e">
        <f>LEFT(_xlfn.TEXTAFTER(Table1[[#This Row],[description]],"Music On:"),10)</f>
        <v>#N/A</v>
      </c>
      <c r="L674" t="str" cm="1">
        <f t="array" ref="L6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4" t="str">
        <f>_xlfn.TEXTBEFORE(Table1[[#This Row],[Title]],{":","(","-"})</f>
        <v xml:space="preserve">Platinum </v>
      </c>
      <c r="N674" t="e">
        <f>_xlfn.TEXTBEFORE(_xlfn.TEXTAFTER(Table1[[#This Row],[description]],"Singer:"),CHAR(10))</f>
        <v>#N/A</v>
      </c>
      <c r="O674" t="e">
        <f>_xlfn.TEXTBEFORE(_xlfn.TEXTAFTER(Table1[[#This Row],[description]],"Lyrics:"),CHAR(10))</f>
        <v>#N/A</v>
      </c>
      <c r="P674" t="e">
        <f>_xlfn.TEXTBEFORE(_xlfn.TEXTAFTER(Table1[[#This Row],[description]],"Composer:"),CHAR(10))</f>
        <v>#N/A</v>
      </c>
      <c r="Q674" t="e">
        <f>_xlfn.TEXTBEFORE(_xlfn.TEXTAFTER(Table1[[#This Row],[description]],CHAR(10)&amp;"Music:"),CHAR(10))</f>
        <v>#N/A</v>
      </c>
      <c r="R674" t="e">
        <f>_xlfn.TEXTBEFORE(_xlfn.TEXTAFTER(Table1[[#This Row],[description]],CHAR(10)&amp;"Video:"),CHAR(10))</f>
        <v>#N/A</v>
      </c>
      <c r="S674" s="1" t="e">
        <f>HYPERLINK(_xlfn.TEXTBEFORE(_xlfn.TEXTAFTER(Table1[[#This Row],[description]],"YouTube Music:"),CHAR(10)))</f>
        <v>#N/A</v>
      </c>
      <c r="T674" s="1" t="e">
        <f>HYPERLINK(_xlfn.TEXTBEFORE(_xlfn.TEXTAFTER(Table1[[#This Row],[description]],"Spotify:"),CHAR(10)))</f>
        <v>#N/A</v>
      </c>
      <c r="U674" s="1" t="e">
        <f>HYPERLINK(_xlfn.TEXTBEFORE(_xlfn.TEXTAFTER(Table1[[#This Row],[description]],"Apple Music:"),CHAR(10)))</f>
        <v>#N/A</v>
      </c>
      <c r="V674" s="1" t="e">
        <f>HYPERLINK(_xlfn.TEXTBEFORE(_xlfn.TEXTAFTER(Table1[[#This Row],[description]], "JioSaavn:"),CHAR(10)))</f>
        <v>#N/A</v>
      </c>
      <c r="W674" s="1" t="e">
        <f>HYPERLINK(_xlfn.TEXTBEFORE(_xlfn.TEXTAFTER(Table1[[#This Row],[description]], "Instagram Reel:"),CHAR(10)))</f>
        <v>#N/A</v>
      </c>
    </row>
    <row r="675" spans="1:23" x14ac:dyDescent="0.3">
      <c r="A675" t="s">
        <v>11</v>
      </c>
      <c r="B675" t="s">
        <v>4788</v>
      </c>
      <c r="C675" t="s">
        <v>4789</v>
      </c>
      <c r="D675" t="s">
        <v>4790</v>
      </c>
      <c r="E675" t="s">
        <v>4787</v>
      </c>
      <c r="F675" t="s">
        <v>16</v>
      </c>
      <c r="G675" t="s">
        <v>246</v>
      </c>
      <c r="H675" t="s">
        <v>4791</v>
      </c>
      <c r="I675" t="s">
        <v>4792</v>
      </c>
      <c r="J675" t="s">
        <v>4793</v>
      </c>
      <c r="K675" t="e">
        <f>LEFT(_xlfn.TEXTAFTER(Table1[[#This Row],[description]],"Music On:"),10)</f>
        <v>#N/A</v>
      </c>
      <c r="L675" t="str" cm="1">
        <f t="array" ref="L6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5" t="str">
        <f>_xlfn.TEXTBEFORE(Table1[[#This Row],[Title]],{":","(","-"})</f>
        <v xml:space="preserve">Prada </v>
      </c>
      <c r="N675" t="e">
        <f>_xlfn.TEXTBEFORE(_xlfn.TEXTAFTER(Table1[[#This Row],[description]],"Singer:"),CHAR(10))</f>
        <v>#N/A</v>
      </c>
      <c r="O675" t="e">
        <f>_xlfn.TEXTBEFORE(_xlfn.TEXTAFTER(Table1[[#This Row],[description]],"Lyrics:"),CHAR(10))</f>
        <v>#N/A</v>
      </c>
      <c r="P675" t="e">
        <f>_xlfn.TEXTBEFORE(_xlfn.TEXTAFTER(Table1[[#This Row],[description]],"Composer:"),CHAR(10))</f>
        <v>#N/A</v>
      </c>
      <c r="Q675" t="e">
        <f>_xlfn.TEXTBEFORE(_xlfn.TEXTAFTER(Table1[[#This Row],[description]],CHAR(10)&amp;"Music:"),CHAR(10))</f>
        <v>#N/A</v>
      </c>
      <c r="R675" t="e">
        <f>_xlfn.TEXTBEFORE(_xlfn.TEXTAFTER(Table1[[#This Row],[description]],CHAR(10)&amp;"Video:"),CHAR(10))</f>
        <v>#N/A</v>
      </c>
      <c r="S675" s="1" t="e">
        <f>HYPERLINK(_xlfn.TEXTBEFORE(_xlfn.TEXTAFTER(Table1[[#This Row],[description]],"YouTube Music:"),CHAR(10)))</f>
        <v>#N/A</v>
      </c>
      <c r="T675" s="1" t="e">
        <f>HYPERLINK(_xlfn.TEXTBEFORE(_xlfn.TEXTAFTER(Table1[[#This Row],[description]],"Spotify:"),CHAR(10)))</f>
        <v>#N/A</v>
      </c>
      <c r="U675" s="1" t="e">
        <f>HYPERLINK(_xlfn.TEXTBEFORE(_xlfn.TEXTAFTER(Table1[[#This Row],[description]],"Apple Music:"),CHAR(10)))</f>
        <v>#N/A</v>
      </c>
      <c r="V675" s="1" t="e">
        <f>HYPERLINK(_xlfn.TEXTBEFORE(_xlfn.TEXTAFTER(Table1[[#This Row],[description]], "JioSaavn:"),CHAR(10)))</f>
        <v>#N/A</v>
      </c>
      <c r="W675" s="1" t="e">
        <f>HYPERLINK(_xlfn.TEXTBEFORE(_xlfn.TEXTAFTER(Table1[[#This Row],[description]], "Instagram Reel:"),CHAR(10)))</f>
        <v>#N/A</v>
      </c>
    </row>
    <row r="676" spans="1:23" x14ac:dyDescent="0.3">
      <c r="A676" t="s">
        <v>11</v>
      </c>
      <c r="B676" t="s">
        <v>4795</v>
      </c>
      <c r="C676" t="s">
        <v>4796</v>
      </c>
      <c r="D676" t="s">
        <v>4797</v>
      </c>
      <c r="E676" t="s">
        <v>4794</v>
      </c>
      <c r="F676" t="s">
        <v>16</v>
      </c>
      <c r="G676" t="s">
        <v>214</v>
      </c>
      <c r="H676" t="s">
        <v>4798</v>
      </c>
      <c r="I676" t="s">
        <v>4799</v>
      </c>
      <c r="J676" t="s">
        <v>4800</v>
      </c>
      <c r="K676" t="e">
        <f>LEFT(_xlfn.TEXTAFTER(Table1[[#This Row],[description]],"Music On:"),10)</f>
        <v>#N/A</v>
      </c>
      <c r="L676" t="str" cm="1">
        <f t="array" ref="L6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6" t="str">
        <f>_xlfn.TEXTBEFORE(Table1[[#This Row],[Title]],{":","(","-"})</f>
        <v xml:space="preserve">BOMBSHELL </v>
      </c>
      <c r="N676" t="e">
        <f>_xlfn.TEXTBEFORE(_xlfn.TEXTAFTER(Table1[[#This Row],[description]],"Singer:"),CHAR(10))</f>
        <v>#N/A</v>
      </c>
      <c r="O676" t="e">
        <f>_xlfn.TEXTBEFORE(_xlfn.TEXTAFTER(Table1[[#This Row],[description]],"Lyrics:"),CHAR(10))</f>
        <v>#N/A</v>
      </c>
      <c r="P676" t="e">
        <f>_xlfn.TEXTBEFORE(_xlfn.TEXTAFTER(Table1[[#This Row],[description]],"Composer:"),CHAR(10))</f>
        <v>#N/A</v>
      </c>
      <c r="Q676" t="e">
        <f>_xlfn.TEXTBEFORE(_xlfn.TEXTAFTER(Table1[[#This Row],[description]],CHAR(10)&amp;"Music:"),CHAR(10))</f>
        <v>#N/A</v>
      </c>
      <c r="R676" t="e">
        <f>_xlfn.TEXTBEFORE(_xlfn.TEXTAFTER(Table1[[#This Row],[description]],CHAR(10)&amp;"Video:"),CHAR(10))</f>
        <v>#N/A</v>
      </c>
      <c r="S676" s="1" t="e">
        <f>HYPERLINK(_xlfn.TEXTBEFORE(_xlfn.TEXTAFTER(Table1[[#This Row],[description]],"YouTube Music:"),CHAR(10)))</f>
        <v>#N/A</v>
      </c>
      <c r="T676" s="1" t="e">
        <f>HYPERLINK(_xlfn.TEXTBEFORE(_xlfn.TEXTAFTER(Table1[[#This Row],[description]],"Spotify:"),CHAR(10)))</f>
        <v>#N/A</v>
      </c>
      <c r="U676" s="1" t="e">
        <f>HYPERLINK(_xlfn.TEXTBEFORE(_xlfn.TEXTAFTER(Table1[[#This Row],[description]],"Apple Music:"),CHAR(10)))</f>
        <v>#N/A</v>
      </c>
      <c r="V676" s="1" t="e">
        <f>HYPERLINK(_xlfn.TEXTBEFORE(_xlfn.TEXTAFTER(Table1[[#This Row],[description]], "JioSaavn:"),CHAR(10)))</f>
        <v>#N/A</v>
      </c>
      <c r="W676" s="1" t="e">
        <f>HYPERLINK(_xlfn.TEXTBEFORE(_xlfn.TEXTAFTER(Table1[[#This Row],[description]], "Instagram Reel:"),CHAR(10)))</f>
        <v>#N/A</v>
      </c>
    </row>
    <row r="677" spans="1:23" x14ac:dyDescent="0.3">
      <c r="A677" t="s">
        <v>11</v>
      </c>
      <c r="B677" t="s">
        <v>4802</v>
      </c>
      <c r="C677" t="s">
        <v>4803</v>
      </c>
      <c r="D677" t="s">
        <v>4804</v>
      </c>
      <c r="E677" t="s">
        <v>4801</v>
      </c>
      <c r="F677" t="s">
        <v>16</v>
      </c>
      <c r="G677" t="s">
        <v>3925</v>
      </c>
      <c r="H677" t="s">
        <v>4805</v>
      </c>
      <c r="I677" t="s">
        <v>4806</v>
      </c>
      <c r="J677" t="s">
        <v>4807</v>
      </c>
      <c r="K677" t="e">
        <f>LEFT(_xlfn.TEXTAFTER(Table1[[#This Row],[description]],"Music On:"),10)</f>
        <v>#N/A</v>
      </c>
      <c r="L677" t="str" cm="1">
        <f t="array" ref="L6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7" t="str">
        <f>_xlfn.TEXTBEFORE(Table1[[#This Row],[Title]],{":","(","-"})</f>
        <v xml:space="preserve">Khuda </v>
      </c>
      <c r="N677" t="e">
        <f>_xlfn.TEXTBEFORE(_xlfn.TEXTAFTER(Table1[[#This Row],[description]],"Singer:"),CHAR(10))</f>
        <v>#N/A</v>
      </c>
      <c r="O677" t="e">
        <f>_xlfn.TEXTBEFORE(_xlfn.TEXTAFTER(Table1[[#This Row],[description]],"Lyrics:"),CHAR(10))</f>
        <v>#N/A</v>
      </c>
      <c r="P677" t="e">
        <f>_xlfn.TEXTBEFORE(_xlfn.TEXTAFTER(Table1[[#This Row],[description]],"Composer:"),CHAR(10))</f>
        <v>#N/A</v>
      </c>
      <c r="Q677" t="e">
        <f>_xlfn.TEXTBEFORE(_xlfn.TEXTAFTER(Table1[[#This Row],[description]],CHAR(10)&amp;"Music:"),CHAR(10))</f>
        <v>#N/A</v>
      </c>
      <c r="R677" t="e">
        <f>_xlfn.TEXTBEFORE(_xlfn.TEXTAFTER(Table1[[#This Row],[description]],CHAR(10)&amp;"Video:"),CHAR(10))</f>
        <v>#N/A</v>
      </c>
      <c r="S677" s="1" t="e">
        <f>HYPERLINK(_xlfn.TEXTBEFORE(_xlfn.TEXTAFTER(Table1[[#This Row],[description]],"YouTube Music:"),CHAR(10)))</f>
        <v>#N/A</v>
      </c>
      <c r="T677" s="1" t="e">
        <f>HYPERLINK(_xlfn.TEXTBEFORE(_xlfn.TEXTAFTER(Table1[[#This Row],[description]],"Spotify:"),CHAR(10)))</f>
        <v>#N/A</v>
      </c>
      <c r="U677" s="1" t="e">
        <f>HYPERLINK(_xlfn.TEXTBEFORE(_xlfn.TEXTAFTER(Table1[[#This Row],[description]],"Apple Music:"),CHAR(10)))</f>
        <v>#N/A</v>
      </c>
      <c r="V677" s="1" t="e">
        <f>HYPERLINK(_xlfn.TEXTBEFORE(_xlfn.TEXTAFTER(Table1[[#This Row],[description]], "JioSaavn:"),CHAR(10)))</f>
        <v>#N/A</v>
      </c>
      <c r="W677" s="1" t="e">
        <f>HYPERLINK(_xlfn.TEXTBEFORE(_xlfn.TEXTAFTER(Table1[[#This Row],[description]], "Instagram Reel:"),CHAR(10)))</f>
        <v>#N/A</v>
      </c>
    </row>
    <row r="678" spans="1:23" x14ac:dyDescent="0.3">
      <c r="A678" t="s">
        <v>11</v>
      </c>
      <c r="B678" t="s">
        <v>4809</v>
      </c>
      <c r="C678" t="s">
        <v>4810</v>
      </c>
      <c r="D678" t="s">
        <v>4811</v>
      </c>
      <c r="E678" t="s">
        <v>4808</v>
      </c>
      <c r="F678" t="s">
        <v>16</v>
      </c>
      <c r="G678" t="s">
        <v>4812</v>
      </c>
      <c r="H678" t="s">
        <v>4813</v>
      </c>
      <c r="I678" t="s">
        <v>4814</v>
      </c>
      <c r="J678" t="s">
        <v>679</v>
      </c>
      <c r="K678" t="e">
        <f>LEFT(_xlfn.TEXTAFTER(Table1[[#This Row],[description]],"Music On:"),10)</f>
        <v>#N/A</v>
      </c>
      <c r="L678" t="str" cm="1">
        <f t="array" ref="L6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8" t="str">
        <f>_xlfn.TEXTBEFORE(Table1[[#This Row],[Title]],{":","(","-"})</f>
        <v xml:space="preserve">Platinum </v>
      </c>
      <c r="N678" t="e">
        <f>_xlfn.TEXTBEFORE(_xlfn.TEXTAFTER(Table1[[#This Row],[description]],"Singer:"),CHAR(10))</f>
        <v>#N/A</v>
      </c>
      <c r="O678" t="e">
        <f>_xlfn.TEXTBEFORE(_xlfn.TEXTAFTER(Table1[[#This Row],[description]],"Lyrics:"),CHAR(10))</f>
        <v>#N/A</v>
      </c>
      <c r="P678" t="e">
        <f>_xlfn.TEXTBEFORE(_xlfn.TEXTAFTER(Table1[[#This Row],[description]],"Composer:"),CHAR(10))</f>
        <v>#N/A</v>
      </c>
      <c r="Q678" t="e">
        <f>_xlfn.TEXTBEFORE(_xlfn.TEXTAFTER(Table1[[#This Row],[description]],CHAR(10)&amp;"Music:"),CHAR(10))</f>
        <v>#N/A</v>
      </c>
      <c r="R678" t="e">
        <f>_xlfn.TEXTBEFORE(_xlfn.TEXTAFTER(Table1[[#This Row],[description]],CHAR(10)&amp;"Video:"),CHAR(10))</f>
        <v>#N/A</v>
      </c>
      <c r="S678" s="1" t="e">
        <f>HYPERLINK(_xlfn.TEXTBEFORE(_xlfn.TEXTAFTER(Table1[[#This Row],[description]],"YouTube Music:"),CHAR(10)))</f>
        <v>#N/A</v>
      </c>
      <c r="T678" s="1" t="e">
        <f>HYPERLINK(_xlfn.TEXTBEFORE(_xlfn.TEXTAFTER(Table1[[#This Row],[description]],"Spotify:"),CHAR(10)))</f>
        <v>#N/A</v>
      </c>
      <c r="U678" s="1" t="e">
        <f>HYPERLINK(_xlfn.TEXTBEFORE(_xlfn.TEXTAFTER(Table1[[#This Row],[description]],"Apple Music:"),CHAR(10)))</f>
        <v>#N/A</v>
      </c>
      <c r="V678" s="1" t="e">
        <f>HYPERLINK(_xlfn.TEXTBEFORE(_xlfn.TEXTAFTER(Table1[[#This Row],[description]], "JioSaavn:"),CHAR(10)))</f>
        <v>#N/A</v>
      </c>
      <c r="W678" s="1" t="e">
        <f>HYPERLINK(_xlfn.TEXTBEFORE(_xlfn.TEXTAFTER(Table1[[#This Row],[description]], "Instagram Reel:"),CHAR(10)))</f>
        <v>#N/A</v>
      </c>
    </row>
    <row r="679" spans="1:23" x14ac:dyDescent="0.3">
      <c r="A679" t="s">
        <v>11</v>
      </c>
      <c r="B679" t="s">
        <v>4816</v>
      </c>
      <c r="C679" t="s">
        <v>4817</v>
      </c>
      <c r="D679" t="s">
        <v>4818</v>
      </c>
      <c r="E679" t="s">
        <v>4815</v>
      </c>
      <c r="F679" t="s">
        <v>16</v>
      </c>
      <c r="G679" t="s">
        <v>818</v>
      </c>
      <c r="H679" t="s">
        <v>4819</v>
      </c>
      <c r="I679" t="s">
        <v>4820</v>
      </c>
      <c r="J679" t="s">
        <v>4821</v>
      </c>
      <c r="K679" t="e">
        <f>LEFT(_xlfn.TEXTAFTER(Table1[[#This Row],[description]],"Music On:"),10)</f>
        <v>#N/A</v>
      </c>
      <c r="L679" t="str" cm="1">
        <f t="array" ref="L6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79" t="str">
        <f>_xlfn.TEXTBEFORE(Table1[[#This Row],[Title]],{":","(","-"})</f>
        <v xml:space="preserve">Dil Vich Vassdi </v>
      </c>
      <c r="N679" t="e">
        <f>_xlfn.TEXTBEFORE(_xlfn.TEXTAFTER(Table1[[#This Row],[description]],"Singer:"),CHAR(10))</f>
        <v>#N/A</v>
      </c>
      <c r="O679" t="e">
        <f>_xlfn.TEXTBEFORE(_xlfn.TEXTAFTER(Table1[[#This Row],[description]],"Lyrics:"),CHAR(10))</f>
        <v>#N/A</v>
      </c>
      <c r="P679" t="e">
        <f>_xlfn.TEXTBEFORE(_xlfn.TEXTAFTER(Table1[[#This Row],[description]],"Composer:"),CHAR(10))</f>
        <v>#N/A</v>
      </c>
      <c r="Q679" t="e">
        <f>_xlfn.TEXTBEFORE(_xlfn.TEXTAFTER(Table1[[#This Row],[description]],CHAR(10)&amp;"Music:"),CHAR(10))</f>
        <v>#N/A</v>
      </c>
      <c r="R679" t="e">
        <f>_xlfn.TEXTBEFORE(_xlfn.TEXTAFTER(Table1[[#This Row],[description]],CHAR(10)&amp;"Video:"),CHAR(10))</f>
        <v>#N/A</v>
      </c>
      <c r="S679" s="1" t="e">
        <f>HYPERLINK(_xlfn.TEXTBEFORE(_xlfn.TEXTAFTER(Table1[[#This Row],[description]],"YouTube Music:"),CHAR(10)))</f>
        <v>#N/A</v>
      </c>
      <c r="T679" s="1" t="e">
        <f>HYPERLINK(_xlfn.TEXTBEFORE(_xlfn.TEXTAFTER(Table1[[#This Row],[description]],"Spotify:"),CHAR(10)))</f>
        <v>#N/A</v>
      </c>
      <c r="U679" s="1" t="e">
        <f>HYPERLINK(_xlfn.TEXTBEFORE(_xlfn.TEXTAFTER(Table1[[#This Row],[description]],"Apple Music:"),CHAR(10)))</f>
        <v>#N/A</v>
      </c>
      <c r="V679" s="1" t="e">
        <f>HYPERLINK(_xlfn.TEXTBEFORE(_xlfn.TEXTAFTER(Table1[[#This Row],[description]], "JioSaavn:"),CHAR(10)))</f>
        <v>#N/A</v>
      </c>
      <c r="W679" s="1" t="e">
        <f>HYPERLINK(_xlfn.TEXTBEFORE(_xlfn.TEXTAFTER(Table1[[#This Row],[description]], "Instagram Reel:"),CHAR(10)))</f>
        <v>#N/A</v>
      </c>
    </row>
    <row r="680" spans="1:23" x14ac:dyDescent="0.3">
      <c r="A680" t="s">
        <v>11</v>
      </c>
      <c r="B680" t="s">
        <v>4823</v>
      </c>
      <c r="C680" t="s">
        <v>4824</v>
      </c>
      <c r="D680" t="s">
        <v>4825</v>
      </c>
      <c r="E680" t="s">
        <v>4822</v>
      </c>
      <c r="F680" t="s">
        <v>16</v>
      </c>
      <c r="G680" t="s">
        <v>41</v>
      </c>
      <c r="H680" t="s">
        <v>4826</v>
      </c>
      <c r="I680" t="s">
        <v>4827</v>
      </c>
      <c r="J680" t="s">
        <v>4828</v>
      </c>
      <c r="K680" t="str">
        <f>LEFT(_xlfn.TEXTAFTER(Table1[[#This Row],[description]],"Music On:"),10)</f>
        <v xml:space="preserve"> Geet MP3
</v>
      </c>
      <c r="L680" t="str" cm="1">
        <f t="array" ref="L6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0" t="str">
        <f>_xlfn.TEXTBEFORE(Table1[[#This Row],[Title]],{":","(","-"})</f>
        <v xml:space="preserve">Bandook </v>
      </c>
      <c r="N680" t="str">
        <f>_xlfn.TEXTBEFORE(_xlfn.TEXTAFTER(Table1[[#This Row],[description]],"Singer:"),CHAR(10))</f>
        <v xml:space="preserve"> Jass Manak </v>
      </c>
      <c r="O680" t="str">
        <f>_xlfn.TEXTBEFORE(_xlfn.TEXTAFTER(Table1[[#This Row],[description]],"Lyrics:"),CHAR(10))</f>
        <v xml:space="preserve"> Jass Manak </v>
      </c>
      <c r="P680" t="str">
        <f>_xlfn.TEXTBEFORE(_xlfn.TEXTAFTER(Table1[[#This Row],[description]],"Composer:"),CHAR(10))</f>
        <v xml:space="preserve"> Jass Manak </v>
      </c>
      <c r="Q680" t="str">
        <f>_xlfn.TEXTBEFORE(_xlfn.TEXTAFTER(Table1[[#This Row],[description]],CHAR(10)&amp;"Music:"),CHAR(10))</f>
        <v xml:space="preserve"> Game Changerz</v>
      </c>
      <c r="R680" t="e">
        <f>_xlfn.TEXTBEFORE(_xlfn.TEXTAFTER(Table1[[#This Row],[description]],CHAR(10)&amp;"Video:"),CHAR(10))</f>
        <v>#N/A</v>
      </c>
      <c r="S680" s="1" t="e">
        <f>HYPERLINK(_xlfn.TEXTBEFORE(_xlfn.TEXTAFTER(Table1[[#This Row],[description]],"YouTube Music:"),CHAR(10)))</f>
        <v>#N/A</v>
      </c>
      <c r="T680" s="1" t="e">
        <f>HYPERLINK(_xlfn.TEXTBEFORE(_xlfn.TEXTAFTER(Table1[[#This Row],[description]],"Spotify:"),CHAR(10)))</f>
        <v>#N/A</v>
      </c>
      <c r="U680" s="1" t="e">
        <f>HYPERLINK(_xlfn.TEXTBEFORE(_xlfn.TEXTAFTER(Table1[[#This Row],[description]],"Apple Music:"),CHAR(10)))</f>
        <v>#N/A</v>
      </c>
      <c r="V680" s="1" t="e">
        <f>HYPERLINK(_xlfn.TEXTBEFORE(_xlfn.TEXTAFTER(Table1[[#This Row],[description]], "JioSaavn:"),CHAR(10)))</f>
        <v>#N/A</v>
      </c>
      <c r="W680" s="1" t="e">
        <f>HYPERLINK(_xlfn.TEXTBEFORE(_xlfn.TEXTAFTER(Table1[[#This Row],[description]], "Instagram Reel:"),CHAR(10)))</f>
        <v>#N/A</v>
      </c>
    </row>
    <row r="681" spans="1:23" x14ac:dyDescent="0.3">
      <c r="A681" t="s">
        <v>11</v>
      </c>
      <c r="B681" t="s">
        <v>4830</v>
      </c>
      <c r="C681" t="s">
        <v>4831</v>
      </c>
      <c r="D681" t="s">
        <v>4832</v>
      </c>
      <c r="E681" t="s">
        <v>4829</v>
      </c>
      <c r="F681" t="s">
        <v>16</v>
      </c>
      <c r="G681" t="s">
        <v>1168</v>
      </c>
      <c r="H681" t="s">
        <v>4833</v>
      </c>
      <c r="I681" t="s">
        <v>4834</v>
      </c>
      <c r="J681" t="s">
        <v>4835</v>
      </c>
      <c r="K681" t="e">
        <f>LEFT(_xlfn.TEXTAFTER(Table1[[#This Row],[description]],"Music On:"),10)</f>
        <v>#N/A</v>
      </c>
      <c r="L681" t="str" cm="1">
        <f t="array" ref="L6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1" t="str">
        <f>_xlfn.TEXTBEFORE(Table1[[#This Row],[Title]],{":","(","-"})</f>
        <v xml:space="preserve">Jigriaa Yaara </v>
      </c>
      <c r="N681" t="e">
        <f>_xlfn.TEXTBEFORE(_xlfn.TEXTAFTER(Table1[[#This Row],[description]],"Singer:"),CHAR(10))</f>
        <v>#N/A</v>
      </c>
      <c r="O681" t="e">
        <f>_xlfn.TEXTBEFORE(_xlfn.TEXTAFTER(Table1[[#This Row],[description]],"Lyrics:"),CHAR(10))</f>
        <v>#N/A</v>
      </c>
      <c r="P681" t="e">
        <f>_xlfn.TEXTBEFORE(_xlfn.TEXTAFTER(Table1[[#This Row],[description]],"Composer:"),CHAR(10))</f>
        <v>#N/A</v>
      </c>
      <c r="Q681" t="e">
        <f>_xlfn.TEXTBEFORE(_xlfn.TEXTAFTER(Table1[[#This Row],[description]],CHAR(10)&amp;"Music:"),CHAR(10))</f>
        <v>#N/A</v>
      </c>
      <c r="R681" t="e">
        <f>_xlfn.TEXTBEFORE(_xlfn.TEXTAFTER(Table1[[#This Row],[description]],CHAR(10)&amp;"Video:"),CHAR(10))</f>
        <v>#N/A</v>
      </c>
      <c r="S681" s="1" t="e">
        <f>HYPERLINK(_xlfn.TEXTBEFORE(_xlfn.TEXTAFTER(Table1[[#This Row],[description]],"YouTube Music:"),CHAR(10)))</f>
        <v>#N/A</v>
      </c>
      <c r="T681" s="1" t="e">
        <f>HYPERLINK(_xlfn.TEXTBEFORE(_xlfn.TEXTAFTER(Table1[[#This Row],[description]],"Spotify:"),CHAR(10)))</f>
        <v>#N/A</v>
      </c>
      <c r="U681" s="1" t="e">
        <f>HYPERLINK(_xlfn.TEXTBEFORE(_xlfn.TEXTAFTER(Table1[[#This Row],[description]],"Apple Music:"),CHAR(10)))</f>
        <v>#N/A</v>
      </c>
      <c r="V681" s="1" t="e">
        <f>HYPERLINK(_xlfn.TEXTBEFORE(_xlfn.TEXTAFTER(Table1[[#This Row],[description]], "JioSaavn:"),CHAR(10)))</f>
        <v>#N/A</v>
      </c>
      <c r="W681" s="1" t="e">
        <f>HYPERLINK(_xlfn.TEXTBEFORE(_xlfn.TEXTAFTER(Table1[[#This Row],[description]], "Instagram Reel:"),CHAR(10)))</f>
        <v>#N/A</v>
      </c>
    </row>
    <row r="682" spans="1:23" x14ac:dyDescent="0.3">
      <c r="A682" t="s">
        <v>11</v>
      </c>
      <c r="B682" t="s">
        <v>4837</v>
      </c>
      <c r="C682" t="s">
        <v>4838</v>
      </c>
      <c r="D682" t="s">
        <v>4839</v>
      </c>
      <c r="E682" t="s">
        <v>4836</v>
      </c>
      <c r="F682" t="s">
        <v>16</v>
      </c>
      <c r="G682" t="s">
        <v>230</v>
      </c>
      <c r="H682" t="s">
        <v>4840</v>
      </c>
      <c r="I682" t="s">
        <v>2565</v>
      </c>
      <c r="J682" t="s">
        <v>4841</v>
      </c>
      <c r="K682" t="e">
        <f>LEFT(_xlfn.TEXTAFTER(Table1[[#This Row],[description]],"Music On:"),10)</f>
        <v>#N/A</v>
      </c>
      <c r="L682" t="str" cm="1">
        <f t="array" ref="L6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2" t="str">
        <f>_xlfn.TEXTBEFORE(Table1[[#This Row],[Title]],{":","(","-"})</f>
        <v xml:space="preserve">Pyar  Nai Karde Yaara  </v>
      </c>
      <c r="N682" t="e">
        <f>_xlfn.TEXTBEFORE(_xlfn.TEXTAFTER(Table1[[#This Row],[description]],"Singer:"),CHAR(10))</f>
        <v>#N/A</v>
      </c>
      <c r="O682" t="e">
        <f>_xlfn.TEXTBEFORE(_xlfn.TEXTAFTER(Table1[[#This Row],[description]],"Lyrics:"),CHAR(10))</f>
        <v>#N/A</v>
      </c>
      <c r="P682" t="e">
        <f>_xlfn.TEXTBEFORE(_xlfn.TEXTAFTER(Table1[[#This Row],[description]],"Composer:"),CHAR(10))</f>
        <v>#N/A</v>
      </c>
      <c r="Q682" t="e">
        <f>_xlfn.TEXTBEFORE(_xlfn.TEXTAFTER(Table1[[#This Row],[description]],CHAR(10)&amp;"Music:"),CHAR(10))</f>
        <v>#N/A</v>
      </c>
      <c r="R682" t="e">
        <f>_xlfn.TEXTBEFORE(_xlfn.TEXTAFTER(Table1[[#This Row],[description]],CHAR(10)&amp;"Video:"),CHAR(10))</f>
        <v>#N/A</v>
      </c>
      <c r="S682" s="1" t="e">
        <f>HYPERLINK(_xlfn.TEXTBEFORE(_xlfn.TEXTAFTER(Table1[[#This Row],[description]],"YouTube Music:"),CHAR(10)))</f>
        <v>#N/A</v>
      </c>
      <c r="T682" s="1" t="e">
        <f>HYPERLINK(_xlfn.TEXTBEFORE(_xlfn.TEXTAFTER(Table1[[#This Row],[description]],"Spotify:"),CHAR(10)))</f>
        <v>#N/A</v>
      </c>
      <c r="U682" s="1" t="e">
        <f>HYPERLINK(_xlfn.TEXTBEFORE(_xlfn.TEXTAFTER(Table1[[#This Row],[description]],"Apple Music:"),CHAR(10)))</f>
        <v>#N/A</v>
      </c>
      <c r="V682" s="1" t="e">
        <f>HYPERLINK(_xlfn.TEXTBEFORE(_xlfn.TEXTAFTER(Table1[[#This Row],[description]], "JioSaavn:"),CHAR(10)))</f>
        <v>#N/A</v>
      </c>
      <c r="W682" s="1" t="e">
        <f>HYPERLINK(_xlfn.TEXTBEFORE(_xlfn.TEXTAFTER(Table1[[#This Row],[description]], "Instagram Reel:"),CHAR(10)))</f>
        <v>#N/A</v>
      </c>
    </row>
    <row r="683" spans="1:23" x14ac:dyDescent="0.3">
      <c r="A683" t="s">
        <v>11</v>
      </c>
      <c r="B683" t="s">
        <v>4843</v>
      </c>
      <c r="C683" t="s">
        <v>4844</v>
      </c>
      <c r="D683" t="s">
        <v>4845</v>
      </c>
      <c r="E683" t="s">
        <v>4842</v>
      </c>
      <c r="F683" t="s">
        <v>16</v>
      </c>
      <c r="G683" t="s">
        <v>1092</v>
      </c>
      <c r="H683" t="s">
        <v>4846</v>
      </c>
      <c r="I683" t="s">
        <v>4847</v>
      </c>
      <c r="J683" t="s">
        <v>4848</v>
      </c>
      <c r="K683" t="e">
        <f>LEFT(_xlfn.TEXTAFTER(Table1[[#This Row],[description]],"Music On:"),10)</f>
        <v>#N/A</v>
      </c>
      <c r="L683" t="str" cm="1">
        <f t="array" ref="L6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3" t="str">
        <f>_xlfn.TEXTBEFORE(Table1[[#This Row],[Title]],{":","(","-"})</f>
        <v xml:space="preserve">Duniya Ton Wakh </v>
      </c>
      <c r="N683" t="e">
        <f>_xlfn.TEXTBEFORE(_xlfn.TEXTAFTER(Table1[[#This Row],[description]],"Singer:"),CHAR(10))</f>
        <v>#N/A</v>
      </c>
      <c r="O683" t="e">
        <f>_xlfn.TEXTBEFORE(_xlfn.TEXTAFTER(Table1[[#This Row],[description]],"Lyrics:"),CHAR(10))</f>
        <v>#N/A</v>
      </c>
      <c r="P683" t="e">
        <f>_xlfn.TEXTBEFORE(_xlfn.TEXTAFTER(Table1[[#This Row],[description]],"Composer:"),CHAR(10))</f>
        <v>#N/A</v>
      </c>
      <c r="Q683" t="e">
        <f>_xlfn.TEXTBEFORE(_xlfn.TEXTAFTER(Table1[[#This Row],[description]],CHAR(10)&amp;"Music:"),CHAR(10))</f>
        <v>#N/A</v>
      </c>
      <c r="R683" t="e">
        <f>_xlfn.TEXTBEFORE(_xlfn.TEXTAFTER(Table1[[#This Row],[description]],CHAR(10)&amp;"Video:"),CHAR(10))</f>
        <v>#N/A</v>
      </c>
      <c r="S683" s="1" t="e">
        <f>HYPERLINK(_xlfn.TEXTBEFORE(_xlfn.TEXTAFTER(Table1[[#This Row],[description]],"YouTube Music:"),CHAR(10)))</f>
        <v>#N/A</v>
      </c>
      <c r="T683" s="1" t="e">
        <f>HYPERLINK(_xlfn.TEXTBEFORE(_xlfn.TEXTAFTER(Table1[[#This Row],[description]],"Spotify:"),CHAR(10)))</f>
        <v>#N/A</v>
      </c>
      <c r="U683" s="1" t="e">
        <f>HYPERLINK(_xlfn.TEXTBEFORE(_xlfn.TEXTAFTER(Table1[[#This Row],[description]],"Apple Music:"),CHAR(10)))</f>
        <v>#N/A</v>
      </c>
      <c r="V683" s="1" t="e">
        <f>HYPERLINK(_xlfn.TEXTBEFORE(_xlfn.TEXTAFTER(Table1[[#This Row],[description]], "JioSaavn:"),CHAR(10)))</f>
        <v>#N/A</v>
      </c>
      <c r="W683" s="1" t="e">
        <f>HYPERLINK(_xlfn.TEXTBEFORE(_xlfn.TEXTAFTER(Table1[[#This Row],[description]], "Instagram Reel:"),CHAR(10)))</f>
        <v>#N/A</v>
      </c>
    </row>
    <row r="684" spans="1:23" x14ac:dyDescent="0.3">
      <c r="A684" t="s">
        <v>11</v>
      </c>
      <c r="B684" t="s">
        <v>4850</v>
      </c>
      <c r="C684" t="s">
        <v>4851</v>
      </c>
      <c r="D684" t="s">
        <v>4852</v>
      </c>
      <c r="E684" t="s">
        <v>4849</v>
      </c>
      <c r="F684" t="s">
        <v>16</v>
      </c>
      <c r="G684" t="s">
        <v>4453</v>
      </c>
      <c r="H684" t="s">
        <v>4853</v>
      </c>
      <c r="I684" t="s">
        <v>4854</v>
      </c>
      <c r="J684" t="s">
        <v>4855</v>
      </c>
      <c r="K684" t="e">
        <f>LEFT(_xlfn.TEXTAFTER(Table1[[#This Row],[description]],"Music On:"),10)</f>
        <v>#N/A</v>
      </c>
      <c r="L684" t="str" cm="1">
        <f t="array" ref="L6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4" t="str">
        <f>_xlfn.TEXTBEFORE(Table1[[#This Row],[Title]],{":","(","-"})</f>
        <v xml:space="preserve">Jigriaa Yaara </v>
      </c>
      <c r="N684" t="e">
        <f>_xlfn.TEXTBEFORE(_xlfn.TEXTAFTER(Table1[[#This Row],[description]],"Singer:"),CHAR(10))</f>
        <v>#N/A</v>
      </c>
      <c r="O684" t="e">
        <f>_xlfn.TEXTBEFORE(_xlfn.TEXTAFTER(Table1[[#This Row],[description]],"Lyrics:"),CHAR(10))</f>
        <v>#N/A</v>
      </c>
      <c r="P684" t="e">
        <f>_xlfn.TEXTBEFORE(_xlfn.TEXTAFTER(Table1[[#This Row],[description]],"Composer:"),CHAR(10))</f>
        <v>#N/A</v>
      </c>
      <c r="Q684" t="e">
        <f>_xlfn.TEXTBEFORE(_xlfn.TEXTAFTER(Table1[[#This Row],[description]],CHAR(10)&amp;"Music:"),CHAR(10))</f>
        <v>#N/A</v>
      </c>
      <c r="R684" t="e">
        <f>_xlfn.TEXTBEFORE(_xlfn.TEXTAFTER(Table1[[#This Row],[description]],CHAR(10)&amp;"Video:"),CHAR(10))</f>
        <v>#N/A</v>
      </c>
      <c r="S684" s="1" t="e">
        <f>HYPERLINK(_xlfn.TEXTBEFORE(_xlfn.TEXTAFTER(Table1[[#This Row],[description]],"YouTube Music:"),CHAR(10)))</f>
        <v>#N/A</v>
      </c>
      <c r="T684" s="1" t="e">
        <f>HYPERLINK(_xlfn.TEXTBEFORE(_xlfn.TEXTAFTER(Table1[[#This Row],[description]],"Spotify:"),CHAR(10)))</f>
        <v>#N/A</v>
      </c>
      <c r="U684" s="1" t="e">
        <f>HYPERLINK(_xlfn.TEXTBEFORE(_xlfn.TEXTAFTER(Table1[[#This Row],[description]],"Apple Music:"),CHAR(10)))</f>
        <v>#N/A</v>
      </c>
      <c r="V684" s="1" t="e">
        <f>HYPERLINK(_xlfn.TEXTBEFORE(_xlfn.TEXTAFTER(Table1[[#This Row],[description]], "JioSaavn:"),CHAR(10)))</f>
        <v>#N/A</v>
      </c>
      <c r="W684" s="1" t="e">
        <f>HYPERLINK(_xlfn.TEXTBEFORE(_xlfn.TEXTAFTER(Table1[[#This Row],[description]], "Instagram Reel:"),CHAR(10)))</f>
        <v>#N/A</v>
      </c>
    </row>
    <row r="685" spans="1:23" x14ac:dyDescent="0.3">
      <c r="A685" t="s">
        <v>11</v>
      </c>
      <c r="B685" t="s">
        <v>4857</v>
      </c>
      <c r="C685" t="s">
        <v>4858</v>
      </c>
      <c r="D685" t="s">
        <v>4859</v>
      </c>
      <c r="E685" t="s">
        <v>4856</v>
      </c>
      <c r="F685" t="s">
        <v>16</v>
      </c>
      <c r="G685" t="s">
        <v>4587</v>
      </c>
      <c r="H685" t="s">
        <v>4860</v>
      </c>
      <c r="I685" t="s">
        <v>4861</v>
      </c>
      <c r="J685" t="s">
        <v>4862</v>
      </c>
      <c r="K685" t="e">
        <f>LEFT(_xlfn.TEXTAFTER(Table1[[#This Row],[description]],"Music On:"),10)</f>
        <v>#N/A</v>
      </c>
      <c r="L685" t="str" cm="1">
        <f t="array" ref="L6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685" t="str">
        <f>_xlfn.TEXTBEFORE(Table1[[#This Row],[Title]],{":","(","-"})</f>
        <v xml:space="preserve">SIKANDER 2 </v>
      </c>
      <c r="N685" t="e">
        <f>_xlfn.TEXTBEFORE(_xlfn.TEXTAFTER(Table1[[#This Row],[description]],"Singer:"),CHAR(10))</f>
        <v>#N/A</v>
      </c>
      <c r="O685" t="e">
        <f>_xlfn.TEXTBEFORE(_xlfn.TEXTAFTER(Table1[[#This Row],[description]],"Lyrics:"),CHAR(10))</f>
        <v>#N/A</v>
      </c>
      <c r="P685" t="e">
        <f>_xlfn.TEXTBEFORE(_xlfn.TEXTAFTER(Table1[[#This Row],[description]],"Composer:"),CHAR(10))</f>
        <v>#N/A</v>
      </c>
      <c r="Q685" t="e">
        <f>_xlfn.TEXTBEFORE(_xlfn.TEXTAFTER(Table1[[#This Row],[description]],CHAR(10)&amp;"Music:"),CHAR(10))</f>
        <v>#N/A</v>
      </c>
      <c r="R685" t="e">
        <f>_xlfn.TEXTBEFORE(_xlfn.TEXTAFTER(Table1[[#This Row],[description]],CHAR(10)&amp;"Video:"),CHAR(10))</f>
        <v>#N/A</v>
      </c>
      <c r="S685" s="1" t="e">
        <f>HYPERLINK(_xlfn.TEXTBEFORE(_xlfn.TEXTAFTER(Table1[[#This Row],[description]],"YouTube Music:"),CHAR(10)))</f>
        <v>#N/A</v>
      </c>
      <c r="T685" s="1" t="e">
        <f>HYPERLINK(_xlfn.TEXTBEFORE(_xlfn.TEXTAFTER(Table1[[#This Row],[description]],"Spotify:"),CHAR(10)))</f>
        <v>#N/A</v>
      </c>
      <c r="U685" s="1" t="e">
        <f>HYPERLINK(_xlfn.TEXTBEFORE(_xlfn.TEXTAFTER(Table1[[#This Row],[description]],"Apple Music:"),CHAR(10)))</f>
        <v>#N/A</v>
      </c>
      <c r="V685" s="1" t="e">
        <f>HYPERLINK(_xlfn.TEXTBEFORE(_xlfn.TEXTAFTER(Table1[[#This Row],[description]], "JioSaavn:"),CHAR(10)))</f>
        <v>#N/A</v>
      </c>
      <c r="W685" s="1" t="e">
        <f>HYPERLINK(_xlfn.TEXTBEFORE(_xlfn.TEXTAFTER(Table1[[#This Row],[description]], "Instagram Reel:"),CHAR(10)))</f>
        <v>#N/A</v>
      </c>
    </row>
    <row r="686" spans="1:23" x14ac:dyDescent="0.3">
      <c r="A686" t="s">
        <v>11</v>
      </c>
      <c r="B686" t="s">
        <v>4864</v>
      </c>
      <c r="C686" t="s">
        <v>4865</v>
      </c>
      <c r="D686" t="s">
        <v>4866</v>
      </c>
      <c r="E686" t="s">
        <v>4863</v>
      </c>
      <c r="F686" t="s">
        <v>16</v>
      </c>
      <c r="G686" t="s">
        <v>738</v>
      </c>
      <c r="H686" t="s">
        <v>4867</v>
      </c>
      <c r="I686" t="s">
        <v>4868</v>
      </c>
      <c r="J686" t="s">
        <v>4869</v>
      </c>
      <c r="K686" t="e">
        <f>LEFT(_xlfn.TEXTAFTER(Table1[[#This Row],[description]],"Music On:"),10)</f>
        <v>#N/A</v>
      </c>
      <c r="L686" t="str" cm="1">
        <f t="array" ref="L6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6" t="str">
        <f>_xlfn.TEXTBEFORE(Table1[[#This Row],[Title]],{":","(","-"})</f>
        <v xml:space="preserve">Peak </v>
      </c>
      <c r="N686" t="e">
        <f>_xlfn.TEXTBEFORE(_xlfn.TEXTAFTER(Table1[[#This Row],[description]],"Singer:"),CHAR(10))</f>
        <v>#N/A</v>
      </c>
      <c r="O686" t="e">
        <f>_xlfn.TEXTBEFORE(_xlfn.TEXTAFTER(Table1[[#This Row],[description]],"Lyrics:"),CHAR(10))</f>
        <v>#N/A</v>
      </c>
      <c r="P686" t="e">
        <f>_xlfn.TEXTBEFORE(_xlfn.TEXTAFTER(Table1[[#This Row],[description]],"Composer:"),CHAR(10))</f>
        <v>#N/A</v>
      </c>
      <c r="Q686" t="e">
        <f>_xlfn.TEXTBEFORE(_xlfn.TEXTAFTER(Table1[[#This Row],[description]],CHAR(10)&amp;"Music:"),CHAR(10))</f>
        <v>#N/A</v>
      </c>
      <c r="R686" t="e">
        <f>_xlfn.TEXTBEFORE(_xlfn.TEXTAFTER(Table1[[#This Row],[description]],CHAR(10)&amp;"Video:"),CHAR(10))</f>
        <v>#N/A</v>
      </c>
      <c r="S686" s="1" t="e">
        <f>HYPERLINK(_xlfn.TEXTBEFORE(_xlfn.TEXTAFTER(Table1[[#This Row],[description]],"YouTube Music:"),CHAR(10)))</f>
        <v>#N/A</v>
      </c>
      <c r="T686" s="1" t="e">
        <f>HYPERLINK(_xlfn.TEXTBEFORE(_xlfn.TEXTAFTER(Table1[[#This Row],[description]],"Spotify:"),CHAR(10)))</f>
        <v>#N/A</v>
      </c>
      <c r="U686" s="1" t="e">
        <f>HYPERLINK(_xlfn.TEXTBEFORE(_xlfn.TEXTAFTER(Table1[[#This Row],[description]],"Apple Music:"),CHAR(10)))</f>
        <v>#N/A</v>
      </c>
      <c r="V686" s="1" t="e">
        <f>HYPERLINK(_xlfn.TEXTBEFORE(_xlfn.TEXTAFTER(Table1[[#This Row],[description]], "JioSaavn:"),CHAR(10)))</f>
        <v>#N/A</v>
      </c>
      <c r="W686" s="1" t="e">
        <f>HYPERLINK(_xlfn.TEXTBEFORE(_xlfn.TEXTAFTER(Table1[[#This Row],[description]], "Instagram Reel:"),CHAR(10)))</f>
        <v>#N/A</v>
      </c>
    </row>
    <row r="687" spans="1:23" x14ac:dyDescent="0.3">
      <c r="A687" t="s">
        <v>11</v>
      </c>
      <c r="B687" t="s">
        <v>4871</v>
      </c>
      <c r="C687" t="s">
        <v>4872</v>
      </c>
      <c r="D687" t="s">
        <v>4873</v>
      </c>
      <c r="E687" t="s">
        <v>4870</v>
      </c>
      <c r="F687" t="s">
        <v>16</v>
      </c>
      <c r="G687" t="s">
        <v>377</v>
      </c>
      <c r="H687" t="s">
        <v>4874</v>
      </c>
      <c r="I687" t="s">
        <v>4875</v>
      </c>
      <c r="J687" t="s">
        <v>2566</v>
      </c>
      <c r="K687" t="e">
        <f>LEFT(_xlfn.TEXTAFTER(Table1[[#This Row],[description]],"Music On:"),10)</f>
        <v>#N/A</v>
      </c>
      <c r="L687" t="str" cm="1">
        <f t="array" ref="L6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7" t="str">
        <f>_xlfn.TEXTBEFORE(Table1[[#This Row],[Title]],{":","(","-"})</f>
        <v xml:space="preserve">Ross </v>
      </c>
      <c r="N687" t="e">
        <f>_xlfn.TEXTBEFORE(_xlfn.TEXTAFTER(Table1[[#This Row],[description]],"Singer:"),CHAR(10))</f>
        <v>#N/A</v>
      </c>
      <c r="O687" t="e">
        <f>_xlfn.TEXTBEFORE(_xlfn.TEXTAFTER(Table1[[#This Row],[description]],"Lyrics:"),CHAR(10))</f>
        <v>#N/A</v>
      </c>
      <c r="P687" t="e">
        <f>_xlfn.TEXTBEFORE(_xlfn.TEXTAFTER(Table1[[#This Row],[description]],"Composer:"),CHAR(10))</f>
        <v>#N/A</v>
      </c>
      <c r="Q687" t="e">
        <f>_xlfn.TEXTBEFORE(_xlfn.TEXTAFTER(Table1[[#This Row],[description]],CHAR(10)&amp;"Music:"),CHAR(10))</f>
        <v>#N/A</v>
      </c>
      <c r="R687" t="e">
        <f>_xlfn.TEXTBEFORE(_xlfn.TEXTAFTER(Table1[[#This Row],[description]],CHAR(10)&amp;"Video:"),CHAR(10))</f>
        <v>#N/A</v>
      </c>
      <c r="S687" s="1" t="e">
        <f>HYPERLINK(_xlfn.TEXTBEFORE(_xlfn.TEXTAFTER(Table1[[#This Row],[description]],"YouTube Music:"),CHAR(10)))</f>
        <v>#N/A</v>
      </c>
      <c r="T687" s="1" t="e">
        <f>HYPERLINK(_xlfn.TEXTBEFORE(_xlfn.TEXTAFTER(Table1[[#This Row],[description]],"Spotify:"),CHAR(10)))</f>
        <v>#N/A</v>
      </c>
      <c r="U687" s="1" t="e">
        <f>HYPERLINK(_xlfn.TEXTBEFORE(_xlfn.TEXTAFTER(Table1[[#This Row],[description]],"Apple Music:"),CHAR(10)))</f>
        <v>#N/A</v>
      </c>
      <c r="V687" s="1" t="e">
        <f>HYPERLINK(_xlfn.TEXTBEFORE(_xlfn.TEXTAFTER(Table1[[#This Row],[description]], "JioSaavn:"),CHAR(10)))</f>
        <v>#N/A</v>
      </c>
      <c r="W687" s="1" t="e">
        <f>HYPERLINK(_xlfn.TEXTBEFORE(_xlfn.TEXTAFTER(Table1[[#This Row],[description]], "Instagram Reel:"),CHAR(10)))</f>
        <v>#N/A</v>
      </c>
    </row>
    <row r="688" spans="1:23" x14ac:dyDescent="0.3">
      <c r="A688" t="s">
        <v>11</v>
      </c>
      <c r="B688" t="s">
        <v>4877</v>
      </c>
      <c r="C688" t="s">
        <v>4878</v>
      </c>
      <c r="D688" t="s">
        <v>4879</v>
      </c>
      <c r="E688" t="s">
        <v>4876</v>
      </c>
      <c r="F688" t="s">
        <v>16</v>
      </c>
      <c r="G688" t="s">
        <v>4880</v>
      </c>
      <c r="H688" t="s">
        <v>4881</v>
      </c>
      <c r="I688" t="s">
        <v>4882</v>
      </c>
      <c r="J688" t="s">
        <v>4883</v>
      </c>
      <c r="K688" t="e">
        <f>LEFT(_xlfn.TEXTAFTER(Table1[[#This Row],[description]],"Music On:"),10)</f>
        <v>#N/A</v>
      </c>
      <c r="L688" t="str" cm="1">
        <f t="array" ref="L6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8" t="str">
        <f>_xlfn.TEXTBEFORE(Table1[[#This Row],[Title]],{":","(","-"})</f>
        <v xml:space="preserve">Tibbeyan Ala Jatt </v>
      </c>
      <c r="N688" t="e">
        <f>_xlfn.TEXTBEFORE(_xlfn.TEXTAFTER(Table1[[#This Row],[description]],"Singer:"),CHAR(10))</f>
        <v>#N/A</v>
      </c>
      <c r="O688" t="e">
        <f>_xlfn.TEXTBEFORE(_xlfn.TEXTAFTER(Table1[[#This Row],[description]],"Lyrics:"),CHAR(10))</f>
        <v>#N/A</v>
      </c>
      <c r="P688" t="e">
        <f>_xlfn.TEXTBEFORE(_xlfn.TEXTAFTER(Table1[[#This Row],[description]],"Composer:"),CHAR(10))</f>
        <v>#N/A</v>
      </c>
      <c r="Q688" t="e">
        <f>_xlfn.TEXTBEFORE(_xlfn.TEXTAFTER(Table1[[#This Row],[description]],CHAR(10)&amp;"Music:"),CHAR(10))</f>
        <v>#N/A</v>
      </c>
      <c r="R688" t="e">
        <f>_xlfn.TEXTBEFORE(_xlfn.TEXTAFTER(Table1[[#This Row],[description]],CHAR(10)&amp;"Video:"),CHAR(10))</f>
        <v>#N/A</v>
      </c>
      <c r="S688" s="1" t="e">
        <f>HYPERLINK(_xlfn.TEXTBEFORE(_xlfn.TEXTAFTER(Table1[[#This Row],[description]],"YouTube Music:"),CHAR(10)))</f>
        <v>#N/A</v>
      </c>
      <c r="T688" s="1" t="e">
        <f>HYPERLINK(_xlfn.TEXTBEFORE(_xlfn.TEXTAFTER(Table1[[#This Row],[description]],"Spotify:"),CHAR(10)))</f>
        <v>#N/A</v>
      </c>
      <c r="U688" s="1" t="e">
        <f>HYPERLINK(_xlfn.TEXTBEFORE(_xlfn.TEXTAFTER(Table1[[#This Row],[description]],"Apple Music:"),CHAR(10)))</f>
        <v>#N/A</v>
      </c>
      <c r="V688" s="1" t="e">
        <f>HYPERLINK(_xlfn.TEXTBEFORE(_xlfn.TEXTAFTER(Table1[[#This Row],[description]], "JioSaavn:"),CHAR(10)))</f>
        <v>#N/A</v>
      </c>
      <c r="W688" s="1" t="e">
        <f>HYPERLINK(_xlfn.TEXTBEFORE(_xlfn.TEXTAFTER(Table1[[#This Row],[description]], "Instagram Reel:"),CHAR(10)))</f>
        <v>#N/A</v>
      </c>
    </row>
    <row r="689" spans="1:23" x14ac:dyDescent="0.3">
      <c r="A689" t="s">
        <v>11</v>
      </c>
      <c r="B689" t="s">
        <v>4885</v>
      </c>
      <c r="C689" t="s">
        <v>4886</v>
      </c>
      <c r="D689" t="s">
        <v>4887</v>
      </c>
      <c r="E689" t="s">
        <v>4884</v>
      </c>
      <c r="F689" t="s">
        <v>16</v>
      </c>
      <c r="G689" t="s">
        <v>4888</v>
      </c>
      <c r="H689" t="s">
        <v>4889</v>
      </c>
      <c r="I689" t="s">
        <v>4890</v>
      </c>
      <c r="J689" t="s">
        <v>4891</v>
      </c>
      <c r="K689" t="e">
        <f>LEFT(_xlfn.TEXTAFTER(Table1[[#This Row],[description]],"Music On:"),10)</f>
        <v>#N/A</v>
      </c>
      <c r="L689" t="str" cm="1">
        <f t="array" ref="L6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89" t="str">
        <f>_xlfn.TEXTBEFORE(Table1[[#This Row],[Title]],{":","(","-"})</f>
        <v xml:space="preserve">Kalli Ho Gai </v>
      </c>
      <c r="N689" t="e">
        <f>_xlfn.TEXTBEFORE(_xlfn.TEXTAFTER(Table1[[#This Row],[description]],"Singer:"),CHAR(10))</f>
        <v>#N/A</v>
      </c>
      <c r="O689" t="e">
        <f>_xlfn.TEXTBEFORE(_xlfn.TEXTAFTER(Table1[[#This Row],[description]],"Lyrics:"),CHAR(10))</f>
        <v>#N/A</v>
      </c>
      <c r="P689" t="e">
        <f>_xlfn.TEXTBEFORE(_xlfn.TEXTAFTER(Table1[[#This Row],[description]],"Composer:"),CHAR(10))</f>
        <v>#N/A</v>
      </c>
      <c r="Q689" t="e">
        <f>_xlfn.TEXTBEFORE(_xlfn.TEXTAFTER(Table1[[#This Row],[description]],CHAR(10)&amp;"Music:"),CHAR(10))</f>
        <v>#N/A</v>
      </c>
      <c r="R689" t="e">
        <f>_xlfn.TEXTBEFORE(_xlfn.TEXTAFTER(Table1[[#This Row],[description]],CHAR(10)&amp;"Video:"),CHAR(10))</f>
        <v>#N/A</v>
      </c>
      <c r="S689" s="1" t="e">
        <f>HYPERLINK(_xlfn.TEXTBEFORE(_xlfn.TEXTAFTER(Table1[[#This Row],[description]],"YouTube Music:"),CHAR(10)))</f>
        <v>#N/A</v>
      </c>
      <c r="T689" s="1" t="e">
        <f>HYPERLINK(_xlfn.TEXTBEFORE(_xlfn.TEXTAFTER(Table1[[#This Row],[description]],"Spotify:"),CHAR(10)))</f>
        <v>#N/A</v>
      </c>
      <c r="U689" s="1" t="e">
        <f>HYPERLINK(_xlfn.TEXTBEFORE(_xlfn.TEXTAFTER(Table1[[#This Row],[description]],"Apple Music:"),CHAR(10)))</f>
        <v>#N/A</v>
      </c>
      <c r="V689" s="1" t="e">
        <f>HYPERLINK(_xlfn.TEXTBEFORE(_xlfn.TEXTAFTER(Table1[[#This Row],[description]], "JioSaavn:"),CHAR(10)))</f>
        <v>#N/A</v>
      </c>
      <c r="W689" s="1" t="e">
        <f>HYPERLINK(_xlfn.TEXTBEFORE(_xlfn.TEXTAFTER(Table1[[#This Row],[description]], "Instagram Reel:"),CHAR(10)))</f>
        <v>#N/A</v>
      </c>
    </row>
    <row r="690" spans="1:23" x14ac:dyDescent="0.3">
      <c r="A690" t="s">
        <v>11</v>
      </c>
      <c r="B690" t="s">
        <v>4893</v>
      </c>
      <c r="C690" t="s">
        <v>4894</v>
      </c>
      <c r="D690" t="s">
        <v>4895</v>
      </c>
      <c r="E690" t="s">
        <v>4892</v>
      </c>
      <c r="F690" t="s">
        <v>16</v>
      </c>
      <c r="G690" t="s">
        <v>1713</v>
      </c>
      <c r="H690" t="s">
        <v>4896</v>
      </c>
      <c r="I690" t="s">
        <v>4897</v>
      </c>
      <c r="J690" t="s">
        <v>4898</v>
      </c>
      <c r="K690" t="e">
        <f>LEFT(_xlfn.TEXTAFTER(Table1[[#This Row],[description]],"Music On:"),10)</f>
        <v>#N/A</v>
      </c>
      <c r="L690" t="str" cm="1">
        <f t="array" ref="L6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0" t="str">
        <f>_xlfn.TEXTBEFORE(Table1[[#This Row],[Title]],{":","(","-"})</f>
        <v xml:space="preserve">Fake Gallan </v>
      </c>
      <c r="N690" t="e">
        <f>_xlfn.TEXTBEFORE(_xlfn.TEXTAFTER(Table1[[#This Row],[description]],"Singer:"),CHAR(10))</f>
        <v>#N/A</v>
      </c>
      <c r="O690" t="e">
        <f>_xlfn.TEXTBEFORE(_xlfn.TEXTAFTER(Table1[[#This Row],[description]],"Lyrics:"),CHAR(10))</f>
        <v>#N/A</v>
      </c>
      <c r="P690" t="e">
        <f>_xlfn.TEXTBEFORE(_xlfn.TEXTAFTER(Table1[[#This Row],[description]],"Composer:"),CHAR(10))</f>
        <v>#N/A</v>
      </c>
      <c r="Q690" t="e">
        <f>_xlfn.TEXTBEFORE(_xlfn.TEXTAFTER(Table1[[#This Row],[description]],CHAR(10)&amp;"Music:"),CHAR(10))</f>
        <v>#N/A</v>
      </c>
      <c r="R690" t="e">
        <f>_xlfn.TEXTBEFORE(_xlfn.TEXTAFTER(Table1[[#This Row],[description]],CHAR(10)&amp;"Video:"),CHAR(10))</f>
        <v>#N/A</v>
      </c>
      <c r="S690" s="1" t="e">
        <f>HYPERLINK(_xlfn.TEXTBEFORE(_xlfn.TEXTAFTER(Table1[[#This Row],[description]],"YouTube Music:"),CHAR(10)))</f>
        <v>#N/A</v>
      </c>
      <c r="T690" s="1" t="e">
        <f>HYPERLINK(_xlfn.TEXTBEFORE(_xlfn.TEXTAFTER(Table1[[#This Row],[description]],"Spotify:"),CHAR(10)))</f>
        <v>#N/A</v>
      </c>
      <c r="U690" s="1" t="e">
        <f>HYPERLINK(_xlfn.TEXTBEFORE(_xlfn.TEXTAFTER(Table1[[#This Row],[description]],"Apple Music:"),CHAR(10)))</f>
        <v>#N/A</v>
      </c>
      <c r="V690" s="1" t="e">
        <f>HYPERLINK(_xlfn.TEXTBEFORE(_xlfn.TEXTAFTER(Table1[[#This Row],[description]], "JioSaavn:"),CHAR(10)))</f>
        <v>#N/A</v>
      </c>
      <c r="W690" s="1" t="e">
        <f>HYPERLINK(_xlfn.TEXTBEFORE(_xlfn.TEXTAFTER(Table1[[#This Row],[description]], "Instagram Reel:"),CHAR(10)))</f>
        <v>#N/A</v>
      </c>
    </row>
    <row r="691" spans="1:23" x14ac:dyDescent="0.3">
      <c r="A691" t="s">
        <v>11</v>
      </c>
      <c r="B691" t="s">
        <v>4900</v>
      </c>
      <c r="C691" t="s">
        <v>4886</v>
      </c>
      <c r="D691" t="s">
        <v>4901</v>
      </c>
      <c r="E691" t="s">
        <v>4899</v>
      </c>
      <c r="F691" t="s">
        <v>16</v>
      </c>
      <c r="G691" t="s">
        <v>4902</v>
      </c>
      <c r="H691" t="s">
        <v>4903</v>
      </c>
      <c r="I691" t="s">
        <v>4904</v>
      </c>
      <c r="J691" t="s">
        <v>4905</v>
      </c>
      <c r="K691" t="e">
        <f>LEFT(_xlfn.TEXTAFTER(Table1[[#This Row],[description]],"Music On:"),10)</f>
        <v>#N/A</v>
      </c>
      <c r="L691" t="str" cm="1">
        <f t="array" ref="L6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1" t="str">
        <f>_xlfn.TEXTBEFORE(Table1[[#This Row],[Title]],{":","(","-"})</f>
        <v xml:space="preserve">Tere Bare </v>
      </c>
      <c r="N691" t="e">
        <f>_xlfn.TEXTBEFORE(_xlfn.TEXTAFTER(Table1[[#This Row],[description]],"Singer:"),CHAR(10))</f>
        <v>#N/A</v>
      </c>
      <c r="O691" t="e">
        <f>_xlfn.TEXTBEFORE(_xlfn.TEXTAFTER(Table1[[#This Row],[description]],"Lyrics:"),CHAR(10))</f>
        <v>#N/A</v>
      </c>
      <c r="P691" t="e">
        <f>_xlfn.TEXTBEFORE(_xlfn.TEXTAFTER(Table1[[#This Row],[description]],"Composer:"),CHAR(10))</f>
        <v>#N/A</v>
      </c>
      <c r="Q691" t="e">
        <f>_xlfn.TEXTBEFORE(_xlfn.TEXTAFTER(Table1[[#This Row],[description]],CHAR(10)&amp;"Music:"),CHAR(10))</f>
        <v>#N/A</v>
      </c>
      <c r="R691" t="e">
        <f>_xlfn.TEXTBEFORE(_xlfn.TEXTAFTER(Table1[[#This Row],[description]],CHAR(10)&amp;"Video:"),CHAR(10))</f>
        <v>#N/A</v>
      </c>
      <c r="S691" s="1" t="e">
        <f>HYPERLINK(_xlfn.TEXTBEFORE(_xlfn.TEXTAFTER(Table1[[#This Row],[description]],"YouTube Music:"),CHAR(10)))</f>
        <v>#N/A</v>
      </c>
      <c r="T691" s="1" t="e">
        <f>HYPERLINK(_xlfn.TEXTBEFORE(_xlfn.TEXTAFTER(Table1[[#This Row],[description]],"Spotify:"),CHAR(10)))</f>
        <v>#N/A</v>
      </c>
      <c r="U691" s="1" t="e">
        <f>HYPERLINK(_xlfn.TEXTBEFORE(_xlfn.TEXTAFTER(Table1[[#This Row],[description]],"Apple Music:"),CHAR(10)))</f>
        <v>#N/A</v>
      </c>
      <c r="V691" s="1" t="e">
        <f>HYPERLINK(_xlfn.TEXTBEFORE(_xlfn.TEXTAFTER(Table1[[#This Row],[description]], "JioSaavn:"),CHAR(10)))</f>
        <v>#N/A</v>
      </c>
      <c r="W691" s="1" t="e">
        <f>HYPERLINK(_xlfn.TEXTBEFORE(_xlfn.TEXTAFTER(Table1[[#This Row],[description]], "Instagram Reel:"),CHAR(10)))</f>
        <v>#N/A</v>
      </c>
    </row>
    <row r="692" spans="1:23" x14ac:dyDescent="0.3">
      <c r="A692" t="s">
        <v>11</v>
      </c>
      <c r="B692" t="s">
        <v>4907</v>
      </c>
      <c r="C692" t="s">
        <v>4908</v>
      </c>
      <c r="D692" t="s">
        <v>4909</v>
      </c>
      <c r="E692" t="s">
        <v>4906</v>
      </c>
      <c r="F692" t="s">
        <v>16</v>
      </c>
      <c r="G692" t="s">
        <v>191</v>
      </c>
      <c r="H692" t="s">
        <v>4910</v>
      </c>
      <c r="I692" t="s">
        <v>4911</v>
      </c>
      <c r="J692" t="s">
        <v>4912</v>
      </c>
      <c r="K692" t="e">
        <f>LEFT(_xlfn.TEXTAFTER(Table1[[#This Row],[description]],"Music On:"),10)</f>
        <v>#N/A</v>
      </c>
      <c r="L692" t="str" cm="1">
        <f t="array" ref="L6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2" t="str">
        <f>_xlfn.TEXTBEFORE(Table1[[#This Row],[Title]],{":","(","-"})</f>
        <v xml:space="preserve">Gal Wakhri </v>
      </c>
      <c r="N692" t="e">
        <f>_xlfn.TEXTBEFORE(_xlfn.TEXTAFTER(Table1[[#This Row],[description]],"Singer:"),CHAR(10))</f>
        <v>#N/A</v>
      </c>
      <c r="O692" t="e">
        <f>_xlfn.TEXTBEFORE(_xlfn.TEXTAFTER(Table1[[#This Row],[description]],"Lyrics:"),CHAR(10))</f>
        <v>#N/A</v>
      </c>
      <c r="P692" t="e">
        <f>_xlfn.TEXTBEFORE(_xlfn.TEXTAFTER(Table1[[#This Row],[description]],"Composer:"),CHAR(10))</f>
        <v>#N/A</v>
      </c>
      <c r="Q692" t="e">
        <f>_xlfn.TEXTBEFORE(_xlfn.TEXTAFTER(Table1[[#This Row],[description]],CHAR(10)&amp;"Music:"),CHAR(10))</f>
        <v>#N/A</v>
      </c>
      <c r="R692" t="e">
        <f>_xlfn.TEXTBEFORE(_xlfn.TEXTAFTER(Table1[[#This Row],[description]],CHAR(10)&amp;"Video:"),CHAR(10))</f>
        <v>#N/A</v>
      </c>
      <c r="S692" s="1" t="e">
        <f>HYPERLINK(_xlfn.TEXTBEFORE(_xlfn.TEXTAFTER(Table1[[#This Row],[description]],"YouTube Music:"),CHAR(10)))</f>
        <v>#N/A</v>
      </c>
      <c r="T692" s="1" t="e">
        <f>HYPERLINK(_xlfn.TEXTBEFORE(_xlfn.TEXTAFTER(Table1[[#This Row],[description]],"Spotify:"),CHAR(10)))</f>
        <v>#N/A</v>
      </c>
      <c r="U692" s="1" t="e">
        <f>HYPERLINK(_xlfn.TEXTBEFORE(_xlfn.TEXTAFTER(Table1[[#This Row],[description]],"Apple Music:"),CHAR(10)))</f>
        <v>#N/A</v>
      </c>
      <c r="V692" s="1" t="e">
        <f>HYPERLINK(_xlfn.TEXTBEFORE(_xlfn.TEXTAFTER(Table1[[#This Row],[description]], "JioSaavn:"),CHAR(10)))</f>
        <v>#N/A</v>
      </c>
      <c r="W692" s="1" t="e">
        <f>HYPERLINK(_xlfn.TEXTBEFORE(_xlfn.TEXTAFTER(Table1[[#This Row],[description]], "Instagram Reel:"),CHAR(10)))</f>
        <v>#N/A</v>
      </c>
    </row>
    <row r="693" spans="1:23" x14ac:dyDescent="0.3">
      <c r="A693" t="s">
        <v>11</v>
      </c>
      <c r="B693" t="s">
        <v>4914</v>
      </c>
      <c r="C693" t="s">
        <v>4915</v>
      </c>
      <c r="D693" t="s">
        <v>4916</v>
      </c>
      <c r="E693" t="s">
        <v>4913</v>
      </c>
      <c r="F693" t="s">
        <v>16</v>
      </c>
      <c r="G693" t="s">
        <v>4917</v>
      </c>
      <c r="H693" t="s">
        <v>4918</v>
      </c>
      <c r="I693" t="s">
        <v>4919</v>
      </c>
      <c r="J693" t="s">
        <v>4920</v>
      </c>
      <c r="K693" t="e">
        <f>LEFT(_xlfn.TEXTAFTER(Table1[[#This Row],[description]],"Music On:"),10)</f>
        <v>#N/A</v>
      </c>
      <c r="L693" t="str" cm="1">
        <f t="array" ref="L6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3" t="str">
        <f>_xlfn.TEXTBEFORE(Table1[[#This Row],[Title]],{":","(","-"})</f>
        <v xml:space="preserve">Tibbeyan Ala Jatt </v>
      </c>
      <c r="N693" t="e">
        <f>_xlfn.TEXTBEFORE(_xlfn.TEXTAFTER(Table1[[#This Row],[description]],"Singer:"),CHAR(10))</f>
        <v>#N/A</v>
      </c>
      <c r="O693" t="e">
        <f>_xlfn.TEXTBEFORE(_xlfn.TEXTAFTER(Table1[[#This Row],[description]],"Lyrics:"),CHAR(10))</f>
        <v>#N/A</v>
      </c>
      <c r="P693" t="e">
        <f>_xlfn.TEXTBEFORE(_xlfn.TEXTAFTER(Table1[[#This Row],[description]],"Composer:"),CHAR(10))</f>
        <v>#N/A</v>
      </c>
      <c r="Q693" t="e">
        <f>_xlfn.TEXTBEFORE(_xlfn.TEXTAFTER(Table1[[#This Row],[description]],CHAR(10)&amp;"Music:"),CHAR(10))</f>
        <v>#N/A</v>
      </c>
      <c r="R693" t="e">
        <f>_xlfn.TEXTBEFORE(_xlfn.TEXTAFTER(Table1[[#This Row],[description]],CHAR(10)&amp;"Video:"),CHAR(10))</f>
        <v>#N/A</v>
      </c>
      <c r="S693" s="1" t="e">
        <f>HYPERLINK(_xlfn.TEXTBEFORE(_xlfn.TEXTAFTER(Table1[[#This Row],[description]],"YouTube Music:"),CHAR(10)))</f>
        <v>#N/A</v>
      </c>
      <c r="T693" s="1" t="e">
        <f>HYPERLINK(_xlfn.TEXTBEFORE(_xlfn.TEXTAFTER(Table1[[#This Row],[description]],"Spotify:"),CHAR(10)))</f>
        <v>#N/A</v>
      </c>
      <c r="U693" s="1" t="e">
        <f>HYPERLINK(_xlfn.TEXTBEFORE(_xlfn.TEXTAFTER(Table1[[#This Row],[description]],"Apple Music:"),CHAR(10)))</f>
        <v>#N/A</v>
      </c>
      <c r="V693" s="1" t="e">
        <f>HYPERLINK(_xlfn.TEXTBEFORE(_xlfn.TEXTAFTER(Table1[[#This Row],[description]], "JioSaavn:"),CHAR(10)))</f>
        <v>#N/A</v>
      </c>
      <c r="W693" s="1" t="e">
        <f>HYPERLINK(_xlfn.TEXTBEFORE(_xlfn.TEXTAFTER(Table1[[#This Row],[description]], "Instagram Reel:"),CHAR(10)))</f>
        <v>#N/A</v>
      </c>
    </row>
    <row r="694" spans="1:23" x14ac:dyDescent="0.3">
      <c r="A694" t="s">
        <v>11</v>
      </c>
      <c r="B694" t="s">
        <v>4922</v>
      </c>
      <c r="C694" t="s">
        <v>4923</v>
      </c>
      <c r="D694" t="s">
        <v>4924</v>
      </c>
      <c r="E694" t="s">
        <v>4921</v>
      </c>
      <c r="F694" t="s">
        <v>16</v>
      </c>
      <c r="G694" t="s">
        <v>246</v>
      </c>
      <c r="H694" t="s">
        <v>4925</v>
      </c>
      <c r="I694" t="s">
        <v>4926</v>
      </c>
      <c r="J694" t="s">
        <v>4927</v>
      </c>
      <c r="K694" t="e">
        <f>LEFT(_xlfn.TEXTAFTER(Table1[[#This Row],[description]],"Music On:"),10)</f>
        <v>#N/A</v>
      </c>
      <c r="L694" t="str" cm="1">
        <f t="array" ref="L6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4" t="str">
        <f>_xlfn.TEXTBEFORE(Table1[[#This Row],[Title]],{":","(","-"})</f>
        <v xml:space="preserve">Sukoon </v>
      </c>
      <c r="N694" t="e">
        <f>_xlfn.TEXTBEFORE(_xlfn.TEXTAFTER(Table1[[#This Row],[description]],"Singer:"),CHAR(10))</f>
        <v>#N/A</v>
      </c>
      <c r="O694" t="e">
        <f>_xlfn.TEXTBEFORE(_xlfn.TEXTAFTER(Table1[[#This Row],[description]],"Lyrics:"),CHAR(10))</f>
        <v>#N/A</v>
      </c>
      <c r="P694" t="e">
        <f>_xlfn.TEXTBEFORE(_xlfn.TEXTAFTER(Table1[[#This Row],[description]],"Composer:"),CHAR(10))</f>
        <v>#N/A</v>
      </c>
      <c r="Q694" t="e">
        <f>_xlfn.TEXTBEFORE(_xlfn.TEXTAFTER(Table1[[#This Row],[description]],CHAR(10)&amp;"Music:"),CHAR(10))</f>
        <v>#N/A</v>
      </c>
      <c r="R694" t="e">
        <f>_xlfn.TEXTBEFORE(_xlfn.TEXTAFTER(Table1[[#This Row],[description]],CHAR(10)&amp;"Video:"),CHAR(10))</f>
        <v>#N/A</v>
      </c>
      <c r="S694" s="1" t="e">
        <f>HYPERLINK(_xlfn.TEXTBEFORE(_xlfn.TEXTAFTER(Table1[[#This Row],[description]],"YouTube Music:"),CHAR(10)))</f>
        <v>#N/A</v>
      </c>
      <c r="T694" s="1" t="e">
        <f>HYPERLINK(_xlfn.TEXTBEFORE(_xlfn.TEXTAFTER(Table1[[#This Row],[description]],"Spotify:"),CHAR(10)))</f>
        <v>#N/A</v>
      </c>
      <c r="U694" s="1" t="e">
        <f>HYPERLINK(_xlfn.TEXTBEFORE(_xlfn.TEXTAFTER(Table1[[#This Row],[description]],"Apple Music:"),CHAR(10)))</f>
        <v>#N/A</v>
      </c>
      <c r="V694" s="1" t="e">
        <f>HYPERLINK(_xlfn.TEXTBEFORE(_xlfn.TEXTAFTER(Table1[[#This Row],[description]], "JioSaavn:"),CHAR(10)))</f>
        <v>#N/A</v>
      </c>
      <c r="W694" s="1" t="e">
        <f>HYPERLINK(_xlfn.TEXTBEFORE(_xlfn.TEXTAFTER(Table1[[#This Row],[description]], "Instagram Reel:"),CHAR(10)))</f>
        <v>#N/A</v>
      </c>
    </row>
    <row r="695" spans="1:23" x14ac:dyDescent="0.3">
      <c r="A695" t="s">
        <v>11</v>
      </c>
      <c r="B695" t="s">
        <v>4929</v>
      </c>
      <c r="C695" t="s">
        <v>4930</v>
      </c>
      <c r="D695" t="s">
        <v>4931</v>
      </c>
      <c r="E695" t="s">
        <v>4928</v>
      </c>
      <c r="F695" t="s">
        <v>16</v>
      </c>
      <c r="G695" t="s">
        <v>3241</v>
      </c>
      <c r="H695" t="s">
        <v>4932</v>
      </c>
      <c r="I695" t="s">
        <v>4933</v>
      </c>
      <c r="J695" t="s">
        <v>4934</v>
      </c>
      <c r="K695" t="e">
        <f>LEFT(_xlfn.TEXTAFTER(Table1[[#This Row],[description]],"Music On:"),10)</f>
        <v>#N/A</v>
      </c>
      <c r="L695" t="str" cm="1">
        <f t="array" ref="L6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5" t="str">
        <f>_xlfn.TEXTBEFORE(Table1[[#This Row],[Title]],{":","(","-"})</f>
        <v xml:space="preserve">Ro Ro Ke Unplugged </v>
      </c>
      <c r="N695" t="e">
        <f>_xlfn.TEXTBEFORE(_xlfn.TEXTAFTER(Table1[[#This Row],[description]],"Singer:"),CHAR(10))</f>
        <v>#N/A</v>
      </c>
      <c r="O695" t="e">
        <f>_xlfn.TEXTBEFORE(_xlfn.TEXTAFTER(Table1[[#This Row],[description]],"Lyrics:"),CHAR(10))</f>
        <v>#N/A</v>
      </c>
      <c r="P695" t="e">
        <f>_xlfn.TEXTBEFORE(_xlfn.TEXTAFTER(Table1[[#This Row],[description]],"Composer:"),CHAR(10))</f>
        <v>#N/A</v>
      </c>
      <c r="Q695" t="e">
        <f>_xlfn.TEXTBEFORE(_xlfn.TEXTAFTER(Table1[[#This Row],[description]],CHAR(10)&amp;"Music:"),CHAR(10))</f>
        <v>#N/A</v>
      </c>
      <c r="R695" t="e">
        <f>_xlfn.TEXTBEFORE(_xlfn.TEXTAFTER(Table1[[#This Row],[description]],CHAR(10)&amp;"Video:"),CHAR(10))</f>
        <v>#N/A</v>
      </c>
      <c r="S695" s="1" t="e">
        <f>HYPERLINK(_xlfn.TEXTBEFORE(_xlfn.TEXTAFTER(Table1[[#This Row],[description]],"YouTube Music:"),CHAR(10)))</f>
        <v>#N/A</v>
      </c>
      <c r="T695" s="1" t="e">
        <f>HYPERLINK(_xlfn.TEXTBEFORE(_xlfn.TEXTAFTER(Table1[[#This Row],[description]],"Spotify:"),CHAR(10)))</f>
        <v>#N/A</v>
      </c>
      <c r="U695" s="1" t="e">
        <f>HYPERLINK(_xlfn.TEXTBEFORE(_xlfn.TEXTAFTER(Table1[[#This Row],[description]],"Apple Music:"),CHAR(10)))</f>
        <v>#N/A</v>
      </c>
      <c r="V695" s="1" t="e">
        <f>HYPERLINK(_xlfn.TEXTBEFORE(_xlfn.TEXTAFTER(Table1[[#This Row],[description]], "JioSaavn:"),CHAR(10)))</f>
        <v>#N/A</v>
      </c>
      <c r="W695" s="1" t="e">
        <f>HYPERLINK(_xlfn.TEXTBEFORE(_xlfn.TEXTAFTER(Table1[[#This Row],[description]], "Instagram Reel:"),CHAR(10)))</f>
        <v>#N/A</v>
      </c>
    </row>
    <row r="696" spans="1:23" x14ac:dyDescent="0.3">
      <c r="A696" t="s">
        <v>11</v>
      </c>
      <c r="B696" t="s">
        <v>4936</v>
      </c>
      <c r="C696" t="s">
        <v>4937</v>
      </c>
      <c r="D696" t="s">
        <v>4938</v>
      </c>
      <c r="E696" t="s">
        <v>4935</v>
      </c>
      <c r="F696" t="s">
        <v>3731</v>
      </c>
      <c r="G696" t="s">
        <v>780</v>
      </c>
      <c r="H696" t="s">
        <v>4939</v>
      </c>
      <c r="I696" t="s">
        <v>4940</v>
      </c>
      <c r="J696" t="s">
        <v>4941</v>
      </c>
      <c r="K696" t="e">
        <f>LEFT(_xlfn.TEXTAFTER(Table1[[#This Row],[description]],"Music On:"),10)</f>
        <v>#N/A</v>
      </c>
      <c r="L696" t="str" cm="1">
        <f t="array" ref="L6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6" t="str">
        <f>_xlfn.TEXTBEFORE(Table1[[#This Row],[Title]],{":","(","-"})</f>
        <v xml:space="preserve">Girlfriend </v>
      </c>
      <c r="N696" t="e">
        <f>_xlfn.TEXTBEFORE(_xlfn.TEXTAFTER(Table1[[#This Row],[description]],"Singer:"),CHAR(10))</f>
        <v>#N/A</v>
      </c>
      <c r="O696" t="e">
        <f>_xlfn.TEXTBEFORE(_xlfn.TEXTAFTER(Table1[[#This Row],[description]],"Lyrics:"),CHAR(10))</f>
        <v>#N/A</v>
      </c>
      <c r="P696" t="e">
        <f>_xlfn.TEXTBEFORE(_xlfn.TEXTAFTER(Table1[[#This Row],[description]],"Composer:"),CHAR(10))</f>
        <v>#N/A</v>
      </c>
      <c r="Q696" t="e">
        <f>_xlfn.TEXTBEFORE(_xlfn.TEXTAFTER(Table1[[#This Row],[description]],CHAR(10)&amp;"Music:"),CHAR(10))</f>
        <v>#N/A</v>
      </c>
      <c r="R696" t="e">
        <f>_xlfn.TEXTBEFORE(_xlfn.TEXTAFTER(Table1[[#This Row],[description]],CHAR(10)&amp;"Video:"),CHAR(10))</f>
        <v>#N/A</v>
      </c>
      <c r="S696" s="1" t="e">
        <f>HYPERLINK(_xlfn.TEXTBEFORE(_xlfn.TEXTAFTER(Table1[[#This Row],[description]],"YouTube Music:"),CHAR(10)))</f>
        <v>#N/A</v>
      </c>
      <c r="T696" s="1" t="e">
        <f>HYPERLINK(_xlfn.TEXTBEFORE(_xlfn.TEXTAFTER(Table1[[#This Row],[description]],"Spotify:"),CHAR(10)))</f>
        <v>#N/A</v>
      </c>
      <c r="U696" s="1" t="e">
        <f>HYPERLINK(_xlfn.TEXTBEFORE(_xlfn.TEXTAFTER(Table1[[#This Row],[description]],"Apple Music:"),CHAR(10)))</f>
        <v>#N/A</v>
      </c>
      <c r="V696" s="1" t="e">
        <f>HYPERLINK(_xlfn.TEXTBEFORE(_xlfn.TEXTAFTER(Table1[[#This Row],[description]], "JioSaavn:"),CHAR(10)))</f>
        <v>#N/A</v>
      </c>
      <c r="W696" s="1" t="e">
        <f>HYPERLINK(_xlfn.TEXTBEFORE(_xlfn.TEXTAFTER(Table1[[#This Row],[description]], "Instagram Reel:"),CHAR(10)))</f>
        <v>#N/A</v>
      </c>
    </row>
    <row r="697" spans="1:23" x14ac:dyDescent="0.3">
      <c r="A697" t="s">
        <v>11</v>
      </c>
      <c r="B697" t="s">
        <v>4943</v>
      </c>
      <c r="C697" t="s">
        <v>4944</v>
      </c>
      <c r="D697" t="s">
        <v>4945</v>
      </c>
      <c r="E697" t="s">
        <v>4942</v>
      </c>
      <c r="F697" t="s">
        <v>16</v>
      </c>
      <c r="G697" t="s">
        <v>2029</v>
      </c>
      <c r="H697" t="s">
        <v>4946</v>
      </c>
      <c r="I697" t="s">
        <v>4947</v>
      </c>
      <c r="J697" t="s">
        <v>4948</v>
      </c>
      <c r="K697" t="e">
        <f>LEFT(_xlfn.TEXTAFTER(Table1[[#This Row],[description]],"Music On:"),10)</f>
        <v>#N/A</v>
      </c>
      <c r="L697" t="str" cm="1">
        <f t="array" ref="L6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7" t="str">
        <f>_xlfn.TEXTBEFORE(Table1[[#This Row],[Title]],{":","(","-"})</f>
        <v xml:space="preserve">Adh Vichkaar </v>
      </c>
      <c r="N697" t="e">
        <f>_xlfn.TEXTBEFORE(_xlfn.TEXTAFTER(Table1[[#This Row],[description]],"Singer:"),CHAR(10))</f>
        <v>#N/A</v>
      </c>
      <c r="O697" t="e">
        <f>_xlfn.TEXTBEFORE(_xlfn.TEXTAFTER(Table1[[#This Row],[description]],"Lyrics:"),CHAR(10))</f>
        <v>#N/A</v>
      </c>
      <c r="P697" t="e">
        <f>_xlfn.TEXTBEFORE(_xlfn.TEXTAFTER(Table1[[#This Row],[description]],"Composer:"),CHAR(10))</f>
        <v>#N/A</v>
      </c>
      <c r="Q697" t="e">
        <f>_xlfn.TEXTBEFORE(_xlfn.TEXTAFTER(Table1[[#This Row],[description]],CHAR(10)&amp;"Music:"),CHAR(10))</f>
        <v>#N/A</v>
      </c>
      <c r="R697" t="e">
        <f>_xlfn.TEXTBEFORE(_xlfn.TEXTAFTER(Table1[[#This Row],[description]],CHAR(10)&amp;"Video:"),CHAR(10))</f>
        <v>#N/A</v>
      </c>
      <c r="S697" s="1" t="e">
        <f>HYPERLINK(_xlfn.TEXTBEFORE(_xlfn.TEXTAFTER(Table1[[#This Row],[description]],"YouTube Music:"),CHAR(10)))</f>
        <v>#N/A</v>
      </c>
      <c r="T697" s="1" t="e">
        <f>HYPERLINK(_xlfn.TEXTBEFORE(_xlfn.TEXTAFTER(Table1[[#This Row],[description]],"Spotify:"),CHAR(10)))</f>
        <v>#N/A</v>
      </c>
      <c r="U697" s="1" t="e">
        <f>HYPERLINK(_xlfn.TEXTBEFORE(_xlfn.TEXTAFTER(Table1[[#This Row],[description]],"Apple Music:"),CHAR(10)))</f>
        <v>#N/A</v>
      </c>
      <c r="V697" s="1" t="e">
        <f>HYPERLINK(_xlfn.TEXTBEFORE(_xlfn.TEXTAFTER(Table1[[#This Row],[description]], "JioSaavn:"),CHAR(10)))</f>
        <v>#N/A</v>
      </c>
      <c r="W697" s="1" t="e">
        <f>HYPERLINK(_xlfn.TEXTBEFORE(_xlfn.TEXTAFTER(Table1[[#This Row],[description]], "Instagram Reel:"),CHAR(10)))</f>
        <v>#N/A</v>
      </c>
    </row>
    <row r="698" spans="1:23" x14ac:dyDescent="0.3">
      <c r="A698" t="s">
        <v>11</v>
      </c>
      <c r="B698" t="s">
        <v>4950</v>
      </c>
      <c r="C698" t="s">
        <v>4951</v>
      </c>
      <c r="D698" t="s">
        <v>4952</v>
      </c>
      <c r="E698" t="s">
        <v>4949</v>
      </c>
      <c r="F698" t="s">
        <v>16</v>
      </c>
      <c r="G698" t="s">
        <v>293</v>
      </c>
      <c r="H698" t="s">
        <v>4953</v>
      </c>
      <c r="I698" t="s">
        <v>4954</v>
      </c>
      <c r="J698" t="s">
        <v>4955</v>
      </c>
      <c r="K698" t="e">
        <f>LEFT(_xlfn.TEXTAFTER(Table1[[#This Row],[description]],"Music On:"),10)</f>
        <v>#N/A</v>
      </c>
      <c r="L698" t="str" cm="1">
        <f t="array" ref="L6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8" t="str">
        <f>_xlfn.TEXTBEFORE(Table1[[#This Row],[Title]],{":","(","-"})</f>
        <v xml:space="preserve">Chumma </v>
      </c>
      <c r="N698" t="e">
        <f>_xlfn.TEXTBEFORE(_xlfn.TEXTAFTER(Table1[[#This Row],[description]],"Singer:"),CHAR(10))</f>
        <v>#N/A</v>
      </c>
      <c r="O698" t="e">
        <f>_xlfn.TEXTBEFORE(_xlfn.TEXTAFTER(Table1[[#This Row],[description]],"Lyrics:"),CHAR(10))</f>
        <v>#N/A</v>
      </c>
      <c r="P698" t="e">
        <f>_xlfn.TEXTBEFORE(_xlfn.TEXTAFTER(Table1[[#This Row],[description]],"Composer:"),CHAR(10))</f>
        <v>#N/A</v>
      </c>
      <c r="Q698" t="e">
        <f>_xlfn.TEXTBEFORE(_xlfn.TEXTAFTER(Table1[[#This Row],[description]],CHAR(10)&amp;"Music:"),CHAR(10))</f>
        <v>#N/A</v>
      </c>
      <c r="R698" t="e">
        <f>_xlfn.TEXTBEFORE(_xlfn.TEXTAFTER(Table1[[#This Row],[description]],CHAR(10)&amp;"Video:"),CHAR(10))</f>
        <v>#N/A</v>
      </c>
      <c r="S698" s="1" t="e">
        <f>HYPERLINK(_xlfn.TEXTBEFORE(_xlfn.TEXTAFTER(Table1[[#This Row],[description]],"YouTube Music:"),CHAR(10)))</f>
        <v>#N/A</v>
      </c>
      <c r="T698" s="1" t="e">
        <f>HYPERLINK(_xlfn.TEXTBEFORE(_xlfn.TEXTAFTER(Table1[[#This Row],[description]],"Spotify:"),CHAR(10)))</f>
        <v>#N/A</v>
      </c>
      <c r="U698" s="1" t="e">
        <f>HYPERLINK(_xlfn.TEXTBEFORE(_xlfn.TEXTAFTER(Table1[[#This Row],[description]],"Apple Music:"),CHAR(10)))</f>
        <v>#N/A</v>
      </c>
      <c r="V698" s="1" t="e">
        <f>HYPERLINK(_xlfn.TEXTBEFORE(_xlfn.TEXTAFTER(Table1[[#This Row],[description]], "JioSaavn:"),CHAR(10)))</f>
        <v>#N/A</v>
      </c>
      <c r="W698" s="1" t="e">
        <f>HYPERLINK(_xlfn.TEXTBEFORE(_xlfn.TEXTAFTER(Table1[[#This Row],[description]], "Instagram Reel:"),CHAR(10)))</f>
        <v>#N/A</v>
      </c>
    </row>
    <row r="699" spans="1:23" x14ac:dyDescent="0.3">
      <c r="A699" t="s">
        <v>11</v>
      </c>
      <c r="B699" t="s">
        <v>4957</v>
      </c>
      <c r="C699" t="s">
        <v>4958</v>
      </c>
      <c r="D699" t="s">
        <v>4959</v>
      </c>
      <c r="E699" t="s">
        <v>4956</v>
      </c>
      <c r="F699" t="s">
        <v>16</v>
      </c>
      <c r="G699" t="s">
        <v>461</v>
      </c>
      <c r="H699" t="s">
        <v>4960</v>
      </c>
      <c r="I699" t="s">
        <v>4961</v>
      </c>
      <c r="J699" t="s">
        <v>4962</v>
      </c>
      <c r="K699" t="e">
        <f>LEFT(_xlfn.TEXTAFTER(Table1[[#This Row],[description]],"Music On:"),10)</f>
        <v>#N/A</v>
      </c>
      <c r="L699" t="str" cm="1">
        <f t="array" ref="L6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699" t="str">
        <f>_xlfn.TEXTBEFORE(Table1[[#This Row],[Title]],{":","(","-"})</f>
        <v xml:space="preserve">Jutti </v>
      </c>
      <c r="N699" t="e">
        <f>_xlfn.TEXTBEFORE(_xlfn.TEXTAFTER(Table1[[#This Row],[description]],"Singer:"),CHAR(10))</f>
        <v>#N/A</v>
      </c>
      <c r="O699" t="e">
        <f>_xlfn.TEXTBEFORE(_xlfn.TEXTAFTER(Table1[[#This Row],[description]],"Lyrics:"),CHAR(10))</f>
        <v>#N/A</v>
      </c>
      <c r="P699" t="e">
        <f>_xlfn.TEXTBEFORE(_xlfn.TEXTAFTER(Table1[[#This Row],[description]],"Composer:"),CHAR(10))</f>
        <v>#N/A</v>
      </c>
      <c r="Q699" t="e">
        <f>_xlfn.TEXTBEFORE(_xlfn.TEXTAFTER(Table1[[#This Row],[description]],CHAR(10)&amp;"Music:"),CHAR(10))</f>
        <v>#N/A</v>
      </c>
      <c r="R699" t="e">
        <f>_xlfn.TEXTBEFORE(_xlfn.TEXTAFTER(Table1[[#This Row],[description]],CHAR(10)&amp;"Video:"),CHAR(10))</f>
        <v>#N/A</v>
      </c>
      <c r="S699" s="1" t="e">
        <f>HYPERLINK(_xlfn.TEXTBEFORE(_xlfn.TEXTAFTER(Table1[[#This Row],[description]],"YouTube Music:"),CHAR(10)))</f>
        <v>#N/A</v>
      </c>
      <c r="T699" s="1" t="e">
        <f>HYPERLINK(_xlfn.TEXTBEFORE(_xlfn.TEXTAFTER(Table1[[#This Row],[description]],"Spotify:"),CHAR(10)))</f>
        <v>#N/A</v>
      </c>
      <c r="U699" s="1" t="e">
        <f>HYPERLINK(_xlfn.TEXTBEFORE(_xlfn.TEXTAFTER(Table1[[#This Row],[description]],"Apple Music:"),CHAR(10)))</f>
        <v>#N/A</v>
      </c>
      <c r="V699" s="1" t="e">
        <f>HYPERLINK(_xlfn.TEXTBEFORE(_xlfn.TEXTAFTER(Table1[[#This Row],[description]], "JioSaavn:"),CHAR(10)))</f>
        <v>#N/A</v>
      </c>
      <c r="W699" s="1" t="e">
        <f>HYPERLINK(_xlfn.TEXTBEFORE(_xlfn.TEXTAFTER(Table1[[#This Row],[description]], "Instagram Reel:"),CHAR(10)))</f>
        <v>#N/A</v>
      </c>
    </row>
    <row r="700" spans="1:23" x14ac:dyDescent="0.3">
      <c r="A700" t="s">
        <v>11</v>
      </c>
      <c r="B700" t="s">
        <v>4964</v>
      </c>
      <c r="C700" t="s">
        <v>4886</v>
      </c>
      <c r="D700" t="s">
        <v>4965</v>
      </c>
      <c r="E700" t="s">
        <v>4963</v>
      </c>
      <c r="F700" t="s">
        <v>16</v>
      </c>
      <c r="G700" t="s">
        <v>214</v>
      </c>
      <c r="H700" t="s">
        <v>4966</v>
      </c>
      <c r="I700" t="s">
        <v>4967</v>
      </c>
      <c r="J700" t="s">
        <v>4968</v>
      </c>
      <c r="K700" t="e">
        <f>LEFT(_xlfn.TEXTAFTER(Table1[[#This Row],[description]],"Music On:"),10)</f>
        <v>#N/A</v>
      </c>
      <c r="L700" t="str" cm="1">
        <f t="array" ref="L7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0" t="str">
        <f>_xlfn.TEXTBEFORE(Table1[[#This Row],[Title]],{":","(","-"})</f>
        <v xml:space="preserve">Kylie </v>
      </c>
      <c r="N700" t="e">
        <f>_xlfn.TEXTBEFORE(_xlfn.TEXTAFTER(Table1[[#This Row],[description]],"Singer:"),CHAR(10))</f>
        <v>#N/A</v>
      </c>
      <c r="O700" t="e">
        <f>_xlfn.TEXTBEFORE(_xlfn.TEXTAFTER(Table1[[#This Row],[description]],"Lyrics:"),CHAR(10))</f>
        <v>#N/A</v>
      </c>
      <c r="P700" t="e">
        <f>_xlfn.TEXTBEFORE(_xlfn.TEXTAFTER(Table1[[#This Row],[description]],"Composer:"),CHAR(10))</f>
        <v>#N/A</v>
      </c>
      <c r="Q700" t="e">
        <f>_xlfn.TEXTBEFORE(_xlfn.TEXTAFTER(Table1[[#This Row],[description]],CHAR(10)&amp;"Music:"),CHAR(10))</f>
        <v>#N/A</v>
      </c>
      <c r="R700" t="e">
        <f>_xlfn.TEXTBEFORE(_xlfn.TEXTAFTER(Table1[[#This Row],[description]],CHAR(10)&amp;"Video:"),CHAR(10))</f>
        <v>#N/A</v>
      </c>
      <c r="S700" s="1" t="e">
        <f>HYPERLINK(_xlfn.TEXTBEFORE(_xlfn.TEXTAFTER(Table1[[#This Row],[description]],"YouTube Music:"),CHAR(10)))</f>
        <v>#N/A</v>
      </c>
      <c r="T700" s="1" t="e">
        <f>HYPERLINK(_xlfn.TEXTBEFORE(_xlfn.TEXTAFTER(Table1[[#This Row],[description]],"Spotify:"),CHAR(10)))</f>
        <v>#N/A</v>
      </c>
      <c r="U700" s="1" t="e">
        <f>HYPERLINK(_xlfn.TEXTBEFORE(_xlfn.TEXTAFTER(Table1[[#This Row],[description]],"Apple Music:"),CHAR(10)))</f>
        <v>#N/A</v>
      </c>
      <c r="V700" s="1" t="e">
        <f>HYPERLINK(_xlfn.TEXTBEFORE(_xlfn.TEXTAFTER(Table1[[#This Row],[description]], "JioSaavn:"),CHAR(10)))</f>
        <v>#N/A</v>
      </c>
      <c r="W700" s="1" t="e">
        <f>HYPERLINK(_xlfn.TEXTBEFORE(_xlfn.TEXTAFTER(Table1[[#This Row],[description]], "Instagram Reel:"),CHAR(10)))</f>
        <v>#N/A</v>
      </c>
    </row>
    <row r="701" spans="1:23" x14ac:dyDescent="0.3">
      <c r="A701" t="s">
        <v>11</v>
      </c>
      <c r="B701" t="s">
        <v>4970</v>
      </c>
      <c r="C701" t="s">
        <v>4971</v>
      </c>
      <c r="D701" t="s">
        <v>4972</v>
      </c>
      <c r="E701" t="s">
        <v>4969</v>
      </c>
      <c r="F701" t="s">
        <v>16</v>
      </c>
      <c r="G701" t="s">
        <v>65</v>
      </c>
      <c r="H701" t="s">
        <v>4973</v>
      </c>
      <c r="I701" t="s">
        <v>4974</v>
      </c>
      <c r="J701" t="s">
        <v>4975</v>
      </c>
      <c r="K701" t="e">
        <f>LEFT(_xlfn.TEXTAFTER(Table1[[#This Row],[description]],"Music On:"),10)</f>
        <v>#N/A</v>
      </c>
      <c r="L701" t="str" cm="1">
        <f t="array" ref="L7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1" t="str">
        <f>_xlfn.TEXTBEFORE(Table1[[#This Row],[Title]],{":","(","-"})</f>
        <v xml:space="preserve">VIAH </v>
      </c>
      <c r="N701" t="e">
        <f>_xlfn.TEXTBEFORE(_xlfn.TEXTAFTER(Table1[[#This Row],[description]],"Singer:"),CHAR(10))</f>
        <v>#N/A</v>
      </c>
      <c r="O701" t="e">
        <f>_xlfn.TEXTBEFORE(_xlfn.TEXTAFTER(Table1[[#This Row],[description]],"Lyrics:"),CHAR(10))</f>
        <v>#N/A</v>
      </c>
      <c r="P701" t="e">
        <f>_xlfn.TEXTBEFORE(_xlfn.TEXTAFTER(Table1[[#This Row],[description]],"Composer:"),CHAR(10))</f>
        <v>#N/A</v>
      </c>
      <c r="Q701" t="e">
        <f>_xlfn.TEXTBEFORE(_xlfn.TEXTAFTER(Table1[[#This Row],[description]],CHAR(10)&amp;"Music:"),CHAR(10))</f>
        <v>#N/A</v>
      </c>
      <c r="R701" t="e">
        <f>_xlfn.TEXTBEFORE(_xlfn.TEXTAFTER(Table1[[#This Row],[description]],CHAR(10)&amp;"Video:"),CHAR(10))</f>
        <v>#N/A</v>
      </c>
      <c r="S701" s="1" t="e">
        <f>HYPERLINK(_xlfn.TEXTBEFORE(_xlfn.TEXTAFTER(Table1[[#This Row],[description]],"YouTube Music:"),CHAR(10)))</f>
        <v>#N/A</v>
      </c>
      <c r="T701" s="1" t="e">
        <f>HYPERLINK(_xlfn.TEXTBEFORE(_xlfn.TEXTAFTER(Table1[[#This Row],[description]],"Spotify:"),CHAR(10)))</f>
        <v>#N/A</v>
      </c>
      <c r="U701" s="1" t="e">
        <f>HYPERLINK(_xlfn.TEXTBEFORE(_xlfn.TEXTAFTER(Table1[[#This Row],[description]],"Apple Music:"),CHAR(10)))</f>
        <v>#N/A</v>
      </c>
      <c r="V701" s="1" t="e">
        <f>HYPERLINK(_xlfn.TEXTBEFORE(_xlfn.TEXTAFTER(Table1[[#This Row],[description]], "JioSaavn:"),CHAR(10)))</f>
        <v>#N/A</v>
      </c>
      <c r="W701" s="1" t="e">
        <f>HYPERLINK(_xlfn.TEXTBEFORE(_xlfn.TEXTAFTER(Table1[[#This Row],[description]], "Instagram Reel:"),CHAR(10)))</f>
        <v>#N/A</v>
      </c>
    </row>
    <row r="702" spans="1:23" x14ac:dyDescent="0.3">
      <c r="A702" t="s">
        <v>11</v>
      </c>
      <c r="B702" t="s">
        <v>4977</v>
      </c>
      <c r="C702" t="s">
        <v>4978</v>
      </c>
      <c r="D702" t="s">
        <v>4979</v>
      </c>
      <c r="E702" t="s">
        <v>4976</v>
      </c>
      <c r="F702" t="s">
        <v>16</v>
      </c>
      <c r="G702" t="s">
        <v>3925</v>
      </c>
      <c r="H702" t="s">
        <v>4980</v>
      </c>
      <c r="I702" t="s">
        <v>4981</v>
      </c>
      <c r="J702" t="s">
        <v>4982</v>
      </c>
      <c r="K702" t="e">
        <f>LEFT(_xlfn.TEXTAFTER(Table1[[#This Row],[description]],"Music On:"),10)</f>
        <v>#N/A</v>
      </c>
      <c r="L702" t="str" cm="1">
        <f t="array" ref="L7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2" t="str">
        <f>_xlfn.TEXTBEFORE(Table1[[#This Row],[Title]],{":","(","-"})</f>
        <v xml:space="preserve">Jaan </v>
      </c>
      <c r="N702" t="e">
        <f>_xlfn.TEXTBEFORE(_xlfn.TEXTAFTER(Table1[[#This Row],[description]],"Singer:"),CHAR(10))</f>
        <v>#N/A</v>
      </c>
      <c r="O702" t="e">
        <f>_xlfn.TEXTBEFORE(_xlfn.TEXTAFTER(Table1[[#This Row],[description]],"Lyrics:"),CHAR(10))</f>
        <v>#N/A</v>
      </c>
      <c r="P702" t="e">
        <f>_xlfn.TEXTBEFORE(_xlfn.TEXTAFTER(Table1[[#This Row],[description]],"Composer:"),CHAR(10))</f>
        <v>#N/A</v>
      </c>
      <c r="Q702" t="e">
        <f>_xlfn.TEXTBEFORE(_xlfn.TEXTAFTER(Table1[[#This Row],[description]],CHAR(10)&amp;"Music:"),CHAR(10))</f>
        <v>#N/A</v>
      </c>
      <c r="R702" t="e">
        <f>_xlfn.TEXTBEFORE(_xlfn.TEXTAFTER(Table1[[#This Row],[description]],CHAR(10)&amp;"Video:"),CHAR(10))</f>
        <v>#N/A</v>
      </c>
      <c r="S702" s="1" t="e">
        <f>HYPERLINK(_xlfn.TEXTBEFORE(_xlfn.TEXTAFTER(Table1[[#This Row],[description]],"YouTube Music:"),CHAR(10)))</f>
        <v>#N/A</v>
      </c>
      <c r="T702" s="1" t="e">
        <f>HYPERLINK(_xlfn.TEXTBEFORE(_xlfn.TEXTAFTER(Table1[[#This Row],[description]],"Spotify:"),CHAR(10)))</f>
        <v>#N/A</v>
      </c>
      <c r="U702" s="1" t="e">
        <f>HYPERLINK(_xlfn.TEXTBEFORE(_xlfn.TEXTAFTER(Table1[[#This Row],[description]],"Apple Music:"),CHAR(10)))</f>
        <v>#N/A</v>
      </c>
      <c r="V702" s="1" t="e">
        <f>HYPERLINK(_xlfn.TEXTBEFORE(_xlfn.TEXTAFTER(Table1[[#This Row],[description]], "JioSaavn:"),CHAR(10)))</f>
        <v>#N/A</v>
      </c>
      <c r="W702" s="1" t="e">
        <f>HYPERLINK(_xlfn.TEXTBEFORE(_xlfn.TEXTAFTER(Table1[[#This Row],[description]], "Instagram Reel:"),CHAR(10)))</f>
        <v>#N/A</v>
      </c>
    </row>
    <row r="703" spans="1:23" x14ac:dyDescent="0.3">
      <c r="A703" t="s">
        <v>11</v>
      </c>
      <c r="B703" t="s">
        <v>4984</v>
      </c>
      <c r="C703" t="s">
        <v>4985</v>
      </c>
      <c r="D703" t="s">
        <v>4986</v>
      </c>
      <c r="E703" t="s">
        <v>4983</v>
      </c>
      <c r="F703" t="s">
        <v>16</v>
      </c>
      <c r="G703" t="s">
        <v>2507</v>
      </c>
      <c r="H703" t="s">
        <v>4987</v>
      </c>
      <c r="I703" t="s">
        <v>4988</v>
      </c>
      <c r="J703" t="s">
        <v>4989</v>
      </c>
      <c r="K703" t="e">
        <f>LEFT(_xlfn.TEXTAFTER(Table1[[#This Row],[description]],"Music On:"),10)</f>
        <v>#N/A</v>
      </c>
      <c r="L703" t="str" cm="1">
        <f t="array" ref="L7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3" t="str">
        <f>_xlfn.TEXTBEFORE(Table1[[#This Row],[Title]],{":","(","-"})</f>
        <v xml:space="preserve">Ehsaan </v>
      </c>
      <c r="N703" t="e">
        <f>_xlfn.TEXTBEFORE(_xlfn.TEXTAFTER(Table1[[#This Row],[description]],"Singer:"),CHAR(10))</f>
        <v>#N/A</v>
      </c>
      <c r="O703" t="e">
        <f>_xlfn.TEXTBEFORE(_xlfn.TEXTAFTER(Table1[[#This Row],[description]],"Lyrics:"),CHAR(10))</f>
        <v>#N/A</v>
      </c>
      <c r="P703" t="e">
        <f>_xlfn.TEXTBEFORE(_xlfn.TEXTAFTER(Table1[[#This Row],[description]],"Composer:"),CHAR(10))</f>
        <v>#N/A</v>
      </c>
      <c r="Q703" t="e">
        <f>_xlfn.TEXTBEFORE(_xlfn.TEXTAFTER(Table1[[#This Row],[description]],CHAR(10)&amp;"Music:"),CHAR(10))</f>
        <v>#N/A</v>
      </c>
      <c r="R703" t="e">
        <f>_xlfn.TEXTBEFORE(_xlfn.TEXTAFTER(Table1[[#This Row],[description]],CHAR(10)&amp;"Video:"),CHAR(10))</f>
        <v>#N/A</v>
      </c>
      <c r="S703" s="1" t="e">
        <f>HYPERLINK(_xlfn.TEXTBEFORE(_xlfn.TEXTAFTER(Table1[[#This Row],[description]],"YouTube Music:"),CHAR(10)))</f>
        <v>#N/A</v>
      </c>
      <c r="T703" s="1" t="e">
        <f>HYPERLINK(_xlfn.TEXTBEFORE(_xlfn.TEXTAFTER(Table1[[#This Row],[description]],"Spotify:"),CHAR(10)))</f>
        <v>#N/A</v>
      </c>
      <c r="U703" s="1" t="e">
        <f>HYPERLINK(_xlfn.TEXTBEFORE(_xlfn.TEXTAFTER(Table1[[#This Row],[description]],"Apple Music:"),CHAR(10)))</f>
        <v>#N/A</v>
      </c>
      <c r="V703" s="1" t="e">
        <f>HYPERLINK(_xlfn.TEXTBEFORE(_xlfn.TEXTAFTER(Table1[[#This Row],[description]], "JioSaavn:"),CHAR(10)))</f>
        <v>#N/A</v>
      </c>
      <c r="W703" s="1" t="e">
        <f>HYPERLINK(_xlfn.TEXTBEFORE(_xlfn.TEXTAFTER(Table1[[#This Row],[description]], "Instagram Reel:"),CHAR(10)))</f>
        <v>#N/A</v>
      </c>
    </row>
    <row r="704" spans="1:23" x14ac:dyDescent="0.3">
      <c r="A704" t="s">
        <v>11</v>
      </c>
      <c r="B704" t="s">
        <v>4991</v>
      </c>
      <c r="C704" t="s">
        <v>4992</v>
      </c>
      <c r="D704" t="s">
        <v>4993</v>
      </c>
      <c r="E704" t="s">
        <v>4990</v>
      </c>
      <c r="F704" t="s">
        <v>16</v>
      </c>
      <c r="G704" t="s">
        <v>745</v>
      </c>
      <c r="H704" t="s">
        <v>4994</v>
      </c>
      <c r="I704" t="s">
        <v>4995</v>
      </c>
      <c r="J704" t="s">
        <v>4996</v>
      </c>
      <c r="K704" t="e">
        <f>LEFT(_xlfn.TEXTAFTER(Table1[[#This Row],[description]],"Music On:"),10)</f>
        <v>#N/A</v>
      </c>
      <c r="L704" t="str" cm="1">
        <f t="array" ref="L7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4" t="str">
        <f>_xlfn.TEXTBEFORE(Table1[[#This Row],[Title]],{":","(","-"})</f>
        <v xml:space="preserve">Goriye </v>
      </c>
      <c r="N704" t="e">
        <f>_xlfn.TEXTBEFORE(_xlfn.TEXTAFTER(Table1[[#This Row],[description]],"Singer:"),CHAR(10))</f>
        <v>#N/A</v>
      </c>
      <c r="O704" t="e">
        <f>_xlfn.TEXTBEFORE(_xlfn.TEXTAFTER(Table1[[#This Row],[description]],"Lyrics:"),CHAR(10))</f>
        <v>#N/A</v>
      </c>
      <c r="P704" t="e">
        <f>_xlfn.TEXTBEFORE(_xlfn.TEXTAFTER(Table1[[#This Row],[description]],"Composer:"),CHAR(10))</f>
        <v>#N/A</v>
      </c>
      <c r="Q704" t="e">
        <f>_xlfn.TEXTBEFORE(_xlfn.TEXTAFTER(Table1[[#This Row],[description]],CHAR(10)&amp;"Music:"),CHAR(10))</f>
        <v>#N/A</v>
      </c>
      <c r="R704" t="e">
        <f>_xlfn.TEXTBEFORE(_xlfn.TEXTAFTER(Table1[[#This Row],[description]],CHAR(10)&amp;"Video:"),CHAR(10))</f>
        <v>#N/A</v>
      </c>
      <c r="S704" s="1" t="e">
        <f>HYPERLINK(_xlfn.TEXTBEFORE(_xlfn.TEXTAFTER(Table1[[#This Row],[description]],"YouTube Music:"),CHAR(10)))</f>
        <v>#N/A</v>
      </c>
      <c r="T704" s="1" t="e">
        <f>HYPERLINK(_xlfn.TEXTBEFORE(_xlfn.TEXTAFTER(Table1[[#This Row],[description]],"Spotify:"),CHAR(10)))</f>
        <v>#N/A</v>
      </c>
      <c r="U704" s="1" t="e">
        <f>HYPERLINK(_xlfn.TEXTBEFORE(_xlfn.TEXTAFTER(Table1[[#This Row],[description]],"Apple Music:"),CHAR(10)))</f>
        <v>#N/A</v>
      </c>
      <c r="V704" s="1" t="e">
        <f>HYPERLINK(_xlfn.TEXTBEFORE(_xlfn.TEXTAFTER(Table1[[#This Row],[description]], "JioSaavn:"),CHAR(10)))</f>
        <v>#N/A</v>
      </c>
      <c r="W704" s="1" t="e">
        <f>HYPERLINK(_xlfn.TEXTBEFORE(_xlfn.TEXTAFTER(Table1[[#This Row],[description]], "Instagram Reel:"),CHAR(10)))</f>
        <v>#N/A</v>
      </c>
    </row>
    <row r="705" spans="1:23" x14ac:dyDescent="0.3">
      <c r="A705" t="s">
        <v>11</v>
      </c>
      <c r="B705" t="s">
        <v>4998</v>
      </c>
      <c r="C705" t="s">
        <v>4999</v>
      </c>
      <c r="D705" t="s">
        <v>5000</v>
      </c>
      <c r="E705" t="s">
        <v>4997</v>
      </c>
      <c r="F705" t="s">
        <v>16</v>
      </c>
      <c r="G705" t="s">
        <v>578</v>
      </c>
      <c r="H705" t="s">
        <v>5001</v>
      </c>
      <c r="I705" t="s">
        <v>5002</v>
      </c>
      <c r="J705" t="s">
        <v>5003</v>
      </c>
      <c r="K705" t="e">
        <f>LEFT(_xlfn.TEXTAFTER(Table1[[#This Row],[description]],"Music On:"),10)</f>
        <v>#N/A</v>
      </c>
      <c r="L705" t="str" cm="1">
        <f t="array" ref="L7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5" t="str">
        <f>_xlfn.TEXTBEFORE(Table1[[#This Row],[Title]],{":","(","-"})</f>
        <v xml:space="preserve">Jattwaad </v>
      </c>
      <c r="N705" t="e">
        <f>_xlfn.TEXTBEFORE(_xlfn.TEXTAFTER(Table1[[#This Row],[description]],"Singer:"),CHAR(10))</f>
        <v>#N/A</v>
      </c>
      <c r="O705" t="e">
        <f>_xlfn.TEXTBEFORE(_xlfn.TEXTAFTER(Table1[[#This Row],[description]],"Lyrics:"),CHAR(10))</f>
        <v>#N/A</v>
      </c>
      <c r="P705" t="e">
        <f>_xlfn.TEXTBEFORE(_xlfn.TEXTAFTER(Table1[[#This Row],[description]],"Composer:"),CHAR(10))</f>
        <v>#N/A</v>
      </c>
      <c r="Q705" t="e">
        <f>_xlfn.TEXTBEFORE(_xlfn.TEXTAFTER(Table1[[#This Row],[description]],CHAR(10)&amp;"Music:"),CHAR(10))</f>
        <v>#N/A</v>
      </c>
      <c r="R705" t="e">
        <f>_xlfn.TEXTBEFORE(_xlfn.TEXTAFTER(Table1[[#This Row],[description]],CHAR(10)&amp;"Video:"),CHAR(10))</f>
        <v>#N/A</v>
      </c>
      <c r="S705" s="1" t="e">
        <f>HYPERLINK(_xlfn.TEXTBEFORE(_xlfn.TEXTAFTER(Table1[[#This Row],[description]],"YouTube Music:"),CHAR(10)))</f>
        <v>#N/A</v>
      </c>
      <c r="T705" s="1" t="e">
        <f>HYPERLINK(_xlfn.TEXTBEFORE(_xlfn.TEXTAFTER(Table1[[#This Row],[description]],"Spotify:"),CHAR(10)))</f>
        <v>#N/A</v>
      </c>
      <c r="U705" s="1" t="e">
        <f>HYPERLINK(_xlfn.TEXTBEFORE(_xlfn.TEXTAFTER(Table1[[#This Row],[description]],"Apple Music:"),CHAR(10)))</f>
        <v>#N/A</v>
      </c>
      <c r="V705" s="1" t="e">
        <f>HYPERLINK(_xlfn.TEXTBEFORE(_xlfn.TEXTAFTER(Table1[[#This Row],[description]], "JioSaavn:"),CHAR(10)))</f>
        <v>#N/A</v>
      </c>
      <c r="W705" s="1" t="e">
        <f>HYPERLINK(_xlfn.TEXTBEFORE(_xlfn.TEXTAFTER(Table1[[#This Row],[description]], "Instagram Reel:"),CHAR(10)))</f>
        <v>#N/A</v>
      </c>
    </row>
    <row r="706" spans="1:23" x14ac:dyDescent="0.3">
      <c r="A706" t="s">
        <v>11</v>
      </c>
      <c r="B706" t="s">
        <v>5005</v>
      </c>
      <c r="C706" t="s">
        <v>5006</v>
      </c>
      <c r="D706" t="s">
        <v>5007</v>
      </c>
      <c r="E706" t="s">
        <v>5004</v>
      </c>
      <c r="F706" t="s">
        <v>16</v>
      </c>
      <c r="G706" t="s">
        <v>738</v>
      </c>
      <c r="H706" t="s">
        <v>5008</v>
      </c>
      <c r="I706" t="s">
        <v>5009</v>
      </c>
      <c r="J706" t="s">
        <v>5010</v>
      </c>
      <c r="K706" t="e">
        <f>LEFT(_xlfn.TEXTAFTER(Table1[[#This Row],[description]],"Music On:"),10)</f>
        <v>#N/A</v>
      </c>
      <c r="L706" t="str" cm="1">
        <f t="array" ref="L7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6" t="str">
        <f>_xlfn.TEXTBEFORE(Table1[[#This Row],[Title]],{":","(","-"})</f>
        <v xml:space="preserve">Mohh </v>
      </c>
      <c r="N706" t="e">
        <f>_xlfn.TEXTBEFORE(_xlfn.TEXTAFTER(Table1[[#This Row],[description]],"Singer:"),CHAR(10))</f>
        <v>#N/A</v>
      </c>
      <c r="O706" t="e">
        <f>_xlfn.TEXTBEFORE(_xlfn.TEXTAFTER(Table1[[#This Row],[description]],"Lyrics:"),CHAR(10))</f>
        <v>#N/A</v>
      </c>
      <c r="P706" t="e">
        <f>_xlfn.TEXTBEFORE(_xlfn.TEXTAFTER(Table1[[#This Row],[description]],"Composer:"),CHAR(10))</f>
        <v>#N/A</v>
      </c>
      <c r="Q706" t="e">
        <f>_xlfn.TEXTBEFORE(_xlfn.TEXTAFTER(Table1[[#This Row],[description]],CHAR(10)&amp;"Music:"),CHAR(10))</f>
        <v>#N/A</v>
      </c>
      <c r="R706" t="e">
        <f>_xlfn.TEXTBEFORE(_xlfn.TEXTAFTER(Table1[[#This Row],[description]],CHAR(10)&amp;"Video:"),CHAR(10))</f>
        <v>#N/A</v>
      </c>
      <c r="S706" s="1" t="e">
        <f>HYPERLINK(_xlfn.TEXTBEFORE(_xlfn.TEXTAFTER(Table1[[#This Row],[description]],"YouTube Music:"),CHAR(10)))</f>
        <v>#N/A</v>
      </c>
      <c r="T706" s="1" t="e">
        <f>HYPERLINK(_xlfn.TEXTBEFORE(_xlfn.TEXTAFTER(Table1[[#This Row],[description]],"Spotify:"),CHAR(10)))</f>
        <v>#N/A</v>
      </c>
      <c r="U706" s="1" t="e">
        <f>HYPERLINK(_xlfn.TEXTBEFORE(_xlfn.TEXTAFTER(Table1[[#This Row],[description]],"Apple Music:"),CHAR(10)))</f>
        <v>#N/A</v>
      </c>
      <c r="V706" s="1" t="e">
        <f>HYPERLINK(_xlfn.TEXTBEFORE(_xlfn.TEXTAFTER(Table1[[#This Row],[description]], "JioSaavn:"),CHAR(10)))</f>
        <v>#N/A</v>
      </c>
      <c r="W706" s="1" t="e">
        <f>HYPERLINK(_xlfn.TEXTBEFORE(_xlfn.TEXTAFTER(Table1[[#This Row],[description]], "Instagram Reel:"),CHAR(10)))</f>
        <v>#N/A</v>
      </c>
    </row>
    <row r="707" spans="1:23" x14ac:dyDescent="0.3">
      <c r="A707" t="s">
        <v>11</v>
      </c>
      <c r="B707" t="s">
        <v>5012</v>
      </c>
      <c r="C707" t="s">
        <v>5013</v>
      </c>
      <c r="D707" t="s">
        <v>5014</v>
      </c>
      <c r="E707" t="s">
        <v>5011</v>
      </c>
      <c r="F707" t="s">
        <v>16</v>
      </c>
      <c r="G707" t="s">
        <v>477</v>
      </c>
      <c r="H707" t="s">
        <v>5015</v>
      </c>
      <c r="I707" t="s">
        <v>5016</v>
      </c>
      <c r="J707" t="s">
        <v>5017</v>
      </c>
      <c r="K707" t="e">
        <f>LEFT(_xlfn.TEXTAFTER(Table1[[#This Row],[description]],"Music On:"),10)</f>
        <v>#N/A</v>
      </c>
      <c r="L707" t="str" cm="1">
        <f t="array" ref="L7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7" t="str">
        <f>_xlfn.TEXTBEFORE(Table1[[#This Row],[Title]],{":","(","-"})</f>
        <v xml:space="preserve">Tere Bare </v>
      </c>
      <c r="N707" t="e">
        <f>_xlfn.TEXTBEFORE(_xlfn.TEXTAFTER(Table1[[#This Row],[description]],"Singer:"),CHAR(10))</f>
        <v>#N/A</v>
      </c>
      <c r="O707" t="e">
        <f>_xlfn.TEXTBEFORE(_xlfn.TEXTAFTER(Table1[[#This Row],[description]],"Lyrics:"),CHAR(10))</f>
        <v>#N/A</v>
      </c>
      <c r="P707" t="e">
        <f>_xlfn.TEXTBEFORE(_xlfn.TEXTAFTER(Table1[[#This Row],[description]],"Composer:"),CHAR(10))</f>
        <v>#N/A</v>
      </c>
      <c r="Q707" t="e">
        <f>_xlfn.TEXTBEFORE(_xlfn.TEXTAFTER(Table1[[#This Row],[description]],CHAR(10)&amp;"Music:"),CHAR(10))</f>
        <v>#N/A</v>
      </c>
      <c r="R707" t="e">
        <f>_xlfn.TEXTBEFORE(_xlfn.TEXTAFTER(Table1[[#This Row],[description]],CHAR(10)&amp;"Video:"),CHAR(10))</f>
        <v>#N/A</v>
      </c>
      <c r="S707" s="1" t="e">
        <f>HYPERLINK(_xlfn.TEXTBEFORE(_xlfn.TEXTAFTER(Table1[[#This Row],[description]],"YouTube Music:"),CHAR(10)))</f>
        <v>#N/A</v>
      </c>
      <c r="T707" s="1" t="e">
        <f>HYPERLINK(_xlfn.TEXTBEFORE(_xlfn.TEXTAFTER(Table1[[#This Row],[description]],"Spotify:"),CHAR(10)))</f>
        <v>#N/A</v>
      </c>
      <c r="U707" s="1" t="e">
        <f>HYPERLINK(_xlfn.TEXTBEFORE(_xlfn.TEXTAFTER(Table1[[#This Row],[description]],"Apple Music:"),CHAR(10)))</f>
        <v>#N/A</v>
      </c>
      <c r="V707" s="1" t="e">
        <f>HYPERLINK(_xlfn.TEXTBEFORE(_xlfn.TEXTAFTER(Table1[[#This Row],[description]], "JioSaavn:"),CHAR(10)))</f>
        <v>#N/A</v>
      </c>
      <c r="W707" s="1" t="e">
        <f>HYPERLINK(_xlfn.TEXTBEFORE(_xlfn.TEXTAFTER(Table1[[#This Row],[description]], "Instagram Reel:"),CHAR(10)))</f>
        <v>#N/A</v>
      </c>
    </row>
    <row r="708" spans="1:23" x14ac:dyDescent="0.3">
      <c r="A708" t="s">
        <v>11</v>
      </c>
      <c r="B708" t="s">
        <v>5019</v>
      </c>
      <c r="C708" t="s">
        <v>5020</v>
      </c>
      <c r="D708" t="s">
        <v>5021</v>
      </c>
      <c r="E708" t="s">
        <v>5018</v>
      </c>
      <c r="F708" t="s">
        <v>3731</v>
      </c>
      <c r="G708" t="s">
        <v>1168</v>
      </c>
      <c r="H708" t="s">
        <v>5022</v>
      </c>
      <c r="I708" t="s">
        <v>5023</v>
      </c>
      <c r="J708" t="s">
        <v>5024</v>
      </c>
      <c r="K708" t="e">
        <f>LEFT(_xlfn.TEXTAFTER(Table1[[#This Row],[description]],"Music On:"),10)</f>
        <v>#N/A</v>
      </c>
      <c r="L708" t="str" cm="1">
        <f t="array" ref="L7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8" t="str">
        <f>_xlfn.TEXTBEFORE(Table1[[#This Row],[Title]],{":","(","-"})</f>
        <v xml:space="preserve">Ro Ro Ke </v>
      </c>
      <c r="N708" t="e">
        <f>_xlfn.TEXTBEFORE(_xlfn.TEXTAFTER(Table1[[#This Row],[description]],"Singer:"),CHAR(10))</f>
        <v>#N/A</v>
      </c>
      <c r="O708" t="e">
        <f>_xlfn.TEXTBEFORE(_xlfn.TEXTAFTER(Table1[[#This Row],[description]],"Lyrics:"),CHAR(10))</f>
        <v>#N/A</v>
      </c>
      <c r="P708" t="e">
        <f>_xlfn.TEXTBEFORE(_xlfn.TEXTAFTER(Table1[[#This Row],[description]],"Composer:"),CHAR(10))</f>
        <v>#N/A</v>
      </c>
      <c r="Q708" t="e">
        <f>_xlfn.TEXTBEFORE(_xlfn.TEXTAFTER(Table1[[#This Row],[description]],CHAR(10)&amp;"Music:"),CHAR(10))</f>
        <v>#N/A</v>
      </c>
      <c r="R708" t="e">
        <f>_xlfn.TEXTBEFORE(_xlfn.TEXTAFTER(Table1[[#This Row],[description]],CHAR(10)&amp;"Video:"),CHAR(10))</f>
        <v>#N/A</v>
      </c>
      <c r="S708" s="1" t="e">
        <f>HYPERLINK(_xlfn.TEXTBEFORE(_xlfn.TEXTAFTER(Table1[[#This Row],[description]],"YouTube Music:"),CHAR(10)))</f>
        <v>#N/A</v>
      </c>
      <c r="T708" s="1" t="e">
        <f>HYPERLINK(_xlfn.TEXTBEFORE(_xlfn.TEXTAFTER(Table1[[#This Row],[description]],"Spotify:"),CHAR(10)))</f>
        <v>#N/A</v>
      </c>
      <c r="U708" s="1" t="e">
        <f>HYPERLINK(_xlfn.TEXTBEFORE(_xlfn.TEXTAFTER(Table1[[#This Row],[description]],"Apple Music:"),CHAR(10)))</f>
        <v>#N/A</v>
      </c>
      <c r="V708" s="1" t="e">
        <f>HYPERLINK(_xlfn.TEXTBEFORE(_xlfn.TEXTAFTER(Table1[[#This Row],[description]], "JioSaavn:"),CHAR(10)))</f>
        <v>#N/A</v>
      </c>
      <c r="W708" s="1" t="e">
        <f>HYPERLINK(_xlfn.TEXTBEFORE(_xlfn.TEXTAFTER(Table1[[#This Row],[description]], "Instagram Reel:"),CHAR(10)))</f>
        <v>#N/A</v>
      </c>
    </row>
    <row r="709" spans="1:23" x14ac:dyDescent="0.3">
      <c r="A709" t="s">
        <v>11</v>
      </c>
      <c r="B709" t="s">
        <v>5026</v>
      </c>
      <c r="C709" t="s">
        <v>5027</v>
      </c>
      <c r="D709" t="s">
        <v>5028</v>
      </c>
      <c r="E709" t="s">
        <v>5025</v>
      </c>
      <c r="F709" t="s">
        <v>3731</v>
      </c>
      <c r="G709" t="s">
        <v>153</v>
      </c>
      <c r="H709" t="s">
        <v>5029</v>
      </c>
      <c r="I709" t="s">
        <v>5030</v>
      </c>
      <c r="J709" t="s">
        <v>5031</v>
      </c>
      <c r="K709" t="e">
        <f>LEFT(_xlfn.TEXTAFTER(Table1[[#This Row],[description]],"Music On:"),10)</f>
        <v>#N/A</v>
      </c>
      <c r="L709" t="str" cm="1">
        <f t="array" ref="L7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09" t="str">
        <f>_xlfn.TEXTBEFORE(Table1[[#This Row],[Title]],{":","(","-"})</f>
        <v xml:space="preserve">Guns And Guts </v>
      </c>
      <c r="N709" t="e">
        <f>_xlfn.TEXTBEFORE(_xlfn.TEXTAFTER(Table1[[#This Row],[description]],"Singer:"),CHAR(10))</f>
        <v>#N/A</v>
      </c>
      <c r="O709" t="e">
        <f>_xlfn.TEXTBEFORE(_xlfn.TEXTAFTER(Table1[[#This Row],[description]],"Lyrics:"),CHAR(10))</f>
        <v>#N/A</v>
      </c>
      <c r="P709" t="e">
        <f>_xlfn.TEXTBEFORE(_xlfn.TEXTAFTER(Table1[[#This Row],[description]],"Composer:"),CHAR(10))</f>
        <v>#N/A</v>
      </c>
      <c r="Q709" t="e">
        <f>_xlfn.TEXTBEFORE(_xlfn.TEXTAFTER(Table1[[#This Row],[description]],CHAR(10)&amp;"Music:"),CHAR(10))</f>
        <v>#N/A</v>
      </c>
      <c r="R709" t="e">
        <f>_xlfn.TEXTBEFORE(_xlfn.TEXTAFTER(Table1[[#This Row],[description]],CHAR(10)&amp;"Video:"),CHAR(10))</f>
        <v>#N/A</v>
      </c>
      <c r="S709" s="1" t="e">
        <f>HYPERLINK(_xlfn.TEXTBEFORE(_xlfn.TEXTAFTER(Table1[[#This Row],[description]],"YouTube Music:"),CHAR(10)))</f>
        <v>#N/A</v>
      </c>
      <c r="T709" s="1" t="e">
        <f>HYPERLINK(_xlfn.TEXTBEFORE(_xlfn.TEXTAFTER(Table1[[#This Row],[description]],"Spotify:"),CHAR(10)))</f>
        <v>#N/A</v>
      </c>
      <c r="U709" s="1" t="e">
        <f>HYPERLINK(_xlfn.TEXTBEFORE(_xlfn.TEXTAFTER(Table1[[#This Row],[description]],"Apple Music:"),CHAR(10)))</f>
        <v>#N/A</v>
      </c>
      <c r="V709" s="1" t="e">
        <f>HYPERLINK(_xlfn.TEXTBEFORE(_xlfn.TEXTAFTER(Table1[[#This Row],[description]], "JioSaavn:"),CHAR(10)))</f>
        <v>#N/A</v>
      </c>
      <c r="W709" s="1" t="e">
        <f>HYPERLINK(_xlfn.TEXTBEFORE(_xlfn.TEXTAFTER(Table1[[#This Row],[description]], "Instagram Reel:"),CHAR(10)))</f>
        <v>#N/A</v>
      </c>
    </row>
    <row r="710" spans="1:23" x14ac:dyDescent="0.3">
      <c r="A710" t="s">
        <v>11</v>
      </c>
      <c r="B710" t="s">
        <v>5033</v>
      </c>
      <c r="C710" t="s">
        <v>5034</v>
      </c>
      <c r="D710" t="s">
        <v>5035</v>
      </c>
      <c r="E710" t="s">
        <v>5032</v>
      </c>
      <c r="F710" t="s">
        <v>3731</v>
      </c>
      <c r="G710" t="s">
        <v>885</v>
      </c>
      <c r="H710" t="s">
        <v>5036</v>
      </c>
      <c r="I710" t="s">
        <v>5037</v>
      </c>
      <c r="J710" t="s">
        <v>5038</v>
      </c>
      <c r="K710" t="e">
        <f>LEFT(_xlfn.TEXTAFTER(Table1[[#This Row],[description]],"Music On:"),10)</f>
        <v>#N/A</v>
      </c>
      <c r="L710" t="str" cm="1">
        <f t="array" ref="L7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0" t="str">
        <f>_xlfn.TEXTBEFORE(Table1[[#This Row],[Title]],{":","(","-"})</f>
        <v xml:space="preserve">Kali Range </v>
      </c>
      <c r="N710" t="e">
        <f>_xlfn.TEXTBEFORE(_xlfn.TEXTAFTER(Table1[[#This Row],[description]],"Singer:"),CHAR(10))</f>
        <v>#N/A</v>
      </c>
      <c r="O710" t="e">
        <f>_xlfn.TEXTBEFORE(_xlfn.TEXTAFTER(Table1[[#This Row],[description]],"Lyrics:"),CHAR(10))</f>
        <v>#N/A</v>
      </c>
      <c r="P710" t="e">
        <f>_xlfn.TEXTBEFORE(_xlfn.TEXTAFTER(Table1[[#This Row],[description]],"Composer:"),CHAR(10))</f>
        <v>#N/A</v>
      </c>
      <c r="Q710" t="e">
        <f>_xlfn.TEXTBEFORE(_xlfn.TEXTAFTER(Table1[[#This Row],[description]],CHAR(10)&amp;"Music:"),CHAR(10))</f>
        <v>#N/A</v>
      </c>
      <c r="R710" t="e">
        <f>_xlfn.TEXTBEFORE(_xlfn.TEXTAFTER(Table1[[#This Row],[description]],CHAR(10)&amp;"Video:"),CHAR(10))</f>
        <v>#N/A</v>
      </c>
      <c r="S710" s="1" t="e">
        <f>HYPERLINK(_xlfn.TEXTBEFORE(_xlfn.TEXTAFTER(Table1[[#This Row],[description]],"YouTube Music:"),CHAR(10)))</f>
        <v>#N/A</v>
      </c>
      <c r="T710" s="1" t="e">
        <f>HYPERLINK(_xlfn.TEXTBEFORE(_xlfn.TEXTAFTER(Table1[[#This Row],[description]],"Spotify:"),CHAR(10)))</f>
        <v>#N/A</v>
      </c>
      <c r="U710" s="1" t="e">
        <f>HYPERLINK(_xlfn.TEXTBEFORE(_xlfn.TEXTAFTER(Table1[[#This Row],[description]],"Apple Music:"),CHAR(10)))</f>
        <v>#N/A</v>
      </c>
      <c r="V710" s="1" t="e">
        <f>HYPERLINK(_xlfn.TEXTBEFORE(_xlfn.TEXTAFTER(Table1[[#This Row],[description]], "JioSaavn:"),CHAR(10)))</f>
        <v>#N/A</v>
      </c>
      <c r="W710" s="1" t="e">
        <f>HYPERLINK(_xlfn.TEXTBEFORE(_xlfn.TEXTAFTER(Table1[[#This Row],[description]], "Instagram Reel:"),CHAR(10)))</f>
        <v>#N/A</v>
      </c>
    </row>
    <row r="711" spans="1:23" x14ac:dyDescent="0.3">
      <c r="A711" t="s">
        <v>11</v>
      </c>
      <c r="B711" t="s">
        <v>5040</v>
      </c>
      <c r="C711" t="s">
        <v>5041</v>
      </c>
      <c r="D711" t="s">
        <v>5042</v>
      </c>
      <c r="E711" t="s">
        <v>5039</v>
      </c>
      <c r="F711" t="s">
        <v>3731</v>
      </c>
      <c r="G711" t="s">
        <v>270</v>
      </c>
      <c r="H711" t="s">
        <v>5043</v>
      </c>
      <c r="I711" t="s">
        <v>5044</v>
      </c>
      <c r="J711" t="s">
        <v>5045</v>
      </c>
      <c r="K711" t="e">
        <f>LEFT(_xlfn.TEXTAFTER(Table1[[#This Row],[description]],"Music On:"),10)</f>
        <v>#N/A</v>
      </c>
      <c r="L711" t="str" cm="1">
        <f t="array" ref="L7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1" t="str">
        <f>_xlfn.TEXTBEFORE(Table1[[#This Row],[Title]],{":","(","-"})</f>
        <v xml:space="preserve">Tere Naal </v>
      </c>
      <c r="N711" t="e">
        <f>_xlfn.TEXTBEFORE(_xlfn.TEXTAFTER(Table1[[#This Row],[description]],"Singer:"),CHAR(10))</f>
        <v>#N/A</v>
      </c>
      <c r="O711" t="e">
        <f>_xlfn.TEXTBEFORE(_xlfn.TEXTAFTER(Table1[[#This Row],[description]],"Lyrics:"),CHAR(10))</f>
        <v>#N/A</v>
      </c>
      <c r="P711" t="e">
        <f>_xlfn.TEXTBEFORE(_xlfn.TEXTAFTER(Table1[[#This Row],[description]],"Composer:"),CHAR(10))</f>
        <v>#N/A</v>
      </c>
      <c r="Q711" t="e">
        <f>_xlfn.TEXTBEFORE(_xlfn.TEXTAFTER(Table1[[#This Row],[description]],CHAR(10)&amp;"Music:"),CHAR(10))</f>
        <v>#N/A</v>
      </c>
      <c r="R711" t="e">
        <f>_xlfn.TEXTBEFORE(_xlfn.TEXTAFTER(Table1[[#This Row],[description]],CHAR(10)&amp;"Video:"),CHAR(10))</f>
        <v>#N/A</v>
      </c>
      <c r="S711" s="1" t="e">
        <f>HYPERLINK(_xlfn.TEXTBEFORE(_xlfn.TEXTAFTER(Table1[[#This Row],[description]],"YouTube Music:"),CHAR(10)))</f>
        <v>#N/A</v>
      </c>
      <c r="T711" s="1" t="e">
        <f>HYPERLINK(_xlfn.TEXTBEFORE(_xlfn.TEXTAFTER(Table1[[#This Row],[description]],"Spotify:"),CHAR(10)))</f>
        <v>#N/A</v>
      </c>
      <c r="U711" s="1" t="e">
        <f>HYPERLINK(_xlfn.TEXTBEFORE(_xlfn.TEXTAFTER(Table1[[#This Row],[description]],"Apple Music:"),CHAR(10)))</f>
        <v>#N/A</v>
      </c>
      <c r="V711" s="1" t="e">
        <f>HYPERLINK(_xlfn.TEXTBEFORE(_xlfn.TEXTAFTER(Table1[[#This Row],[description]], "JioSaavn:"),CHAR(10)))</f>
        <v>#N/A</v>
      </c>
      <c r="W711" s="1" t="e">
        <f>HYPERLINK(_xlfn.TEXTBEFORE(_xlfn.TEXTAFTER(Table1[[#This Row],[description]], "Instagram Reel:"),CHAR(10)))</f>
        <v>#N/A</v>
      </c>
    </row>
    <row r="712" spans="1:23" x14ac:dyDescent="0.3">
      <c r="A712" t="s">
        <v>11</v>
      </c>
      <c r="B712" t="s">
        <v>5047</v>
      </c>
      <c r="C712" t="s">
        <v>4937</v>
      </c>
      <c r="D712" t="s">
        <v>5048</v>
      </c>
      <c r="E712" t="s">
        <v>5046</v>
      </c>
      <c r="F712" t="s">
        <v>3731</v>
      </c>
      <c r="G712" t="s">
        <v>41</v>
      </c>
      <c r="H712" t="s">
        <v>5049</v>
      </c>
      <c r="I712" t="s">
        <v>5050</v>
      </c>
      <c r="J712" t="s">
        <v>5051</v>
      </c>
      <c r="K712" t="e">
        <f>LEFT(_xlfn.TEXTAFTER(Table1[[#This Row],[description]],"Music On:"),10)</f>
        <v>#N/A</v>
      </c>
      <c r="L712" t="str" cm="1">
        <f t="array" ref="L7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2" t="str">
        <f>_xlfn.TEXTBEFORE(Table1[[#This Row],[Title]],{":","(","-"})</f>
        <v xml:space="preserve">Moonroof </v>
      </c>
      <c r="N712" t="e">
        <f>_xlfn.TEXTBEFORE(_xlfn.TEXTAFTER(Table1[[#This Row],[description]],"Singer:"),CHAR(10))</f>
        <v>#N/A</v>
      </c>
      <c r="O712" t="e">
        <f>_xlfn.TEXTBEFORE(_xlfn.TEXTAFTER(Table1[[#This Row],[description]],"Lyrics:"),CHAR(10))</f>
        <v>#N/A</v>
      </c>
      <c r="P712" t="e">
        <f>_xlfn.TEXTBEFORE(_xlfn.TEXTAFTER(Table1[[#This Row],[description]],"Composer:"),CHAR(10))</f>
        <v>#N/A</v>
      </c>
      <c r="Q712" t="e">
        <f>_xlfn.TEXTBEFORE(_xlfn.TEXTAFTER(Table1[[#This Row],[description]],CHAR(10)&amp;"Music:"),CHAR(10))</f>
        <v>#N/A</v>
      </c>
      <c r="R712" t="e">
        <f>_xlfn.TEXTBEFORE(_xlfn.TEXTAFTER(Table1[[#This Row],[description]],CHAR(10)&amp;"Video:"),CHAR(10))</f>
        <v>#N/A</v>
      </c>
      <c r="S712" s="1" t="e">
        <f>HYPERLINK(_xlfn.TEXTBEFORE(_xlfn.TEXTAFTER(Table1[[#This Row],[description]],"YouTube Music:"),CHAR(10)))</f>
        <v>#N/A</v>
      </c>
      <c r="T712" s="1" t="e">
        <f>HYPERLINK(_xlfn.TEXTBEFORE(_xlfn.TEXTAFTER(Table1[[#This Row],[description]],"Spotify:"),CHAR(10)))</f>
        <v>#N/A</v>
      </c>
      <c r="U712" s="1" t="e">
        <f>HYPERLINK(_xlfn.TEXTBEFORE(_xlfn.TEXTAFTER(Table1[[#This Row],[description]],"Apple Music:"),CHAR(10)))</f>
        <v>#N/A</v>
      </c>
      <c r="V712" s="1" t="e">
        <f>HYPERLINK(_xlfn.TEXTBEFORE(_xlfn.TEXTAFTER(Table1[[#This Row],[description]], "JioSaavn:"),CHAR(10)))</f>
        <v>#N/A</v>
      </c>
      <c r="W712" s="1" t="e">
        <f>HYPERLINK(_xlfn.TEXTBEFORE(_xlfn.TEXTAFTER(Table1[[#This Row],[description]], "Instagram Reel:"),CHAR(10)))</f>
        <v>#N/A</v>
      </c>
    </row>
    <row r="713" spans="1:23" x14ac:dyDescent="0.3">
      <c r="A713" t="s">
        <v>11</v>
      </c>
      <c r="B713" t="s">
        <v>5053</v>
      </c>
      <c r="C713" t="s">
        <v>1604</v>
      </c>
      <c r="D713" t="s">
        <v>5054</v>
      </c>
      <c r="E713" t="s">
        <v>5052</v>
      </c>
      <c r="F713" t="s">
        <v>3731</v>
      </c>
      <c r="G713" t="s">
        <v>554</v>
      </c>
      <c r="H713" t="s">
        <v>5055</v>
      </c>
      <c r="I713" t="s">
        <v>5056</v>
      </c>
      <c r="J713" t="s">
        <v>5057</v>
      </c>
      <c r="K713" t="e">
        <f>LEFT(_xlfn.TEXTAFTER(Table1[[#This Row],[description]],"Music On:"),10)</f>
        <v>#N/A</v>
      </c>
      <c r="L713" t="str" cm="1">
        <f t="array" ref="L7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713" t="str">
        <f>_xlfn.TEXTBEFORE(Table1[[#This Row],[Title]],{":","(","-"})</f>
        <v xml:space="preserve">Kalli Ho Gai </v>
      </c>
      <c r="N713" t="e">
        <f>_xlfn.TEXTBEFORE(_xlfn.TEXTAFTER(Table1[[#This Row],[description]],"Singer:"),CHAR(10))</f>
        <v>#N/A</v>
      </c>
      <c r="O713" t="e">
        <f>_xlfn.TEXTBEFORE(_xlfn.TEXTAFTER(Table1[[#This Row],[description]],"Lyrics:"),CHAR(10))</f>
        <v>#N/A</v>
      </c>
      <c r="P713" t="e">
        <f>_xlfn.TEXTBEFORE(_xlfn.TEXTAFTER(Table1[[#This Row],[description]],"Composer:"),CHAR(10))</f>
        <v>#N/A</v>
      </c>
      <c r="Q713" t="e">
        <f>_xlfn.TEXTBEFORE(_xlfn.TEXTAFTER(Table1[[#This Row],[description]],CHAR(10)&amp;"Music:"),CHAR(10))</f>
        <v>#N/A</v>
      </c>
      <c r="R713" t="e">
        <f>_xlfn.TEXTBEFORE(_xlfn.TEXTAFTER(Table1[[#This Row],[description]],CHAR(10)&amp;"Video:"),CHAR(10))</f>
        <v>#N/A</v>
      </c>
      <c r="S713" s="1" t="e">
        <f>HYPERLINK(_xlfn.TEXTBEFORE(_xlfn.TEXTAFTER(Table1[[#This Row],[description]],"YouTube Music:"),CHAR(10)))</f>
        <v>#N/A</v>
      </c>
      <c r="T713" s="1" t="e">
        <f>HYPERLINK(_xlfn.TEXTBEFORE(_xlfn.TEXTAFTER(Table1[[#This Row],[description]],"Spotify:"),CHAR(10)))</f>
        <v>#N/A</v>
      </c>
      <c r="U713" s="1" t="e">
        <f>HYPERLINK(_xlfn.TEXTBEFORE(_xlfn.TEXTAFTER(Table1[[#This Row],[description]],"Apple Music:"),CHAR(10)))</f>
        <v>#N/A</v>
      </c>
      <c r="V713" s="1" t="e">
        <f>HYPERLINK(_xlfn.TEXTBEFORE(_xlfn.TEXTAFTER(Table1[[#This Row],[description]], "JioSaavn:"),CHAR(10)))</f>
        <v>#N/A</v>
      </c>
      <c r="W713" s="1" t="e">
        <f>HYPERLINK(_xlfn.TEXTBEFORE(_xlfn.TEXTAFTER(Table1[[#This Row],[description]], "Instagram Reel:"),CHAR(10)))</f>
        <v>#N/A</v>
      </c>
    </row>
    <row r="714" spans="1:23" x14ac:dyDescent="0.3">
      <c r="A714" t="s">
        <v>11</v>
      </c>
      <c r="B714" t="s">
        <v>5059</v>
      </c>
      <c r="C714" t="s">
        <v>5060</v>
      </c>
      <c r="D714" t="s">
        <v>5061</v>
      </c>
      <c r="E714" t="s">
        <v>5058</v>
      </c>
      <c r="F714" t="s">
        <v>3731</v>
      </c>
      <c r="G714" t="s">
        <v>353</v>
      </c>
      <c r="H714" t="s">
        <v>5062</v>
      </c>
      <c r="I714" t="s">
        <v>5063</v>
      </c>
      <c r="J714" t="s">
        <v>5064</v>
      </c>
      <c r="K714" t="e">
        <f>LEFT(_xlfn.TEXTAFTER(Table1[[#This Row],[description]],"Music On:"),10)</f>
        <v>#N/A</v>
      </c>
      <c r="L714" t="str" cm="1">
        <f t="array" ref="L7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4" t="str">
        <f>_xlfn.TEXTBEFORE(Table1[[#This Row],[Title]],{":","(","-"})</f>
        <v xml:space="preserve">Viah </v>
      </c>
      <c r="N714" t="e">
        <f>_xlfn.TEXTBEFORE(_xlfn.TEXTAFTER(Table1[[#This Row],[description]],"Singer:"),CHAR(10))</f>
        <v>#N/A</v>
      </c>
      <c r="O714" t="e">
        <f>_xlfn.TEXTBEFORE(_xlfn.TEXTAFTER(Table1[[#This Row],[description]],"Lyrics:"),CHAR(10))</f>
        <v>#N/A</v>
      </c>
      <c r="P714" t="e">
        <f>_xlfn.TEXTBEFORE(_xlfn.TEXTAFTER(Table1[[#This Row],[description]],"Composer:"),CHAR(10))</f>
        <v>#N/A</v>
      </c>
      <c r="Q714" t="e">
        <f>_xlfn.TEXTBEFORE(_xlfn.TEXTAFTER(Table1[[#This Row],[description]],CHAR(10)&amp;"Music:"),CHAR(10))</f>
        <v>#N/A</v>
      </c>
      <c r="R714" t="e">
        <f>_xlfn.TEXTBEFORE(_xlfn.TEXTAFTER(Table1[[#This Row],[description]],CHAR(10)&amp;"Video:"),CHAR(10))</f>
        <v>#N/A</v>
      </c>
      <c r="S714" s="1" t="e">
        <f>HYPERLINK(_xlfn.TEXTBEFORE(_xlfn.TEXTAFTER(Table1[[#This Row],[description]],"YouTube Music:"),CHAR(10)))</f>
        <v>#N/A</v>
      </c>
      <c r="T714" s="1" t="e">
        <f>HYPERLINK(_xlfn.TEXTBEFORE(_xlfn.TEXTAFTER(Table1[[#This Row],[description]],"Spotify:"),CHAR(10)))</f>
        <v>#N/A</v>
      </c>
      <c r="U714" s="1" t="e">
        <f>HYPERLINK(_xlfn.TEXTBEFORE(_xlfn.TEXTAFTER(Table1[[#This Row],[description]],"Apple Music:"),CHAR(10)))</f>
        <v>#N/A</v>
      </c>
      <c r="V714" s="1" t="e">
        <f>HYPERLINK(_xlfn.TEXTBEFORE(_xlfn.TEXTAFTER(Table1[[#This Row],[description]], "JioSaavn:"),CHAR(10)))</f>
        <v>#N/A</v>
      </c>
      <c r="W714" s="1" t="e">
        <f>HYPERLINK(_xlfn.TEXTBEFORE(_xlfn.TEXTAFTER(Table1[[#This Row],[description]], "Instagram Reel:"),CHAR(10)))</f>
        <v>#N/A</v>
      </c>
    </row>
    <row r="715" spans="1:23" x14ac:dyDescent="0.3">
      <c r="A715" t="s">
        <v>11</v>
      </c>
      <c r="B715" t="s">
        <v>5066</v>
      </c>
      <c r="C715" t="s">
        <v>5067</v>
      </c>
      <c r="D715" t="s">
        <v>5068</v>
      </c>
      <c r="E715" t="s">
        <v>5065</v>
      </c>
      <c r="F715" t="s">
        <v>3731</v>
      </c>
      <c r="G715" t="s">
        <v>1914</v>
      </c>
      <c r="H715" t="s">
        <v>5069</v>
      </c>
      <c r="I715" t="s">
        <v>5070</v>
      </c>
      <c r="J715" t="s">
        <v>5071</v>
      </c>
      <c r="K715" t="e">
        <f>LEFT(_xlfn.TEXTAFTER(Table1[[#This Row],[description]],"Music On:"),10)</f>
        <v>#N/A</v>
      </c>
      <c r="L715" t="str" cm="1">
        <f t="array" ref="L7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5" t="str">
        <f>_xlfn.TEXTBEFORE(Table1[[#This Row],[Title]],{":","(","-"})</f>
        <v xml:space="preserve">AGE 19 </v>
      </c>
      <c r="N715" t="e">
        <f>_xlfn.TEXTBEFORE(_xlfn.TEXTAFTER(Table1[[#This Row],[description]],"Singer:"),CHAR(10))</f>
        <v>#N/A</v>
      </c>
      <c r="O715" t="e">
        <f>_xlfn.TEXTBEFORE(_xlfn.TEXTAFTER(Table1[[#This Row],[description]],"Lyrics:"),CHAR(10))</f>
        <v>#N/A</v>
      </c>
      <c r="P715" t="e">
        <f>_xlfn.TEXTBEFORE(_xlfn.TEXTAFTER(Table1[[#This Row],[description]],"Composer:"),CHAR(10))</f>
        <v>#N/A</v>
      </c>
      <c r="Q715" t="e">
        <f>_xlfn.TEXTBEFORE(_xlfn.TEXTAFTER(Table1[[#This Row],[description]],CHAR(10)&amp;"Music:"),CHAR(10))</f>
        <v>#N/A</v>
      </c>
      <c r="R715" t="e">
        <f>_xlfn.TEXTBEFORE(_xlfn.TEXTAFTER(Table1[[#This Row],[description]],CHAR(10)&amp;"Video:"),CHAR(10))</f>
        <v>#N/A</v>
      </c>
      <c r="S715" s="1" t="e">
        <f>HYPERLINK(_xlfn.TEXTBEFORE(_xlfn.TEXTAFTER(Table1[[#This Row],[description]],"YouTube Music:"),CHAR(10)))</f>
        <v>#N/A</v>
      </c>
      <c r="T715" s="1" t="e">
        <f>HYPERLINK(_xlfn.TEXTBEFORE(_xlfn.TEXTAFTER(Table1[[#This Row],[description]],"Spotify:"),CHAR(10)))</f>
        <v>#N/A</v>
      </c>
      <c r="U715" s="1" t="e">
        <f>HYPERLINK(_xlfn.TEXTBEFORE(_xlfn.TEXTAFTER(Table1[[#This Row],[description]],"Apple Music:"),CHAR(10)))</f>
        <v>#N/A</v>
      </c>
      <c r="V715" s="1" t="e">
        <f>HYPERLINK(_xlfn.TEXTBEFORE(_xlfn.TEXTAFTER(Table1[[#This Row],[description]], "JioSaavn:"),CHAR(10)))</f>
        <v>#N/A</v>
      </c>
      <c r="W715" s="1" t="e">
        <f>HYPERLINK(_xlfn.TEXTBEFORE(_xlfn.TEXTAFTER(Table1[[#This Row],[description]], "Instagram Reel:"),CHAR(10)))</f>
        <v>#N/A</v>
      </c>
    </row>
    <row r="716" spans="1:23" x14ac:dyDescent="0.3">
      <c r="A716" t="s">
        <v>11</v>
      </c>
      <c r="B716" t="s">
        <v>5073</v>
      </c>
      <c r="C716" t="s">
        <v>5034</v>
      </c>
      <c r="D716" t="s">
        <v>5074</v>
      </c>
      <c r="E716" t="s">
        <v>5072</v>
      </c>
      <c r="F716" t="s">
        <v>3731</v>
      </c>
      <c r="G716" t="s">
        <v>17</v>
      </c>
      <c r="H716" t="s">
        <v>5075</v>
      </c>
      <c r="I716" t="s">
        <v>5076</v>
      </c>
      <c r="J716" t="s">
        <v>5077</v>
      </c>
      <c r="K716" t="e">
        <f>LEFT(_xlfn.TEXTAFTER(Table1[[#This Row],[description]],"Music On:"),10)</f>
        <v>#N/A</v>
      </c>
      <c r="L716" t="str" cm="1">
        <f t="array" ref="L7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6" t="str">
        <f>_xlfn.TEXTBEFORE(Table1[[#This Row],[Title]],{":","(","-"})</f>
        <v xml:space="preserve">Chehra Tera </v>
      </c>
      <c r="N716" t="e">
        <f>_xlfn.TEXTBEFORE(_xlfn.TEXTAFTER(Table1[[#This Row],[description]],"Singer:"),CHAR(10))</f>
        <v>#N/A</v>
      </c>
      <c r="O716" t="e">
        <f>_xlfn.TEXTBEFORE(_xlfn.TEXTAFTER(Table1[[#This Row],[description]],"Lyrics:"),CHAR(10))</f>
        <v>#N/A</v>
      </c>
      <c r="P716" t="e">
        <f>_xlfn.TEXTBEFORE(_xlfn.TEXTAFTER(Table1[[#This Row],[description]],"Composer:"),CHAR(10))</f>
        <v>#N/A</v>
      </c>
      <c r="Q716" t="e">
        <f>_xlfn.TEXTBEFORE(_xlfn.TEXTAFTER(Table1[[#This Row],[description]],CHAR(10)&amp;"Music:"),CHAR(10))</f>
        <v>#N/A</v>
      </c>
      <c r="R716" t="e">
        <f>_xlfn.TEXTBEFORE(_xlfn.TEXTAFTER(Table1[[#This Row],[description]],CHAR(10)&amp;"Video:"),CHAR(10))</f>
        <v>#N/A</v>
      </c>
      <c r="S716" s="1" t="e">
        <f>HYPERLINK(_xlfn.TEXTBEFORE(_xlfn.TEXTAFTER(Table1[[#This Row],[description]],"YouTube Music:"),CHAR(10)))</f>
        <v>#N/A</v>
      </c>
      <c r="T716" s="1" t="e">
        <f>HYPERLINK(_xlfn.TEXTBEFORE(_xlfn.TEXTAFTER(Table1[[#This Row],[description]],"Spotify:"),CHAR(10)))</f>
        <v>#N/A</v>
      </c>
      <c r="U716" s="1" t="e">
        <f>HYPERLINK(_xlfn.TEXTBEFORE(_xlfn.TEXTAFTER(Table1[[#This Row],[description]],"Apple Music:"),CHAR(10)))</f>
        <v>#N/A</v>
      </c>
      <c r="V716" s="1" t="e">
        <f>HYPERLINK(_xlfn.TEXTBEFORE(_xlfn.TEXTAFTER(Table1[[#This Row],[description]], "JioSaavn:"),CHAR(10)))</f>
        <v>#N/A</v>
      </c>
      <c r="W716" s="1" t="e">
        <f>HYPERLINK(_xlfn.TEXTBEFORE(_xlfn.TEXTAFTER(Table1[[#This Row],[description]], "Instagram Reel:"),CHAR(10)))</f>
        <v>#N/A</v>
      </c>
    </row>
    <row r="717" spans="1:23" x14ac:dyDescent="0.3">
      <c r="A717" t="s">
        <v>11</v>
      </c>
      <c r="B717" t="s">
        <v>5079</v>
      </c>
      <c r="C717" t="s">
        <v>5080</v>
      </c>
      <c r="D717" t="s">
        <v>5081</v>
      </c>
      <c r="E717" t="s">
        <v>5078</v>
      </c>
      <c r="F717" t="s">
        <v>3731</v>
      </c>
      <c r="G717" t="s">
        <v>97</v>
      </c>
      <c r="H717" t="s">
        <v>5082</v>
      </c>
      <c r="I717" t="s">
        <v>5083</v>
      </c>
      <c r="J717" t="s">
        <v>5084</v>
      </c>
      <c r="K717" t="e">
        <f>LEFT(_xlfn.TEXTAFTER(Table1[[#This Row],[description]],"Music On:"),10)</f>
        <v>#N/A</v>
      </c>
      <c r="L717" t="str" cm="1">
        <f t="array" ref="L7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7" t="str">
        <f>_xlfn.TEXTBEFORE(Table1[[#This Row],[Title]],{":","(","-"})</f>
        <v xml:space="preserve">Manaka Da Munda </v>
      </c>
      <c r="N717" t="e">
        <f>_xlfn.TEXTBEFORE(_xlfn.TEXTAFTER(Table1[[#This Row],[description]],"Singer:"),CHAR(10))</f>
        <v>#N/A</v>
      </c>
      <c r="O717" t="e">
        <f>_xlfn.TEXTBEFORE(_xlfn.TEXTAFTER(Table1[[#This Row],[description]],"Lyrics:"),CHAR(10))</f>
        <v>#N/A</v>
      </c>
      <c r="P717" t="e">
        <f>_xlfn.TEXTBEFORE(_xlfn.TEXTAFTER(Table1[[#This Row],[description]],"Composer:"),CHAR(10))</f>
        <v>#N/A</v>
      </c>
      <c r="Q717" t="e">
        <f>_xlfn.TEXTBEFORE(_xlfn.TEXTAFTER(Table1[[#This Row],[description]],CHAR(10)&amp;"Music:"),CHAR(10))</f>
        <v>#N/A</v>
      </c>
      <c r="R717" t="e">
        <f>_xlfn.TEXTBEFORE(_xlfn.TEXTAFTER(Table1[[#This Row],[description]],CHAR(10)&amp;"Video:"),CHAR(10))</f>
        <v>#N/A</v>
      </c>
      <c r="S717" s="1" t="e">
        <f>HYPERLINK(_xlfn.TEXTBEFORE(_xlfn.TEXTAFTER(Table1[[#This Row],[description]],"YouTube Music:"),CHAR(10)))</f>
        <v>#N/A</v>
      </c>
      <c r="T717" s="1" t="e">
        <f>HYPERLINK(_xlfn.TEXTBEFORE(_xlfn.TEXTAFTER(Table1[[#This Row],[description]],"Spotify:"),CHAR(10)))</f>
        <v>#N/A</v>
      </c>
      <c r="U717" s="1" t="e">
        <f>HYPERLINK(_xlfn.TEXTBEFORE(_xlfn.TEXTAFTER(Table1[[#This Row],[description]],"Apple Music:"),CHAR(10)))</f>
        <v>#N/A</v>
      </c>
      <c r="V717" s="1" t="e">
        <f>HYPERLINK(_xlfn.TEXTBEFORE(_xlfn.TEXTAFTER(Table1[[#This Row],[description]], "JioSaavn:"),CHAR(10)))</f>
        <v>#N/A</v>
      </c>
      <c r="W717" s="1" t="e">
        <f>HYPERLINK(_xlfn.TEXTBEFORE(_xlfn.TEXTAFTER(Table1[[#This Row],[description]], "Instagram Reel:"),CHAR(10)))</f>
        <v>#N/A</v>
      </c>
    </row>
    <row r="718" spans="1:23" x14ac:dyDescent="0.3">
      <c r="A718" t="s">
        <v>11</v>
      </c>
      <c r="B718" t="s">
        <v>5086</v>
      </c>
      <c r="C718" t="s">
        <v>5034</v>
      </c>
      <c r="D718" t="s">
        <v>5087</v>
      </c>
      <c r="E718" t="s">
        <v>5085</v>
      </c>
      <c r="F718" t="s">
        <v>16</v>
      </c>
      <c r="G718" t="s">
        <v>5088</v>
      </c>
      <c r="H718" t="s">
        <v>5089</v>
      </c>
      <c r="I718" t="s">
        <v>5090</v>
      </c>
      <c r="J718" t="s">
        <v>5091</v>
      </c>
      <c r="K718" t="e">
        <f>LEFT(_xlfn.TEXTAFTER(Table1[[#This Row],[description]],"Music On:"),10)</f>
        <v>#N/A</v>
      </c>
      <c r="L718" t="str" cm="1">
        <f t="array" ref="L7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8" t="str">
        <f>_xlfn.TEXTBEFORE(Table1[[#This Row],[Title]],{":","(","-"})</f>
        <v xml:space="preserve">AGE 19 </v>
      </c>
      <c r="N718" t="e">
        <f>_xlfn.TEXTBEFORE(_xlfn.TEXTAFTER(Table1[[#This Row],[description]],"Singer:"),CHAR(10))</f>
        <v>#N/A</v>
      </c>
      <c r="O718" t="e">
        <f>_xlfn.TEXTBEFORE(_xlfn.TEXTAFTER(Table1[[#This Row],[description]],"Lyrics:"),CHAR(10))</f>
        <v>#N/A</v>
      </c>
      <c r="P718" t="e">
        <f>_xlfn.TEXTBEFORE(_xlfn.TEXTAFTER(Table1[[#This Row],[description]],"Composer:"),CHAR(10))</f>
        <v>#N/A</v>
      </c>
      <c r="Q718" t="e">
        <f>_xlfn.TEXTBEFORE(_xlfn.TEXTAFTER(Table1[[#This Row],[description]],CHAR(10)&amp;"Music:"),CHAR(10))</f>
        <v>#N/A</v>
      </c>
      <c r="R718" t="e">
        <f>_xlfn.TEXTBEFORE(_xlfn.TEXTAFTER(Table1[[#This Row],[description]],CHAR(10)&amp;"Video:"),CHAR(10))</f>
        <v>#N/A</v>
      </c>
      <c r="S718" s="1" t="e">
        <f>HYPERLINK(_xlfn.TEXTBEFORE(_xlfn.TEXTAFTER(Table1[[#This Row],[description]],"YouTube Music:"),CHAR(10)))</f>
        <v>#N/A</v>
      </c>
      <c r="T718" s="1" t="e">
        <f>HYPERLINK(_xlfn.TEXTBEFORE(_xlfn.TEXTAFTER(Table1[[#This Row],[description]],"Spotify:"),CHAR(10)))</f>
        <v>#N/A</v>
      </c>
      <c r="U718" s="1" t="e">
        <f>HYPERLINK(_xlfn.TEXTBEFORE(_xlfn.TEXTAFTER(Table1[[#This Row],[description]],"Apple Music:"),CHAR(10)))</f>
        <v>#N/A</v>
      </c>
      <c r="V718" s="1" t="e">
        <f>HYPERLINK(_xlfn.TEXTBEFORE(_xlfn.TEXTAFTER(Table1[[#This Row],[description]], "JioSaavn:"),CHAR(10)))</f>
        <v>#N/A</v>
      </c>
      <c r="W718" s="1" t="e">
        <f>HYPERLINK(_xlfn.TEXTBEFORE(_xlfn.TEXTAFTER(Table1[[#This Row],[description]], "Instagram Reel:"),CHAR(10)))</f>
        <v>#N/A</v>
      </c>
    </row>
    <row r="719" spans="1:23" x14ac:dyDescent="0.3">
      <c r="A719" t="s">
        <v>11</v>
      </c>
      <c r="B719" t="s">
        <v>5093</v>
      </c>
      <c r="C719" t="s">
        <v>5094</v>
      </c>
      <c r="D719" t="s">
        <v>5095</v>
      </c>
      <c r="E719" t="s">
        <v>5092</v>
      </c>
      <c r="F719" t="s">
        <v>3731</v>
      </c>
      <c r="G719" t="s">
        <v>578</v>
      </c>
      <c r="H719" t="s">
        <v>5096</v>
      </c>
      <c r="I719" t="s">
        <v>5097</v>
      </c>
      <c r="J719" t="s">
        <v>5098</v>
      </c>
      <c r="K719" t="e">
        <f>LEFT(_xlfn.TEXTAFTER(Table1[[#This Row],[description]],"Music On:"),10)</f>
        <v>#N/A</v>
      </c>
      <c r="L719" t="str" cm="1">
        <f t="array" ref="L7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19" t="str">
        <f>_xlfn.TEXTBEFORE(Table1[[#This Row],[Title]],{":","(","-"})</f>
        <v xml:space="preserve">Girlfriend </v>
      </c>
      <c r="N719" t="e">
        <f>_xlfn.TEXTBEFORE(_xlfn.TEXTAFTER(Table1[[#This Row],[description]],"Singer:"),CHAR(10))</f>
        <v>#N/A</v>
      </c>
      <c r="O719" t="e">
        <f>_xlfn.TEXTBEFORE(_xlfn.TEXTAFTER(Table1[[#This Row],[description]],"Lyrics:"),CHAR(10))</f>
        <v>#N/A</v>
      </c>
      <c r="P719" t="e">
        <f>_xlfn.TEXTBEFORE(_xlfn.TEXTAFTER(Table1[[#This Row],[description]],"Composer:"),CHAR(10))</f>
        <v>#N/A</v>
      </c>
      <c r="Q719" t="e">
        <f>_xlfn.TEXTBEFORE(_xlfn.TEXTAFTER(Table1[[#This Row],[description]],CHAR(10)&amp;"Music:"),CHAR(10))</f>
        <v>#N/A</v>
      </c>
      <c r="R719" t="e">
        <f>_xlfn.TEXTBEFORE(_xlfn.TEXTAFTER(Table1[[#This Row],[description]],CHAR(10)&amp;"Video:"),CHAR(10))</f>
        <v>#N/A</v>
      </c>
      <c r="S719" s="1" t="e">
        <f>HYPERLINK(_xlfn.TEXTBEFORE(_xlfn.TEXTAFTER(Table1[[#This Row],[description]],"YouTube Music:"),CHAR(10)))</f>
        <v>#N/A</v>
      </c>
      <c r="T719" s="1" t="e">
        <f>HYPERLINK(_xlfn.TEXTBEFORE(_xlfn.TEXTAFTER(Table1[[#This Row],[description]],"Spotify:"),CHAR(10)))</f>
        <v>#N/A</v>
      </c>
      <c r="U719" s="1" t="e">
        <f>HYPERLINK(_xlfn.TEXTBEFORE(_xlfn.TEXTAFTER(Table1[[#This Row],[description]],"Apple Music:"),CHAR(10)))</f>
        <v>#N/A</v>
      </c>
      <c r="V719" s="1" t="e">
        <f>HYPERLINK(_xlfn.TEXTBEFORE(_xlfn.TEXTAFTER(Table1[[#This Row],[description]], "JioSaavn:"),CHAR(10)))</f>
        <v>#N/A</v>
      </c>
      <c r="W719" s="1" t="e">
        <f>HYPERLINK(_xlfn.TEXTBEFORE(_xlfn.TEXTAFTER(Table1[[#This Row],[description]], "Instagram Reel:"),CHAR(10)))</f>
        <v>#N/A</v>
      </c>
    </row>
    <row r="720" spans="1:23" x14ac:dyDescent="0.3">
      <c r="A720" t="s">
        <v>11</v>
      </c>
      <c r="B720" t="s">
        <v>5100</v>
      </c>
      <c r="C720" t="s">
        <v>5101</v>
      </c>
      <c r="D720" t="s">
        <v>5102</v>
      </c>
      <c r="E720" t="s">
        <v>5099</v>
      </c>
      <c r="F720" t="s">
        <v>3731</v>
      </c>
      <c r="G720" t="s">
        <v>745</v>
      </c>
      <c r="H720" t="s">
        <v>5103</v>
      </c>
      <c r="I720" t="s">
        <v>5104</v>
      </c>
      <c r="J720" t="s">
        <v>5105</v>
      </c>
      <c r="K720" t="e">
        <f>LEFT(_xlfn.TEXTAFTER(Table1[[#This Row],[description]],"Music On:"),10)</f>
        <v>#N/A</v>
      </c>
      <c r="L720" t="str" cm="1">
        <f t="array" ref="L7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0" t="str">
        <f>_xlfn.TEXTBEFORE(Table1[[#This Row],[Title]],{":","(","-"})</f>
        <v xml:space="preserve">Jatt Circle </v>
      </c>
      <c r="N720" t="e">
        <f>_xlfn.TEXTBEFORE(_xlfn.TEXTAFTER(Table1[[#This Row],[description]],"Singer:"),CHAR(10))</f>
        <v>#N/A</v>
      </c>
      <c r="O720" t="e">
        <f>_xlfn.TEXTBEFORE(_xlfn.TEXTAFTER(Table1[[#This Row],[description]],"Lyrics:"),CHAR(10))</f>
        <v>#N/A</v>
      </c>
      <c r="P720" t="e">
        <f>_xlfn.TEXTBEFORE(_xlfn.TEXTAFTER(Table1[[#This Row],[description]],"Composer:"),CHAR(10))</f>
        <v>#N/A</v>
      </c>
      <c r="Q720" t="e">
        <f>_xlfn.TEXTBEFORE(_xlfn.TEXTAFTER(Table1[[#This Row],[description]],CHAR(10)&amp;"Music:"),CHAR(10))</f>
        <v>#N/A</v>
      </c>
      <c r="R720" t="e">
        <f>_xlfn.TEXTBEFORE(_xlfn.TEXTAFTER(Table1[[#This Row],[description]],CHAR(10)&amp;"Video:"),CHAR(10))</f>
        <v>#N/A</v>
      </c>
      <c r="S720" s="1" t="e">
        <f>HYPERLINK(_xlfn.TEXTBEFORE(_xlfn.TEXTAFTER(Table1[[#This Row],[description]],"YouTube Music:"),CHAR(10)))</f>
        <v>#N/A</v>
      </c>
      <c r="T720" s="1" t="e">
        <f>HYPERLINK(_xlfn.TEXTBEFORE(_xlfn.TEXTAFTER(Table1[[#This Row],[description]],"Spotify:"),CHAR(10)))</f>
        <v>#N/A</v>
      </c>
      <c r="U720" s="1" t="e">
        <f>HYPERLINK(_xlfn.TEXTBEFORE(_xlfn.TEXTAFTER(Table1[[#This Row],[description]],"Apple Music:"),CHAR(10)))</f>
        <v>#N/A</v>
      </c>
      <c r="V720" s="1" t="e">
        <f>HYPERLINK(_xlfn.TEXTBEFORE(_xlfn.TEXTAFTER(Table1[[#This Row],[description]], "JioSaavn:"),CHAR(10)))</f>
        <v>#N/A</v>
      </c>
      <c r="W720" s="1" t="e">
        <f>HYPERLINK(_xlfn.TEXTBEFORE(_xlfn.TEXTAFTER(Table1[[#This Row],[description]], "Instagram Reel:"),CHAR(10)))</f>
        <v>#N/A</v>
      </c>
    </row>
    <row r="721" spans="1:23" x14ac:dyDescent="0.3">
      <c r="A721" t="s">
        <v>11</v>
      </c>
      <c r="B721" t="s">
        <v>5107</v>
      </c>
      <c r="C721" t="s">
        <v>5108</v>
      </c>
      <c r="D721" t="s">
        <v>5109</v>
      </c>
      <c r="E721" t="s">
        <v>5106</v>
      </c>
      <c r="F721" t="s">
        <v>3731</v>
      </c>
      <c r="G721" t="s">
        <v>385</v>
      </c>
      <c r="H721" t="s">
        <v>5110</v>
      </c>
      <c r="I721" t="s">
        <v>5111</v>
      </c>
      <c r="J721" t="s">
        <v>5112</v>
      </c>
      <c r="K721" t="e">
        <f>LEFT(_xlfn.TEXTAFTER(Table1[[#This Row],[description]],"Music On:"),10)</f>
        <v>#N/A</v>
      </c>
      <c r="L721" t="str" cm="1">
        <f t="array" ref="L7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1" t="str">
        <f>_xlfn.TEXTBEFORE(Table1[[#This Row],[Title]],{":","(","-"})</f>
        <v xml:space="preserve">Peak </v>
      </c>
      <c r="N721" t="e">
        <f>_xlfn.TEXTBEFORE(_xlfn.TEXTAFTER(Table1[[#This Row],[description]],"Singer:"),CHAR(10))</f>
        <v>#N/A</v>
      </c>
      <c r="O721" t="e">
        <f>_xlfn.TEXTBEFORE(_xlfn.TEXTAFTER(Table1[[#This Row],[description]],"Lyrics:"),CHAR(10))</f>
        <v>#N/A</v>
      </c>
      <c r="P721" t="e">
        <f>_xlfn.TEXTBEFORE(_xlfn.TEXTAFTER(Table1[[#This Row],[description]],"Composer:"),CHAR(10))</f>
        <v>#N/A</v>
      </c>
      <c r="Q721" t="e">
        <f>_xlfn.TEXTBEFORE(_xlfn.TEXTAFTER(Table1[[#This Row],[description]],CHAR(10)&amp;"Music:"),CHAR(10))</f>
        <v>#N/A</v>
      </c>
      <c r="R721" t="e">
        <f>_xlfn.TEXTBEFORE(_xlfn.TEXTAFTER(Table1[[#This Row],[description]],CHAR(10)&amp;"Video:"),CHAR(10))</f>
        <v>#N/A</v>
      </c>
      <c r="S721" s="1" t="e">
        <f>HYPERLINK(_xlfn.TEXTBEFORE(_xlfn.TEXTAFTER(Table1[[#This Row],[description]],"YouTube Music:"),CHAR(10)))</f>
        <v>#N/A</v>
      </c>
      <c r="T721" s="1" t="e">
        <f>HYPERLINK(_xlfn.TEXTBEFORE(_xlfn.TEXTAFTER(Table1[[#This Row],[description]],"Spotify:"),CHAR(10)))</f>
        <v>#N/A</v>
      </c>
      <c r="U721" s="1" t="e">
        <f>HYPERLINK(_xlfn.TEXTBEFORE(_xlfn.TEXTAFTER(Table1[[#This Row],[description]],"Apple Music:"),CHAR(10)))</f>
        <v>#N/A</v>
      </c>
      <c r="V721" s="1" t="e">
        <f>HYPERLINK(_xlfn.TEXTBEFORE(_xlfn.TEXTAFTER(Table1[[#This Row],[description]], "JioSaavn:"),CHAR(10)))</f>
        <v>#N/A</v>
      </c>
      <c r="W721" s="1" t="e">
        <f>HYPERLINK(_xlfn.TEXTBEFORE(_xlfn.TEXTAFTER(Table1[[#This Row],[description]], "Instagram Reel:"),CHAR(10)))</f>
        <v>#N/A</v>
      </c>
    </row>
    <row r="722" spans="1:23" x14ac:dyDescent="0.3">
      <c r="A722" t="s">
        <v>11</v>
      </c>
      <c r="B722" t="s">
        <v>5114</v>
      </c>
      <c r="C722" t="s">
        <v>5115</v>
      </c>
      <c r="D722" t="s">
        <v>5116</v>
      </c>
      <c r="E722" t="s">
        <v>5113</v>
      </c>
      <c r="F722" t="s">
        <v>3731</v>
      </c>
      <c r="G722" t="s">
        <v>5117</v>
      </c>
      <c r="H722" t="s">
        <v>5118</v>
      </c>
      <c r="I722" t="s">
        <v>5119</v>
      </c>
      <c r="J722" t="s">
        <v>5120</v>
      </c>
      <c r="K722" t="e">
        <f>LEFT(_xlfn.TEXTAFTER(Table1[[#This Row],[description]],"Music On:"),10)</f>
        <v>#N/A</v>
      </c>
      <c r="L722" t="str" cm="1">
        <f t="array" ref="L7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2" t="e">
        <f>_xlfn.TEXTBEFORE(Table1[[#This Row],[Title]],{":","(","-"})</f>
        <v>#N/A</v>
      </c>
      <c r="N722" t="e">
        <f>_xlfn.TEXTBEFORE(_xlfn.TEXTAFTER(Table1[[#This Row],[description]],"Singer:"),CHAR(10))</f>
        <v>#N/A</v>
      </c>
      <c r="O722" t="e">
        <f>_xlfn.TEXTBEFORE(_xlfn.TEXTAFTER(Table1[[#This Row],[description]],"Lyrics:"),CHAR(10))</f>
        <v>#N/A</v>
      </c>
      <c r="P722" t="e">
        <f>_xlfn.TEXTBEFORE(_xlfn.TEXTAFTER(Table1[[#This Row],[description]],"Composer:"),CHAR(10))</f>
        <v>#N/A</v>
      </c>
      <c r="Q722" t="e">
        <f>_xlfn.TEXTBEFORE(_xlfn.TEXTAFTER(Table1[[#This Row],[description]],CHAR(10)&amp;"Music:"),CHAR(10))</f>
        <v>#N/A</v>
      </c>
      <c r="R722" t="e">
        <f>_xlfn.TEXTBEFORE(_xlfn.TEXTAFTER(Table1[[#This Row],[description]],CHAR(10)&amp;"Video:"),CHAR(10))</f>
        <v>#N/A</v>
      </c>
      <c r="S722" s="1" t="e">
        <f>HYPERLINK(_xlfn.TEXTBEFORE(_xlfn.TEXTAFTER(Table1[[#This Row],[description]],"YouTube Music:"),CHAR(10)))</f>
        <v>#N/A</v>
      </c>
      <c r="T722" s="1" t="e">
        <f>HYPERLINK(_xlfn.TEXTBEFORE(_xlfn.TEXTAFTER(Table1[[#This Row],[description]],"Spotify:"),CHAR(10)))</f>
        <v>#N/A</v>
      </c>
      <c r="U722" s="1" t="e">
        <f>HYPERLINK(_xlfn.TEXTBEFORE(_xlfn.TEXTAFTER(Table1[[#This Row],[description]],"Apple Music:"),CHAR(10)))</f>
        <v>#N/A</v>
      </c>
      <c r="V722" s="1" t="e">
        <f>HYPERLINK(_xlfn.TEXTBEFORE(_xlfn.TEXTAFTER(Table1[[#This Row],[description]], "JioSaavn:"),CHAR(10)))</f>
        <v>#N/A</v>
      </c>
      <c r="W722" s="1" t="e">
        <f>HYPERLINK(_xlfn.TEXTBEFORE(_xlfn.TEXTAFTER(Table1[[#This Row],[description]], "Instagram Reel:"),CHAR(10)))</f>
        <v>#N/A</v>
      </c>
    </row>
    <row r="723" spans="1:23" x14ac:dyDescent="0.3">
      <c r="A723" t="s">
        <v>11</v>
      </c>
      <c r="B723" t="s">
        <v>5122</v>
      </c>
      <c r="C723" t="s">
        <v>5123</v>
      </c>
      <c r="D723" t="s">
        <v>5124</v>
      </c>
      <c r="E723" t="s">
        <v>5121</v>
      </c>
      <c r="F723" t="s">
        <v>3731</v>
      </c>
      <c r="G723" t="s">
        <v>3241</v>
      </c>
      <c r="H723" t="s">
        <v>5125</v>
      </c>
      <c r="I723" t="s">
        <v>5126</v>
      </c>
      <c r="J723" t="s">
        <v>5127</v>
      </c>
      <c r="K723" t="e">
        <f>LEFT(_xlfn.TEXTAFTER(Table1[[#This Row],[description]],"Music On:"),10)</f>
        <v>#N/A</v>
      </c>
      <c r="L723" t="str" cm="1">
        <f t="array" ref="L7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3" t="str">
        <f>_xlfn.TEXTBEFORE(Table1[[#This Row],[Title]],{":","(","-"})</f>
        <v xml:space="preserve">Ro Ro Ke </v>
      </c>
      <c r="N723" t="e">
        <f>_xlfn.TEXTBEFORE(_xlfn.TEXTAFTER(Table1[[#This Row],[description]],"Singer:"),CHAR(10))</f>
        <v>#N/A</v>
      </c>
      <c r="O723" t="e">
        <f>_xlfn.TEXTBEFORE(_xlfn.TEXTAFTER(Table1[[#This Row],[description]],"Lyrics:"),CHAR(10))</f>
        <v>#N/A</v>
      </c>
      <c r="P723" t="e">
        <f>_xlfn.TEXTBEFORE(_xlfn.TEXTAFTER(Table1[[#This Row],[description]],"Composer:"),CHAR(10))</f>
        <v>#N/A</v>
      </c>
      <c r="Q723" t="e">
        <f>_xlfn.TEXTBEFORE(_xlfn.TEXTAFTER(Table1[[#This Row],[description]],CHAR(10)&amp;"Music:"),CHAR(10))</f>
        <v>#N/A</v>
      </c>
      <c r="R723" t="e">
        <f>_xlfn.TEXTBEFORE(_xlfn.TEXTAFTER(Table1[[#This Row],[description]],CHAR(10)&amp;"Video:"),CHAR(10))</f>
        <v>#N/A</v>
      </c>
      <c r="S723" s="1" t="e">
        <f>HYPERLINK(_xlfn.TEXTBEFORE(_xlfn.TEXTAFTER(Table1[[#This Row],[description]],"YouTube Music:"),CHAR(10)))</f>
        <v>#N/A</v>
      </c>
      <c r="T723" s="1" t="e">
        <f>HYPERLINK(_xlfn.TEXTBEFORE(_xlfn.TEXTAFTER(Table1[[#This Row],[description]],"Spotify:"),CHAR(10)))</f>
        <v>#N/A</v>
      </c>
      <c r="U723" s="1" t="e">
        <f>HYPERLINK(_xlfn.TEXTBEFORE(_xlfn.TEXTAFTER(Table1[[#This Row],[description]],"Apple Music:"),CHAR(10)))</f>
        <v>#N/A</v>
      </c>
      <c r="V723" s="1" t="e">
        <f>HYPERLINK(_xlfn.TEXTBEFORE(_xlfn.TEXTAFTER(Table1[[#This Row],[description]], "JioSaavn:"),CHAR(10)))</f>
        <v>#N/A</v>
      </c>
      <c r="W723" s="1" t="e">
        <f>HYPERLINK(_xlfn.TEXTBEFORE(_xlfn.TEXTAFTER(Table1[[#This Row],[description]], "Instagram Reel:"),CHAR(10)))</f>
        <v>#N/A</v>
      </c>
    </row>
    <row r="724" spans="1:23" x14ac:dyDescent="0.3">
      <c r="A724" t="s">
        <v>11</v>
      </c>
      <c r="B724" t="s">
        <v>5129</v>
      </c>
      <c r="C724" t="s">
        <v>5130</v>
      </c>
      <c r="D724" t="s">
        <v>5131</v>
      </c>
      <c r="E724" t="s">
        <v>5128</v>
      </c>
      <c r="F724" t="s">
        <v>3731</v>
      </c>
      <c r="G724" t="s">
        <v>415</v>
      </c>
      <c r="H724" t="s">
        <v>5132</v>
      </c>
      <c r="I724" t="s">
        <v>5133</v>
      </c>
      <c r="J724" t="s">
        <v>5134</v>
      </c>
      <c r="K724" t="e">
        <f>LEFT(_xlfn.TEXTAFTER(Table1[[#This Row],[description]],"Music On:"),10)</f>
        <v>#N/A</v>
      </c>
      <c r="L724" t="str" cm="1">
        <f t="array" ref="L7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4" t="str">
        <f>_xlfn.TEXTBEFORE(Table1[[#This Row],[Title]],{":","(","-"})</f>
        <v xml:space="preserve">Teri Haan </v>
      </c>
      <c r="N724" t="e">
        <f>_xlfn.TEXTBEFORE(_xlfn.TEXTAFTER(Table1[[#This Row],[description]],"Singer:"),CHAR(10))</f>
        <v>#N/A</v>
      </c>
      <c r="O724" t="e">
        <f>_xlfn.TEXTBEFORE(_xlfn.TEXTAFTER(Table1[[#This Row],[description]],"Lyrics:"),CHAR(10))</f>
        <v>#N/A</v>
      </c>
      <c r="P724" t="e">
        <f>_xlfn.TEXTBEFORE(_xlfn.TEXTAFTER(Table1[[#This Row],[description]],"Composer:"),CHAR(10))</f>
        <v>#N/A</v>
      </c>
      <c r="Q724" t="e">
        <f>_xlfn.TEXTBEFORE(_xlfn.TEXTAFTER(Table1[[#This Row],[description]],CHAR(10)&amp;"Music:"),CHAR(10))</f>
        <v>#N/A</v>
      </c>
      <c r="R724" t="e">
        <f>_xlfn.TEXTBEFORE(_xlfn.TEXTAFTER(Table1[[#This Row],[description]],CHAR(10)&amp;"Video:"),CHAR(10))</f>
        <v>#N/A</v>
      </c>
      <c r="S724" s="1" t="e">
        <f>HYPERLINK(_xlfn.TEXTBEFORE(_xlfn.TEXTAFTER(Table1[[#This Row],[description]],"YouTube Music:"),CHAR(10)))</f>
        <v>#N/A</v>
      </c>
      <c r="T724" s="1" t="e">
        <f>HYPERLINK(_xlfn.TEXTBEFORE(_xlfn.TEXTAFTER(Table1[[#This Row],[description]],"Spotify:"),CHAR(10)))</f>
        <v>#N/A</v>
      </c>
      <c r="U724" s="1" t="e">
        <f>HYPERLINK(_xlfn.TEXTBEFORE(_xlfn.TEXTAFTER(Table1[[#This Row],[description]],"Apple Music:"),CHAR(10)))</f>
        <v>#N/A</v>
      </c>
      <c r="V724" s="1" t="e">
        <f>HYPERLINK(_xlfn.TEXTBEFORE(_xlfn.TEXTAFTER(Table1[[#This Row],[description]], "JioSaavn:"),CHAR(10)))</f>
        <v>#N/A</v>
      </c>
      <c r="W724" s="1" t="e">
        <f>HYPERLINK(_xlfn.TEXTBEFORE(_xlfn.TEXTAFTER(Table1[[#This Row],[description]], "Instagram Reel:"),CHAR(10)))</f>
        <v>#N/A</v>
      </c>
    </row>
    <row r="725" spans="1:23" x14ac:dyDescent="0.3">
      <c r="A725" t="s">
        <v>11</v>
      </c>
      <c r="B725" t="s">
        <v>5136</v>
      </c>
      <c r="C725" t="s">
        <v>5137</v>
      </c>
      <c r="D725" t="s">
        <v>5138</v>
      </c>
      <c r="E725" t="s">
        <v>5135</v>
      </c>
      <c r="F725" t="s">
        <v>3731</v>
      </c>
      <c r="G725" t="s">
        <v>1584</v>
      </c>
      <c r="H725" t="s">
        <v>5139</v>
      </c>
      <c r="I725" t="s">
        <v>5140</v>
      </c>
      <c r="J725" t="s">
        <v>5141</v>
      </c>
      <c r="K725" t="e">
        <f>LEFT(_xlfn.TEXTAFTER(Table1[[#This Row],[description]],"Music On:"),10)</f>
        <v>#N/A</v>
      </c>
      <c r="L725" t="str" cm="1">
        <f t="array" ref="L7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5" t="str">
        <f>_xlfn.TEXTBEFORE(Table1[[#This Row],[Title]],{":","(","-"})</f>
        <v xml:space="preserve">TOM And JERRY </v>
      </c>
      <c r="N725" t="e">
        <f>_xlfn.TEXTBEFORE(_xlfn.TEXTAFTER(Table1[[#This Row],[description]],"Singer:"),CHAR(10))</f>
        <v>#N/A</v>
      </c>
      <c r="O725" t="e">
        <f>_xlfn.TEXTBEFORE(_xlfn.TEXTAFTER(Table1[[#This Row],[description]],"Lyrics:"),CHAR(10))</f>
        <v>#N/A</v>
      </c>
      <c r="P725" t="e">
        <f>_xlfn.TEXTBEFORE(_xlfn.TEXTAFTER(Table1[[#This Row],[description]],"Composer:"),CHAR(10))</f>
        <v>#N/A</v>
      </c>
      <c r="Q725" t="e">
        <f>_xlfn.TEXTBEFORE(_xlfn.TEXTAFTER(Table1[[#This Row],[description]],CHAR(10)&amp;"Music:"),CHAR(10))</f>
        <v>#N/A</v>
      </c>
      <c r="R725" t="e">
        <f>_xlfn.TEXTBEFORE(_xlfn.TEXTAFTER(Table1[[#This Row],[description]],CHAR(10)&amp;"Video:"),CHAR(10))</f>
        <v>#N/A</v>
      </c>
      <c r="S725" s="1" t="e">
        <f>HYPERLINK(_xlfn.TEXTBEFORE(_xlfn.TEXTAFTER(Table1[[#This Row],[description]],"YouTube Music:"),CHAR(10)))</f>
        <v>#N/A</v>
      </c>
      <c r="T725" s="1" t="e">
        <f>HYPERLINK(_xlfn.TEXTBEFORE(_xlfn.TEXTAFTER(Table1[[#This Row],[description]],"Spotify:"),CHAR(10)))</f>
        <v>#N/A</v>
      </c>
      <c r="U725" s="1" t="e">
        <f>HYPERLINK(_xlfn.TEXTBEFORE(_xlfn.TEXTAFTER(Table1[[#This Row],[description]],"Apple Music:"),CHAR(10)))</f>
        <v>#N/A</v>
      </c>
      <c r="V725" s="1" t="e">
        <f>HYPERLINK(_xlfn.TEXTBEFORE(_xlfn.TEXTAFTER(Table1[[#This Row],[description]], "JioSaavn:"),CHAR(10)))</f>
        <v>#N/A</v>
      </c>
      <c r="W725" s="1" t="e">
        <f>HYPERLINK(_xlfn.TEXTBEFORE(_xlfn.TEXTAFTER(Table1[[#This Row],[description]], "Instagram Reel:"),CHAR(10)))</f>
        <v>#N/A</v>
      </c>
    </row>
    <row r="726" spans="1:23" x14ac:dyDescent="0.3">
      <c r="A726" t="s">
        <v>11</v>
      </c>
      <c r="B726" t="s">
        <v>5143</v>
      </c>
      <c r="C726" t="s">
        <v>5144</v>
      </c>
      <c r="D726" t="s">
        <v>5145</v>
      </c>
      <c r="E726" t="s">
        <v>5142</v>
      </c>
      <c r="F726" t="s">
        <v>3731</v>
      </c>
      <c r="G726" t="s">
        <v>5146</v>
      </c>
      <c r="H726" t="s">
        <v>5147</v>
      </c>
      <c r="I726" t="s">
        <v>5148</v>
      </c>
      <c r="J726" t="s">
        <v>5149</v>
      </c>
      <c r="K726" t="e">
        <f>LEFT(_xlfn.TEXTAFTER(Table1[[#This Row],[description]],"Music On:"),10)</f>
        <v>#N/A</v>
      </c>
      <c r="L726" t="str" cm="1">
        <f t="array" ref="L7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6" t="e">
        <f>_xlfn.TEXTBEFORE(Table1[[#This Row],[Title]],{":","(","-"})</f>
        <v>#N/A</v>
      </c>
      <c r="N726" t="e">
        <f>_xlfn.TEXTBEFORE(_xlfn.TEXTAFTER(Table1[[#This Row],[description]],"Singer:"),CHAR(10))</f>
        <v>#N/A</v>
      </c>
      <c r="O726" t="e">
        <f>_xlfn.TEXTBEFORE(_xlfn.TEXTAFTER(Table1[[#This Row],[description]],"Lyrics:"),CHAR(10))</f>
        <v>#N/A</v>
      </c>
      <c r="P726" t="e">
        <f>_xlfn.TEXTBEFORE(_xlfn.TEXTAFTER(Table1[[#This Row],[description]],"Composer:"),CHAR(10))</f>
        <v>#N/A</v>
      </c>
      <c r="Q726" t="e">
        <f>_xlfn.TEXTBEFORE(_xlfn.TEXTAFTER(Table1[[#This Row],[description]],CHAR(10)&amp;"Music:"),CHAR(10))</f>
        <v>#N/A</v>
      </c>
      <c r="R726" t="e">
        <f>_xlfn.TEXTBEFORE(_xlfn.TEXTAFTER(Table1[[#This Row],[description]],CHAR(10)&amp;"Video:"),CHAR(10))</f>
        <v>#N/A</v>
      </c>
      <c r="S726" s="1" t="e">
        <f>HYPERLINK(_xlfn.TEXTBEFORE(_xlfn.TEXTAFTER(Table1[[#This Row],[description]],"YouTube Music:"),CHAR(10)))</f>
        <v>#N/A</v>
      </c>
      <c r="T726" s="1" t="e">
        <f>HYPERLINK(_xlfn.TEXTBEFORE(_xlfn.TEXTAFTER(Table1[[#This Row],[description]],"Spotify:"),CHAR(10)))</f>
        <v>#N/A</v>
      </c>
      <c r="U726" s="1" t="e">
        <f>HYPERLINK(_xlfn.TEXTBEFORE(_xlfn.TEXTAFTER(Table1[[#This Row],[description]],"Apple Music:"),CHAR(10)))</f>
        <v>#N/A</v>
      </c>
      <c r="V726" s="1" t="e">
        <f>HYPERLINK(_xlfn.TEXTBEFORE(_xlfn.TEXTAFTER(Table1[[#This Row],[description]], "JioSaavn:"),CHAR(10)))</f>
        <v>#N/A</v>
      </c>
      <c r="W726" s="1" t="e">
        <f>HYPERLINK(_xlfn.TEXTBEFORE(_xlfn.TEXTAFTER(Table1[[#This Row],[description]], "Instagram Reel:"),CHAR(10)))</f>
        <v>#N/A</v>
      </c>
    </row>
    <row r="727" spans="1:23" x14ac:dyDescent="0.3">
      <c r="A727" t="s">
        <v>11</v>
      </c>
      <c r="B727" t="s">
        <v>5151</v>
      </c>
      <c r="C727" t="s">
        <v>5152</v>
      </c>
      <c r="D727" t="s">
        <v>5153</v>
      </c>
      <c r="E727" t="s">
        <v>5150</v>
      </c>
      <c r="F727" t="s">
        <v>3731</v>
      </c>
      <c r="G727" t="s">
        <v>2029</v>
      </c>
      <c r="H727" t="s">
        <v>5154</v>
      </c>
      <c r="I727" t="s">
        <v>5155</v>
      </c>
      <c r="J727" t="s">
        <v>5156</v>
      </c>
      <c r="K727" t="e">
        <f>LEFT(_xlfn.TEXTAFTER(Table1[[#This Row],[description]],"Music On:"),10)</f>
        <v>#N/A</v>
      </c>
      <c r="L727" t="str" cm="1">
        <f t="array" ref="L7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7" t="str">
        <f>_xlfn.TEXTBEFORE(Table1[[#This Row],[Title]],{":","(","-"})</f>
        <v xml:space="preserve">Passport </v>
      </c>
      <c r="N727" t="e">
        <f>_xlfn.TEXTBEFORE(_xlfn.TEXTAFTER(Table1[[#This Row],[description]],"Singer:"),CHAR(10))</f>
        <v>#N/A</v>
      </c>
      <c r="O727" t="e">
        <f>_xlfn.TEXTBEFORE(_xlfn.TEXTAFTER(Table1[[#This Row],[description]],"Lyrics:"),CHAR(10))</f>
        <v>#N/A</v>
      </c>
      <c r="P727" t="e">
        <f>_xlfn.TEXTBEFORE(_xlfn.TEXTAFTER(Table1[[#This Row],[description]],"Composer:"),CHAR(10))</f>
        <v>#N/A</v>
      </c>
      <c r="Q727" t="e">
        <f>_xlfn.TEXTBEFORE(_xlfn.TEXTAFTER(Table1[[#This Row],[description]],CHAR(10)&amp;"Music:"),CHAR(10))</f>
        <v>#N/A</v>
      </c>
      <c r="R727" t="e">
        <f>_xlfn.TEXTBEFORE(_xlfn.TEXTAFTER(Table1[[#This Row],[description]],CHAR(10)&amp;"Video:"),CHAR(10))</f>
        <v>#N/A</v>
      </c>
      <c r="S727" s="1" t="e">
        <f>HYPERLINK(_xlfn.TEXTBEFORE(_xlfn.TEXTAFTER(Table1[[#This Row],[description]],"YouTube Music:"),CHAR(10)))</f>
        <v>#N/A</v>
      </c>
      <c r="T727" s="1" t="e">
        <f>HYPERLINK(_xlfn.TEXTBEFORE(_xlfn.TEXTAFTER(Table1[[#This Row],[description]],"Spotify:"),CHAR(10)))</f>
        <v>#N/A</v>
      </c>
      <c r="U727" s="1" t="e">
        <f>HYPERLINK(_xlfn.TEXTBEFORE(_xlfn.TEXTAFTER(Table1[[#This Row],[description]],"Apple Music:"),CHAR(10)))</f>
        <v>#N/A</v>
      </c>
      <c r="V727" s="1" t="e">
        <f>HYPERLINK(_xlfn.TEXTBEFORE(_xlfn.TEXTAFTER(Table1[[#This Row],[description]], "JioSaavn:"),CHAR(10)))</f>
        <v>#N/A</v>
      </c>
      <c r="W727" s="1" t="e">
        <f>HYPERLINK(_xlfn.TEXTBEFORE(_xlfn.TEXTAFTER(Table1[[#This Row],[description]], "Instagram Reel:"),CHAR(10)))</f>
        <v>#N/A</v>
      </c>
    </row>
    <row r="728" spans="1:23" x14ac:dyDescent="0.3">
      <c r="A728" t="s">
        <v>11</v>
      </c>
      <c r="B728" t="s">
        <v>5158</v>
      </c>
      <c r="C728" t="s">
        <v>5159</v>
      </c>
      <c r="D728" t="s">
        <v>5160</v>
      </c>
      <c r="E728" t="s">
        <v>5157</v>
      </c>
      <c r="F728" t="s">
        <v>3731</v>
      </c>
      <c r="G728" t="s">
        <v>2686</v>
      </c>
      <c r="H728" t="s">
        <v>5161</v>
      </c>
      <c r="I728" t="s">
        <v>5162</v>
      </c>
      <c r="J728" t="s">
        <v>5163</v>
      </c>
      <c r="K728" t="e">
        <f>LEFT(_xlfn.TEXTAFTER(Table1[[#This Row],[description]],"Music On:"),10)</f>
        <v>#N/A</v>
      </c>
      <c r="L728" t="str" cm="1">
        <f t="array" ref="L7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8" t="str">
        <f>_xlfn.TEXTBEFORE(Table1[[#This Row],[Title]],{":","(","-"})</f>
        <v xml:space="preserve">California Video </v>
      </c>
      <c r="N728" t="e">
        <f>_xlfn.TEXTBEFORE(_xlfn.TEXTAFTER(Table1[[#This Row],[description]],"Singer:"),CHAR(10))</f>
        <v>#N/A</v>
      </c>
      <c r="O728" t="e">
        <f>_xlfn.TEXTBEFORE(_xlfn.TEXTAFTER(Table1[[#This Row],[description]],"Lyrics:"),CHAR(10))</f>
        <v>#N/A</v>
      </c>
      <c r="P728" t="e">
        <f>_xlfn.TEXTBEFORE(_xlfn.TEXTAFTER(Table1[[#This Row],[description]],"Composer:"),CHAR(10))</f>
        <v>#N/A</v>
      </c>
      <c r="Q728" t="e">
        <f>_xlfn.TEXTBEFORE(_xlfn.TEXTAFTER(Table1[[#This Row],[description]],CHAR(10)&amp;"Music:"),CHAR(10))</f>
        <v>#N/A</v>
      </c>
      <c r="R728" t="e">
        <f>_xlfn.TEXTBEFORE(_xlfn.TEXTAFTER(Table1[[#This Row],[description]],CHAR(10)&amp;"Video:"),CHAR(10))</f>
        <v>#N/A</v>
      </c>
      <c r="S728" s="1" t="e">
        <f>HYPERLINK(_xlfn.TEXTBEFORE(_xlfn.TEXTAFTER(Table1[[#This Row],[description]],"YouTube Music:"),CHAR(10)))</f>
        <v>#N/A</v>
      </c>
      <c r="T728" s="1" t="e">
        <f>HYPERLINK(_xlfn.TEXTBEFORE(_xlfn.TEXTAFTER(Table1[[#This Row],[description]],"Spotify:"),CHAR(10)))</f>
        <v>#N/A</v>
      </c>
      <c r="U728" s="1" t="e">
        <f>HYPERLINK(_xlfn.TEXTBEFORE(_xlfn.TEXTAFTER(Table1[[#This Row],[description]],"Apple Music:"),CHAR(10)))</f>
        <v>#N/A</v>
      </c>
      <c r="V728" s="1" t="e">
        <f>HYPERLINK(_xlfn.TEXTBEFORE(_xlfn.TEXTAFTER(Table1[[#This Row],[description]], "JioSaavn:"),CHAR(10)))</f>
        <v>#N/A</v>
      </c>
      <c r="W728" s="1" t="e">
        <f>HYPERLINK(_xlfn.TEXTBEFORE(_xlfn.TEXTAFTER(Table1[[#This Row],[description]], "Instagram Reel:"),CHAR(10)))</f>
        <v>#N/A</v>
      </c>
    </row>
    <row r="729" spans="1:23" x14ac:dyDescent="0.3">
      <c r="A729" t="s">
        <v>11</v>
      </c>
      <c r="B729" t="s">
        <v>5165</v>
      </c>
      <c r="C729" t="s">
        <v>5166</v>
      </c>
      <c r="D729" t="s">
        <v>5167</v>
      </c>
      <c r="E729" t="s">
        <v>5164</v>
      </c>
      <c r="F729" t="s">
        <v>3731</v>
      </c>
      <c r="G729" t="s">
        <v>5168</v>
      </c>
      <c r="H729" t="s">
        <v>5169</v>
      </c>
      <c r="I729" t="s">
        <v>5170</v>
      </c>
      <c r="J729" t="s">
        <v>5171</v>
      </c>
      <c r="K729" t="e">
        <f>LEFT(_xlfn.TEXTAFTER(Table1[[#This Row],[description]],"Music On:"),10)</f>
        <v>#N/A</v>
      </c>
      <c r="L729" t="str" cm="1">
        <f t="array" ref="L7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29" t="e">
        <f>_xlfn.TEXTBEFORE(Table1[[#This Row],[Title]],{":","(","-"})</f>
        <v>#N/A</v>
      </c>
      <c r="N729" t="e">
        <f>_xlfn.TEXTBEFORE(_xlfn.TEXTAFTER(Table1[[#This Row],[description]],"Singer:"),CHAR(10))</f>
        <v>#N/A</v>
      </c>
      <c r="O729" t="str">
        <f>_xlfn.TEXTBEFORE(_xlfn.TEXTAFTER(Table1[[#This Row],[description]],"Lyrics:"),CHAR(10))</f>
        <v xml:space="preserve"> Sidhu Moose Wala </v>
      </c>
      <c r="P729" t="e">
        <f>_xlfn.TEXTBEFORE(_xlfn.TEXTAFTER(Table1[[#This Row],[description]],"Composer:"),CHAR(10))</f>
        <v>#N/A</v>
      </c>
      <c r="Q729" t="e">
        <f>_xlfn.TEXTBEFORE(_xlfn.TEXTAFTER(Table1[[#This Row],[description]],CHAR(10)&amp;"Music:"),CHAR(10))</f>
        <v>#N/A</v>
      </c>
      <c r="R729" t="e">
        <f>_xlfn.TEXTBEFORE(_xlfn.TEXTAFTER(Table1[[#This Row],[description]],CHAR(10)&amp;"Video:"),CHAR(10))</f>
        <v>#N/A</v>
      </c>
      <c r="S729" s="1" t="e">
        <f>HYPERLINK(_xlfn.TEXTBEFORE(_xlfn.TEXTAFTER(Table1[[#This Row],[description]],"YouTube Music:"),CHAR(10)))</f>
        <v>#N/A</v>
      </c>
      <c r="T729" s="1" t="e">
        <f>HYPERLINK(_xlfn.TEXTBEFORE(_xlfn.TEXTAFTER(Table1[[#This Row],[description]],"Spotify:"),CHAR(10)))</f>
        <v>#N/A</v>
      </c>
      <c r="U729" s="1" t="e">
        <f>HYPERLINK(_xlfn.TEXTBEFORE(_xlfn.TEXTAFTER(Table1[[#This Row],[description]],"Apple Music:"),CHAR(10)))</f>
        <v>#N/A</v>
      </c>
      <c r="V729" s="1" t="e">
        <f>HYPERLINK(_xlfn.TEXTBEFORE(_xlfn.TEXTAFTER(Table1[[#This Row],[description]], "JioSaavn:"),CHAR(10)))</f>
        <v>#N/A</v>
      </c>
      <c r="W729" s="1" t="e">
        <f>HYPERLINK(_xlfn.TEXTBEFORE(_xlfn.TEXTAFTER(Table1[[#This Row],[description]], "Instagram Reel:"),CHAR(10)))</f>
        <v>#N/A</v>
      </c>
    </row>
    <row r="730" spans="1:23" x14ac:dyDescent="0.3">
      <c r="A730" t="s">
        <v>11</v>
      </c>
      <c r="B730" t="s">
        <v>5173</v>
      </c>
      <c r="C730" t="s">
        <v>5174</v>
      </c>
      <c r="D730" t="s">
        <v>5175</v>
      </c>
      <c r="E730" t="s">
        <v>5172</v>
      </c>
      <c r="F730" t="s">
        <v>16</v>
      </c>
      <c r="G730" t="s">
        <v>5176</v>
      </c>
      <c r="H730" t="s">
        <v>5177</v>
      </c>
      <c r="I730" t="s">
        <v>5178</v>
      </c>
      <c r="J730" t="s">
        <v>5179</v>
      </c>
      <c r="K730" t="e">
        <f>LEFT(_xlfn.TEXTAFTER(Table1[[#This Row],[description]],"Music On:"),10)</f>
        <v>#N/A</v>
      </c>
      <c r="L730" t="str" cm="1">
        <f t="array" ref="L7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0" t="str">
        <f>_xlfn.TEXTBEFORE(Table1[[#This Row],[Title]],{":","(","-"})</f>
        <v xml:space="preserve">Gangland in Motherland | Episode 2 </v>
      </c>
      <c r="N730" t="e">
        <f>_xlfn.TEXTBEFORE(_xlfn.TEXTAFTER(Table1[[#This Row],[description]],"Singer:"),CHAR(10))</f>
        <v>#N/A</v>
      </c>
      <c r="O730" t="e">
        <f>_xlfn.TEXTBEFORE(_xlfn.TEXTAFTER(Table1[[#This Row],[description]],"Lyrics:"),CHAR(10))</f>
        <v>#N/A</v>
      </c>
      <c r="P730" t="e">
        <f>_xlfn.TEXTBEFORE(_xlfn.TEXTAFTER(Table1[[#This Row],[description]],"Composer:"),CHAR(10))</f>
        <v>#N/A</v>
      </c>
      <c r="Q730" t="e">
        <f>_xlfn.TEXTBEFORE(_xlfn.TEXTAFTER(Table1[[#This Row],[description]],CHAR(10)&amp;"Music:"),CHAR(10))</f>
        <v>#N/A</v>
      </c>
      <c r="R730" t="e">
        <f>_xlfn.TEXTBEFORE(_xlfn.TEXTAFTER(Table1[[#This Row],[description]],CHAR(10)&amp;"Video:"),CHAR(10))</f>
        <v>#N/A</v>
      </c>
      <c r="S730" s="1" t="e">
        <f>HYPERLINK(_xlfn.TEXTBEFORE(_xlfn.TEXTAFTER(Table1[[#This Row],[description]],"YouTube Music:"),CHAR(10)))</f>
        <v>#N/A</v>
      </c>
      <c r="T730" s="1" t="e">
        <f>HYPERLINK(_xlfn.TEXTBEFORE(_xlfn.TEXTAFTER(Table1[[#This Row],[description]],"Spotify:"),CHAR(10)))</f>
        <v>#N/A</v>
      </c>
      <c r="U730" s="1" t="e">
        <f>HYPERLINK(_xlfn.TEXTBEFORE(_xlfn.TEXTAFTER(Table1[[#This Row],[description]],"Apple Music:"),CHAR(10)))</f>
        <v>#N/A</v>
      </c>
      <c r="V730" s="1" t="e">
        <f>HYPERLINK(_xlfn.TEXTBEFORE(_xlfn.TEXTAFTER(Table1[[#This Row],[description]], "JioSaavn:"),CHAR(10)))</f>
        <v>#N/A</v>
      </c>
      <c r="W730" s="1" t="e">
        <f>HYPERLINK(_xlfn.TEXTBEFORE(_xlfn.TEXTAFTER(Table1[[#This Row],[description]], "Instagram Reel:"),CHAR(10)))</f>
        <v>#N/A</v>
      </c>
    </row>
    <row r="731" spans="1:23" x14ac:dyDescent="0.3">
      <c r="A731" t="s">
        <v>11</v>
      </c>
      <c r="B731" t="s">
        <v>5181</v>
      </c>
      <c r="C731" t="s">
        <v>5182</v>
      </c>
      <c r="D731" t="s">
        <v>5183</v>
      </c>
      <c r="E731" t="s">
        <v>5180</v>
      </c>
      <c r="F731" t="s">
        <v>3731</v>
      </c>
      <c r="G731" t="s">
        <v>293</v>
      </c>
      <c r="H731" t="s">
        <v>5184</v>
      </c>
      <c r="I731" t="s">
        <v>5185</v>
      </c>
      <c r="J731" t="s">
        <v>3813</v>
      </c>
      <c r="K731" t="e">
        <f>LEFT(_xlfn.TEXTAFTER(Table1[[#This Row],[description]],"Music On:"),10)</f>
        <v>#N/A</v>
      </c>
      <c r="L731" t="str" cm="1">
        <f t="array" ref="L7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1" t="str">
        <f>_xlfn.TEXTBEFORE(Table1[[#This Row],[Title]],{":","(","-"})</f>
        <v xml:space="preserve">Kurbanian </v>
      </c>
      <c r="N731" t="e">
        <f>_xlfn.TEXTBEFORE(_xlfn.TEXTAFTER(Table1[[#This Row],[description]],"Singer:"),CHAR(10))</f>
        <v>#N/A</v>
      </c>
      <c r="O731" t="e">
        <f>_xlfn.TEXTBEFORE(_xlfn.TEXTAFTER(Table1[[#This Row],[description]],"Lyrics:"),CHAR(10))</f>
        <v>#N/A</v>
      </c>
      <c r="P731" t="e">
        <f>_xlfn.TEXTBEFORE(_xlfn.TEXTAFTER(Table1[[#This Row],[description]],"Composer:"),CHAR(10))</f>
        <v>#N/A</v>
      </c>
      <c r="Q731" t="e">
        <f>_xlfn.TEXTBEFORE(_xlfn.TEXTAFTER(Table1[[#This Row],[description]],CHAR(10)&amp;"Music:"),CHAR(10))</f>
        <v>#N/A</v>
      </c>
      <c r="R731" t="e">
        <f>_xlfn.TEXTBEFORE(_xlfn.TEXTAFTER(Table1[[#This Row],[description]],CHAR(10)&amp;"Video:"),CHAR(10))</f>
        <v>#N/A</v>
      </c>
      <c r="S731" s="1" t="e">
        <f>HYPERLINK(_xlfn.TEXTBEFORE(_xlfn.TEXTAFTER(Table1[[#This Row],[description]],"YouTube Music:"),CHAR(10)))</f>
        <v>#N/A</v>
      </c>
      <c r="T731" s="1" t="e">
        <f>HYPERLINK(_xlfn.TEXTBEFORE(_xlfn.TEXTAFTER(Table1[[#This Row],[description]],"Spotify:"),CHAR(10)))</f>
        <v>#N/A</v>
      </c>
      <c r="U731" s="1" t="e">
        <f>HYPERLINK(_xlfn.TEXTBEFORE(_xlfn.TEXTAFTER(Table1[[#This Row],[description]],"Apple Music:"),CHAR(10)))</f>
        <v>#N/A</v>
      </c>
      <c r="V731" s="1" t="e">
        <f>HYPERLINK(_xlfn.TEXTBEFORE(_xlfn.TEXTAFTER(Table1[[#This Row],[description]], "JioSaavn:"),CHAR(10)))</f>
        <v>#N/A</v>
      </c>
      <c r="W731" s="1" t="e">
        <f>HYPERLINK(_xlfn.TEXTBEFORE(_xlfn.TEXTAFTER(Table1[[#This Row],[description]], "Instagram Reel:"),CHAR(10)))</f>
        <v>#N/A</v>
      </c>
    </row>
    <row r="732" spans="1:23" x14ac:dyDescent="0.3">
      <c r="A732" t="s">
        <v>11</v>
      </c>
      <c r="B732" t="s">
        <v>5187</v>
      </c>
      <c r="C732" t="s">
        <v>5188</v>
      </c>
      <c r="D732" t="s">
        <v>5189</v>
      </c>
      <c r="E732" t="s">
        <v>5186</v>
      </c>
      <c r="F732" t="s">
        <v>3731</v>
      </c>
      <c r="G732" t="s">
        <v>262</v>
      </c>
      <c r="H732" t="s">
        <v>5190</v>
      </c>
      <c r="I732" t="s">
        <v>5191</v>
      </c>
      <c r="J732" t="s">
        <v>5192</v>
      </c>
      <c r="K732" t="str">
        <f>LEFT(_xlfn.TEXTAFTER(Table1[[#This Row],[description]],"Label:"),10)</f>
        <v xml:space="preserve"> Geet MP3
</v>
      </c>
      <c r="L732" t="str" cm="1">
        <f t="array" ref="L7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2" t="str">
        <f>_xlfn.TEXTBEFORE(Table1[[#This Row],[Title]],{":","(","-"})</f>
        <v xml:space="preserve">NIRA ISHQ </v>
      </c>
      <c r="N732" t="str">
        <f>_xlfn.TEXTBEFORE(_xlfn.TEXTAFTER(Table1[[#This Row],[description]],"Singer:"),CHAR(10))</f>
        <v xml:space="preserve"> Guri</v>
      </c>
      <c r="O732" t="str">
        <f>_xlfn.TEXTBEFORE(_xlfn.TEXTAFTER(Table1[[#This Row],[description]],"Lyrics:"),CHAR(10))</f>
        <v xml:space="preserve"> Guri</v>
      </c>
      <c r="P732" t="str">
        <f>_xlfn.TEXTBEFORE(_xlfn.TEXTAFTER(Table1[[#This Row],[description]],"Composer:"),CHAR(10))</f>
        <v xml:space="preserve"> Guri</v>
      </c>
      <c r="Q732" t="str">
        <f>_xlfn.TEXTBEFORE(_xlfn.TEXTAFTER(Table1[[#This Row],[description]],CHAR(10)&amp;"Music:"),CHAR(10))</f>
        <v xml:space="preserve"> Sharry Nexus</v>
      </c>
      <c r="R732" t="e">
        <f>_xlfn.TEXTBEFORE(_xlfn.TEXTAFTER(Table1[[#This Row],[description]],CHAR(10)&amp;"Video:"),CHAR(10))</f>
        <v>#N/A</v>
      </c>
      <c r="S732" s="1" t="e">
        <f>HYPERLINK(_xlfn.TEXTBEFORE(_xlfn.TEXTAFTER(Table1[[#This Row],[description]],"YouTube Music:"),CHAR(10)))</f>
        <v>#N/A</v>
      </c>
      <c r="T732" s="1" t="str">
        <f>HYPERLINK(_xlfn.TEXTBEFORE(_xlfn.TEXTAFTER(Table1[[#This Row],[description]],"Spotify:"),CHAR(10)))</f>
        <v xml:space="preserve"> https://spoti.fi/3AM3yf4</v>
      </c>
      <c r="U732" s="1" t="str">
        <f>HYPERLINK(_xlfn.TEXTBEFORE(_xlfn.TEXTAFTER(Table1[[#This Row],[description]],"Apple Music:"),CHAR(10)))</f>
        <v xml:space="preserve"> https://apple.co/2SPiZ0n</v>
      </c>
      <c r="V732" s="1" t="e">
        <f>HYPERLINK(_xlfn.TEXTBEFORE(_xlfn.TEXTAFTER(Table1[[#This Row],[description]], "JioSaavn:"),CHAR(10)))</f>
        <v>#N/A</v>
      </c>
      <c r="W732" s="1" t="e">
        <f>HYPERLINK(_xlfn.TEXTBEFORE(_xlfn.TEXTAFTER(Table1[[#This Row],[description]], "Instagram Reel:"),CHAR(10)))</f>
        <v>#N/A</v>
      </c>
    </row>
    <row r="733" spans="1:23" x14ac:dyDescent="0.3">
      <c r="A733" t="s">
        <v>11</v>
      </c>
      <c r="B733" t="s">
        <v>5194</v>
      </c>
      <c r="C733" t="s">
        <v>5195</v>
      </c>
      <c r="D733" t="s">
        <v>5196</v>
      </c>
      <c r="E733" t="s">
        <v>5193</v>
      </c>
      <c r="F733" t="s">
        <v>3731</v>
      </c>
      <c r="G733" t="s">
        <v>4286</v>
      </c>
      <c r="H733" t="s">
        <v>5197</v>
      </c>
      <c r="I733" t="s">
        <v>5198</v>
      </c>
      <c r="J733" t="s">
        <v>5199</v>
      </c>
      <c r="K733" t="e">
        <f>LEFT(_xlfn.TEXTAFTER(Table1[[#This Row],[description]],"Music On:"),10)</f>
        <v>#N/A</v>
      </c>
      <c r="L733" t="str" cm="1">
        <f t="array" ref="L7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3" t="str">
        <f>_xlfn.TEXTBEFORE(Table1[[#This Row],[Title]],{":","(","-"})</f>
        <v xml:space="preserve">Chhote Chhote Laal </v>
      </c>
      <c r="N733" t="e">
        <f>_xlfn.TEXTBEFORE(_xlfn.TEXTAFTER(Table1[[#This Row],[description]],"Singer:"),CHAR(10))</f>
        <v>#N/A</v>
      </c>
      <c r="O733" t="e">
        <f>_xlfn.TEXTBEFORE(_xlfn.TEXTAFTER(Table1[[#This Row],[description]],"Lyrics:"),CHAR(10))</f>
        <v>#N/A</v>
      </c>
      <c r="P733" t="e">
        <f>_xlfn.TEXTBEFORE(_xlfn.TEXTAFTER(Table1[[#This Row],[description]],"Composer:"),CHAR(10))</f>
        <v>#N/A</v>
      </c>
      <c r="Q733" t="e">
        <f>_xlfn.TEXTBEFORE(_xlfn.TEXTAFTER(Table1[[#This Row],[description]],CHAR(10)&amp;"Music:"),CHAR(10))</f>
        <v>#N/A</v>
      </c>
      <c r="R733" t="e">
        <f>_xlfn.TEXTBEFORE(_xlfn.TEXTAFTER(Table1[[#This Row],[description]],CHAR(10)&amp;"Video:"),CHAR(10))</f>
        <v>#N/A</v>
      </c>
      <c r="S733" s="1" t="e">
        <f>HYPERLINK(_xlfn.TEXTBEFORE(_xlfn.TEXTAFTER(Table1[[#This Row],[description]],"YouTube Music:"),CHAR(10)))</f>
        <v>#N/A</v>
      </c>
      <c r="T733" s="1" t="e">
        <f>HYPERLINK(_xlfn.TEXTBEFORE(_xlfn.TEXTAFTER(Table1[[#This Row],[description]],"Spotify:"),CHAR(10)))</f>
        <v>#N/A</v>
      </c>
      <c r="U733" s="1" t="e">
        <f>HYPERLINK(_xlfn.TEXTBEFORE(_xlfn.TEXTAFTER(Table1[[#This Row],[description]],"Apple Music:"),CHAR(10)))</f>
        <v>#N/A</v>
      </c>
      <c r="V733" s="1" t="e">
        <f>HYPERLINK(_xlfn.TEXTBEFORE(_xlfn.TEXTAFTER(Table1[[#This Row],[description]], "JioSaavn:"),CHAR(10)))</f>
        <v>#N/A</v>
      </c>
      <c r="W733" s="1" t="e">
        <f>HYPERLINK(_xlfn.TEXTBEFORE(_xlfn.TEXTAFTER(Table1[[#This Row],[description]], "Instagram Reel:"),CHAR(10)))</f>
        <v>#N/A</v>
      </c>
    </row>
    <row r="734" spans="1:23" x14ac:dyDescent="0.3">
      <c r="A734" t="s">
        <v>11</v>
      </c>
      <c r="B734" t="s">
        <v>5201</v>
      </c>
      <c r="C734" t="s">
        <v>5202</v>
      </c>
      <c r="D734" t="s">
        <v>5203</v>
      </c>
      <c r="E734" t="s">
        <v>5200</v>
      </c>
      <c r="F734" t="s">
        <v>3731</v>
      </c>
      <c r="G734" t="s">
        <v>5204</v>
      </c>
      <c r="H734" t="s">
        <v>5205</v>
      </c>
      <c r="I734" t="s">
        <v>5206</v>
      </c>
      <c r="J734" t="s">
        <v>5207</v>
      </c>
      <c r="K734" t="e">
        <f>LEFT(_xlfn.TEXTAFTER(Table1[[#This Row],[description]],"Music On:"),10)</f>
        <v>#N/A</v>
      </c>
      <c r="L734" t="str" cm="1">
        <f t="array" ref="L7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4" t="str">
        <f>_xlfn.TEXTBEFORE(Table1[[#This Row],[Title]],{":","(","-"})</f>
        <v xml:space="preserve">Gangland in Motherland | Episode 1 </v>
      </c>
      <c r="N734" t="e">
        <f>_xlfn.TEXTBEFORE(_xlfn.TEXTAFTER(Table1[[#This Row],[description]],"Singer:"),CHAR(10))</f>
        <v>#N/A</v>
      </c>
      <c r="O734" t="e">
        <f>_xlfn.TEXTBEFORE(_xlfn.TEXTAFTER(Table1[[#This Row],[description]],"Lyrics:"),CHAR(10))</f>
        <v>#N/A</v>
      </c>
      <c r="P734" t="e">
        <f>_xlfn.TEXTBEFORE(_xlfn.TEXTAFTER(Table1[[#This Row],[description]],"Composer:"),CHAR(10))</f>
        <v>#N/A</v>
      </c>
      <c r="Q734" t="e">
        <f>_xlfn.TEXTBEFORE(_xlfn.TEXTAFTER(Table1[[#This Row],[description]],CHAR(10)&amp;"Music:"),CHAR(10))</f>
        <v>#N/A</v>
      </c>
      <c r="R734" t="e">
        <f>_xlfn.TEXTBEFORE(_xlfn.TEXTAFTER(Table1[[#This Row],[description]],CHAR(10)&amp;"Video:"),CHAR(10))</f>
        <v>#N/A</v>
      </c>
      <c r="S734" s="1" t="e">
        <f>HYPERLINK(_xlfn.TEXTBEFORE(_xlfn.TEXTAFTER(Table1[[#This Row],[description]],"YouTube Music:"),CHAR(10)))</f>
        <v>#N/A</v>
      </c>
      <c r="T734" s="1" t="e">
        <f>HYPERLINK(_xlfn.TEXTBEFORE(_xlfn.TEXTAFTER(Table1[[#This Row],[description]],"Spotify:"),CHAR(10)))</f>
        <v>#N/A</v>
      </c>
      <c r="U734" s="1" t="e">
        <f>HYPERLINK(_xlfn.TEXTBEFORE(_xlfn.TEXTAFTER(Table1[[#This Row],[description]],"Apple Music:"),CHAR(10)))</f>
        <v>#N/A</v>
      </c>
      <c r="V734" s="1" t="e">
        <f>HYPERLINK(_xlfn.TEXTBEFORE(_xlfn.TEXTAFTER(Table1[[#This Row],[description]], "JioSaavn:"),CHAR(10)))</f>
        <v>#N/A</v>
      </c>
      <c r="W734" s="1" t="e">
        <f>HYPERLINK(_xlfn.TEXTBEFORE(_xlfn.TEXTAFTER(Table1[[#This Row],[description]], "Instagram Reel:"),CHAR(10)))</f>
        <v>#N/A</v>
      </c>
    </row>
    <row r="735" spans="1:23" x14ac:dyDescent="0.3">
      <c r="A735" t="s">
        <v>11</v>
      </c>
      <c r="B735" t="s">
        <v>5209</v>
      </c>
      <c r="C735" t="s">
        <v>5210</v>
      </c>
      <c r="D735" t="s">
        <v>5211</v>
      </c>
      <c r="E735" t="s">
        <v>5208</v>
      </c>
      <c r="F735" t="s">
        <v>3731</v>
      </c>
      <c r="G735" t="s">
        <v>1168</v>
      </c>
      <c r="H735" t="s">
        <v>5212</v>
      </c>
      <c r="I735" t="s">
        <v>5213</v>
      </c>
      <c r="J735" t="s">
        <v>2226</v>
      </c>
      <c r="K735" t="e">
        <f>LEFT(_xlfn.TEXTAFTER(Table1[[#This Row],[description]],"Music On:"),10)</f>
        <v>#N/A</v>
      </c>
      <c r="L735" t="str" cm="1">
        <f t="array" ref="L7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5" t="str">
        <f>_xlfn.TEXTBEFORE(Table1[[#This Row],[Title]],{":","(","-"})</f>
        <v xml:space="preserve">SHOW TIME </v>
      </c>
      <c r="N735" t="e">
        <f>_xlfn.TEXTBEFORE(_xlfn.TEXTAFTER(Table1[[#This Row],[description]],"Singer:"),CHAR(10))</f>
        <v>#N/A</v>
      </c>
      <c r="O735" t="e">
        <f>_xlfn.TEXTBEFORE(_xlfn.TEXTAFTER(Table1[[#This Row],[description]],"Lyrics:"),CHAR(10))</f>
        <v>#N/A</v>
      </c>
      <c r="P735" t="e">
        <f>_xlfn.TEXTBEFORE(_xlfn.TEXTAFTER(Table1[[#This Row],[description]],"Composer:"),CHAR(10))</f>
        <v>#N/A</v>
      </c>
      <c r="Q735" t="e">
        <f>_xlfn.TEXTBEFORE(_xlfn.TEXTAFTER(Table1[[#This Row],[description]],CHAR(10)&amp;"Music:"),CHAR(10))</f>
        <v>#N/A</v>
      </c>
      <c r="R735" t="e">
        <f>_xlfn.TEXTBEFORE(_xlfn.TEXTAFTER(Table1[[#This Row],[description]],CHAR(10)&amp;"Video:"),CHAR(10))</f>
        <v>#N/A</v>
      </c>
      <c r="S735" s="1" t="e">
        <f>HYPERLINK(_xlfn.TEXTBEFORE(_xlfn.TEXTAFTER(Table1[[#This Row],[description]],"YouTube Music:"),CHAR(10)))</f>
        <v>#N/A</v>
      </c>
      <c r="T735" s="1" t="e">
        <f>HYPERLINK(_xlfn.TEXTBEFORE(_xlfn.TEXTAFTER(Table1[[#This Row],[description]],"Spotify:"),CHAR(10)))</f>
        <v>#N/A</v>
      </c>
      <c r="U735" s="1" t="e">
        <f>HYPERLINK(_xlfn.TEXTBEFORE(_xlfn.TEXTAFTER(Table1[[#This Row],[description]],"Apple Music:"),CHAR(10)))</f>
        <v>#N/A</v>
      </c>
      <c r="V735" s="1" t="e">
        <f>HYPERLINK(_xlfn.TEXTBEFORE(_xlfn.TEXTAFTER(Table1[[#This Row],[description]], "JioSaavn:"),CHAR(10)))</f>
        <v>#N/A</v>
      </c>
      <c r="W735" s="1" t="e">
        <f>HYPERLINK(_xlfn.TEXTBEFORE(_xlfn.TEXTAFTER(Table1[[#This Row],[description]], "Instagram Reel:"),CHAR(10)))</f>
        <v>#N/A</v>
      </c>
    </row>
    <row r="736" spans="1:23" x14ac:dyDescent="0.3">
      <c r="A736" t="s">
        <v>11</v>
      </c>
      <c r="B736" t="s">
        <v>5215</v>
      </c>
      <c r="C736" t="s">
        <v>5216</v>
      </c>
      <c r="D736" t="s">
        <v>5217</v>
      </c>
      <c r="E736" t="s">
        <v>5214</v>
      </c>
      <c r="F736" t="s">
        <v>3731</v>
      </c>
      <c r="G736" t="s">
        <v>2426</v>
      </c>
      <c r="H736" t="s">
        <v>5218</v>
      </c>
      <c r="I736" t="s">
        <v>5219</v>
      </c>
      <c r="J736" t="s">
        <v>5220</v>
      </c>
      <c r="K736" t="e">
        <f>LEFT(_xlfn.TEXTAFTER(Table1[[#This Row],[description]],"Music On:"),10)</f>
        <v>#N/A</v>
      </c>
      <c r="L736" t="str" cm="1">
        <f t="array" ref="L7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6" t="str">
        <f>_xlfn.TEXTBEFORE(Table1[[#This Row],[Title]],{":","(","-"})</f>
        <v xml:space="preserve">Gangland in Motherland </v>
      </c>
      <c r="N736" t="e">
        <f>_xlfn.TEXTBEFORE(_xlfn.TEXTAFTER(Table1[[#This Row],[description]],"Singer:"),CHAR(10))</f>
        <v>#N/A</v>
      </c>
      <c r="O736" t="e">
        <f>_xlfn.TEXTBEFORE(_xlfn.TEXTAFTER(Table1[[#This Row],[description]],"Lyrics:"),CHAR(10))</f>
        <v>#N/A</v>
      </c>
      <c r="P736" t="e">
        <f>_xlfn.TEXTBEFORE(_xlfn.TEXTAFTER(Table1[[#This Row],[description]],"Composer:"),CHAR(10))</f>
        <v>#N/A</v>
      </c>
      <c r="Q736" t="e">
        <f>_xlfn.TEXTBEFORE(_xlfn.TEXTAFTER(Table1[[#This Row],[description]],CHAR(10)&amp;"Music:"),CHAR(10))</f>
        <v>#N/A</v>
      </c>
      <c r="R736" t="e">
        <f>_xlfn.TEXTBEFORE(_xlfn.TEXTAFTER(Table1[[#This Row],[description]],CHAR(10)&amp;"Video:"),CHAR(10))</f>
        <v>#N/A</v>
      </c>
      <c r="S736" s="1" t="e">
        <f>HYPERLINK(_xlfn.TEXTBEFORE(_xlfn.TEXTAFTER(Table1[[#This Row],[description]],"YouTube Music:"),CHAR(10)))</f>
        <v>#N/A</v>
      </c>
      <c r="T736" s="1" t="e">
        <f>HYPERLINK(_xlfn.TEXTBEFORE(_xlfn.TEXTAFTER(Table1[[#This Row],[description]],"Spotify:"),CHAR(10)))</f>
        <v>#N/A</v>
      </c>
      <c r="U736" s="1" t="e">
        <f>HYPERLINK(_xlfn.TEXTBEFORE(_xlfn.TEXTAFTER(Table1[[#This Row],[description]],"Apple Music:"),CHAR(10)))</f>
        <v>#N/A</v>
      </c>
      <c r="V736" s="1" t="e">
        <f>HYPERLINK(_xlfn.TEXTBEFORE(_xlfn.TEXTAFTER(Table1[[#This Row],[description]], "JioSaavn:"),CHAR(10)))</f>
        <v>#N/A</v>
      </c>
      <c r="W736" s="1" t="e">
        <f>HYPERLINK(_xlfn.TEXTBEFORE(_xlfn.TEXTAFTER(Table1[[#This Row],[description]], "Instagram Reel:"),CHAR(10)))</f>
        <v>#N/A</v>
      </c>
    </row>
    <row r="737" spans="1:23" x14ac:dyDescent="0.3">
      <c r="A737" t="s">
        <v>11</v>
      </c>
      <c r="B737" t="s">
        <v>5222</v>
      </c>
      <c r="C737" t="s">
        <v>5223</v>
      </c>
      <c r="D737" t="s">
        <v>5224</v>
      </c>
      <c r="E737" t="s">
        <v>5221</v>
      </c>
      <c r="F737" t="s">
        <v>3731</v>
      </c>
      <c r="G737" t="s">
        <v>5225</v>
      </c>
      <c r="H737" t="s">
        <v>5226</v>
      </c>
      <c r="I737" t="s">
        <v>4771</v>
      </c>
      <c r="J737" t="s">
        <v>5227</v>
      </c>
      <c r="K737" t="e">
        <f>LEFT(_xlfn.TEXTAFTER(Table1[[#This Row],[description]],"Music On:"),10)</f>
        <v>#N/A</v>
      </c>
      <c r="L737" t="str" cm="1">
        <f t="array" ref="L7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7" t="str">
        <f>_xlfn.TEXTBEFORE(Table1[[#This Row],[Title]],{":","(","-"})</f>
        <v xml:space="preserve">Duniya Da Mela </v>
      </c>
      <c r="N737" t="e">
        <f>_xlfn.TEXTBEFORE(_xlfn.TEXTAFTER(Table1[[#This Row],[description]],"Singer:"),CHAR(10))</f>
        <v>#N/A</v>
      </c>
      <c r="O737" t="e">
        <f>_xlfn.TEXTBEFORE(_xlfn.TEXTAFTER(Table1[[#This Row],[description]],"Lyrics:"),CHAR(10))</f>
        <v>#N/A</v>
      </c>
      <c r="P737" t="e">
        <f>_xlfn.TEXTBEFORE(_xlfn.TEXTAFTER(Table1[[#This Row],[description]],"Composer:"),CHAR(10))</f>
        <v>#N/A</v>
      </c>
      <c r="Q737" t="e">
        <f>_xlfn.TEXTBEFORE(_xlfn.TEXTAFTER(Table1[[#This Row],[description]],CHAR(10)&amp;"Music:"),CHAR(10))</f>
        <v>#N/A</v>
      </c>
      <c r="R737" t="e">
        <f>_xlfn.TEXTBEFORE(_xlfn.TEXTAFTER(Table1[[#This Row],[description]],CHAR(10)&amp;"Video:"),CHAR(10))</f>
        <v>#N/A</v>
      </c>
      <c r="S737" s="1" t="e">
        <f>HYPERLINK(_xlfn.TEXTBEFORE(_xlfn.TEXTAFTER(Table1[[#This Row],[description]],"YouTube Music:"),CHAR(10)))</f>
        <v>#N/A</v>
      </c>
      <c r="T737" s="1" t="e">
        <f>HYPERLINK(_xlfn.TEXTBEFORE(_xlfn.TEXTAFTER(Table1[[#This Row],[description]],"Spotify:"),CHAR(10)))</f>
        <v>#N/A</v>
      </c>
      <c r="U737" s="1" t="e">
        <f>HYPERLINK(_xlfn.TEXTBEFORE(_xlfn.TEXTAFTER(Table1[[#This Row],[description]],"Apple Music:"),CHAR(10)))</f>
        <v>#N/A</v>
      </c>
      <c r="V737" s="1" t="e">
        <f>HYPERLINK(_xlfn.TEXTBEFORE(_xlfn.TEXTAFTER(Table1[[#This Row],[description]], "JioSaavn:"),CHAR(10)))</f>
        <v>#N/A</v>
      </c>
      <c r="W737" s="1" t="e">
        <f>HYPERLINK(_xlfn.TEXTBEFORE(_xlfn.TEXTAFTER(Table1[[#This Row],[description]], "Instagram Reel:"),CHAR(10)))</f>
        <v>#N/A</v>
      </c>
    </row>
    <row r="738" spans="1:23" x14ac:dyDescent="0.3">
      <c r="A738" t="s">
        <v>11</v>
      </c>
      <c r="B738" t="s">
        <v>5229</v>
      </c>
      <c r="C738" t="s">
        <v>5230</v>
      </c>
      <c r="D738" t="s">
        <v>5231</v>
      </c>
      <c r="E738" t="s">
        <v>5228</v>
      </c>
      <c r="F738" t="s">
        <v>3731</v>
      </c>
      <c r="G738" t="s">
        <v>1491</v>
      </c>
      <c r="H738" t="s">
        <v>5232</v>
      </c>
      <c r="I738" t="s">
        <v>5233</v>
      </c>
      <c r="J738" t="s">
        <v>5234</v>
      </c>
      <c r="K738" t="e">
        <f>LEFT(_xlfn.TEXTAFTER(Table1[[#This Row],[description]],"Music On:"),10)</f>
        <v>#N/A</v>
      </c>
      <c r="L738" t="str" cm="1">
        <f t="array" ref="L7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8" t="str">
        <f>_xlfn.TEXTBEFORE(Table1[[#This Row],[Title]],{":","(","-"})</f>
        <v xml:space="preserve">GANGLAND IN MOTHERLAND </v>
      </c>
      <c r="N738" t="e">
        <f>_xlfn.TEXTBEFORE(_xlfn.TEXTAFTER(Table1[[#This Row],[description]],"Singer:"),CHAR(10))</f>
        <v>#N/A</v>
      </c>
      <c r="O738" t="e">
        <f>_xlfn.TEXTBEFORE(_xlfn.TEXTAFTER(Table1[[#This Row],[description]],"Lyrics:"),CHAR(10))</f>
        <v>#N/A</v>
      </c>
      <c r="P738" t="e">
        <f>_xlfn.TEXTBEFORE(_xlfn.TEXTAFTER(Table1[[#This Row],[description]],"Composer:"),CHAR(10))</f>
        <v>#N/A</v>
      </c>
      <c r="Q738" t="e">
        <f>_xlfn.TEXTBEFORE(_xlfn.TEXTAFTER(Table1[[#This Row],[description]],CHAR(10)&amp;"Music:"),CHAR(10))</f>
        <v>#N/A</v>
      </c>
      <c r="R738" t="e">
        <f>_xlfn.TEXTBEFORE(_xlfn.TEXTAFTER(Table1[[#This Row],[description]],CHAR(10)&amp;"Video:"),CHAR(10))</f>
        <v>#N/A</v>
      </c>
      <c r="S738" s="1" t="e">
        <f>HYPERLINK(_xlfn.TEXTBEFORE(_xlfn.TEXTAFTER(Table1[[#This Row],[description]],"YouTube Music:"),CHAR(10)))</f>
        <v>#N/A</v>
      </c>
      <c r="T738" s="1" t="e">
        <f>HYPERLINK(_xlfn.TEXTBEFORE(_xlfn.TEXTAFTER(Table1[[#This Row],[description]],"Spotify:"),CHAR(10)))</f>
        <v>#N/A</v>
      </c>
      <c r="U738" s="1" t="e">
        <f>HYPERLINK(_xlfn.TEXTBEFORE(_xlfn.TEXTAFTER(Table1[[#This Row],[description]],"Apple Music:"),CHAR(10)))</f>
        <v>#N/A</v>
      </c>
      <c r="V738" s="1" t="e">
        <f>HYPERLINK(_xlfn.TEXTBEFORE(_xlfn.TEXTAFTER(Table1[[#This Row],[description]], "JioSaavn:"),CHAR(10)))</f>
        <v>#N/A</v>
      </c>
      <c r="W738" s="1" t="e">
        <f>HYPERLINK(_xlfn.TEXTBEFORE(_xlfn.TEXTAFTER(Table1[[#This Row],[description]], "Instagram Reel:"),CHAR(10)))</f>
        <v>#N/A</v>
      </c>
    </row>
    <row r="739" spans="1:23" x14ac:dyDescent="0.3">
      <c r="A739" t="s">
        <v>11</v>
      </c>
      <c r="B739" t="s">
        <v>5236</v>
      </c>
      <c r="C739" t="s">
        <v>5237</v>
      </c>
      <c r="D739" t="s">
        <v>5238</v>
      </c>
      <c r="E739" t="s">
        <v>5235</v>
      </c>
      <c r="F739" t="s">
        <v>3731</v>
      </c>
      <c r="G739" t="s">
        <v>2029</v>
      </c>
      <c r="H739" t="s">
        <v>5239</v>
      </c>
      <c r="I739" t="s">
        <v>5240</v>
      </c>
      <c r="J739" t="s">
        <v>5241</v>
      </c>
      <c r="K739" t="e">
        <f>LEFT(_xlfn.TEXTAFTER(Table1[[#This Row],[description]],"Music On:"),10)</f>
        <v>#N/A</v>
      </c>
      <c r="L739" t="str" cm="1">
        <f t="array" ref="L7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39" t="str">
        <f>_xlfn.TEXTBEFORE(Table1[[#This Row],[Title]],{":","(","-"})</f>
        <v xml:space="preserve">Wait </v>
      </c>
      <c r="N739" t="e">
        <f>_xlfn.TEXTBEFORE(_xlfn.TEXTAFTER(Table1[[#This Row],[description]],"Singer:"),CHAR(10))</f>
        <v>#N/A</v>
      </c>
      <c r="O739" t="e">
        <f>_xlfn.TEXTBEFORE(_xlfn.TEXTAFTER(Table1[[#This Row],[description]],"Lyrics:"),CHAR(10))</f>
        <v>#N/A</v>
      </c>
      <c r="P739" t="e">
        <f>_xlfn.TEXTBEFORE(_xlfn.TEXTAFTER(Table1[[#This Row],[description]],"Composer:"),CHAR(10))</f>
        <v>#N/A</v>
      </c>
      <c r="Q739" t="e">
        <f>_xlfn.TEXTBEFORE(_xlfn.TEXTAFTER(Table1[[#This Row],[description]],CHAR(10)&amp;"Music:"),CHAR(10))</f>
        <v>#N/A</v>
      </c>
      <c r="R739" t="e">
        <f>_xlfn.TEXTBEFORE(_xlfn.TEXTAFTER(Table1[[#This Row],[description]],CHAR(10)&amp;"Video:"),CHAR(10))</f>
        <v>#N/A</v>
      </c>
      <c r="S739" s="1" t="e">
        <f>HYPERLINK(_xlfn.TEXTBEFORE(_xlfn.TEXTAFTER(Table1[[#This Row],[description]],"YouTube Music:"),CHAR(10)))</f>
        <v>#N/A</v>
      </c>
      <c r="T739" s="1" t="e">
        <f>HYPERLINK(_xlfn.TEXTBEFORE(_xlfn.TEXTAFTER(Table1[[#This Row],[description]],"Spotify:"),CHAR(10)))</f>
        <v>#N/A</v>
      </c>
      <c r="U739" s="1" t="e">
        <f>HYPERLINK(_xlfn.TEXTBEFORE(_xlfn.TEXTAFTER(Table1[[#This Row],[description]],"Apple Music:"),CHAR(10)))</f>
        <v>#N/A</v>
      </c>
      <c r="V739" s="1" t="e">
        <f>HYPERLINK(_xlfn.TEXTBEFORE(_xlfn.TEXTAFTER(Table1[[#This Row],[description]], "JioSaavn:"),CHAR(10)))</f>
        <v>#N/A</v>
      </c>
      <c r="W739" s="1" t="e">
        <f>HYPERLINK(_xlfn.TEXTBEFORE(_xlfn.TEXTAFTER(Table1[[#This Row],[description]], "Instagram Reel:"),CHAR(10)))</f>
        <v>#N/A</v>
      </c>
    </row>
    <row r="740" spans="1:23" x14ac:dyDescent="0.3">
      <c r="A740" t="s">
        <v>11</v>
      </c>
      <c r="B740" t="s">
        <v>5243</v>
      </c>
      <c r="C740" t="s">
        <v>5244</v>
      </c>
      <c r="D740" t="s">
        <v>5245</v>
      </c>
      <c r="E740" t="s">
        <v>5242</v>
      </c>
      <c r="F740" t="s">
        <v>3731</v>
      </c>
      <c r="G740" t="s">
        <v>41</v>
      </c>
      <c r="H740" t="s">
        <v>5246</v>
      </c>
      <c r="I740" t="s">
        <v>5247</v>
      </c>
      <c r="J740" t="s">
        <v>5248</v>
      </c>
      <c r="K740" t="e">
        <f>LEFT(_xlfn.TEXTAFTER(Table1[[#This Row],[description]],"Music On:"),10)</f>
        <v>#N/A</v>
      </c>
      <c r="L740" t="str" cm="1">
        <f t="array" ref="L7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0" t="str">
        <f>_xlfn.TEXTBEFORE(Table1[[#This Row],[Title]],{":","(","-"})</f>
        <v xml:space="preserve">Toronto </v>
      </c>
      <c r="N740" t="e">
        <f>_xlfn.TEXTBEFORE(_xlfn.TEXTAFTER(Table1[[#This Row],[description]],"Singer:"),CHAR(10))</f>
        <v>#N/A</v>
      </c>
      <c r="O740" t="e">
        <f>_xlfn.TEXTBEFORE(_xlfn.TEXTAFTER(Table1[[#This Row],[description]],"Lyrics:"),CHAR(10))</f>
        <v>#N/A</v>
      </c>
      <c r="P740" t="str">
        <f>_xlfn.TEXTBEFORE(_xlfn.TEXTAFTER(Table1[[#This Row],[description]],"Composer:"),CHAR(10))</f>
        <v xml:space="preserve"> Deep Jandu </v>
      </c>
      <c r="Q740" t="e">
        <f>_xlfn.TEXTBEFORE(_xlfn.TEXTAFTER(Table1[[#This Row],[description]],CHAR(10)&amp;"Music:"),CHAR(10))</f>
        <v>#N/A</v>
      </c>
      <c r="R740" t="e">
        <f>_xlfn.TEXTBEFORE(_xlfn.TEXTAFTER(Table1[[#This Row],[description]],CHAR(10)&amp;"Video:"),CHAR(10))</f>
        <v>#N/A</v>
      </c>
      <c r="S740" s="1" t="e">
        <f>HYPERLINK(_xlfn.TEXTBEFORE(_xlfn.TEXTAFTER(Table1[[#This Row],[description]],"YouTube Music:"),CHAR(10)))</f>
        <v>#N/A</v>
      </c>
      <c r="T740" s="1" t="e">
        <f>HYPERLINK(_xlfn.TEXTBEFORE(_xlfn.TEXTAFTER(Table1[[#This Row],[description]],"Spotify:"),CHAR(10)))</f>
        <v>#N/A</v>
      </c>
      <c r="U740" s="1" t="e">
        <f>HYPERLINK(_xlfn.TEXTBEFORE(_xlfn.TEXTAFTER(Table1[[#This Row],[description]],"Apple Music:"),CHAR(10)))</f>
        <v>#N/A</v>
      </c>
      <c r="V740" s="1" t="e">
        <f>HYPERLINK(_xlfn.TEXTBEFORE(_xlfn.TEXTAFTER(Table1[[#This Row],[description]], "JioSaavn:"),CHAR(10)))</f>
        <v>#N/A</v>
      </c>
      <c r="W740" s="1" t="e">
        <f>HYPERLINK(_xlfn.TEXTBEFORE(_xlfn.TEXTAFTER(Table1[[#This Row],[description]], "Instagram Reel:"),CHAR(10)))</f>
        <v>#N/A</v>
      </c>
    </row>
    <row r="741" spans="1:23" x14ac:dyDescent="0.3">
      <c r="A741" t="s">
        <v>11</v>
      </c>
      <c r="B741" t="s">
        <v>5250</v>
      </c>
      <c r="C741" t="s">
        <v>5251</v>
      </c>
      <c r="D741" t="s">
        <v>5252</v>
      </c>
      <c r="E741" t="s">
        <v>5249</v>
      </c>
      <c r="F741" t="s">
        <v>3731</v>
      </c>
      <c r="G741" t="s">
        <v>939</v>
      </c>
      <c r="H741" t="s">
        <v>5253</v>
      </c>
      <c r="I741" t="s">
        <v>5254</v>
      </c>
      <c r="J741" t="s">
        <v>5255</v>
      </c>
      <c r="K741" t="e">
        <f>LEFT(_xlfn.TEXTAFTER(Table1[[#This Row],[description]],"Music On:"),10)</f>
        <v>#N/A</v>
      </c>
      <c r="L741" t="str" cm="1">
        <f t="array" ref="L7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1" t="str">
        <f>_xlfn.TEXTBEFORE(Table1[[#This Row],[Title]],{":","(","-"})</f>
        <v xml:space="preserve">Feel </v>
      </c>
      <c r="N741" t="e">
        <f>_xlfn.TEXTBEFORE(_xlfn.TEXTAFTER(Table1[[#This Row],[description]],"Singer:"),CHAR(10))</f>
        <v>#N/A</v>
      </c>
      <c r="O741" t="e">
        <f>_xlfn.TEXTBEFORE(_xlfn.TEXTAFTER(Table1[[#This Row],[description]],"Lyrics:"),CHAR(10))</f>
        <v>#N/A</v>
      </c>
      <c r="P741" t="e">
        <f>_xlfn.TEXTBEFORE(_xlfn.TEXTAFTER(Table1[[#This Row],[description]],"Composer:"),CHAR(10))</f>
        <v>#N/A</v>
      </c>
      <c r="Q741" t="e">
        <f>_xlfn.TEXTBEFORE(_xlfn.TEXTAFTER(Table1[[#This Row],[description]],CHAR(10)&amp;"Music:"),CHAR(10))</f>
        <v>#N/A</v>
      </c>
      <c r="R741" t="e">
        <f>_xlfn.TEXTBEFORE(_xlfn.TEXTAFTER(Table1[[#This Row],[description]],CHAR(10)&amp;"Video:"),CHAR(10))</f>
        <v>#N/A</v>
      </c>
      <c r="S741" s="1" t="e">
        <f>HYPERLINK(_xlfn.TEXTBEFORE(_xlfn.TEXTAFTER(Table1[[#This Row],[description]],"YouTube Music:"),CHAR(10)))</f>
        <v>#N/A</v>
      </c>
      <c r="T741" s="1" t="e">
        <f>HYPERLINK(_xlfn.TEXTBEFORE(_xlfn.TEXTAFTER(Table1[[#This Row],[description]],"Spotify:"),CHAR(10)))</f>
        <v>#N/A</v>
      </c>
      <c r="U741" s="1" t="e">
        <f>HYPERLINK(_xlfn.TEXTBEFORE(_xlfn.TEXTAFTER(Table1[[#This Row],[description]],"Apple Music:"),CHAR(10)))</f>
        <v>#N/A</v>
      </c>
      <c r="V741" s="1" t="e">
        <f>HYPERLINK(_xlfn.TEXTBEFORE(_xlfn.TEXTAFTER(Table1[[#This Row],[description]], "JioSaavn:"),CHAR(10)))</f>
        <v>#N/A</v>
      </c>
      <c r="W741" s="1" t="e">
        <f>HYPERLINK(_xlfn.TEXTBEFORE(_xlfn.TEXTAFTER(Table1[[#This Row],[description]], "Instagram Reel:"),CHAR(10)))</f>
        <v>#N/A</v>
      </c>
    </row>
    <row r="742" spans="1:23" x14ac:dyDescent="0.3">
      <c r="A742" t="s">
        <v>11</v>
      </c>
      <c r="B742" t="s">
        <v>5257</v>
      </c>
      <c r="C742" t="s">
        <v>5258</v>
      </c>
      <c r="D742" t="s">
        <v>5259</v>
      </c>
      <c r="E742" t="s">
        <v>5256</v>
      </c>
      <c r="F742" t="s">
        <v>3731</v>
      </c>
      <c r="G742" t="s">
        <v>129</v>
      </c>
      <c r="H742" t="s">
        <v>5260</v>
      </c>
      <c r="I742" t="s">
        <v>5261</v>
      </c>
      <c r="J742" t="s">
        <v>5262</v>
      </c>
      <c r="K742" t="e">
        <f>LEFT(_xlfn.TEXTAFTER(Table1[[#This Row],[description]],"Music On:"),10)</f>
        <v>#N/A</v>
      </c>
      <c r="L742" t="str" cm="1">
        <f t="array" ref="L7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2" t="str">
        <f>_xlfn.TEXTBEFORE(Table1[[#This Row],[Title]],{":","(","-"})</f>
        <v xml:space="preserve">Goli </v>
      </c>
      <c r="N742" t="e">
        <f>_xlfn.TEXTBEFORE(_xlfn.TEXTAFTER(Table1[[#This Row],[description]],"Singer:"),CHAR(10))</f>
        <v>#N/A</v>
      </c>
      <c r="O742" t="e">
        <f>_xlfn.TEXTBEFORE(_xlfn.TEXTAFTER(Table1[[#This Row],[description]],"Lyrics:"),CHAR(10))</f>
        <v>#N/A</v>
      </c>
      <c r="P742" t="e">
        <f>_xlfn.TEXTBEFORE(_xlfn.TEXTAFTER(Table1[[#This Row],[description]],"Composer:"),CHAR(10))</f>
        <v>#N/A</v>
      </c>
      <c r="Q742" t="e">
        <f>_xlfn.TEXTBEFORE(_xlfn.TEXTAFTER(Table1[[#This Row],[description]],CHAR(10)&amp;"Music:"),CHAR(10))</f>
        <v>#N/A</v>
      </c>
      <c r="R742" t="e">
        <f>_xlfn.TEXTBEFORE(_xlfn.TEXTAFTER(Table1[[#This Row],[description]],CHAR(10)&amp;"Video:"),CHAR(10))</f>
        <v>#N/A</v>
      </c>
      <c r="S742" s="1" t="e">
        <f>HYPERLINK(_xlfn.TEXTBEFORE(_xlfn.TEXTAFTER(Table1[[#This Row],[description]],"YouTube Music:"),CHAR(10)))</f>
        <v>#N/A</v>
      </c>
      <c r="T742" s="1" t="e">
        <f>HYPERLINK(_xlfn.TEXTBEFORE(_xlfn.TEXTAFTER(Table1[[#This Row],[description]],"Spotify:"),CHAR(10)))</f>
        <v>#N/A</v>
      </c>
      <c r="U742" s="1" t="e">
        <f>HYPERLINK(_xlfn.TEXTBEFORE(_xlfn.TEXTAFTER(Table1[[#This Row],[description]],"Apple Music:"),CHAR(10)))</f>
        <v>#N/A</v>
      </c>
      <c r="V742" s="1" t="e">
        <f>HYPERLINK(_xlfn.TEXTBEFORE(_xlfn.TEXTAFTER(Table1[[#This Row],[description]], "JioSaavn:"),CHAR(10)))</f>
        <v>#N/A</v>
      </c>
      <c r="W742" s="1" t="e">
        <f>HYPERLINK(_xlfn.TEXTBEFORE(_xlfn.TEXTAFTER(Table1[[#This Row],[description]], "Instagram Reel:"),CHAR(10)))</f>
        <v>#N/A</v>
      </c>
    </row>
    <row r="743" spans="1:23" x14ac:dyDescent="0.3">
      <c r="A743" t="s">
        <v>11</v>
      </c>
      <c r="B743" t="s">
        <v>5264</v>
      </c>
      <c r="C743" t="s">
        <v>5265</v>
      </c>
      <c r="D743" t="s">
        <v>5266</v>
      </c>
      <c r="E743" t="s">
        <v>5263</v>
      </c>
      <c r="F743" t="s">
        <v>3731</v>
      </c>
      <c r="G743" t="s">
        <v>137</v>
      </c>
      <c r="H743" t="s">
        <v>5267</v>
      </c>
      <c r="I743" t="s">
        <v>5268</v>
      </c>
      <c r="J743" t="s">
        <v>5269</v>
      </c>
      <c r="K743" t="e">
        <f>LEFT(_xlfn.TEXTAFTER(Table1[[#This Row],[description]],"Music On:"),10)</f>
        <v>#N/A</v>
      </c>
      <c r="L743" t="str" cm="1">
        <f t="array" ref="L7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3" t="str">
        <f>_xlfn.TEXTBEFORE(Table1[[#This Row],[Title]],{":","(","-"})</f>
        <v xml:space="preserve">Jawani </v>
      </c>
      <c r="N743" t="e">
        <f>_xlfn.TEXTBEFORE(_xlfn.TEXTAFTER(Table1[[#This Row],[description]],"Singer:"),CHAR(10))</f>
        <v>#N/A</v>
      </c>
      <c r="O743" t="e">
        <f>_xlfn.TEXTBEFORE(_xlfn.TEXTAFTER(Table1[[#This Row],[description]],"Lyrics:"),CHAR(10))</f>
        <v>#N/A</v>
      </c>
      <c r="P743" t="e">
        <f>_xlfn.TEXTBEFORE(_xlfn.TEXTAFTER(Table1[[#This Row],[description]],"Composer:"),CHAR(10))</f>
        <v>#N/A</v>
      </c>
      <c r="Q743" t="e">
        <f>_xlfn.TEXTBEFORE(_xlfn.TEXTAFTER(Table1[[#This Row],[description]],CHAR(10)&amp;"Music:"),CHAR(10))</f>
        <v>#N/A</v>
      </c>
      <c r="R743" t="e">
        <f>_xlfn.TEXTBEFORE(_xlfn.TEXTAFTER(Table1[[#This Row],[description]],CHAR(10)&amp;"Video:"),CHAR(10))</f>
        <v>#N/A</v>
      </c>
      <c r="S743" s="1" t="e">
        <f>HYPERLINK(_xlfn.TEXTBEFORE(_xlfn.TEXTAFTER(Table1[[#This Row],[description]],"YouTube Music:"),CHAR(10)))</f>
        <v>#N/A</v>
      </c>
      <c r="T743" s="1" t="e">
        <f>HYPERLINK(_xlfn.TEXTBEFORE(_xlfn.TEXTAFTER(Table1[[#This Row],[description]],"Spotify:"),CHAR(10)))</f>
        <v>#N/A</v>
      </c>
      <c r="U743" s="1" t="e">
        <f>HYPERLINK(_xlfn.TEXTBEFORE(_xlfn.TEXTAFTER(Table1[[#This Row],[description]],"Apple Music:"),CHAR(10)))</f>
        <v>#N/A</v>
      </c>
      <c r="V743" s="1" t="e">
        <f>HYPERLINK(_xlfn.TEXTBEFORE(_xlfn.TEXTAFTER(Table1[[#This Row],[description]], "JioSaavn:"),CHAR(10)))</f>
        <v>#N/A</v>
      </c>
      <c r="W743" s="1" t="e">
        <f>HYPERLINK(_xlfn.TEXTBEFORE(_xlfn.TEXTAFTER(Table1[[#This Row],[description]], "Instagram Reel:"),CHAR(10)))</f>
        <v>#N/A</v>
      </c>
    </row>
    <row r="744" spans="1:23" x14ac:dyDescent="0.3">
      <c r="A744" t="s">
        <v>11</v>
      </c>
      <c r="B744" t="s">
        <v>5271</v>
      </c>
      <c r="C744" t="s">
        <v>5272</v>
      </c>
      <c r="D744" t="s">
        <v>5273</v>
      </c>
      <c r="E744" t="s">
        <v>5270</v>
      </c>
      <c r="F744" t="s">
        <v>3731</v>
      </c>
      <c r="G744" t="s">
        <v>2686</v>
      </c>
      <c r="H744" t="s">
        <v>5274</v>
      </c>
      <c r="I744" t="s">
        <v>5275</v>
      </c>
      <c r="J744" t="s">
        <v>5276</v>
      </c>
      <c r="K744" t="e">
        <f>LEFT(_xlfn.TEXTAFTER(Table1[[#This Row],[description]],"Music On:"),10)</f>
        <v>#N/A</v>
      </c>
      <c r="L744" t="str" cm="1">
        <f t="array" ref="L7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4" t="str">
        <f>_xlfn.TEXTBEFORE(Table1[[#This Row],[Title]],{":","(","-"})</f>
        <v xml:space="preserve">Allah </v>
      </c>
      <c r="N744" t="e">
        <f>_xlfn.TEXTBEFORE(_xlfn.TEXTAFTER(Table1[[#This Row],[description]],"Singer:"),CHAR(10))</f>
        <v>#N/A</v>
      </c>
      <c r="O744" t="e">
        <f>_xlfn.TEXTBEFORE(_xlfn.TEXTAFTER(Table1[[#This Row],[description]],"Lyrics:"),CHAR(10))</f>
        <v>#N/A</v>
      </c>
      <c r="P744" t="e">
        <f>_xlfn.TEXTBEFORE(_xlfn.TEXTAFTER(Table1[[#This Row],[description]],"Composer:"),CHAR(10))</f>
        <v>#N/A</v>
      </c>
      <c r="Q744" t="e">
        <f>_xlfn.TEXTBEFORE(_xlfn.TEXTAFTER(Table1[[#This Row],[description]],CHAR(10)&amp;"Music:"),CHAR(10))</f>
        <v>#N/A</v>
      </c>
      <c r="R744" t="e">
        <f>_xlfn.TEXTBEFORE(_xlfn.TEXTAFTER(Table1[[#This Row],[description]],CHAR(10)&amp;"Video:"),CHAR(10))</f>
        <v>#N/A</v>
      </c>
      <c r="S744" s="1" t="e">
        <f>HYPERLINK(_xlfn.TEXTBEFORE(_xlfn.TEXTAFTER(Table1[[#This Row],[description]],"YouTube Music:"),CHAR(10)))</f>
        <v>#N/A</v>
      </c>
      <c r="T744" s="1" t="e">
        <f>HYPERLINK(_xlfn.TEXTBEFORE(_xlfn.TEXTAFTER(Table1[[#This Row],[description]],"Spotify:"),CHAR(10)))</f>
        <v>#N/A</v>
      </c>
      <c r="U744" s="1" t="e">
        <f>HYPERLINK(_xlfn.TEXTBEFORE(_xlfn.TEXTAFTER(Table1[[#This Row],[description]],"Apple Music:"),CHAR(10)))</f>
        <v>#N/A</v>
      </c>
      <c r="V744" s="1" t="e">
        <f>HYPERLINK(_xlfn.TEXTBEFORE(_xlfn.TEXTAFTER(Table1[[#This Row],[description]], "JioSaavn:"),CHAR(10)))</f>
        <v>#N/A</v>
      </c>
      <c r="W744" s="1" t="e">
        <f>HYPERLINK(_xlfn.TEXTBEFORE(_xlfn.TEXTAFTER(Table1[[#This Row],[description]], "Instagram Reel:"),CHAR(10)))</f>
        <v>#N/A</v>
      </c>
    </row>
    <row r="745" spans="1:23" x14ac:dyDescent="0.3">
      <c r="A745" t="s">
        <v>11</v>
      </c>
      <c r="B745" t="s">
        <v>5278</v>
      </c>
      <c r="C745" t="s">
        <v>5279</v>
      </c>
      <c r="D745" t="s">
        <v>5280</v>
      </c>
      <c r="E745" t="s">
        <v>5277</v>
      </c>
      <c r="F745" t="s">
        <v>3731</v>
      </c>
      <c r="G745" t="s">
        <v>214</v>
      </c>
      <c r="H745" t="s">
        <v>5281</v>
      </c>
      <c r="I745" t="s">
        <v>5282</v>
      </c>
      <c r="J745" t="s">
        <v>5283</v>
      </c>
      <c r="K745" t="e">
        <f>LEFT(_xlfn.TEXTAFTER(Table1[[#This Row],[description]],"Music On:"),10)</f>
        <v>#N/A</v>
      </c>
      <c r="L745" t="str" cm="1">
        <f t="array" ref="L7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5" t="str">
        <f>_xlfn.TEXTBEFORE(Table1[[#This Row],[Title]],{":","(","-"})</f>
        <v xml:space="preserve">Rang Gulabi </v>
      </c>
      <c r="N745" t="e">
        <f>_xlfn.TEXTBEFORE(_xlfn.TEXTAFTER(Table1[[#This Row],[description]],"Singer:"),CHAR(10))</f>
        <v>#N/A</v>
      </c>
      <c r="O745" t="e">
        <f>_xlfn.TEXTBEFORE(_xlfn.TEXTAFTER(Table1[[#This Row],[description]],"Lyrics:"),CHAR(10))</f>
        <v>#N/A</v>
      </c>
      <c r="P745" t="e">
        <f>_xlfn.TEXTBEFORE(_xlfn.TEXTAFTER(Table1[[#This Row],[description]],"Composer:"),CHAR(10))</f>
        <v>#N/A</v>
      </c>
      <c r="Q745" t="e">
        <f>_xlfn.TEXTBEFORE(_xlfn.TEXTAFTER(Table1[[#This Row],[description]],CHAR(10)&amp;"Music:"),CHAR(10))</f>
        <v>#N/A</v>
      </c>
      <c r="R745" t="e">
        <f>_xlfn.TEXTBEFORE(_xlfn.TEXTAFTER(Table1[[#This Row],[description]],CHAR(10)&amp;"Video:"),CHAR(10))</f>
        <v>#N/A</v>
      </c>
      <c r="S745" s="1" t="e">
        <f>HYPERLINK(_xlfn.TEXTBEFORE(_xlfn.TEXTAFTER(Table1[[#This Row],[description]],"YouTube Music:"),CHAR(10)))</f>
        <v>#N/A</v>
      </c>
      <c r="T745" s="1" t="e">
        <f>HYPERLINK(_xlfn.TEXTBEFORE(_xlfn.TEXTAFTER(Table1[[#This Row],[description]],"Spotify:"),CHAR(10)))</f>
        <v>#N/A</v>
      </c>
      <c r="U745" s="1" t="e">
        <f>HYPERLINK(_xlfn.TEXTBEFORE(_xlfn.TEXTAFTER(Table1[[#This Row],[description]],"Apple Music:"),CHAR(10)))</f>
        <v>#N/A</v>
      </c>
      <c r="V745" s="1" t="e">
        <f>HYPERLINK(_xlfn.TEXTBEFORE(_xlfn.TEXTAFTER(Table1[[#This Row],[description]], "JioSaavn:"),CHAR(10)))</f>
        <v>#N/A</v>
      </c>
      <c r="W745" s="1" t="e">
        <f>HYPERLINK(_xlfn.TEXTBEFORE(_xlfn.TEXTAFTER(Table1[[#This Row],[description]], "Instagram Reel:"),CHAR(10)))</f>
        <v>#N/A</v>
      </c>
    </row>
    <row r="746" spans="1:23" x14ac:dyDescent="0.3">
      <c r="A746" t="s">
        <v>11</v>
      </c>
      <c r="B746" t="s">
        <v>5285</v>
      </c>
      <c r="C746" t="s">
        <v>5286</v>
      </c>
      <c r="D746" t="s">
        <v>5287</v>
      </c>
      <c r="E746" t="s">
        <v>5284</v>
      </c>
      <c r="F746" t="s">
        <v>3731</v>
      </c>
      <c r="G746" t="s">
        <v>1736</v>
      </c>
      <c r="H746" t="s">
        <v>5288</v>
      </c>
      <c r="I746" t="s">
        <v>5289</v>
      </c>
      <c r="J746" t="s">
        <v>5290</v>
      </c>
      <c r="K746" t="e">
        <f>LEFT(_xlfn.TEXTAFTER(Table1[[#This Row],[description]],"Music On:"),10)</f>
        <v>#N/A</v>
      </c>
      <c r="L746" t="str" cm="1">
        <f t="array" ref="L7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6" t="str">
        <f>_xlfn.TEXTBEFORE(Table1[[#This Row],[Title]],{":","(","-"})</f>
        <v xml:space="preserve">NEVVY VIRK </v>
      </c>
      <c r="N746" t="e">
        <f>_xlfn.TEXTBEFORE(_xlfn.TEXTAFTER(Table1[[#This Row],[description]],"Singer:"),CHAR(10))</f>
        <v>#N/A</v>
      </c>
      <c r="O746" t="e">
        <f>_xlfn.TEXTBEFORE(_xlfn.TEXTAFTER(Table1[[#This Row],[description]],"Lyrics:"),CHAR(10))</f>
        <v>#N/A</v>
      </c>
      <c r="P746" t="e">
        <f>_xlfn.TEXTBEFORE(_xlfn.TEXTAFTER(Table1[[#This Row],[description]],"Composer:"),CHAR(10))</f>
        <v>#N/A</v>
      </c>
      <c r="Q746" t="e">
        <f>_xlfn.TEXTBEFORE(_xlfn.TEXTAFTER(Table1[[#This Row],[description]],CHAR(10)&amp;"Music:"),CHAR(10))</f>
        <v>#N/A</v>
      </c>
      <c r="R746" t="e">
        <f>_xlfn.TEXTBEFORE(_xlfn.TEXTAFTER(Table1[[#This Row],[description]],CHAR(10)&amp;"Video:"),CHAR(10))</f>
        <v>#N/A</v>
      </c>
      <c r="S746" s="1" t="e">
        <f>HYPERLINK(_xlfn.TEXTBEFORE(_xlfn.TEXTAFTER(Table1[[#This Row],[description]],"YouTube Music:"),CHAR(10)))</f>
        <v>#N/A</v>
      </c>
      <c r="T746" s="1" t="e">
        <f>HYPERLINK(_xlfn.TEXTBEFORE(_xlfn.TEXTAFTER(Table1[[#This Row],[description]],"Spotify:"),CHAR(10)))</f>
        <v>#N/A</v>
      </c>
      <c r="U746" s="1" t="e">
        <f>HYPERLINK(_xlfn.TEXTBEFORE(_xlfn.TEXTAFTER(Table1[[#This Row],[description]],"Apple Music:"),CHAR(10)))</f>
        <v>#N/A</v>
      </c>
      <c r="V746" s="1" t="e">
        <f>HYPERLINK(_xlfn.TEXTBEFORE(_xlfn.TEXTAFTER(Table1[[#This Row],[description]], "JioSaavn:"),CHAR(10)))</f>
        <v>#N/A</v>
      </c>
      <c r="W746" s="1" t="e">
        <f>HYPERLINK(_xlfn.TEXTBEFORE(_xlfn.TEXTAFTER(Table1[[#This Row],[description]], "Instagram Reel:"),CHAR(10)))</f>
        <v>#N/A</v>
      </c>
    </row>
    <row r="747" spans="1:23" x14ac:dyDescent="0.3">
      <c r="A747" t="s">
        <v>11</v>
      </c>
      <c r="B747" t="s">
        <v>5292</v>
      </c>
      <c r="C747" t="s">
        <v>5293</v>
      </c>
      <c r="D747" t="s">
        <v>5294</v>
      </c>
      <c r="E747" t="s">
        <v>5291</v>
      </c>
      <c r="F747" t="s">
        <v>3731</v>
      </c>
      <c r="G747" t="s">
        <v>1584</v>
      </c>
      <c r="H747" t="s">
        <v>5295</v>
      </c>
      <c r="I747" t="s">
        <v>5296</v>
      </c>
      <c r="J747" t="s">
        <v>3128</v>
      </c>
      <c r="K747" t="e">
        <f>LEFT(_xlfn.TEXTAFTER(Table1[[#This Row],[description]],"Music On:"),10)</f>
        <v>#N/A</v>
      </c>
      <c r="L747" t="str" cm="1">
        <f t="array" ref="L7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7" t="str">
        <f>_xlfn.TEXTBEFORE(Table1[[#This Row],[Title]],{":","(","-"})</f>
        <v xml:space="preserve">Khudaya </v>
      </c>
      <c r="N747" t="e">
        <f>_xlfn.TEXTBEFORE(_xlfn.TEXTAFTER(Table1[[#This Row],[description]],"Singer:"),CHAR(10))</f>
        <v>#N/A</v>
      </c>
      <c r="O747" t="e">
        <f>_xlfn.TEXTBEFORE(_xlfn.TEXTAFTER(Table1[[#This Row],[description]],"Lyrics:"),CHAR(10))</f>
        <v>#N/A</v>
      </c>
      <c r="P747" t="e">
        <f>_xlfn.TEXTBEFORE(_xlfn.TEXTAFTER(Table1[[#This Row],[description]],"Composer:"),CHAR(10))</f>
        <v>#N/A</v>
      </c>
      <c r="Q747" t="e">
        <f>_xlfn.TEXTBEFORE(_xlfn.TEXTAFTER(Table1[[#This Row],[description]],CHAR(10)&amp;"Music:"),CHAR(10))</f>
        <v>#N/A</v>
      </c>
      <c r="R747" t="e">
        <f>_xlfn.TEXTBEFORE(_xlfn.TEXTAFTER(Table1[[#This Row],[description]],CHAR(10)&amp;"Video:"),CHAR(10))</f>
        <v>#N/A</v>
      </c>
      <c r="S747" s="1" t="e">
        <f>HYPERLINK(_xlfn.TEXTBEFORE(_xlfn.TEXTAFTER(Table1[[#This Row],[description]],"YouTube Music:"),CHAR(10)))</f>
        <v>#N/A</v>
      </c>
      <c r="T747" s="1" t="e">
        <f>HYPERLINK(_xlfn.TEXTBEFORE(_xlfn.TEXTAFTER(Table1[[#This Row],[description]],"Spotify:"),CHAR(10)))</f>
        <v>#N/A</v>
      </c>
      <c r="U747" s="1" t="e">
        <f>HYPERLINK(_xlfn.TEXTBEFORE(_xlfn.TEXTAFTER(Table1[[#This Row],[description]],"Apple Music:"),CHAR(10)))</f>
        <v>#N/A</v>
      </c>
      <c r="V747" s="1" t="e">
        <f>HYPERLINK(_xlfn.TEXTBEFORE(_xlfn.TEXTAFTER(Table1[[#This Row],[description]], "JioSaavn:"),CHAR(10)))</f>
        <v>#N/A</v>
      </c>
      <c r="W747" s="1" t="e">
        <f>HYPERLINK(_xlfn.TEXTBEFORE(_xlfn.TEXTAFTER(Table1[[#This Row],[description]], "Instagram Reel:"),CHAR(10)))</f>
        <v>#N/A</v>
      </c>
    </row>
    <row r="748" spans="1:23" x14ac:dyDescent="0.3">
      <c r="A748" t="s">
        <v>11</v>
      </c>
      <c r="B748" t="s">
        <v>5298</v>
      </c>
      <c r="C748" t="s">
        <v>1604</v>
      </c>
      <c r="D748" t="s">
        <v>5299</v>
      </c>
      <c r="E748" t="s">
        <v>5297</v>
      </c>
      <c r="F748" t="s">
        <v>3731</v>
      </c>
      <c r="G748" t="s">
        <v>908</v>
      </c>
      <c r="H748" t="s">
        <v>5300</v>
      </c>
      <c r="I748" t="s">
        <v>5301</v>
      </c>
      <c r="J748" t="s">
        <v>5302</v>
      </c>
      <c r="K748" t="e">
        <f>LEFT(_xlfn.TEXTAFTER(Table1[[#This Row],[description]],"Music On:"),10)</f>
        <v>#N/A</v>
      </c>
      <c r="L748" t="str" cm="1">
        <f t="array" ref="L7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other</v>
      </c>
      <c r="M748" t="str">
        <f>_xlfn.TEXTBEFORE(Table1[[#This Row],[Title]],{":","(","-"})</f>
        <v xml:space="preserve">Boss </v>
      </c>
      <c r="N748" t="e">
        <f>_xlfn.TEXTBEFORE(_xlfn.TEXTAFTER(Table1[[#This Row],[description]],"Singer:"),CHAR(10))</f>
        <v>#N/A</v>
      </c>
      <c r="O748" t="e">
        <f>_xlfn.TEXTBEFORE(_xlfn.TEXTAFTER(Table1[[#This Row],[description]],"Lyrics:"),CHAR(10))</f>
        <v>#N/A</v>
      </c>
      <c r="P748" t="e">
        <f>_xlfn.TEXTBEFORE(_xlfn.TEXTAFTER(Table1[[#This Row],[description]],"Composer:"),CHAR(10))</f>
        <v>#N/A</v>
      </c>
      <c r="Q748" t="e">
        <f>_xlfn.TEXTBEFORE(_xlfn.TEXTAFTER(Table1[[#This Row],[description]],CHAR(10)&amp;"Music:"),CHAR(10))</f>
        <v>#N/A</v>
      </c>
      <c r="R748" t="e">
        <f>_xlfn.TEXTBEFORE(_xlfn.TEXTAFTER(Table1[[#This Row],[description]],CHAR(10)&amp;"Video:"),CHAR(10))</f>
        <v>#N/A</v>
      </c>
      <c r="S748" s="1" t="e">
        <f>HYPERLINK(_xlfn.TEXTBEFORE(_xlfn.TEXTAFTER(Table1[[#This Row],[description]],"YouTube Music:"),CHAR(10)))</f>
        <v>#N/A</v>
      </c>
      <c r="T748" s="1" t="e">
        <f>HYPERLINK(_xlfn.TEXTBEFORE(_xlfn.TEXTAFTER(Table1[[#This Row],[description]],"Spotify:"),CHAR(10)))</f>
        <v>#N/A</v>
      </c>
      <c r="U748" s="1" t="e">
        <f>HYPERLINK(_xlfn.TEXTBEFORE(_xlfn.TEXTAFTER(Table1[[#This Row],[description]],"Apple Music:"),CHAR(10)))</f>
        <v>#N/A</v>
      </c>
      <c r="V748" s="1" t="e">
        <f>HYPERLINK(_xlfn.TEXTBEFORE(_xlfn.TEXTAFTER(Table1[[#This Row],[description]], "JioSaavn:"),CHAR(10)))</f>
        <v>#N/A</v>
      </c>
      <c r="W748" s="1" t="e">
        <f>HYPERLINK(_xlfn.TEXTBEFORE(_xlfn.TEXTAFTER(Table1[[#This Row],[description]], "Instagram Reel:"),CHAR(10)))</f>
        <v>#N/A</v>
      </c>
    </row>
    <row r="749" spans="1:23" x14ac:dyDescent="0.3">
      <c r="A749" t="s">
        <v>11</v>
      </c>
      <c r="B749" t="s">
        <v>5304</v>
      </c>
      <c r="C749" t="s">
        <v>5305</v>
      </c>
      <c r="D749" t="s">
        <v>5306</v>
      </c>
      <c r="E749" t="s">
        <v>5303</v>
      </c>
      <c r="F749" t="s">
        <v>3731</v>
      </c>
      <c r="G749" t="s">
        <v>493</v>
      </c>
      <c r="H749" t="s">
        <v>5307</v>
      </c>
      <c r="I749" t="s">
        <v>5308</v>
      </c>
      <c r="J749" t="s">
        <v>5309</v>
      </c>
      <c r="K749" t="e">
        <f>LEFT(_xlfn.TEXTAFTER(Table1[[#This Row],[description]],"Music On:"),10)</f>
        <v>#N/A</v>
      </c>
      <c r="L749" t="str" cm="1">
        <f t="array" ref="L7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49" t="str">
        <f>_xlfn.TEXTBEFORE(Table1[[#This Row],[Title]],{":","(","-"})</f>
        <v xml:space="preserve">BOSS </v>
      </c>
      <c r="N749" t="e">
        <f>_xlfn.TEXTBEFORE(_xlfn.TEXTAFTER(Table1[[#This Row],[description]],"Singer:"),CHAR(10))</f>
        <v>#N/A</v>
      </c>
      <c r="O749" t="e">
        <f>_xlfn.TEXTBEFORE(_xlfn.TEXTAFTER(Table1[[#This Row],[description]],"Lyrics:"),CHAR(10))</f>
        <v>#N/A</v>
      </c>
      <c r="P749" t="e">
        <f>_xlfn.TEXTBEFORE(_xlfn.TEXTAFTER(Table1[[#This Row],[description]],"Composer:"),CHAR(10))</f>
        <v>#N/A</v>
      </c>
      <c r="Q749" t="e">
        <f>_xlfn.TEXTBEFORE(_xlfn.TEXTAFTER(Table1[[#This Row],[description]],CHAR(10)&amp;"Music:"),CHAR(10))</f>
        <v>#N/A</v>
      </c>
      <c r="R749" t="e">
        <f>_xlfn.TEXTBEFORE(_xlfn.TEXTAFTER(Table1[[#This Row],[description]],CHAR(10)&amp;"Video:"),CHAR(10))</f>
        <v>#N/A</v>
      </c>
      <c r="S749" s="1" t="e">
        <f>HYPERLINK(_xlfn.TEXTBEFORE(_xlfn.TEXTAFTER(Table1[[#This Row],[description]],"YouTube Music:"),CHAR(10)))</f>
        <v>#N/A</v>
      </c>
      <c r="T749" s="1" t="e">
        <f>HYPERLINK(_xlfn.TEXTBEFORE(_xlfn.TEXTAFTER(Table1[[#This Row],[description]],"Spotify:"),CHAR(10)))</f>
        <v>#N/A</v>
      </c>
      <c r="U749" s="1" t="e">
        <f>HYPERLINK(_xlfn.TEXTBEFORE(_xlfn.TEXTAFTER(Table1[[#This Row],[description]],"Apple Music:"),CHAR(10)))</f>
        <v>#N/A</v>
      </c>
      <c r="V749" s="1" t="e">
        <f>HYPERLINK(_xlfn.TEXTBEFORE(_xlfn.TEXTAFTER(Table1[[#This Row],[description]], "JioSaavn:"),CHAR(10)))</f>
        <v>#N/A</v>
      </c>
      <c r="W749" s="1" t="e">
        <f>HYPERLINK(_xlfn.TEXTBEFORE(_xlfn.TEXTAFTER(Table1[[#This Row],[description]], "Instagram Reel:"),CHAR(10)))</f>
        <v>#N/A</v>
      </c>
    </row>
    <row r="750" spans="1:23" x14ac:dyDescent="0.3">
      <c r="A750" t="s">
        <v>11</v>
      </c>
      <c r="B750" t="s">
        <v>5311</v>
      </c>
      <c r="C750" t="s">
        <v>5312</v>
      </c>
      <c r="D750" t="s">
        <v>5313</v>
      </c>
      <c r="E750" t="s">
        <v>5310</v>
      </c>
      <c r="F750" t="s">
        <v>3731</v>
      </c>
      <c r="G750" t="s">
        <v>17</v>
      </c>
      <c r="H750" t="s">
        <v>5314</v>
      </c>
      <c r="I750" t="s">
        <v>5315</v>
      </c>
      <c r="J750" t="s">
        <v>5316</v>
      </c>
      <c r="K750" t="e">
        <f>LEFT(_xlfn.TEXTAFTER(Table1[[#This Row],[description]],"Music On:"),10)</f>
        <v>#N/A</v>
      </c>
      <c r="L750" t="str" cm="1">
        <f t="array" ref="L7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0" t="str">
        <f>_xlfn.TEXTBEFORE(Table1[[#This Row],[Title]],{":","(","-"})</f>
        <v xml:space="preserve">Bai Bai </v>
      </c>
      <c r="N750" t="e">
        <f>_xlfn.TEXTBEFORE(_xlfn.TEXTAFTER(Table1[[#This Row],[description]],"Singer:"),CHAR(10))</f>
        <v>#N/A</v>
      </c>
      <c r="O750" t="e">
        <f>_xlfn.TEXTBEFORE(_xlfn.TEXTAFTER(Table1[[#This Row],[description]],"Lyrics:"),CHAR(10))</f>
        <v>#N/A</v>
      </c>
      <c r="P750" t="e">
        <f>_xlfn.TEXTBEFORE(_xlfn.TEXTAFTER(Table1[[#This Row],[description]],"Composer:"),CHAR(10))</f>
        <v>#N/A</v>
      </c>
      <c r="Q750" t="e">
        <f>_xlfn.TEXTBEFORE(_xlfn.TEXTAFTER(Table1[[#This Row],[description]],CHAR(10)&amp;"Music:"),CHAR(10))</f>
        <v>#N/A</v>
      </c>
      <c r="R750" t="e">
        <f>_xlfn.TEXTBEFORE(_xlfn.TEXTAFTER(Table1[[#This Row],[description]],CHAR(10)&amp;"Video:"),CHAR(10))</f>
        <v>#N/A</v>
      </c>
      <c r="S750" s="1" t="e">
        <f>HYPERLINK(_xlfn.TEXTBEFORE(_xlfn.TEXTAFTER(Table1[[#This Row],[description]],"YouTube Music:"),CHAR(10)))</f>
        <v>#N/A</v>
      </c>
      <c r="T750" s="1" t="e">
        <f>HYPERLINK(_xlfn.TEXTBEFORE(_xlfn.TEXTAFTER(Table1[[#This Row],[description]],"Spotify:"),CHAR(10)))</f>
        <v>#N/A</v>
      </c>
      <c r="U750" s="1" t="e">
        <f>HYPERLINK(_xlfn.TEXTBEFORE(_xlfn.TEXTAFTER(Table1[[#This Row],[description]],"Apple Music:"),CHAR(10)))</f>
        <v>#N/A</v>
      </c>
      <c r="V750" s="1" t="e">
        <f>HYPERLINK(_xlfn.TEXTBEFORE(_xlfn.TEXTAFTER(Table1[[#This Row],[description]], "JioSaavn:"),CHAR(10)))</f>
        <v>#N/A</v>
      </c>
      <c r="W750" s="1" t="e">
        <f>HYPERLINK(_xlfn.TEXTBEFORE(_xlfn.TEXTAFTER(Table1[[#This Row],[description]], "Instagram Reel:"),CHAR(10)))</f>
        <v>#N/A</v>
      </c>
    </row>
    <row r="751" spans="1:23" x14ac:dyDescent="0.3">
      <c r="A751" t="s">
        <v>11</v>
      </c>
      <c r="B751" t="s">
        <v>5318</v>
      </c>
      <c r="C751" t="s">
        <v>5319</v>
      </c>
      <c r="D751" t="s">
        <v>5320</v>
      </c>
      <c r="E751" t="s">
        <v>5317</v>
      </c>
      <c r="F751" t="s">
        <v>3731</v>
      </c>
      <c r="G751" t="s">
        <v>2167</v>
      </c>
      <c r="H751" t="s">
        <v>5321</v>
      </c>
      <c r="I751" t="s">
        <v>5322</v>
      </c>
      <c r="J751" t="s">
        <v>5323</v>
      </c>
      <c r="K751" t="e">
        <f>LEFT(_xlfn.TEXTAFTER(Table1[[#This Row],[description]],"Music On:"),10)</f>
        <v>#N/A</v>
      </c>
      <c r="L751" t="str" cm="1">
        <f t="array" ref="L7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1" t="str">
        <f>_xlfn.TEXTBEFORE(Table1[[#This Row],[Title]],{":","(","-"})</f>
        <v xml:space="preserve">Bandookan </v>
      </c>
      <c r="N751" t="e">
        <f>_xlfn.TEXTBEFORE(_xlfn.TEXTAFTER(Table1[[#This Row],[description]],"Singer:"),CHAR(10))</f>
        <v>#N/A</v>
      </c>
      <c r="O751" t="e">
        <f>_xlfn.TEXTBEFORE(_xlfn.TEXTAFTER(Table1[[#This Row],[description]],"Lyrics:"),CHAR(10))</f>
        <v>#N/A</v>
      </c>
      <c r="P751" t="e">
        <f>_xlfn.TEXTBEFORE(_xlfn.TEXTAFTER(Table1[[#This Row],[description]],"Composer:"),CHAR(10))</f>
        <v>#N/A</v>
      </c>
      <c r="Q751" t="e">
        <f>_xlfn.TEXTBEFORE(_xlfn.TEXTAFTER(Table1[[#This Row],[description]],CHAR(10)&amp;"Music:"),CHAR(10))</f>
        <v>#N/A</v>
      </c>
      <c r="R751" t="e">
        <f>_xlfn.TEXTBEFORE(_xlfn.TEXTAFTER(Table1[[#This Row],[description]],CHAR(10)&amp;"Video:"),CHAR(10))</f>
        <v>#N/A</v>
      </c>
      <c r="S751" s="1" t="e">
        <f>HYPERLINK(_xlfn.TEXTBEFORE(_xlfn.TEXTAFTER(Table1[[#This Row],[description]],"YouTube Music:"),CHAR(10)))</f>
        <v>#N/A</v>
      </c>
      <c r="T751" s="1" t="e">
        <f>HYPERLINK(_xlfn.TEXTBEFORE(_xlfn.TEXTAFTER(Table1[[#This Row],[description]],"Spotify:"),CHAR(10)))</f>
        <v>#N/A</v>
      </c>
      <c r="U751" s="1" t="e">
        <f>HYPERLINK(_xlfn.TEXTBEFORE(_xlfn.TEXTAFTER(Table1[[#This Row],[description]],"Apple Music:"),CHAR(10)))</f>
        <v>#N/A</v>
      </c>
      <c r="V751" s="1" t="e">
        <f>HYPERLINK(_xlfn.TEXTBEFORE(_xlfn.TEXTAFTER(Table1[[#This Row],[description]], "JioSaavn:"),CHAR(10)))</f>
        <v>#N/A</v>
      </c>
      <c r="W751" s="1" t="e">
        <f>HYPERLINK(_xlfn.TEXTBEFORE(_xlfn.TEXTAFTER(Table1[[#This Row],[description]], "Instagram Reel:"),CHAR(10)))</f>
        <v>#N/A</v>
      </c>
    </row>
    <row r="752" spans="1:23" x14ac:dyDescent="0.3">
      <c r="A752" t="s">
        <v>11</v>
      </c>
      <c r="B752" t="s">
        <v>5325</v>
      </c>
      <c r="C752" t="s">
        <v>5326</v>
      </c>
      <c r="D752" t="s">
        <v>5327</v>
      </c>
      <c r="E752" t="s">
        <v>5324</v>
      </c>
      <c r="F752" t="s">
        <v>3731</v>
      </c>
      <c r="G752" t="s">
        <v>1736</v>
      </c>
      <c r="H752" t="s">
        <v>5328</v>
      </c>
      <c r="I752" t="s">
        <v>5329</v>
      </c>
      <c r="J752" t="s">
        <v>5330</v>
      </c>
      <c r="K752" t="e">
        <f>LEFT(_xlfn.TEXTAFTER(Table1[[#This Row],[description]],"Music On:"),10)</f>
        <v>#N/A</v>
      </c>
      <c r="L752" t="str" cm="1">
        <f t="array" ref="L75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2" t="str">
        <f>_xlfn.TEXTBEFORE(Table1[[#This Row],[Title]],{":","(","-"})</f>
        <v xml:space="preserve">Bai Bai </v>
      </c>
      <c r="N752" t="e">
        <f>_xlfn.TEXTBEFORE(_xlfn.TEXTAFTER(Table1[[#This Row],[description]],"Singer:"),CHAR(10))</f>
        <v>#N/A</v>
      </c>
      <c r="O752" t="e">
        <f>_xlfn.TEXTBEFORE(_xlfn.TEXTAFTER(Table1[[#This Row],[description]],"Lyrics:"),CHAR(10))</f>
        <v>#N/A</v>
      </c>
      <c r="P752" t="e">
        <f>_xlfn.TEXTBEFORE(_xlfn.TEXTAFTER(Table1[[#This Row],[description]],"Composer:"),CHAR(10))</f>
        <v>#N/A</v>
      </c>
      <c r="Q752" t="e">
        <f>_xlfn.TEXTBEFORE(_xlfn.TEXTAFTER(Table1[[#This Row],[description]],CHAR(10)&amp;"Music:"),CHAR(10))</f>
        <v>#N/A</v>
      </c>
      <c r="R752" t="e">
        <f>_xlfn.TEXTBEFORE(_xlfn.TEXTAFTER(Table1[[#This Row],[description]],CHAR(10)&amp;"Video:"),CHAR(10))</f>
        <v>#N/A</v>
      </c>
      <c r="S752" s="1" t="e">
        <f>HYPERLINK(_xlfn.TEXTBEFORE(_xlfn.TEXTAFTER(Table1[[#This Row],[description]],"YouTube Music:"),CHAR(10)))</f>
        <v>#N/A</v>
      </c>
      <c r="T752" s="1" t="e">
        <f>HYPERLINK(_xlfn.TEXTBEFORE(_xlfn.TEXTAFTER(Table1[[#This Row],[description]],"Spotify:"),CHAR(10)))</f>
        <v>#N/A</v>
      </c>
      <c r="U752" s="1" t="e">
        <f>HYPERLINK(_xlfn.TEXTBEFORE(_xlfn.TEXTAFTER(Table1[[#This Row],[description]],"Apple Music:"),CHAR(10)))</f>
        <v>#N/A</v>
      </c>
      <c r="V752" s="1" t="e">
        <f>HYPERLINK(_xlfn.TEXTBEFORE(_xlfn.TEXTAFTER(Table1[[#This Row],[description]], "JioSaavn:"),CHAR(10)))</f>
        <v>#N/A</v>
      </c>
      <c r="W752" s="1" t="e">
        <f>HYPERLINK(_xlfn.TEXTBEFORE(_xlfn.TEXTAFTER(Table1[[#This Row],[description]], "Instagram Reel:"),CHAR(10)))</f>
        <v>#N/A</v>
      </c>
    </row>
    <row r="753" spans="1:23" x14ac:dyDescent="0.3">
      <c r="A753" t="s">
        <v>11</v>
      </c>
      <c r="B753" t="s">
        <v>5332</v>
      </c>
      <c r="C753" t="s">
        <v>5333</v>
      </c>
      <c r="D753" t="s">
        <v>5334</v>
      </c>
      <c r="E753" t="s">
        <v>5331</v>
      </c>
      <c r="F753" t="s">
        <v>3731</v>
      </c>
      <c r="G753" t="s">
        <v>2331</v>
      </c>
      <c r="H753" t="s">
        <v>5335</v>
      </c>
      <c r="I753" t="s">
        <v>5336</v>
      </c>
      <c r="J753" t="s">
        <v>1350</v>
      </c>
      <c r="K753" t="e">
        <f>LEFT(_xlfn.TEXTAFTER(Table1[[#This Row],[description]],"Music On:"),10)</f>
        <v>#N/A</v>
      </c>
      <c r="L753" t="str" cm="1">
        <f t="array" ref="L75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3" t="str">
        <f>_xlfn.TEXTBEFORE(Table1[[#This Row],[Title]],{":","(","-"})</f>
        <v xml:space="preserve">Bandookan </v>
      </c>
      <c r="N753" t="e">
        <f>_xlfn.TEXTBEFORE(_xlfn.TEXTAFTER(Table1[[#This Row],[description]],"Singer:"),CHAR(10))</f>
        <v>#N/A</v>
      </c>
      <c r="O753" t="e">
        <f>_xlfn.TEXTBEFORE(_xlfn.TEXTAFTER(Table1[[#This Row],[description]],"Lyrics:"),CHAR(10))</f>
        <v>#N/A</v>
      </c>
      <c r="P753" t="e">
        <f>_xlfn.TEXTBEFORE(_xlfn.TEXTAFTER(Table1[[#This Row],[description]],"Composer:"),CHAR(10))</f>
        <v>#N/A</v>
      </c>
      <c r="Q753" t="e">
        <f>_xlfn.TEXTBEFORE(_xlfn.TEXTAFTER(Table1[[#This Row],[description]],CHAR(10)&amp;"Music:"),CHAR(10))</f>
        <v>#N/A</v>
      </c>
      <c r="R753" t="e">
        <f>_xlfn.TEXTBEFORE(_xlfn.TEXTAFTER(Table1[[#This Row],[description]],CHAR(10)&amp;"Video:"),CHAR(10))</f>
        <v>#N/A</v>
      </c>
      <c r="S753" s="1" t="e">
        <f>HYPERLINK(_xlfn.TEXTBEFORE(_xlfn.TEXTAFTER(Table1[[#This Row],[description]],"YouTube Music:"),CHAR(10)))</f>
        <v>#N/A</v>
      </c>
      <c r="T753" s="1" t="e">
        <f>HYPERLINK(_xlfn.TEXTBEFORE(_xlfn.TEXTAFTER(Table1[[#This Row],[description]],"Spotify:"),CHAR(10)))</f>
        <v>#N/A</v>
      </c>
      <c r="U753" s="1" t="e">
        <f>HYPERLINK(_xlfn.TEXTBEFORE(_xlfn.TEXTAFTER(Table1[[#This Row],[description]],"Apple Music:"),CHAR(10)))</f>
        <v>#N/A</v>
      </c>
      <c r="V753" s="1" t="e">
        <f>HYPERLINK(_xlfn.TEXTBEFORE(_xlfn.TEXTAFTER(Table1[[#This Row],[description]], "JioSaavn:"),CHAR(10)))</f>
        <v>#N/A</v>
      </c>
      <c r="W753" s="1" t="e">
        <f>HYPERLINK(_xlfn.TEXTBEFORE(_xlfn.TEXTAFTER(Table1[[#This Row],[description]], "Instagram Reel:"),CHAR(10)))</f>
        <v>#N/A</v>
      </c>
    </row>
    <row r="754" spans="1:23" x14ac:dyDescent="0.3">
      <c r="A754" t="s">
        <v>11</v>
      </c>
      <c r="B754" t="s">
        <v>5338</v>
      </c>
      <c r="C754" t="s">
        <v>5339</v>
      </c>
      <c r="D754" t="s">
        <v>5340</v>
      </c>
      <c r="E754" t="s">
        <v>5337</v>
      </c>
      <c r="F754" t="s">
        <v>3731</v>
      </c>
      <c r="G754" t="s">
        <v>3478</v>
      </c>
      <c r="H754" t="s">
        <v>5341</v>
      </c>
      <c r="I754" t="s">
        <v>5342</v>
      </c>
      <c r="J754" t="s">
        <v>5343</v>
      </c>
      <c r="K754" t="e">
        <f>LEFT(_xlfn.TEXTAFTER(Table1[[#This Row],[description]],"Music On:"),10)</f>
        <v>#N/A</v>
      </c>
      <c r="L754" t="str" cm="1">
        <f t="array" ref="L75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4" t="str">
        <f>_xlfn.TEXTBEFORE(Table1[[#This Row],[Title]],{":","(","-"})</f>
        <v xml:space="preserve">Do Or Die </v>
      </c>
      <c r="N754" t="e">
        <f>_xlfn.TEXTBEFORE(_xlfn.TEXTAFTER(Table1[[#This Row],[description]],"Singer:"),CHAR(10))</f>
        <v>#N/A</v>
      </c>
      <c r="O754" t="e">
        <f>_xlfn.TEXTBEFORE(_xlfn.TEXTAFTER(Table1[[#This Row],[description]],"Lyrics:"),CHAR(10))</f>
        <v>#N/A</v>
      </c>
      <c r="P754" t="e">
        <f>_xlfn.TEXTBEFORE(_xlfn.TEXTAFTER(Table1[[#This Row],[description]],"Composer:"),CHAR(10))</f>
        <v>#N/A</v>
      </c>
      <c r="Q754" t="e">
        <f>_xlfn.TEXTBEFORE(_xlfn.TEXTAFTER(Table1[[#This Row],[description]],CHAR(10)&amp;"Music:"),CHAR(10))</f>
        <v>#N/A</v>
      </c>
      <c r="R754" t="e">
        <f>_xlfn.TEXTBEFORE(_xlfn.TEXTAFTER(Table1[[#This Row],[description]],CHAR(10)&amp;"Video:"),CHAR(10))</f>
        <v>#N/A</v>
      </c>
      <c r="S754" s="1" t="e">
        <f>HYPERLINK(_xlfn.TEXTBEFORE(_xlfn.TEXTAFTER(Table1[[#This Row],[description]],"YouTube Music:"),CHAR(10)))</f>
        <v>#N/A</v>
      </c>
      <c r="T754" s="1" t="e">
        <f>HYPERLINK(_xlfn.TEXTBEFORE(_xlfn.TEXTAFTER(Table1[[#This Row],[description]],"Spotify:"),CHAR(10)))</f>
        <v>#N/A</v>
      </c>
      <c r="U754" s="1" t="e">
        <f>HYPERLINK(_xlfn.TEXTBEFORE(_xlfn.TEXTAFTER(Table1[[#This Row],[description]],"Apple Music:"),CHAR(10)))</f>
        <v>#N/A</v>
      </c>
      <c r="V754" s="1" t="e">
        <f>HYPERLINK(_xlfn.TEXTBEFORE(_xlfn.TEXTAFTER(Table1[[#This Row],[description]], "JioSaavn:"),CHAR(10)))</f>
        <v>#N/A</v>
      </c>
      <c r="W754" s="1" t="e">
        <f>HYPERLINK(_xlfn.TEXTBEFORE(_xlfn.TEXTAFTER(Table1[[#This Row],[description]], "Instagram Reel:"),CHAR(10)))</f>
        <v>#N/A</v>
      </c>
    </row>
    <row r="755" spans="1:23" x14ac:dyDescent="0.3">
      <c r="A755" t="s">
        <v>11</v>
      </c>
      <c r="B755" t="s">
        <v>5345</v>
      </c>
      <c r="C755" t="s">
        <v>5346</v>
      </c>
      <c r="D755" t="s">
        <v>5347</v>
      </c>
      <c r="E755" t="s">
        <v>5344</v>
      </c>
      <c r="F755" t="s">
        <v>3731</v>
      </c>
      <c r="G755" t="s">
        <v>3296</v>
      </c>
      <c r="H755" t="s">
        <v>5348</v>
      </c>
      <c r="I755" t="s">
        <v>5349</v>
      </c>
      <c r="J755" t="s">
        <v>1563</v>
      </c>
      <c r="K755" t="e">
        <f>LEFT(_xlfn.TEXTAFTER(Table1[[#This Row],[description]],"Music On:"),10)</f>
        <v>#N/A</v>
      </c>
      <c r="L755" t="str" cm="1">
        <f t="array" ref="L75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5" t="str">
        <f>_xlfn.TEXTBEFORE(Table1[[#This Row],[Title]],{":","(","-"})</f>
        <v xml:space="preserve">Glassi </v>
      </c>
      <c r="N755" t="e">
        <f>_xlfn.TEXTBEFORE(_xlfn.TEXTAFTER(Table1[[#This Row],[description]],"Singer:"),CHAR(10))</f>
        <v>#N/A</v>
      </c>
      <c r="O755" t="e">
        <f>_xlfn.TEXTBEFORE(_xlfn.TEXTAFTER(Table1[[#This Row],[description]],"Lyrics:"),CHAR(10))</f>
        <v>#N/A</v>
      </c>
      <c r="P755" t="e">
        <f>_xlfn.TEXTBEFORE(_xlfn.TEXTAFTER(Table1[[#This Row],[description]],"Composer:"),CHAR(10))</f>
        <v>#N/A</v>
      </c>
      <c r="Q755" t="e">
        <f>_xlfn.TEXTBEFORE(_xlfn.TEXTAFTER(Table1[[#This Row],[description]],CHAR(10)&amp;"Music:"),CHAR(10))</f>
        <v>#N/A</v>
      </c>
      <c r="R755" t="e">
        <f>_xlfn.TEXTBEFORE(_xlfn.TEXTAFTER(Table1[[#This Row],[description]],CHAR(10)&amp;"Video:"),CHAR(10))</f>
        <v>#N/A</v>
      </c>
      <c r="S755" s="1" t="e">
        <f>HYPERLINK(_xlfn.TEXTBEFORE(_xlfn.TEXTAFTER(Table1[[#This Row],[description]],"YouTube Music:"),CHAR(10)))</f>
        <v>#N/A</v>
      </c>
      <c r="T755" s="1" t="e">
        <f>HYPERLINK(_xlfn.TEXTBEFORE(_xlfn.TEXTAFTER(Table1[[#This Row],[description]],"Spotify:"),CHAR(10)))</f>
        <v>#N/A</v>
      </c>
      <c r="U755" s="1" t="e">
        <f>HYPERLINK(_xlfn.TEXTBEFORE(_xlfn.TEXTAFTER(Table1[[#This Row],[description]],"Apple Music:"),CHAR(10)))</f>
        <v>#N/A</v>
      </c>
      <c r="V755" s="1" t="e">
        <f>HYPERLINK(_xlfn.TEXTBEFORE(_xlfn.TEXTAFTER(Table1[[#This Row],[description]], "JioSaavn:"),CHAR(10)))</f>
        <v>#N/A</v>
      </c>
      <c r="W755" s="1" t="e">
        <f>HYPERLINK(_xlfn.TEXTBEFORE(_xlfn.TEXTAFTER(Table1[[#This Row],[description]], "Instagram Reel:"),CHAR(10)))</f>
        <v>#N/A</v>
      </c>
    </row>
    <row r="756" spans="1:23" x14ac:dyDescent="0.3">
      <c r="A756" t="s">
        <v>11</v>
      </c>
      <c r="B756" t="s">
        <v>5351</v>
      </c>
      <c r="C756" t="s">
        <v>5352</v>
      </c>
      <c r="D756" t="s">
        <v>5353</v>
      </c>
      <c r="E756" t="s">
        <v>5350</v>
      </c>
      <c r="F756" t="s">
        <v>3731</v>
      </c>
      <c r="G756" t="s">
        <v>113</v>
      </c>
      <c r="H756" t="s">
        <v>5354</v>
      </c>
      <c r="I756" t="s">
        <v>5355</v>
      </c>
      <c r="J756" t="s">
        <v>5356</v>
      </c>
      <c r="K756" t="e">
        <f>LEFT(_xlfn.TEXTAFTER(Table1[[#This Row],[description]],"Music On:"),10)</f>
        <v>#N/A</v>
      </c>
      <c r="L756" t="str" cm="1">
        <f t="array" ref="L75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6" t="str">
        <f>_xlfn.TEXTBEFORE(Table1[[#This Row],[Title]],{":","(","-"})</f>
        <v xml:space="preserve">High Thought </v>
      </c>
      <c r="N756" t="e">
        <f>_xlfn.TEXTBEFORE(_xlfn.TEXTAFTER(Table1[[#This Row],[description]],"Singer:"),CHAR(10))</f>
        <v>#N/A</v>
      </c>
      <c r="O756" t="e">
        <f>_xlfn.TEXTBEFORE(_xlfn.TEXTAFTER(Table1[[#This Row],[description]],"Lyrics:"),CHAR(10))</f>
        <v>#N/A</v>
      </c>
      <c r="P756" t="e">
        <f>_xlfn.TEXTBEFORE(_xlfn.TEXTAFTER(Table1[[#This Row],[description]],"Composer:"),CHAR(10))</f>
        <v>#N/A</v>
      </c>
      <c r="Q756" t="e">
        <f>_xlfn.TEXTBEFORE(_xlfn.TEXTAFTER(Table1[[#This Row],[description]],CHAR(10)&amp;"Music:"),CHAR(10))</f>
        <v>#N/A</v>
      </c>
      <c r="R756" t="e">
        <f>_xlfn.TEXTBEFORE(_xlfn.TEXTAFTER(Table1[[#This Row],[description]],CHAR(10)&amp;"Video:"),CHAR(10))</f>
        <v>#N/A</v>
      </c>
      <c r="S756" s="1" t="e">
        <f>HYPERLINK(_xlfn.TEXTBEFORE(_xlfn.TEXTAFTER(Table1[[#This Row],[description]],"YouTube Music:"),CHAR(10)))</f>
        <v>#N/A</v>
      </c>
      <c r="T756" s="1" t="e">
        <f>HYPERLINK(_xlfn.TEXTBEFORE(_xlfn.TEXTAFTER(Table1[[#This Row],[description]],"Spotify:"),CHAR(10)))</f>
        <v>#N/A</v>
      </c>
      <c r="U756" s="1" t="e">
        <f>HYPERLINK(_xlfn.TEXTBEFORE(_xlfn.TEXTAFTER(Table1[[#This Row],[description]],"Apple Music:"),CHAR(10)))</f>
        <v>#N/A</v>
      </c>
      <c r="V756" s="1" t="e">
        <f>HYPERLINK(_xlfn.TEXTBEFORE(_xlfn.TEXTAFTER(Table1[[#This Row],[description]], "JioSaavn:"),CHAR(10)))</f>
        <v>#N/A</v>
      </c>
      <c r="W756" s="1" t="e">
        <f>HYPERLINK(_xlfn.TEXTBEFORE(_xlfn.TEXTAFTER(Table1[[#This Row],[description]], "Instagram Reel:"),CHAR(10)))</f>
        <v>#N/A</v>
      </c>
    </row>
    <row r="757" spans="1:23" x14ac:dyDescent="0.3">
      <c r="A757" t="s">
        <v>11</v>
      </c>
      <c r="B757" t="s">
        <v>5358</v>
      </c>
      <c r="C757" t="s">
        <v>5359</v>
      </c>
      <c r="D757" t="s">
        <v>5360</v>
      </c>
      <c r="E757" t="s">
        <v>5357</v>
      </c>
      <c r="F757" t="s">
        <v>16</v>
      </c>
      <c r="G757" t="s">
        <v>5225</v>
      </c>
      <c r="H757" t="s">
        <v>5361</v>
      </c>
      <c r="I757" t="s">
        <v>5362</v>
      </c>
      <c r="J757" t="s">
        <v>5363</v>
      </c>
      <c r="K757" t="e">
        <f>LEFT(_xlfn.TEXTAFTER(Table1[[#This Row],[description]],"Music On:"),10)</f>
        <v>#N/A</v>
      </c>
      <c r="L757" t="str" cm="1">
        <f t="array" ref="L75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7" t="str">
        <f>_xlfn.TEXTBEFORE(Table1[[#This Row],[Title]],{":","(","-"})</f>
        <v xml:space="preserve">Umeedan </v>
      </c>
      <c r="N757" t="e">
        <f>_xlfn.TEXTBEFORE(_xlfn.TEXTAFTER(Table1[[#This Row],[description]],"Singer:"),CHAR(10))</f>
        <v>#N/A</v>
      </c>
      <c r="O757" t="e">
        <f>_xlfn.TEXTBEFORE(_xlfn.TEXTAFTER(Table1[[#This Row],[description]],"Lyrics:"),CHAR(10))</f>
        <v>#N/A</v>
      </c>
      <c r="P757" t="e">
        <f>_xlfn.TEXTBEFORE(_xlfn.TEXTAFTER(Table1[[#This Row],[description]],"Composer:"),CHAR(10))</f>
        <v>#N/A</v>
      </c>
      <c r="Q757" t="e">
        <f>_xlfn.TEXTBEFORE(_xlfn.TEXTAFTER(Table1[[#This Row],[description]],CHAR(10)&amp;"Music:"),CHAR(10))</f>
        <v>#N/A</v>
      </c>
      <c r="R757" t="e">
        <f>_xlfn.TEXTBEFORE(_xlfn.TEXTAFTER(Table1[[#This Row],[description]],CHAR(10)&amp;"Video:"),CHAR(10))</f>
        <v>#N/A</v>
      </c>
      <c r="S757" s="1" t="e">
        <f>HYPERLINK(_xlfn.TEXTBEFORE(_xlfn.TEXTAFTER(Table1[[#This Row],[description]],"YouTube Music:"),CHAR(10)))</f>
        <v>#N/A</v>
      </c>
      <c r="T757" s="1" t="e">
        <f>HYPERLINK(_xlfn.TEXTBEFORE(_xlfn.TEXTAFTER(Table1[[#This Row],[description]],"Spotify:"),CHAR(10)))</f>
        <v>#N/A</v>
      </c>
      <c r="U757" s="1" t="e">
        <f>HYPERLINK(_xlfn.TEXTBEFORE(_xlfn.TEXTAFTER(Table1[[#This Row],[description]],"Apple Music:"),CHAR(10)))</f>
        <v>#N/A</v>
      </c>
      <c r="V757" s="1" t="e">
        <f>HYPERLINK(_xlfn.TEXTBEFORE(_xlfn.TEXTAFTER(Table1[[#This Row],[description]], "JioSaavn:"),CHAR(10)))</f>
        <v>#N/A</v>
      </c>
      <c r="W757" s="1" t="e">
        <f>HYPERLINK(_xlfn.TEXTBEFORE(_xlfn.TEXTAFTER(Table1[[#This Row],[description]], "Instagram Reel:"),CHAR(10)))</f>
        <v>#N/A</v>
      </c>
    </row>
    <row r="758" spans="1:23" x14ac:dyDescent="0.3">
      <c r="A758" t="s">
        <v>11</v>
      </c>
      <c r="B758" t="s">
        <v>5365</v>
      </c>
      <c r="C758" t="s">
        <v>5366</v>
      </c>
      <c r="D758" t="s">
        <v>5367</v>
      </c>
      <c r="E758" t="s">
        <v>5364</v>
      </c>
      <c r="F758" t="s">
        <v>3731</v>
      </c>
      <c r="G758" t="s">
        <v>1427</v>
      </c>
      <c r="H758" t="s">
        <v>5368</v>
      </c>
      <c r="I758" t="s">
        <v>5369</v>
      </c>
      <c r="J758" t="s">
        <v>3764</v>
      </c>
      <c r="K758" t="e">
        <f>LEFT(_xlfn.TEXTAFTER(Table1[[#This Row],[description]],"Music On:"),10)</f>
        <v>#N/A</v>
      </c>
      <c r="L758" t="str" cm="1">
        <f t="array" ref="L75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8" t="str">
        <f>_xlfn.TEXTBEFORE(Table1[[#This Row],[Title]],{":","(","-"})</f>
        <v xml:space="preserve">Umeedan </v>
      </c>
      <c r="N758" t="e">
        <f>_xlfn.TEXTBEFORE(_xlfn.TEXTAFTER(Table1[[#This Row],[description]],"Singer:"),CHAR(10))</f>
        <v>#N/A</v>
      </c>
      <c r="O758" t="e">
        <f>_xlfn.TEXTBEFORE(_xlfn.TEXTAFTER(Table1[[#This Row],[description]],"Lyrics:"),CHAR(10))</f>
        <v>#N/A</v>
      </c>
      <c r="P758" t="e">
        <f>_xlfn.TEXTBEFORE(_xlfn.TEXTAFTER(Table1[[#This Row],[description]],"Composer:"),CHAR(10))</f>
        <v>#N/A</v>
      </c>
      <c r="Q758" t="e">
        <f>_xlfn.TEXTBEFORE(_xlfn.TEXTAFTER(Table1[[#This Row],[description]],CHAR(10)&amp;"Music:"),CHAR(10))</f>
        <v>#N/A</v>
      </c>
      <c r="R758" t="e">
        <f>_xlfn.TEXTBEFORE(_xlfn.TEXTAFTER(Table1[[#This Row],[description]],CHAR(10)&amp;"Video:"),CHAR(10))</f>
        <v>#N/A</v>
      </c>
      <c r="S758" s="1" t="e">
        <f>HYPERLINK(_xlfn.TEXTBEFORE(_xlfn.TEXTAFTER(Table1[[#This Row],[description]],"YouTube Music:"),CHAR(10)))</f>
        <v>#N/A</v>
      </c>
      <c r="T758" s="1" t="e">
        <f>HYPERLINK(_xlfn.TEXTBEFORE(_xlfn.TEXTAFTER(Table1[[#This Row],[description]],"Spotify:"),CHAR(10)))</f>
        <v>#N/A</v>
      </c>
      <c r="U758" s="1" t="e">
        <f>HYPERLINK(_xlfn.TEXTBEFORE(_xlfn.TEXTAFTER(Table1[[#This Row],[description]],"Apple Music:"),CHAR(10)))</f>
        <v>#N/A</v>
      </c>
      <c r="V758" s="1" t="e">
        <f>HYPERLINK(_xlfn.TEXTBEFORE(_xlfn.TEXTAFTER(Table1[[#This Row],[description]], "JioSaavn:"),CHAR(10)))</f>
        <v>#N/A</v>
      </c>
      <c r="W758" s="1" t="e">
        <f>HYPERLINK(_xlfn.TEXTBEFORE(_xlfn.TEXTAFTER(Table1[[#This Row],[description]], "Instagram Reel:"),CHAR(10)))</f>
        <v>#N/A</v>
      </c>
    </row>
    <row r="759" spans="1:23" x14ac:dyDescent="0.3">
      <c r="A759" t="s">
        <v>11</v>
      </c>
      <c r="B759" t="s">
        <v>5371</v>
      </c>
      <c r="C759" t="s">
        <v>5372</v>
      </c>
      <c r="D759" t="s">
        <v>5373</v>
      </c>
      <c r="E759" t="s">
        <v>5370</v>
      </c>
      <c r="F759" t="s">
        <v>3731</v>
      </c>
      <c r="G759" t="s">
        <v>2426</v>
      </c>
      <c r="H759" t="s">
        <v>5374</v>
      </c>
      <c r="I759" t="s">
        <v>5375</v>
      </c>
      <c r="J759" t="s">
        <v>5376</v>
      </c>
      <c r="K759" t="e">
        <f>LEFT(_xlfn.TEXTAFTER(Table1[[#This Row],[description]],"Music On:"),10)</f>
        <v>#N/A</v>
      </c>
      <c r="L759" t="str" cm="1">
        <f t="array" ref="L75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59" t="str">
        <f>_xlfn.TEXTBEFORE(Table1[[#This Row],[Title]],{":","(","-"})</f>
        <v xml:space="preserve">Bandookan </v>
      </c>
      <c r="N759" t="e">
        <f>_xlfn.TEXTBEFORE(_xlfn.TEXTAFTER(Table1[[#This Row],[description]],"Singer:"),CHAR(10))</f>
        <v>#N/A</v>
      </c>
      <c r="O759" t="e">
        <f>_xlfn.TEXTBEFORE(_xlfn.TEXTAFTER(Table1[[#This Row],[description]],"Lyrics:"),CHAR(10))</f>
        <v>#N/A</v>
      </c>
      <c r="P759" t="e">
        <f>_xlfn.TEXTBEFORE(_xlfn.TEXTAFTER(Table1[[#This Row],[description]],"Composer:"),CHAR(10))</f>
        <v>#N/A</v>
      </c>
      <c r="Q759" t="e">
        <f>_xlfn.TEXTBEFORE(_xlfn.TEXTAFTER(Table1[[#This Row],[description]],CHAR(10)&amp;"Music:"),CHAR(10))</f>
        <v>#N/A</v>
      </c>
      <c r="R759" t="e">
        <f>_xlfn.TEXTBEFORE(_xlfn.TEXTAFTER(Table1[[#This Row],[description]],CHAR(10)&amp;"Video:"),CHAR(10))</f>
        <v>#N/A</v>
      </c>
      <c r="S759" s="1" t="e">
        <f>HYPERLINK(_xlfn.TEXTBEFORE(_xlfn.TEXTAFTER(Table1[[#This Row],[description]],"YouTube Music:"),CHAR(10)))</f>
        <v>#N/A</v>
      </c>
      <c r="T759" s="1" t="e">
        <f>HYPERLINK(_xlfn.TEXTBEFORE(_xlfn.TEXTAFTER(Table1[[#This Row],[description]],"Spotify:"),CHAR(10)))</f>
        <v>#N/A</v>
      </c>
      <c r="U759" s="1" t="e">
        <f>HYPERLINK(_xlfn.TEXTBEFORE(_xlfn.TEXTAFTER(Table1[[#This Row],[description]],"Apple Music:"),CHAR(10)))</f>
        <v>#N/A</v>
      </c>
      <c r="V759" s="1" t="e">
        <f>HYPERLINK(_xlfn.TEXTBEFORE(_xlfn.TEXTAFTER(Table1[[#This Row],[description]], "JioSaavn:"),CHAR(10)))</f>
        <v>#N/A</v>
      </c>
      <c r="W759" s="1" t="e">
        <f>HYPERLINK(_xlfn.TEXTBEFORE(_xlfn.TEXTAFTER(Table1[[#This Row],[description]], "Instagram Reel:"),CHAR(10)))</f>
        <v>#N/A</v>
      </c>
    </row>
    <row r="760" spans="1:23" x14ac:dyDescent="0.3">
      <c r="A760" t="s">
        <v>11</v>
      </c>
      <c r="B760" t="s">
        <v>5378</v>
      </c>
      <c r="C760" t="s">
        <v>5379</v>
      </c>
      <c r="D760" t="s">
        <v>5380</v>
      </c>
      <c r="E760" t="s">
        <v>5377</v>
      </c>
      <c r="F760" t="s">
        <v>3731</v>
      </c>
      <c r="G760" t="s">
        <v>745</v>
      </c>
      <c r="H760" t="s">
        <v>5381</v>
      </c>
      <c r="I760" t="s">
        <v>5382</v>
      </c>
      <c r="J760" t="s">
        <v>5383</v>
      </c>
      <c r="K760" t="e">
        <f>LEFT(_xlfn.TEXTAFTER(Table1[[#This Row],[description]],"Music On:"),10)</f>
        <v>#N/A</v>
      </c>
      <c r="L760" t="str" cm="1">
        <f t="array" ref="L76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0" t="str">
        <f>_xlfn.TEXTBEFORE(Table1[[#This Row],[Title]],{":","(","-"})</f>
        <v xml:space="preserve">Muchh </v>
      </c>
      <c r="N760" t="e">
        <f>_xlfn.TEXTBEFORE(_xlfn.TEXTAFTER(Table1[[#This Row],[description]],"Singer:"),CHAR(10))</f>
        <v>#N/A</v>
      </c>
      <c r="O760" t="e">
        <f>_xlfn.TEXTBEFORE(_xlfn.TEXTAFTER(Table1[[#This Row],[description]],"Lyrics:"),CHAR(10))</f>
        <v>#N/A</v>
      </c>
      <c r="P760" t="e">
        <f>_xlfn.TEXTBEFORE(_xlfn.TEXTAFTER(Table1[[#This Row],[description]],"Composer:"),CHAR(10))</f>
        <v>#N/A</v>
      </c>
      <c r="Q760" t="e">
        <f>_xlfn.TEXTBEFORE(_xlfn.TEXTAFTER(Table1[[#This Row],[description]],CHAR(10)&amp;"Music:"),CHAR(10))</f>
        <v>#N/A</v>
      </c>
      <c r="R760" t="e">
        <f>_xlfn.TEXTBEFORE(_xlfn.TEXTAFTER(Table1[[#This Row],[description]],CHAR(10)&amp;"Video:"),CHAR(10))</f>
        <v>#N/A</v>
      </c>
      <c r="S760" s="1" t="e">
        <f>HYPERLINK(_xlfn.TEXTBEFORE(_xlfn.TEXTAFTER(Table1[[#This Row],[description]],"YouTube Music:"),CHAR(10)))</f>
        <v>#N/A</v>
      </c>
      <c r="T760" s="1" t="e">
        <f>HYPERLINK(_xlfn.TEXTBEFORE(_xlfn.TEXTAFTER(Table1[[#This Row],[description]],"Spotify:"),CHAR(10)))</f>
        <v>#N/A</v>
      </c>
      <c r="U760" s="1" t="e">
        <f>HYPERLINK(_xlfn.TEXTBEFORE(_xlfn.TEXTAFTER(Table1[[#This Row],[description]],"Apple Music:"),CHAR(10)))</f>
        <v>#N/A</v>
      </c>
      <c r="V760" s="1" t="e">
        <f>HYPERLINK(_xlfn.TEXTBEFORE(_xlfn.TEXTAFTER(Table1[[#This Row],[description]], "JioSaavn:"),CHAR(10)))</f>
        <v>#N/A</v>
      </c>
      <c r="W760" s="1" t="e">
        <f>HYPERLINK(_xlfn.TEXTBEFORE(_xlfn.TEXTAFTER(Table1[[#This Row],[description]], "Instagram Reel:"),CHAR(10)))</f>
        <v>#N/A</v>
      </c>
    </row>
    <row r="761" spans="1:23" x14ac:dyDescent="0.3">
      <c r="A761" t="s">
        <v>11</v>
      </c>
      <c r="B761" t="s">
        <v>5385</v>
      </c>
      <c r="C761" t="s">
        <v>5386</v>
      </c>
      <c r="D761" t="s">
        <v>5387</v>
      </c>
      <c r="E761" t="s">
        <v>5384</v>
      </c>
      <c r="F761" t="s">
        <v>3731</v>
      </c>
      <c r="G761" t="s">
        <v>2266</v>
      </c>
      <c r="H761" t="s">
        <v>5388</v>
      </c>
      <c r="I761" t="s">
        <v>5389</v>
      </c>
      <c r="J761" t="s">
        <v>5390</v>
      </c>
      <c r="K761" t="e">
        <f>LEFT(_xlfn.TEXTAFTER(Table1[[#This Row],[description]],"Music On:"),10)</f>
        <v>#N/A</v>
      </c>
      <c r="L761" t="str" cm="1">
        <f t="array" ref="L76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1" t="str">
        <f>_xlfn.TEXTBEFORE(Table1[[#This Row],[Title]],{":","(","-"})</f>
        <v xml:space="preserve">Muchh </v>
      </c>
      <c r="N761" t="e">
        <f>_xlfn.TEXTBEFORE(_xlfn.TEXTAFTER(Table1[[#This Row],[description]],"Singer:"),CHAR(10))</f>
        <v>#N/A</v>
      </c>
      <c r="O761" t="e">
        <f>_xlfn.TEXTBEFORE(_xlfn.TEXTAFTER(Table1[[#This Row],[description]],"Lyrics:"),CHAR(10))</f>
        <v>#N/A</v>
      </c>
      <c r="P761" t="e">
        <f>_xlfn.TEXTBEFORE(_xlfn.TEXTAFTER(Table1[[#This Row],[description]],"Composer:"),CHAR(10))</f>
        <v>#N/A</v>
      </c>
      <c r="Q761" t="e">
        <f>_xlfn.TEXTBEFORE(_xlfn.TEXTAFTER(Table1[[#This Row],[description]],CHAR(10)&amp;"Music:"),CHAR(10))</f>
        <v>#N/A</v>
      </c>
      <c r="R761" t="e">
        <f>_xlfn.TEXTBEFORE(_xlfn.TEXTAFTER(Table1[[#This Row],[description]],CHAR(10)&amp;"Video:"),CHAR(10))</f>
        <v>#N/A</v>
      </c>
      <c r="S761" s="1" t="e">
        <f>HYPERLINK(_xlfn.TEXTBEFORE(_xlfn.TEXTAFTER(Table1[[#This Row],[description]],"YouTube Music:"),CHAR(10)))</f>
        <v>#N/A</v>
      </c>
      <c r="T761" s="1" t="e">
        <f>HYPERLINK(_xlfn.TEXTBEFORE(_xlfn.TEXTAFTER(Table1[[#This Row],[description]],"Spotify:"),CHAR(10)))</f>
        <v>#N/A</v>
      </c>
      <c r="U761" s="1" t="e">
        <f>HYPERLINK(_xlfn.TEXTBEFORE(_xlfn.TEXTAFTER(Table1[[#This Row],[description]],"Apple Music:"),CHAR(10)))</f>
        <v>#N/A</v>
      </c>
      <c r="V761" s="1" t="e">
        <f>HYPERLINK(_xlfn.TEXTBEFORE(_xlfn.TEXTAFTER(Table1[[#This Row],[description]], "JioSaavn:"),CHAR(10)))</f>
        <v>#N/A</v>
      </c>
      <c r="W761" s="1" t="e">
        <f>HYPERLINK(_xlfn.TEXTBEFORE(_xlfn.TEXTAFTER(Table1[[#This Row],[description]], "Instagram Reel:"),CHAR(10)))</f>
        <v>#N/A</v>
      </c>
    </row>
    <row r="762" spans="1:23" x14ac:dyDescent="0.3">
      <c r="A762" t="s">
        <v>11</v>
      </c>
      <c r="B762" t="s">
        <v>5392</v>
      </c>
      <c r="C762" t="s">
        <v>5393</v>
      </c>
      <c r="D762" t="s">
        <v>5394</v>
      </c>
      <c r="E762" t="s">
        <v>5391</v>
      </c>
      <c r="F762" t="s">
        <v>3731</v>
      </c>
      <c r="G762" t="s">
        <v>1705</v>
      </c>
      <c r="H762" t="s">
        <v>5395</v>
      </c>
      <c r="I762" t="s">
        <v>5396</v>
      </c>
      <c r="J762" t="s">
        <v>5397</v>
      </c>
      <c r="K762" t="e">
        <f>LEFT(_xlfn.TEXTAFTER(Table1[[#This Row],[description]],"Music On:"),10)</f>
        <v>#N/A</v>
      </c>
      <c r="L762" t="str" cm="1">
        <f t="array" ref="L76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2" t="str">
        <f>_xlfn.TEXTBEFORE(Table1[[#This Row],[Title]],{":","(","-"})</f>
        <v xml:space="preserve">Mental Jatt </v>
      </c>
      <c r="N762" t="e">
        <f>_xlfn.TEXTBEFORE(_xlfn.TEXTAFTER(Table1[[#This Row],[description]],"Singer:"),CHAR(10))</f>
        <v>#N/A</v>
      </c>
      <c r="O762" t="e">
        <f>_xlfn.TEXTBEFORE(_xlfn.TEXTAFTER(Table1[[#This Row],[description]],"Lyrics:"),CHAR(10))</f>
        <v>#N/A</v>
      </c>
      <c r="P762" t="e">
        <f>_xlfn.TEXTBEFORE(_xlfn.TEXTAFTER(Table1[[#This Row],[description]],"Composer:"),CHAR(10))</f>
        <v>#N/A</v>
      </c>
      <c r="Q762" t="e">
        <f>_xlfn.TEXTBEFORE(_xlfn.TEXTAFTER(Table1[[#This Row],[description]],CHAR(10)&amp;"Music:"),CHAR(10))</f>
        <v>#N/A</v>
      </c>
      <c r="R762" t="e">
        <f>_xlfn.TEXTBEFORE(_xlfn.TEXTAFTER(Table1[[#This Row],[description]],CHAR(10)&amp;"Video:"),CHAR(10))</f>
        <v>#N/A</v>
      </c>
      <c r="S762" s="1" t="e">
        <f>HYPERLINK(_xlfn.TEXTBEFORE(_xlfn.TEXTAFTER(Table1[[#This Row],[description]],"YouTube Music:"),CHAR(10)))</f>
        <v>#N/A</v>
      </c>
      <c r="T762" s="1" t="e">
        <f>HYPERLINK(_xlfn.TEXTBEFORE(_xlfn.TEXTAFTER(Table1[[#This Row],[description]],"Spotify:"),CHAR(10)))</f>
        <v>#N/A</v>
      </c>
      <c r="U762" s="1" t="e">
        <f>HYPERLINK(_xlfn.TEXTBEFORE(_xlfn.TEXTAFTER(Table1[[#This Row],[description]],"Apple Music:"),CHAR(10)))</f>
        <v>#N/A</v>
      </c>
      <c r="V762" s="1" t="e">
        <f>HYPERLINK(_xlfn.TEXTBEFORE(_xlfn.TEXTAFTER(Table1[[#This Row],[description]], "JioSaavn:"),CHAR(10)))</f>
        <v>#N/A</v>
      </c>
      <c r="W762" s="1" t="e">
        <f>HYPERLINK(_xlfn.TEXTBEFORE(_xlfn.TEXTAFTER(Table1[[#This Row],[description]], "Instagram Reel:"),CHAR(10)))</f>
        <v>#N/A</v>
      </c>
    </row>
    <row r="763" spans="1:23" x14ac:dyDescent="0.3">
      <c r="A763" t="s">
        <v>11</v>
      </c>
      <c r="B763" t="s">
        <v>5399</v>
      </c>
      <c r="C763" t="s">
        <v>5400</v>
      </c>
      <c r="D763" t="s">
        <v>5401</v>
      </c>
      <c r="E763" t="s">
        <v>5398</v>
      </c>
      <c r="F763" t="s">
        <v>3731</v>
      </c>
      <c r="G763" t="s">
        <v>338</v>
      </c>
      <c r="H763" t="s">
        <v>5402</v>
      </c>
      <c r="I763" t="s">
        <v>5403</v>
      </c>
      <c r="J763" t="s">
        <v>5404</v>
      </c>
      <c r="K763" t="e">
        <f>LEFT(_xlfn.TEXTAFTER(Table1[[#This Row],[description]],"Music On:"),10)</f>
        <v>#N/A</v>
      </c>
      <c r="L763" t="str" cm="1">
        <f t="array" ref="L76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3" t="str">
        <f>_xlfn.TEXTBEFORE(Table1[[#This Row],[Title]],{":","(","-"})</f>
        <v xml:space="preserve">Zindagi De Panne </v>
      </c>
      <c r="N763" t="e">
        <f>_xlfn.TEXTBEFORE(_xlfn.TEXTAFTER(Table1[[#This Row],[description]],"Singer:"),CHAR(10))</f>
        <v>#N/A</v>
      </c>
      <c r="O763" t="e">
        <f>_xlfn.TEXTBEFORE(_xlfn.TEXTAFTER(Table1[[#This Row],[description]],"Lyrics:"),CHAR(10))</f>
        <v>#N/A</v>
      </c>
      <c r="P763" t="e">
        <f>_xlfn.TEXTBEFORE(_xlfn.TEXTAFTER(Table1[[#This Row],[description]],"Composer:"),CHAR(10))</f>
        <v>#N/A</v>
      </c>
      <c r="Q763" t="e">
        <f>_xlfn.TEXTBEFORE(_xlfn.TEXTAFTER(Table1[[#This Row],[description]],CHAR(10)&amp;"Music:"),CHAR(10))</f>
        <v>#N/A</v>
      </c>
      <c r="R763" t="e">
        <f>_xlfn.TEXTBEFORE(_xlfn.TEXTAFTER(Table1[[#This Row],[description]],CHAR(10)&amp;"Video:"),CHAR(10))</f>
        <v>#N/A</v>
      </c>
      <c r="S763" s="1" t="e">
        <f>HYPERLINK(_xlfn.TEXTBEFORE(_xlfn.TEXTAFTER(Table1[[#This Row],[description]],"YouTube Music:"),CHAR(10)))</f>
        <v>#N/A</v>
      </c>
      <c r="T763" s="1" t="e">
        <f>HYPERLINK(_xlfn.TEXTBEFORE(_xlfn.TEXTAFTER(Table1[[#This Row],[description]],"Spotify:"),CHAR(10)))</f>
        <v>#N/A</v>
      </c>
      <c r="U763" s="1" t="e">
        <f>HYPERLINK(_xlfn.TEXTBEFORE(_xlfn.TEXTAFTER(Table1[[#This Row],[description]],"Apple Music:"),CHAR(10)))</f>
        <v>#N/A</v>
      </c>
      <c r="V763" s="1" t="e">
        <f>HYPERLINK(_xlfn.TEXTBEFORE(_xlfn.TEXTAFTER(Table1[[#This Row],[description]], "JioSaavn:"),CHAR(10)))</f>
        <v>#N/A</v>
      </c>
      <c r="W763" s="1" t="e">
        <f>HYPERLINK(_xlfn.TEXTBEFORE(_xlfn.TEXTAFTER(Table1[[#This Row],[description]], "Instagram Reel:"),CHAR(10)))</f>
        <v>#N/A</v>
      </c>
    </row>
    <row r="764" spans="1:23" x14ac:dyDescent="0.3">
      <c r="A764" t="s">
        <v>11</v>
      </c>
      <c r="B764" t="s">
        <v>5406</v>
      </c>
      <c r="C764" t="s">
        <v>5407</v>
      </c>
      <c r="D764" t="s">
        <v>5408</v>
      </c>
      <c r="E764" t="s">
        <v>5405</v>
      </c>
      <c r="F764" t="s">
        <v>3731</v>
      </c>
      <c r="G764" t="s">
        <v>4037</v>
      </c>
      <c r="H764" t="s">
        <v>5409</v>
      </c>
      <c r="I764" t="s">
        <v>5410</v>
      </c>
      <c r="J764" t="s">
        <v>5411</v>
      </c>
      <c r="K764" t="e">
        <f>LEFT(_xlfn.TEXTAFTER(Table1[[#This Row],[description]],"Music On:"),10)</f>
        <v>#N/A</v>
      </c>
      <c r="L764" t="str" cm="1">
        <f t="array" ref="L76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4" t="str">
        <f>_xlfn.TEXTBEFORE(Table1[[#This Row],[Title]],{":","(","-"})</f>
        <v xml:space="preserve">LOVIE VIRK </v>
      </c>
      <c r="N764" t="e">
        <f>_xlfn.TEXTBEFORE(_xlfn.TEXTAFTER(Table1[[#This Row],[description]],"Singer:"),CHAR(10))</f>
        <v>#N/A</v>
      </c>
      <c r="O764" t="e">
        <f>_xlfn.TEXTBEFORE(_xlfn.TEXTAFTER(Table1[[#This Row],[description]],"Lyrics:"),CHAR(10))</f>
        <v>#N/A</v>
      </c>
      <c r="P764" t="e">
        <f>_xlfn.TEXTBEFORE(_xlfn.TEXTAFTER(Table1[[#This Row],[description]],"Composer:"),CHAR(10))</f>
        <v>#N/A</v>
      </c>
      <c r="Q764" t="e">
        <f>_xlfn.TEXTBEFORE(_xlfn.TEXTAFTER(Table1[[#This Row],[description]],CHAR(10)&amp;"Music:"),CHAR(10))</f>
        <v>#N/A</v>
      </c>
      <c r="R764" t="e">
        <f>_xlfn.TEXTBEFORE(_xlfn.TEXTAFTER(Table1[[#This Row],[description]],CHAR(10)&amp;"Video:"),CHAR(10))</f>
        <v>#N/A</v>
      </c>
      <c r="S764" s="1" t="e">
        <f>HYPERLINK(_xlfn.TEXTBEFORE(_xlfn.TEXTAFTER(Table1[[#This Row],[description]],"YouTube Music:"),CHAR(10)))</f>
        <v>#N/A</v>
      </c>
      <c r="T764" s="1" t="e">
        <f>HYPERLINK(_xlfn.TEXTBEFORE(_xlfn.TEXTAFTER(Table1[[#This Row],[description]],"Spotify:"),CHAR(10)))</f>
        <v>#N/A</v>
      </c>
      <c r="U764" s="1" t="e">
        <f>HYPERLINK(_xlfn.TEXTBEFORE(_xlfn.TEXTAFTER(Table1[[#This Row],[description]],"Apple Music:"),CHAR(10)))</f>
        <v>#N/A</v>
      </c>
      <c r="V764" s="1" t="e">
        <f>HYPERLINK(_xlfn.TEXTBEFORE(_xlfn.TEXTAFTER(Table1[[#This Row],[description]], "JioSaavn:"),CHAR(10)))</f>
        <v>#N/A</v>
      </c>
      <c r="W764" s="1" t="e">
        <f>HYPERLINK(_xlfn.TEXTBEFORE(_xlfn.TEXTAFTER(Table1[[#This Row],[description]], "Instagram Reel:"),CHAR(10)))</f>
        <v>#N/A</v>
      </c>
    </row>
    <row r="765" spans="1:23" x14ac:dyDescent="0.3">
      <c r="A765" t="s">
        <v>11</v>
      </c>
      <c r="B765" t="s">
        <v>5413</v>
      </c>
      <c r="C765" t="s">
        <v>5414</v>
      </c>
      <c r="D765" t="s">
        <v>5415</v>
      </c>
      <c r="E765" t="s">
        <v>5412</v>
      </c>
      <c r="F765" t="s">
        <v>3731</v>
      </c>
      <c r="G765" t="s">
        <v>49</v>
      </c>
      <c r="H765" t="s">
        <v>5416</v>
      </c>
      <c r="I765" t="s">
        <v>5417</v>
      </c>
      <c r="J765" t="s">
        <v>5418</v>
      </c>
      <c r="K765" t="e">
        <f>LEFT(_xlfn.TEXTAFTER(Table1[[#This Row],[description]],"Music On:"),10)</f>
        <v>#N/A</v>
      </c>
      <c r="L765" t="str" cm="1">
        <f t="array" ref="L76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5" t="str">
        <f>_xlfn.TEXTBEFORE(Table1[[#This Row],[Title]],{":","(","-"})</f>
        <v xml:space="preserve">Just Friend </v>
      </c>
      <c r="N765" t="e">
        <f>_xlfn.TEXTBEFORE(_xlfn.TEXTAFTER(Table1[[#This Row],[description]],"Singer:"),CHAR(10))</f>
        <v>#N/A</v>
      </c>
      <c r="O765" t="e">
        <f>_xlfn.TEXTBEFORE(_xlfn.TEXTAFTER(Table1[[#This Row],[description]],"Lyrics:"),CHAR(10))</f>
        <v>#N/A</v>
      </c>
      <c r="P765" t="e">
        <f>_xlfn.TEXTBEFORE(_xlfn.TEXTAFTER(Table1[[#This Row],[description]],"Composer:"),CHAR(10))</f>
        <v>#N/A</v>
      </c>
      <c r="Q765" t="e">
        <f>_xlfn.TEXTBEFORE(_xlfn.TEXTAFTER(Table1[[#This Row],[description]],CHAR(10)&amp;"Music:"),CHAR(10))</f>
        <v>#N/A</v>
      </c>
      <c r="R765" t="e">
        <f>_xlfn.TEXTBEFORE(_xlfn.TEXTAFTER(Table1[[#This Row],[description]],CHAR(10)&amp;"Video:"),CHAR(10))</f>
        <v>#N/A</v>
      </c>
      <c r="S765" s="1" t="e">
        <f>HYPERLINK(_xlfn.TEXTBEFORE(_xlfn.TEXTAFTER(Table1[[#This Row],[description]],"YouTube Music:"),CHAR(10)))</f>
        <v>#N/A</v>
      </c>
      <c r="T765" s="1" t="e">
        <f>HYPERLINK(_xlfn.TEXTBEFORE(_xlfn.TEXTAFTER(Table1[[#This Row],[description]],"Spotify:"),CHAR(10)))</f>
        <v>#N/A</v>
      </c>
      <c r="U765" s="1" t="e">
        <f>HYPERLINK(_xlfn.TEXTBEFORE(_xlfn.TEXTAFTER(Table1[[#This Row],[description]],"Apple Music:"),CHAR(10)))</f>
        <v>#N/A</v>
      </c>
      <c r="V765" s="1" t="e">
        <f>HYPERLINK(_xlfn.TEXTBEFORE(_xlfn.TEXTAFTER(Table1[[#This Row],[description]], "JioSaavn:"),CHAR(10)))</f>
        <v>#N/A</v>
      </c>
      <c r="W765" s="1" t="e">
        <f>HYPERLINK(_xlfn.TEXTBEFORE(_xlfn.TEXTAFTER(Table1[[#This Row],[description]], "Instagram Reel:"),CHAR(10)))</f>
        <v>#N/A</v>
      </c>
    </row>
    <row r="766" spans="1:23" x14ac:dyDescent="0.3">
      <c r="A766" t="s">
        <v>11</v>
      </c>
      <c r="B766" t="s">
        <v>5420</v>
      </c>
      <c r="C766" t="s">
        <v>5421</v>
      </c>
      <c r="D766" t="s">
        <v>5422</v>
      </c>
      <c r="E766" t="s">
        <v>5419</v>
      </c>
      <c r="F766" t="s">
        <v>3731</v>
      </c>
      <c r="G766" t="s">
        <v>4203</v>
      </c>
      <c r="H766" t="s">
        <v>5423</v>
      </c>
      <c r="I766" t="s">
        <v>5424</v>
      </c>
      <c r="J766" t="s">
        <v>5425</v>
      </c>
      <c r="K766" t="e">
        <f>LEFT(_xlfn.TEXTAFTER(Table1[[#This Row],[description]],"Music On:"),10)</f>
        <v>#N/A</v>
      </c>
      <c r="L766" t="str" cm="1">
        <f t="array" ref="L76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6" t="str">
        <f>_xlfn.TEXTBEFORE(Table1[[#This Row],[Title]],{":","(","-"})</f>
        <v xml:space="preserve">LOVIE VIRK </v>
      </c>
      <c r="N766" t="e">
        <f>_xlfn.TEXTBEFORE(_xlfn.TEXTAFTER(Table1[[#This Row],[description]],"Singer:"),CHAR(10))</f>
        <v>#N/A</v>
      </c>
      <c r="O766" t="e">
        <f>_xlfn.TEXTBEFORE(_xlfn.TEXTAFTER(Table1[[#This Row],[description]],"Lyrics:"),CHAR(10))</f>
        <v>#N/A</v>
      </c>
      <c r="P766" t="e">
        <f>_xlfn.TEXTBEFORE(_xlfn.TEXTAFTER(Table1[[#This Row],[description]],"Composer:"),CHAR(10))</f>
        <v>#N/A</v>
      </c>
      <c r="Q766" t="e">
        <f>_xlfn.TEXTBEFORE(_xlfn.TEXTAFTER(Table1[[#This Row],[description]],CHAR(10)&amp;"Music:"),CHAR(10))</f>
        <v>#N/A</v>
      </c>
      <c r="R766" t="e">
        <f>_xlfn.TEXTBEFORE(_xlfn.TEXTAFTER(Table1[[#This Row],[description]],CHAR(10)&amp;"Video:"),CHAR(10))</f>
        <v>#N/A</v>
      </c>
      <c r="S766" s="1" t="e">
        <f>HYPERLINK(_xlfn.TEXTBEFORE(_xlfn.TEXTAFTER(Table1[[#This Row],[description]],"YouTube Music:"),CHAR(10)))</f>
        <v>#N/A</v>
      </c>
      <c r="T766" s="1" t="e">
        <f>HYPERLINK(_xlfn.TEXTBEFORE(_xlfn.TEXTAFTER(Table1[[#This Row],[description]],"Spotify:"),CHAR(10)))</f>
        <v>#N/A</v>
      </c>
      <c r="U766" s="1" t="e">
        <f>HYPERLINK(_xlfn.TEXTBEFORE(_xlfn.TEXTAFTER(Table1[[#This Row],[description]],"Apple Music:"),CHAR(10)))</f>
        <v>#N/A</v>
      </c>
      <c r="V766" s="1" t="e">
        <f>HYPERLINK(_xlfn.TEXTBEFORE(_xlfn.TEXTAFTER(Table1[[#This Row],[description]], "JioSaavn:"),CHAR(10)))</f>
        <v>#N/A</v>
      </c>
      <c r="W766" s="1" t="e">
        <f>HYPERLINK(_xlfn.TEXTBEFORE(_xlfn.TEXTAFTER(Table1[[#This Row],[description]], "Instagram Reel:"),CHAR(10)))</f>
        <v>#N/A</v>
      </c>
    </row>
    <row r="767" spans="1:23" x14ac:dyDescent="0.3">
      <c r="A767" t="s">
        <v>11</v>
      </c>
      <c r="B767" t="s">
        <v>5427</v>
      </c>
      <c r="C767" t="s">
        <v>5428</v>
      </c>
      <c r="D767" t="s">
        <v>5429</v>
      </c>
      <c r="E767" t="s">
        <v>5426</v>
      </c>
      <c r="F767" t="s">
        <v>16</v>
      </c>
      <c r="G767" t="s">
        <v>578</v>
      </c>
      <c r="H767" t="s">
        <v>5430</v>
      </c>
      <c r="I767" t="s">
        <v>5431</v>
      </c>
      <c r="J767" t="s">
        <v>5432</v>
      </c>
      <c r="K767" t="e">
        <f>LEFT(_xlfn.TEXTAFTER(Table1[[#This Row],[description]],"Music On:"),10)</f>
        <v>#N/A</v>
      </c>
      <c r="L767" t="str" cm="1">
        <f t="array" ref="L76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7" t="str">
        <f>_xlfn.TEXTBEFORE(Table1[[#This Row],[Title]],{":","(","-"})</f>
        <v xml:space="preserve">Suit Punjabi </v>
      </c>
      <c r="N767" t="e">
        <f>_xlfn.TEXTBEFORE(_xlfn.TEXTAFTER(Table1[[#This Row],[description]],"Singer:"),CHAR(10))</f>
        <v>#N/A</v>
      </c>
      <c r="O767" t="e">
        <f>_xlfn.TEXTBEFORE(_xlfn.TEXTAFTER(Table1[[#This Row],[description]],"Lyrics:"),CHAR(10))</f>
        <v>#N/A</v>
      </c>
      <c r="P767" t="e">
        <f>_xlfn.TEXTBEFORE(_xlfn.TEXTAFTER(Table1[[#This Row],[description]],"Composer:"),CHAR(10))</f>
        <v>#N/A</v>
      </c>
      <c r="Q767" t="e">
        <f>_xlfn.TEXTBEFORE(_xlfn.TEXTAFTER(Table1[[#This Row],[description]],CHAR(10)&amp;"Music:"),CHAR(10))</f>
        <v>#N/A</v>
      </c>
      <c r="R767" t="e">
        <f>_xlfn.TEXTBEFORE(_xlfn.TEXTAFTER(Table1[[#This Row],[description]],CHAR(10)&amp;"Video:"),CHAR(10))</f>
        <v>#N/A</v>
      </c>
      <c r="S767" s="1" t="e">
        <f>HYPERLINK(_xlfn.TEXTBEFORE(_xlfn.TEXTAFTER(Table1[[#This Row],[description]],"YouTube Music:"),CHAR(10)))</f>
        <v>#N/A</v>
      </c>
      <c r="T767" s="1" t="e">
        <f>HYPERLINK(_xlfn.TEXTBEFORE(_xlfn.TEXTAFTER(Table1[[#This Row],[description]],"Spotify:"),CHAR(10)))</f>
        <v>#N/A</v>
      </c>
      <c r="U767" s="1" t="e">
        <f>HYPERLINK(_xlfn.TEXTBEFORE(_xlfn.TEXTAFTER(Table1[[#This Row],[description]],"Apple Music:"),CHAR(10)))</f>
        <v>#N/A</v>
      </c>
      <c r="V767" s="1" t="e">
        <f>HYPERLINK(_xlfn.TEXTBEFORE(_xlfn.TEXTAFTER(Table1[[#This Row],[description]], "JioSaavn:"),CHAR(10)))</f>
        <v>#N/A</v>
      </c>
      <c r="W767" s="1" t="e">
        <f>HYPERLINK(_xlfn.TEXTBEFORE(_xlfn.TEXTAFTER(Table1[[#This Row],[description]], "Instagram Reel:"),CHAR(10)))</f>
        <v>#N/A</v>
      </c>
    </row>
    <row r="768" spans="1:23" x14ac:dyDescent="0.3">
      <c r="A768" t="s">
        <v>11</v>
      </c>
      <c r="B768" t="s">
        <v>5434</v>
      </c>
      <c r="C768" t="s">
        <v>5435</v>
      </c>
      <c r="D768" t="s">
        <v>5436</v>
      </c>
      <c r="E768" t="s">
        <v>5433</v>
      </c>
      <c r="F768" t="s">
        <v>3731</v>
      </c>
      <c r="G768" t="s">
        <v>1040</v>
      </c>
      <c r="H768" t="s">
        <v>5437</v>
      </c>
      <c r="I768" t="s">
        <v>5438</v>
      </c>
      <c r="J768" t="s">
        <v>5439</v>
      </c>
      <c r="K768" t="e">
        <f>LEFT(_xlfn.TEXTAFTER(Table1[[#This Row],[description]],"Music On:"),10)</f>
        <v>#N/A</v>
      </c>
      <c r="L768" t="str" cm="1">
        <f t="array" ref="L76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8" t="str">
        <f>_xlfn.TEXTBEFORE(Table1[[#This Row],[Title]],{":","(","-"})</f>
        <v xml:space="preserve">Prada </v>
      </c>
      <c r="N768" t="e">
        <f>_xlfn.TEXTBEFORE(_xlfn.TEXTAFTER(Table1[[#This Row],[description]],"Singer:"),CHAR(10))</f>
        <v>#N/A</v>
      </c>
      <c r="O768" t="e">
        <f>_xlfn.TEXTBEFORE(_xlfn.TEXTAFTER(Table1[[#This Row],[description]],"Lyrics:"),CHAR(10))</f>
        <v>#N/A</v>
      </c>
      <c r="P768" t="e">
        <f>_xlfn.TEXTBEFORE(_xlfn.TEXTAFTER(Table1[[#This Row],[description]],"Composer:"),CHAR(10))</f>
        <v>#N/A</v>
      </c>
      <c r="Q768" t="e">
        <f>_xlfn.TEXTBEFORE(_xlfn.TEXTAFTER(Table1[[#This Row],[description]],CHAR(10)&amp;"Music:"),CHAR(10))</f>
        <v>#N/A</v>
      </c>
      <c r="R768" t="e">
        <f>_xlfn.TEXTBEFORE(_xlfn.TEXTAFTER(Table1[[#This Row],[description]],CHAR(10)&amp;"Video:"),CHAR(10))</f>
        <v>#N/A</v>
      </c>
      <c r="S768" s="1" t="e">
        <f>HYPERLINK(_xlfn.TEXTBEFORE(_xlfn.TEXTAFTER(Table1[[#This Row],[description]],"YouTube Music:"),CHAR(10)))</f>
        <v>#N/A</v>
      </c>
      <c r="T768" s="1" t="e">
        <f>HYPERLINK(_xlfn.TEXTBEFORE(_xlfn.TEXTAFTER(Table1[[#This Row],[description]],"Spotify:"),CHAR(10)))</f>
        <v>#N/A</v>
      </c>
      <c r="U768" s="1" t="e">
        <f>HYPERLINK(_xlfn.TEXTBEFORE(_xlfn.TEXTAFTER(Table1[[#This Row],[description]],"Apple Music:"),CHAR(10)))</f>
        <v>#N/A</v>
      </c>
      <c r="V768" s="1" t="e">
        <f>HYPERLINK(_xlfn.TEXTBEFORE(_xlfn.TEXTAFTER(Table1[[#This Row],[description]], "JioSaavn:"),CHAR(10)))</f>
        <v>#N/A</v>
      </c>
      <c r="W768" s="1" t="e">
        <f>HYPERLINK(_xlfn.TEXTBEFORE(_xlfn.TEXTAFTER(Table1[[#This Row],[description]], "Instagram Reel:"),CHAR(10)))</f>
        <v>#N/A</v>
      </c>
    </row>
    <row r="769" spans="1:23" x14ac:dyDescent="0.3">
      <c r="A769" t="s">
        <v>11</v>
      </c>
      <c r="B769" t="s">
        <v>5441</v>
      </c>
      <c r="C769" t="s">
        <v>5442</v>
      </c>
      <c r="D769" t="s">
        <v>5443</v>
      </c>
      <c r="E769" t="s">
        <v>5440</v>
      </c>
      <c r="F769" t="s">
        <v>3731</v>
      </c>
      <c r="G769" t="s">
        <v>3218</v>
      </c>
      <c r="H769" t="s">
        <v>5444</v>
      </c>
      <c r="I769" t="s">
        <v>5445</v>
      </c>
      <c r="J769" t="s">
        <v>5446</v>
      </c>
      <c r="K769" t="e">
        <f>LEFT(_xlfn.TEXTAFTER(Table1[[#This Row],[description]],"Music On:"),10)</f>
        <v>#N/A</v>
      </c>
      <c r="L769" t="str" cm="1">
        <f t="array" ref="L76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69" t="str">
        <f>_xlfn.TEXTBEFORE(Table1[[#This Row],[Title]],{":","(","-"})</f>
        <v xml:space="preserve">Most Wanted </v>
      </c>
      <c r="N769" t="e">
        <f>_xlfn.TEXTBEFORE(_xlfn.TEXTAFTER(Table1[[#This Row],[description]],"Singer:"),CHAR(10))</f>
        <v>#N/A</v>
      </c>
      <c r="O769" t="e">
        <f>_xlfn.TEXTBEFORE(_xlfn.TEXTAFTER(Table1[[#This Row],[description]],"Lyrics:"),CHAR(10))</f>
        <v>#N/A</v>
      </c>
      <c r="P769" t="e">
        <f>_xlfn.TEXTBEFORE(_xlfn.TEXTAFTER(Table1[[#This Row],[description]],"Composer:"),CHAR(10))</f>
        <v>#N/A</v>
      </c>
      <c r="Q769" t="e">
        <f>_xlfn.TEXTBEFORE(_xlfn.TEXTAFTER(Table1[[#This Row],[description]],CHAR(10)&amp;"Music:"),CHAR(10))</f>
        <v>#N/A</v>
      </c>
      <c r="R769" t="e">
        <f>_xlfn.TEXTBEFORE(_xlfn.TEXTAFTER(Table1[[#This Row],[description]],CHAR(10)&amp;"Video:"),CHAR(10))</f>
        <v>#N/A</v>
      </c>
      <c r="S769" s="1" t="e">
        <f>HYPERLINK(_xlfn.TEXTBEFORE(_xlfn.TEXTAFTER(Table1[[#This Row],[description]],"YouTube Music:"),CHAR(10)))</f>
        <v>#N/A</v>
      </c>
      <c r="T769" s="1" t="e">
        <f>HYPERLINK(_xlfn.TEXTBEFORE(_xlfn.TEXTAFTER(Table1[[#This Row],[description]],"Spotify:"),CHAR(10)))</f>
        <v>#N/A</v>
      </c>
      <c r="U769" s="1" t="e">
        <f>HYPERLINK(_xlfn.TEXTBEFORE(_xlfn.TEXTAFTER(Table1[[#This Row],[description]],"Apple Music:"),CHAR(10)))</f>
        <v>#N/A</v>
      </c>
      <c r="V769" s="1" t="e">
        <f>HYPERLINK(_xlfn.TEXTBEFORE(_xlfn.TEXTAFTER(Table1[[#This Row],[description]], "JioSaavn:"),CHAR(10)))</f>
        <v>#N/A</v>
      </c>
      <c r="W769" s="1" t="e">
        <f>HYPERLINK(_xlfn.TEXTBEFORE(_xlfn.TEXTAFTER(Table1[[#This Row],[description]], "Instagram Reel:"),CHAR(10)))</f>
        <v>#N/A</v>
      </c>
    </row>
    <row r="770" spans="1:23" x14ac:dyDescent="0.3">
      <c r="A770" t="s">
        <v>11</v>
      </c>
      <c r="B770" t="s">
        <v>5448</v>
      </c>
      <c r="C770" t="s">
        <v>5449</v>
      </c>
      <c r="D770" t="s">
        <v>5450</v>
      </c>
      <c r="E770" t="s">
        <v>5447</v>
      </c>
      <c r="F770" t="s">
        <v>3731</v>
      </c>
      <c r="G770" t="s">
        <v>546</v>
      </c>
      <c r="H770" t="s">
        <v>5451</v>
      </c>
      <c r="I770" t="s">
        <v>5452</v>
      </c>
      <c r="J770" t="s">
        <v>5453</v>
      </c>
      <c r="K770" t="e">
        <f>LEFT(_xlfn.TEXTAFTER(Table1[[#This Row],[description]],"Music On:"),10)</f>
        <v>#N/A</v>
      </c>
      <c r="L770" t="str" cm="1">
        <f t="array" ref="L77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0" t="str">
        <f>_xlfn.TEXTBEFORE(Table1[[#This Row],[Title]],{":","(","-"})</f>
        <v xml:space="preserve">Bhasoodi </v>
      </c>
      <c r="N770" t="e">
        <f>_xlfn.TEXTBEFORE(_xlfn.TEXTAFTER(Table1[[#This Row],[description]],"Singer:"),CHAR(10))</f>
        <v>#N/A</v>
      </c>
      <c r="O770" t="e">
        <f>_xlfn.TEXTBEFORE(_xlfn.TEXTAFTER(Table1[[#This Row],[description]],"Lyrics:"),CHAR(10))</f>
        <v>#N/A</v>
      </c>
      <c r="P770" t="e">
        <f>_xlfn.TEXTBEFORE(_xlfn.TEXTAFTER(Table1[[#This Row],[description]],"Composer:"),CHAR(10))</f>
        <v>#N/A</v>
      </c>
      <c r="Q770" t="e">
        <f>_xlfn.TEXTBEFORE(_xlfn.TEXTAFTER(Table1[[#This Row],[description]],CHAR(10)&amp;"Music:"),CHAR(10))</f>
        <v>#N/A</v>
      </c>
      <c r="R770" t="e">
        <f>_xlfn.TEXTBEFORE(_xlfn.TEXTAFTER(Table1[[#This Row],[description]],CHAR(10)&amp;"Video:"),CHAR(10))</f>
        <v>#N/A</v>
      </c>
      <c r="S770" s="1" t="e">
        <f>HYPERLINK(_xlfn.TEXTBEFORE(_xlfn.TEXTAFTER(Table1[[#This Row],[description]],"YouTube Music:"),CHAR(10)))</f>
        <v>#N/A</v>
      </c>
      <c r="T770" s="1" t="e">
        <f>HYPERLINK(_xlfn.TEXTBEFORE(_xlfn.TEXTAFTER(Table1[[#This Row],[description]],"Spotify:"),CHAR(10)))</f>
        <v>#N/A</v>
      </c>
      <c r="U770" s="1" t="e">
        <f>HYPERLINK(_xlfn.TEXTBEFORE(_xlfn.TEXTAFTER(Table1[[#This Row],[description]],"Apple Music:"),CHAR(10)))</f>
        <v>#N/A</v>
      </c>
      <c r="V770" s="1" t="e">
        <f>HYPERLINK(_xlfn.TEXTBEFORE(_xlfn.TEXTAFTER(Table1[[#This Row],[description]], "JioSaavn:"),CHAR(10)))</f>
        <v>#N/A</v>
      </c>
      <c r="W770" s="1" t="e">
        <f>HYPERLINK(_xlfn.TEXTBEFORE(_xlfn.TEXTAFTER(Table1[[#This Row],[description]], "Instagram Reel:"),CHAR(10)))</f>
        <v>#N/A</v>
      </c>
    </row>
    <row r="771" spans="1:23" x14ac:dyDescent="0.3">
      <c r="A771" t="s">
        <v>11</v>
      </c>
      <c r="B771" t="s">
        <v>5455</v>
      </c>
      <c r="C771" t="s">
        <v>5456</v>
      </c>
      <c r="D771" t="s">
        <v>5457</v>
      </c>
      <c r="E771" t="s">
        <v>5454</v>
      </c>
      <c r="F771" t="s">
        <v>3731</v>
      </c>
      <c r="G771" t="s">
        <v>4880</v>
      </c>
      <c r="H771" t="s">
        <v>5458</v>
      </c>
      <c r="I771" t="s">
        <v>5459</v>
      </c>
      <c r="J771" t="s">
        <v>5460</v>
      </c>
      <c r="K771" t="e">
        <f>LEFT(_xlfn.TEXTAFTER(Table1[[#This Row],[description]],"Music On:"),10)</f>
        <v>#N/A</v>
      </c>
      <c r="L771" t="str" cm="1">
        <f t="array" ref="L77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1" t="str">
        <f>_xlfn.TEXTBEFORE(Table1[[#This Row],[Title]],{":","(","-"})</f>
        <v xml:space="preserve">Time Chakda </v>
      </c>
      <c r="N771" t="e">
        <f>_xlfn.TEXTBEFORE(_xlfn.TEXTAFTER(Table1[[#This Row],[description]],"Singer:"),CHAR(10))</f>
        <v>#N/A</v>
      </c>
      <c r="O771" t="e">
        <f>_xlfn.TEXTBEFORE(_xlfn.TEXTAFTER(Table1[[#This Row],[description]],"Lyrics:"),CHAR(10))</f>
        <v>#N/A</v>
      </c>
      <c r="P771" t="e">
        <f>_xlfn.TEXTBEFORE(_xlfn.TEXTAFTER(Table1[[#This Row],[description]],"Composer:"),CHAR(10))</f>
        <v>#N/A</v>
      </c>
      <c r="Q771" t="e">
        <f>_xlfn.TEXTBEFORE(_xlfn.TEXTAFTER(Table1[[#This Row],[description]],CHAR(10)&amp;"Music:"),CHAR(10))</f>
        <v>#N/A</v>
      </c>
      <c r="R771" t="e">
        <f>_xlfn.TEXTBEFORE(_xlfn.TEXTAFTER(Table1[[#This Row],[description]],CHAR(10)&amp;"Video:"),CHAR(10))</f>
        <v>#N/A</v>
      </c>
      <c r="S771" s="1" t="e">
        <f>HYPERLINK(_xlfn.TEXTBEFORE(_xlfn.TEXTAFTER(Table1[[#This Row],[description]],"YouTube Music:"),CHAR(10)))</f>
        <v>#N/A</v>
      </c>
      <c r="T771" s="1" t="e">
        <f>HYPERLINK(_xlfn.TEXTBEFORE(_xlfn.TEXTAFTER(Table1[[#This Row],[description]],"Spotify:"),CHAR(10)))</f>
        <v>#N/A</v>
      </c>
      <c r="U771" s="1" t="e">
        <f>HYPERLINK(_xlfn.TEXTBEFORE(_xlfn.TEXTAFTER(Table1[[#This Row],[description]],"Apple Music:"),CHAR(10)))</f>
        <v>#N/A</v>
      </c>
      <c r="V771" s="1" t="e">
        <f>HYPERLINK(_xlfn.TEXTBEFORE(_xlfn.TEXTAFTER(Table1[[#This Row],[description]], "JioSaavn:"),CHAR(10)))</f>
        <v>#N/A</v>
      </c>
      <c r="W771" s="1" t="e">
        <f>HYPERLINK(_xlfn.TEXTBEFORE(_xlfn.TEXTAFTER(Table1[[#This Row],[description]], "Instagram Reel:"),CHAR(10)))</f>
        <v>#N/A</v>
      </c>
    </row>
    <row r="772" spans="1:23" x14ac:dyDescent="0.3">
      <c r="A772" t="s">
        <v>11</v>
      </c>
      <c r="B772" t="s">
        <v>5462</v>
      </c>
      <c r="C772" t="s">
        <v>5463</v>
      </c>
      <c r="D772" t="s">
        <v>5464</v>
      </c>
      <c r="E772" t="s">
        <v>5461</v>
      </c>
      <c r="F772" t="s">
        <v>3731</v>
      </c>
      <c r="G772" t="s">
        <v>293</v>
      </c>
      <c r="H772" t="s">
        <v>5465</v>
      </c>
      <c r="I772" t="s">
        <v>5466</v>
      </c>
      <c r="J772" t="s">
        <v>5467</v>
      </c>
      <c r="K772" t="e">
        <f>LEFT(_xlfn.TEXTAFTER(Table1[[#This Row],[description]],"Music On:"),10)</f>
        <v>#N/A</v>
      </c>
      <c r="L772" t="str" cm="1">
        <f t="array" ref="L77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2" t="str">
        <f>_xlfn.TEXTBEFORE(Table1[[#This Row],[Title]],{":","(","-"})</f>
        <v xml:space="preserve">Most Wanted </v>
      </c>
      <c r="N772" t="e">
        <f>_xlfn.TEXTBEFORE(_xlfn.TEXTAFTER(Table1[[#This Row],[description]],"Singer:"),CHAR(10))</f>
        <v>#N/A</v>
      </c>
      <c r="O772" t="e">
        <f>_xlfn.TEXTBEFORE(_xlfn.TEXTAFTER(Table1[[#This Row],[description]],"Lyrics:"),CHAR(10))</f>
        <v>#N/A</v>
      </c>
      <c r="P772" t="e">
        <f>_xlfn.TEXTBEFORE(_xlfn.TEXTAFTER(Table1[[#This Row],[description]],"Composer:"),CHAR(10))</f>
        <v>#N/A</v>
      </c>
      <c r="Q772" t="e">
        <f>_xlfn.TEXTBEFORE(_xlfn.TEXTAFTER(Table1[[#This Row],[description]],CHAR(10)&amp;"Music:"),CHAR(10))</f>
        <v>#N/A</v>
      </c>
      <c r="R772" t="e">
        <f>_xlfn.TEXTBEFORE(_xlfn.TEXTAFTER(Table1[[#This Row],[description]],CHAR(10)&amp;"Video:"),CHAR(10))</f>
        <v>#N/A</v>
      </c>
      <c r="S772" s="1" t="e">
        <f>HYPERLINK(_xlfn.TEXTBEFORE(_xlfn.TEXTAFTER(Table1[[#This Row],[description]],"YouTube Music:"),CHAR(10)))</f>
        <v>#N/A</v>
      </c>
      <c r="T772" s="1" t="e">
        <f>HYPERLINK(_xlfn.TEXTBEFORE(_xlfn.TEXTAFTER(Table1[[#This Row],[description]],"Spotify:"),CHAR(10)))</f>
        <v>#N/A</v>
      </c>
      <c r="U772" s="1" t="e">
        <f>HYPERLINK(_xlfn.TEXTBEFORE(_xlfn.TEXTAFTER(Table1[[#This Row],[description]],"Apple Music:"),CHAR(10)))</f>
        <v>#N/A</v>
      </c>
      <c r="V772" s="1" t="e">
        <f>HYPERLINK(_xlfn.TEXTBEFORE(_xlfn.TEXTAFTER(Table1[[#This Row],[description]], "JioSaavn:"),CHAR(10)))</f>
        <v>#N/A</v>
      </c>
      <c r="W772" s="1" t="e">
        <f>HYPERLINK(_xlfn.TEXTBEFORE(_xlfn.TEXTAFTER(Table1[[#This Row],[description]], "Instagram Reel:"),CHAR(10)))</f>
        <v>#N/A</v>
      </c>
    </row>
    <row r="773" spans="1:23" x14ac:dyDescent="0.3">
      <c r="A773" t="s">
        <v>11</v>
      </c>
      <c r="B773" t="s">
        <v>5469</v>
      </c>
      <c r="C773" t="s">
        <v>5470</v>
      </c>
      <c r="D773" t="s">
        <v>5471</v>
      </c>
      <c r="E773" t="s">
        <v>5468</v>
      </c>
      <c r="F773" t="s">
        <v>3731</v>
      </c>
      <c r="G773" t="s">
        <v>1861</v>
      </c>
      <c r="H773" t="s">
        <v>5472</v>
      </c>
      <c r="I773" t="s">
        <v>5473</v>
      </c>
      <c r="J773" t="s">
        <v>5474</v>
      </c>
      <c r="K773" t="str">
        <f>LEFT(_xlfn.TEXTAFTER(Table1[[#This Row],[description]],"Label:"),10)</f>
        <v xml:space="preserve"> Geet MP3
</v>
      </c>
      <c r="L773" t="str" cm="1">
        <f t="array" ref="L77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3" t="str">
        <f>_xlfn.TEXTBEFORE(Table1[[#This Row],[Title]],{":","(","-"})</f>
        <v xml:space="preserve">Guri </v>
      </c>
      <c r="N773" t="str">
        <f>_xlfn.TEXTBEFORE(_xlfn.TEXTAFTER(Table1[[#This Row],[description]],"Singer:"),CHAR(10))</f>
        <v xml:space="preserve"> Guri</v>
      </c>
      <c r="O773" t="str">
        <f>_xlfn.TEXTBEFORE(_xlfn.TEXTAFTER(Table1[[#This Row],[description]],"Lyrics:"),CHAR(10))</f>
        <v xml:space="preserve"> Guri</v>
      </c>
      <c r="P773" t="str">
        <f>_xlfn.TEXTBEFORE(_xlfn.TEXTAFTER(Table1[[#This Row],[description]],"Composer:"),CHAR(10))</f>
        <v xml:space="preserve"> Guri</v>
      </c>
      <c r="Q773" t="str">
        <f>_xlfn.TEXTBEFORE(_xlfn.TEXTAFTER(Table1[[#This Row],[description]],CHAR(10)&amp;"Music:"),CHAR(10))</f>
        <v xml:space="preserve"> Sukhe Muzical Doctorz</v>
      </c>
      <c r="R773" t="e">
        <f>_xlfn.TEXTBEFORE(_xlfn.TEXTAFTER(Table1[[#This Row],[description]],CHAR(10)&amp;"Video:"),CHAR(10))</f>
        <v>#N/A</v>
      </c>
      <c r="S773" s="1" t="e">
        <f>HYPERLINK(_xlfn.TEXTBEFORE(_xlfn.TEXTAFTER(Table1[[#This Row],[description]],"YouTube Music:"),CHAR(10)))</f>
        <v>#N/A</v>
      </c>
      <c r="T773" s="1" t="str">
        <f>HYPERLINK(_xlfn.TEXTBEFORE(_xlfn.TEXTAFTER(Table1[[#This Row],[description]],"Spotify:"),CHAR(10)))</f>
        <v xml:space="preserve"> https://spoti.fi/3rYUC4t</v>
      </c>
      <c r="U773" s="1" t="str">
        <f>HYPERLINK(_xlfn.TEXTBEFORE(_xlfn.TEXTAFTER(Table1[[#This Row],[description]],"Apple Music:"),CHAR(10)))</f>
        <v xml:space="preserve"> https://apple.co/355CWLE</v>
      </c>
      <c r="V773" s="1" t="e">
        <f>HYPERLINK(_xlfn.TEXTBEFORE(_xlfn.TEXTAFTER(Table1[[#This Row],[description]], "JioSaavn:"),CHAR(10)))</f>
        <v>#N/A</v>
      </c>
      <c r="W773" s="1" t="e">
        <f>HYPERLINK(_xlfn.TEXTBEFORE(_xlfn.TEXTAFTER(Table1[[#This Row],[description]], "Instagram Reel:"),CHAR(10)))</f>
        <v>#N/A</v>
      </c>
    </row>
    <row r="774" spans="1:23" x14ac:dyDescent="0.3">
      <c r="A774" t="s">
        <v>11</v>
      </c>
      <c r="B774" t="s">
        <v>5476</v>
      </c>
      <c r="C774" t="s">
        <v>5477</v>
      </c>
      <c r="D774" t="s">
        <v>5478</v>
      </c>
      <c r="E774" t="s">
        <v>5475</v>
      </c>
      <c r="F774" t="s">
        <v>3731</v>
      </c>
      <c r="G774" t="s">
        <v>2119</v>
      </c>
      <c r="H774" t="s">
        <v>5479</v>
      </c>
      <c r="I774" t="s">
        <v>5480</v>
      </c>
      <c r="J774" t="s">
        <v>202</v>
      </c>
      <c r="K774" t="e">
        <f>LEFT(_xlfn.TEXTAFTER(Table1[[#This Row],[description]],"Music On:"),10)</f>
        <v>#N/A</v>
      </c>
      <c r="L774" t="str" cm="1">
        <f t="array" ref="L77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4" t="str">
        <f>_xlfn.TEXTBEFORE(Table1[[#This Row],[Title]],{":","(","-"})</f>
        <v xml:space="preserve">Att </v>
      </c>
      <c r="N774" t="e">
        <f>_xlfn.TEXTBEFORE(_xlfn.TEXTAFTER(Table1[[#This Row],[description]],"Singer:"),CHAR(10))</f>
        <v>#N/A</v>
      </c>
      <c r="O774" t="e">
        <f>_xlfn.TEXTBEFORE(_xlfn.TEXTAFTER(Table1[[#This Row],[description]],"Lyrics:"),CHAR(10))</f>
        <v>#N/A</v>
      </c>
      <c r="P774" t="e">
        <f>_xlfn.TEXTBEFORE(_xlfn.TEXTAFTER(Table1[[#This Row],[description]],"Composer:"),CHAR(10))</f>
        <v>#N/A</v>
      </c>
      <c r="Q774" t="e">
        <f>_xlfn.TEXTBEFORE(_xlfn.TEXTAFTER(Table1[[#This Row],[description]],CHAR(10)&amp;"Music:"),CHAR(10))</f>
        <v>#N/A</v>
      </c>
      <c r="R774" t="e">
        <f>_xlfn.TEXTBEFORE(_xlfn.TEXTAFTER(Table1[[#This Row],[description]],CHAR(10)&amp;"Video:"),CHAR(10))</f>
        <v>#N/A</v>
      </c>
      <c r="S774" s="1" t="e">
        <f>HYPERLINK(_xlfn.TEXTBEFORE(_xlfn.TEXTAFTER(Table1[[#This Row],[description]],"YouTube Music:"),CHAR(10)))</f>
        <v>#N/A</v>
      </c>
      <c r="T774" s="1" t="e">
        <f>HYPERLINK(_xlfn.TEXTBEFORE(_xlfn.TEXTAFTER(Table1[[#This Row],[description]],"Spotify:"),CHAR(10)))</f>
        <v>#N/A</v>
      </c>
      <c r="U774" s="1" t="e">
        <f>HYPERLINK(_xlfn.TEXTBEFORE(_xlfn.TEXTAFTER(Table1[[#This Row],[description]],"Apple Music:"),CHAR(10)))</f>
        <v>#N/A</v>
      </c>
      <c r="V774" s="1" t="e">
        <f>HYPERLINK(_xlfn.TEXTBEFORE(_xlfn.TEXTAFTER(Table1[[#This Row],[description]], "JioSaavn:"),CHAR(10)))</f>
        <v>#N/A</v>
      </c>
      <c r="W774" s="1" t="e">
        <f>HYPERLINK(_xlfn.TEXTBEFORE(_xlfn.TEXTAFTER(Table1[[#This Row],[description]], "Instagram Reel:"),CHAR(10)))</f>
        <v>#N/A</v>
      </c>
    </row>
    <row r="775" spans="1:23" x14ac:dyDescent="0.3">
      <c r="A775" t="s">
        <v>11</v>
      </c>
      <c r="B775" t="s">
        <v>5482</v>
      </c>
      <c r="C775" t="s">
        <v>5483</v>
      </c>
      <c r="D775" t="s">
        <v>5484</v>
      </c>
      <c r="E775" t="s">
        <v>5481</v>
      </c>
      <c r="F775" t="s">
        <v>3731</v>
      </c>
      <c r="G775" t="s">
        <v>668</v>
      </c>
      <c r="H775" t="s">
        <v>5485</v>
      </c>
      <c r="I775" t="s">
        <v>5486</v>
      </c>
      <c r="J775" t="s">
        <v>5487</v>
      </c>
      <c r="K775" t="e">
        <f>LEFT(_xlfn.TEXTAFTER(Table1[[#This Row],[description]],"Music On:"),10)</f>
        <v>#N/A</v>
      </c>
      <c r="L775" t="str" cm="1">
        <f t="array" ref="L77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5" t="str">
        <f>_xlfn.TEXTBEFORE(Table1[[#This Row],[Title]],{":","(","-"})</f>
        <v xml:space="preserve">BOSS </v>
      </c>
      <c r="N775" t="e">
        <f>_xlfn.TEXTBEFORE(_xlfn.TEXTAFTER(Table1[[#This Row],[description]],"Singer:"),CHAR(10))</f>
        <v>#N/A</v>
      </c>
      <c r="O775" t="e">
        <f>_xlfn.TEXTBEFORE(_xlfn.TEXTAFTER(Table1[[#This Row],[description]],"Lyrics:"),CHAR(10))</f>
        <v>#N/A</v>
      </c>
      <c r="P775" t="e">
        <f>_xlfn.TEXTBEFORE(_xlfn.TEXTAFTER(Table1[[#This Row],[description]],"Composer:"),CHAR(10))</f>
        <v>#N/A</v>
      </c>
      <c r="Q775" t="e">
        <f>_xlfn.TEXTBEFORE(_xlfn.TEXTAFTER(Table1[[#This Row],[description]],CHAR(10)&amp;"Music:"),CHAR(10))</f>
        <v>#N/A</v>
      </c>
      <c r="R775" t="e">
        <f>_xlfn.TEXTBEFORE(_xlfn.TEXTAFTER(Table1[[#This Row],[description]],CHAR(10)&amp;"Video:"),CHAR(10))</f>
        <v>#N/A</v>
      </c>
      <c r="S775" s="1" t="e">
        <f>HYPERLINK(_xlfn.TEXTBEFORE(_xlfn.TEXTAFTER(Table1[[#This Row],[description]],"YouTube Music:"),CHAR(10)))</f>
        <v>#N/A</v>
      </c>
      <c r="T775" s="1" t="e">
        <f>HYPERLINK(_xlfn.TEXTBEFORE(_xlfn.TEXTAFTER(Table1[[#This Row],[description]],"Spotify:"),CHAR(10)))</f>
        <v>#N/A</v>
      </c>
      <c r="U775" s="1" t="e">
        <f>HYPERLINK(_xlfn.TEXTBEFORE(_xlfn.TEXTAFTER(Table1[[#This Row],[description]],"Apple Music:"),CHAR(10)))</f>
        <v>#N/A</v>
      </c>
      <c r="V775" s="1" t="e">
        <f>HYPERLINK(_xlfn.TEXTBEFORE(_xlfn.TEXTAFTER(Table1[[#This Row],[description]], "JioSaavn:"),CHAR(10)))</f>
        <v>#N/A</v>
      </c>
      <c r="W775" s="1" t="e">
        <f>HYPERLINK(_xlfn.TEXTBEFORE(_xlfn.TEXTAFTER(Table1[[#This Row],[description]], "Instagram Reel:"),CHAR(10)))</f>
        <v>#N/A</v>
      </c>
    </row>
    <row r="776" spans="1:23" x14ac:dyDescent="0.3">
      <c r="A776" t="s">
        <v>11</v>
      </c>
      <c r="B776" t="s">
        <v>5489</v>
      </c>
      <c r="C776" t="s">
        <v>5490</v>
      </c>
      <c r="D776" t="s">
        <v>5491</v>
      </c>
      <c r="E776" t="s">
        <v>5488</v>
      </c>
      <c r="F776" t="s">
        <v>3731</v>
      </c>
      <c r="G776" t="s">
        <v>1692</v>
      </c>
      <c r="H776" t="s">
        <v>5492</v>
      </c>
      <c r="I776" t="s">
        <v>2696</v>
      </c>
      <c r="J776" t="s">
        <v>5493</v>
      </c>
      <c r="K776" t="e">
        <f>LEFT(_xlfn.TEXTAFTER(Table1[[#This Row],[description]],"Music On:"),10)</f>
        <v>#N/A</v>
      </c>
      <c r="L776" t="str" cm="1">
        <f t="array" ref="L77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6" t="str">
        <f>_xlfn.TEXTBEFORE(Table1[[#This Row],[Title]],{":","(","-"})</f>
        <v xml:space="preserve">PRADA </v>
      </c>
      <c r="N776" t="e">
        <f>_xlfn.TEXTBEFORE(_xlfn.TEXTAFTER(Table1[[#This Row],[description]],"Singer:"),CHAR(10))</f>
        <v>#N/A</v>
      </c>
      <c r="O776" t="e">
        <f>_xlfn.TEXTBEFORE(_xlfn.TEXTAFTER(Table1[[#This Row],[description]],"Lyrics:"),CHAR(10))</f>
        <v>#N/A</v>
      </c>
      <c r="P776" t="e">
        <f>_xlfn.TEXTBEFORE(_xlfn.TEXTAFTER(Table1[[#This Row],[description]],"Composer:"),CHAR(10))</f>
        <v>#N/A</v>
      </c>
      <c r="Q776" t="e">
        <f>_xlfn.TEXTBEFORE(_xlfn.TEXTAFTER(Table1[[#This Row],[description]],CHAR(10)&amp;"Music:"),CHAR(10))</f>
        <v>#N/A</v>
      </c>
      <c r="R776" t="e">
        <f>_xlfn.TEXTBEFORE(_xlfn.TEXTAFTER(Table1[[#This Row],[description]],CHAR(10)&amp;"Video:"),CHAR(10))</f>
        <v>#N/A</v>
      </c>
      <c r="S776" s="1" t="e">
        <f>HYPERLINK(_xlfn.TEXTBEFORE(_xlfn.TEXTAFTER(Table1[[#This Row],[description]],"YouTube Music:"),CHAR(10)))</f>
        <v>#N/A</v>
      </c>
      <c r="T776" s="1" t="e">
        <f>HYPERLINK(_xlfn.TEXTBEFORE(_xlfn.TEXTAFTER(Table1[[#This Row],[description]],"Spotify:"),CHAR(10)))</f>
        <v>#N/A</v>
      </c>
      <c r="U776" s="1" t="e">
        <f>HYPERLINK(_xlfn.TEXTBEFORE(_xlfn.TEXTAFTER(Table1[[#This Row],[description]],"Apple Music:"),CHAR(10)))</f>
        <v>#N/A</v>
      </c>
      <c r="V776" s="1" t="e">
        <f>HYPERLINK(_xlfn.TEXTBEFORE(_xlfn.TEXTAFTER(Table1[[#This Row],[description]], "JioSaavn:"),CHAR(10)))</f>
        <v>#N/A</v>
      </c>
      <c r="W776" s="1" t="e">
        <f>HYPERLINK(_xlfn.TEXTBEFORE(_xlfn.TEXTAFTER(Table1[[#This Row],[description]], "Instagram Reel:"),CHAR(10)))</f>
        <v>#N/A</v>
      </c>
    </row>
    <row r="777" spans="1:23" x14ac:dyDescent="0.3">
      <c r="A777" t="s">
        <v>11</v>
      </c>
      <c r="B777" t="s">
        <v>5495</v>
      </c>
      <c r="C777" t="s">
        <v>5496</v>
      </c>
      <c r="D777" t="s">
        <v>5497</v>
      </c>
      <c r="E777" t="s">
        <v>5494</v>
      </c>
      <c r="F777" t="s">
        <v>3731</v>
      </c>
      <c r="G777" t="s">
        <v>5498</v>
      </c>
      <c r="H777" t="s">
        <v>5499</v>
      </c>
      <c r="I777" t="s">
        <v>5500</v>
      </c>
      <c r="J777" t="s">
        <v>5501</v>
      </c>
      <c r="K777" t="e">
        <f>LEFT(_xlfn.TEXTAFTER(Table1[[#This Row],[description]],"Music On:"),10)</f>
        <v>#N/A</v>
      </c>
      <c r="L777" t="str" cm="1">
        <f t="array" ref="L77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7" t="str">
        <f>_xlfn.TEXTBEFORE(Table1[[#This Row],[Title]],{":","(","-"})</f>
        <v xml:space="preserve">Jeena Chhad Ta </v>
      </c>
      <c r="N777" t="e">
        <f>_xlfn.TEXTBEFORE(_xlfn.TEXTAFTER(Table1[[#This Row],[description]],"Singer:"),CHAR(10))</f>
        <v>#N/A</v>
      </c>
      <c r="O777" t="e">
        <f>_xlfn.TEXTBEFORE(_xlfn.TEXTAFTER(Table1[[#This Row],[description]],"Lyrics:"),CHAR(10))</f>
        <v>#N/A</v>
      </c>
      <c r="P777" t="e">
        <f>_xlfn.TEXTBEFORE(_xlfn.TEXTAFTER(Table1[[#This Row],[description]],"Composer:"),CHAR(10))</f>
        <v>#N/A</v>
      </c>
      <c r="Q777" t="e">
        <f>_xlfn.TEXTBEFORE(_xlfn.TEXTAFTER(Table1[[#This Row],[description]],CHAR(10)&amp;"Music:"),CHAR(10))</f>
        <v>#N/A</v>
      </c>
      <c r="R777" t="e">
        <f>_xlfn.TEXTBEFORE(_xlfn.TEXTAFTER(Table1[[#This Row],[description]],CHAR(10)&amp;"Video:"),CHAR(10))</f>
        <v>#N/A</v>
      </c>
      <c r="S777" s="1" t="e">
        <f>HYPERLINK(_xlfn.TEXTBEFORE(_xlfn.TEXTAFTER(Table1[[#This Row],[description]],"YouTube Music:"),CHAR(10)))</f>
        <v>#N/A</v>
      </c>
      <c r="T777" s="1" t="e">
        <f>HYPERLINK(_xlfn.TEXTBEFORE(_xlfn.TEXTAFTER(Table1[[#This Row],[description]],"Spotify:"),CHAR(10)))</f>
        <v>#N/A</v>
      </c>
      <c r="U777" s="1" t="e">
        <f>HYPERLINK(_xlfn.TEXTBEFORE(_xlfn.TEXTAFTER(Table1[[#This Row],[description]],"Apple Music:"),CHAR(10)))</f>
        <v>#N/A</v>
      </c>
      <c r="V777" s="1" t="e">
        <f>HYPERLINK(_xlfn.TEXTBEFORE(_xlfn.TEXTAFTER(Table1[[#This Row],[description]], "JioSaavn:"),CHAR(10)))</f>
        <v>#N/A</v>
      </c>
      <c r="W777" s="1" t="e">
        <f>HYPERLINK(_xlfn.TEXTBEFORE(_xlfn.TEXTAFTER(Table1[[#This Row],[description]], "Instagram Reel:"),CHAR(10)))</f>
        <v>#N/A</v>
      </c>
    </row>
    <row r="778" spans="1:23" x14ac:dyDescent="0.3">
      <c r="A778" t="s">
        <v>11</v>
      </c>
      <c r="B778" t="s">
        <v>5503</v>
      </c>
      <c r="C778" t="s">
        <v>5504</v>
      </c>
      <c r="D778" t="s">
        <v>5505</v>
      </c>
      <c r="E778" t="s">
        <v>5502</v>
      </c>
      <c r="F778" t="s">
        <v>3731</v>
      </c>
      <c r="G778" t="s">
        <v>570</v>
      </c>
      <c r="H778" t="s">
        <v>5506</v>
      </c>
      <c r="I778" t="s">
        <v>5507</v>
      </c>
      <c r="J778" t="s">
        <v>280</v>
      </c>
      <c r="K778" t="e">
        <f>LEFT(_xlfn.TEXTAFTER(Table1[[#This Row],[description]],"Music On:"),10)</f>
        <v>#N/A</v>
      </c>
      <c r="L778" t="str" cm="1">
        <f t="array" ref="L77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8" t="str">
        <f>_xlfn.TEXTBEFORE(Table1[[#This Row],[Title]],{":","(","-"})</f>
        <v xml:space="preserve">HINA KHAN Singing BHASOODI LIVE </v>
      </c>
      <c r="N778" t="e">
        <f>_xlfn.TEXTBEFORE(_xlfn.TEXTAFTER(Table1[[#This Row],[description]],"Singer:"),CHAR(10))</f>
        <v>#N/A</v>
      </c>
      <c r="O778" t="e">
        <f>_xlfn.TEXTBEFORE(_xlfn.TEXTAFTER(Table1[[#This Row],[description]],"Lyrics:"),CHAR(10))</f>
        <v>#N/A</v>
      </c>
      <c r="P778" t="e">
        <f>_xlfn.TEXTBEFORE(_xlfn.TEXTAFTER(Table1[[#This Row],[description]],"Composer:"),CHAR(10))</f>
        <v>#N/A</v>
      </c>
      <c r="Q778" t="e">
        <f>_xlfn.TEXTBEFORE(_xlfn.TEXTAFTER(Table1[[#This Row],[description]],CHAR(10)&amp;"Music:"),CHAR(10))</f>
        <v>#N/A</v>
      </c>
      <c r="R778" t="e">
        <f>_xlfn.TEXTBEFORE(_xlfn.TEXTAFTER(Table1[[#This Row],[description]],CHAR(10)&amp;"Video:"),CHAR(10))</f>
        <v>#N/A</v>
      </c>
      <c r="S778" s="1" t="e">
        <f>HYPERLINK(_xlfn.TEXTBEFORE(_xlfn.TEXTAFTER(Table1[[#This Row],[description]],"YouTube Music:"),CHAR(10)))</f>
        <v>#N/A</v>
      </c>
      <c r="T778" s="1" t="e">
        <f>HYPERLINK(_xlfn.TEXTBEFORE(_xlfn.TEXTAFTER(Table1[[#This Row],[description]],"Spotify:"),CHAR(10)))</f>
        <v>#N/A</v>
      </c>
      <c r="U778" s="1" t="e">
        <f>HYPERLINK(_xlfn.TEXTBEFORE(_xlfn.TEXTAFTER(Table1[[#This Row],[description]],"Apple Music:"),CHAR(10)))</f>
        <v>#N/A</v>
      </c>
      <c r="V778" s="1" t="e">
        <f>HYPERLINK(_xlfn.TEXTBEFORE(_xlfn.TEXTAFTER(Table1[[#This Row],[description]], "JioSaavn:"),CHAR(10)))</f>
        <v>#N/A</v>
      </c>
      <c r="W778" s="1" t="e">
        <f>HYPERLINK(_xlfn.TEXTBEFORE(_xlfn.TEXTAFTER(Table1[[#This Row],[description]], "Instagram Reel:"),CHAR(10)))</f>
        <v>#N/A</v>
      </c>
    </row>
    <row r="779" spans="1:23" x14ac:dyDescent="0.3">
      <c r="A779" t="s">
        <v>11</v>
      </c>
      <c r="B779" t="s">
        <v>5509</v>
      </c>
      <c r="C779" t="s">
        <v>5510</v>
      </c>
      <c r="D779" t="s">
        <v>5511</v>
      </c>
      <c r="E779" t="s">
        <v>5508</v>
      </c>
      <c r="F779" t="s">
        <v>3731</v>
      </c>
      <c r="G779" t="s">
        <v>795</v>
      </c>
      <c r="H779" t="s">
        <v>5512</v>
      </c>
      <c r="I779" t="s">
        <v>5513</v>
      </c>
      <c r="J779" t="s">
        <v>5514</v>
      </c>
      <c r="K779" t="e">
        <f>LEFT(_xlfn.TEXTAFTER(Table1[[#This Row],[description]],"Music On:"),10)</f>
        <v>#N/A</v>
      </c>
      <c r="L779" t="str" cm="1">
        <f t="array" ref="L77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79" t="str">
        <f>_xlfn.TEXTBEFORE(Table1[[#This Row],[Title]],{":","(","-"})</f>
        <v xml:space="preserve">JUDAA </v>
      </c>
      <c r="N779" t="e">
        <f>_xlfn.TEXTBEFORE(_xlfn.TEXTAFTER(Table1[[#This Row],[description]],"Singer:"),CHAR(10))</f>
        <v>#N/A</v>
      </c>
      <c r="O779" t="e">
        <f>_xlfn.TEXTBEFORE(_xlfn.TEXTAFTER(Table1[[#This Row],[description]],"Lyrics:"),CHAR(10))</f>
        <v>#N/A</v>
      </c>
      <c r="P779" t="e">
        <f>_xlfn.TEXTBEFORE(_xlfn.TEXTAFTER(Table1[[#This Row],[description]],"Composer:"),CHAR(10))</f>
        <v>#N/A</v>
      </c>
      <c r="Q779" t="e">
        <f>_xlfn.TEXTBEFORE(_xlfn.TEXTAFTER(Table1[[#This Row],[description]],CHAR(10)&amp;"Music:"),CHAR(10))</f>
        <v>#N/A</v>
      </c>
      <c r="R779" t="e">
        <f>_xlfn.TEXTBEFORE(_xlfn.TEXTAFTER(Table1[[#This Row],[description]],CHAR(10)&amp;"Video:"),CHAR(10))</f>
        <v>#N/A</v>
      </c>
      <c r="S779" s="1" t="e">
        <f>HYPERLINK(_xlfn.TEXTBEFORE(_xlfn.TEXTAFTER(Table1[[#This Row],[description]],"YouTube Music:"),CHAR(10)))</f>
        <v>#N/A</v>
      </c>
      <c r="T779" s="1" t="e">
        <f>HYPERLINK(_xlfn.TEXTBEFORE(_xlfn.TEXTAFTER(Table1[[#This Row],[description]],"Spotify:"),CHAR(10)))</f>
        <v>#N/A</v>
      </c>
      <c r="U779" s="1" t="e">
        <f>HYPERLINK(_xlfn.TEXTBEFORE(_xlfn.TEXTAFTER(Table1[[#This Row],[description]],"Apple Music:"),CHAR(10)))</f>
        <v>#N/A</v>
      </c>
      <c r="V779" s="1" t="e">
        <f>HYPERLINK(_xlfn.TEXTBEFORE(_xlfn.TEXTAFTER(Table1[[#This Row],[description]], "JioSaavn:"),CHAR(10)))</f>
        <v>#N/A</v>
      </c>
      <c r="W779" s="1" t="e">
        <f>HYPERLINK(_xlfn.TEXTBEFORE(_xlfn.TEXTAFTER(Table1[[#This Row],[description]], "Instagram Reel:"),CHAR(10)))</f>
        <v>#N/A</v>
      </c>
    </row>
    <row r="780" spans="1:23" x14ac:dyDescent="0.3">
      <c r="A780" t="s">
        <v>11</v>
      </c>
      <c r="B780" t="s">
        <v>5516</v>
      </c>
      <c r="C780" t="s">
        <v>5517</v>
      </c>
      <c r="D780" t="s">
        <v>5518</v>
      </c>
      <c r="E780" t="s">
        <v>5515</v>
      </c>
      <c r="F780" t="s">
        <v>3731</v>
      </c>
      <c r="G780" t="s">
        <v>3953</v>
      </c>
      <c r="H780" t="s">
        <v>5519</v>
      </c>
      <c r="I780" t="s">
        <v>5520</v>
      </c>
      <c r="J780" t="s">
        <v>5521</v>
      </c>
      <c r="K780" t="e">
        <f>LEFT(_xlfn.TEXTAFTER(Table1[[#This Row],[description]],"Music On:"),10)</f>
        <v>#N/A</v>
      </c>
      <c r="L780" t="str" cm="1">
        <f t="array" ref="L78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0" t="str">
        <f>_xlfn.TEXTBEFORE(Table1[[#This Row],[Title]],{":","(","-"})</f>
        <v xml:space="preserve">Jeena Chhad Ta </v>
      </c>
      <c r="N780" t="e">
        <f>_xlfn.TEXTBEFORE(_xlfn.TEXTAFTER(Table1[[#This Row],[description]],"Singer:"),CHAR(10))</f>
        <v>#N/A</v>
      </c>
      <c r="O780" t="e">
        <f>_xlfn.TEXTBEFORE(_xlfn.TEXTAFTER(Table1[[#This Row],[description]],"Lyrics:"),CHAR(10))</f>
        <v>#N/A</v>
      </c>
      <c r="P780" t="e">
        <f>_xlfn.TEXTBEFORE(_xlfn.TEXTAFTER(Table1[[#This Row],[description]],"Composer:"),CHAR(10))</f>
        <v>#N/A</v>
      </c>
      <c r="Q780" t="e">
        <f>_xlfn.TEXTBEFORE(_xlfn.TEXTAFTER(Table1[[#This Row],[description]],CHAR(10)&amp;"Music:"),CHAR(10))</f>
        <v>#N/A</v>
      </c>
      <c r="R780" t="e">
        <f>_xlfn.TEXTBEFORE(_xlfn.TEXTAFTER(Table1[[#This Row],[description]],CHAR(10)&amp;"Video:"),CHAR(10))</f>
        <v>#N/A</v>
      </c>
      <c r="S780" s="1" t="e">
        <f>HYPERLINK(_xlfn.TEXTBEFORE(_xlfn.TEXTAFTER(Table1[[#This Row],[description]],"YouTube Music:"),CHAR(10)))</f>
        <v>#N/A</v>
      </c>
      <c r="T780" s="1" t="e">
        <f>HYPERLINK(_xlfn.TEXTBEFORE(_xlfn.TEXTAFTER(Table1[[#This Row],[description]],"Spotify:"),CHAR(10)))</f>
        <v>#N/A</v>
      </c>
      <c r="U780" s="1" t="e">
        <f>HYPERLINK(_xlfn.TEXTBEFORE(_xlfn.TEXTAFTER(Table1[[#This Row],[description]],"Apple Music:"),CHAR(10)))</f>
        <v>#N/A</v>
      </c>
      <c r="V780" s="1" t="e">
        <f>HYPERLINK(_xlfn.TEXTBEFORE(_xlfn.TEXTAFTER(Table1[[#This Row],[description]], "JioSaavn:"),CHAR(10)))</f>
        <v>#N/A</v>
      </c>
      <c r="W780" s="1" t="e">
        <f>HYPERLINK(_xlfn.TEXTBEFORE(_xlfn.TEXTAFTER(Table1[[#This Row],[description]], "Instagram Reel:"),CHAR(10)))</f>
        <v>#N/A</v>
      </c>
    </row>
    <row r="781" spans="1:23" x14ac:dyDescent="0.3">
      <c r="A781" t="s">
        <v>11</v>
      </c>
      <c r="B781" t="s">
        <v>5523</v>
      </c>
      <c r="C781" t="s">
        <v>5524</v>
      </c>
      <c r="D781" t="s">
        <v>5525</v>
      </c>
      <c r="E781" t="s">
        <v>5522</v>
      </c>
      <c r="F781" t="s">
        <v>3731</v>
      </c>
      <c r="G781" t="s">
        <v>49</v>
      </c>
      <c r="H781" t="s">
        <v>5526</v>
      </c>
      <c r="I781" t="s">
        <v>5527</v>
      </c>
      <c r="J781" t="s">
        <v>5528</v>
      </c>
      <c r="K781" t="e">
        <f>LEFT(_xlfn.TEXTAFTER(Table1[[#This Row],[description]],"Music On:"),10)</f>
        <v>#N/A</v>
      </c>
      <c r="L781" t="str" cm="1">
        <f t="array" ref="L78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1" t="str">
        <f>_xlfn.TEXTBEFORE(Table1[[#This Row],[Title]],{":","(","-"})</f>
        <v xml:space="preserve">JUDAA </v>
      </c>
      <c r="N781" t="e">
        <f>_xlfn.TEXTBEFORE(_xlfn.TEXTAFTER(Table1[[#This Row],[description]],"Singer:"),CHAR(10))</f>
        <v>#N/A</v>
      </c>
      <c r="O781" t="e">
        <f>_xlfn.TEXTBEFORE(_xlfn.TEXTAFTER(Table1[[#This Row],[description]],"Lyrics:"),CHAR(10))</f>
        <v>#N/A</v>
      </c>
      <c r="P781" t="e">
        <f>_xlfn.TEXTBEFORE(_xlfn.TEXTAFTER(Table1[[#This Row],[description]],"Composer:"),CHAR(10))</f>
        <v>#N/A</v>
      </c>
      <c r="Q781" t="e">
        <f>_xlfn.TEXTBEFORE(_xlfn.TEXTAFTER(Table1[[#This Row],[description]],CHAR(10)&amp;"Music:"),CHAR(10))</f>
        <v>#N/A</v>
      </c>
      <c r="R781" t="e">
        <f>_xlfn.TEXTBEFORE(_xlfn.TEXTAFTER(Table1[[#This Row],[description]],CHAR(10)&amp;"Video:"),CHAR(10))</f>
        <v>#N/A</v>
      </c>
      <c r="S781" s="1" t="e">
        <f>HYPERLINK(_xlfn.TEXTBEFORE(_xlfn.TEXTAFTER(Table1[[#This Row],[description]],"YouTube Music:"),CHAR(10)))</f>
        <v>#N/A</v>
      </c>
      <c r="T781" s="1" t="e">
        <f>HYPERLINK(_xlfn.TEXTBEFORE(_xlfn.TEXTAFTER(Table1[[#This Row],[description]],"Spotify:"),CHAR(10)))</f>
        <v>#N/A</v>
      </c>
      <c r="U781" s="1" t="e">
        <f>HYPERLINK(_xlfn.TEXTBEFORE(_xlfn.TEXTAFTER(Table1[[#This Row],[description]],"Apple Music:"),CHAR(10)))</f>
        <v>#N/A</v>
      </c>
      <c r="V781" s="1" t="e">
        <f>HYPERLINK(_xlfn.TEXTBEFORE(_xlfn.TEXTAFTER(Table1[[#This Row],[description]], "JioSaavn:"),CHAR(10)))</f>
        <v>#N/A</v>
      </c>
      <c r="W781" s="1" t="e">
        <f>HYPERLINK(_xlfn.TEXTBEFORE(_xlfn.TEXTAFTER(Table1[[#This Row],[description]], "Instagram Reel:"),CHAR(10)))</f>
        <v>#N/A</v>
      </c>
    </row>
    <row r="782" spans="1:23" x14ac:dyDescent="0.3">
      <c r="A782" t="s">
        <v>11</v>
      </c>
      <c r="B782" t="s">
        <v>5530</v>
      </c>
      <c r="C782" t="s">
        <v>5531</v>
      </c>
      <c r="D782" t="s">
        <v>5532</v>
      </c>
      <c r="E782" t="s">
        <v>5529</v>
      </c>
      <c r="F782" t="s">
        <v>3731</v>
      </c>
      <c r="G782" t="s">
        <v>230</v>
      </c>
      <c r="H782" t="s">
        <v>5533</v>
      </c>
      <c r="I782" t="s">
        <v>5534</v>
      </c>
      <c r="J782" t="s">
        <v>5535</v>
      </c>
      <c r="K782" t="e">
        <f>LEFT(_xlfn.TEXTAFTER(Table1[[#This Row],[description]],"Music On:"),10)</f>
        <v>#N/A</v>
      </c>
      <c r="L782" t="str" cm="1">
        <f t="array" ref="L78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2" t="str">
        <f>_xlfn.TEXTBEFORE(Table1[[#This Row],[Title]],{":","(","-"})</f>
        <v xml:space="preserve">BHASOODI </v>
      </c>
      <c r="N782" t="e">
        <f>_xlfn.TEXTBEFORE(_xlfn.TEXTAFTER(Table1[[#This Row],[description]],"Singer:"),CHAR(10))</f>
        <v>#N/A</v>
      </c>
      <c r="O782" t="e">
        <f>_xlfn.TEXTBEFORE(_xlfn.TEXTAFTER(Table1[[#This Row],[description]],"Lyrics:"),CHAR(10))</f>
        <v>#N/A</v>
      </c>
      <c r="P782" t="e">
        <f>_xlfn.TEXTBEFORE(_xlfn.TEXTAFTER(Table1[[#This Row],[description]],"Composer:"),CHAR(10))</f>
        <v>#N/A</v>
      </c>
      <c r="Q782" t="e">
        <f>_xlfn.TEXTBEFORE(_xlfn.TEXTAFTER(Table1[[#This Row],[description]],CHAR(10)&amp;"Music:"),CHAR(10))</f>
        <v>#N/A</v>
      </c>
      <c r="R782" t="e">
        <f>_xlfn.TEXTBEFORE(_xlfn.TEXTAFTER(Table1[[#This Row],[description]],CHAR(10)&amp;"Video:"),CHAR(10))</f>
        <v>#N/A</v>
      </c>
      <c r="S782" s="1" t="e">
        <f>HYPERLINK(_xlfn.TEXTBEFORE(_xlfn.TEXTAFTER(Table1[[#This Row],[description]],"YouTube Music:"),CHAR(10)))</f>
        <v>#N/A</v>
      </c>
      <c r="T782" s="1" t="e">
        <f>HYPERLINK(_xlfn.TEXTBEFORE(_xlfn.TEXTAFTER(Table1[[#This Row],[description]],"Spotify:"),CHAR(10)))</f>
        <v>#N/A</v>
      </c>
      <c r="U782" s="1" t="e">
        <f>HYPERLINK(_xlfn.TEXTBEFORE(_xlfn.TEXTAFTER(Table1[[#This Row],[description]],"Apple Music:"),CHAR(10)))</f>
        <v>#N/A</v>
      </c>
      <c r="V782" s="1" t="e">
        <f>HYPERLINK(_xlfn.TEXTBEFORE(_xlfn.TEXTAFTER(Table1[[#This Row],[description]], "JioSaavn:"),CHAR(10)))</f>
        <v>#N/A</v>
      </c>
      <c r="W782" s="1" t="e">
        <f>HYPERLINK(_xlfn.TEXTBEFORE(_xlfn.TEXTAFTER(Table1[[#This Row],[description]], "Instagram Reel:"),CHAR(10)))</f>
        <v>#N/A</v>
      </c>
    </row>
    <row r="783" spans="1:23" x14ac:dyDescent="0.3">
      <c r="A783" t="s">
        <v>11</v>
      </c>
      <c r="B783" t="s">
        <v>5537</v>
      </c>
      <c r="C783" t="s">
        <v>5538</v>
      </c>
      <c r="D783" t="s">
        <v>5539</v>
      </c>
      <c r="E783" t="s">
        <v>5536</v>
      </c>
      <c r="F783" t="s">
        <v>3731</v>
      </c>
      <c r="G783" t="s">
        <v>4917</v>
      </c>
      <c r="H783" t="s">
        <v>5540</v>
      </c>
      <c r="I783" t="s">
        <v>3629</v>
      </c>
      <c r="J783" t="s">
        <v>3342</v>
      </c>
      <c r="K783" t="e">
        <f>LEFT(_xlfn.TEXTAFTER(Table1[[#This Row],[description]],"Music On:"),10)</f>
        <v>#N/A</v>
      </c>
      <c r="L783" t="str" cm="1">
        <f t="array" ref="L78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3" t="str">
        <f>_xlfn.TEXTBEFORE(Table1[[#This Row],[Title]],{":","(","-"})</f>
        <v xml:space="preserve">JUDAA </v>
      </c>
      <c r="N783" t="e">
        <f>_xlfn.TEXTBEFORE(_xlfn.TEXTAFTER(Table1[[#This Row],[description]],"Singer:"),CHAR(10))</f>
        <v>#N/A</v>
      </c>
      <c r="O783" t="e">
        <f>_xlfn.TEXTBEFORE(_xlfn.TEXTAFTER(Table1[[#This Row],[description]],"Lyrics:"),CHAR(10))</f>
        <v>#N/A</v>
      </c>
      <c r="P783" t="e">
        <f>_xlfn.TEXTBEFORE(_xlfn.TEXTAFTER(Table1[[#This Row],[description]],"Composer:"),CHAR(10))</f>
        <v>#N/A</v>
      </c>
      <c r="Q783" t="e">
        <f>_xlfn.TEXTBEFORE(_xlfn.TEXTAFTER(Table1[[#This Row],[description]],CHAR(10)&amp;"Music:"),CHAR(10))</f>
        <v>#N/A</v>
      </c>
      <c r="R783" t="e">
        <f>_xlfn.TEXTBEFORE(_xlfn.TEXTAFTER(Table1[[#This Row],[description]],CHAR(10)&amp;"Video:"),CHAR(10))</f>
        <v>#N/A</v>
      </c>
      <c r="S783" s="1" t="e">
        <f>HYPERLINK(_xlfn.TEXTBEFORE(_xlfn.TEXTAFTER(Table1[[#This Row],[description]],"YouTube Music:"),CHAR(10)))</f>
        <v>#N/A</v>
      </c>
      <c r="T783" s="1" t="e">
        <f>HYPERLINK(_xlfn.TEXTBEFORE(_xlfn.TEXTAFTER(Table1[[#This Row],[description]],"Spotify:"),CHAR(10)))</f>
        <v>#N/A</v>
      </c>
      <c r="U783" s="1" t="e">
        <f>HYPERLINK(_xlfn.TEXTBEFORE(_xlfn.TEXTAFTER(Table1[[#This Row],[description]],"Apple Music:"),CHAR(10)))</f>
        <v>#N/A</v>
      </c>
      <c r="V783" s="1" t="e">
        <f>HYPERLINK(_xlfn.TEXTBEFORE(_xlfn.TEXTAFTER(Table1[[#This Row],[description]], "JioSaavn:"),CHAR(10)))</f>
        <v>#N/A</v>
      </c>
      <c r="W783" s="1" t="e">
        <f>HYPERLINK(_xlfn.TEXTBEFORE(_xlfn.TEXTAFTER(Table1[[#This Row],[description]], "Instagram Reel:"),CHAR(10)))</f>
        <v>#N/A</v>
      </c>
    </row>
    <row r="784" spans="1:23" x14ac:dyDescent="0.3">
      <c r="A784" t="s">
        <v>11</v>
      </c>
      <c r="B784" t="s">
        <v>5542</v>
      </c>
      <c r="C784" t="s">
        <v>5543</v>
      </c>
      <c r="D784" t="s">
        <v>5544</v>
      </c>
      <c r="E784" t="s">
        <v>5541</v>
      </c>
      <c r="F784" t="s">
        <v>3731</v>
      </c>
      <c r="G784" t="s">
        <v>469</v>
      </c>
      <c r="H784" t="s">
        <v>5545</v>
      </c>
      <c r="I784" t="s">
        <v>948</v>
      </c>
      <c r="J784" t="s">
        <v>1828</v>
      </c>
      <c r="K784" t="e">
        <f>LEFT(_xlfn.TEXTAFTER(Table1[[#This Row],[description]],"Music On:"),10)</f>
        <v>#N/A</v>
      </c>
      <c r="L784" t="str" cm="1">
        <f t="array" ref="L78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4" t="str">
        <f>_xlfn.TEXTBEFORE(Table1[[#This Row],[Title]],{":","(","-"})</f>
        <v xml:space="preserve">BHASOODI </v>
      </c>
      <c r="N784" t="e">
        <f>_xlfn.TEXTBEFORE(_xlfn.TEXTAFTER(Table1[[#This Row],[description]],"Singer:"),CHAR(10))</f>
        <v>#N/A</v>
      </c>
      <c r="O784" t="e">
        <f>_xlfn.TEXTBEFORE(_xlfn.TEXTAFTER(Table1[[#This Row],[description]],"Lyrics:"),CHAR(10))</f>
        <v>#N/A</v>
      </c>
      <c r="P784" t="e">
        <f>_xlfn.TEXTBEFORE(_xlfn.TEXTAFTER(Table1[[#This Row],[description]],"Composer:"),CHAR(10))</f>
        <v>#N/A</v>
      </c>
      <c r="Q784" t="e">
        <f>_xlfn.TEXTBEFORE(_xlfn.TEXTAFTER(Table1[[#This Row],[description]],CHAR(10)&amp;"Music:"),CHAR(10))</f>
        <v>#N/A</v>
      </c>
      <c r="R784" t="e">
        <f>_xlfn.TEXTBEFORE(_xlfn.TEXTAFTER(Table1[[#This Row],[description]],CHAR(10)&amp;"Video:"),CHAR(10))</f>
        <v>#N/A</v>
      </c>
      <c r="S784" s="1" t="e">
        <f>HYPERLINK(_xlfn.TEXTBEFORE(_xlfn.TEXTAFTER(Table1[[#This Row],[description]],"YouTube Music:"),CHAR(10)))</f>
        <v>#N/A</v>
      </c>
      <c r="T784" s="1" t="e">
        <f>HYPERLINK(_xlfn.TEXTBEFORE(_xlfn.TEXTAFTER(Table1[[#This Row],[description]],"Spotify:"),CHAR(10)))</f>
        <v>#N/A</v>
      </c>
      <c r="U784" s="1" t="e">
        <f>HYPERLINK(_xlfn.TEXTBEFORE(_xlfn.TEXTAFTER(Table1[[#This Row],[description]],"Apple Music:"),CHAR(10)))</f>
        <v>#N/A</v>
      </c>
      <c r="V784" s="1" t="e">
        <f>HYPERLINK(_xlfn.TEXTBEFORE(_xlfn.TEXTAFTER(Table1[[#This Row],[description]], "JioSaavn:"),CHAR(10)))</f>
        <v>#N/A</v>
      </c>
      <c r="W784" s="1" t="e">
        <f>HYPERLINK(_xlfn.TEXTBEFORE(_xlfn.TEXTAFTER(Table1[[#This Row],[description]], "Instagram Reel:"),CHAR(10)))</f>
        <v>#N/A</v>
      </c>
    </row>
    <row r="785" spans="1:23" x14ac:dyDescent="0.3">
      <c r="A785" t="s">
        <v>11</v>
      </c>
      <c r="B785" t="s">
        <v>5547</v>
      </c>
      <c r="C785" t="s">
        <v>5548</v>
      </c>
      <c r="D785" t="s">
        <v>5549</v>
      </c>
      <c r="E785" t="s">
        <v>5546</v>
      </c>
      <c r="F785" t="s">
        <v>3731</v>
      </c>
      <c r="G785" t="s">
        <v>661</v>
      </c>
      <c r="H785" t="s">
        <v>5550</v>
      </c>
      <c r="I785" t="s">
        <v>5551</v>
      </c>
      <c r="J785" t="s">
        <v>5552</v>
      </c>
      <c r="K785" t="e">
        <f>LEFT(_xlfn.TEXTAFTER(Table1[[#This Row],[description]],"Music On:"),10)</f>
        <v>#N/A</v>
      </c>
      <c r="L785" t="str" cm="1">
        <f t="array" ref="L78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5" t="str">
        <f>_xlfn.TEXTBEFORE(Table1[[#This Row],[Title]],{":","(","-"})</f>
        <v xml:space="preserve">Jatti </v>
      </c>
      <c r="N785" t="e">
        <f>_xlfn.TEXTBEFORE(_xlfn.TEXTAFTER(Table1[[#This Row],[description]],"Singer:"),CHAR(10))</f>
        <v>#N/A</v>
      </c>
      <c r="O785" t="e">
        <f>_xlfn.TEXTBEFORE(_xlfn.TEXTAFTER(Table1[[#This Row],[description]],"Lyrics:"),CHAR(10))</f>
        <v>#N/A</v>
      </c>
      <c r="P785" t="e">
        <f>_xlfn.TEXTBEFORE(_xlfn.TEXTAFTER(Table1[[#This Row],[description]],"Composer:"),CHAR(10))</f>
        <v>#N/A</v>
      </c>
      <c r="Q785" t="e">
        <f>_xlfn.TEXTBEFORE(_xlfn.TEXTAFTER(Table1[[#This Row],[description]],CHAR(10)&amp;"Music:"),CHAR(10))</f>
        <v>#N/A</v>
      </c>
      <c r="R785" t="e">
        <f>_xlfn.TEXTBEFORE(_xlfn.TEXTAFTER(Table1[[#This Row],[description]],CHAR(10)&amp;"Video:"),CHAR(10))</f>
        <v>#N/A</v>
      </c>
      <c r="S785" s="1" t="e">
        <f>HYPERLINK(_xlfn.TEXTBEFORE(_xlfn.TEXTAFTER(Table1[[#This Row],[description]],"YouTube Music:"),CHAR(10)))</f>
        <v>#N/A</v>
      </c>
      <c r="T785" s="1" t="e">
        <f>HYPERLINK(_xlfn.TEXTBEFORE(_xlfn.TEXTAFTER(Table1[[#This Row],[description]],"Spotify:"),CHAR(10)))</f>
        <v>#N/A</v>
      </c>
      <c r="U785" s="1" t="e">
        <f>HYPERLINK(_xlfn.TEXTBEFORE(_xlfn.TEXTAFTER(Table1[[#This Row],[description]],"Apple Music:"),CHAR(10)))</f>
        <v>#N/A</v>
      </c>
      <c r="V785" s="1" t="e">
        <f>HYPERLINK(_xlfn.TEXTBEFORE(_xlfn.TEXTAFTER(Table1[[#This Row],[description]], "JioSaavn:"),CHAR(10)))</f>
        <v>#N/A</v>
      </c>
      <c r="W785" s="1" t="e">
        <f>HYPERLINK(_xlfn.TEXTBEFORE(_xlfn.TEXTAFTER(Table1[[#This Row],[description]], "Instagram Reel:"),CHAR(10)))</f>
        <v>#N/A</v>
      </c>
    </row>
    <row r="786" spans="1:23" x14ac:dyDescent="0.3">
      <c r="A786" t="s">
        <v>11</v>
      </c>
      <c r="B786" t="s">
        <v>5554</v>
      </c>
      <c r="C786" t="s">
        <v>5555</v>
      </c>
      <c r="D786" t="s">
        <v>5556</v>
      </c>
      <c r="E786" t="s">
        <v>5553</v>
      </c>
      <c r="F786" t="s">
        <v>3731</v>
      </c>
      <c r="G786" t="s">
        <v>129</v>
      </c>
      <c r="H786" t="s">
        <v>5557</v>
      </c>
      <c r="I786" t="s">
        <v>5558</v>
      </c>
      <c r="J786" t="s">
        <v>2725</v>
      </c>
      <c r="K786" t="e">
        <f>LEFT(_xlfn.TEXTAFTER(Table1[[#This Row],[description]],"Music On:"),10)</f>
        <v>#N/A</v>
      </c>
      <c r="L786" t="str" cm="1">
        <f t="array" ref="L78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6" t="str">
        <f>_xlfn.TEXTBEFORE(Table1[[#This Row],[Title]],{":","(","-"})</f>
        <v xml:space="preserve">Zindagi De Panne </v>
      </c>
      <c r="N786" t="e">
        <f>_xlfn.TEXTBEFORE(_xlfn.TEXTAFTER(Table1[[#This Row],[description]],"Singer:"),CHAR(10))</f>
        <v>#N/A</v>
      </c>
      <c r="O786" t="e">
        <f>_xlfn.TEXTBEFORE(_xlfn.TEXTAFTER(Table1[[#This Row],[description]],"Lyrics:"),CHAR(10))</f>
        <v>#N/A</v>
      </c>
      <c r="P786" t="e">
        <f>_xlfn.TEXTBEFORE(_xlfn.TEXTAFTER(Table1[[#This Row],[description]],"Composer:"),CHAR(10))</f>
        <v>#N/A</v>
      </c>
      <c r="Q786" t="e">
        <f>_xlfn.TEXTBEFORE(_xlfn.TEXTAFTER(Table1[[#This Row],[description]],CHAR(10)&amp;"Music:"),CHAR(10))</f>
        <v>#N/A</v>
      </c>
      <c r="R786" t="e">
        <f>_xlfn.TEXTBEFORE(_xlfn.TEXTAFTER(Table1[[#This Row],[description]],CHAR(10)&amp;"Video:"),CHAR(10))</f>
        <v>#N/A</v>
      </c>
      <c r="S786" s="1" t="e">
        <f>HYPERLINK(_xlfn.TEXTBEFORE(_xlfn.TEXTAFTER(Table1[[#This Row],[description]],"YouTube Music:"),CHAR(10)))</f>
        <v>#N/A</v>
      </c>
      <c r="T786" s="1" t="e">
        <f>HYPERLINK(_xlfn.TEXTBEFORE(_xlfn.TEXTAFTER(Table1[[#This Row],[description]],"Spotify:"),CHAR(10)))</f>
        <v>#N/A</v>
      </c>
      <c r="U786" s="1" t="e">
        <f>HYPERLINK(_xlfn.TEXTBEFORE(_xlfn.TEXTAFTER(Table1[[#This Row],[description]],"Apple Music:"),CHAR(10)))</f>
        <v>#N/A</v>
      </c>
      <c r="V786" s="1" t="e">
        <f>HYPERLINK(_xlfn.TEXTBEFORE(_xlfn.TEXTAFTER(Table1[[#This Row],[description]], "JioSaavn:"),CHAR(10)))</f>
        <v>#N/A</v>
      </c>
      <c r="W786" s="1" t="e">
        <f>HYPERLINK(_xlfn.TEXTBEFORE(_xlfn.TEXTAFTER(Table1[[#This Row],[description]], "Instagram Reel:"),CHAR(10)))</f>
        <v>#N/A</v>
      </c>
    </row>
    <row r="787" spans="1:23" x14ac:dyDescent="0.3">
      <c r="A787" t="s">
        <v>11</v>
      </c>
      <c r="B787" t="s">
        <v>5560</v>
      </c>
      <c r="C787" t="s">
        <v>5561</v>
      </c>
      <c r="D787" t="s">
        <v>5562</v>
      </c>
      <c r="E787" t="s">
        <v>5559</v>
      </c>
      <c r="F787" t="s">
        <v>3731</v>
      </c>
      <c r="G787" t="s">
        <v>3241</v>
      </c>
      <c r="H787" t="s">
        <v>5563</v>
      </c>
      <c r="I787" t="s">
        <v>5564</v>
      </c>
      <c r="J787" t="s">
        <v>5565</v>
      </c>
      <c r="K787" t="e">
        <f>LEFT(_xlfn.TEXTAFTER(Table1[[#This Row],[description]],"Music On:"),10)</f>
        <v>#N/A</v>
      </c>
      <c r="L787" t="str" cm="1">
        <f t="array" ref="L78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7" t="str">
        <f>_xlfn.TEXTBEFORE(Table1[[#This Row],[Title]],{":","(","-"})</f>
        <v xml:space="preserve">Dear Mom </v>
      </c>
      <c r="N787" t="e">
        <f>_xlfn.TEXTBEFORE(_xlfn.TEXTAFTER(Table1[[#This Row],[description]],"Singer:"),CHAR(10))</f>
        <v>#N/A</v>
      </c>
      <c r="O787" t="str">
        <f>_xlfn.TEXTBEFORE(_xlfn.TEXTAFTER(Table1[[#This Row],[description]],"Lyrics:"),CHAR(10))</f>
        <v xml:space="preserve"> WIGGI, G. Sidhu, Akal Inder, Satwinder Singh</v>
      </c>
      <c r="P787" t="e">
        <f>_xlfn.TEXTBEFORE(_xlfn.TEXTAFTER(Table1[[#This Row],[description]],"Composer:"),CHAR(10))</f>
        <v>#N/A</v>
      </c>
      <c r="Q787" t="e">
        <f>_xlfn.TEXTBEFORE(_xlfn.TEXTAFTER(Table1[[#This Row],[description]],CHAR(10)&amp;"Music:"),CHAR(10))</f>
        <v>#N/A</v>
      </c>
      <c r="R787" t="e">
        <f>_xlfn.TEXTBEFORE(_xlfn.TEXTAFTER(Table1[[#This Row],[description]],CHAR(10)&amp;"Video:"),CHAR(10))</f>
        <v>#N/A</v>
      </c>
      <c r="S787" s="1" t="e">
        <f>HYPERLINK(_xlfn.TEXTBEFORE(_xlfn.TEXTAFTER(Table1[[#This Row],[description]],"YouTube Music:"),CHAR(10)))</f>
        <v>#N/A</v>
      </c>
      <c r="T787" s="1" t="e">
        <f>HYPERLINK(_xlfn.TEXTBEFORE(_xlfn.TEXTAFTER(Table1[[#This Row],[description]],"Spotify:"),CHAR(10)))</f>
        <v>#N/A</v>
      </c>
      <c r="U787" s="1" t="e">
        <f>HYPERLINK(_xlfn.TEXTBEFORE(_xlfn.TEXTAFTER(Table1[[#This Row],[description]],"Apple Music:"),CHAR(10)))</f>
        <v>#N/A</v>
      </c>
      <c r="V787" s="1" t="e">
        <f>HYPERLINK(_xlfn.TEXTBEFORE(_xlfn.TEXTAFTER(Table1[[#This Row],[description]], "JioSaavn:"),CHAR(10)))</f>
        <v>#N/A</v>
      </c>
      <c r="W787" s="1" t="e">
        <f>HYPERLINK(_xlfn.TEXTBEFORE(_xlfn.TEXTAFTER(Table1[[#This Row],[description]], "Instagram Reel:"),CHAR(10)))</f>
        <v>#N/A</v>
      </c>
    </row>
    <row r="788" spans="1:23" x14ac:dyDescent="0.3">
      <c r="A788" t="s">
        <v>11</v>
      </c>
      <c r="B788" t="s">
        <v>5567</v>
      </c>
      <c r="C788" t="s">
        <v>5568</v>
      </c>
      <c r="D788" t="s">
        <v>5569</v>
      </c>
      <c r="E788" t="s">
        <v>5566</v>
      </c>
      <c r="F788" t="s">
        <v>3731</v>
      </c>
      <c r="G788" t="s">
        <v>5570</v>
      </c>
      <c r="H788" t="s">
        <v>5571</v>
      </c>
      <c r="I788" t="s">
        <v>5572</v>
      </c>
      <c r="J788" t="s">
        <v>5573</v>
      </c>
      <c r="K788" t="e">
        <f>LEFT(_xlfn.TEXTAFTER(Table1[[#This Row],[description]],"Music On:"),10)</f>
        <v>#N/A</v>
      </c>
      <c r="L788" t="str" cm="1">
        <f t="array" ref="L78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8" t="str">
        <f>_xlfn.TEXTBEFORE(Table1[[#This Row],[Title]],{":","(","-"})</f>
        <v xml:space="preserve">GURI </v>
      </c>
      <c r="N788" t="e">
        <f>_xlfn.TEXTBEFORE(_xlfn.TEXTAFTER(Table1[[#This Row],[description]],"Singer:"),CHAR(10))</f>
        <v>#N/A</v>
      </c>
      <c r="O788" t="e">
        <f>_xlfn.TEXTBEFORE(_xlfn.TEXTAFTER(Table1[[#This Row],[description]],"Lyrics:"),CHAR(10))</f>
        <v>#N/A</v>
      </c>
      <c r="P788" t="e">
        <f>_xlfn.TEXTBEFORE(_xlfn.TEXTAFTER(Table1[[#This Row],[description]],"Composer:"),CHAR(10))</f>
        <v>#N/A</v>
      </c>
      <c r="Q788" t="e">
        <f>_xlfn.TEXTBEFORE(_xlfn.TEXTAFTER(Table1[[#This Row],[description]],CHAR(10)&amp;"Music:"),CHAR(10))</f>
        <v>#N/A</v>
      </c>
      <c r="R788" t="e">
        <f>_xlfn.TEXTBEFORE(_xlfn.TEXTAFTER(Table1[[#This Row],[description]],CHAR(10)&amp;"Video:"),CHAR(10))</f>
        <v>#N/A</v>
      </c>
      <c r="S788" s="1" t="e">
        <f>HYPERLINK(_xlfn.TEXTBEFORE(_xlfn.TEXTAFTER(Table1[[#This Row],[description]],"YouTube Music:"),CHAR(10)))</f>
        <v>#N/A</v>
      </c>
      <c r="T788" s="1" t="e">
        <f>HYPERLINK(_xlfn.TEXTBEFORE(_xlfn.TEXTAFTER(Table1[[#This Row],[description]],"Spotify:"),CHAR(10)))</f>
        <v>#N/A</v>
      </c>
      <c r="U788" s="1" t="e">
        <f>HYPERLINK(_xlfn.TEXTBEFORE(_xlfn.TEXTAFTER(Table1[[#This Row],[description]],"Apple Music:"),CHAR(10)))</f>
        <v>#N/A</v>
      </c>
      <c r="V788" s="1" t="e">
        <f>HYPERLINK(_xlfn.TEXTBEFORE(_xlfn.TEXTAFTER(Table1[[#This Row],[description]], "JioSaavn:"),CHAR(10)))</f>
        <v>#N/A</v>
      </c>
      <c r="W788" s="1" t="e">
        <f>HYPERLINK(_xlfn.TEXTBEFORE(_xlfn.TEXTAFTER(Table1[[#This Row],[description]], "Instagram Reel:"),CHAR(10)))</f>
        <v>#N/A</v>
      </c>
    </row>
    <row r="789" spans="1:23" x14ac:dyDescent="0.3">
      <c r="A789" t="s">
        <v>11</v>
      </c>
      <c r="B789" t="s">
        <v>5575</v>
      </c>
      <c r="C789" t="s">
        <v>5576</v>
      </c>
      <c r="D789" t="s">
        <v>5577</v>
      </c>
      <c r="E789" t="s">
        <v>5574</v>
      </c>
      <c r="F789" t="s">
        <v>3731</v>
      </c>
      <c r="G789" t="s">
        <v>246</v>
      </c>
      <c r="H789" t="s">
        <v>5578</v>
      </c>
      <c r="I789" t="s">
        <v>5579</v>
      </c>
      <c r="J789" t="s">
        <v>5580</v>
      </c>
      <c r="K789" t="str">
        <f>LEFT(_xlfn.TEXTAFTER(Table1[[#This Row],[description]],"Label:"),10)</f>
        <v xml:space="preserve"> Geet MP3
</v>
      </c>
      <c r="L789" t="str" cm="1">
        <f t="array" ref="L78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89" t="str">
        <f>_xlfn.TEXTBEFORE(Table1[[#This Row],[Title]],{":","(","-"})</f>
        <v xml:space="preserve">Prada </v>
      </c>
      <c r="N789" t="str">
        <f>_xlfn.TEXTBEFORE(_xlfn.TEXTAFTER(Table1[[#This Row],[description]],"Singer:"),CHAR(10))</f>
        <v xml:space="preserve"> Jass Manak</v>
      </c>
      <c r="O789" t="str">
        <f>_xlfn.TEXTBEFORE(_xlfn.TEXTAFTER(Table1[[#This Row],[description]],"Lyrics:"),CHAR(10))</f>
        <v xml:space="preserve"> Jass Manak</v>
      </c>
      <c r="P789" t="str">
        <f>_xlfn.TEXTBEFORE(_xlfn.TEXTAFTER(Table1[[#This Row],[description]],"Composer:"),CHAR(10))</f>
        <v xml:space="preserve"> Jass Manak</v>
      </c>
      <c r="Q789" t="str">
        <f>_xlfn.TEXTBEFORE(_xlfn.TEXTAFTER(Table1[[#This Row],[description]],CHAR(10)&amp;"Music:"),CHAR(10))</f>
        <v xml:space="preserve"> Ar Deep</v>
      </c>
      <c r="R789" t="e">
        <f>_xlfn.TEXTBEFORE(_xlfn.TEXTAFTER(Table1[[#This Row],[description]],CHAR(10)&amp;"Video:"),CHAR(10))</f>
        <v>#N/A</v>
      </c>
      <c r="S789" s="1" t="e">
        <f>HYPERLINK(_xlfn.TEXTBEFORE(_xlfn.TEXTAFTER(Table1[[#This Row],[description]],"YouTube Music:"),CHAR(10)))</f>
        <v>#N/A</v>
      </c>
      <c r="T789" s="1" t="str">
        <f>HYPERLINK(_xlfn.TEXTBEFORE(_xlfn.TEXTAFTER(Table1[[#This Row],[description]],"Spotify:"),CHAR(10)))</f>
        <v xml:space="preserve"> http://bit.ly/3ZKrr2y</v>
      </c>
      <c r="U789" s="1" t="str">
        <f>HYPERLINK(_xlfn.TEXTBEFORE(_xlfn.TEXTAFTER(Table1[[#This Row],[description]],"Apple Music:"),CHAR(10)))</f>
        <v xml:space="preserve"> http://bit.ly/437XQTB</v>
      </c>
      <c r="V789" s="1" t="e">
        <f>HYPERLINK(_xlfn.TEXTBEFORE(_xlfn.TEXTAFTER(Table1[[#This Row],[description]], "JioSaavn:"),CHAR(10)))</f>
        <v>#N/A</v>
      </c>
      <c r="W789" s="1" t="e">
        <f>HYPERLINK(_xlfn.TEXTBEFORE(_xlfn.TEXTAFTER(Table1[[#This Row],[description]], "Instagram Reel:"),CHAR(10)))</f>
        <v>#N/A</v>
      </c>
    </row>
    <row r="790" spans="1:23" x14ac:dyDescent="0.3">
      <c r="A790" t="s">
        <v>11</v>
      </c>
      <c r="B790" t="s">
        <v>5582</v>
      </c>
      <c r="C790" t="s">
        <v>5583</v>
      </c>
      <c r="D790" t="s">
        <v>5584</v>
      </c>
      <c r="E790" t="s">
        <v>5581</v>
      </c>
      <c r="F790" t="s">
        <v>3731</v>
      </c>
      <c r="G790" t="s">
        <v>554</v>
      </c>
      <c r="H790" t="s">
        <v>5585</v>
      </c>
      <c r="I790" t="s">
        <v>5586</v>
      </c>
      <c r="J790" t="s">
        <v>2233</v>
      </c>
      <c r="K790" t="e">
        <f>LEFT(_xlfn.TEXTAFTER(Table1[[#This Row],[description]],"Music On:"),10)</f>
        <v>#N/A</v>
      </c>
      <c r="L790" t="str" cm="1">
        <f t="array" ref="L79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0" t="str">
        <f>_xlfn.TEXTBEFORE(Table1[[#This Row],[Title]],{":","(","-"})</f>
        <v xml:space="preserve">MULAQAATAAN </v>
      </c>
      <c r="N790" t="e">
        <f>_xlfn.TEXTBEFORE(_xlfn.TEXTAFTER(Table1[[#This Row],[description]],"Singer:"),CHAR(10))</f>
        <v>#N/A</v>
      </c>
      <c r="O790" t="e">
        <f>_xlfn.TEXTBEFORE(_xlfn.TEXTAFTER(Table1[[#This Row],[description]],"Lyrics:"),CHAR(10))</f>
        <v>#N/A</v>
      </c>
      <c r="P790" t="e">
        <f>_xlfn.TEXTBEFORE(_xlfn.TEXTAFTER(Table1[[#This Row],[description]],"Composer:"),CHAR(10))</f>
        <v>#N/A</v>
      </c>
      <c r="Q790" t="e">
        <f>_xlfn.TEXTBEFORE(_xlfn.TEXTAFTER(Table1[[#This Row],[description]],CHAR(10)&amp;"Music:"),CHAR(10))</f>
        <v>#N/A</v>
      </c>
      <c r="R790" t="e">
        <f>_xlfn.TEXTBEFORE(_xlfn.TEXTAFTER(Table1[[#This Row],[description]],CHAR(10)&amp;"Video:"),CHAR(10))</f>
        <v>#N/A</v>
      </c>
      <c r="S790" s="1" t="e">
        <f>HYPERLINK(_xlfn.TEXTBEFORE(_xlfn.TEXTAFTER(Table1[[#This Row],[description]],"YouTube Music:"),CHAR(10)))</f>
        <v>#N/A</v>
      </c>
      <c r="T790" s="1" t="e">
        <f>HYPERLINK(_xlfn.TEXTBEFORE(_xlfn.TEXTAFTER(Table1[[#This Row],[description]],"Spotify:"),CHAR(10)))</f>
        <v>#N/A</v>
      </c>
      <c r="U790" s="1" t="e">
        <f>HYPERLINK(_xlfn.TEXTBEFORE(_xlfn.TEXTAFTER(Table1[[#This Row],[description]],"Apple Music:"),CHAR(10)))</f>
        <v>#N/A</v>
      </c>
      <c r="V790" s="1" t="e">
        <f>HYPERLINK(_xlfn.TEXTBEFORE(_xlfn.TEXTAFTER(Table1[[#This Row],[description]], "JioSaavn:"),CHAR(10)))</f>
        <v>#N/A</v>
      </c>
      <c r="W790" s="1" t="e">
        <f>HYPERLINK(_xlfn.TEXTBEFORE(_xlfn.TEXTAFTER(Table1[[#This Row],[description]], "Instagram Reel:"),CHAR(10)))</f>
        <v>#N/A</v>
      </c>
    </row>
    <row r="791" spans="1:23" x14ac:dyDescent="0.3">
      <c r="A791" t="s">
        <v>11</v>
      </c>
      <c r="B791" t="s">
        <v>5588</v>
      </c>
      <c r="C791" t="s">
        <v>5589</v>
      </c>
      <c r="D791" t="s">
        <v>5590</v>
      </c>
      <c r="E791" t="s">
        <v>5587</v>
      </c>
      <c r="F791" t="s">
        <v>3731</v>
      </c>
      <c r="G791" t="s">
        <v>353</v>
      </c>
      <c r="H791" t="s">
        <v>5591</v>
      </c>
      <c r="I791" t="s">
        <v>5592</v>
      </c>
      <c r="J791" t="s">
        <v>5593</v>
      </c>
      <c r="K791" t="e">
        <f>LEFT(_xlfn.TEXTAFTER(Table1[[#This Row],[description]],"Music On:"),10)</f>
        <v>#N/A</v>
      </c>
      <c r="L791" t="str" cm="1">
        <f t="array" ref="L79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1" t="str">
        <f>_xlfn.TEXTBEFORE(Table1[[#This Row],[Title]],{":","(","-"})</f>
        <v xml:space="preserve">JAAN </v>
      </c>
      <c r="N791" t="e">
        <f>_xlfn.TEXTBEFORE(_xlfn.TEXTAFTER(Table1[[#This Row],[description]],"Singer:"),CHAR(10))</f>
        <v>#N/A</v>
      </c>
      <c r="O791" t="e">
        <f>_xlfn.TEXTBEFORE(_xlfn.TEXTAFTER(Table1[[#This Row],[description]],"Lyrics:"),CHAR(10))</f>
        <v>#N/A</v>
      </c>
      <c r="P791" t="e">
        <f>_xlfn.TEXTBEFORE(_xlfn.TEXTAFTER(Table1[[#This Row],[description]],"Composer:"),CHAR(10))</f>
        <v>#N/A</v>
      </c>
      <c r="Q791" t="e">
        <f>_xlfn.TEXTBEFORE(_xlfn.TEXTAFTER(Table1[[#This Row],[description]],CHAR(10)&amp;"Music:"),CHAR(10))</f>
        <v>#N/A</v>
      </c>
      <c r="R791" t="e">
        <f>_xlfn.TEXTBEFORE(_xlfn.TEXTAFTER(Table1[[#This Row],[description]],CHAR(10)&amp;"Video:"),CHAR(10))</f>
        <v>#N/A</v>
      </c>
      <c r="S791" s="1" t="e">
        <f>HYPERLINK(_xlfn.TEXTBEFORE(_xlfn.TEXTAFTER(Table1[[#This Row],[description]],"YouTube Music:"),CHAR(10)))</f>
        <v>#N/A</v>
      </c>
      <c r="T791" s="1" t="e">
        <f>HYPERLINK(_xlfn.TEXTBEFORE(_xlfn.TEXTAFTER(Table1[[#This Row],[description]],"Spotify:"),CHAR(10)))</f>
        <v>#N/A</v>
      </c>
      <c r="U791" s="1" t="e">
        <f>HYPERLINK(_xlfn.TEXTBEFORE(_xlfn.TEXTAFTER(Table1[[#This Row],[description]],"Apple Music:"),CHAR(10)))</f>
        <v>#N/A</v>
      </c>
      <c r="V791" s="1" t="e">
        <f>HYPERLINK(_xlfn.TEXTBEFORE(_xlfn.TEXTAFTER(Table1[[#This Row],[description]], "JioSaavn:"),CHAR(10)))</f>
        <v>#N/A</v>
      </c>
      <c r="W791" s="1" t="e">
        <f>HYPERLINK(_xlfn.TEXTBEFORE(_xlfn.TEXTAFTER(Table1[[#This Row],[description]], "Instagram Reel:"),CHAR(10)))</f>
        <v>#N/A</v>
      </c>
    </row>
    <row r="792" spans="1:23" x14ac:dyDescent="0.3">
      <c r="A792" t="s">
        <v>11</v>
      </c>
      <c r="B792" t="s">
        <v>5595</v>
      </c>
      <c r="C792" t="s">
        <v>5596</v>
      </c>
      <c r="D792" t="s">
        <v>5597</v>
      </c>
      <c r="E792" t="s">
        <v>5594</v>
      </c>
      <c r="F792" t="s">
        <v>3731</v>
      </c>
      <c r="G792" t="s">
        <v>41</v>
      </c>
      <c r="H792" t="s">
        <v>5598</v>
      </c>
      <c r="I792" t="s">
        <v>5599</v>
      </c>
      <c r="J792" t="s">
        <v>5600</v>
      </c>
      <c r="K792" t="e">
        <f>LEFT(_xlfn.TEXTAFTER(Table1[[#This Row],[description]],"Music On:"),10)</f>
        <v>#N/A</v>
      </c>
      <c r="L792" t="str" cm="1">
        <f t="array" ref="L79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2" t="str">
        <f>_xlfn.TEXTBEFORE(Table1[[#This Row],[Title]],{":","(","-"})</f>
        <v xml:space="preserve">TERI MERI </v>
      </c>
      <c r="N792" t="e">
        <f>_xlfn.TEXTBEFORE(_xlfn.TEXTAFTER(Table1[[#This Row],[description]],"Singer:"),CHAR(10))</f>
        <v>#N/A</v>
      </c>
      <c r="O792" t="e">
        <f>_xlfn.TEXTBEFORE(_xlfn.TEXTAFTER(Table1[[#This Row],[description]],"Lyrics:"),CHAR(10))</f>
        <v>#N/A</v>
      </c>
      <c r="P792" t="e">
        <f>_xlfn.TEXTBEFORE(_xlfn.TEXTAFTER(Table1[[#This Row],[description]],"Composer:"),CHAR(10))</f>
        <v>#N/A</v>
      </c>
      <c r="Q792" t="e">
        <f>_xlfn.TEXTBEFORE(_xlfn.TEXTAFTER(Table1[[#This Row],[description]],CHAR(10)&amp;"Music:"),CHAR(10))</f>
        <v>#N/A</v>
      </c>
      <c r="R792" t="e">
        <f>_xlfn.TEXTBEFORE(_xlfn.TEXTAFTER(Table1[[#This Row],[description]],CHAR(10)&amp;"Video:"),CHAR(10))</f>
        <v>#N/A</v>
      </c>
      <c r="S792" s="1" t="e">
        <f>HYPERLINK(_xlfn.TEXTBEFORE(_xlfn.TEXTAFTER(Table1[[#This Row],[description]],"YouTube Music:"),CHAR(10)))</f>
        <v>#N/A</v>
      </c>
      <c r="T792" s="1" t="e">
        <f>HYPERLINK(_xlfn.TEXTBEFORE(_xlfn.TEXTAFTER(Table1[[#This Row],[description]],"Spotify:"),CHAR(10)))</f>
        <v>#N/A</v>
      </c>
      <c r="U792" s="1" t="e">
        <f>HYPERLINK(_xlfn.TEXTBEFORE(_xlfn.TEXTAFTER(Table1[[#This Row],[description]],"Apple Music:"),CHAR(10)))</f>
        <v>#N/A</v>
      </c>
      <c r="V792" s="1" t="e">
        <f>HYPERLINK(_xlfn.TEXTBEFORE(_xlfn.TEXTAFTER(Table1[[#This Row],[description]], "JioSaavn:"),CHAR(10)))</f>
        <v>#N/A</v>
      </c>
      <c r="W792" s="1" t="e">
        <f>HYPERLINK(_xlfn.TEXTBEFORE(_xlfn.TEXTAFTER(Table1[[#This Row],[description]], "Instagram Reel:"),CHAR(10)))</f>
        <v>#N/A</v>
      </c>
    </row>
    <row r="793" spans="1:23" x14ac:dyDescent="0.3">
      <c r="A793" t="s">
        <v>11</v>
      </c>
      <c r="B793" t="s">
        <v>5602</v>
      </c>
      <c r="C793" t="s">
        <v>5603</v>
      </c>
      <c r="D793" t="s">
        <v>5604</v>
      </c>
      <c r="E793" t="s">
        <v>5601</v>
      </c>
      <c r="F793" t="s">
        <v>3731</v>
      </c>
      <c r="G793" t="s">
        <v>1491</v>
      </c>
      <c r="H793" t="s">
        <v>5605</v>
      </c>
      <c r="I793" t="s">
        <v>5606</v>
      </c>
      <c r="J793" t="s">
        <v>5607</v>
      </c>
      <c r="K793" t="e">
        <f>LEFT(_xlfn.TEXTAFTER(Table1[[#This Row],[description]],"Music On:"),10)</f>
        <v>#N/A</v>
      </c>
      <c r="L793" t="str" cm="1">
        <f t="array" ref="L79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3" t="str">
        <f>_xlfn.TEXTBEFORE(Table1[[#This Row],[Title]],{":","(","-"})</f>
        <v xml:space="preserve">HANJU </v>
      </c>
      <c r="N793" t="e">
        <f>_xlfn.TEXTBEFORE(_xlfn.TEXTAFTER(Table1[[#This Row],[description]],"Singer:"),CHAR(10))</f>
        <v>#N/A</v>
      </c>
      <c r="O793" t="e">
        <f>_xlfn.TEXTBEFORE(_xlfn.TEXTAFTER(Table1[[#This Row],[description]],"Lyrics:"),CHAR(10))</f>
        <v>#N/A</v>
      </c>
      <c r="P793" t="e">
        <f>_xlfn.TEXTBEFORE(_xlfn.TEXTAFTER(Table1[[#This Row],[description]],"Composer:"),CHAR(10))</f>
        <v>#N/A</v>
      </c>
      <c r="Q793" t="e">
        <f>_xlfn.TEXTBEFORE(_xlfn.TEXTAFTER(Table1[[#This Row],[description]],CHAR(10)&amp;"Music:"),CHAR(10))</f>
        <v>#N/A</v>
      </c>
      <c r="R793" t="e">
        <f>_xlfn.TEXTBEFORE(_xlfn.TEXTAFTER(Table1[[#This Row],[description]],CHAR(10)&amp;"Video:"),CHAR(10))</f>
        <v>#N/A</v>
      </c>
      <c r="S793" s="1" t="e">
        <f>HYPERLINK(_xlfn.TEXTBEFORE(_xlfn.TEXTAFTER(Table1[[#This Row],[description]],"YouTube Music:"),CHAR(10)))</f>
        <v>#N/A</v>
      </c>
      <c r="T793" s="1" t="e">
        <f>HYPERLINK(_xlfn.TEXTBEFORE(_xlfn.TEXTAFTER(Table1[[#This Row],[description]],"Spotify:"),CHAR(10)))</f>
        <v>#N/A</v>
      </c>
      <c r="U793" s="1" t="e">
        <f>HYPERLINK(_xlfn.TEXTBEFORE(_xlfn.TEXTAFTER(Table1[[#This Row],[description]],"Apple Music:"),CHAR(10)))</f>
        <v>#N/A</v>
      </c>
      <c r="V793" s="1" t="e">
        <f>HYPERLINK(_xlfn.TEXTBEFORE(_xlfn.TEXTAFTER(Table1[[#This Row],[description]], "JioSaavn:"),CHAR(10)))</f>
        <v>#N/A</v>
      </c>
      <c r="W793" s="1" t="e">
        <f>HYPERLINK(_xlfn.TEXTBEFORE(_xlfn.TEXTAFTER(Table1[[#This Row],[description]], "Instagram Reel:"),CHAR(10)))</f>
        <v>#N/A</v>
      </c>
    </row>
    <row r="794" spans="1:23" x14ac:dyDescent="0.3">
      <c r="A794" t="s">
        <v>11</v>
      </c>
      <c r="B794" t="s">
        <v>5609</v>
      </c>
      <c r="C794" t="s">
        <v>5610</v>
      </c>
      <c r="D794" t="s">
        <v>5611</v>
      </c>
      <c r="E794" t="s">
        <v>5608</v>
      </c>
      <c r="F794" t="s">
        <v>3731</v>
      </c>
      <c r="G794" t="s">
        <v>2852</v>
      </c>
      <c r="H794" t="s">
        <v>5612</v>
      </c>
      <c r="I794" t="s">
        <v>5613</v>
      </c>
      <c r="J794" t="s">
        <v>5614</v>
      </c>
      <c r="K794" t="e">
        <f>LEFT(_xlfn.TEXTAFTER(Table1[[#This Row],[description]],"Music On:"),10)</f>
        <v>#N/A</v>
      </c>
      <c r="L794" t="str" cm="1">
        <f t="array" ref="L79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4" t="str">
        <f>_xlfn.TEXTBEFORE(Table1[[#This Row],[Title]],{":","(","-"})</f>
        <v xml:space="preserve">Zindagi De Panne </v>
      </c>
      <c r="N794" t="e">
        <f>_xlfn.TEXTBEFORE(_xlfn.TEXTAFTER(Table1[[#This Row],[description]],"Singer:"),CHAR(10))</f>
        <v>#N/A</v>
      </c>
      <c r="O794" t="e">
        <f>_xlfn.TEXTBEFORE(_xlfn.TEXTAFTER(Table1[[#This Row],[description]],"Lyrics:"),CHAR(10))</f>
        <v>#N/A</v>
      </c>
      <c r="P794" t="e">
        <f>_xlfn.TEXTBEFORE(_xlfn.TEXTAFTER(Table1[[#This Row],[description]],"Composer:"),CHAR(10))</f>
        <v>#N/A</v>
      </c>
      <c r="Q794" t="e">
        <f>_xlfn.TEXTBEFORE(_xlfn.TEXTAFTER(Table1[[#This Row],[description]],CHAR(10)&amp;"Music:"),CHAR(10))</f>
        <v>#N/A</v>
      </c>
      <c r="R794" t="e">
        <f>_xlfn.TEXTBEFORE(_xlfn.TEXTAFTER(Table1[[#This Row],[description]],CHAR(10)&amp;"Video:"),CHAR(10))</f>
        <v>#N/A</v>
      </c>
      <c r="S794" s="1" t="e">
        <f>HYPERLINK(_xlfn.TEXTBEFORE(_xlfn.TEXTAFTER(Table1[[#This Row],[description]],"YouTube Music:"),CHAR(10)))</f>
        <v>#N/A</v>
      </c>
      <c r="T794" s="1" t="e">
        <f>HYPERLINK(_xlfn.TEXTBEFORE(_xlfn.TEXTAFTER(Table1[[#This Row],[description]],"Spotify:"),CHAR(10)))</f>
        <v>#N/A</v>
      </c>
      <c r="U794" s="1" t="e">
        <f>HYPERLINK(_xlfn.TEXTBEFORE(_xlfn.TEXTAFTER(Table1[[#This Row],[description]],"Apple Music:"),CHAR(10)))</f>
        <v>#N/A</v>
      </c>
      <c r="V794" s="1" t="e">
        <f>HYPERLINK(_xlfn.TEXTBEFORE(_xlfn.TEXTAFTER(Table1[[#This Row],[description]], "JioSaavn:"),CHAR(10)))</f>
        <v>#N/A</v>
      </c>
      <c r="W794" s="1" t="e">
        <f>HYPERLINK(_xlfn.TEXTBEFORE(_xlfn.TEXTAFTER(Table1[[#This Row],[description]], "Instagram Reel:"),CHAR(10)))</f>
        <v>#N/A</v>
      </c>
    </row>
    <row r="795" spans="1:23" x14ac:dyDescent="0.3">
      <c r="A795" t="s">
        <v>11</v>
      </c>
      <c r="B795" t="s">
        <v>5616</v>
      </c>
      <c r="C795" t="s">
        <v>5617</v>
      </c>
      <c r="D795" t="s">
        <v>5618</v>
      </c>
      <c r="E795" t="s">
        <v>5615</v>
      </c>
      <c r="F795" t="s">
        <v>3731</v>
      </c>
      <c r="G795" t="s">
        <v>3325</v>
      </c>
      <c r="H795" t="s">
        <v>5619</v>
      </c>
      <c r="I795" t="s">
        <v>5620</v>
      </c>
      <c r="J795" t="s">
        <v>5621</v>
      </c>
      <c r="K795" t="e">
        <f>LEFT(_xlfn.TEXTAFTER(Table1[[#This Row],[description]],"Music On:"),10)</f>
        <v>#N/A</v>
      </c>
      <c r="L795" t="str" cm="1">
        <f t="array" ref="L79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5" t="str">
        <f>_xlfn.TEXTBEFORE(Table1[[#This Row],[Title]],{":","(","-"})</f>
        <v xml:space="preserve">SUIT PUNJABI </v>
      </c>
      <c r="N795" t="e">
        <f>_xlfn.TEXTBEFORE(_xlfn.TEXTAFTER(Table1[[#This Row],[description]],"Singer:"),CHAR(10))</f>
        <v>#N/A</v>
      </c>
      <c r="O795" t="e">
        <f>_xlfn.TEXTBEFORE(_xlfn.TEXTAFTER(Table1[[#This Row],[description]],"Lyrics:"),CHAR(10))</f>
        <v>#N/A</v>
      </c>
      <c r="P795" t="e">
        <f>_xlfn.TEXTBEFORE(_xlfn.TEXTAFTER(Table1[[#This Row],[description]],"Composer:"),CHAR(10))</f>
        <v>#N/A</v>
      </c>
      <c r="Q795" t="e">
        <f>_xlfn.TEXTBEFORE(_xlfn.TEXTAFTER(Table1[[#This Row],[description]],CHAR(10)&amp;"Music:"),CHAR(10))</f>
        <v>#N/A</v>
      </c>
      <c r="R795" t="e">
        <f>_xlfn.TEXTBEFORE(_xlfn.TEXTAFTER(Table1[[#This Row],[description]],CHAR(10)&amp;"Video:"),CHAR(10))</f>
        <v>#N/A</v>
      </c>
      <c r="S795" s="1" t="e">
        <f>HYPERLINK(_xlfn.TEXTBEFORE(_xlfn.TEXTAFTER(Table1[[#This Row],[description]],"YouTube Music:"),CHAR(10)))</f>
        <v>#N/A</v>
      </c>
      <c r="T795" s="1" t="e">
        <f>HYPERLINK(_xlfn.TEXTBEFORE(_xlfn.TEXTAFTER(Table1[[#This Row],[description]],"Spotify:"),CHAR(10)))</f>
        <v>#N/A</v>
      </c>
      <c r="U795" s="1" t="e">
        <f>HYPERLINK(_xlfn.TEXTBEFORE(_xlfn.TEXTAFTER(Table1[[#This Row],[description]],"Apple Music:"),CHAR(10)))</f>
        <v>#N/A</v>
      </c>
      <c r="V795" s="1" t="e">
        <f>HYPERLINK(_xlfn.TEXTBEFORE(_xlfn.TEXTAFTER(Table1[[#This Row],[description]], "JioSaavn:"),CHAR(10)))</f>
        <v>#N/A</v>
      </c>
      <c r="W795" s="1" t="e">
        <f>HYPERLINK(_xlfn.TEXTBEFORE(_xlfn.TEXTAFTER(Table1[[#This Row],[description]], "Instagram Reel:"),CHAR(10)))</f>
        <v>#N/A</v>
      </c>
    </row>
    <row r="796" spans="1:23" x14ac:dyDescent="0.3">
      <c r="A796" t="s">
        <v>11</v>
      </c>
      <c r="B796" t="s">
        <v>5623</v>
      </c>
      <c r="C796" t="s">
        <v>5624</v>
      </c>
      <c r="D796" t="s">
        <v>5625</v>
      </c>
      <c r="E796" t="s">
        <v>5622</v>
      </c>
      <c r="F796" t="s">
        <v>3731</v>
      </c>
      <c r="G796" t="s">
        <v>1713</v>
      </c>
      <c r="H796" t="s">
        <v>5626</v>
      </c>
      <c r="I796" t="s">
        <v>5627</v>
      </c>
      <c r="J796" t="s">
        <v>5628</v>
      </c>
      <c r="K796" t="e">
        <f>LEFT(_xlfn.TEXTAFTER(Table1[[#This Row],[description]],"Music On:"),10)</f>
        <v>#N/A</v>
      </c>
      <c r="L796" t="str" cm="1">
        <f t="array" ref="L79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6" t="str">
        <f>_xlfn.TEXTBEFORE(Table1[[#This Row],[Title]],{":","(","-"})</f>
        <v xml:space="preserve">JASS MANAK </v>
      </c>
      <c r="N796" t="e">
        <f>_xlfn.TEXTBEFORE(_xlfn.TEXTAFTER(Table1[[#This Row],[description]],"Singer:"),CHAR(10))</f>
        <v>#N/A</v>
      </c>
      <c r="O796" t="e">
        <f>_xlfn.TEXTBEFORE(_xlfn.TEXTAFTER(Table1[[#This Row],[description]],"Lyrics:"),CHAR(10))</f>
        <v>#N/A</v>
      </c>
      <c r="P796" t="e">
        <f>_xlfn.TEXTBEFORE(_xlfn.TEXTAFTER(Table1[[#This Row],[description]],"Composer:"),CHAR(10))</f>
        <v>#N/A</v>
      </c>
      <c r="Q796" t="e">
        <f>_xlfn.TEXTBEFORE(_xlfn.TEXTAFTER(Table1[[#This Row],[description]],CHAR(10)&amp;"Music:"),CHAR(10))</f>
        <v>#N/A</v>
      </c>
      <c r="R796" t="e">
        <f>_xlfn.TEXTBEFORE(_xlfn.TEXTAFTER(Table1[[#This Row],[description]],CHAR(10)&amp;"Video:"),CHAR(10))</f>
        <v>#N/A</v>
      </c>
      <c r="S796" s="1" t="e">
        <f>HYPERLINK(_xlfn.TEXTBEFORE(_xlfn.TEXTAFTER(Table1[[#This Row],[description]],"YouTube Music:"),CHAR(10)))</f>
        <v>#N/A</v>
      </c>
      <c r="T796" s="1" t="e">
        <f>HYPERLINK(_xlfn.TEXTBEFORE(_xlfn.TEXTAFTER(Table1[[#This Row],[description]],"Spotify:"),CHAR(10)))</f>
        <v>#N/A</v>
      </c>
      <c r="U796" s="1" t="e">
        <f>HYPERLINK(_xlfn.TEXTBEFORE(_xlfn.TEXTAFTER(Table1[[#This Row],[description]],"Apple Music:"),CHAR(10)))</f>
        <v>#N/A</v>
      </c>
      <c r="V796" s="1" t="e">
        <f>HYPERLINK(_xlfn.TEXTBEFORE(_xlfn.TEXTAFTER(Table1[[#This Row],[description]], "JioSaavn:"),CHAR(10)))</f>
        <v>#N/A</v>
      </c>
      <c r="W796" s="1" t="e">
        <f>HYPERLINK(_xlfn.TEXTBEFORE(_xlfn.TEXTAFTER(Table1[[#This Row],[description]], "Instagram Reel:"),CHAR(10)))</f>
        <v>#N/A</v>
      </c>
    </row>
    <row r="797" spans="1:23" x14ac:dyDescent="0.3">
      <c r="A797" t="s">
        <v>11</v>
      </c>
      <c r="B797" t="s">
        <v>5630</v>
      </c>
      <c r="C797" t="s">
        <v>5631</v>
      </c>
      <c r="D797" t="s">
        <v>5632</v>
      </c>
      <c r="E797" t="s">
        <v>5629</v>
      </c>
      <c r="F797" t="s">
        <v>16</v>
      </c>
      <c r="G797" t="s">
        <v>25</v>
      </c>
      <c r="H797" t="s">
        <v>5633</v>
      </c>
      <c r="I797" t="s">
        <v>5634</v>
      </c>
      <c r="J797" t="s">
        <v>5635</v>
      </c>
      <c r="K797" t="e">
        <f>LEFT(_xlfn.TEXTAFTER(Table1[[#This Row],[description]],"Music On:"),10)</f>
        <v>#N/A</v>
      </c>
      <c r="L797" t="str" cm="1">
        <f t="array" ref="L79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7" t="str">
        <f>_xlfn.TEXTBEFORE(Table1[[#This Row],[Title]],{":","(","-"})</f>
        <v xml:space="preserve">Golden Rang </v>
      </c>
      <c r="N797" t="str">
        <f>_xlfn.TEXTBEFORE(_xlfn.TEXTAFTER(Table1[[#This Row],[description]],"Singer:"),CHAR(10))</f>
        <v xml:space="preserve"> Guri</v>
      </c>
      <c r="O797" t="e">
        <f>_xlfn.TEXTBEFORE(_xlfn.TEXTAFTER(Table1[[#This Row],[description]],"Lyrics:"),CHAR(10))</f>
        <v>#N/A</v>
      </c>
      <c r="P797" t="e">
        <f>_xlfn.TEXTBEFORE(_xlfn.TEXTAFTER(Table1[[#This Row],[description]],"Composer:"),CHAR(10))</f>
        <v>#N/A</v>
      </c>
      <c r="Q797" t="e">
        <f>_xlfn.TEXTBEFORE(_xlfn.TEXTAFTER(Table1[[#This Row],[description]],CHAR(10)&amp;"Music:"),CHAR(10))</f>
        <v>#N/A</v>
      </c>
      <c r="R797" t="e">
        <f>_xlfn.TEXTBEFORE(_xlfn.TEXTAFTER(Table1[[#This Row],[description]],CHAR(10)&amp;"Video:"),CHAR(10))</f>
        <v>#N/A</v>
      </c>
      <c r="S797" s="1" t="e">
        <f>HYPERLINK(_xlfn.TEXTBEFORE(_xlfn.TEXTAFTER(Table1[[#This Row],[description]],"YouTube Music:"),CHAR(10)))</f>
        <v>#N/A</v>
      </c>
      <c r="T797" s="1" t="e">
        <f>HYPERLINK(_xlfn.TEXTBEFORE(_xlfn.TEXTAFTER(Table1[[#This Row],[description]],"Spotify:"),CHAR(10)))</f>
        <v>#N/A</v>
      </c>
      <c r="U797" s="1" t="e">
        <f>HYPERLINK(_xlfn.TEXTBEFORE(_xlfn.TEXTAFTER(Table1[[#This Row],[description]],"Apple Music:"),CHAR(10)))</f>
        <v>#N/A</v>
      </c>
      <c r="V797" s="1" t="e">
        <f>HYPERLINK(_xlfn.TEXTBEFORE(_xlfn.TEXTAFTER(Table1[[#This Row],[description]], "JioSaavn:"),CHAR(10)))</f>
        <v>#N/A</v>
      </c>
      <c r="W797" s="1" t="e">
        <f>HYPERLINK(_xlfn.TEXTBEFORE(_xlfn.TEXTAFTER(Table1[[#This Row],[description]], "Instagram Reel:"),CHAR(10)))</f>
        <v>#N/A</v>
      </c>
    </row>
    <row r="798" spans="1:23" x14ac:dyDescent="0.3">
      <c r="A798" t="s">
        <v>11</v>
      </c>
      <c r="B798" t="s">
        <v>5637</v>
      </c>
      <c r="C798" t="s">
        <v>5638</v>
      </c>
      <c r="D798" t="s">
        <v>5639</v>
      </c>
      <c r="E798" t="s">
        <v>5636</v>
      </c>
      <c r="F798" t="s">
        <v>3731</v>
      </c>
      <c r="G798" t="s">
        <v>538</v>
      </c>
      <c r="H798" t="s">
        <v>5640</v>
      </c>
      <c r="I798" t="s">
        <v>5641</v>
      </c>
      <c r="J798" t="s">
        <v>5642</v>
      </c>
      <c r="K798" t="e">
        <f>LEFT(_xlfn.TEXTAFTER(Table1[[#This Row],[description]],"Music On:"),10)</f>
        <v>#N/A</v>
      </c>
      <c r="L798" t="str" cm="1">
        <f t="array" ref="L79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8" t="str">
        <f>_xlfn.TEXTBEFORE(Table1[[#This Row],[Title]],{":","(","-"})</f>
        <v xml:space="preserve">PRADA </v>
      </c>
      <c r="N798" t="e">
        <f>_xlfn.TEXTBEFORE(_xlfn.TEXTAFTER(Table1[[#This Row],[description]],"Singer:"),CHAR(10))</f>
        <v>#N/A</v>
      </c>
      <c r="O798" t="e">
        <f>_xlfn.TEXTBEFORE(_xlfn.TEXTAFTER(Table1[[#This Row],[description]],"Lyrics:"),CHAR(10))</f>
        <v>#N/A</v>
      </c>
      <c r="P798" t="e">
        <f>_xlfn.TEXTBEFORE(_xlfn.TEXTAFTER(Table1[[#This Row],[description]],"Composer:"),CHAR(10))</f>
        <v>#N/A</v>
      </c>
      <c r="Q798" t="e">
        <f>_xlfn.TEXTBEFORE(_xlfn.TEXTAFTER(Table1[[#This Row],[description]],CHAR(10)&amp;"Music:"),CHAR(10))</f>
        <v>#N/A</v>
      </c>
      <c r="R798" t="e">
        <f>_xlfn.TEXTBEFORE(_xlfn.TEXTAFTER(Table1[[#This Row],[description]],CHAR(10)&amp;"Video:"),CHAR(10))</f>
        <v>#N/A</v>
      </c>
      <c r="S798" s="1" t="e">
        <f>HYPERLINK(_xlfn.TEXTBEFORE(_xlfn.TEXTAFTER(Table1[[#This Row],[description]],"YouTube Music:"),CHAR(10)))</f>
        <v>#N/A</v>
      </c>
      <c r="T798" s="1" t="e">
        <f>HYPERLINK(_xlfn.TEXTBEFORE(_xlfn.TEXTAFTER(Table1[[#This Row],[description]],"Spotify:"),CHAR(10)))</f>
        <v>#N/A</v>
      </c>
      <c r="U798" s="1" t="e">
        <f>HYPERLINK(_xlfn.TEXTBEFORE(_xlfn.TEXTAFTER(Table1[[#This Row],[description]],"Apple Music:"),CHAR(10)))</f>
        <v>#N/A</v>
      </c>
      <c r="V798" s="1" t="e">
        <f>HYPERLINK(_xlfn.TEXTBEFORE(_xlfn.TEXTAFTER(Table1[[#This Row],[description]], "JioSaavn:"),CHAR(10)))</f>
        <v>#N/A</v>
      </c>
      <c r="W798" s="1" t="e">
        <f>HYPERLINK(_xlfn.TEXTBEFORE(_xlfn.TEXTAFTER(Table1[[#This Row],[description]], "Instagram Reel:"),CHAR(10)))</f>
        <v>#N/A</v>
      </c>
    </row>
    <row r="799" spans="1:23" x14ac:dyDescent="0.3">
      <c r="A799" t="s">
        <v>11</v>
      </c>
      <c r="B799" t="s">
        <v>5644</v>
      </c>
      <c r="C799" t="s">
        <v>5645</v>
      </c>
      <c r="D799" t="s">
        <v>5646</v>
      </c>
      <c r="E799" t="s">
        <v>5643</v>
      </c>
      <c r="F799" t="s">
        <v>3731</v>
      </c>
      <c r="G799" t="s">
        <v>3241</v>
      </c>
      <c r="H799" t="s">
        <v>5647</v>
      </c>
      <c r="I799" t="s">
        <v>5648</v>
      </c>
      <c r="J799" t="s">
        <v>5649</v>
      </c>
      <c r="K799" t="e">
        <f>LEFT(_xlfn.TEXTAFTER(Table1[[#This Row],[description]],"Music On:"),10)</f>
        <v>#N/A</v>
      </c>
      <c r="L799" t="str" cm="1">
        <f t="array" ref="L79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799" t="str">
        <f>_xlfn.TEXTBEFORE(Table1[[#This Row],[Title]],{":","(","-"})</f>
        <v xml:space="preserve">BEWAFA TU </v>
      </c>
      <c r="N799" t="e">
        <f>_xlfn.TEXTBEFORE(_xlfn.TEXTAFTER(Table1[[#This Row],[description]],"Singer:"),CHAR(10))</f>
        <v>#N/A</v>
      </c>
      <c r="O799" t="e">
        <f>_xlfn.TEXTBEFORE(_xlfn.TEXTAFTER(Table1[[#This Row],[description]],"Lyrics:"),CHAR(10))</f>
        <v>#N/A</v>
      </c>
      <c r="P799" t="e">
        <f>_xlfn.TEXTBEFORE(_xlfn.TEXTAFTER(Table1[[#This Row],[description]],"Composer:"),CHAR(10))</f>
        <v>#N/A</v>
      </c>
      <c r="Q799" t="e">
        <f>_xlfn.TEXTBEFORE(_xlfn.TEXTAFTER(Table1[[#This Row],[description]],CHAR(10)&amp;"Music:"),CHAR(10))</f>
        <v>#N/A</v>
      </c>
      <c r="R799" t="e">
        <f>_xlfn.TEXTBEFORE(_xlfn.TEXTAFTER(Table1[[#This Row],[description]],CHAR(10)&amp;"Video:"),CHAR(10))</f>
        <v>#N/A</v>
      </c>
      <c r="S799" s="1" t="e">
        <f>HYPERLINK(_xlfn.TEXTBEFORE(_xlfn.TEXTAFTER(Table1[[#This Row],[description]],"YouTube Music:"),CHAR(10)))</f>
        <v>#N/A</v>
      </c>
      <c r="T799" s="1" t="e">
        <f>HYPERLINK(_xlfn.TEXTBEFORE(_xlfn.TEXTAFTER(Table1[[#This Row],[description]],"Spotify:"),CHAR(10)))</f>
        <v>#N/A</v>
      </c>
      <c r="U799" s="1" t="e">
        <f>HYPERLINK(_xlfn.TEXTBEFORE(_xlfn.TEXTAFTER(Table1[[#This Row],[description]],"Apple Music:"),CHAR(10)))</f>
        <v>#N/A</v>
      </c>
      <c r="V799" s="1" t="e">
        <f>HYPERLINK(_xlfn.TEXTBEFORE(_xlfn.TEXTAFTER(Table1[[#This Row],[description]], "JioSaavn:"),CHAR(10)))</f>
        <v>#N/A</v>
      </c>
      <c r="W799" s="1" t="e">
        <f>HYPERLINK(_xlfn.TEXTBEFORE(_xlfn.TEXTAFTER(Table1[[#This Row],[description]], "Instagram Reel:"),CHAR(10)))</f>
        <v>#N/A</v>
      </c>
    </row>
    <row r="800" spans="1:23" x14ac:dyDescent="0.3">
      <c r="A800" t="s">
        <v>11</v>
      </c>
      <c r="B800" t="s">
        <v>5651</v>
      </c>
      <c r="C800" t="s">
        <v>5652</v>
      </c>
      <c r="D800" t="s">
        <v>5653</v>
      </c>
      <c r="E800" t="s">
        <v>5650</v>
      </c>
      <c r="F800" t="s">
        <v>3731</v>
      </c>
      <c r="G800" t="s">
        <v>908</v>
      </c>
      <c r="H800" t="s">
        <v>5654</v>
      </c>
      <c r="I800" t="s">
        <v>5655</v>
      </c>
      <c r="J800" t="s">
        <v>194</v>
      </c>
      <c r="K800" t="e">
        <f>LEFT(_xlfn.TEXTAFTER(Table1[[#This Row],[description]],"Music On:"),10)</f>
        <v>#N/A</v>
      </c>
      <c r="L800" t="str" cm="1">
        <f t="array" ref="L80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0" t="str">
        <f>_xlfn.TEXTBEFORE(Table1[[#This Row],[Title]],{":","(","-"})</f>
        <v xml:space="preserve">Mill Lo Na </v>
      </c>
      <c r="N800" t="e">
        <f>_xlfn.TEXTBEFORE(_xlfn.TEXTAFTER(Table1[[#This Row],[description]],"Singer:"),CHAR(10))</f>
        <v>#N/A</v>
      </c>
      <c r="O800" t="e">
        <f>_xlfn.TEXTBEFORE(_xlfn.TEXTAFTER(Table1[[#This Row],[description]],"Lyrics:"),CHAR(10))</f>
        <v>#N/A</v>
      </c>
      <c r="P800" t="e">
        <f>_xlfn.TEXTBEFORE(_xlfn.TEXTAFTER(Table1[[#This Row],[description]],"Composer:"),CHAR(10))</f>
        <v>#N/A</v>
      </c>
      <c r="Q800" t="e">
        <f>_xlfn.TEXTBEFORE(_xlfn.TEXTAFTER(Table1[[#This Row],[description]],CHAR(10)&amp;"Music:"),CHAR(10))</f>
        <v>#N/A</v>
      </c>
      <c r="R800" t="e">
        <f>_xlfn.TEXTBEFORE(_xlfn.TEXTAFTER(Table1[[#This Row],[description]],CHAR(10)&amp;"Video:"),CHAR(10))</f>
        <v>#N/A</v>
      </c>
      <c r="S800" s="1" t="e">
        <f>HYPERLINK(_xlfn.TEXTBEFORE(_xlfn.TEXTAFTER(Table1[[#This Row],[description]],"YouTube Music:"),CHAR(10)))</f>
        <v>#N/A</v>
      </c>
      <c r="T800" s="1" t="e">
        <f>HYPERLINK(_xlfn.TEXTBEFORE(_xlfn.TEXTAFTER(Table1[[#This Row],[description]],"Spotify:"),CHAR(10)))</f>
        <v>#N/A</v>
      </c>
      <c r="U800" s="1" t="e">
        <f>HYPERLINK(_xlfn.TEXTBEFORE(_xlfn.TEXTAFTER(Table1[[#This Row],[description]],"Apple Music:"),CHAR(10)))</f>
        <v>#N/A</v>
      </c>
      <c r="V800" s="1" t="e">
        <f>HYPERLINK(_xlfn.TEXTBEFORE(_xlfn.TEXTAFTER(Table1[[#This Row],[description]], "JioSaavn:"),CHAR(10)))</f>
        <v>#N/A</v>
      </c>
      <c r="W800" s="1" t="e">
        <f>HYPERLINK(_xlfn.TEXTBEFORE(_xlfn.TEXTAFTER(Table1[[#This Row],[description]], "Instagram Reel:"),CHAR(10)))</f>
        <v>#N/A</v>
      </c>
    </row>
    <row r="801" spans="1:23" x14ac:dyDescent="0.3">
      <c r="A801" t="s">
        <v>11</v>
      </c>
      <c r="B801" t="s">
        <v>5657</v>
      </c>
      <c r="C801" t="s">
        <v>5658</v>
      </c>
      <c r="D801" t="s">
        <v>5659</v>
      </c>
      <c r="E801" t="s">
        <v>5656</v>
      </c>
      <c r="F801" t="s">
        <v>3731</v>
      </c>
      <c r="G801" t="s">
        <v>222</v>
      </c>
      <c r="H801" t="s">
        <v>5660</v>
      </c>
      <c r="I801" t="s">
        <v>5661</v>
      </c>
      <c r="J801" t="s">
        <v>5662</v>
      </c>
      <c r="K801" t="e">
        <f>LEFT(_xlfn.TEXTAFTER(Table1[[#This Row],[description]],"Music On:"),10)</f>
        <v>#N/A</v>
      </c>
      <c r="L801" t="str" cm="1">
        <f t="array" ref="L80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1" t="str">
        <f>_xlfn.TEXTBEFORE(Table1[[#This Row],[Title]],{":","(","-"})</f>
        <v xml:space="preserve">Teri Talaash </v>
      </c>
      <c r="N801" t="e">
        <f>_xlfn.TEXTBEFORE(_xlfn.TEXTAFTER(Table1[[#This Row],[description]],"Singer:"),CHAR(10))</f>
        <v>#N/A</v>
      </c>
      <c r="O801" t="e">
        <f>_xlfn.TEXTBEFORE(_xlfn.TEXTAFTER(Table1[[#This Row],[description]],"Lyrics:"),CHAR(10))</f>
        <v>#N/A</v>
      </c>
      <c r="P801" t="e">
        <f>_xlfn.TEXTBEFORE(_xlfn.TEXTAFTER(Table1[[#This Row],[description]],"Composer:"),CHAR(10))</f>
        <v>#N/A</v>
      </c>
      <c r="Q801" t="e">
        <f>_xlfn.TEXTBEFORE(_xlfn.TEXTAFTER(Table1[[#This Row],[description]],CHAR(10)&amp;"Music:"),CHAR(10))</f>
        <v>#N/A</v>
      </c>
      <c r="R801" t="e">
        <f>_xlfn.TEXTBEFORE(_xlfn.TEXTAFTER(Table1[[#This Row],[description]],CHAR(10)&amp;"Video:"),CHAR(10))</f>
        <v>#N/A</v>
      </c>
      <c r="S801" s="1" t="e">
        <f>HYPERLINK(_xlfn.TEXTBEFORE(_xlfn.TEXTAFTER(Table1[[#This Row],[description]],"YouTube Music:"),CHAR(10)))</f>
        <v>#N/A</v>
      </c>
      <c r="T801" s="1" t="e">
        <f>HYPERLINK(_xlfn.TEXTBEFORE(_xlfn.TEXTAFTER(Table1[[#This Row],[description]],"Spotify:"),CHAR(10)))</f>
        <v>#N/A</v>
      </c>
      <c r="U801" s="1" t="e">
        <f>HYPERLINK(_xlfn.TEXTBEFORE(_xlfn.TEXTAFTER(Table1[[#This Row],[description]],"Apple Music:"),CHAR(10)))</f>
        <v>#N/A</v>
      </c>
      <c r="V801" s="1" t="e">
        <f>HYPERLINK(_xlfn.TEXTBEFORE(_xlfn.TEXTAFTER(Table1[[#This Row],[description]], "JioSaavn:"),CHAR(10)))</f>
        <v>#N/A</v>
      </c>
      <c r="W801" s="1" t="e">
        <f>HYPERLINK(_xlfn.TEXTBEFORE(_xlfn.TEXTAFTER(Table1[[#This Row],[description]], "Instagram Reel:"),CHAR(10)))</f>
        <v>#N/A</v>
      </c>
    </row>
    <row r="802" spans="1:23" x14ac:dyDescent="0.3">
      <c r="A802" t="s">
        <v>11</v>
      </c>
      <c r="B802" t="s">
        <v>5664</v>
      </c>
      <c r="C802" t="s">
        <v>5665</v>
      </c>
      <c r="D802" t="s">
        <v>5666</v>
      </c>
      <c r="E802" t="s">
        <v>5663</v>
      </c>
      <c r="F802" t="s">
        <v>5667</v>
      </c>
      <c r="G802" t="s">
        <v>1116</v>
      </c>
      <c r="H802" t="s">
        <v>5668</v>
      </c>
      <c r="I802" t="s">
        <v>5669</v>
      </c>
      <c r="J802" t="s">
        <v>5670</v>
      </c>
      <c r="K802" t="e">
        <f>LEFT(_xlfn.TEXTAFTER(Table1[[#This Row],[description]],"Music On:"),10)</f>
        <v>#N/A</v>
      </c>
      <c r="L802" t="str" cm="1">
        <f t="array" ref="L80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2" t="str">
        <f>_xlfn.TEXTBEFORE(Table1[[#This Row],[Title]],{":","(","-"})</f>
        <v xml:space="preserve">Chootay Maatay </v>
      </c>
      <c r="N802" t="e">
        <f>_xlfn.TEXTBEFORE(_xlfn.TEXTAFTER(Table1[[#This Row],[description]],"Singer:"),CHAR(10))</f>
        <v>#N/A</v>
      </c>
      <c r="O802" t="e">
        <f>_xlfn.TEXTBEFORE(_xlfn.TEXTAFTER(Table1[[#This Row],[description]],"Lyrics:"),CHAR(10))</f>
        <v>#N/A</v>
      </c>
      <c r="P802" t="e">
        <f>_xlfn.TEXTBEFORE(_xlfn.TEXTAFTER(Table1[[#This Row],[description]],"Composer:"),CHAR(10))</f>
        <v>#N/A</v>
      </c>
      <c r="Q802" t="e">
        <f>_xlfn.TEXTBEFORE(_xlfn.TEXTAFTER(Table1[[#This Row],[description]],CHAR(10)&amp;"Music:"),CHAR(10))</f>
        <v>#N/A</v>
      </c>
      <c r="R802" t="e">
        <f>_xlfn.TEXTBEFORE(_xlfn.TEXTAFTER(Table1[[#This Row],[description]],CHAR(10)&amp;"Video:"),CHAR(10))</f>
        <v>#N/A</v>
      </c>
      <c r="S802" s="1" t="e">
        <f>HYPERLINK(_xlfn.TEXTBEFORE(_xlfn.TEXTAFTER(Table1[[#This Row],[description]],"YouTube Music:"),CHAR(10)))</f>
        <v>#N/A</v>
      </c>
      <c r="T802" s="1" t="e">
        <f>HYPERLINK(_xlfn.TEXTBEFORE(_xlfn.TEXTAFTER(Table1[[#This Row],[description]],"Spotify:"),CHAR(10)))</f>
        <v>#N/A</v>
      </c>
      <c r="U802" s="1" t="e">
        <f>HYPERLINK(_xlfn.TEXTBEFORE(_xlfn.TEXTAFTER(Table1[[#This Row],[description]],"Apple Music:"),CHAR(10)))</f>
        <v>#N/A</v>
      </c>
      <c r="V802" s="1" t="e">
        <f>HYPERLINK(_xlfn.TEXTBEFORE(_xlfn.TEXTAFTER(Table1[[#This Row],[description]], "JioSaavn:"),CHAR(10)))</f>
        <v>#N/A</v>
      </c>
      <c r="W802" s="1" t="e">
        <f>HYPERLINK(_xlfn.TEXTBEFORE(_xlfn.TEXTAFTER(Table1[[#This Row],[description]], "Instagram Reel:"),CHAR(10)))</f>
        <v>#N/A</v>
      </c>
    </row>
    <row r="803" spans="1:23" x14ac:dyDescent="0.3">
      <c r="A803" t="s">
        <v>11</v>
      </c>
      <c r="B803" t="s">
        <v>5672</v>
      </c>
      <c r="C803" t="s">
        <v>5673</v>
      </c>
      <c r="D803" t="s">
        <v>5674</v>
      </c>
      <c r="E803" t="s">
        <v>5671</v>
      </c>
      <c r="F803" t="s">
        <v>3731</v>
      </c>
      <c r="G803" t="s">
        <v>2259</v>
      </c>
      <c r="H803" t="s">
        <v>5675</v>
      </c>
      <c r="I803" t="s">
        <v>5676</v>
      </c>
      <c r="J803" t="s">
        <v>5677</v>
      </c>
      <c r="K803" t="e">
        <f>LEFT(_xlfn.TEXTAFTER(Table1[[#This Row],[description]],"Music On:"),10)</f>
        <v>#N/A</v>
      </c>
      <c r="L803" t="str" cm="1">
        <f t="array" ref="L80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3" t="str">
        <f>_xlfn.TEXTBEFORE(Table1[[#This Row],[Title]],{":","(","-"})</f>
        <v xml:space="preserve">Without You </v>
      </c>
      <c r="N803" t="e">
        <f>_xlfn.TEXTBEFORE(_xlfn.TEXTAFTER(Table1[[#This Row],[description]],"Singer:"),CHAR(10))</f>
        <v>#N/A</v>
      </c>
      <c r="O803" t="e">
        <f>_xlfn.TEXTBEFORE(_xlfn.TEXTAFTER(Table1[[#This Row],[description]],"Lyrics:"),CHAR(10))</f>
        <v>#N/A</v>
      </c>
      <c r="P803" t="e">
        <f>_xlfn.TEXTBEFORE(_xlfn.TEXTAFTER(Table1[[#This Row],[description]],"Composer:"),CHAR(10))</f>
        <v>#N/A</v>
      </c>
      <c r="Q803" t="e">
        <f>_xlfn.TEXTBEFORE(_xlfn.TEXTAFTER(Table1[[#This Row],[description]],CHAR(10)&amp;"Music:"),CHAR(10))</f>
        <v>#N/A</v>
      </c>
      <c r="R803" t="e">
        <f>_xlfn.TEXTBEFORE(_xlfn.TEXTAFTER(Table1[[#This Row],[description]],CHAR(10)&amp;"Video:"),CHAR(10))</f>
        <v>#N/A</v>
      </c>
      <c r="S803" s="1" t="e">
        <f>HYPERLINK(_xlfn.TEXTBEFORE(_xlfn.TEXTAFTER(Table1[[#This Row],[description]],"YouTube Music:"),CHAR(10)))</f>
        <v>#N/A</v>
      </c>
      <c r="T803" s="1" t="e">
        <f>HYPERLINK(_xlfn.TEXTBEFORE(_xlfn.TEXTAFTER(Table1[[#This Row],[description]],"Spotify:"),CHAR(10)))</f>
        <v>#N/A</v>
      </c>
      <c r="U803" s="1" t="e">
        <f>HYPERLINK(_xlfn.TEXTBEFORE(_xlfn.TEXTAFTER(Table1[[#This Row],[description]],"Apple Music:"),CHAR(10)))</f>
        <v>#N/A</v>
      </c>
      <c r="V803" s="1" t="e">
        <f>HYPERLINK(_xlfn.TEXTBEFORE(_xlfn.TEXTAFTER(Table1[[#This Row],[description]], "JioSaavn:"),CHAR(10)))</f>
        <v>#N/A</v>
      </c>
      <c r="W803" s="1" t="e">
        <f>HYPERLINK(_xlfn.TEXTBEFORE(_xlfn.TEXTAFTER(Table1[[#This Row],[description]], "Instagram Reel:"),CHAR(10)))</f>
        <v>#N/A</v>
      </c>
    </row>
    <row r="804" spans="1:23" x14ac:dyDescent="0.3">
      <c r="A804" t="s">
        <v>11</v>
      </c>
      <c r="B804" t="s">
        <v>5679</v>
      </c>
      <c r="C804" t="s">
        <v>5680</v>
      </c>
      <c r="D804" t="s">
        <v>5681</v>
      </c>
      <c r="E804" t="s">
        <v>5678</v>
      </c>
      <c r="F804" t="s">
        <v>3731</v>
      </c>
      <c r="G804" t="s">
        <v>5682</v>
      </c>
      <c r="H804" t="s">
        <v>5683</v>
      </c>
      <c r="I804" t="s">
        <v>5684</v>
      </c>
      <c r="J804" t="s">
        <v>5685</v>
      </c>
      <c r="K804" t="e">
        <f>LEFT(_xlfn.TEXTAFTER(Table1[[#This Row],[description]],"Music On:"),10)</f>
        <v>#N/A</v>
      </c>
      <c r="L804" t="str" cm="1">
        <f t="array" ref="L80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4" t="str">
        <f>_xlfn.TEXTBEFORE(Table1[[#This Row],[Title]],{":","(","-"})</f>
        <v xml:space="preserve">WITHOUT YOU </v>
      </c>
      <c r="N804" t="e">
        <f>_xlfn.TEXTBEFORE(_xlfn.TEXTAFTER(Table1[[#This Row],[description]],"Singer:"),CHAR(10))</f>
        <v>#N/A</v>
      </c>
      <c r="O804" t="e">
        <f>_xlfn.TEXTBEFORE(_xlfn.TEXTAFTER(Table1[[#This Row],[description]],"Lyrics:"),CHAR(10))</f>
        <v>#N/A</v>
      </c>
      <c r="P804" t="e">
        <f>_xlfn.TEXTBEFORE(_xlfn.TEXTAFTER(Table1[[#This Row],[description]],"Composer:"),CHAR(10))</f>
        <v>#N/A</v>
      </c>
      <c r="Q804" t="e">
        <f>_xlfn.TEXTBEFORE(_xlfn.TEXTAFTER(Table1[[#This Row],[description]],CHAR(10)&amp;"Music:"),CHAR(10))</f>
        <v>#N/A</v>
      </c>
      <c r="R804" t="e">
        <f>_xlfn.TEXTBEFORE(_xlfn.TEXTAFTER(Table1[[#This Row],[description]],CHAR(10)&amp;"Video:"),CHAR(10))</f>
        <v>#N/A</v>
      </c>
      <c r="S804" s="1" t="e">
        <f>HYPERLINK(_xlfn.TEXTBEFORE(_xlfn.TEXTAFTER(Table1[[#This Row],[description]],"YouTube Music:"),CHAR(10)))</f>
        <v>#N/A</v>
      </c>
      <c r="T804" s="1" t="e">
        <f>HYPERLINK(_xlfn.TEXTBEFORE(_xlfn.TEXTAFTER(Table1[[#This Row],[description]],"Spotify:"),CHAR(10)))</f>
        <v>#N/A</v>
      </c>
      <c r="U804" s="1" t="e">
        <f>HYPERLINK(_xlfn.TEXTBEFORE(_xlfn.TEXTAFTER(Table1[[#This Row],[description]],"Apple Music:"),CHAR(10)))</f>
        <v>#N/A</v>
      </c>
      <c r="V804" s="1" t="e">
        <f>HYPERLINK(_xlfn.TEXTBEFORE(_xlfn.TEXTAFTER(Table1[[#This Row],[description]], "JioSaavn:"),CHAR(10)))</f>
        <v>#N/A</v>
      </c>
      <c r="W804" s="1" t="e">
        <f>HYPERLINK(_xlfn.TEXTBEFORE(_xlfn.TEXTAFTER(Table1[[#This Row],[description]], "Instagram Reel:"),CHAR(10)))</f>
        <v>#N/A</v>
      </c>
    </row>
    <row r="805" spans="1:23" x14ac:dyDescent="0.3">
      <c r="A805" t="s">
        <v>11</v>
      </c>
      <c r="B805" t="s">
        <v>5687</v>
      </c>
      <c r="C805" t="s">
        <v>5688</v>
      </c>
      <c r="D805" t="s">
        <v>5689</v>
      </c>
      <c r="E805" t="s">
        <v>5686</v>
      </c>
      <c r="F805" t="s">
        <v>16</v>
      </c>
      <c r="G805" t="s">
        <v>939</v>
      </c>
      <c r="H805" t="s">
        <v>5690</v>
      </c>
      <c r="I805" t="s">
        <v>5691</v>
      </c>
      <c r="J805" t="s">
        <v>5692</v>
      </c>
      <c r="K805" t="e">
        <f>LEFT(_xlfn.TEXTAFTER(Table1[[#This Row],[description]],"Music On:"),10)</f>
        <v>#N/A</v>
      </c>
      <c r="L805" t="str" cm="1">
        <f t="array" ref="L80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5" t="str">
        <f>_xlfn.TEXTBEFORE(Table1[[#This Row],[Title]],{":","(","-"})</f>
        <v xml:space="preserve">Bewafa Tu </v>
      </c>
      <c r="N805" t="e">
        <f>_xlfn.TEXTBEFORE(_xlfn.TEXTAFTER(Table1[[#This Row],[description]],"Singer:"),CHAR(10))</f>
        <v>#N/A</v>
      </c>
      <c r="O805" t="e">
        <f>_xlfn.TEXTBEFORE(_xlfn.TEXTAFTER(Table1[[#This Row],[description]],"Lyrics:"),CHAR(10))</f>
        <v>#N/A</v>
      </c>
      <c r="P805" t="e">
        <f>_xlfn.TEXTBEFORE(_xlfn.TEXTAFTER(Table1[[#This Row],[description]],"Composer:"),CHAR(10))</f>
        <v>#N/A</v>
      </c>
      <c r="Q805" t="e">
        <f>_xlfn.TEXTBEFORE(_xlfn.TEXTAFTER(Table1[[#This Row],[description]],CHAR(10)&amp;"Music:"),CHAR(10))</f>
        <v>#N/A</v>
      </c>
      <c r="R805" t="e">
        <f>_xlfn.TEXTBEFORE(_xlfn.TEXTAFTER(Table1[[#This Row],[description]],CHAR(10)&amp;"Video:"),CHAR(10))</f>
        <v>#N/A</v>
      </c>
      <c r="S805" s="1" t="e">
        <f>HYPERLINK(_xlfn.TEXTBEFORE(_xlfn.TEXTAFTER(Table1[[#This Row],[description]],"YouTube Music:"),CHAR(10)))</f>
        <v>#N/A</v>
      </c>
      <c r="T805" s="1" t="e">
        <f>HYPERLINK(_xlfn.TEXTBEFORE(_xlfn.TEXTAFTER(Table1[[#This Row],[description]],"Spotify:"),CHAR(10)))</f>
        <v>#N/A</v>
      </c>
      <c r="U805" s="1" t="e">
        <f>HYPERLINK(_xlfn.TEXTBEFORE(_xlfn.TEXTAFTER(Table1[[#This Row],[description]],"Apple Music:"),CHAR(10)))</f>
        <v>#N/A</v>
      </c>
      <c r="V805" s="1" t="e">
        <f>HYPERLINK(_xlfn.TEXTBEFORE(_xlfn.TEXTAFTER(Table1[[#This Row],[description]], "JioSaavn:"),CHAR(10)))</f>
        <v>#N/A</v>
      </c>
      <c r="W805" s="1" t="e">
        <f>HYPERLINK(_xlfn.TEXTBEFORE(_xlfn.TEXTAFTER(Table1[[#This Row],[description]], "Instagram Reel:"),CHAR(10)))</f>
        <v>#N/A</v>
      </c>
    </row>
    <row r="806" spans="1:23" x14ac:dyDescent="0.3">
      <c r="A806" t="s">
        <v>11</v>
      </c>
      <c r="B806" t="s">
        <v>5694</v>
      </c>
      <c r="C806" t="s">
        <v>5695</v>
      </c>
      <c r="D806" t="s">
        <v>5696</v>
      </c>
      <c r="E806" t="s">
        <v>5693</v>
      </c>
      <c r="F806" t="s">
        <v>1369</v>
      </c>
      <c r="G806" t="s">
        <v>5697</v>
      </c>
      <c r="H806" t="s">
        <v>5698</v>
      </c>
      <c r="I806" t="s">
        <v>5699</v>
      </c>
      <c r="J806" t="s">
        <v>3098</v>
      </c>
      <c r="K806" t="e">
        <f>LEFT(_xlfn.TEXTAFTER(Table1[[#This Row],[description]],"Music On:"),10)</f>
        <v>#N/A</v>
      </c>
      <c r="L806" t="str" cm="1">
        <f t="array" ref="L80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6" t="str">
        <f>_xlfn.TEXTBEFORE(Table1[[#This Row],[Title]],{":","(","-"})</f>
        <v xml:space="preserve">Mill Lo Na </v>
      </c>
      <c r="N806" t="e">
        <f>_xlfn.TEXTBEFORE(_xlfn.TEXTAFTER(Table1[[#This Row],[description]],"Singer:"),CHAR(10))</f>
        <v>#N/A</v>
      </c>
      <c r="O806" t="e">
        <f>_xlfn.TEXTBEFORE(_xlfn.TEXTAFTER(Table1[[#This Row],[description]],"Lyrics:"),CHAR(10))</f>
        <v>#N/A</v>
      </c>
      <c r="P806" t="e">
        <f>_xlfn.TEXTBEFORE(_xlfn.TEXTAFTER(Table1[[#This Row],[description]],"Composer:"),CHAR(10))</f>
        <v>#N/A</v>
      </c>
      <c r="Q806" t="e">
        <f>_xlfn.TEXTBEFORE(_xlfn.TEXTAFTER(Table1[[#This Row],[description]],CHAR(10)&amp;"Music:"),CHAR(10))</f>
        <v>#N/A</v>
      </c>
      <c r="R806" t="e">
        <f>_xlfn.TEXTBEFORE(_xlfn.TEXTAFTER(Table1[[#This Row],[description]],CHAR(10)&amp;"Video:"),CHAR(10))</f>
        <v>#N/A</v>
      </c>
      <c r="S806" s="1" t="e">
        <f>HYPERLINK(_xlfn.TEXTBEFORE(_xlfn.TEXTAFTER(Table1[[#This Row],[description]],"YouTube Music:"),CHAR(10)))</f>
        <v>#N/A</v>
      </c>
      <c r="T806" s="1" t="e">
        <f>HYPERLINK(_xlfn.TEXTBEFORE(_xlfn.TEXTAFTER(Table1[[#This Row],[description]],"Spotify:"),CHAR(10)))</f>
        <v>#N/A</v>
      </c>
      <c r="U806" s="1" t="e">
        <f>HYPERLINK(_xlfn.TEXTBEFORE(_xlfn.TEXTAFTER(Table1[[#This Row],[description]],"Apple Music:"),CHAR(10)))</f>
        <v>#N/A</v>
      </c>
      <c r="V806" s="1" t="e">
        <f>HYPERLINK(_xlfn.TEXTBEFORE(_xlfn.TEXTAFTER(Table1[[#This Row],[description]], "JioSaavn:"),CHAR(10)))</f>
        <v>#N/A</v>
      </c>
      <c r="W806" s="1" t="e">
        <f>HYPERLINK(_xlfn.TEXTBEFORE(_xlfn.TEXTAFTER(Table1[[#This Row],[description]], "Instagram Reel:"),CHAR(10)))</f>
        <v>#N/A</v>
      </c>
    </row>
    <row r="807" spans="1:23" x14ac:dyDescent="0.3">
      <c r="A807" t="s">
        <v>11</v>
      </c>
      <c r="B807" t="s">
        <v>5701</v>
      </c>
      <c r="C807" t="s">
        <v>5702</v>
      </c>
      <c r="D807" t="s">
        <v>5703</v>
      </c>
      <c r="E807" t="s">
        <v>5700</v>
      </c>
      <c r="F807" t="s">
        <v>3731</v>
      </c>
      <c r="G807" t="s">
        <v>1466</v>
      </c>
      <c r="H807" t="s">
        <v>5704</v>
      </c>
      <c r="I807" t="s">
        <v>5705</v>
      </c>
      <c r="J807" t="s">
        <v>5706</v>
      </c>
      <c r="K807" t="e">
        <f>LEFT(_xlfn.TEXTAFTER(Table1[[#This Row],[description]],"Music On:"),10)</f>
        <v>#N/A</v>
      </c>
      <c r="L807" t="str" cm="1">
        <f t="array" ref="L80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7" t="str">
        <f>_xlfn.TEXTBEFORE(Table1[[#This Row],[Title]],{":","(","-"})</f>
        <v xml:space="preserve">BEWAFA TU </v>
      </c>
      <c r="N807" t="e">
        <f>_xlfn.TEXTBEFORE(_xlfn.TEXTAFTER(Table1[[#This Row],[description]],"Singer:"),CHAR(10))</f>
        <v>#N/A</v>
      </c>
      <c r="O807" t="e">
        <f>_xlfn.TEXTBEFORE(_xlfn.TEXTAFTER(Table1[[#This Row],[description]],"Lyrics:"),CHAR(10))</f>
        <v>#N/A</v>
      </c>
      <c r="P807" t="e">
        <f>_xlfn.TEXTBEFORE(_xlfn.TEXTAFTER(Table1[[#This Row],[description]],"Composer:"),CHAR(10))</f>
        <v>#N/A</v>
      </c>
      <c r="Q807" t="e">
        <f>_xlfn.TEXTBEFORE(_xlfn.TEXTAFTER(Table1[[#This Row],[description]],CHAR(10)&amp;"Music:"),CHAR(10))</f>
        <v>#N/A</v>
      </c>
      <c r="R807" t="e">
        <f>_xlfn.TEXTBEFORE(_xlfn.TEXTAFTER(Table1[[#This Row],[description]],CHAR(10)&amp;"Video:"),CHAR(10))</f>
        <v>#N/A</v>
      </c>
      <c r="S807" s="1" t="e">
        <f>HYPERLINK(_xlfn.TEXTBEFORE(_xlfn.TEXTAFTER(Table1[[#This Row],[description]],"YouTube Music:"),CHAR(10)))</f>
        <v>#N/A</v>
      </c>
      <c r="T807" s="1" t="e">
        <f>HYPERLINK(_xlfn.TEXTBEFORE(_xlfn.TEXTAFTER(Table1[[#This Row],[description]],"Spotify:"),CHAR(10)))</f>
        <v>#N/A</v>
      </c>
      <c r="U807" s="1" t="e">
        <f>HYPERLINK(_xlfn.TEXTBEFORE(_xlfn.TEXTAFTER(Table1[[#This Row],[description]],"Apple Music:"),CHAR(10)))</f>
        <v>#N/A</v>
      </c>
      <c r="V807" s="1" t="e">
        <f>HYPERLINK(_xlfn.TEXTBEFORE(_xlfn.TEXTAFTER(Table1[[#This Row],[description]], "JioSaavn:"),CHAR(10)))</f>
        <v>#N/A</v>
      </c>
      <c r="W807" s="1" t="e">
        <f>HYPERLINK(_xlfn.TEXTBEFORE(_xlfn.TEXTAFTER(Table1[[#This Row],[description]], "Instagram Reel:"),CHAR(10)))</f>
        <v>#N/A</v>
      </c>
    </row>
    <row r="808" spans="1:23" x14ac:dyDescent="0.3">
      <c r="A808" t="s">
        <v>11</v>
      </c>
      <c r="B808" t="s">
        <v>5708</v>
      </c>
      <c r="C808" t="s">
        <v>5709</v>
      </c>
      <c r="D808" t="s">
        <v>5710</v>
      </c>
      <c r="E808" t="s">
        <v>5707</v>
      </c>
      <c r="F808" t="s">
        <v>3832</v>
      </c>
      <c r="G808" t="s">
        <v>105</v>
      </c>
      <c r="H808" t="s">
        <v>5711</v>
      </c>
      <c r="I808" t="s">
        <v>5712</v>
      </c>
      <c r="J808" t="s">
        <v>5713</v>
      </c>
      <c r="K808" t="e">
        <f>LEFT(_xlfn.TEXTAFTER(Table1[[#This Row],[description]],"Music On:"),10)</f>
        <v>#N/A</v>
      </c>
      <c r="L808" t="str" cm="1">
        <f t="array" ref="L80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8" t="str">
        <f>_xlfn.TEXTBEFORE(Table1[[#This Row],[Title]],{":","(","-"})</f>
        <v xml:space="preserve">Tera Deewana </v>
      </c>
      <c r="N808" t="e">
        <f>_xlfn.TEXTBEFORE(_xlfn.TEXTAFTER(Table1[[#This Row],[description]],"Singer:"),CHAR(10))</f>
        <v>#N/A</v>
      </c>
      <c r="O808" t="e">
        <f>_xlfn.TEXTBEFORE(_xlfn.TEXTAFTER(Table1[[#This Row],[description]],"Lyrics:"),CHAR(10))</f>
        <v>#N/A</v>
      </c>
      <c r="P808" t="e">
        <f>_xlfn.TEXTBEFORE(_xlfn.TEXTAFTER(Table1[[#This Row],[description]],"Composer:"),CHAR(10))</f>
        <v>#N/A</v>
      </c>
      <c r="Q808" t="e">
        <f>_xlfn.TEXTBEFORE(_xlfn.TEXTAFTER(Table1[[#This Row],[description]],CHAR(10)&amp;"Music:"),CHAR(10))</f>
        <v>#N/A</v>
      </c>
      <c r="R808" t="e">
        <f>_xlfn.TEXTBEFORE(_xlfn.TEXTAFTER(Table1[[#This Row],[description]],CHAR(10)&amp;"Video:"),CHAR(10))</f>
        <v>#N/A</v>
      </c>
      <c r="S808" s="1" t="e">
        <f>HYPERLINK(_xlfn.TEXTBEFORE(_xlfn.TEXTAFTER(Table1[[#This Row],[description]],"YouTube Music:"),CHAR(10)))</f>
        <v>#N/A</v>
      </c>
      <c r="T808" s="1" t="e">
        <f>HYPERLINK(_xlfn.TEXTBEFORE(_xlfn.TEXTAFTER(Table1[[#This Row],[description]],"Spotify:"),CHAR(10)))</f>
        <v>#N/A</v>
      </c>
      <c r="U808" s="1" t="e">
        <f>HYPERLINK(_xlfn.TEXTBEFORE(_xlfn.TEXTAFTER(Table1[[#This Row],[description]],"Apple Music:"),CHAR(10)))</f>
        <v>#N/A</v>
      </c>
      <c r="V808" s="1" t="e">
        <f>HYPERLINK(_xlfn.TEXTBEFORE(_xlfn.TEXTAFTER(Table1[[#This Row],[description]], "JioSaavn:"),CHAR(10)))</f>
        <v>#N/A</v>
      </c>
      <c r="W808" s="1" t="e">
        <f>HYPERLINK(_xlfn.TEXTBEFORE(_xlfn.TEXTAFTER(Table1[[#This Row],[description]], "Instagram Reel:"),CHAR(10)))</f>
        <v>#N/A</v>
      </c>
    </row>
    <row r="809" spans="1:23" x14ac:dyDescent="0.3">
      <c r="A809" t="s">
        <v>11</v>
      </c>
      <c r="B809" t="s">
        <v>5715</v>
      </c>
      <c r="C809" t="s">
        <v>5716</v>
      </c>
      <c r="D809" t="s">
        <v>5717</v>
      </c>
      <c r="E809" t="s">
        <v>5714</v>
      </c>
      <c r="F809" t="s">
        <v>3731</v>
      </c>
      <c r="G809" t="s">
        <v>1204</v>
      </c>
      <c r="H809" t="s">
        <v>5718</v>
      </c>
      <c r="I809" t="s">
        <v>5719</v>
      </c>
      <c r="J809" t="s">
        <v>5720</v>
      </c>
      <c r="K809" t="e">
        <f>LEFT(_xlfn.TEXTAFTER(Table1[[#This Row],[description]],"Music On:"),10)</f>
        <v>#N/A</v>
      </c>
      <c r="L809" t="str" cm="1">
        <f t="array" ref="L80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09" t="str">
        <f>_xlfn.TEXTBEFORE(Table1[[#This Row],[Title]],{":","(","-"})</f>
        <v xml:space="preserve">Mill Lo Na </v>
      </c>
      <c r="N809" t="e">
        <f>_xlfn.TEXTBEFORE(_xlfn.TEXTAFTER(Table1[[#This Row],[description]],"Singer:"),CHAR(10))</f>
        <v>#N/A</v>
      </c>
      <c r="O809" t="e">
        <f>_xlfn.TEXTBEFORE(_xlfn.TEXTAFTER(Table1[[#This Row],[description]],"Lyrics:"),CHAR(10))</f>
        <v>#N/A</v>
      </c>
      <c r="P809" t="e">
        <f>_xlfn.TEXTBEFORE(_xlfn.TEXTAFTER(Table1[[#This Row],[description]],"Composer:"),CHAR(10))</f>
        <v>#N/A</v>
      </c>
      <c r="Q809" t="e">
        <f>_xlfn.TEXTBEFORE(_xlfn.TEXTAFTER(Table1[[#This Row],[description]],CHAR(10)&amp;"Music:"),CHAR(10))</f>
        <v>#N/A</v>
      </c>
      <c r="R809" t="e">
        <f>_xlfn.TEXTBEFORE(_xlfn.TEXTAFTER(Table1[[#This Row],[description]],CHAR(10)&amp;"Video:"),CHAR(10))</f>
        <v>#N/A</v>
      </c>
      <c r="S809" s="1" t="e">
        <f>HYPERLINK(_xlfn.TEXTBEFORE(_xlfn.TEXTAFTER(Table1[[#This Row],[description]],"YouTube Music:"),CHAR(10)))</f>
        <v>#N/A</v>
      </c>
      <c r="T809" s="1" t="e">
        <f>HYPERLINK(_xlfn.TEXTBEFORE(_xlfn.TEXTAFTER(Table1[[#This Row],[description]],"Spotify:"),CHAR(10)))</f>
        <v>#N/A</v>
      </c>
      <c r="U809" s="1" t="e">
        <f>HYPERLINK(_xlfn.TEXTBEFORE(_xlfn.TEXTAFTER(Table1[[#This Row],[description]],"Apple Music:"),CHAR(10)))</f>
        <v>#N/A</v>
      </c>
      <c r="V809" s="1" t="e">
        <f>HYPERLINK(_xlfn.TEXTBEFORE(_xlfn.TEXTAFTER(Table1[[#This Row],[description]], "JioSaavn:"),CHAR(10)))</f>
        <v>#N/A</v>
      </c>
      <c r="W809" s="1" t="e">
        <f>HYPERLINK(_xlfn.TEXTBEFORE(_xlfn.TEXTAFTER(Table1[[#This Row],[description]], "Instagram Reel:"),CHAR(10)))</f>
        <v>#N/A</v>
      </c>
    </row>
    <row r="810" spans="1:23" x14ac:dyDescent="0.3">
      <c r="A810" t="s">
        <v>11</v>
      </c>
      <c r="B810" t="s">
        <v>5722</v>
      </c>
      <c r="C810" t="s">
        <v>5723</v>
      </c>
      <c r="D810" t="s">
        <v>5724</v>
      </c>
      <c r="E810" t="s">
        <v>5721</v>
      </c>
      <c r="F810" t="s">
        <v>3731</v>
      </c>
      <c r="G810" t="s">
        <v>5725</v>
      </c>
      <c r="H810" t="s">
        <v>5726</v>
      </c>
      <c r="I810" t="s">
        <v>5727</v>
      </c>
      <c r="J810" t="s">
        <v>5728</v>
      </c>
      <c r="K810" t="e">
        <f>LEFT(_xlfn.TEXTAFTER(Table1[[#This Row],[description]],"Music On:"),10)</f>
        <v>#N/A</v>
      </c>
      <c r="L810" t="str" cm="1">
        <f t="array" ref="L81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0" t="str">
        <f>_xlfn.TEXTBEFORE(Table1[[#This Row],[Title]],{":","(","-"})</f>
        <v xml:space="preserve">Mill Lo Na </v>
      </c>
      <c r="N810" t="e">
        <f>_xlfn.TEXTBEFORE(_xlfn.TEXTAFTER(Table1[[#This Row],[description]],"Singer:"),CHAR(10))</f>
        <v>#N/A</v>
      </c>
      <c r="O810" t="e">
        <f>_xlfn.TEXTBEFORE(_xlfn.TEXTAFTER(Table1[[#This Row],[description]],"Lyrics:"),CHAR(10))</f>
        <v>#N/A</v>
      </c>
      <c r="P810" t="e">
        <f>_xlfn.TEXTBEFORE(_xlfn.TEXTAFTER(Table1[[#This Row],[description]],"Composer:"),CHAR(10))</f>
        <v>#N/A</v>
      </c>
      <c r="Q810" t="e">
        <f>_xlfn.TEXTBEFORE(_xlfn.TEXTAFTER(Table1[[#This Row],[description]],CHAR(10)&amp;"Music:"),CHAR(10))</f>
        <v>#N/A</v>
      </c>
      <c r="R810" t="e">
        <f>_xlfn.TEXTBEFORE(_xlfn.TEXTAFTER(Table1[[#This Row],[description]],CHAR(10)&amp;"Video:"),CHAR(10))</f>
        <v>#N/A</v>
      </c>
      <c r="S810" s="1" t="e">
        <f>HYPERLINK(_xlfn.TEXTBEFORE(_xlfn.TEXTAFTER(Table1[[#This Row],[description]],"YouTube Music:"),CHAR(10)))</f>
        <v>#N/A</v>
      </c>
      <c r="T810" s="1" t="e">
        <f>HYPERLINK(_xlfn.TEXTBEFORE(_xlfn.TEXTAFTER(Table1[[#This Row],[description]],"Spotify:"),CHAR(10)))</f>
        <v>#N/A</v>
      </c>
      <c r="U810" s="1" t="e">
        <f>HYPERLINK(_xlfn.TEXTBEFORE(_xlfn.TEXTAFTER(Table1[[#This Row],[description]],"Apple Music:"),CHAR(10)))</f>
        <v>#N/A</v>
      </c>
      <c r="V810" s="1" t="e">
        <f>HYPERLINK(_xlfn.TEXTBEFORE(_xlfn.TEXTAFTER(Table1[[#This Row],[description]], "JioSaavn:"),CHAR(10)))</f>
        <v>#N/A</v>
      </c>
      <c r="W810" s="1" t="e">
        <f>HYPERLINK(_xlfn.TEXTBEFORE(_xlfn.TEXTAFTER(Table1[[#This Row],[description]], "Instagram Reel:"),CHAR(10)))</f>
        <v>#N/A</v>
      </c>
    </row>
    <row r="811" spans="1:23" x14ac:dyDescent="0.3">
      <c r="A811" t="s">
        <v>11</v>
      </c>
      <c r="B811" t="s">
        <v>5730</v>
      </c>
      <c r="C811" t="s">
        <v>5731</v>
      </c>
      <c r="D811" t="s">
        <v>5732</v>
      </c>
      <c r="E811" t="s">
        <v>5729</v>
      </c>
      <c r="F811" t="s">
        <v>3731</v>
      </c>
      <c r="G811" t="s">
        <v>385</v>
      </c>
      <c r="H811" t="s">
        <v>5733</v>
      </c>
      <c r="I811" t="s">
        <v>5734</v>
      </c>
      <c r="J811" t="s">
        <v>5735</v>
      </c>
      <c r="K811" t="e">
        <f>LEFT(_xlfn.TEXTAFTER(Table1[[#This Row],[description]],"Music On:"),10)</f>
        <v>#N/A</v>
      </c>
      <c r="L811" t="str" cm="1">
        <f t="array" ref="L81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1" t="str">
        <f>_xlfn.TEXTBEFORE(Table1[[#This Row],[Title]],{":","(","-"})</f>
        <v xml:space="preserve">Enemies </v>
      </c>
      <c r="N811" t="e">
        <f>_xlfn.TEXTBEFORE(_xlfn.TEXTAFTER(Table1[[#This Row],[description]],"Singer:"),CHAR(10))</f>
        <v>#N/A</v>
      </c>
      <c r="O811" t="e">
        <f>_xlfn.TEXTBEFORE(_xlfn.TEXTAFTER(Table1[[#This Row],[description]],"Lyrics:"),CHAR(10))</f>
        <v>#N/A</v>
      </c>
      <c r="P811" t="e">
        <f>_xlfn.TEXTBEFORE(_xlfn.TEXTAFTER(Table1[[#This Row],[description]],"Composer:"),CHAR(10))</f>
        <v>#N/A</v>
      </c>
      <c r="Q811" t="e">
        <f>_xlfn.TEXTBEFORE(_xlfn.TEXTAFTER(Table1[[#This Row],[description]],CHAR(10)&amp;"Music:"),CHAR(10))</f>
        <v>#N/A</v>
      </c>
      <c r="R811" t="e">
        <f>_xlfn.TEXTBEFORE(_xlfn.TEXTAFTER(Table1[[#This Row],[description]],CHAR(10)&amp;"Video:"),CHAR(10))</f>
        <v>#N/A</v>
      </c>
      <c r="S811" s="1" t="e">
        <f>HYPERLINK(_xlfn.TEXTBEFORE(_xlfn.TEXTAFTER(Table1[[#This Row],[description]],"YouTube Music:"),CHAR(10)))</f>
        <v>#N/A</v>
      </c>
      <c r="T811" s="1" t="e">
        <f>HYPERLINK(_xlfn.TEXTBEFORE(_xlfn.TEXTAFTER(Table1[[#This Row],[description]],"Spotify:"),CHAR(10)))</f>
        <v>#N/A</v>
      </c>
      <c r="U811" s="1" t="e">
        <f>HYPERLINK(_xlfn.TEXTBEFORE(_xlfn.TEXTAFTER(Table1[[#This Row],[description]],"Apple Music:"),CHAR(10)))</f>
        <v>#N/A</v>
      </c>
      <c r="V811" s="1" t="e">
        <f>HYPERLINK(_xlfn.TEXTBEFORE(_xlfn.TEXTAFTER(Table1[[#This Row],[description]], "JioSaavn:"),CHAR(10)))</f>
        <v>#N/A</v>
      </c>
      <c r="W811" s="1" t="e">
        <f>HYPERLINK(_xlfn.TEXTBEFORE(_xlfn.TEXTAFTER(Table1[[#This Row],[description]], "Instagram Reel:"),CHAR(10)))</f>
        <v>#N/A</v>
      </c>
    </row>
    <row r="812" spans="1:23" x14ac:dyDescent="0.3">
      <c r="A812" t="s">
        <v>11</v>
      </c>
      <c r="B812" t="s">
        <v>5737</v>
      </c>
      <c r="C812" t="s">
        <v>5738</v>
      </c>
      <c r="D812" t="s">
        <v>5739</v>
      </c>
      <c r="E812" t="s">
        <v>5736</v>
      </c>
      <c r="F812" t="s">
        <v>3731</v>
      </c>
      <c r="G812" t="s">
        <v>5740</v>
      </c>
      <c r="H812" t="s">
        <v>5741</v>
      </c>
      <c r="I812" t="s">
        <v>5742</v>
      </c>
      <c r="J812" t="s">
        <v>5743</v>
      </c>
      <c r="K812" t="e">
        <f>LEFT(_xlfn.TEXTAFTER(Table1[[#This Row],[description]],"Music On:"),10)</f>
        <v>#N/A</v>
      </c>
      <c r="L812" t="str" cm="1">
        <f t="array" ref="L81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2" t="str">
        <f>_xlfn.TEXTBEFORE(Table1[[#This Row],[Title]],{":","(","-"})</f>
        <v xml:space="preserve">Publicity </v>
      </c>
      <c r="N812" t="e">
        <f>_xlfn.TEXTBEFORE(_xlfn.TEXTAFTER(Table1[[#This Row],[description]],"Singer:"),CHAR(10))</f>
        <v>#N/A</v>
      </c>
      <c r="O812" t="e">
        <f>_xlfn.TEXTBEFORE(_xlfn.TEXTAFTER(Table1[[#This Row],[description]],"Lyrics:"),CHAR(10))</f>
        <v>#N/A</v>
      </c>
      <c r="P812" t="e">
        <f>_xlfn.TEXTBEFORE(_xlfn.TEXTAFTER(Table1[[#This Row],[description]],"Composer:"),CHAR(10))</f>
        <v>#N/A</v>
      </c>
      <c r="Q812" t="e">
        <f>_xlfn.TEXTBEFORE(_xlfn.TEXTAFTER(Table1[[#This Row],[description]],CHAR(10)&amp;"Music:"),CHAR(10))</f>
        <v>#N/A</v>
      </c>
      <c r="R812" t="e">
        <f>_xlfn.TEXTBEFORE(_xlfn.TEXTAFTER(Table1[[#This Row],[description]],CHAR(10)&amp;"Video:"),CHAR(10))</f>
        <v>#N/A</v>
      </c>
      <c r="S812" s="1" t="e">
        <f>HYPERLINK(_xlfn.TEXTBEFORE(_xlfn.TEXTAFTER(Table1[[#This Row],[description]],"YouTube Music:"),CHAR(10)))</f>
        <v>#N/A</v>
      </c>
      <c r="T812" s="1" t="e">
        <f>HYPERLINK(_xlfn.TEXTBEFORE(_xlfn.TEXTAFTER(Table1[[#This Row],[description]],"Spotify:"),CHAR(10)))</f>
        <v>#N/A</v>
      </c>
      <c r="U812" s="1" t="e">
        <f>HYPERLINK(_xlfn.TEXTBEFORE(_xlfn.TEXTAFTER(Table1[[#This Row],[description]],"Apple Music:"),CHAR(10)))</f>
        <v>#N/A</v>
      </c>
      <c r="V812" s="1" t="e">
        <f>HYPERLINK(_xlfn.TEXTBEFORE(_xlfn.TEXTAFTER(Table1[[#This Row],[description]], "JioSaavn:"),CHAR(10)))</f>
        <v>#N/A</v>
      </c>
      <c r="W812" s="1" t="e">
        <f>HYPERLINK(_xlfn.TEXTBEFORE(_xlfn.TEXTAFTER(Table1[[#This Row],[description]], "Instagram Reel:"),CHAR(10)))</f>
        <v>#N/A</v>
      </c>
    </row>
    <row r="813" spans="1:23" x14ac:dyDescent="0.3">
      <c r="A813" t="s">
        <v>11</v>
      </c>
      <c r="B813" t="s">
        <v>5744</v>
      </c>
      <c r="C813" t="s">
        <v>5709</v>
      </c>
      <c r="D813" t="s">
        <v>5745</v>
      </c>
      <c r="E813" t="s">
        <v>5707</v>
      </c>
      <c r="F813" t="s">
        <v>1369</v>
      </c>
      <c r="G813" t="s">
        <v>1584</v>
      </c>
      <c r="H813" t="s">
        <v>5746</v>
      </c>
      <c r="I813" t="s">
        <v>5747</v>
      </c>
      <c r="J813" t="s">
        <v>1724</v>
      </c>
      <c r="K813" t="e">
        <f>LEFT(_xlfn.TEXTAFTER(Table1[[#This Row],[description]],"Music On:"),10)</f>
        <v>#N/A</v>
      </c>
      <c r="L813" t="str" cm="1">
        <f t="array" ref="L81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3" t="str">
        <f>_xlfn.TEXTBEFORE(Table1[[#This Row],[Title]],{":","(","-"})</f>
        <v xml:space="preserve">Tera Deewana </v>
      </c>
      <c r="N813" t="e">
        <f>_xlfn.TEXTBEFORE(_xlfn.TEXTAFTER(Table1[[#This Row],[description]],"Singer:"),CHAR(10))</f>
        <v>#N/A</v>
      </c>
      <c r="O813" t="e">
        <f>_xlfn.TEXTBEFORE(_xlfn.TEXTAFTER(Table1[[#This Row],[description]],"Lyrics:"),CHAR(10))</f>
        <v>#N/A</v>
      </c>
      <c r="P813" t="e">
        <f>_xlfn.TEXTBEFORE(_xlfn.TEXTAFTER(Table1[[#This Row],[description]],"Composer:"),CHAR(10))</f>
        <v>#N/A</v>
      </c>
      <c r="Q813" t="e">
        <f>_xlfn.TEXTBEFORE(_xlfn.TEXTAFTER(Table1[[#This Row],[description]],CHAR(10)&amp;"Music:"),CHAR(10))</f>
        <v>#N/A</v>
      </c>
      <c r="R813" t="e">
        <f>_xlfn.TEXTBEFORE(_xlfn.TEXTAFTER(Table1[[#This Row],[description]],CHAR(10)&amp;"Video:"),CHAR(10))</f>
        <v>#N/A</v>
      </c>
      <c r="S813" s="1" t="e">
        <f>HYPERLINK(_xlfn.TEXTBEFORE(_xlfn.TEXTAFTER(Table1[[#This Row],[description]],"YouTube Music:"),CHAR(10)))</f>
        <v>#N/A</v>
      </c>
      <c r="T813" s="1" t="e">
        <f>HYPERLINK(_xlfn.TEXTBEFORE(_xlfn.TEXTAFTER(Table1[[#This Row],[description]],"Spotify:"),CHAR(10)))</f>
        <v>#N/A</v>
      </c>
      <c r="U813" s="1" t="e">
        <f>HYPERLINK(_xlfn.TEXTBEFORE(_xlfn.TEXTAFTER(Table1[[#This Row],[description]],"Apple Music:"),CHAR(10)))</f>
        <v>#N/A</v>
      </c>
      <c r="V813" s="1" t="e">
        <f>HYPERLINK(_xlfn.TEXTBEFORE(_xlfn.TEXTAFTER(Table1[[#This Row],[description]], "JioSaavn:"),CHAR(10)))</f>
        <v>#N/A</v>
      </c>
      <c r="W813" s="1" t="e">
        <f>HYPERLINK(_xlfn.TEXTBEFORE(_xlfn.TEXTAFTER(Table1[[#This Row],[description]], "Instagram Reel:"),CHAR(10)))</f>
        <v>#N/A</v>
      </c>
    </row>
    <row r="814" spans="1:23" x14ac:dyDescent="0.3">
      <c r="A814" t="s">
        <v>11</v>
      </c>
      <c r="B814" t="s">
        <v>5749</v>
      </c>
      <c r="C814" t="s">
        <v>5750</v>
      </c>
      <c r="D814" t="s">
        <v>5751</v>
      </c>
      <c r="E814" t="s">
        <v>5748</v>
      </c>
      <c r="F814" t="s">
        <v>3731</v>
      </c>
      <c r="G814" t="s">
        <v>3953</v>
      </c>
      <c r="H814" t="s">
        <v>5752</v>
      </c>
      <c r="I814" t="s">
        <v>5753</v>
      </c>
      <c r="J814" t="s">
        <v>5754</v>
      </c>
      <c r="K814" t="e">
        <f>LEFT(_xlfn.TEXTAFTER(Table1[[#This Row],[description]],"Music On:"),10)</f>
        <v>#N/A</v>
      </c>
      <c r="L814" t="str" cm="1">
        <f t="array" ref="L81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4" t="str">
        <f>_xlfn.TEXTBEFORE(Table1[[#This Row],[Title]],{":","(","-"})</f>
        <v xml:space="preserve">Tera Deewana </v>
      </c>
      <c r="N814" t="e">
        <f>_xlfn.TEXTBEFORE(_xlfn.TEXTAFTER(Table1[[#This Row],[description]],"Singer:"),CHAR(10))</f>
        <v>#N/A</v>
      </c>
      <c r="O814" t="e">
        <f>_xlfn.TEXTBEFORE(_xlfn.TEXTAFTER(Table1[[#This Row],[description]],"Lyrics:"),CHAR(10))</f>
        <v>#N/A</v>
      </c>
      <c r="P814" t="e">
        <f>_xlfn.TEXTBEFORE(_xlfn.TEXTAFTER(Table1[[#This Row],[description]],"Composer:"),CHAR(10))</f>
        <v>#N/A</v>
      </c>
      <c r="Q814" t="e">
        <f>_xlfn.TEXTBEFORE(_xlfn.TEXTAFTER(Table1[[#This Row],[description]],CHAR(10)&amp;"Music:"),CHAR(10))</f>
        <v>#N/A</v>
      </c>
      <c r="R814" t="e">
        <f>_xlfn.TEXTBEFORE(_xlfn.TEXTAFTER(Table1[[#This Row],[description]],CHAR(10)&amp;"Video:"),CHAR(10))</f>
        <v>#N/A</v>
      </c>
      <c r="S814" s="1" t="e">
        <f>HYPERLINK(_xlfn.TEXTBEFORE(_xlfn.TEXTAFTER(Table1[[#This Row],[description]],"YouTube Music:"),CHAR(10)))</f>
        <v>#N/A</v>
      </c>
      <c r="T814" s="1" t="e">
        <f>HYPERLINK(_xlfn.TEXTBEFORE(_xlfn.TEXTAFTER(Table1[[#This Row],[description]],"Spotify:"),CHAR(10)))</f>
        <v>#N/A</v>
      </c>
      <c r="U814" s="1" t="e">
        <f>HYPERLINK(_xlfn.TEXTBEFORE(_xlfn.TEXTAFTER(Table1[[#This Row],[description]],"Apple Music:"),CHAR(10)))</f>
        <v>#N/A</v>
      </c>
      <c r="V814" s="1" t="e">
        <f>HYPERLINK(_xlfn.TEXTBEFORE(_xlfn.TEXTAFTER(Table1[[#This Row],[description]], "JioSaavn:"),CHAR(10)))</f>
        <v>#N/A</v>
      </c>
      <c r="W814" s="1" t="e">
        <f>HYPERLINK(_xlfn.TEXTBEFORE(_xlfn.TEXTAFTER(Table1[[#This Row],[description]], "Instagram Reel:"),CHAR(10)))</f>
        <v>#N/A</v>
      </c>
    </row>
    <row r="815" spans="1:23" x14ac:dyDescent="0.3">
      <c r="A815" t="s">
        <v>11</v>
      </c>
      <c r="B815" t="s">
        <v>5756</v>
      </c>
      <c r="C815" t="s">
        <v>5757</v>
      </c>
      <c r="D815" t="s">
        <v>5758</v>
      </c>
      <c r="E815" t="s">
        <v>5755</v>
      </c>
      <c r="F815" t="s">
        <v>5759</v>
      </c>
      <c r="G815" t="s">
        <v>780</v>
      </c>
      <c r="H815" t="s">
        <v>5760</v>
      </c>
      <c r="I815" t="s">
        <v>5761</v>
      </c>
      <c r="J815" t="s">
        <v>5762</v>
      </c>
      <c r="K815" t="e">
        <f>LEFT(_xlfn.TEXTAFTER(Table1[[#This Row],[description]],"Music On:"),10)</f>
        <v>#N/A</v>
      </c>
      <c r="L815" t="str" cm="1">
        <f t="array" ref="L81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5" t="str">
        <f>_xlfn.TEXTBEFORE(Table1[[#This Row],[Title]],{":","(","-"})</f>
        <v xml:space="preserve">Chobbar </v>
      </c>
      <c r="N815" t="e">
        <f>_xlfn.TEXTBEFORE(_xlfn.TEXTAFTER(Table1[[#This Row],[description]],"Singer:"),CHAR(10))</f>
        <v>#N/A</v>
      </c>
      <c r="O815" t="e">
        <f>_xlfn.TEXTBEFORE(_xlfn.TEXTAFTER(Table1[[#This Row],[description]],"Lyrics:"),CHAR(10))</f>
        <v>#N/A</v>
      </c>
      <c r="P815" t="e">
        <f>_xlfn.TEXTBEFORE(_xlfn.TEXTAFTER(Table1[[#This Row],[description]],"Composer:"),CHAR(10))</f>
        <v>#N/A</v>
      </c>
      <c r="Q815" t="e">
        <f>_xlfn.TEXTBEFORE(_xlfn.TEXTAFTER(Table1[[#This Row],[description]],CHAR(10)&amp;"Music:"),CHAR(10))</f>
        <v>#N/A</v>
      </c>
      <c r="R815" t="e">
        <f>_xlfn.TEXTBEFORE(_xlfn.TEXTAFTER(Table1[[#This Row],[description]],CHAR(10)&amp;"Video:"),CHAR(10))</f>
        <v>#N/A</v>
      </c>
      <c r="S815" s="1" t="e">
        <f>HYPERLINK(_xlfn.TEXTBEFORE(_xlfn.TEXTAFTER(Table1[[#This Row],[description]],"YouTube Music:"),CHAR(10)))</f>
        <v>#N/A</v>
      </c>
      <c r="T815" s="1" t="e">
        <f>HYPERLINK(_xlfn.TEXTBEFORE(_xlfn.TEXTAFTER(Table1[[#This Row],[description]],"Spotify:"),CHAR(10)))</f>
        <v>#N/A</v>
      </c>
      <c r="U815" s="1" t="e">
        <f>HYPERLINK(_xlfn.TEXTBEFORE(_xlfn.TEXTAFTER(Table1[[#This Row],[description]],"Apple Music:"),CHAR(10)))</f>
        <v>#N/A</v>
      </c>
      <c r="V815" s="1" t="e">
        <f>HYPERLINK(_xlfn.TEXTBEFORE(_xlfn.TEXTAFTER(Table1[[#This Row],[description]], "JioSaavn:"),CHAR(10)))</f>
        <v>#N/A</v>
      </c>
      <c r="W815" s="1" t="e">
        <f>HYPERLINK(_xlfn.TEXTBEFORE(_xlfn.TEXTAFTER(Table1[[#This Row],[description]], "Instagram Reel:"),CHAR(10)))</f>
        <v>#N/A</v>
      </c>
    </row>
    <row r="816" spans="1:23" x14ac:dyDescent="0.3">
      <c r="A816" t="s">
        <v>11</v>
      </c>
      <c r="B816" t="s">
        <v>5764</v>
      </c>
      <c r="C816" t="s">
        <v>5765</v>
      </c>
      <c r="D816" t="s">
        <v>5766</v>
      </c>
      <c r="E816" t="s">
        <v>5763</v>
      </c>
      <c r="F816" t="s">
        <v>1369</v>
      </c>
      <c r="G816" t="s">
        <v>1040</v>
      </c>
      <c r="H816" t="s">
        <v>5767</v>
      </c>
      <c r="I816" t="s">
        <v>5768</v>
      </c>
      <c r="J816" t="s">
        <v>5769</v>
      </c>
      <c r="K816" t="e">
        <f>LEFT(_xlfn.TEXTAFTER(Table1[[#This Row],[description]],"Music On:"),10)</f>
        <v>#N/A</v>
      </c>
      <c r="L816" t="str" cm="1">
        <f t="array" ref="L81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6" t="str">
        <f>_xlfn.TEXTBEFORE(Table1[[#This Row],[Title]],{":","(","-"})</f>
        <v xml:space="preserve">Publicity </v>
      </c>
      <c r="N816" t="e">
        <f>_xlfn.TEXTBEFORE(_xlfn.TEXTAFTER(Table1[[#This Row],[description]],"Singer:"),CHAR(10))</f>
        <v>#N/A</v>
      </c>
      <c r="O816" t="e">
        <f>_xlfn.TEXTBEFORE(_xlfn.TEXTAFTER(Table1[[#This Row],[description]],"Lyrics:"),CHAR(10))</f>
        <v>#N/A</v>
      </c>
      <c r="P816" t="e">
        <f>_xlfn.TEXTBEFORE(_xlfn.TEXTAFTER(Table1[[#This Row],[description]],"Composer:"),CHAR(10))</f>
        <v>#N/A</v>
      </c>
      <c r="Q816" t="e">
        <f>_xlfn.TEXTBEFORE(_xlfn.TEXTAFTER(Table1[[#This Row],[description]],CHAR(10)&amp;"Music:"),CHAR(10))</f>
        <v>#N/A</v>
      </c>
      <c r="R816" t="e">
        <f>_xlfn.TEXTBEFORE(_xlfn.TEXTAFTER(Table1[[#This Row],[description]],CHAR(10)&amp;"Video:"),CHAR(10))</f>
        <v>#N/A</v>
      </c>
      <c r="S816" s="1" t="e">
        <f>HYPERLINK(_xlfn.TEXTBEFORE(_xlfn.TEXTAFTER(Table1[[#This Row],[description]],"YouTube Music:"),CHAR(10)))</f>
        <v>#N/A</v>
      </c>
      <c r="T816" s="1" t="e">
        <f>HYPERLINK(_xlfn.TEXTBEFORE(_xlfn.TEXTAFTER(Table1[[#This Row],[description]],"Spotify:"),CHAR(10)))</f>
        <v>#N/A</v>
      </c>
      <c r="U816" s="1" t="e">
        <f>HYPERLINK(_xlfn.TEXTBEFORE(_xlfn.TEXTAFTER(Table1[[#This Row],[description]],"Apple Music:"),CHAR(10)))</f>
        <v>#N/A</v>
      </c>
      <c r="V816" s="1" t="e">
        <f>HYPERLINK(_xlfn.TEXTBEFORE(_xlfn.TEXTAFTER(Table1[[#This Row],[description]], "JioSaavn:"),CHAR(10)))</f>
        <v>#N/A</v>
      </c>
      <c r="W816" s="1" t="e">
        <f>HYPERLINK(_xlfn.TEXTBEFORE(_xlfn.TEXTAFTER(Table1[[#This Row],[description]], "Instagram Reel:"),CHAR(10)))</f>
        <v>#N/A</v>
      </c>
    </row>
    <row r="817" spans="1:23" x14ac:dyDescent="0.3">
      <c r="A817" t="s">
        <v>11</v>
      </c>
      <c r="B817" t="s">
        <v>5771</v>
      </c>
      <c r="C817" t="s">
        <v>5772</v>
      </c>
      <c r="D817" t="s">
        <v>5773</v>
      </c>
      <c r="E817" t="s">
        <v>5770</v>
      </c>
      <c r="F817" t="s">
        <v>3731</v>
      </c>
      <c r="G817" t="s">
        <v>676</v>
      </c>
      <c r="H817" t="s">
        <v>5774</v>
      </c>
      <c r="I817" t="s">
        <v>5775</v>
      </c>
      <c r="J817" t="s">
        <v>5776</v>
      </c>
      <c r="K817" t="e">
        <f>LEFT(_xlfn.TEXTAFTER(Table1[[#This Row],[description]],"Music On:"),10)</f>
        <v>#N/A</v>
      </c>
      <c r="L817" t="str" cm="1">
        <f t="array" ref="L81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7" t="str">
        <f>_xlfn.TEXTBEFORE(Table1[[#This Row],[Title]],{":","(","-"})</f>
        <v xml:space="preserve">GYM </v>
      </c>
      <c r="N817" t="e">
        <f>_xlfn.TEXTBEFORE(_xlfn.TEXTAFTER(Table1[[#This Row],[description]],"Singer:"),CHAR(10))</f>
        <v>#N/A</v>
      </c>
      <c r="O817" t="e">
        <f>_xlfn.TEXTBEFORE(_xlfn.TEXTAFTER(Table1[[#This Row],[description]],"Lyrics:"),CHAR(10))</f>
        <v>#N/A</v>
      </c>
      <c r="P817" t="str">
        <f>_xlfn.TEXTBEFORE(_xlfn.TEXTAFTER(Table1[[#This Row],[description]],"Composer:"),CHAR(10))</f>
        <v xml:space="preserve"> Harf Cheema</v>
      </c>
      <c r="Q817" t="e">
        <f>_xlfn.TEXTBEFORE(_xlfn.TEXTAFTER(Table1[[#This Row],[description]],CHAR(10)&amp;"Music:"),CHAR(10))</f>
        <v>#N/A</v>
      </c>
      <c r="R817" t="e">
        <f>_xlfn.TEXTBEFORE(_xlfn.TEXTAFTER(Table1[[#This Row],[description]],CHAR(10)&amp;"Video:"),CHAR(10))</f>
        <v>#N/A</v>
      </c>
      <c r="S817" s="1" t="e">
        <f>HYPERLINK(_xlfn.TEXTBEFORE(_xlfn.TEXTAFTER(Table1[[#This Row],[description]],"YouTube Music:"),CHAR(10)))</f>
        <v>#N/A</v>
      </c>
      <c r="T817" s="1" t="e">
        <f>HYPERLINK(_xlfn.TEXTBEFORE(_xlfn.TEXTAFTER(Table1[[#This Row],[description]],"Spotify:"),CHAR(10)))</f>
        <v>#N/A</v>
      </c>
      <c r="U817" s="1" t="e">
        <f>HYPERLINK(_xlfn.TEXTBEFORE(_xlfn.TEXTAFTER(Table1[[#This Row],[description]],"Apple Music:"),CHAR(10)))</f>
        <v>#N/A</v>
      </c>
      <c r="V817" s="1" t="e">
        <f>HYPERLINK(_xlfn.TEXTBEFORE(_xlfn.TEXTAFTER(Table1[[#This Row],[description]], "JioSaavn:"),CHAR(10)))</f>
        <v>#N/A</v>
      </c>
      <c r="W817" s="1" t="e">
        <f>HYPERLINK(_xlfn.TEXTBEFORE(_xlfn.TEXTAFTER(Table1[[#This Row],[description]], "Instagram Reel:"),CHAR(10)))</f>
        <v>#N/A</v>
      </c>
    </row>
    <row r="818" spans="1:23" x14ac:dyDescent="0.3">
      <c r="A818" t="s">
        <v>11</v>
      </c>
      <c r="B818" t="s">
        <v>5778</v>
      </c>
      <c r="C818" t="s">
        <v>5779</v>
      </c>
      <c r="D818" t="s">
        <v>5780</v>
      </c>
      <c r="E818" t="s">
        <v>5777</v>
      </c>
      <c r="F818" t="s">
        <v>3731</v>
      </c>
      <c r="G818" t="s">
        <v>5781</v>
      </c>
      <c r="H818" t="s">
        <v>5782</v>
      </c>
      <c r="I818" t="s">
        <v>5783</v>
      </c>
      <c r="J818" t="s">
        <v>5784</v>
      </c>
      <c r="K818" t="e">
        <f>LEFT(_xlfn.TEXTAFTER(Table1[[#This Row],[description]],"Music On:"),10)</f>
        <v>#N/A</v>
      </c>
      <c r="L818" t="str" cm="1">
        <f t="array" ref="L81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8" t="str">
        <f>_xlfn.TEXTBEFORE(Table1[[#This Row],[Title]],{":","(","-"})</f>
        <v xml:space="preserve">GURI </v>
      </c>
      <c r="N818" t="e">
        <f>_xlfn.TEXTBEFORE(_xlfn.TEXTAFTER(Table1[[#This Row],[description]],"Singer:"),CHAR(10))</f>
        <v>#N/A</v>
      </c>
      <c r="O818" t="e">
        <f>_xlfn.TEXTBEFORE(_xlfn.TEXTAFTER(Table1[[#This Row],[description]],"Lyrics:"),CHAR(10))</f>
        <v>#N/A</v>
      </c>
      <c r="P818" t="e">
        <f>_xlfn.TEXTBEFORE(_xlfn.TEXTAFTER(Table1[[#This Row],[description]],"Composer:"),CHAR(10))</f>
        <v>#N/A</v>
      </c>
      <c r="Q818" t="e">
        <f>_xlfn.TEXTBEFORE(_xlfn.TEXTAFTER(Table1[[#This Row],[description]],CHAR(10)&amp;"Music:"),CHAR(10))</f>
        <v>#N/A</v>
      </c>
      <c r="R818" t="e">
        <f>_xlfn.TEXTBEFORE(_xlfn.TEXTAFTER(Table1[[#This Row],[description]],CHAR(10)&amp;"Video:"),CHAR(10))</f>
        <v>#N/A</v>
      </c>
      <c r="S818" s="1" t="e">
        <f>HYPERLINK(_xlfn.TEXTBEFORE(_xlfn.TEXTAFTER(Table1[[#This Row],[description]],"YouTube Music:"),CHAR(10)))</f>
        <v>#N/A</v>
      </c>
      <c r="T818" s="1" t="e">
        <f>HYPERLINK(_xlfn.TEXTBEFORE(_xlfn.TEXTAFTER(Table1[[#This Row],[description]],"Spotify:"),CHAR(10)))</f>
        <v>#N/A</v>
      </c>
      <c r="U818" s="1" t="e">
        <f>HYPERLINK(_xlfn.TEXTBEFORE(_xlfn.TEXTAFTER(Table1[[#This Row],[description]],"Apple Music:"),CHAR(10)))</f>
        <v>#N/A</v>
      </c>
      <c r="V818" s="1" t="e">
        <f>HYPERLINK(_xlfn.TEXTBEFORE(_xlfn.TEXTAFTER(Table1[[#This Row],[description]], "JioSaavn:"),CHAR(10)))</f>
        <v>#N/A</v>
      </c>
      <c r="W818" s="1" t="e">
        <f>HYPERLINK(_xlfn.TEXTBEFORE(_xlfn.TEXTAFTER(Table1[[#This Row],[description]], "Instagram Reel:"),CHAR(10)))</f>
        <v>#N/A</v>
      </c>
    </row>
    <row r="819" spans="1:23" x14ac:dyDescent="0.3">
      <c r="A819" t="s">
        <v>11</v>
      </c>
      <c r="B819" t="s">
        <v>5786</v>
      </c>
      <c r="C819" t="s">
        <v>5787</v>
      </c>
      <c r="D819" t="s">
        <v>5788</v>
      </c>
      <c r="E819" t="s">
        <v>5785</v>
      </c>
      <c r="F819" t="s">
        <v>3731</v>
      </c>
      <c r="G819" t="s">
        <v>2119</v>
      </c>
      <c r="H819" t="s">
        <v>5789</v>
      </c>
      <c r="I819" t="s">
        <v>5790</v>
      </c>
      <c r="J819" t="s">
        <v>5791</v>
      </c>
      <c r="K819" t="e">
        <f>LEFT(_xlfn.TEXTAFTER(Table1[[#This Row],[description]],"Music On:"),10)</f>
        <v>#N/A</v>
      </c>
      <c r="L819" t="str" cm="1">
        <f t="array" ref="L81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19" t="str">
        <f>_xlfn.TEXTBEFORE(Table1[[#This Row],[Title]],{":","(","-"})</f>
        <v xml:space="preserve">DESERVE </v>
      </c>
      <c r="N819" t="e">
        <f>_xlfn.TEXTBEFORE(_xlfn.TEXTAFTER(Table1[[#This Row],[description]],"Singer:"),CHAR(10))</f>
        <v>#N/A</v>
      </c>
      <c r="O819" t="e">
        <f>_xlfn.TEXTBEFORE(_xlfn.TEXTAFTER(Table1[[#This Row],[description]],"Lyrics:"),CHAR(10))</f>
        <v>#N/A</v>
      </c>
      <c r="P819" t="e">
        <f>_xlfn.TEXTBEFORE(_xlfn.TEXTAFTER(Table1[[#This Row],[description]],"Composer:"),CHAR(10))</f>
        <v>#N/A</v>
      </c>
      <c r="Q819" t="e">
        <f>_xlfn.TEXTBEFORE(_xlfn.TEXTAFTER(Table1[[#This Row],[description]],CHAR(10)&amp;"Music:"),CHAR(10))</f>
        <v>#N/A</v>
      </c>
      <c r="R819" t="e">
        <f>_xlfn.TEXTBEFORE(_xlfn.TEXTAFTER(Table1[[#This Row],[description]],CHAR(10)&amp;"Video:"),CHAR(10))</f>
        <v>#N/A</v>
      </c>
      <c r="S819" s="1" t="e">
        <f>HYPERLINK(_xlfn.TEXTBEFORE(_xlfn.TEXTAFTER(Table1[[#This Row],[description]],"YouTube Music:"),CHAR(10)))</f>
        <v>#N/A</v>
      </c>
      <c r="T819" s="1" t="e">
        <f>HYPERLINK(_xlfn.TEXTBEFORE(_xlfn.TEXTAFTER(Table1[[#This Row],[description]],"Spotify:"),CHAR(10)))</f>
        <v>#N/A</v>
      </c>
      <c r="U819" s="1" t="e">
        <f>HYPERLINK(_xlfn.TEXTBEFORE(_xlfn.TEXTAFTER(Table1[[#This Row],[description]],"Apple Music:"),CHAR(10)))</f>
        <v>#N/A</v>
      </c>
      <c r="V819" s="1" t="e">
        <f>HYPERLINK(_xlfn.TEXTBEFORE(_xlfn.TEXTAFTER(Table1[[#This Row],[description]], "JioSaavn:"),CHAR(10)))</f>
        <v>#N/A</v>
      </c>
      <c r="W819" s="1" t="e">
        <f>HYPERLINK(_xlfn.TEXTBEFORE(_xlfn.TEXTAFTER(Table1[[#This Row],[description]], "Instagram Reel:"),CHAR(10)))</f>
        <v>#N/A</v>
      </c>
    </row>
    <row r="820" spans="1:23" x14ac:dyDescent="0.3">
      <c r="A820" t="s">
        <v>11</v>
      </c>
      <c r="B820" t="s">
        <v>5793</v>
      </c>
      <c r="C820" t="s">
        <v>5794</v>
      </c>
      <c r="D820" t="s">
        <v>5795</v>
      </c>
      <c r="E820" t="s">
        <v>5792</v>
      </c>
      <c r="F820" t="s">
        <v>3731</v>
      </c>
      <c r="G820" t="s">
        <v>2029</v>
      </c>
      <c r="H820" t="s">
        <v>5796</v>
      </c>
      <c r="I820" t="s">
        <v>5797</v>
      </c>
      <c r="J820" t="s">
        <v>5798</v>
      </c>
      <c r="K820" t="e">
        <f>LEFT(_xlfn.TEXTAFTER(Table1[[#This Row],[description]],"Music On:"),10)</f>
        <v>#N/A</v>
      </c>
      <c r="L820" t="str" cm="1">
        <f t="array" ref="L82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0" t="str">
        <f>_xlfn.TEXTBEFORE(Table1[[#This Row],[Title]],{":","(","-"})</f>
        <v xml:space="preserve">Pinda Wale </v>
      </c>
      <c r="N820" t="e">
        <f>_xlfn.TEXTBEFORE(_xlfn.TEXTAFTER(Table1[[#This Row],[description]],"Singer:"),CHAR(10))</f>
        <v>#N/A</v>
      </c>
      <c r="O820" t="e">
        <f>_xlfn.TEXTBEFORE(_xlfn.TEXTAFTER(Table1[[#This Row],[description]],"Lyrics:"),CHAR(10))</f>
        <v>#N/A</v>
      </c>
      <c r="P820" t="e">
        <f>_xlfn.TEXTBEFORE(_xlfn.TEXTAFTER(Table1[[#This Row],[description]],"Composer:"),CHAR(10))</f>
        <v>#N/A</v>
      </c>
      <c r="Q820" t="e">
        <f>_xlfn.TEXTBEFORE(_xlfn.TEXTAFTER(Table1[[#This Row],[description]],CHAR(10)&amp;"Music:"),CHAR(10))</f>
        <v>#N/A</v>
      </c>
      <c r="R820" t="e">
        <f>_xlfn.TEXTBEFORE(_xlfn.TEXTAFTER(Table1[[#This Row],[description]],CHAR(10)&amp;"Video:"),CHAR(10))</f>
        <v>#N/A</v>
      </c>
      <c r="S820" s="1" t="e">
        <f>HYPERLINK(_xlfn.TEXTBEFORE(_xlfn.TEXTAFTER(Table1[[#This Row],[description]],"YouTube Music:"),CHAR(10)))</f>
        <v>#N/A</v>
      </c>
      <c r="T820" s="1" t="e">
        <f>HYPERLINK(_xlfn.TEXTBEFORE(_xlfn.TEXTAFTER(Table1[[#This Row],[description]],"Spotify:"),CHAR(10)))</f>
        <v>#N/A</v>
      </c>
      <c r="U820" s="1" t="e">
        <f>HYPERLINK(_xlfn.TEXTBEFORE(_xlfn.TEXTAFTER(Table1[[#This Row],[description]],"Apple Music:"),CHAR(10)))</f>
        <v>#N/A</v>
      </c>
      <c r="V820" s="1" t="e">
        <f>HYPERLINK(_xlfn.TEXTBEFORE(_xlfn.TEXTAFTER(Table1[[#This Row],[description]], "JioSaavn:"),CHAR(10)))</f>
        <v>#N/A</v>
      </c>
      <c r="W820" s="1" t="e">
        <f>HYPERLINK(_xlfn.TEXTBEFORE(_xlfn.TEXTAFTER(Table1[[#This Row],[description]], "Instagram Reel:"),CHAR(10)))</f>
        <v>#N/A</v>
      </c>
    </row>
    <row r="821" spans="1:23" x14ac:dyDescent="0.3">
      <c r="A821" t="s">
        <v>11</v>
      </c>
      <c r="B821" t="s">
        <v>5800</v>
      </c>
      <c r="C821" t="s">
        <v>5801</v>
      </c>
      <c r="D821" t="s">
        <v>5802</v>
      </c>
      <c r="E821" t="s">
        <v>5799</v>
      </c>
      <c r="F821" t="s">
        <v>3731</v>
      </c>
      <c r="G821" t="s">
        <v>17</v>
      </c>
      <c r="H821" t="s">
        <v>5803</v>
      </c>
      <c r="I821" t="s">
        <v>5804</v>
      </c>
      <c r="J821" t="s">
        <v>4303</v>
      </c>
      <c r="K821" t="e">
        <f>LEFT(_xlfn.TEXTAFTER(Table1[[#This Row],[description]],"Music On:"),10)</f>
        <v>#N/A</v>
      </c>
      <c r="L821" t="str" cm="1">
        <f t="array" ref="L82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1" t="str">
        <f>_xlfn.TEXTBEFORE(Table1[[#This Row],[Title]],{":","(","-"})</f>
        <v xml:space="preserve">APPROACH </v>
      </c>
      <c r="N821" t="e">
        <f>_xlfn.TEXTBEFORE(_xlfn.TEXTAFTER(Table1[[#This Row],[description]],"Singer:"),CHAR(10))</f>
        <v>#N/A</v>
      </c>
      <c r="O821" t="e">
        <f>_xlfn.TEXTBEFORE(_xlfn.TEXTAFTER(Table1[[#This Row],[description]],"Lyrics:"),CHAR(10))</f>
        <v>#N/A</v>
      </c>
      <c r="P821" t="e">
        <f>_xlfn.TEXTBEFORE(_xlfn.TEXTAFTER(Table1[[#This Row],[description]],"Composer:"),CHAR(10))</f>
        <v>#N/A</v>
      </c>
      <c r="Q821" t="e">
        <f>_xlfn.TEXTBEFORE(_xlfn.TEXTAFTER(Table1[[#This Row],[description]],CHAR(10)&amp;"Music:"),CHAR(10))</f>
        <v>#N/A</v>
      </c>
      <c r="R821" t="e">
        <f>_xlfn.TEXTBEFORE(_xlfn.TEXTAFTER(Table1[[#This Row],[description]],CHAR(10)&amp;"Video:"),CHAR(10))</f>
        <v>#N/A</v>
      </c>
      <c r="S821" s="1" t="e">
        <f>HYPERLINK(_xlfn.TEXTBEFORE(_xlfn.TEXTAFTER(Table1[[#This Row],[description]],"YouTube Music:"),CHAR(10)))</f>
        <v>#N/A</v>
      </c>
      <c r="T821" s="1" t="e">
        <f>HYPERLINK(_xlfn.TEXTBEFORE(_xlfn.TEXTAFTER(Table1[[#This Row],[description]],"Spotify:"),CHAR(10)))</f>
        <v>#N/A</v>
      </c>
      <c r="U821" s="1" t="e">
        <f>HYPERLINK(_xlfn.TEXTBEFORE(_xlfn.TEXTAFTER(Table1[[#This Row],[description]],"Apple Music:"),CHAR(10)))</f>
        <v>#N/A</v>
      </c>
      <c r="V821" s="1" t="e">
        <f>HYPERLINK(_xlfn.TEXTBEFORE(_xlfn.TEXTAFTER(Table1[[#This Row],[description]], "JioSaavn:"),CHAR(10)))</f>
        <v>#N/A</v>
      </c>
      <c r="W821" s="1" t="e">
        <f>HYPERLINK(_xlfn.TEXTBEFORE(_xlfn.TEXTAFTER(Table1[[#This Row],[description]], "Instagram Reel:"),CHAR(10)))</f>
        <v>#N/A</v>
      </c>
    </row>
    <row r="822" spans="1:23" x14ac:dyDescent="0.3">
      <c r="A822" t="s">
        <v>11</v>
      </c>
      <c r="B822" t="s">
        <v>5806</v>
      </c>
      <c r="C822" t="s">
        <v>5807</v>
      </c>
      <c r="D822" t="s">
        <v>5808</v>
      </c>
      <c r="E822" t="s">
        <v>5805</v>
      </c>
      <c r="F822" t="s">
        <v>3731</v>
      </c>
      <c r="G822" t="s">
        <v>863</v>
      </c>
      <c r="H822" t="s">
        <v>5809</v>
      </c>
      <c r="I822" t="s">
        <v>5810</v>
      </c>
      <c r="J822" t="s">
        <v>3792</v>
      </c>
      <c r="K822" t="e">
        <f>LEFT(_xlfn.TEXTAFTER(Table1[[#This Row],[description]],"Music On:"),10)</f>
        <v>#N/A</v>
      </c>
      <c r="L822" t="str" cm="1">
        <f t="array" ref="L82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2" t="str">
        <f>_xlfn.TEXTBEFORE(Table1[[#This Row],[Title]],{":","(","-"})</f>
        <v xml:space="preserve">TOOMA </v>
      </c>
      <c r="N822" t="e">
        <f>_xlfn.TEXTBEFORE(_xlfn.TEXTAFTER(Table1[[#This Row],[description]],"Singer:"),CHAR(10))</f>
        <v>#N/A</v>
      </c>
      <c r="O822" t="e">
        <f>_xlfn.TEXTBEFORE(_xlfn.TEXTAFTER(Table1[[#This Row],[description]],"Lyrics:"),CHAR(10))</f>
        <v>#N/A</v>
      </c>
      <c r="P822" t="e">
        <f>_xlfn.TEXTBEFORE(_xlfn.TEXTAFTER(Table1[[#This Row],[description]],"Composer:"),CHAR(10))</f>
        <v>#N/A</v>
      </c>
      <c r="Q822" t="e">
        <f>_xlfn.TEXTBEFORE(_xlfn.TEXTAFTER(Table1[[#This Row],[description]],CHAR(10)&amp;"Music:"),CHAR(10))</f>
        <v>#N/A</v>
      </c>
      <c r="R822" t="e">
        <f>_xlfn.TEXTBEFORE(_xlfn.TEXTAFTER(Table1[[#This Row],[description]],CHAR(10)&amp;"Video:"),CHAR(10))</f>
        <v>#N/A</v>
      </c>
      <c r="S822" s="1" t="e">
        <f>HYPERLINK(_xlfn.TEXTBEFORE(_xlfn.TEXTAFTER(Table1[[#This Row],[description]],"YouTube Music:"),CHAR(10)))</f>
        <v>#N/A</v>
      </c>
      <c r="T822" s="1" t="e">
        <f>HYPERLINK(_xlfn.TEXTBEFORE(_xlfn.TEXTAFTER(Table1[[#This Row],[description]],"Spotify:"),CHAR(10)))</f>
        <v>#N/A</v>
      </c>
      <c r="U822" s="1" t="e">
        <f>HYPERLINK(_xlfn.TEXTBEFORE(_xlfn.TEXTAFTER(Table1[[#This Row],[description]],"Apple Music:"),CHAR(10)))</f>
        <v>#N/A</v>
      </c>
      <c r="V822" s="1" t="e">
        <f>HYPERLINK(_xlfn.TEXTBEFORE(_xlfn.TEXTAFTER(Table1[[#This Row],[description]], "JioSaavn:"),CHAR(10)))</f>
        <v>#N/A</v>
      </c>
      <c r="W822" s="1" t="e">
        <f>HYPERLINK(_xlfn.TEXTBEFORE(_xlfn.TEXTAFTER(Table1[[#This Row],[description]], "Instagram Reel:"),CHAR(10)))</f>
        <v>#N/A</v>
      </c>
    </row>
    <row r="823" spans="1:23" x14ac:dyDescent="0.3">
      <c r="A823" t="s">
        <v>11</v>
      </c>
      <c r="B823" t="s">
        <v>5812</v>
      </c>
      <c r="C823" t="s">
        <v>5813</v>
      </c>
      <c r="D823" t="s">
        <v>5814</v>
      </c>
      <c r="E823" t="s">
        <v>5811</v>
      </c>
      <c r="F823" t="s">
        <v>3731</v>
      </c>
      <c r="G823" t="s">
        <v>530</v>
      </c>
      <c r="H823" t="s">
        <v>5815</v>
      </c>
      <c r="I823" t="s">
        <v>5816</v>
      </c>
      <c r="J823" t="s">
        <v>942</v>
      </c>
      <c r="K823" t="e">
        <f>LEFT(_xlfn.TEXTAFTER(Table1[[#This Row],[description]],"Music On:"),10)</f>
        <v>#N/A</v>
      </c>
      <c r="L823" t="str" cm="1">
        <f t="array" ref="L82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3" t="str">
        <f>_xlfn.TEXTBEFORE(Table1[[#This Row],[Title]],{":","(","-"})</f>
        <v xml:space="preserve">Enna Sohna </v>
      </c>
      <c r="N823" t="e">
        <f>_xlfn.TEXTBEFORE(_xlfn.TEXTAFTER(Table1[[#This Row],[description]],"Singer:"),CHAR(10))</f>
        <v>#N/A</v>
      </c>
      <c r="O823" t="e">
        <f>_xlfn.TEXTBEFORE(_xlfn.TEXTAFTER(Table1[[#This Row],[description]],"Lyrics:"),CHAR(10))</f>
        <v>#N/A</v>
      </c>
      <c r="P823" t="e">
        <f>_xlfn.TEXTBEFORE(_xlfn.TEXTAFTER(Table1[[#This Row],[description]],"Composer:"),CHAR(10))</f>
        <v>#N/A</v>
      </c>
      <c r="Q823" t="e">
        <f>_xlfn.TEXTBEFORE(_xlfn.TEXTAFTER(Table1[[#This Row],[description]],CHAR(10)&amp;"Music:"),CHAR(10))</f>
        <v>#N/A</v>
      </c>
      <c r="R823" t="e">
        <f>_xlfn.TEXTBEFORE(_xlfn.TEXTAFTER(Table1[[#This Row],[description]],CHAR(10)&amp;"Video:"),CHAR(10))</f>
        <v>#N/A</v>
      </c>
      <c r="S823" s="1" t="e">
        <f>HYPERLINK(_xlfn.TEXTBEFORE(_xlfn.TEXTAFTER(Table1[[#This Row],[description]],"YouTube Music:"),CHAR(10)))</f>
        <v>#N/A</v>
      </c>
      <c r="T823" s="1" t="e">
        <f>HYPERLINK(_xlfn.TEXTBEFORE(_xlfn.TEXTAFTER(Table1[[#This Row],[description]],"Spotify:"),CHAR(10)))</f>
        <v>#N/A</v>
      </c>
      <c r="U823" s="1" t="e">
        <f>HYPERLINK(_xlfn.TEXTBEFORE(_xlfn.TEXTAFTER(Table1[[#This Row],[description]],"Apple Music:"),CHAR(10)))</f>
        <v>#N/A</v>
      </c>
      <c r="V823" s="1" t="e">
        <f>HYPERLINK(_xlfn.TEXTBEFORE(_xlfn.TEXTAFTER(Table1[[#This Row],[description]], "JioSaavn:"),CHAR(10)))</f>
        <v>#N/A</v>
      </c>
      <c r="W823" s="1" t="e">
        <f>HYPERLINK(_xlfn.TEXTBEFORE(_xlfn.TEXTAFTER(Table1[[#This Row],[description]], "Instagram Reel:"),CHAR(10)))</f>
        <v>#N/A</v>
      </c>
    </row>
    <row r="824" spans="1:23" x14ac:dyDescent="0.3">
      <c r="A824" t="s">
        <v>11</v>
      </c>
      <c r="B824" t="s">
        <v>5818</v>
      </c>
      <c r="C824" t="s">
        <v>5819</v>
      </c>
      <c r="D824" t="s">
        <v>5820</v>
      </c>
      <c r="E824" t="s">
        <v>5817</v>
      </c>
      <c r="F824" t="s">
        <v>3731</v>
      </c>
      <c r="G824" t="s">
        <v>4203</v>
      </c>
      <c r="H824" t="s">
        <v>5821</v>
      </c>
      <c r="I824" t="s">
        <v>5822</v>
      </c>
      <c r="J824" t="s">
        <v>4367</v>
      </c>
      <c r="K824" t="e">
        <f>LEFT(_xlfn.TEXTAFTER(Table1[[#This Row],[description]],"Music On:"),10)</f>
        <v>#N/A</v>
      </c>
      <c r="L824" t="str" cm="1">
        <f t="array" ref="L82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4" t="str">
        <f>_xlfn.TEXTBEFORE(Table1[[#This Row],[Title]],{":","(","-"})</f>
        <v xml:space="preserve">TOOMA </v>
      </c>
      <c r="N824" t="e">
        <f>_xlfn.TEXTBEFORE(_xlfn.TEXTAFTER(Table1[[#This Row],[description]],"Singer:"),CHAR(10))</f>
        <v>#N/A</v>
      </c>
      <c r="O824" t="e">
        <f>_xlfn.TEXTBEFORE(_xlfn.TEXTAFTER(Table1[[#This Row],[description]],"Lyrics:"),CHAR(10))</f>
        <v>#N/A</v>
      </c>
      <c r="P824" t="e">
        <f>_xlfn.TEXTBEFORE(_xlfn.TEXTAFTER(Table1[[#This Row],[description]],"Composer:"),CHAR(10))</f>
        <v>#N/A</v>
      </c>
      <c r="Q824" t="e">
        <f>_xlfn.TEXTBEFORE(_xlfn.TEXTAFTER(Table1[[#This Row],[description]],CHAR(10)&amp;"Music:"),CHAR(10))</f>
        <v>#N/A</v>
      </c>
      <c r="R824" t="e">
        <f>_xlfn.TEXTBEFORE(_xlfn.TEXTAFTER(Table1[[#This Row],[description]],CHAR(10)&amp;"Video:"),CHAR(10))</f>
        <v>#N/A</v>
      </c>
      <c r="S824" s="1" t="e">
        <f>HYPERLINK(_xlfn.TEXTBEFORE(_xlfn.TEXTAFTER(Table1[[#This Row],[description]],"YouTube Music:"),CHAR(10)))</f>
        <v>#N/A</v>
      </c>
      <c r="T824" s="1" t="e">
        <f>HYPERLINK(_xlfn.TEXTBEFORE(_xlfn.TEXTAFTER(Table1[[#This Row],[description]],"Spotify:"),CHAR(10)))</f>
        <v>#N/A</v>
      </c>
      <c r="U824" s="1" t="e">
        <f>HYPERLINK(_xlfn.TEXTBEFORE(_xlfn.TEXTAFTER(Table1[[#This Row],[description]],"Apple Music:"),CHAR(10)))</f>
        <v>#N/A</v>
      </c>
      <c r="V824" s="1" t="e">
        <f>HYPERLINK(_xlfn.TEXTBEFORE(_xlfn.TEXTAFTER(Table1[[#This Row],[description]], "JioSaavn:"),CHAR(10)))</f>
        <v>#N/A</v>
      </c>
      <c r="W824" s="1" t="e">
        <f>HYPERLINK(_xlfn.TEXTBEFORE(_xlfn.TEXTAFTER(Table1[[#This Row],[description]], "Instagram Reel:"),CHAR(10)))</f>
        <v>#N/A</v>
      </c>
    </row>
    <row r="825" spans="1:23" x14ac:dyDescent="0.3">
      <c r="A825" t="s">
        <v>11</v>
      </c>
      <c r="B825" t="s">
        <v>5824</v>
      </c>
      <c r="C825" t="s">
        <v>5825</v>
      </c>
      <c r="D825" t="s">
        <v>5826</v>
      </c>
      <c r="E825" t="s">
        <v>5823</v>
      </c>
      <c r="F825" t="s">
        <v>3731</v>
      </c>
      <c r="G825" t="s">
        <v>1692</v>
      </c>
      <c r="H825" t="s">
        <v>5827</v>
      </c>
      <c r="I825" t="s">
        <v>5828</v>
      </c>
      <c r="J825" t="s">
        <v>5829</v>
      </c>
      <c r="K825" t="e">
        <f>LEFT(_xlfn.TEXTAFTER(Table1[[#This Row],[description]],"Music On:"),10)</f>
        <v>#N/A</v>
      </c>
      <c r="L825" t="str" cm="1">
        <f t="array" ref="L82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5" t="str">
        <f>_xlfn.TEXTBEFORE(Table1[[#This Row],[Title]],{":","(","-"})</f>
        <v xml:space="preserve">PEG </v>
      </c>
      <c r="N825" t="e">
        <f>_xlfn.TEXTBEFORE(_xlfn.TEXTAFTER(Table1[[#This Row],[description]],"Singer:"),CHAR(10))</f>
        <v>#N/A</v>
      </c>
      <c r="O825" t="e">
        <f>_xlfn.TEXTBEFORE(_xlfn.TEXTAFTER(Table1[[#This Row],[description]],"Lyrics:"),CHAR(10))</f>
        <v>#N/A</v>
      </c>
      <c r="P825" t="e">
        <f>_xlfn.TEXTBEFORE(_xlfn.TEXTAFTER(Table1[[#This Row],[description]],"Composer:"),CHAR(10))</f>
        <v>#N/A</v>
      </c>
      <c r="Q825" t="e">
        <f>_xlfn.TEXTBEFORE(_xlfn.TEXTAFTER(Table1[[#This Row],[description]],CHAR(10)&amp;"Music:"),CHAR(10))</f>
        <v>#N/A</v>
      </c>
      <c r="R825" t="e">
        <f>_xlfn.TEXTBEFORE(_xlfn.TEXTAFTER(Table1[[#This Row],[description]],CHAR(10)&amp;"Video:"),CHAR(10))</f>
        <v>#N/A</v>
      </c>
      <c r="S825" s="1" t="e">
        <f>HYPERLINK(_xlfn.TEXTBEFORE(_xlfn.TEXTAFTER(Table1[[#This Row],[description]],"YouTube Music:"),CHAR(10)))</f>
        <v>#N/A</v>
      </c>
      <c r="T825" s="1" t="e">
        <f>HYPERLINK(_xlfn.TEXTBEFORE(_xlfn.TEXTAFTER(Table1[[#This Row],[description]],"Spotify:"),CHAR(10)))</f>
        <v>#N/A</v>
      </c>
      <c r="U825" s="1" t="e">
        <f>HYPERLINK(_xlfn.TEXTBEFORE(_xlfn.TEXTAFTER(Table1[[#This Row],[description]],"Apple Music:"),CHAR(10)))</f>
        <v>#N/A</v>
      </c>
      <c r="V825" s="1" t="e">
        <f>HYPERLINK(_xlfn.TEXTBEFORE(_xlfn.TEXTAFTER(Table1[[#This Row],[description]], "JioSaavn:"),CHAR(10)))</f>
        <v>#N/A</v>
      </c>
      <c r="W825" s="1" t="e">
        <f>HYPERLINK(_xlfn.TEXTBEFORE(_xlfn.TEXTAFTER(Table1[[#This Row],[description]], "Instagram Reel:"),CHAR(10)))</f>
        <v>#N/A</v>
      </c>
    </row>
    <row r="826" spans="1:23" x14ac:dyDescent="0.3">
      <c r="A826" t="s">
        <v>11</v>
      </c>
      <c r="B826" t="s">
        <v>5831</v>
      </c>
      <c r="C826" t="s">
        <v>5832</v>
      </c>
      <c r="D826" t="s">
        <v>5833</v>
      </c>
      <c r="E826" t="s">
        <v>5830</v>
      </c>
      <c r="F826" t="s">
        <v>3731</v>
      </c>
      <c r="G826" t="s">
        <v>3500</v>
      </c>
      <c r="H826" t="s">
        <v>5834</v>
      </c>
      <c r="I826" t="s">
        <v>5835</v>
      </c>
      <c r="J826" t="s">
        <v>1380</v>
      </c>
      <c r="K826" t="e">
        <f>LEFT(_xlfn.TEXTAFTER(Table1[[#This Row],[description]],"Music On:"),10)</f>
        <v>#N/A</v>
      </c>
      <c r="L826" t="str" cm="1">
        <f t="array" ref="L82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6" t="str">
        <f>_xlfn.TEXTBEFORE(Table1[[#This Row],[Title]],{":","(","-"})</f>
        <v xml:space="preserve">PEG </v>
      </c>
      <c r="N826" t="e">
        <f>_xlfn.TEXTBEFORE(_xlfn.TEXTAFTER(Table1[[#This Row],[description]],"Singer:"),CHAR(10))</f>
        <v>#N/A</v>
      </c>
      <c r="O826" t="e">
        <f>_xlfn.TEXTBEFORE(_xlfn.TEXTAFTER(Table1[[#This Row],[description]],"Lyrics:"),CHAR(10))</f>
        <v>#N/A</v>
      </c>
      <c r="P826" t="e">
        <f>_xlfn.TEXTBEFORE(_xlfn.TEXTAFTER(Table1[[#This Row],[description]],"Composer:"),CHAR(10))</f>
        <v>#N/A</v>
      </c>
      <c r="Q826" t="e">
        <f>_xlfn.TEXTBEFORE(_xlfn.TEXTAFTER(Table1[[#This Row],[description]],CHAR(10)&amp;"Music:"),CHAR(10))</f>
        <v>#N/A</v>
      </c>
      <c r="R826" t="e">
        <f>_xlfn.TEXTBEFORE(_xlfn.TEXTAFTER(Table1[[#This Row],[description]],CHAR(10)&amp;"Video:"),CHAR(10))</f>
        <v>#N/A</v>
      </c>
      <c r="S826" s="1" t="e">
        <f>HYPERLINK(_xlfn.TEXTBEFORE(_xlfn.TEXTAFTER(Table1[[#This Row],[description]],"YouTube Music:"),CHAR(10)))</f>
        <v>#N/A</v>
      </c>
      <c r="T826" s="1" t="e">
        <f>HYPERLINK(_xlfn.TEXTBEFORE(_xlfn.TEXTAFTER(Table1[[#This Row],[description]],"Spotify:"),CHAR(10)))</f>
        <v>#N/A</v>
      </c>
      <c r="U826" s="1" t="e">
        <f>HYPERLINK(_xlfn.TEXTBEFORE(_xlfn.TEXTAFTER(Table1[[#This Row],[description]],"Apple Music:"),CHAR(10)))</f>
        <v>#N/A</v>
      </c>
      <c r="V826" s="1" t="e">
        <f>HYPERLINK(_xlfn.TEXTBEFORE(_xlfn.TEXTAFTER(Table1[[#This Row],[description]], "JioSaavn:"),CHAR(10)))</f>
        <v>#N/A</v>
      </c>
      <c r="W826" s="1" t="e">
        <f>HYPERLINK(_xlfn.TEXTBEFORE(_xlfn.TEXTAFTER(Table1[[#This Row],[description]], "Instagram Reel:"),CHAR(10)))</f>
        <v>#N/A</v>
      </c>
    </row>
    <row r="827" spans="1:23" x14ac:dyDescent="0.3">
      <c r="A827" t="s">
        <v>11</v>
      </c>
      <c r="B827" t="s">
        <v>5837</v>
      </c>
      <c r="C827" t="s">
        <v>5838</v>
      </c>
      <c r="D827" t="s">
        <v>5839</v>
      </c>
      <c r="E827" t="s">
        <v>5836</v>
      </c>
      <c r="F827" t="s">
        <v>16</v>
      </c>
      <c r="G827" t="s">
        <v>2852</v>
      </c>
      <c r="H827" t="s">
        <v>5840</v>
      </c>
      <c r="I827" t="s">
        <v>5841</v>
      </c>
      <c r="J827" t="s">
        <v>5842</v>
      </c>
      <c r="K827" t="e">
        <f>LEFT(_xlfn.TEXTAFTER(Table1[[#This Row],[description]],"Music On:"),10)</f>
        <v>#N/A</v>
      </c>
      <c r="L827" t="str" cm="1">
        <f t="array" ref="L82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7" t="str">
        <f>_xlfn.TEXTBEFORE(Table1[[#This Row],[Title]],{":","(","-"})</f>
        <v xml:space="preserve">SOHNEYA </v>
      </c>
      <c r="N827" t="e">
        <f>_xlfn.TEXTBEFORE(_xlfn.TEXTAFTER(Table1[[#This Row],[description]],"Singer:"),CHAR(10))</f>
        <v>#N/A</v>
      </c>
      <c r="O827" t="e">
        <f>_xlfn.TEXTBEFORE(_xlfn.TEXTAFTER(Table1[[#This Row],[description]],"Lyrics:"),CHAR(10))</f>
        <v>#N/A</v>
      </c>
      <c r="P827" t="e">
        <f>_xlfn.TEXTBEFORE(_xlfn.TEXTAFTER(Table1[[#This Row],[description]],"Composer:"),CHAR(10))</f>
        <v>#N/A</v>
      </c>
      <c r="Q827" t="e">
        <f>_xlfn.TEXTBEFORE(_xlfn.TEXTAFTER(Table1[[#This Row],[description]],CHAR(10)&amp;"Music:"),CHAR(10))</f>
        <v>#N/A</v>
      </c>
      <c r="R827" t="e">
        <f>_xlfn.TEXTBEFORE(_xlfn.TEXTAFTER(Table1[[#This Row],[description]],CHAR(10)&amp;"Video:"),CHAR(10))</f>
        <v>#N/A</v>
      </c>
      <c r="S827" s="1" t="e">
        <f>HYPERLINK(_xlfn.TEXTBEFORE(_xlfn.TEXTAFTER(Table1[[#This Row],[description]],"YouTube Music:"),CHAR(10)))</f>
        <v>#N/A</v>
      </c>
      <c r="T827" s="1" t="e">
        <f>HYPERLINK(_xlfn.TEXTBEFORE(_xlfn.TEXTAFTER(Table1[[#This Row],[description]],"Spotify:"),CHAR(10)))</f>
        <v>#N/A</v>
      </c>
      <c r="U827" s="1" t="e">
        <f>HYPERLINK(_xlfn.TEXTBEFORE(_xlfn.TEXTAFTER(Table1[[#This Row],[description]],"Apple Music:"),CHAR(10)))</f>
        <v>#N/A</v>
      </c>
      <c r="V827" s="1" t="e">
        <f>HYPERLINK(_xlfn.TEXTBEFORE(_xlfn.TEXTAFTER(Table1[[#This Row],[description]], "JioSaavn:"),CHAR(10)))</f>
        <v>#N/A</v>
      </c>
      <c r="W827" s="1" t="e">
        <f>HYPERLINK(_xlfn.TEXTBEFORE(_xlfn.TEXTAFTER(Table1[[#This Row],[description]], "Instagram Reel:"),CHAR(10)))</f>
        <v>#N/A</v>
      </c>
    </row>
    <row r="828" spans="1:23" x14ac:dyDescent="0.3">
      <c r="A828" t="s">
        <v>11</v>
      </c>
      <c r="B828" t="s">
        <v>5844</v>
      </c>
      <c r="C828" t="s">
        <v>5845</v>
      </c>
      <c r="D828" t="s">
        <v>5846</v>
      </c>
      <c r="E828" t="s">
        <v>5843</v>
      </c>
      <c r="F828" t="s">
        <v>3731</v>
      </c>
      <c r="G828" t="s">
        <v>3325</v>
      </c>
      <c r="H828" t="s">
        <v>5847</v>
      </c>
      <c r="I828" t="s">
        <v>5848</v>
      </c>
      <c r="J828" t="s">
        <v>5849</v>
      </c>
      <c r="K828" t="e">
        <f>LEFT(_xlfn.TEXTAFTER(Table1[[#This Row],[description]],"Music On:"),10)</f>
        <v>#N/A</v>
      </c>
      <c r="L828" t="str" cm="1">
        <f t="array" ref="L82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8" t="str">
        <f>_xlfn.TEXTBEFORE(Table1[[#This Row],[Title]],{":","(","-"})</f>
        <v xml:space="preserve">SOHNEYA </v>
      </c>
      <c r="N828" t="e">
        <f>_xlfn.TEXTBEFORE(_xlfn.TEXTAFTER(Table1[[#This Row],[description]],"Singer:"),CHAR(10))</f>
        <v>#N/A</v>
      </c>
      <c r="O828" t="e">
        <f>_xlfn.TEXTBEFORE(_xlfn.TEXTAFTER(Table1[[#This Row],[description]],"Lyrics:"),CHAR(10))</f>
        <v>#N/A</v>
      </c>
      <c r="P828" t="e">
        <f>_xlfn.TEXTBEFORE(_xlfn.TEXTAFTER(Table1[[#This Row],[description]],"Composer:"),CHAR(10))</f>
        <v>#N/A</v>
      </c>
      <c r="Q828" t="e">
        <f>_xlfn.TEXTBEFORE(_xlfn.TEXTAFTER(Table1[[#This Row],[description]],CHAR(10)&amp;"Music:"),CHAR(10))</f>
        <v>#N/A</v>
      </c>
      <c r="R828" t="e">
        <f>_xlfn.TEXTBEFORE(_xlfn.TEXTAFTER(Table1[[#This Row],[description]],CHAR(10)&amp;"Video:"),CHAR(10))</f>
        <v>#N/A</v>
      </c>
      <c r="S828" s="1" t="e">
        <f>HYPERLINK(_xlfn.TEXTBEFORE(_xlfn.TEXTAFTER(Table1[[#This Row],[description]],"YouTube Music:"),CHAR(10)))</f>
        <v>#N/A</v>
      </c>
      <c r="T828" s="1" t="e">
        <f>HYPERLINK(_xlfn.TEXTBEFORE(_xlfn.TEXTAFTER(Table1[[#This Row],[description]],"Spotify:"),CHAR(10)))</f>
        <v>#N/A</v>
      </c>
      <c r="U828" s="1" t="e">
        <f>HYPERLINK(_xlfn.TEXTBEFORE(_xlfn.TEXTAFTER(Table1[[#This Row],[description]],"Apple Music:"),CHAR(10)))</f>
        <v>#N/A</v>
      </c>
      <c r="V828" s="1" t="e">
        <f>HYPERLINK(_xlfn.TEXTBEFORE(_xlfn.TEXTAFTER(Table1[[#This Row],[description]], "JioSaavn:"),CHAR(10)))</f>
        <v>#N/A</v>
      </c>
      <c r="W828" s="1" t="e">
        <f>HYPERLINK(_xlfn.TEXTBEFORE(_xlfn.TEXTAFTER(Table1[[#This Row],[description]], "Instagram Reel:"),CHAR(10)))</f>
        <v>#N/A</v>
      </c>
    </row>
    <row r="829" spans="1:23" x14ac:dyDescent="0.3">
      <c r="A829" t="s">
        <v>11</v>
      </c>
      <c r="B829" t="s">
        <v>5851</v>
      </c>
      <c r="C829" t="s">
        <v>5852</v>
      </c>
      <c r="D829" t="s">
        <v>5853</v>
      </c>
      <c r="E829" t="s">
        <v>5850</v>
      </c>
      <c r="F829" t="s">
        <v>3731</v>
      </c>
      <c r="G829" t="s">
        <v>3296</v>
      </c>
      <c r="H829" t="s">
        <v>5854</v>
      </c>
      <c r="I829" t="s">
        <v>5855</v>
      </c>
      <c r="J829" t="s">
        <v>5856</v>
      </c>
      <c r="K829" t="e">
        <f>LEFT(_xlfn.TEXTAFTER(Table1[[#This Row],[description]],"Music On:"),10)</f>
        <v>#N/A</v>
      </c>
      <c r="L829" t="str" cm="1">
        <f t="array" ref="L82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29" t="str">
        <f>_xlfn.TEXTBEFORE(Table1[[#This Row],[Title]],{":","(","-"})</f>
        <v xml:space="preserve">U TURN  </v>
      </c>
      <c r="N829" t="e">
        <f>_xlfn.TEXTBEFORE(_xlfn.TEXTAFTER(Table1[[#This Row],[description]],"Singer:"),CHAR(10))</f>
        <v>#N/A</v>
      </c>
      <c r="O829" t="e">
        <f>_xlfn.TEXTBEFORE(_xlfn.TEXTAFTER(Table1[[#This Row],[description]],"Lyrics:"),CHAR(10))</f>
        <v>#N/A</v>
      </c>
      <c r="P829" t="e">
        <f>_xlfn.TEXTBEFORE(_xlfn.TEXTAFTER(Table1[[#This Row],[description]],"Composer:"),CHAR(10))</f>
        <v>#N/A</v>
      </c>
      <c r="Q829" t="e">
        <f>_xlfn.TEXTBEFORE(_xlfn.TEXTAFTER(Table1[[#This Row],[description]],CHAR(10)&amp;"Music:"),CHAR(10))</f>
        <v>#N/A</v>
      </c>
      <c r="R829" t="e">
        <f>_xlfn.TEXTBEFORE(_xlfn.TEXTAFTER(Table1[[#This Row],[description]],CHAR(10)&amp;"Video:"),CHAR(10))</f>
        <v>#N/A</v>
      </c>
      <c r="S829" s="1" t="e">
        <f>HYPERLINK(_xlfn.TEXTBEFORE(_xlfn.TEXTAFTER(Table1[[#This Row],[description]],"YouTube Music:"),CHAR(10)))</f>
        <v>#N/A</v>
      </c>
      <c r="T829" s="1" t="e">
        <f>HYPERLINK(_xlfn.TEXTBEFORE(_xlfn.TEXTAFTER(Table1[[#This Row],[description]],"Spotify:"),CHAR(10)))</f>
        <v>#N/A</v>
      </c>
      <c r="U829" s="1" t="e">
        <f>HYPERLINK(_xlfn.TEXTBEFORE(_xlfn.TEXTAFTER(Table1[[#This Row],[description]],"Apple Music:"),CHAR(10)))</f>
        <v>#N/A</v>
      </c>
      <c r="V829" s="1" t="e">
        <f>HYPERLINK(_xlfn.TEXTBEFORE(_xlfn.TEXTAFTER(Table1[[#This Row],[description]], "JioSaavn:"),CHAR(10)))</f>
        <v>#N/A</v>
      </c>
      <c r="W829" s="1" t="e">
        <f>HYPERLINK(_xlfn.TEXTBEFORE(_xlfn.TEXTAFTER(Table1[[#This Row],[description]], "Instagram Reel:"),CHAR(10)))</f>
        <v>#N/A</v>
      </c>
    </row>
    <row r="830" spans="1:23" x14ac:dyDescent="0.3">
      <c r="A830" t="s">
        <v>11</v>
      </c>
      <c r="B830" t="s">
        <v>5858</v>
      </c>
      <c r="C830" t="s">
        <v>5859</v>
      </c>
      <c r="D830" t="s">
        <v>5860</v>
      </c>
      <c r="E830" t="s">
        <v>5857</v>
      </c>
      <c r="F830" t="s">
        <v>3731</v>
      </c>
      <c r="G830" t="s">
        <v>262</v>
      </c>
      <c r="H830" t="s">
        <v>5861</v>
      </c>
      <c r="I830" t="s">
        <v>5862</v>
      </c>
      <c r="J830" t="s">
        <v>5863</v>
      </c>
      <c r="K830" t="e">
        <f>LEFT(_xlfn.TEXTAFTER(Table1[[#This Row],[description]],"Music On:"),10)</f>
        <v>#N/A</v>
      </c>
      <c r="L830" t="str" cm="1">
        <f t="array" ref="L83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0" t="str">
        <f>_xlfn.TEXTBEFORE(Table1[[#This Row],[Title]],{":","(","-"})</f>
        <v xml:space="preserve">GURI Ft. TANYA </v>
      </c>
      <c r="N830" t="e">
        <f>_xlfn.TEXTBEFORE(_xlfn.TEXTAFTER(Table1[[#This Row],[description]],"Singer:"),CHAR(10))</f>
        <v>#N/A</v>
      </c>
      <c r="O830" t="e">
        <f>_xlfn.TEXTBEFORE(_xlfn.TEXTAFTER(Table1[[#This Row],[description]],"Lyrics:"),CHAR(10))</f>
        <v>#N/A</v>
      </c>
      <c r="P830" t="e">
        <f>_xlfn.TEXTBEFORE(_xlfn.TEXTAFTER(Table1[[#This Row],[description]],"Composer:"),CHAR(10))</f>
        <v>#N/A</v>
      </c>
      <c r="Q830" t="e">
        <f>_xlfn.TEXTBEFORE(_xlfn.TEXTAFTER(Table1[[#This Row],[description]],CHAR(10)&amp;"Music:"),CHAR(10))</f>
        <v>#N/A</v>
      </c>
      <c r="R830" t="e">
        <f>_xlfn.TEXTBEFORE(_xlfn.TEXTAFTER(Table1[[#This Row],[description]],CHAR(10)&amp;"Video:"),CHAR(10))</f>
        <v>#N/A</v>
      </c>
      <c r="S830" s="1" t="e">
        <f>HYPERLINK(_xlfn.TEXTBEFORE(_xlfn.TEXTAFTER(Table1[[#This Row],[description]],"YouTube Music:"),CHAR(10)))</f>
        <v>#N/A</v>
      </c>
      <c r="T830" s="1" t="e">
        <f>HYPERLINK(_xlfn.TEXTBEFORE(_xlfn.TEXTAFTER(Table1[[#This Row],[description]],"Spotify:"),CHAR(10)))</f>
        <v>#N/A</v>
      </c>
      <c r="U830" s="1" t="e">
        <f>HYPERLINK(_xlfn.TEXTBEFORE(_xlfn.TEXTAFTER(Table1[[#This Row],[description]],"Apple Music:"),CHAR(10)))</f>
        <v>#N/A</v>
      </c>
      <c r="V830" s="1" t="e">
        <f>HYPERLINK(_xlfn.TEXTBEFORE(_xlfn.TEXTAFTER(Table1[[#This Row],[description]], "JioSaavn:"),CHAR(10)))</f>
        <v>#N/A</v>
      </c>
      <c r="W830" s="1" t="e">
        <f>HYPERLINK(_xlfn.TEXTBEFORE(_xlfn.TEXTAFTER(Table1[[#This Row],[description]], "Instagram Reel:"),CHAR(10)))</f>
        <v>#N/A</v>
      </c>
    </row>
    <row r="831" spans="1:23" x14ac:dyDescent="0.3">
      <c r="A831" t="s">
        <v>11</v>
      </c>
      <c r="B831" t="s">
        <v>5865</v>
      </c>
      <c r="C831" t="s">
        <v>5866</v>
      </c>
      <c r="D831" t="s">
        <v>5867</v>
      </c>
      <c r="E831" t="s">
        <v>5864</v>
      </c>
      <c r="F831" t="s">
        <v>3731</v>
      </c>
      <c r="G831" t="s">
        <v>307</v>
      </c>
      <c r="H831" t="s">
        <v>5868</v>
      </c>
      <c r="I831" t="s">
        <v>5869</v>
      </c>
      <c r="J831" t="s">
        <v>5870</v>
      </c>
      <c r="K831" t="e">
        <f>LEFT(_xlfn.TEXTAFTER(Table1[[#This Row],[description]],"Music On:"),10)</f>
        <v>#N/A</v>
      </c>
      <c r="L831" t="str" cm="1">
        <f t="array" ref="L83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1" t="str">
        <f>_xlfn.TEXTBEFORE(Table1[[#This Row],[Title]],{":","(","-"})</f>
        <v xml:space="preserve">SACH DASSDE </v>
      </c>
      <c r="N831" t="e">
        <f>_xlfn.TEXTBEFORE(_xlfn.TEXTAFTER(Table1[[#This Row],[description]],"Singer:"),CHAR(10))</f>
        <v>#N/A</v>
      </c>
      <c r="O831" t="e">
        <f>_xlfn.TEXTBEFORE(_xlfn.TEXTAFTER(Table1[[#This Row],[description]],"Lyrics:"),CHAR(10))</f>
        <v>#N/A</v>
      </c>
      <c r="P831" t="e">
        <f>_xlfn.TEXTBEFORE(_xlfn.TEXTAFTER(Table1[[#This Row],[description]],"Composer:"),CHAR(10))</f>
        <v>#N/A</v>
      </c>
      <c r="Q831" t="e">
        <f>_xlfn.TEXTBEFORE(_xlfn.TEXTAFTER(Table1[[#This Row],[description]],CHAR(10)&amp;"Music:"),CHAR(10))</f>
        <v>#N/A</v>
      </c>
      <c r="R831" t="e">
        <f>_xlfn.TEXTBEFORE(_xlfn.TEXTAFTER(Table1[[#This Row],[description]],CHAR(10)&amp;"Video:"),CHAR(10))</f>
        <v>#N/A</v>
      </c>
      <c r="S831" s="1" t="e">
        <f>HYPERLINK(_xlfn.TEXTBEFORE(_xlfn.TEXTAFTER(Table1[[#This Row],[description]],"YouTube Music:"),CHAR(10)))</f>
        <v>#N/A</v>
      </c>
      <c r="T831" s="1" t="e">
        <f>HYPERLINK(_xlfn.TEXTBEFORE(_xlfn.TEXTAFTER(Table1[[#This Row],[description]],"Spotify:"),CHAR(10)))</f>
        <v>#N/A</v>
      </c>
      <c r="U831" s="1" t="e">
        <f>HYPERLINK(_xlfn.TEXTBEFORE(_xlfn.TEXTAFTER(Table1[[#This Row],[description]],"Apple Music:"),CHAR(10)))</f>
        <v>#N/A</v>
      </c>
      <c r="V831" s="1" t="e">
        <f>HYPERLINK(_xlfn.TEXTBEFORE(_xlfn.TEXTAFTER(Table1[[#This Row],[description]], "JioSaavn:"),CHAR(10)))</f>
        <v>#N/A</v>
      </c>
      <c r="W831" s="1" t="e">
        <f>HYPERLINK(_xlfn.TEXTBEFORE(_xlfn.TEXTAFTER(Table1[[#This Row],[description]], "Instagram Reel:"),CHAR(10)))</f>
        <v>#N/A</v>
      </c>
    </row>
    <row r="832" spans="1:23" x14ac:dyDescent="0.3">
      <c r="A832" t="s">
        <v>11</v>
      </c>
      <c r="B832" t="s">
        <v>5872</v>
      </c>
      <c r="C832" t="s">
        <v>5873</v>
      </c>
      <c r="D832" t="s">
        <v>5874</v>
      </c>
      <c r="E832" t="s">
        <v>5871</v>
      </c>
      <c r="F832" t="s">
        <v>3731</v>
      </c>
      <c r="G832" t="s">
        <v>4129</v>
      </c>
      <c r="H832" t="s">
        <v>5875</v>
      </c>
      <c r="I832" t="s">
        <v>5876</v>
      </c>
      <c r="J832" t="s">
        <v>1343</v>
      </c>
      <c r="K832" t="e">
        <f>LEFT(_xlfn.TEXTAFTER(Table1[[#This Row],[description]],"Music On:"),10)</f>
        <v>#N/A</v>
      </c>
      <c r="L832" t="str" cm="1">
        <f t="array" ref="L83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2" t="str">
        <f>_xlfn.TEXTBEFORE(Table1[[#This Row],[Title]],{":","(","-"})</f>
        <v xml:space="preserve">SACH DASSDE </v>
      </c>
      <c r="N832" t="e">
        <f>_xlfn.TEXTBEFORE(_xlfn.TEXTAFTER(Table1[[#This Row],[description]],"Singer:"),CHAR(10))</f>
        <v>#N/A</v>
      </c>
      <c r="O832" t="e">
        <f>_xlfn.TEXTBEFORE(_xlfn.TEXTAFTER(Table1[[#This Row],[description]],"Lyrics:"),CHAR(10))</f>
        <v>#N/A</v>
      </c>
      <c r="P832" t="e">
        <f>_xlfn.TEXTBEFORE(_xlfn.TEXTAFTER(Table1[[#This Row],[description]],"Composer:"),CHAR(10))</f>
        <v>#N/A</v>
      </c>
      <c r="Q832" t="e">
        <f>_xlfn.TEXTBEFORE(_xlfn.TEXTAFTER(Table1[[#This Row],[description]],CHAR(10)&amp;"Music:"),CHAR(10))</f>
        <v>#N/A</v>
      </c>
      <c r="R832" t="e">
        <f>_xlfn.TEXTBEFORE(_xlfn.TEXTAFTER(Table1[[#This Row],[description]],CHAR(10)&amp;"Video:"),CHAR(10))</f>
        <v>#N/A</v>
      </c>
      <c r="S832" s="1" t="e">
        <f>HYPERLINK(_xlfn.TEXTBEFORE(_xlfn.TEXTAFTER(Table1[[#This Row],[description]],"YouTube Music:"),CHAR(10)))</f>
        <v>#N/A</v>
      </c>
      <c r="T832" s="1" t="e">
        <f>HYPERLINK(_xlfn.TEXTBEFORE(_xlfn.TEXTAFTER(Table1[[#This Row],[description]],"Spotify:"),CHAR(10)))</f>
        <v>#N/A</v>
      </c>
      <c r="U832" s="1" t="e">
        <f>HYPERLINK(_xlfn.TEXTBEFORE(_xlfn.TEXTAFTER(Table1[[#This Row],[description]],"Apple Music:"),CHAR(10)))</f>
        <v>#N/A</v>
      </c>
      <c r="V832" s="1" t="e">
        <f>HYPERLINK(_xlfn.TEXTBEFORE(_xlfn.TEXTAFTER(Table1[[#This Row],[description]], "JioSaavn:"),CHAR(10)))</f>
        <v>#N/A</v>
      </c>
      <c r="W832" s="1" t="e">
        <f>HYPERLINK(_xlfn.TEXTBEFORE(_xlfn.TEXTAFTER(Table1[[#This Row],[description]], "Instagram Reel:"),CHAR(10)))</f>
        <v>#N/A</v>
      </c>
    </row>
    <row r="833" spans="1:23" x14ac:dyDescent="0.3">
      <c r="A833" t="s">
        <v>11</v>
      </c>
      <c r="B833" t="s">
        <v>5878</v>
      </c>
      <c r="C833" t="s">
        <v>5879</v>
      </c>
      <c r="D833" t="s">
        <v>5880</v>
      </c>
      <c r="E833" t="s">
        <v>5877</v>
      </c>
      <c r="F833" t="s">
        <v>16</v>
      </c>
      <c r="G833" t="s">
        <v>2244</v>
      </c>
      <c r="H833" t="s">
        <v>5881</v>
      </c>
      <c r="I833" t="s">
        <v>5882</v>
      </c>
      <c r="J833" t="s">
        <v>5883</v>
      </c>
      <c r="K833" t="e">
        <f>LEFT(_xlfn.TEXTAFTER(Table1[[#This Row],[description]],"Music On:"),10)</f>
        <v>#N/A</v>
      </c>
      <c r="L833" t="str" cm="1">
        <f t="array" ref="L83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3" t="str">
        <f>_xlfn.TEXTBEFORE(Table1[[#This Row],[Title]],{":","(","-"})</f>
        <v xml:space="preserve">SUIT </v>
      </c>
      <c r="N833" t="e">
        <f>_xlfn.TEXTBEFORE(_xlfn.TEXTAFTER(Table1[[#This Row],[description]],"Singer:"),CHAR(10))</f>
        <v>#N/A</v>
      </c>
      <c r="O833" t="e">
        <f>_xlfn.TEXTBEFORE(_xlfn.TEXTAFTER(Table1[[#This Row],[description]],"Lyrics:"),CHAR(10))</f>
        <v>#N/A</v>
      </c>
      <c r="P833" t="e">
        <f>_xlfn.TEXTBEFORE(_xlfn.TEXTAFTER(Table1[[#This Row],[description]],"Composer:"),CHAR(10))</f>
        <v>#N/A</v>
      </c>
      <c r="Q833" t="e">
        <f>_xlfn.TEXTBEFORE(_xlfn.TEXTAFTER(Table1[[#This Row],[description]],CHAR(10)&amp;"Music:"),CHAR(10))</f>
        <v>#N/A</v>
      </c>
      <c r="R833" t="e">
        <f>_xlfn.TEXTBEFORE(_xlfn.TEXTAFTER(Table1[[#This Row],[description]],CHAR(10)&amp;"Video:"),CHAR(10))</f>
        <v>#N/A</v>
      </c>
      <c r="S833" s="1" t="e">
        <f>HYPERLINK(_xlfn.TEXTBEFORE(_xlfn.TEXTAFTER(Table1[[#This Row],[description]],"YouTube Music:"),CHAR(10)))</f>
        <v>#N/A</v>
      </c>
      <c r="T833" s="1" t="e">
        <f>HYPERLINK(_xlfn.TEXTBEFORE(_xlfn.TEXTAFTER(Table1[[#This Row],[description]],"Spotify:"),CHAR(10)))</f>
        <v>#N/A</v>
      </c>
      <c r="U833" s="1" t="e">
        <f>HYPERLINK(_xlfn.TEXTBEFORE(_xlfn.TEXTAFTER(Table1[[#This Row],[description]],"Apple Music:"),CHAR(10)))</f>
        <v>#N/A</v>
      </c>
      <c r="V833" s="1" t="e">
        <f>HYPERLINK(_xlfn.TEXTBEFORE(_xlfn.TEXTAFTER(Table1[[#This Row],[description]], "JioSaavn:"),CHAR(10)))</f>
        <v>#N/A</v>
      </c>
      <c r="W833" s="1" t="e">
        <f>HYPERLINK(_xlfn.TEXTBEFORE(_xlfn.TEXTAFTER(Table1[[#This Row],[description]], "Instagram Reel:"),CHAR(10)))</f>
        <v>#N/A</v>
      </c>
    </row>
    <row r="834" spans="1:23" x14ac:dyDescent="0.3">
      <c r="A834" t="s">
        <v>11</v>
      </c>
      <c r="B834" t="s">
        <v>5885</v>
      </c>
      <c r="C834" t="s">
        <v>5886</v>
      </c>
      <c r="D834" t="s">
        <v>5887</v>
      </c>
      <c r="E834" t="s">
        <v>5884</v>
      </c>
      <c r="F834" t="s">
        <v>3731</v>
      </c>
      <c r="G834" t="s">
        <v>5888</v>
      </c>
      <c r="H834" t="s">
        <v>5889</v>
      </c>
      <c r="I834" t="s">
        <v>5890</v>
      </c>
      <c r="J834" t="s">
        <v>5891</v>
      </c>
      <c r="K834" t="e">
        <f>LEFT(_xlfn.TEXTAFTER(Table1[[#This Row],[description]],"Music On:"),10)</f>
        <v>#N/A</v>
      </c>
      <c r="L834" t="str" cm="1">
        <f t="array" ref="L83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4" t="str">
        <f>_xlfn.TEXTBEFORE(Table1[[#This Row],[Title]],{":","(","-"})</f>
        <v xml:space="preserve">SUIT </v>
      </c>
      <c r="N834" t="e">
        <f>_xlfn.TEXTBEFORE(_xlfn.TEXTAFTER(Table1[[#This Row],[description]],"Singer:"),CHAR(10))</f>
        <v>#N/A</v>
      </c>
      <c r="O834" t="e">
        <f>_xlfn.TEXTBEFORE(_xlfn.TEXTAFTER(Table1[[#This Row],[description]],"Lyrics:"),CHAR(10))</f>
        <v>#N/A</v>
      </c>
      <c r="P834" t="e">
        <f>_xlfn.TEXTBEFORE(_xlfn.TEXTAFTER(Table1[[#This Row],[description]],"Composer:"),CHAR(10))</f>
        <v>#N/A</v>
      </c>
      <c r="Q834" t="e">
        <f>_xlfn.TEXTBEFORE(_xlfn.TEXTAFTER(Table1[[#This Row],[description]],CHAR(10)&amp;"Music:"),CHAR(10))</f>
        <v>#N/A</v>
      </c>
      <c r="R834" t="e">
        <f>_xlfn.TEXTBEFORE(_xlfn.TEXTAFTER(Table1[[#This Row],[description]],CHAR(10)&amp;"Video:"),CHAR(10))</f>
        <v>#N/A</v>
      </c>
      <c r="S834" s="1" t="e">
        <f>HYPERLINK(_xlfn.TEXTBEFORE(_xlfn.TEXTAFTER(Table1[[#This Row],[description]],"YouTube Music:"),CHAR(10)))</f>
        <v>#N/A</v>
      </c>
      <c r="T834" s="1" t="e">
        <f>HYPERLINK(_xlfn.TEXTBEFORE(_xlfn.TEXTAFTER(Table1[[#This Row],[description]],"Spotify:"),CHAR(10)))</f>
        <v>#N/A</v>
      </c>
      <c r="U834" s="1" t="e">
        <f>HYPERLINK(_xlfn.TEXTBEFORE(_xlfn.TEXTAFTER(Table1[[#This Row],[description]],"Apple Music:"),CHAR(10)))</f>
        <v>#N/A</v>
      </c>
      <c r="V834" s="1" t="e">
        <f>HYPERLINK(_xlfn.TEXTBEFORE(_xlfn.TEXTAFTER(Table1[[#This Row],[description]], "JioSaavn:"),CHAR(10)))</f>
        <v>#N/A</v>
      </c>
      <c r="W834" s="1" t="e">
        <f>HYPERLINK(_xlfn.TEXTBEFORE(_xlfn.TEXTAFTER(Table1[[#This Row],[description]], "Instagram Reel:"),CHAR(10)))</f>
        <v>#N/A</v>
      </c>
    </row>
    <row r="835" spans="1:23" x14ac:dyDescent="0.3">
      <c r="A835" t="s">
        <v>11</v>
      </c>
      <c r="B835" t="s">
        <v>5893</v>
      </c>
      <c r="C835" t="s">
        <v>5894</v>
      </c>
      <c r="D835" t="s">
        <v>5895</v>
      </c>
      <c r="E835" t="s">
        <v>5892</v>
      </c>
      <c r="F835" t="s">
        <v>16</v>
      </c>
      <c r="G835" t="s">
        <v>2900</v>
      </c>
      <c r="H835" t="s">
        <v>5896</v>
      </c>
      <c r="I835" t="s">
        <v>5897</v>
      </c>
      <c r="J835" t="s">
        <v>5898</v>
      </c>
      <c r="K835" t="e">
        <f>LEFT(_xlfn.TEXTAFTER(Table1[[#This Row],[description]],"Music On:"),10)</f>
        <v>#N/A</v>
      </c>
      <c r="L835" t="str" cm="1">
        <f t="array" ref="L83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5" t="str">
        <f>_xlfn.TEXTBEFORE(Table1[[#This Row],[Title]],{":","(","-"})</f>
        <v xml:space="preserve">Jimmy Choo Choo </v>
      </c>
      <c r="N835" t="e">
        <f>_xlfn.TEXTBEFORE(_xlfn.TEXTAFTER(Table1[[#This Row],[description]],"Singer:"),CHAR(10))</f>
        <v>#N/A</v>
      </c>
      <c r="O835" t="e">
        <f>_xlfn.TEXTBEFORE(_xlfn.TEXTAFTER(Table1[[#This Row],[description]],"Lyrics:"),CHAR(10))</f>
        <v>#N/A</v>
      </c>
      <c r="P835" t="e">
        <f>_xlfn.TEXTBEFORE(_xlfn.TEXTAFTER(Table1[[#This Row],[description]],"Composer:"),CHAR(10))</f>
        <v>#N/A</v>
      </c>
      <c r="Q835" t="e">
        <f>_xlfn.TEXTBEFORE(_xlfn.TEXTAFTER(Table1[[#This Row],[description]],CHAR(10)&amp;"Music:"),CHAR(10))</f>
        <v>#N/A</v>
      </c>
      <c r="R835" t="e">
        <f>_xlfn.TEXTBEFORE(_xlfn.TEXTAFTER(Table1[[#This Row],[description]],CHAR(10)&amp;"Video:"),CHAR(10))</f>
        <v>#N/A</v>
      </c>
      <c r="S835" s="1" t="e">
        <f>HYPERLINK(_xlfn.TEXTBEFORE(_xlfn.TEXTAFTER(Table1[[#This Row],[description]],"YouTube Music:"),CHAR(10)))</f>
        <v>#N/A</v>
      </c>
      <c r="T835" s="1" t="e">
        <f>HYPERLINK(_xlfn.TEXTBEFORE(_xlfn.TEXTAFTER(Table1[[#This Row],[description]],"Spotify:"),CHAR(10)))</f>
        <v>#N/A</v>
      </c>
      <c r="U835" s="1" t="e">
        <f>HYPERLINK(_xlfn.TEXTBEFORE(_xlfn.TEXTAFTER(Table1[[#This Row],[description]],"Apple Music:"),CHAR(10)))</f>
        <v>#N/A</v>
      </c>
      <c r="V835" s="1" t="e">
        <f>HYPERLINK(_xlfn.TEXTBEFORE(_xlfn.TEXTAFTER(Table1[[#This Row],[description]], "JioSaavn:"),CHAR(10)))</f>
        <v>#N/A</v>
      </c>
      <c r="W835" s="1" t="e">
        <f>HYPERLINK(_xlfn.TEXTBEFORE(_xlfn.TEXTAFTER(Table1[[#This Row],[description]], "Instagram Reel:"),CHAR(10)))</f>
        <v>#N/A</v>
      </c>
    </row>
    <row r="836" spans="1:23" x14ac:dyDescent="0.3">
      <c r="A836" t="s">
        <v>11</v>
      </c>
      <c r="B836" t="s">
        <v>5900</v>
      </c>
      <c r="C836" t="s">
        <v>5901</v>
      </c>
      <c r="D836" t="s">
        <v>5902</v>
      </c>
      <c r="E836" t="s">
        <v>5899</v>
      </c>
      <c r="F836" t="s">
        <v>5759</v>
      </c>
      <c r="G836" t="s">
        <v>4100</v>
      </c>
      <c r="H836" t="s">
        <v>5903</v>
      </c>
      <c r="I836" t="s">
        <v>5904</v>
      </c>
      <c r="J836" t="s">
        <v>5905</v>
      </c>
      <c r="K836" t="e">
        <f>LEFT(_xlfn.TEXTAFTER(Table1[[#This Row],[description]],"Music On:"),10)</f>
        <v>#N/A</v>
      </c>
      <c r="L836" t="str" cm="1">
        <f t="array" ref="L83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6" t="str">
        <f>_xlfn.TEXTBEFORE(Table1[[#This Row],[Title]],{":","(","-"})</f>
        <v xml:space="preserve">JIMMY CHOO CHOO </v>
      </c>
      <c r="N836" t="e">
        <f>_xlfn.TEXTBEFORE(_xlfn.TEXTAFTER(Table1[[#This Row],[description]],"Singer:"),CHAR(10))</f>
        <v>#N/A</v>
      </c>
      <c r="O836" t="e">
        <f>_xlfn.TEXTBEFORE(_xlfn.TEXTAFTER(Table1[[#This Row],[description]],"Lyrics:"),CHAR(10))</f>
        <v>#N/A</v>
      </c>
      <c r="P836" t="e">
        <f>_xlfn.TEXTBEFORE(_xlfn.TEXTAFTER(Table1[[#This Row],[description]],"Composer:"),CHAR(10))</f>
        <v>#N/A</v>
      </c>
      <c r="Q836" t="e">
        <f>_xlfn.TEXTBEFORE(_xlfn.TEXTAFTER(Table1[[#This Row],[description]],CHAR(10)&amp;"Music:"),CHAR(10))</f>
        <v>#N/A</v>
      </c>
      <c r="R836" t="e">
        <f>_xlfn.TEXTBEFORE(_xlfn.TEXTAFTER(Table1[[#This Row],[description]],CHAR(10)&amp;"Video:"),CHAR(10))</f>
        <v>#N/A</v>
      </c>
      <c r="S836" s="1" t="e">
        <f>HYPERLINK(_xlfn.TEXTBEFORE(_xlfn.TEXTAFTER(Table1[[#This Row],[description]],"YouTube Music:"),CHAR(10)))</f>
        <v>#N/A</v>
      </c>
      <c r="T836" s="1" t="e">
        <f>HYPERLINK(_xlfn.TEXTBEFORE(_xlfn.TEXTAFTER(Table1[[#This Row],[description]],"Spotify:"),CHAR(10)))</f>
        <v>#N/A</v>
      </c>
      <c r="U836" s="1" t="e">
        <f>HYPERLINK(_xlfn.TEXTBEFORE(_xlfn.TEXTAFTER(Table1[[#This Row],[description]],"Apple Music:"),CHAR(10)))</f>
        <v>#N/A</v>
      </c>
      <c r="V836" s="1" t="e">
        <f>HYPERLINK(_xlfn.TEXTBEFORE(_xlfn.TEXTAFTER(Table1[[#This Row],[description]], "JioSaavn:"),CHAR(10)))</f>
        <v>#N/A</v>
      </c>
      <c r="W836" s="1" t="e">
        <f>HYPERLINK(_xlfn.TEXTBEFORE(_xlfn.TEXTAFTER(Table1[[#This Row],[description]], "Instagram Reel:"),CHAR(10)))</f>
        <v>#N/A</v>
      </c>
    </row>
    <row r="837" spans="1:23" x14ac:dyDescent="0.3">
      <c r="A837" t="s">
        <v>11</v>
      </c>
      <c r="B837" t="s">
        <v>5907</v>
      </c>
      <c r="C837" t="s">
        <v>5908</v>
      </c>
      <c r="D837" t="s">
        <v>5909</v>
      </c>
      <c r="E837" t="s">
        <v>5906</v>
      </c>
      <c r="F837" t="s">
        <v>5759</v>
      </c>
      <c r="G837" t="s">
        <v>5682</v>
      </c>
      <c r="H837" t="s">
        <v>5910</v>
      </c>
      <c r="I837" t="s">
        <v>4597</v>
      </c>
      <c r="J837" t="s">
        <v>1009</v>
      </c>
      <c r="K837" t="e">
        <f>LEFT(_xlfn.TEXTAFTER(Table1[[#This Row],[description]],"Music On:"),10)</f>
        <v>#N/A</v>
      </c>
      <c r="L837" t="str" cm="1">
        <f t="array" ref="L83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7" t="e">
        <f>_xlfn.TEXTBEFORE(Table1[[#This Row],[Title]],{":","(","-"})</f>
        <v>#N/A</v>
      </c>
      <c r="N837" t="e">
        <f>_xlfn.TEXTBEFORE(_xlfn.TEXTAFTER(Table1[[#This Row],[description]],"Singer:"),CHAR(10))</f>
        <v>#N/A</v>
      </c>
      <c r="O837" t="e">
        <f>_xlfn.TEXTBEFORE(_xlfn.TEXTAFTER(Table1[[#This Row],[description]],"Lyrics:"),CHAR(10))</f>
        <v>#N/A</v>
      </c>
      <c r="P837" t="e">
        <f>_xlfn.TEXTBEFORE(_xlfn.TEXTAFTER(Table1[[#This Row],[description]],"Composer:"),CHAR(10))</f>
        <v>#N/A</v>
      </c>
      <c r="Q837" t="e">
        <f>_xlfn.TEXTBEFORE(_xlfn.TEXTAFTER(Table1[[#This Row],[description]],CHAR(10)&amp;"Music:"),CHAR(10))</f>
        <v>#N/A</v>
      </c>
      <c r="R837" t="e">
        <f>_xlfn.TEXTBEFORE(_xlfn.TEXTAFTER(Table1[[#This Row],[description]],CHAR(10)&amp;"Video:"),CHAR(10))</f>
        <v>#N/A</v>
      </c>
      <c r="S837" s="1" t="e">
        <f>HYPERLINK(_xlfn.TEXTBEFORE(_xlfn.TEXTAFTER(Table1[[#This Row],[description]],"YouTube Music:"),CHAR(10)))</f>
        <v>#N/A</v>
      </c>
      <c r="T837" s="1" t="e">
        <f>HYPERLINK(_xlfn.TEXTBEFORE(_xlfn.TEXTAFTER(Table1[[#This Row],[description]],"Spotify:"),CHAR(10)))</f>
        <v>#N/A</v>
      </c>
      <c r="U837" s="1" t="e">
        <f>HYPERLINK(_xlfn.TEXTBEFORE(_xlfn.TEXTAFTER(Table1[[#This Row],[description]],"Apple Music:"),CHAR(10)))</f>
        <v>#N/A</v>
      </c>
      <c r="V837" s="1" t="e">
        <f>HYPERLINK(_xlfn.TEXTBEFORE(_xlfn.TEXTAFTER(Table1[[#This Row],[description]], "JioSaavn:"),CHAR(10)))</f>
        <v>#N/A</v>
      </c>
      <c r="W837" s="1" t="e">
        <f>HYPERLINK(_xlfn.TEXTBEFORE(_xlfn.TEXTAFTER(Table1[[#This Row],[description]], "Instagram Reel:"),CHAR(10)))</f>
        <v>#N/A</v>
      </c>
    </row>
    <row r="838" spans="1:23" x14ac:dyDescent="0.3">
      <c r="A838" t="s">
        <v>11</v>
      </c>
      <c r="B838" t="s">
        <v>5912</v>
      </c>
      <c r="C838" t="s">
        <v>5913</v>
      </c>
      <c r="D838" t="s">
        <v>5914</v>
      </c>
      <c r="E838" t="s">
        <v>5911</v>
      </c>
      <c r="F838" t="s">
        <v>5759</v>
      </c>
      <c r="G838" t="s">
        <v>3021</v>
      </c>
      <c r="H838" t="s">
        <v>5915</v>
      </c>
      <c r="I838" t="s">
        <v>5916</v>
      </c>
      <c r="J838" t="s">
        <v>5917</v>
      </c>
      <c r="K838" t="e">
        <f>LEFT(_xlfn.TEXTAFTER(Table1[[#This Row],[description]],"Music On:"),10)</f>
        <v>#N/A</v>
      </c>
      <c r="L838" t="str" cm="1">
        <f t="array" ref="L83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8" t="str">
        <f>_xlfn.TEXTBEFORE(Table1[[#This Row],[Title]],{":","(","-"})</f>
        <v xml:space="preserve">DOORIYAN </v>
      </c>
      <c r="N838" t="e">
        <f>_xlfn.TEXTBEFORE(_xlfn.TEXTAFTER(Table1[[#This Row],[description]],"Singer:"),CHAR(10))</f>
        <v>#N/A</v>
      </c>
      <c r="O838" t="e">
        <f>_xlfn.TEXTBEFORE(_xlfn.TEXTAFTER(Table1[[#This Row],[description]],"Lyrics:"),CHAR(10))</f>
        <v>#N/A</v>
      </c>
      <c r="P838" t="e">
        <f>_xlfn.TEXTBEFORE(_xlfn.TEXTAFTER(Table1[[#This Row],[description]],"Composer:"),CHAR(10))</f>
        <v>#N/A</v>
      </c>
      <c r="Q838" t="e">
        <f>_xlfn.TEXTBEFORE(_xlfn.TEXTAFTER(Table1[[#This Row],[description]],CHAR(10)&amp;"Music:"),CHAR(10))</f>
        <v>#N/A</v>
      </c>
      <c r="R838" t="e">
        <f>_xlfn.TEXTBEFORE(_xlfn.TEXTAFTER(Table1[[#This Row],[description]],CHAR(10)&amp;"Video:"),CHAR(10))</f>
        <v>#N/A</v>
      </c>
      <c r="S838" s="1" t="e">
        <f>HYPERLINK(_xlfn.TEXTBEFORE(_xlfn.TEXTAFTER(Table1[[#This Row],[description]],"YouTube Music:"),CHAR(10)))</f>
        <v>#N/A</v>
      </c>
      <c r="T838" s="1" t="e">
        <f>HYPERLINK(_xlfn.TEXTBEFORE(_xlfn.TEXTAFTER(Table1[[#This Row],[description]],"Spotify:"),CHAR(10)))</f>
        <v>#N/A</v>
      </c>
      <c r="U838" s="1" t="e">
        <f>HYPERLINK(_xlfn.TEXTBEFORE(_xlfn.TEXTAFTER(Table1[[#This Row],[description]],"Apple Music:"),CHAR(10)))</f>
        <v>#N/A</v>
      </c>
      <c r="V838" s="1" t="e">
        <f>HYPERLINK(_xlfn.TEXTBEFORE(_xlfn.TEXTAFTER(Table1[[#This Row],[description]], "JioSaavn:"),CHAR(10)))</f>
        <v>#N/A</v>
      </c>
      <c r="W838" s="1" t="e">
        <f>HYPERLINK(_xlfn.TEXTBEFORE(_xlfn.TEXTAFTER(Table1[[#This Row],[description]], "Instagram Reel:"),CHAR(10)))</f>
        <v>#N/A</v>
      </c>
    </row>
    <row r="839" spans="1:23" x14ac:dyDescent="0.3">
      <c r="A839" t="s">
        <v>11</v>
      </c>
      <c r="B839" t="s">
        <v>5919</v>
      </c>
      <c r="C839" t="s">
        <v>5920</v>
      </c>
      <c r="D839" t="s">
        <v>5921</v>
      </c>
      <c r="E839" t="s">
        <v>5918</v>
      </c>
      <c r="F839" t="s">
        <v>5759</v>
      </c>
      <c r="G839" t="s">
        <v>1466</v>
      </c>
      <c r="H839" t="s">
        <v>5922</v>
      </c>
      <c r="I839" t="s">
        <v>5923</v>
      </c>
      <c r="J839" t="s">
        <v>5924</v>
      </c>
      <c r="K839" t="e">
        <f>LEFT(_xlfn.TEXTAFTER(Table1[[#This Row],[description]],"Music On:"),10)</f>
        <v>#N/A</v>
      </c>
      <c r="L839" t="str" cm="1">
        <f t="array" ref="L83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39" t="str">
        <f>_xlfn.TEXTBEFORE(Table1[[#This Row],[Title]],{":","(","-"})</f>
        <v xml:space="preserve">DOORIYAN </v>
      </c>
      <c r="N839" t="e">
        <f>_xlfn.TEXTBEFORE(_xlfn.TEXTAFTER(Table1[[#This Row],[description]],"Singer:"),CHAR(10))</f>
        <v>#N/A</v>
      </c>
      <c r="O839" t="e">
        <f>_xlfn.TEXTBEFORE(_xlfn.TEXTAFTER(Table1[[#This Row],[description]],"Lyrics:"),CHAR(10))</f>
        <v>#N/A</v>
      </c>
      <c r="P839" t="e">
        <f>_xlfn.TEXTBEFORE(_xlfn.TEXTAFTER(Table1[[#This Row],[description]],"Composer:"),CHAR(10))</f>
        <v>#N/A</v>
      </c>
      <c r="Q839" t="e">
        <f>_xlfn.TEXTBEFORE(_xlfn.TEXTAFTER(Table1[[#This Row],[description]],CHAR(10)&amp;"Music:"),CHAR(10))</f>
        <v>#N/A</v>
      </c>
      <c r="R839" t="e">
        <f>_xlfn.TEXTBEFORE(_xlfn.TEXTAFTER(Table1[[#This Row],[description]],CHAR(10)&amp;"Video:"),CHAR(10))</f>
        <v>#N/A</v>
      </c>
      <c r="S839" s="1" t="e">
        <f>HYPERLINK(_xlfn.TEXTBEFORE(_xlfn.TEXTAFTER(Table1[[#This Row],[description]],"YouTube Music:"),CHAR(10)))</f>
        <v>#N/A</v>
      </c>
      <c r="T839" s="1" t="e">
        <f>HYPERLINK(_xlfn.TEXTBEFORE(_xlfn.TEXTAFTER(Table1[[#This Row],[description]],"Spotify:"),CHAR(10)))</f>
        <v>#N/A</v>
      </c>
      <c r="U839" s="1" t="e">
        <f>HYPERLINK(_xlfn.TEXTBEFORE(_xlfn.TEXTAFTER(Table1[[#This Row],[description]],"Apple Music:"),CHAR(10)))</f>
        <v>#N/A</v>
      </c>
      <c r="V839" s="1" t="e">
        <f>HYPERLINK(_xlfn.TEXTBEFORE(_xlfn.TEXTAFTER(Table1[[#This Row],[description]], "JioSaavn:"),CHAR(10)))</f>
        <v>#N/A</v>
      </c>
      <c r="W839" s="1" t="e">
        <f>HYPERLINK(_xlfn.TEXTBEFORE(_xlfn.TEXTAFTER(Table1[[#This Row],[description]], "Instagram Reel:"),CHAR(10)))</f>
        <v>#N/A</v>
      </c>
    </row>
    <row r="840" spans="1:23" x14ac:dyDescent="0.3">
      <c r="A840" t="s">
        <v>11</v>
      </c>
      <c r="B840" t="s">
        <v>5926</v>
      </c>
      <c r="C840" t="s">
        <v>5927</v>
      </c>
      <c r="D840" t="s">
        <v>5928</v>
      </c>
      <c r="E840" t="s">
        <v>5925</v>
      </c>
      <c r="F840" t="s">
        <v>5759</v>
      </c>
      <c r="G840" t="s">
        <v>765</v>
      </c>
      <c r="H840" t="s">
        <v>5929</v>
      </c>
      <c r="I840" t="s">
        <v>5930</v>
      </c>
      <c r="J840" t="s">
        <v>5931</v>
      </c>
      <c r="K840" t="e">
        <f>LEFT(_xlfn.TEXTAFTER(Table1[[#This Row],[description]],"Music On:"),10)</f>
        <v>#N/A</v>
      </c>
      <c r="L840" t="str" cm="1">
        <f t="array" ref="L84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0" t="str">
        <f>_xlfn.TEXTBEFORE(Table1[[#This Row],[Title]],{":","(","-"})</f>
        <v xml:space="preserve">Yaari </v>
      </c>
      <c r="N840" t="e">
        <f>_xlfn.TEXTBEFORE(_xlfn.TEXTAFTER(Table1[[#This Row],[description]],"Singer:"),CHAR(10))</f>
        <v>#N/A</v>
      </c>
      <c r="O840" t="e">
        <f>_xlfn.TEXTBEFORE(_xlfn.TEXTAFTER(Table1[[#This Row],[description]],"Lyrics:"),CHAR(10))</f>
        <v>#N/A</v>
      </c>
      <c r="P840" t="e">
        <f>_xlfn.TEXTBEFORE(_xlfn.TEXTAFTER(Table1[[#This Row],[description]],"Composer:"),CHAR(10))</f>
        <v>#N/A</v>
      </c>
      <c r="Q840" t="e">
        <f>_xlfn.TEXTBEFORE(_xlfn.TEXTAFTER(Table1[[#This Row],[description]],CHAR(10)&amp;"Music:"),CHAR(10))</f>
        <v>#N/A</v>
      </c>
      <c r="R840" t="e">
        <f>_xlfn.TEXTBEFORE(_xlfn.TEXTAFTER(Table1[[#This Row],[description]],CHAR(10)&amp;"Video:"),CHAR(10))</f>
        <v>#N/A</v>
      </c>
      <c r="S840" s="1" t="e">
        <f>HYPERLINK(_xlfn.TEXTBEFORE(_xlfn.TEXTAFTER(Table1[[#This Row],[description]],"YouTube Music:"),CHAR(10)))</f>
        <v>#N/A</v>
      </c>
      <c r="T840" s="1" t="e">
        <f>HYPERLINK(_xlfn.TEXTBEFORE(_xlfn.TEXTAFTER(Table1[[#This Row],[description]],"Spotify:"),CHAR(10)))</f>
        <v>#N/A</v>
      </c>
      <c r="U840" s="1" t="e">
        <f>HYPERLINK(_xlfn.TEXTBEFORE(_xlfn.TEXTAFTER(Table1[[#This Row],[description]],"Apple Music:"),CHAR(10)))</f>
        <v>#N/A</v>
      </c>
      <c r="V840" s="1" t="e">
        <f>HYPERLINK(_xlfn.TEXTBEFORE(_xlfn.TEXTAFTER(Table1[[#This Row],[description]], "JioSaavn:"),CHAR(10)))</f>
        <v>#N/A</v>
      </c>
      <c r="W840" s="1" t="e">
        <f>HYPERLINK(_xlfn.TEXTBEFORE(_xlfn.TEXTAFTER(Table1[[#This Row],[description]], "Instagram Reel:"),CHAR(10)))</f>
        <v>#N/A</v>
      </c>
    </row>
    <row r="841" spans="1:23" x14ac:dyDescent="0.3">
      <c r="A841" t="s">
        <v>11</v>
      </c>
      <c r="B841" t="s">
        <v>5933</v>
      </c>
      <c r="C841" t="s">
        <v>5934</v>
      </c>
      <c r="D841" t="s">
        <v>5935</v>
      </c>
      <c r="E841" t="s">
        <v>5932</v>
      </c>
      <c r="F841" t="s">
        <v>5759</v>
      </c>
      <c r="G841" t="s">
        <v>2686</v>
      </c>
      <c r="H841" t="s">
        <v>5936</v>
      </c>
      <c r="I841" t="s">
        <v>5937</v>
      </c>
      <c r="J841" t="s">
        <v>5938</v>
      </c>
      <c r="K841" t="e">
        <f>LEFT(_xlfn.TEXTAFTER(Table1[[#This Row],[description]],"Music On:"),10)</f>
        <v>#N/A</v>
      </c>
      <c r="L841" t="str" cm="1">
        <f t="array" ref="L84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1" t="str">
        <f>_xlfn.TEXTBEFORE(Table1[[#This Row],[Title]],{":","(","-"})</f>
        <v xml:space="preserve">Yaar Beli </v>
      </c>
      <c r="N841" t="e">
        <f>_xlfn.TEXTBEFORE(_xlfn.TEXTAFTER(Table1[[#This Row],[description]],"Singer:"),CHAR(10))</f>
        <v>#N/A</v>
      </c>
      <c r="O841" t="e">
        <f>_xlfn.TEXTBEFORE(_xlfn.TEXTAFTER(Table1[[#This Row],[description]],"Lyrics:"),CHAR(10))</f>
        <v>#N/A</v>
      </c>
      <c r="P841" t="e">
        <f>_xlfn.TEXTBEFORE(_xlfn.TEXTAFTER(Table1[[#This Row],[description]],"Composer:"),CHAR(10))</f>
        <v>#N/A</v>
      </c>
      <c r="Q841" t="e">
        <f>_xlfn.TEXTBEFORE(_xlfn.TEXTAFTER(Table1[[#This Row],[description]],CHAR(10)&amp;"Music:"),CHAR(10))</f>
        <v>#N/A</v>
      </c>
      <c r="R841" t="e">
        <f>_xlfn.TEXTBEFORE(_xlfn.TEXTAFTER(Table1[[#This Row],[description]],CHAR(10)&amp;"Video:"),CHAR(10))</f>
        <v>#N/A</v>
      </c>
      <c r="S841" s="1" t="e">
        <f>HYPERLINK(_xlfn.TEXTBEFORE(_xlfn.TEXTAFTER(Table1[[#This Row],[description]],"YouTube Music:"),CHAR(10)))</f>
        <v>#N/A</v>
      </c>
      <c r="T841" s="1" t="e">
        <f>HYPERLINK(_xlfn.TEXTBEFORE(_xlfn.TEXTAFTER(Table1[[#This Row],[description]],"Spotify:"),CHAR(10)))</f>
        <v>#N/A</v>
      </c>
      <c r="U841" s="1" t="e">
        <f>HYPERLINK(_xlfn.TEXTBEFORE(_xlfn.TEXTAFTER(Table1[[#This Row],[description]],"Apple Music:"),CHAR(10)))</f>
        <v>#N/A</v>
      </c>
      <c r="V841" s="1" t="e">
        <f>HYPERLINK(_xlfn.TEXTBEFORE(_xlfn.TEXTAFTER(Table1[[#This Row],[description]], "JioSaavn:"),CHAR(10)))</f>
        <v>#N/A</v>
      </c>
      <c r="W841" s="1" t="e">
        <f>HYPERLINK(_xlfn.TEXTBEFORE(_xlfn.TEXTAFTER(Table1[[#This Row],[description]], "Instagram Reel:"),CHAR(10)))</f>
        <v>#N/A</v>
      </c>
    </row>
    <row r="842" spans="1:23" x14ac:dyDescent="0.3">
      <c r="A842" t="s">
        <v>11</v>
      </c>
      <c r="B842" t="s">
        <v>5940</v>
      </c>
      <c r="C842" t="s">
        <v>5941</v>
      </c>
      <c r="D842" t="s">
        <v>5942</v>
      </c>
      <c r="E842" t="s">
        <v>5939</v>
      </c>
      <c r="F842" t="s">
        <v>5759</v>
      </c>
      <c r="G842" t="s">
        <v>3088</v>
      </c>
      <c r="H842" t="s">
        <v>5943</v>
      </c>
      <c r="I842" t="s">
        <v>5944</v>
      </c>
      <c r="J842" t="s">
        <v>5945</v>
      </c>
      <c r="K842" t="e">
        <f>LEFT(_xlfn.TEXTAFTER(Table1[[#This Row],[description]],"Music On:"),10)</f>
        <v>#N/A</v>
      </c>
      <c r="L842" t="str" cm="1">
        <f t="array" ref="L842">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2" t="str">
        <f>_xlfn.TEXTBEFORE(Table1[[#This Row],[Title]],{":","(","-"})</f>
        <v xml:space="preserve">AMAZING BHANGRA VIDEO </v>
      </c>
      <c r="N842" t="e">
        <f>_xlfn.TEXTBEFORE(_xlfn.TEXTAFTER(Table1[[#This Row],[description]],"Singer:"),CHAR(10))</f>
        <v>#N/A</v>
      </c>
      <c r="O842" t="e">
        <f>_xlfn.TEXTBEFORE(_xlfn.TEXTAFTER(Table1[[#This Row],[description]],"Lyrics:"),CHAR(10))</f>
        <v>#N/A</v>
      </c>
      <c r="P842" t="e">
        <f>_xlfn.TEXTBEFORE(_xlfn.TEXTAFTER(Table1[[#This Row],[description]],"Composer:"),CHAR(10))</f>
        <v>#N/A</v>
      </c>
      <c r="Q842" t="e">
        <f>_xlfn.TEXTBEFORE(_xlfn.TEXTAFTER(Table1[[#This Row],[description]],CHAR(10)&amp;"Music:"),CHAR(10))</f>
        <v>#N/A</v>
      </c>
      <c r="R842" t="e">
        <f>_xlfn.TEXTBEFORE(_xlfn.TEXTAFTER(Table1[[#This Row],[description]],CHAR(10)&amp;"Video:"),CHAR(10))</f>
        <v>#N/A</v>
      </c>
      <c r="S842" s="1" t="e">
        <f>HYPERLINK(_xlfn.TEXTBEFORE(_xlfn.TEXTAFTER(Table1[[#This Row],[description]],"YouTube Music:"),CHAR(10)))</f>
        <v>#N/A</v>
      </c>
      <c r="T842" s="1" t="e">
        <f>HYPERLINK(_xlfn.TEXTBEFORE(_xlfn.TEXTAFTER(Table1[[#This Row],[description]],"Spotify:"),CHAR(10)))</f>
        <v>#N/A</v>
      </c>
      <c r="U842" s="1" t="e">
        <f>HYPERLINK(_xlfn.TEXTBEFORE(_xlfn.TEXTAFTER(Table1[[#This Row],[description]],"Apple Music:"),CHAR(10)))</f>
        <v>#N/A</v>
      </c>
      <c r="V842" s="1" t="e">
        <f>HYPERLINK(_xlfn.TEXTBEFORE(_xlfn.TEXTAFTER(Table1[[#This Row],[description]], "JioSaavn:"),CHAR(10)))</f>
        <v>#N/A</v>
      </c>
      <c r="W842" s="1" t="e">
        <f>HYPERLINK(_xlfn.TEXTBEFORE(_xlfn.TEXTAFTER(Table1[[#This Row],[description]], "Instagram Reel:"),CHAR(10)))</f>
        <v>#N/A</v>
      </c>
    </row>
    <row r="843" spans="1:23" x14ac:dyDescent="0.3">
      <c r="A843" t="s">
        <v>11</v>
      </c>
      <c r="B843" t="s">
        <v>5947</v>
      </c>
      <c r="C843" t="s">
        <v>5948</v>
      </c>
      <c r="D843" t="s">
        <v>5949</v>
      </c>
      <c r="E843" t="s">
        <v>5946</v>
      </c>
      <c r="F843" t="s">
        <v>5759</v>
      </c>
      <c r="G843" t="s">
        <v>2119</v>
      </c>
      <c r="H843" t="s">
        <v>5950</v>
      </c>
      <c r="I843" t="s">
        <v>5951</v>
      </c>
      <c r="J843" t="s">
        <v>5952</v>
      </c>
      <c r="K843" t="e">
        <f>LEFT(_xlfn.TEXTAFTER(Table1[[#This Row],[description]],"Music Label:"),10)</f>
        <v>#N/A</v>
      </c>
      <c r="L843" t="str" cm="1">
        <f t="array" ref="L843">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3" t="str">
        <f>_xlfn.TEXTBEFORE(Table1[[#This Row],[Title]],{":","(","-"})</f>
        <v xml:space="preserve">Adhiya </v>
      </c>
      <c r="N843" t="e">
        <f>_xlfn.TEXTBEFORE(_xlfn.TEXTAFTER(Table1[[#This Row],[description]],"Singer:"),CHAR(10))</f>
        <v>#N/A</v>
      </c>
      <c r="O843" t="e">
        <f>_xlfn.TEXTBEFORE(_xlfn.TEXTAFTER(Table1[[#This Row],[description]],"Lyrics:"),CHAR(10))</f>
        <v>#N/A</v>
      </c>
      <c r="P843" t="e">
        <f>_xlfn.TEXTBEFORE(_xlfn.TEXTAFTER(Table1[[#This Row],[description]],"Composer:"),CHAR(10))</f>
        <v>#N/A</v>
      </c>
      <c r="Q843" t="e">
        <f>_xlfn.TEXTBEFORE(_xlfn.TEXTAFTER(Table1[[#This Row],[description]],CHAR(10)&amp;"Music:"),CHAR(10))</f>
        <v>#N/A</v>
      </c>
      <c r="R843" t="e">
        <f>_xlfn.TEXTBEFORE(_xlfn.TEXTAFTER(Table1[[#This Row],[description]],CHAR(10)&amp;"Video:"),CHAR(10))</f>
        <v>#N/A</v>
      </c>
      <c r="S843" s="1" t="e">
        <f>HYPERLINK(_xlfn.TEXTBEFORE(_xlfn.TEXTAFTER(Table1[[#This Row],[description]],"YouTube Music:"),CHAR(10)))</f>
        <v>#N/A</v>
      </c>
      <c r="T843" s="1" t="e">
        <f>HYPERLINK(_xlfn.TEXTBEFORE(_xlfn.TEXTAFTER(Table1[[#This Row],[description]],"Spotify:"),CHAR(10)))</f>
        <v>#N/A</v>
      </c>
      <c r="U843" s="1" t="e">
        <f>HYPERLINK(_xlfn.TEXTBEFORE(_xlfn.TEXTAFTER(Table1[[#This Row],[description]],"Apple Music:"),CHAR(10)))</f>
        <v>#N/A</v>
      </c>
      <c r="V843" s="1" t="e">
        <f>HYPERLINK(_xlfn.TEXTBEFORE(_xlfn.TEXTAFTER(Table1[[#This Row],[description]], "JioSaavn:"),CHAR(10)))</f>
        <v>#N/A</v>
      </c>
      <c r="W843" s="1" t="e">
        <f>HYPERLINK(_xlfn.TEXTBEFORE(_xlfn.TEXTAFTER(Table1[[#This Row],[description]], "Instagram Reel:"),CHAR(10)))</f>
        <v>#N/A</v>
      </c>
    </row>
    <row r="844" spans="1:23" x14ac:dyDescent="0.3">
      <c r="A844" t="s">
        <v>11</v>
      </c>
      <c r="B844" t="s">
        <v>5954</v>
      </c>
      <c r="C844" t="s">
        <v>5955</v>
      </c>
      <c r="D844" t="s">
        <v>5956</v>
      </c>
      <c r="E844" t="s">
        <v>5953</v>
      </c>
      <c r="F844" t="s">
        <v>5759</v>
      </c>
      <c r="G844" t="s">
        <v>5957</v>
      </c>
      <c r="H844" t="s">
        <v>5958</v>
      </c>
      <c r="I844" t="s">
        <v>5501</v>
      </c>
      <c r="J844" t="s">
        <v>2401</v>
      </c>
      <c r="K844" t="e">
        <f>LEFT(_xlfn.TEXTAFTER(Table1[[#This Row],[description]],"Music On:"),10)</f>
        <v>#N/A</v>
      </c>
      <c r="L844" t="str" cm="1">
        <f t="array" ref="L844">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4" t="str">
        <f>_xlfn.TEXTBEFORE(Table1[[#This Row],[Title]],{":","(","-"})</f>
        <v xml:space="preserve">Bohemia </v>
      </c>
      <c r="N844" t="e">
        <f>_xlfn.TEXTBEFORE(_xlfn.TEXTAFTER(Table1[[#This Row],[description]],"Singer:"),CHAR(10))</f>
        <v>#N/A</v>
      </c>
      <c r="O844" t="e">
        <f>_xlfn.TEXTBEFORE(_xlfn.TEXTAFTER(Table1[[#This Row],[description]],"Lyrics:"),CHAR(10))</f>
        <v>#N/A</v>
      </c>
      <c r="P844" t="e">
        <f>_xlfn.TEXTBEFORE(_xlfn.TEXTAFTER(Table1[[#This Row],[description]],"Composer:"),CHAR(10))</f>
        <v>#N/A</v>
      </c>
      <c r="Q844" t="e">
        <f>_xlfn.TEXTBEFORE(_xlfn.TEXTAFTER(Table1[[#This Row],[description]],CHAR(10)&amp;"Music:"),CHAR(10))</f>
        <v>#N/A</v>
      </c>
      <c r="R844" t="e">
        <f>_xlfn.TEXTBEFORE(_xlfn.TEXTAFTER(Table1[[#This Row],[description]],CHAR(10)&amp;"Video:"),CHAR(10))</f>
        <v>#N/A</v>
      </c>
      <c r="S844" s="1" t="e">
        <f>HYPERLINK(_xlfn.TEXTBEFORE(_xlfn.TEXTAFTER(Table1[[#This Row],[description]],"YouTube Music:"),CHAR(10)))</f>
        <v>#N/A</v>
      </c>
      <c r="T844" s="1" t="e">
        <f>HYPERLINK(_xlfn.TEXTBEFORE(_xlfn.TEXTAFTER(Table1[[#This Row],[description]],"Spotify:"),CHAR(10)))</f>
        <v>#N/A</v>
      </c>
      <c r="U844" s="1" t="e">
        <f>HYPERLINK(_xlfn.TEXTBEFORE(_xlfn.TEXTAFTER(Table1[[#This Row],[description]],"Apple Music:"),CHAR(10)))</f>
        <v>#N/A</v>
      </c>
      <c r="V844" s="1" t="e">
        <f>HYPERLINK(_xlfn.TEXTBEFORE(_xlfn.TEXTAFTER(Table1[[#This Row],[description]], "JioSaavn:"),CHAR(10)))</f>
        <v>#N/A</v>
      </c>
      <c r="W844" s="1" t="e">
        <f>HYPERLINK(_xlfn.TEXTBEFORE(_xlfn.TEXTAFTER(Table1[[#This Row],[description]], "Instagram Reel:"),CHAR(10)))</f>
        <v>#N/A</v>
      </c>
    </row>
    <row r="845" spans="1:23" x14ac:dyDescent="0.3">
      <c r="A845" t="s">
        <v>11</v>
      </c>
      <c r="B845" t="s">
        <v>5960</v>
      </c>
      <c r="C845" t="s">
        <v>5961</v>
      </c>
      <c r="D845" t="s">
        <v>5962</v>
      </c>
      <c r="E845" t="s">
        <v>5959</v>
      </c>
      <c r="F845" t="s">
        <v>5759</v>
      </c>
      <c r="G845" t="s">
        <v>105</v>
      </c>
      <c r="H845" t="s">
        <v>5963</v>
      </c>
      <c r="I845" t="s">
        <v>5964</v>
      </c>
      <c r="J845" t="s">
        <v>5965</v>
      </c>
      <c r="K845" t="str">
        <f>LEFT(_xlfn.TEXTAFTER(Table1[[#This Row],[description]],"Label:"),10)</f>
        <v xml:space="preserve"> Geet MP3
</v>
      </c>
      <c r="L845" t="str" cm="1">
        <f t="array" ref="L845">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5" t="str">
        <f>_xlfn.TEXTBEFORE(Table1[[#This Row],[Title]],{":","(","-"})</f>
        <v xml:space="preserve">Yaar Beli </v>
      </c>
      <c r="N845" t="str">
        <f>_xlfn.TEXTBEFORE(_xlfn.TEXTAFTER(Table1[[#This Row],[description]],"Singer:"),CHAR(10))</f>
        <v xml:space="preserve"> Guri</v>
      </c>
      <c r="O845" t="str">
        <f>_xlfn.TEXTBEFORE(_xlfn.TEXTAFTER(Table1[[#This Row],[description]],"Lyrics:"),CHAR(10))</f>
        <v xml:space="preserve"> Avtar Dhaliwal &amp; Harman Khanauri</v>
      </c>
      <c r="P845" t="e">
        <f>_xlfn.TEXTBEFORE(_xlfn.TEXTAFTER(Table1[[#This Row],[description]],"Composer:"),CHAR(10))</f>
        <v>#N/A</v>
      </c>
      <c r="Q845" t="e">
        <f>_xlfn.TEXTBEFORE(_xlfn.TEXTAFTER(Table1[[#This Row],[description]],CHAR(10)&amp;"Music:"),CHAR(10))</f>
        <v>#N/A</v>
      </c>
      <c r="R845" t="e">
        <f>_xlfn.TEXTBEFORE(_xlfn.TEXTAFTER(Table1[[#This Row],[description]],CHAR(10)&amp;"Video:"),CHAR(10))</f>
        <v>#N/A</v>
      </c>
      <c r="S845" s="1" t="e">
        <f>HYPERLINK(_xlfn.TEXTBEFORE(_xlfn.TEXTAFTER(Table1[[#This Row],[description]],"YouTube Music:"),CHAR(10)))</f>
        <v>#N/A</v>
      </c>
      <c r="T845" s="1" t="str">
        <f>HYPERLINK(_xlfn.TEXTBEFORE(_xlfn.TEXTAFTER(Table1[[#This Row],[description]],"Spotify:"),CHAR(10)))</f>
        <v xml:space="preserve"> https://spoti.fi/3tYDUDA</v>
      </c>
      <c r="U845" s="1" t="str">
        <f>HYPERLINK(_xlfn.TEXTBEFORE(_xlfn.TEXTAFTER(Table1[[#This Row],[description]],"Apple Music:"),CHAR(10)))</f>
        <v xml:space="preserve"> https://apple.co/33vyuW3</v>
      </c>
      <c r="V845" s="1" t="e">
        <f>HYPERLINK(_xlfn.TEXTBEFORE(_xlfn.TEXTAFTER(Table1[[#This Row],[description]], "JioSaavn:"),CHAR(10)))</f>
        <v>#N/A</v>
      </c>
      <c r="W845" s="1" t="e">
        <f>HYPERLINK(_xlfn.TEXTBEFORE(_xlfn.TEXTAFTER(Table1[[#This Row],[description]], "Instagram Reel:"),CHAR(10)))</f>
        <v>#N/A</v>
      </c>
    </row>
    <row r="846" spans="1:23" x14ac:dyDescent="0.3">
      <c r="A846" t="s">
        <v>11</v>
      </c>
      <c r="B846" t="s">
        <v>5967</v>
      </c>
      <c r="C846" t="s">
        <v>5968</v>
      </c>
      <c r="D846" t="s">
        <v>5969</v>
      </c>
      <c r="E846" t="s">
        <v>5966</v>
      </c>
      <c r="F846" t="s">
        <v>5759</v>
      </c>
      <c r="G846" t="s">
        <v>315</v>
      </c>
      <c r="H846" t="s">
        <v>5970</v>
      </c>
      <c r="I846" t="s">
        <v>5971</v>
      </c>
      <c r="J846" t="s">
        <v>5323</v>
      </c>
      <c r="K846" t="e">
        <f>LEFT(_xlfn.TEXTAFTER(Table1[[#This Row],[description]],"Music On:"),10)</f>
        <v>#N/A</v>
      </c>
      <c r="L846" t="str" cm="1">
        <f t="array" ref="L846">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6" t="str">
        <f>_xlfn.TEXTBEFORE(Table1[[#This Row],[Title]],{":","(","-"})</f>
        <v xml:space="preserve">Sukhe Muzical Doctorz Ft Shrey Sean || Aish Karda </v>
      </c>
      <c r="N846" t="e">
        <f>_xlfn.TEXTBEFORE(_xlfn.TEXTAFTER(Table1[[#This Row],[description]],"Singer:"),CHAR(10))</f>
        <v>#N/A</v>
      </c>
      <c r="O846" t="e">
        <f>_xlfn.TEXTBEFORE(_xlfn.TEXTAFTER(Table1[[#This Row],[description]],"Lyrics:"),CHAR(10))</f>
        <v>#N/A</v>
      </c>
      <c r="P846" t="e">
        <f>_xlfn.TEXTBEFORE(_xlfn.TEXTAFTER(Table1[[#This Row],[description]],"Composer:"),CHAR(10))</f>
        <v>#N/A</v>
      </c>
      <c r="Q846" t="e">
        <f>_xlfn.TEXTBEFORE(_xlfn.TEXTAFTER(Table1[[#This Row],[description]],CHAR(10)&amp;"Music:"),CHAR(10))</f>
        <v>#N/A</v>
      </c>
      <c r="R846" t="e">
        <f>_xlfn.TEXTBEFORE(_xlfn.TEXTAFTER(Table1[[#This Row],[description]],CHAR(10)&amp;"Video:"),CHAR(10))</f>
        <v>#N/A</v>
      </c>
      <c r="S846" s="1" t="e">
        <f>HYPERLINK(_xlfn.TEXTBEFORE(_xlfn.TEXTAFTER(Table1[[#This Row],[description]],"YouTube Music:"),CHAR(10)))</f>
        <v>#N/A</v>
      </c>
      <c r="T846" s="1" t="e">
        <f>HYPERLINK(_xlfn.TEXTBEFORE(_xlfn.TEXTAFTER(Table1[[#This Row],[description]],"Spotify:"),CHAR(10)))</f>
        <v>#N/A</v>
      </c>
      <c r="U846" s="1" t="e">
        <f>HYPERLINK(_xlfn.TEXTBEFORE(_xlfn.TEXTAFTER(Table1[[#This Row],[description]],"Apple Music:"),CHAR(10)))</f>
        <v>#N/A</v>
      </c>
      <c r="V846" s="1" t="e">
        <f>HYPERLINK(_xlfn.TEXTBEFORE(_xlfn.TEXTAFTER(Table1[[#This Row],[description]], "JioSaavn:"),CHAR(10)))</f>
        <v>#N/A</v>
      </c>
      <c r="W846" s="1" t="e">
        <f>HYPERLINK(_xlfn.TEXTBEFORE(_xlfn.TEXTAFTER(Table1[[#This Row],[description]], "Instagram Reel:"),CHAR(10)))</f>
        <v>#N/A</v>
      </c>
    </row>
    <row r="847" spans="1:23" x14ac:dyDescent="0.3">
      <c r="A847" t="s">
        <v>11</v>
      </c>
      <c r="B847" t="s">
        <v>5973</v>
      </c>
      <c r="C847" t="s">
        <v>5974</v>
      </c>
      <c r="D847" t="s">
        <v>5975</v>
      </c>
      <c r="E847" t="s">
        <v>5972</v>
      </c>
      <c r="F847" t="s">
        <v>5759</v>
      </c>
      <c r="G847" t="s">
        <v>254</v>
      </c>
      <c r="H847" t="s">
        <v>5976</v>
      </c>
      <c r="I847" t="s">
        <v>5977</v>
      </c>
      <c r="J847" t="s">
        <v>5978</v>
      </c>
      <c r="K847" t="e">
        <f>LEFT(_xlfn.TEXTAFTER(Table1[[#This Row],[description]],"Music On:"),10)</f>
        <v>#N/A</v>
      </c>
      <c r="L847" t="str" cm="1">
        <f t="array" ref="L847">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7" t="str">
        <f>_xlfn.TEXTBEFORE(Table1[[#This Row],[Title]],{":","(","-"})</f>
        <v xml:space="preserve">Weed Da Saroor </v>
      </c>
      <c r="N847" t="str">
        <f>_xlfn.TEXTBEFORE(_xlfn.TEXTAFTER(Table1[[#This Row],[description]],"Singer:"),CHAR(10))</f>
        <v xml:space="preserve"> J Lucky Ft Bohemia</v>
      </c>
      <c r="O847" t="str">
        <f>_xlfn.TEXTBEFORE(_xlfn.TEXTAFTER(Table1[[#This Row],[description]],"Lyrics:"),CHAR(10))</f>
        <v xml:space="preserve"> J Lucky</v>
      </c>
      <c r="P847" t="e">
        <f>_xlfn.TEXTBEFORE(_xlfn.TEXTAFTER(Table1[[#This Row],[description]],"Composer:"),CHAR(10))</f>
        <v>#N/A</v>
      </c>
      <c r="Q847" t="str">
        <f>_xlfn.TEXTBEFORE(_xlfn.TEXTAFTER(Table1[[#This Row],[description]],CHAR(10)&amp;"Music:"),CHAR(10))</f>
        <v xml:space="preserve"> Deep Jandu</v>
      </c>
      <c r="R847" t="e">
        <f>_xlfn.TEXTBEFORE(_xlfn.TEXTAFTER(Table1[[#This Row],[description]],CHAR(10)&amp;"Video:"),CHAR(10))</f>
        <v>#N/A</v>
      </c>
      <c r="S847" s="1" t="e">
        <f>HYPERLINK(_xlfn.TEXTBEFORE(_xlfn.TEXTAFTER(Table1[[#This Row],[description]],"YouTube Music:"),CHAR(10)))</f>
        <v>#N/A</v>
      </c>
      <c r="T847" s="1" t="e">
        <f>HYPERLINK(_xlfn.TEXTBEFORE(_xlfn.TEXTAFTER(Table1[[#This Row],[description]],"Spotify:"),CHAR(10)))</f>
        <v>#N/A</v>
      </c>
      <c r="U847" s="1" t="e">
        <f>HYPERLINK(_xlfn.TEXTBEFORE(_xlfn.TEXTAFTER(Table1[[#This Row],[description]],"Apple Music:"),CHAR(10)))</f>
        <v>#N/A</v>
      </c>
      <c r="V847" s="1" t="e">
        <f>HYPERLINK(_xlfn.TEXTBEFORE(_xlfn.TEXTAFTER(Table1[[#This Row],[description]], "JioSaavn:"),CHAR(10)))</f>
        <v>#N/A</v>
      </c>
      <c r="W847" s="1" t="e">
        <f>HYPERLINK(_xlfn.TEXTBEFORE(_xlfn.TEXTAFTER(Table1[[#This Row],[description]], "Instagram Reel:"),CHAR(10)))</f>
        <v>#N/A</v>
      </c>
    </row>
    <row r="848" spans="1:23" x14ac:dyDescent="0.3">
      <c r="A848" t="s">
        <v>11</v>
      </c>
      <c r="B848" t="s">
        <v>5980</v>
      </c>
      <c r="C848" t="s">
        <v>5981</v>
      </c>
      <c r="D848" t="s">
        <v>5982</v>
      </c>
      <c r="E848" t="s">
        <v>5979</v>
      </c>
      <c r="F848" t="s">
        <v>5759</v>
      </c>
      <c r="G848" t="s">
        <v>485</v>
      </c>
      <c r="H848" t="s">
        <v>5983</v>
      </c>
      <c r="I848" t="s">
        <v>5984</v>
      </c>
      <c r="J848" t="s">
        <v>5985</v>
      </c>
      <c r="K848" t="str">
        <f>LEFT(_xlfn.TEXTAFTER(Table1[[#This Row],[description]],"Label:"),9)</f>
        <v xml:space="preserve"> GeetMp3 </v>
      </c>
      <c r="L848" t="str" cm="1">
        <f t="array" ref="L848">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8" t="str">
        <f>_xlfn.TEXTBEFORE(Table1[[#This Row],[Title]],{":","(","-"})</f>
        <v xml:space="preserve">Reply To Jordan </v>
      </c>
      <c r="N848" t="e">
        <f>_xlfn.TEXTBEFORE(_xlfn.TEXTAFTER(Table1[[#This Row],[description]],"Singer:"),CHAR(10))</f>
        <v>#N/A</v>
      </c>
      <c r="O848" t="e">
        <f>_xlfn.TEXTBEFORE(_xlfn.TEXTAFTER(Table1[[#This Row],[description]],"Lyrics:"),CHAR(10))</f>
        <v>#N/A</v>
      </c>
      <c r="P848" t="e">
        <f>_xlfn.TEXTBEFORE(_xlfn.TEXTAFTER(Table1[[#This Row],[description]],"Composer:"),CHAR(10))</f>
        <v>#N/A</v>
      </c>
      <c r="Q848" t="e">
        <f>_xlfn.TEXTBEFORE(_xlfn.TEXTAFTER(Table1[[#This Row],[description]],CHAR(10)&amp;"Music:"),CHAR(10))</f>
        <v>#N/A</v>
      </c>
      <c r="R848" t="e">
        <f>_xlfn.TEXTBEFORE(_xlfn.TEXTAFTER(Table1[[#This Row],[description]],CHAR(10)&amp;"Video:"),CHAR(10))</f>
        <v>#N/A</v>
      </c>
      <c r="S848" s="1" t="e">
        <f>HYPERLINK(_xlfn.TEXTBEFORE(_xlfn.TEXTAFTER(Table1[[#This Row],[description]],"YouTube Music:"),CHAR(10)))</f>
        <v>#N/A</v>
      </c>
      <c r="T848" s="1" t="e">
        <f>HYPERLINK(_xlfn.TEXTBEFORE(_xlfn.TEXTAFTER(Table1[[#This Row],[description]],"Spotify:"),CHAR(10)))</f>
        <v>#N/A</v>
      </c>
      <c r="U848" s="1" t="e">
        <f>HYPERLINK(_xlfn.TEXTBEFORE(_xlfn.TEXTAFTER(Table1[[#This Row],[description]],"Apple Music:"),CHAR(10)))</f>
        <v>#N/A</v>
      </c>
      <c r="V848" s="1" t="e">
        <f>HYPERLINK(_xlfn.TEXTBEFORE(_xlfn.TEXTAFTER(Table1[[#This Row],[description]], "JioSaavn:"),CHAR(10)))</f>
        <v>#N/A</v>
      </c>
      <c r="W848" s="1" t="e">
        <f>HYPERLINK(_xlfn.TEXTBEFORE(_xlfn.TEXTAFTER(Table1[[#This Row],[description]], "Instagram Reel:"),CHAR(10)))</f>
        <v>#N/A</v>
      </c>
    </row>
    <row r="849" spans="1:23" x14ac:dyDescent="0.3">
      <c r="A849" t="s">
        <v>11</v>
      </c>
      <c r="B849" t="s">
        <v>5987</v>
      </c>
      <c r="C849" t="s">
        <v>5988</v>
      </c>
      <c r="D849" t="s">
        <v>5989</v>
      </c>
      <c r="E849" t="s">
        <v>5986</v>
      </c>
      <c r="F849" t="s">
        <v>3832</v>
      </c>
      <c r="G849" t="s">
        <v>2369</v>
      </c>
      <c r="H849" t="s">
        <v>5990</v>
      </c>
      <c r="I849" t="s">
        <v>5991</v>
      </c>
      <c r="J849" t="s">
        <v>5992</v>
      </c>
      <c r="K849" t="e">
        <f>LEFT(_xlfn.TEXTAFTER(Table1[[#This Row],[description]],"Music On:"),10)</f>
        <v>#N/A</v>
      </c>
      <c r="L849" t="str" cm="1">
        <f t="array" ref="L849">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49" t="str">
        <f>_xlfn.TEXTBEFORE(Table1[[#This Row],[Title]],{":","(","-"})</f>
        <v xml:space="preserve">Paisa </v>
      </c>
      <c r="N849" t="e">
        <f>_xlfn.TEXTBEFORE(_xlfn.TEXTAFTER(Table1[[#This Row],[description]],"Singer:"),CHAR(10))</f>
        <v>#N/A</v>
      </c>
      <c r="O849" t="e">
        <f>_xlfn.TEXTBEFORE(_xlfn.TEXTAFTER(Table1[[#This Row],[description]],"Lyrics:"),CHAR(10))</f>
        <v>#N/A</v>
      </c>
      <c r="P849" t="e">
        <f>_xlfn.TEXTBEFORE(_xlfn.TEXTAFTER(Table1[[#This Row],[description]],"Composer:"),CHAR(10))</f>
        <v>#N/A</v>
      </c>
      <c r="Q849" t="e">
        <f>_xlfn.TEXTBEFORE(_xlfn.TEXTAFTER(Table1[[#This Row],[description]],CHAR(10)&amp;"Music:"),CHAR(10))</f>
        <v>#N/A</v>
      </c>
      <c r="R849" t="e">
        <f>_xlfn.TEXTBEFORE(_xlfn.TEXTAFTER(Table1[[#This Row],[description]],CHAR(10)&amp;"Video:"),CHAR(10))</f>
        <v>#N/A</v>
      </c>
      <c r="S849" s="1" t="e">
        <f>HYPERLINK(_xlfn.TEXTBEFORE(_xlfn.TEXTAFTER(Table1[[#This Row],[description]],"YouTube Music:"),CHAR(10)))</f>
        <v>#N/A</v>
      </c>
      <c r="T849" s="1" t="e">
        <f>HYPERLINK(_xlfn.TEXTBEFORE(_xlfn.TEXTAFTER(Table1[[#This Row],[description]],"Spotify:"),CHAR(10)))</f>
        <v>#N/A</v>
      </c>
      <c r="U849" s="1" t="e">
        <f>HYPERLINK(_xlfn.TEXTBEFORE(_xlfn.TEXTAFTER(Table1[[#This Row],[description]],"Apple Music:"),CHAR(10)))</f>
        <v>#N/A</v>
      </c>
      <c r="V849" s="1" t="e">
        <f>HYPERLINK(_xlfn.TEXTBEFORE(_xlfn.TEXTAFTER(Table1[[#This Row],[description]], "JioSaavn:"),CHAR(10)))</f>
        <v>#N/A</v>
      </c>
      <c r="W849" s="1" t="e">
        <f>HYPERLINK(_xlfn.TEXTBEFORE(_xlfn.TEXTAFTER(Table1[[#This Row],[description]], "Instagram Reel:"),CHAR(10)))</f>
        <v>#N/A</v>
      </c>
    </row>
    <row r="850" spans="1:23" x14ac:dyDescent="0.3">
      <c r="A850" t="s">
        <v>11</v>
      </c>
      <c r="B850" t="s">
        <v>5994</v>
      </c>
      <c r="C850" t="s">
        <v>5995</v>
      </c>
      <c r="D850" t="s">
        <v>5996</v>
      </c>
      <c r="E850" t="s">
        <v>5993</v>
      </c>
      <c r="F850" t="s">
        <v>5759</v>
      </c>
      <c r="G850" t="s">
        <v>5997</v>
      </c>
      <c r="H850" t="s">
        <v>5998</v>
      </c>
      <c r="I850" t="s">
        <v>5999</v>
      </c>
      <c r="J850" t="s">
        <v>573</v>
      </c>
      <c r="K850" t="e">
        <f>LEFT(_xlfn.TEXTAFTER(Table1[[#This Row],[description]],"Music On:"),10)</f>
        <v>#N/A</v>
      </c>
      <c r="L850" t="str" cm="1">
        <f t="array" ref="L850">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50" t="str">
        <f>_xlfn.TEXTBEFORE(Table1[[#This Row],[Title]],{":","(","-"})</f>
        <v xml:space="preserve">GeetMP3 </v>
      </c>
      <c r="N850" t="e">
        <f>_xlfn.TEXTBEFORE(_xlfn.TEXTAFTER(Table1[[#This Row],[description]],"Singer:"),CHAR(10))</f>
        <v>#N/A</v>
      </c>
      <c r="O850" t="e">
        <f>_xlfn.TEXTBEFORE(_xlfn.TEXTAFTER(Table1[[#This Row],[description]],"Lyrics:"),CHAR(10))</f>
        <v>#N/A</v>
      </c>
      <c r="P850" t="e">
        <f>_xlfn.TEXTBEFORE(_xlfn.TEXTAFTER(Table1[[#This Row],[description]],"Composer:"),CHAR(10))</f>
        <v>#N/A</v>
      </c>
      <c r="Q850" t="e">
        <f>_xlfn.TEXTBEFORE(_xlfn.TEXTAFTER(Table1[[#This Row],[description]],CHAR(10)&amp;"Music:"),CHAR(10))</f>
        <v>#N/A</v>
      </c>
      <c r="R850" t="e">
        <f>_xlfn.TEXTBEFORE(_xlfn.TEXTAFTER(Table1[[#This Row],[description]],CHAR(10)&amp;"Video:"),CHAR(10))</f>
        <v>#N/A</v>
      </c>
      <c r="S850" s="1" t="e">
        <f>HYPERLINK(_xlfn.TEXTBEFORE(_xlfn.TEXTAFTER(Table1[[#This Row],[description]],"YouTube Music:"),CHAR(10)))</f>
        <v>#N/A</v>
      </c>
      <c r="T850" s="1" t="e">
        <f>HYPERLINK(_xlfn.TEXTBEFORE(_xlfn.TEXTAFTER(Table1[[#This Row],[description]],"Spotify:"),CHAR(10)))</f>
        <v>#N/A</v>
      </c>
      <c r="U850" s="1" t="e">
        <f>HYPERLINK(_xlfn.TEXTBEFORE(_xlfn.TEXTAFTER(Table1[[#This Row],[description]],"Apple Music:"),CHAR(10)))</f>
        <v>#N/A</v>
      </c>
      <c r="V850" s="1" t="e">
        <f>HYPERLINK(_xlfn.TEXTBEFORE(_xlfn.TEXTAFTER(Table1[[#This Row],[description]], "JioSaavn:"),CHAR(10)))</f>
        <v>#N/A</v>
      </c>
      <c r="W850" s="1" t="e">
        <f>HYPERLINK(_xlfn.TEXTBEFORE(_xlfn.TEXTAFTER(Table1[[#This Row],[description]], "Instagram Reel:"),CHAR(10)))</f>
        <v>#N/A</v>
      </c>
    </row>
    <row r="851" spans="1:23" x14ac:dyDescent="0.3">
      <c r="A851" t="s">
        <v>11</v>
      </c>
      <c r="B851" t="s">
        <v>6001</v>
      </c>
      <c r="C851" t="s">
        <v>6002</v>
      </c>
      <c r="D851" t="s">
        <v>6003</v>
      </c>
      <c r="E851" t="s">
        <v>6000</v>
      </c>
      <c r="F851" t="s">
        <v>3832</v>
      </c>
      <c r="G851" t="s">
        <v>214</v>
      </c>
      <c r="H851" t="s">
        <v>6004</v>
      </c>
      <c r="I851" t="s">
        <v>6005</v>
      </c>
      <c r="J851" t="s">
        <v>5255</v>
      </c>
      <c r="K851" t="e">
        <f>LEFT(_xlfn.TEXTAFTER(Table1[[#This Row],[description]],"Music On:"),10)</f>
        <v>#N/A</v>
      </c>
      <c r="L851" t="str" cm="1">
        <f t="array" ref="L851">_xlfn.IFS(OR(ISNUMBER(SEARCH("Song Credits:", Table1[[#This Row],[description]])), ISNUMBER(SEARCH("Song", Table1[[#This Row],[description]]))), "Single",
    OR(ISNUMBER(SEARCH("Album Credits:", Table1[[#This Row],[description]])), ISNUMBER(SEARCH("Album", Table1[[#This Row],[description]]))), "Album",
        ISNUMBER(SEARCH("Movie Credits:", Table1[[#This Row],[description]])), "Movie",
    TRUE, "other"
)</f>
        <v>Single</v>
      </c>
      <c r="M851" t="str">
        <f>_xlfn.TEXTBEFORE(Table1[[#This Row],[Title]],{":","(","-"})</f>
        <v xml:space="preserve">Yaar Beli </v>
      </c>
      <c r="N851" t="e">
        <f>_xlfn.TEXTBEFORE(_xlfn.TEXTAFTER(Table1[[#This Row],[description]],"Singer:"),CHAR(10))</f>
        <v>#N/A</v>
      </c>
      <c r="O851" t="e">
        <f>_xlfn.TEXTBEFORE(_xlfn.TEXTAFTER(Table1[[#This Row],[description]],"Lyrics:"),CHAR(10))</f>
        <v>#N/A</v>
      </c>
      <c r="P851" t="e">
        <f>_xlfn.TEXTBEFORE(_xlfn.TEXTAFTER(Table1[[#This Row],[description]],"Composer:"),CHAR(10))</f>
        <v>#N/A</v>
      </c>
      <c r="Q851" t="e">
        <f>_xlfn.TEXTBEFORE(_xlfn.TEXTAFTER(Table1[[#This Row],[description]],CHAR(10)&amp;"Music:"),CHAR(10))</f>
        <v>#N/A</v>
      </c>
      <c r="R851" t="e">
        <f>_xlfn.TEXTBEFORE(_xlfn.TEXTAFTER(Table1[[#This Row],[description]],CHAR(10)&amp;"Video:"),CHAR(10))</f>
        <v>#N/A</v>
      </c>
      <c r="S851" s="1" t="e">
        <f>HYPERLINK(_xlfn.TEXTBEFORE(_xlfn.TEXTAFTER(Table1[[#This Row],[description]],"YouTube Music:"),CHAR(10)))</f>
        <v>#N/A</v>
      </c>
      <c r="T851" s="1" t="e">
        <f>HYPERLINK(_xlfn.TEXTBEFORE(_xlfn.TEXTAFTER(Table1[[#This Row],[description]],"Spotify:"),CHAR(10)))</f>
        <v>#N/A</v>
      </c>
      <c r="U851" s="1" t="e">
        <f>HYPERLINK(_xlfn.TEXTBEFORE(_xlfn.TEXTAFTER(Table1[[#This Row],[description]],"Apple Music:"),CHAR(10)))</f>
        <v>#N/A</v>
      </c>
      <c r="V851" s="1" t="e">
        <f>HYPERLINK(_xlfn.TEXTBEFORE(_xlfn.TEXTAFTER(Table1[[#This Row],[description]], "JioSaavn:"),CHAR(10)))</f>
        <v>#N/A</v>
      </c>
      <c r="W851" s="1" t="e">
        <f>HYPERLINK(_xlfn.TEXTBEFORE(_xlfn.TEXTAFTER(Table1[[#This Row],[description]], "Instagram Reel:"),CHAR(10)))</f>
        <v>#N/A</v>
      </c>
    </row>
  </sheetData>
  <phoneticPr fontId="1"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85E7A-B536-42BD-A5A8-03762FFDAFA5}">
  <dimension ref="A1:U851"/>
  <sheetViews>
    <sheetView workbookViewId="0">
      <pane ySplit="1" topLeftCell="A2" activePane="bottomLeft" state="frozen"/>
      <selection pane="bottomLeft" activeCell="K2" sqref="K2"/>
    </sheetView>
  </sheetViews>
  <sheetFormatPr defaultRowHeight="14.4" x14ac:dyDescent="0.3"/>
  <cols>
    <col min="2" max="2" width="19.5546875" bestFit="1" customWidth="1"/>
    <col min="3" max="3" width="12.109375" customWidth="1"/>
    <col min="5" max="5" width="4.6640625" customWidth="1"/>
    <col min="10" max="10" width="14.109375" bestFit="1" customWidth="1"/>
    <col min="11" max="11" width="20.6640625" customWidth="1"/>
    <col min="12" max="12" width="17.5546875" customWidth="1"/>
    <col min="13" max="13" width="23.33203125" customWidth="1"/>
    <col min="14" max="14" width="11.44140625" customWidth="1"/>
    <col min="15" max="15" width="46.33203125" bestFit="1" customWidth="1"/>
  </cols>
  <sheetData>
    <row r="1" spans="1:21" x14ac:dyDescent="0.3">
      <c r="A1" t="s">
        <v>0</v>
      </c>
      <c r="B1" t="s">
        <v>2</v>
      </c>
      <c r="C1" t="s">
        <v>3</v>
      </c>
      <c r="D1" t="s">
        <v>5</v>
      </c>
      <c r="E1" t="s">
        <v>6</v>
      </c>
      <c r="F1" t="s">
        <v>7</v>
      </c>
      <c r="G1" t="s">
        <v>8</v>
      </c>
      <c r="H1" t="s">
        <v>9</v>
      </c>
      <c r="I1" t="s">
        <v>10</v>
      </c>
      <c r="J1" t="s">
        <v>7890</v>
      </c>
      <c r="K1" t="s">
        <v>7903</v>
      </c>
      <c r="L1" t="s">
        <v>7873</v>
      </c>
      <c r="M1" t="s">
        <v>7874</v>
      </c>
      <c r="N1" t="s">
        <v>7875</v>
      </c>
      <c r="O1" t="s">
        <v>7876</v>
      </c>
      <c r="P1" t="s">
        <v>7877</v>
      </c>
      <c r="Q1" t="s">
        <v>7878</v>
      </c>
      <c r="R1" t="s">
        <v>7879</v>
      </c>
      <c r="S1" t="s">
        <v>7880</v>
      </c>
      <c r="T1" t="s">
        <v>7881</v>
      </c>
      <c r="U1" t="s">
        <v>7882</v>
      </c>
    </row>
    <row r="2" spans="1:21" x14ac:dyDescent="0.3">
      <c r="A2" t="s">
        <v>11</v>
      </c>
      <c r="B2" t="s">
        <v>196</v>
      </c>
      <c r="C2" t="s">
        <v>197</v>
      </c>
      <c r="D2" t="s">
        <v>195</v>
      </c>
      <c r="E2" t="s">
        <v>16</v>
      </c>
      <c r="F2" t="s">
        <v>199</v>
      </c>
      <c r="G2" t="s">
        <v>200</v>
      </c>
      <c r="H2" t="s">
        <v>201</v>
      </c>
      <c r="I2" t="s">
        <v>202</v>
      </c>
      <c r="J2" t="str" cm="1">
        <f t="array" ref="J2">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Album</v>
      </c>
      <c r="K2" t="str">
        <f>_xlfn.TEXTBEFORE(getmp3[[#This Row],[Title]],{":","(","-"})</f>
        <v xml:space="preserve">Pinda Wale </v>
      </c>
      <c r="L2" t="str">
        <f>_xlfn.TEXTBEFORE(_xlfn.TEXTAFTER(getmp3[[#This Row],[description]],{"Singer:","Artist:","Singer &amp; Lyrics:","Singer/Lyrics:","Singer"}),CHAR(10))</f>
        <v xml:space="preserve"> Nishawn Bhullar</v>
      </c>
      <c r="M2" t="str" cm="1">
        <f t="array" ref="M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 t="e">
        <f>_xlfn.TEXTBEFORE(_xlfn.TEXTAFTER(getmp3[[#This Row],[description]],"Composer:"),CHAR(10))</f>
        <v>#N/A</v>
      </c>
      <c r="O2" t="e">
        <f>_xlfn.TEXTBEFORE(_xlfn.TEXTAFTER(getmp3[[#This Row],[description]],CHAR(10)&amp;"Music :"),CHAR(10))</f>
        <v>#N/A</v>
      </c>
      <c r="Q2" s="1" t="e">
        <f>HYPERLINK(_xlfn.TEXTBEFORE(_xlfn.TEXTAFTER(getmp3[[#This Row],[description]],"YouTube Music:"),CHAR(10)))</f>
        <v>#N/A</v>
      </c>
      <c r="R2" s="1" t="str">
        <f>HYPERLINK(_xlfn.TEXTBEFORE(_xlfn.TEXTAFTER(getmp3[[#This Row],[description]],"Spotify:"),CHAR(10)))</f>
        <v xml:space="preserve"> https://open.spotify.com/album/1zPjEwFVi4iviTUW7OgYad</v>
      </c>
      <c r="S2" s="1" t="str">
        <f>HYPERLINK(_xlfn.TEXTBEFORE(_xlfn.TEXTAFTER(getmp3[[#This Row],[description]],"Apple Music:"),CHAR(10)))</f>
        <v xml:space="preserve"> https://music.apple.com/us/album/old-skool/1859905062</v>
      </c>
      <c r="T2" s="1" t="e">
        <f>HYPERLINK(_xlfn.TEXTBEFORE(_xlfn.TEXTAFTER(getmp3[[#This Row],[description]], "JioSaavn:"),CHAR(10)))</f>
        <v>#N/A</v>
      </c>
      <c r="U2" s="1" t="e">
        <f>HYPERLINK(_xlfn.TEXTBEFORE(_xlfn.TEXTAFTER(getmp3[[#This Row],[description]], "Instagram Reel:"),CHAR(10)))</f>
        <v>#N/A</v>
      </c>
    </row>
    <row r="3" spans="1:21" x14ac:dyDescent="0.3">
      <c r="A3" t="s">
        <v>11</v>
      </c>
      <c r="B3" t="s">
        <v>13</v>
      </c>
      <c r="C3" t="s">
        <v>14</v>
      </c>
      <c r="D3" t="s">
        <v>12</v>
      </c>
      <c r="E3" t="s">
        <v>16</v>
      </c>
      <c r="F3" t="s">
        <v>17</v>
      </c>
      <c r="G3" t="s">
        <v>18</v>
      </c>
      <c r="H3" t="s">
        <v>19</v>
      </c>
      <c r="I3" t="s">
        <v>20</v>
      </c>
      <c r="J3" t="str" cm="1">
        <f t="array" ref="J3">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3" t="str">
        <f>_xlfn.TEXTBEFORE(getmp3[[#This Row],[Title]],{":","(","-"})</f>
        <v>DIOR</v>
      </c>
      <c r="L3" t="str">
        <f>_xlfn.TEXTBEFORE(_xlfn.TEXTAFTER(getmp3[[#This Row],[description]],{"Singer:","Artist:","Singer &amp; Lyrics:","Singer/Lyrics:","Singer"}),CHAR(10))</f>
        <v xml:space="preserve"> Arjun Sahota</v>
      </c>
      <c r="M3" t="str" cm="1">
        <f t="array" ref="M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 Prince Bhullar</v>
      </c>
      <c r="N3" t="str">
        <f>_xlfn.TEXTBEFORE(_xlfn.TEXTAFTER(getmp3[[#This Row],[description]],"Composer:"),CHAR(10))</f>
        <v xml:space="preserve"> Gagan Dhillon, Arjun Sahota</v>
      </c>
      <c r="O3" t="e">
        <f>_xlfn.TEXTBEFORE(_xlfn.TEXTAFTER(getmp3[[#This Row],[description]],CHAR(10)&amp;"Music :"),CHAR(10))</f>
        <v>#N/A</v>
      </c>
      <c r="Q3" s="1" t="str">
        <f>HYPERLINK(_xlfn.TEXTBEFORE(_xlfn.TEXTAFTER(getmp3[[#This Row],[description]],"YouTube Music:"),CHAR(10)))</f>
        <v xml:space="preserve"> https://music.youtube.com/watch?v=lREph5ZVvQs&amp;si=rvAQ0rdY0xMGldHh</v>
      </c>
      <c r="R3" s="1" t="str">
        <f>HYPERLINK(_xlfn.TEXTBEFORE(_xlfn.TEXTAFTER(getmp3[[#This Row],[description]],"Spotify:"),CHAR(10)))</f>
        <v xml:space="preserve"> https://open.spotify.com/album/5IzBn1B6m8QiI7lipYybD9</v>
      </c>
      <c r="S3" s="1" t="str">
        <f>HYPERLINK(_xlfn.TEXTBEFORE(_xlfn.TEXTAFTER(getmp3[[#This Row],[description]],"Apple Music:"),CHAR(10)))</f>
        <v xml:space="preserve"> https://music.apple.com/us/album/dior-single/6820847752</v>
      </c>
      <c r="T3" s="1" t="str">
        <f>HYPERLINK(_xlfn.TEXTBEFORE(_xlfn.TEXTAFTER(getmp3[[#This Row],[description]], "JioSaavn:"),CHAR(10)))</f>
        <v xml:space="preserve"> https://www.jiosaavn.com/album/dior/u5nQJ1AcvVw_</v>
      </c>
      <c r="U3" s="1" t="str">
        <f>HYPERLINK(_xlfn.TEXTBEFORE(_xlfn.TEXTAFTER(getmp3[[#This Row],[description]], "Instagram Reel:"),CHAR(10)))</f>
        <v xml:space="preserve"> https://www.instagram.com/reels/audio/1080937844733432</v>
      </c>
    </row>
    <row r="4" spans="1:21" x14ac:dyDescent="0.3">
      <c r="A4" t="s">
        <v>11</v>
      </c>
      <c r="B4" t="s">
        <v>22</v>
      </c>
      <c r="C4" t="s">
        <v>23</v>
      </c>
      <c r="D4" t="s">
        <v>21</v>
      </c>
      <c r="E4" t="s">
        <v>16</v>
      </c>
      <c r="F4" t="s">
        <v>25</v>
      </c>
      <c r="G4" t="s">
        <v>26</v>
      </c>
      <c r="H4" t="s">
        <v>27</v>
      </c>
      <c r="I4" t="s">
        <v>28</v>
      </c>
      <c r="J4" t="str" cm="1">
        <f t="array" ref="J4">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4" t="str">
        <f>_xlfn.TEXTBEFORE(getmp3[[#This Row],[Title]],{":","(","-"})</f>
        <v>DEEWANE</v>
      </c>
      <c r="L4" t="str">
        <f>_xlfn.TEXTBEFORE(_xlfn.TEXTAFTER(getmp3[[#This Row],[description]],{"Singer:","Artist:","Singer &amp; Lyrics:","Singer/Lyrics:","Singer"}),CHAR(10))</f>
        <v xml:space="preserve"> Arjun Sahota</v>
      </c>
      <c r="M4" t="str" cm="1">
        <f t="array" ref="M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4" t="str">
        <f>_xlfn.TEXTBEFORE(_xlfn.TEXTAFTER(getmp3[[#This Row],[description]],"Composer:"),CHAR(10))</f>
        <v xml:space="preserve"> Arjun Sahota</v>
      </c>
      <c r="O4" t="e">
        <f>_xlfn.TEXTBEFORE(_xlfn.TEXTAFTER(getmp3[[#This Row],[description]],CHAR(10)&amp;"Music :"),CHAR(10))</f>
        <v>#N/A</v>
      </c>
      <c r="P4" t="str">
        <f>_xlfn.TEXTBEFORE(_xlfn.TEXTAFTER(getmp3[[#This Row],[description]],CHAR(10)&amp;"Video:"),CHAR(10))</f>
        <v xml:space="preserve"> Satti Dhillon</v>
      </c>
      <c r="Q4" s="1" t="str">
        <f>HYPERLINK(_xlfn.TEXTBEFORE(_xlfn.TEXTAFTER(getmp3[[#This Row],[description]],"YouTube Music:"),CHAR(10)))</f>
        <v xml:space="preserve"> https://music.youtube.com/playlist?list=OLAK5uy_kXXO1x32ZNAkdxd9ajLB33ALge3CWxtU0&amp;si=a-dBzrTFsHqJnlBD</v>
      </c>
      <c r="R4" s="1" t="str">
        <f>HYPERLINK(_xlfn.TEXTBEFORE(_xlfn.TEXTAFTER(getmp3[[#This Row],[description]],"Spotify:"),CHAR(10)))</f>
        <v xml:space="preserve"> https://open.spotify.com/album/2VCKCGvAovazG3DNIWpDVd</v>
      </c>
      <c r="S4" s="1" t="str">
        <f>HYPERLINK(_xlfn.TEXTBEFORE(_xlfn.TEXTAFTER(getmp3[[#This Row],[description]],"Apple Music:"),CHAR(10)))</f>
        <v xml:space="preserve"> https://music.apple.com/us/album/deewane-single/6810282826</v>
      </c>
      <c r="T4" s="1" t="str">
        <f>HYPERLINK(_xlfn.TEXTBEFORE(_xlfn.TEXTAFTER(getmp3[[#This Row],[description]], "JioSaavn:"),CHAR(10)))</f>
        <v xml:space="preserve"> https://www.jiosaavn.com/album/deewane/,CPG23o,jO0_</v>
      </c>
      <c r="U4" s="1" t="str">
        <f>HYPERLINK(_xlfn.TEXTBEFORE(_xlfn.TEXTAFTER(getmp3[[#This Row],[description]], "Instagram Reel:"),CHAR(10)))</f>
        <v xml:space="preserve"> https://www.instagram.com/reels/audio/923124750850517</v>
      </c>
    </row>
    <row r="5" spans="1:21" x14ac:dyDescent="0.3">
      <c r="A5" t="s">
        <v>11</v>
      </c>
      <c r="B5" t="s">
        <v>30</v>
      </c>
      <c r="C5" t="s">
        <v>31</v>
      </c>
      <c r="D5" t="s">
        <v>29</v>
      </c>
      <c r="E5" t="s">
        <v>16</v>
      </c>
      <c r="F5" t="s">
        <v>33</v>
      </c>
      <c r="G5" t="s">
        <v>34</v>
      </c>
      <c r="H5" t="s">
        <v>35</v>
      </c>
      <c r="I5" t="s">
        <v>36</v>
      </c>
      <c r="J5" t="str" cm="1">
        <f t="array" ref="J5">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5" t="str">
        <f>_xlfn.TEXTBEFORE(getmp3[[#This Row],[Title]],{":","(","-"})</f>
        <v xml:space="preserve">HEERIYE </v>
      </c>
      <c r="L5" t="str">
        <f>_xlfn.TEXTBEFORE(_xlfn.TEXTAFTER(getmp3[[#This Row],[description]],{"Singer:","Artist:","Singer &amp; Lyrics:","Singer/Lyrics:","Singer"}),CHAR(10))</f>
        <v xml:space="preserve"> Arjun Sahota</v>
      </c>
      <c r="M5" t="str" cm="1">
        <f t="array" ref="M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5" t="str">
        <f>_xlfn.TEXTBEFORE(_xlfn.TEXTAFTER(getmp3[[#This Row],[description]],"Composer:"),CHAR(10))</f>
        <v xml:space="preserve"> Arjun Sahota</v>
      </c>
      <c r="O5" t="e">
        <f>_xlfn.TEXTBEFORE(_xlfn.TEXTAFTER(getmp3[[#This Row],[description]],CHAR(10)&amp;"Music :"),CHAR(10))</f>
        <v>#N/A</v>
      </c>
      <c r="P5" t="str">
        <f>_xlfn.TEXTBEFORE(_xlfn.TEXTAFTER(getmp3[[#This Row],[description]],CHAR(10)&amp;"Video:"),CHAR(10))</f>
        <v xml:space="preserve"> Satti Dhillon</v>
      </c>
      <c r="Q5" s="1" t="str">
        <f>HYPERLINK(_xlfn.TEXTBEFORE(_xlfn.TEXTAFTER(getmp3[[#This Row],[description]],"YouTube Music:"),CHAR(10)))</f>
        <v xml:space="preserve"> https://music.youtube.com/playlist?list=OLAK5uy_lLnCavdZ2rh0UggSZk0G13aQ84l4tifKs&amp;si=46yLdF41YmhYkrJQ</v>
      </c>
      <c r="R5" s="1" t="str">
        <f>HYPERLINK(_xlfn.TEXTBEFORE(_xlfn.TEXTAFTER(getmp3[[#This Row],[description]],"Spotify:"),CHAR(10)))</f>
        <v xml:space="preserve"> https://open.spotify.com/album/787SyrOt227kOP2pzyIdaF</v>
      </c>
      <c r="S5" s="1" t="str">
        <f>HYPERLINK(_xlfn.TEXTBEFORE(_xlfn.TEXTAFTER(getmp3[[#This Row],[description]],"Apple Music:"),CHAR(10)))</f>
        <v xml:space="preserve"> https://music.apple.com/us/album/heeriye-single/6798987080</v>
      </c>
      <c r="T5" s="1" t="str">
        <f>HYPERLINK(_xlfn.TEXTBEFORE(_xlfn.TEXTAFTER(getmp3[[#This Row],[description]], "JioSaavn:"),CHAR(10)))</f>
        <v xml:space="preserve"> https://www.jiosaavn.com/album/heeriye/rRnRtFXSSBU_</v>
      </c>
      <c r="U5" s="1" t="str">
        <f>HYPERLINK(_xlfn.TEXTBEFORE(_xlfn.TEXTAFTER(getmp3[[#This Row],[description]], "Instagram Reel:"),CHAR(10)))</f>
        <v xml:space="preserve"> https://www.instagram.com/reels/audio/1595667885248355</v>
      </c>
    </row>
    <row r="6" spans="1:21" hidden="1" x14ac:dyDescent="0.3">
      <c r="A6" t="s">
        <v>11</v>
      </c>
      <c r="B6" t="s">
        <v>38</v>
      </c>
      <c r="C6" t="s">
        <v>39</v>
      </c>
      <c r="D6" t="s">
        <v>37</v>
      </c>
      <c r="E6" t="s">
        <v>16</v>
      </c>
      <c r="F6" t="s">
        <v>41</v>
      </c>
      <c r="G6" t="s">
        <v>42</v>
      </c>
      <c r="H6" t="s">
        <v>43</v>
      </c>
      <c r="I6" t="s">
        <v>44</v>
      </c>
      <c r="J6" t="str" cm="1">
        <f t="array" ref="J6">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6" t="str">
        <f>_xlfn.TEXTBEFORE(getmp3[[#This Row],[Title]],{":","(","-"})</f>
        <v>ONLY YOU</v>
      </c>
      <c r="L6" t="str">
        <f>_xlfn.TEXTBEFORE(_xlfn.TEXTAFTER(getmp3[[#This Row],[description]],{"Singer:","Artist:","Singer &amp; Lyrics:","Singer/Lyrics:","Singer"}),CHAR(10))</f>
        <v xml:space="preserve"> Arjun Sahota</v>
      </c>
      <c r="M6" t="str" cm="1">
        <f t="array" ref="M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6" t="str">
        <f>_xlfn.TEXTBEFORE(_xlfn.TEXTAFTER(getmp3[[#This Row],[description]],"Composer:"),CHAR(10))</f>
        <v xml:space="preserve"> Arjun Sahota</v>
      </c>
      <c r="O6" t="str">
        <f>_xlfn.TEXTBEFORE(_xlfn.TEXTAFTER(getmp3[[#This Row],[description]],CHAR(10)&amp;"Music:"),CHAR(10))</f>
        <v xml:space="preserve"> Gagan Dhillon</v>
      </c>
      <c r="P6" t="e">
        <f>_xlfn.TEXTBEFORE(_xlfn.TEXTAFTER(getmp3[[#This Row],[description]],CHAR(10)&amp;"Video:"),CHAR(10))</f>
        <v>#N/A</v>
      </c>
      <c r="Q6" s="1" t="str">
        <f>HYPERLINK(_xlfn.TEXTBEFORE(_xlfn.TEXTAFTER(getmp3[[#This Row],[description]],"YouTube Music:"),CHAR(10)))</f>
        <v xml:space="preserve"> https://music.youtube.com/watch?v=rTaYFQLxlh0&amp;si=fxiym6GqMAarnUgz</v>
      </c>
      <c r="R6" s="1" t="str">
        <f>HYPERLINK(_xlfn.TEXTBEFORE(_xlfn.TEXTAFTER(getmp3[[#This Row],[description]],"Spotify:"),CHAR(10)))</f>
        <v xml:space="preserve"> https://open.spotify.com/album/5SCbX5EJIdV7gI7Y7OM31V</v>
      </c>
      <c r="S6" s="1" t="str">
        <f>HYPERLINK(_xlfn.TEXTBEFORE(_xlfn.TEXTAFTER(getmp3[[#This Row],[description]],"Apple Music:"),CHAR(10)))</f>
        <v xml:space="preserve"> https://music.apple.com/us/album/only-you-single/6790696669</v>
      </c>
      <c r="T6" s="1" t="str">
        <f>HYPERLINK(_xlfn.TEXTBEFORE(_xlfn.TEXTAFTER(getmp3[[#This Row],[description]], "JioSaavn:"),CHAR(10)))</f>
        <v xml:space="preserve"> https://www.jiosaavn.com/album/only-you/hc2GroHXqrY_</v>
      </c>
      <c r="U6" s="1" t="str">
        <f>HYPERLINK(_xlfn.TEXTBEFORE(_xlfn.TEXTAFTER(getmp3[[#This Row],[description]], "Instagram Reel:"),CHAR(10)))</f>
        <v xml:space="preserve"> https://www.instagram.com/reels/audio/28839016665698147</v>
      </c>
    </row>
    <row r="7" spans="1:21" hidden="1" x14ac:dyDescent="0.3">
      <c r="A7" t="s">
        <v>11</v>
      </c>
      <c r="B7" t="s">
        <v>46</v>
      </c>
      <c r="C7" t="s">
        <v>47</v>
      </c>
      <c r="D7" t="s">
        <v>45</v>
      </c>
      <c r="E7" t="s">
        <v>16</v>
      </c>
      <c r="F7" t="s">
        <v>49</v>
      </c>
      <c r="G7" t="s">
        <v>50</v>
      </c>
      <c r="H7" t="s">
        <v>51</v>
      </c>
      <c r="I7" t="s">
        <v>52</v>
      </c>
      <c r="J7" t="str" cm="1">
        <f t="array" ref="J7">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7" t="str">
        <f>_xlfn.TEXTBEFORE(getmp3[[#This Row],[Title]],{":","(","-"})</f>
        <v xml:space="preserve">Remember This </v>
      </c>
      <c r="L7" t="str">
        <f>_xlfn.TEXTBEFORE(_xlfn.TEXTAFTER(getmp3[[#This Row],[description]],{"Singer:","Artist:","Singer &amp; Lyrics:","Singer/Lyrics:","Singer"}),CHAR(10))</f>
        <v xml:space="preserve"> Nav Singh</v>
      </c>
      <c r="M7" t="str" cm="1">
        <f t="array" ref="M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Gill</v>
      </c>
      <c r="N7" t="e">
        <f>_xlfn.TEXTBEFORE(_xlfn.TEXTAFTER(getmp3[[#This Row],[description]],"Composer:"),CHAR(10))</f>
        <v>#N/A</v>
      </c>
      <c r="O7" t="str">
        <f>_xlfn.TEXTBEFORE(_xlfn.TEXTAFTER(getmp3[[#This Row],[description]],CHAR(10)&amp;"Music:"),CHAR(10))</f>
        <v xml:space="preserve"> Dachamp</v>
      </c>
      <c r="P7" t="e">
        <f>_xlfn.TEXTBEFORE(_xlfn.TEXTAFTER(getmp3[[#This Row],[description]],CHAR(10)&amp;"Video:"),CHAR(10))</f>
        <v>#N/A</v>
      </c>
      <c r="Q7" s="1" t="str">
        <f>HYPERLINK(_xlfn.TEXTBEFORE(_xlfn.TEXTAFTER(getmp3[[#This Row],[description]],"YouTube Music:"),CHAR(10)))</f>
        <v xml:space="preserve"> https://music.youtube.com/playlist</v>
      </c>
      <c r="R7" s="1" t="str">
        <f>HYPERLINK(_xlfn.TEXTBEFORE(_xlfn.TEXTAFTER(getmp3[[#This Row],[description]],"Spotify:"),CHAR(10)))</f>
        <v xml:space="preserve"> https://open.spotify.com/album/608AylpxNvwzHM77utWX4g</v>
      </c>
      <c r="S7" s="1" t="str">
        <f>HYPERLINK(_xlfn.TEXTBEFORE(_xlfn.TEXTAFTER(getmp3[[#This Row],[description]],"Apple Music:"),CHAR(10)))</f>
        <v xml:space="preserve"> </v>
      </c>
      <c r="T7" s="1" t="str">
        <f>HYPERLINK(_xlfn.TEXTBEFORE(_xlfn.TEXTAFTER(getmp3[[#This Row],[description]], "JioSaavn:"),CHAR(10)))</f>
        <v xml:space="preserve"> https://www.jiosaavn.com/album/remember-this/geZ8tZ-U0C4_</v>
      </c>
      <c r="U7" s="1" t="str">
        <f>HYPERLINK(_xlfn.TEXTBEFORE(_xlfn.TEXTAFTER(getmp3[[#This Row],[description]], "Instagram Reel:"),CHAR(10)))</f>
        <v/>
      </c>
    </row>
    <row r="8" spans="1:21" x14ac:dyDescent="0.3">
      <c r="A8" t="s">
        <v>11</v>
      </c>
      <c r="B8" t="s">
        <v>54</v>
      </c>
      <c r="C8" t="s">
        <v>55</v>
      </c>
      <c r="D8" t="s">
        <v>53</v>
      </c>
      <c r="E8" t="s">
        <v>16</v>
      </c>
      <c r="F8" t="s">
        <v>57</v>
      </c>
      <c r="G8" t="s">
        <v>58</v>
      </c>
      <c r="H8" t="s">
        <v>59</v>
      </c>
      <c r="I8" t="s">
        <v>60</v>
      </c>
      <c r="J8" t="str" cm="1">
        <f t="array" ref="J8">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8" t="str">
        <f>_xlfn.TEXTBEFORE(getmp3[[#This Row],[Title]],{":","(","-"})</f>
        <v xml:space="preserve">MA ZAMEEN </v>
      </c>
      <c r="L8" t="str">
        <f>_xlfn.TEXTBEFORE(_xlfn.TEXTAFTER(getmp3[[#This Row],[description]],{"Singer:","Artist:","Singer &amp; Lyrics:","Singer/Lyrics:","Singer"}),CHAR(10))</f>
        <v xml:space="preserve"> Kanwar Grewal</v>
      </c>
      <c r="M8" t="str" cm="1">
        <f t="array" ref="M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8" t="str">
        <f>_xlfn.TEXTBEFORE(_xlfn.TEXTAFTER(getmp3[[#This Row],[description]],"Composer:"),CHAR(10))</f>
        <v xml:space="preserve"> Crowny, Oye Kunaal, Magic</v>
      </c>
      <c r="O8" t="e">
        <f>_xlfn.TEXTBEFORE(_xlfn.TEXTAFTER(getmp3[[#This Row],[description]],CHAR(10)&amp;"Music :"),CHAR(10))</f>
        <v>#N/A</v>
      </c>
      <c r="P8" t="e">
        <f>_xlfn.TEXTBEFORE(_xlfn.TEXTAFTER(getmp3[[#This Row],[description]],CHAR(10)&amp;"Video:"),CHAR(10))</f>
        <v>#N/A</v>
      </c>
      <c r="Q8" s="1" t="str">
        <f>HYPERLINK(_xlfn.TEXTBEFORE(_xlfn.TEXTAFTER(getmp3[[#This Row],[description]],"YouTube Music:"),CHAR(10)))</f>
        <v xml:space="preserve"> https://music.youtube.com/watch?v=MEV402pdesc&amp;si=SW6iyA6L5PJAl5l9</v>
      </c>
      <c r="R8" s="1" t="str">
        <f>HYPERLINK(_xlfn.TEXTBEFORE(_xlfn.TEXTAFTER(getmp3[[#This Row],[description]],"Spotify:"),CHAR(10)))</f>
        <v xml:space="preserve"> https://open.spotify.com/track/3fmp0sFBVbJF8ecxgEngtt?si=ff1075e1366e48ec</v>
      </c>
      <c r="S8" s="1" t="str">
        <f>HYPERLINK(_xlfn.TEXTBEFORE(_xlfn.TEXTAFTER(getmp3[[#This Row],[description]],"Apple Music:"),CHAR(10)))</f>
        <v xml:space="preserve"> https://music.apple.com/us/album/ma-zameen-from-oye-bhole-oye-2-single/6778426641</v>
      </c>
      <c r="T8" s="1" t="str">
        <f>HYPERLINK(_xlfn.TEXTBEFORE(_xlfn.TEXTAFTER(getmp3[[#This Row],[description]], "JioSaavn:"),CHAR(10)))</f>
        <v xml:space="preserve"> https://www.jiosaavn.com/album/ma-zameen-from-oye-bhole-oye-2/b8AU--fmQHU_</v>
      </c>
      <c r="U8" s="1" t="str">
        <f>HYPERLINK(_xlfn.TEXTBEFORE(_xlfn.TEXTAFTER(getmp3[[#This Row],[description]], "Instagram Reel:"),CHAR(10)))</f>
        <v xml:space="preserve"> https://www.instagram.com/reels/audio/989741893416513</v>
      </c>
    </row>
    <row r="9" spans="1:21" hidden="1" x14ac:dyDescent="0.3">
      <c r="A9" t="s">
        <v>11</v>
      </c>
      <c r="B9" t="s">
        <v>62</v>
      </c>
      <c r="C9" t="s">
        <v>63</v>
      </c>
      <c r="D9" t="s">
        <v>61</v>
      </c>
      <c r="E9" t="s">
        <v>16</v>
      </c>
      <c r="F9" t="s">
        <v>65</v>
      </c>
      <c r="G9" t="s">
        <v>66</v>
      </c>
      <c r="H9" t="s">
        <v>67</v>
      </c>
      <c r="I9" t="s">
        <v>68</v>
      </c>
      <c r="J9" t="str" cm="1">
        <f t="array" ref="J9">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9" t="str">
        <f>_xlfn.TEXTBEFORE(getmp3[[#This Row],[Title]],{":","(","-"})</f>
        <v xml:space="preserve">YOUR THOUGHTS </v>
      </c>
      <c r="L9" t="str">
        <f>_xlfn.TEXTBEFORE(_xlfn.TEXTAFTER(getmp3[[#This Row],[description]],{"Singer:","Artist:","Singer &amp; Lyrics:","Singer/Lyrics:","Singer"}),CHAR(10))</f>
        <v xml:space="preserve"> Nav Singh</v>
      </c>
      <c r="M9" t="str" cm="1">
        <f t="array" ref="M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Gill</v>
      </c>
      <c r="N9" t="str">
        <f>_xlfn.TEXTBEFORE(_xlfn.TEXTAFTER(getmp3[[#This Row],[description]],"Composer:"),CHAR(10))</f>
        <v xml:space="preserve"> Arjan Gill</v>
      </c>
      <c r="O9" t="str">
        <f>_xlfn.TEXTBEFORE(_xlfn.TEXTAFTER(getmp3[[#This Row],[description]],CHAR(10)&amp;"Music:"),CHAR(10))</f>
        <v xml:space="preserve"> Dachamp</v>
      </c>
      <c r="P9" t="e">
        <f>_xlfn.TEXTBEFORE(_xlfn.TEXTAFTER(getmp3[[#This Row],[description]],CHAR(10)&amp;"Video:"),CHAR(10))</f>
        <v>#N/A</v>
      </c>
      <c r="Q9" s="1" t="str">
        <f>HYPERLINK(_xlfn.TEXTBEFORE(_xlfn.TEXTAFTER(getmp3[[#This Row],[description]],"YouTube Music:"),CHAR(10)))</f>
        <v xml:space="preserve"> https://music.youtube.com/watch?v=-0rG7IIlHvk&amp;si=MXkl_8WwGAWwyd4H</v>
      </c>
      <c r="R9" s="1" t="str">
        <f>HYPERLINK(_xlfn.TEXTBEFORE(_xlfn.TEXTAFTER(getmp3[[#This Row],[description]],"Spotify:"),CHAR(10)))</f>
        <v xml:space="preserve"> https://open.spotify.com/track/3nHvjtxxRUXrOQShq6pK</v>
      </c>
      <c r="S9" s="1" t="str">
        <f>HYPERLINK(_xlfn.TEXTBEFORE(_xlfn.TEXTAFTER(getmp3[[#This Row],[description]],"Apple Music:"),CHAR(10)))</f>
        <v xml:space="preserve"> https://music.apple.com/us/album/your-thoughts/1869911861?i=1869912047</v>
      </c>
      <c r="T9" s="1" t="str">
        <f>HYPERLINK(_xlfn.TEXTBEFORE(_xlfn.TEXTAFTER(getmp3[[#This Row],[description]], "JioSaavn:"),CHAR(10)))</f>
        <v xml:space="preserve"> https://www.jiosaavn.com/song/your-thoughts/GQ1fZDJDdAs</v>
      </c>
      <c r="U9" s="1" t="str">
        <f>HYPERLINK(_xlfn.TEXTBEFORE(_xlfn.TEXTAFTER(getmp3[[#This Row],[description]], "Instagram Reel:"),CHAR(10)))</f>
        <v xml:space="preserve"> https://www.instagram.com/reels/audio/859247700313188</v>
      </c>
    </row>
    <row r="10" spans="1:21" x14ac:dyDescent="0.3">
      <c r="A10" t="s">
        <v>11</v>
      </c>
      <c r="B10" t="s">
        <v>70</v>
      </c>
      <c r="C10" t="s">
        <v>71</v>
      </c>
      <c r="D10" t="s">
        <v>69</v>
      </c>
      <c r="E10" t="s">
        <v>16</v>
      </c>
      <c r="F10" t="s">
        <v>73</v>
      </c>
      <c r="G10" t="s">
        <v>74</v>
      </c>
      <c r="H10" t="s">
        <v>75</v>
      </c>
      <c r="I10" t="s">
        <v>76</v>
      </c>
      <c r="J10" t="str" cm="1">
        <f t="array" ref="J10">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Movie</v>
      </c>
      <c r="K10" t="str">
        <f>_xlfn.TEXTBEFORE(getmp3[[#This Row],[Title]],{":","(","-"})</f>
        <v xml:space="preserve">Oye Bhole Oye 2 </v>
      </c>
      <c r="L10" t="str">
        <f>_xlfn.TEXTBEFORE(_xlfn.TEXTAFTER(getmp3[[#This Row],[description]],{"Singer:","Artist:","Singer &amp; Lyrics:","Singer/Lyrics:","Singer"}),CHAR(10))</f>
        <v xml:space="preserve"> Sultaan, Kanwar Grewal, Veet Baljit, Parveen Bharta</v>
      </c>
      <c r="M10" t="str" cm="1">
        <f t="array" ref="M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0" t="str">
        <f>_xlfn.TEXTBEFORE(_xlfn.TEXTAFTER(getmp3[[#This Row],[description]],"Composer:"),CHAR(10))</f>
        <v xml:space="preserve"> Crowny, Oye Kunaal, Magic</v>
      </c>
      <c r="O10" t="e">
        <f>_xlfn.TEXTBEFORE(_xlfn.TEXTAFTER(getmp3[[#This Row],[description]],CHAR(10)&amp;"Music :"),CHAR(10))</f>
        <v>#N/A</v>
      </c>
      <c r="P10" t="e">
        <f>_xlfn.TEXTBEFORE(_xlfn.TEXTAFTER(getmp3[[#This Row],[description]],CHAR(10)&amp;"Video:"),CHAR(10))</f>
        <v>#N/A</v>
      </c>
      <c r="Q10" s="1" t="e">
        <f>HYPERLINK(_xlfn.TEXTBEFORE(_xlfn.TEXTAFTER(getmp3[[#This Row],[description]],"YouTube Music:"),CHAR(10)))</f>
        <v>#N/A</v>
      </c>
      <c r="R10" s="1" t="e">
        <f>HYPERLINK(_xlfn.TEXTBEFORE(_xlfn.TEXTAFTER(getmp3[[#This Row],[description]],"Spotify:"),CHAR(10)))</f>
        <v>#N/A</v>
      </c>
      <c r="S10" s="1" t="e">
        <f>HYPERLINK(_xlfn.TEXTBEFORE(_xlfn.TEXTAFTER(getmp3[[#This Row],[description]],"Apple Music:"),CHAR(10)))</f>
        <v>#N/A</v>
      </c>
      <c r="T10" s="1" t="e">
        <f>HYPERLINK(_xlfn.TEXTBEFORE(_xlfn.TEXTAFTER(getmp3[[#This Row],[description]], "JioSaavn:"),CHAR(10)))</f>
        <v>#N/A</v>
      </c>
      <c r="U10" s="1" t="e">
        <f>HYPERLINK(_xlfn.TEXTBEFORE(_xlfn.TEXTAFTER(getmp3[[#This Row],[description]], "Instagram Reel:"),CHAR(10)))</f>
        <v>#N/A</v>
      </c>
    </row>
    <row r="11" spans="1:21" x14ac:dyDescent="0.3">
      <c r="A11" t="s">
        <v>11</v>
      </c>
      <c r="B11" t="s">
        <v>78</v>
      </c>
      <c r="C11" t="s">
        <v>79</v>
      </c>
      <c r="D11" t="s">
        <v>77</v>
      </c>
      <c r="E11" t="s">
        <v>16</v>
      </c>
      <c r="F11" t="s">
        <v>81</v>
      </c>
      <c r="G11" t="s">
        <v>82</v>
      </c>
      <c r="H11" t="s">
        <v>83</v>
      </c>
      <c r="I11" t="s">
        <v>84</v>
      </c>
      <c r="J11" t="str" cm="1">
        <f t="array" ref="J11">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1" t="str">
        <f>_xlfn.TEXTBEFORE(getmp3[[#This Row],[Title]],{":","(","-"})</f>
        <v xml:space="preserve">NASHA PATTA </v>
      </c>
      <c r="L11" t="str">
        <f>_xlfn.TEXTBEFORE(_xlfn.TEXTAFTER(getmp3[[#This Row],[description]],{"Singer:","Artist:","Singer &amp; Lyrics:","Singer/Lyrics:","Singer"}),CHAR(10))</f>
        <v xml:space="preserve"> Veet Baljit, Parveen Bharta</v>
      </c>
      <c r="M11" t="str" cm="1">
        <f t="array" ref="M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11" t="str">
        <f>_xlfn.TEXTBEFORE(_xlfn.TEXTAFTER(getmp3[[#This Row],[description]],"Composer:"),CHAR(10))</f>
        <v xml:space="preserve"> Crowny, Oye Kunaal, Magic</v>
      </c>
      <c r="O11" t="e">
        <f>_xlfn.TEXTBEFORE(_xlfn.TEXTAFTER(getmp3[[#This Row],[description]],CHAR(10)&amp;"Music :"),CHAR(10))</f>
        <v>#N/A</v>
      </c>
      <c r="P11" t="e">
        <f>_xlfn.TEXTBEFORE(_xlfn.TEXTAFTER(getmp3[[#This Row],[description]],CHAR(10)&amp;"Video:"),CHAR(10))</f>
        <v>#N/A</v>
      </c>
      <c r="Q11" s="1" t="str">
        <f>HYPERLINK(_xlfn.TEXTBEFORE(_xlfn.TEXTAFTER(getmp3[[#This Row],[description]],"YouTube Music:"),CHAR(10)))</f>
        <v xml:space="preserve"> https://music.youtube.com/watch?v=oDR8XghIHK8&amp;si=Ibiut4UR1hsvmrgD</v>
      </c>
      <c r="R11" s="1" t="str">
        <f>HYPERLINK(_xlfn.TEXTBEFORE(_xlfn.TEXTAFTER(getmp3[[#This Row],[description]],"Spotify:"),CHAR(10)))</f>
        <v xml:space="preserve"> https://open.spotify.com/track/6Pk2Hq94CWQChzAM36PWgh?si=cd60b13da76e405c</v>
      </c>
      <c r="S11" s="1" t="str">
        <f>HYPERLINK(_xlfn.TEXTBEFORE(_xlfn.TEXTAFTER(getmp3[[#This Row],[description]],"Apple Music:"),CHAR(10)))</f>
        <v xml:space="preserve"> https://music.apple.com/us/album/nasha-patta-from-oye-bhole-oye-2-single/6774656855</v>
      </c>
      <c r="T11" s="1" t="str">
        <f>HYPERLINK(_xlfn.TEXTBEFORE(_xlfn.TEXTAFTER(getmp3[[#This Row],[description]], "JioSaavn:"),CHAR(10)))</f>
        <v xml:space="preserve"> https://www.jiosaavn.com/song/nasha-patta-from-oye-bhole-oye-2/NgUcAT5VcFc</v>
      </c>
      <c r="U11" s="1" t="str">
        <f>HYPERLINK(_xlfn.TEXTBEFORE(_xlfn.TEXTAFTER(getmp3[[#This Row],[description]], "Instagram Reel:"),CHAR(10)))</f>
        <v xml:space="preserve"> https://www.instagram.com/reels/audio/1869857354401811</v>
      </c>
    </row>
    <row r="12" spans="1:21" x14ac:dyDescent="0.3">
      <c r="A12" t="s">
        <v>11</v>
      </c>
      <c r="B12" t="s">
        <v>86</v>
      </c>
      <c r="C12" t="s">
        <v>87</v>
      </c>
      <c r="D12" t="s">
        <v>85</v>
      </c>
      <c r="E12" t="s">
        <v>16</v>
      </c>
      <c r="F12" t="s">
        <v>89</v>
      </c>
      <c r="G12" t="s">
        <v>90</v>
      </c>
      <c r="H12" t="s">
        <v>91</v>
      </c>
      <c r="I12" t="s">
        <v>92</v>
      </c>
      <c r="J12" t="str" cm="1">
        <f t="array" ref="J12">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2" t="str">
        <f>_xlfn.TEXTBEFORE(getmp3[[#This Row],[Title]],{":","(","-"})</f>
        <v xml:space="preserve">SIDHA JATT </v>
      </c>
      <c r="L12" t="str">
        <f>_xlfn.TEXTBEFORE(_xlfn.TEXTAFTER(getmp3[[#This Row],[description]],{"Singer:","Artist:","Singer &amp; Lyrics:","Singer/Lyrics:","Singer"}),CHAR(10))</f>
        <v xml:space="preserve"> Sajjan Adeeb</v>
      </c>
      <c r="M12" t="str" cm="1">
        <f t="array" ref="M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Gurjit Gill</v>
      </c>
      <c r="N12" t="str">
        <f>_xlfn.TEXTBEFORE(_xlfn.TEXTAFTER(getmp3[[#This Row],[description]],"Composer:"),CHAR(10))</f>
        <v xml:space="preserve"> Gurjit Gill, Black Virus</v>
      </c>
      <c r="O12" t="e">
        <f>_xlfn.TEXTBEFORE(_xlfn.TEXTAFTER(getmp3[[#This Row],[description]],CHAR(10)&amp;"Music :"),CHAR(10))</f>
        <v>#N/A</v>
      </c>
      <c r="P12" t="e">
        <f>_xlfn.TEXTBEFORE(_xlfn.TEXTAFTER(getmp3[[#This Row],[description]],CHAR(10)&amp;"Video:"),CHAR(10))</f>
        <v>#N/A</v>
      </c>
      <c r="Q12" s="1" t="str">
        <f>HYPERLINK(_xlfn.TEXTBEFORE(_xlfn.TEXTAFTER(getmp3[[#This Row],[description]],"YouTube Music:"),CHAR(10)))</f>
        <v xml:space="preserve"> https://music.youtube.com/watch?v=aePOwEBVLIw&amp;si=-OenKw6YyBbnzwOD</v>
      </c>
      <c r="R12" s="1" t="str">
        <f>HYPERLINK(_xlfn.TEXTBEFORE(_xlfn.TEXTAFTER(getmp3[[#This Row],[description]],"Spotify:"),CHAR(10)))</f>
        <v xml:space="preserve"> https://open.spotify.com/track/5oXv9feMVqLxtLC7hNSQVv?si=105c221a41d34c44</v>
      </c>
      <c r="S12" s="1" t="str">
        <f>HYPERLINK(_xlfn.TEXTBEFORE(_xlfn.TEXTAFTER(getmp3[[#This Row],[description]],"Apple Music:"),CHAR(10)))</f>
        <v xml:space="preserve"> https://music.apple.com/us/song/sidha-jatt-from-oye-bhole-oye-2/6772983243</v>
      </c>
      <c r="T12" s="1" t="str">
        <f>HYPERLINK(_xlfn.TEXTBEFORE(_xlfn.TEXTAFTER(getmp3[[#This Row],[description]], "JioSaavn:"),CHAR(10)))</f>
        <v xml:space="preserve"> https://www.jiosaavn.com/song/sidha-jatt-from-oye-bhole-oye-2/By4KSB9jTUQ</v>
      </c>
      <c r="U12" s="1" t="str">
        <f>HYPERLINK(_xlfn.TEXTBEFORE(_xlfn.TEXTAFTER(getmp3[[#This Row],[description]], "Instagram Reel:"),CHAR(10)))</f>
        <v xml:space="preserve"> https://www.instagram.com/reels/audio/2058464071721711</v>
      </c>
    </row>
    <row r="13" spans="1:21" x14ac:dyDescent="0.3">
      <c r="A13" t="s">
        <v>11</v>
      </c>
      <c r="B13" t="s">
        <v>94</v>
      </c>
      <c r="C13" t="s">
        <v>95</v>
      </c>
      <c r="D13" t="s">
        <v>93</v>
      </c>
      <c r="E13" t="s">
        <v>16</v>
      </c>
      <c r="F13" t="s">
        <v>97</v>
      </c>
      <c r="G13" t="s">
        <v>98</v>
      </c>
      <c r="H13" t="s">
        <v>99</v>
      </c>
      <c r="I13" t="s">
        <v>100</v>
      </c>
      <c r="J13" t="str" cm="1">
        <f t="array" ref="J13">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Movie</v>
      </c>
      <c r="K13" t="str">
        <f>_xlfn.TEXTBEFORE(getmp3[[#This Row],[Title]],{":","(","-"})</f>
        <v xml:space="preserve">Oye Bhole Oye 2 </v>
      </c>
      <c r="L13" t="str">
        <f>_xlfn.TEXTBEFORE(_xlfn.TEXTAFTER(getmp3[[#This Row],[description]],{"Singer:","Artist:","Singer &amp; Lyrics:","Singer/Lyrics:","Singer"}),CHAR(10))</f>
        <v xml:space="preserve"> Sultaan, Kanwar Grewal, Veet Baljit, Parveen Bharta</v>
      </c>
      <c r="M13" t="str" cm="1">
        <f t="array" ref="M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3" t="str">
        <f>_xlfn.TEXTBEFORE(_xlfn.TEXTAFTER(getmp3[[#This Row],[description]],"Composer:"),CHAR(10))</f>
        <v xml:space="preserve"> Crowny, Oye Kunaal, Magic</v>
      </c>
      <c r="O13" t="e">
        <f>_xlfn.TEXTBEFORE(_xlfn.TEXTAFTER(getmp3[[#This Row],[description]],CHAR(10)&amp;"Music :"),CHAR(10))</f>
        <v>#N/A</v>
      </c>
      <c r="P13" t="e">
        <f>_xlfn.TEXTBEFORE(_xlfn.TEXTAFTER(getmp3[[#This Row],[description]],CHAR(10)&amp;"Video:"),CHAR(10))</f>
        <v>#N/A</v>
      </c>
      <c r="Q13" s="1" t="e">
        <f>HYPERLINK(_xlfn.TEXTBEFORE(_xlfn.TEXTAFTER(getmp3[[#This Row],[description]],"YouTube Music:"),CHAR(10)))</f>
        <v>#N/A</v>
      </c>
      <c r="R13" s="1" t="e">
        <f>HYPERLINK(_xlfn.TEXTBEFORE(_xlfn.TEXTAFTER(getmp3[[#This Row],[description]],"Spotify:"),CHAR(10)))</f>
        <v>#N/A</v>
      </c>
      <c r="S13" s="1" t="e">
        <f>HYPERLINK(_xlfn.TEXTBEFORE(_xlfn.TEXTAFTER(getmp3[[#This Row],[description]],"Apple Music:"),CHAR(10)))</f>
        <v>#N/A</v>
      </c>
      <c r="T13" s="1" t="e">
        <f>HYPERLINK(_xlfn.TEXTBEFORE(_xlfn.TEXTAFTER(getmp3[[#This Row],[description]], "JioSaavn:"),CHAR(10)))</f>
        <v>#N/A</v>
      </c>
      <c r="U13" s="1" t="e">
        <f>HYPERLINK(_xlfn.TEXTBEFORE(_xlfn.TEXTAFTER(getmp3[[#This Row],[description]], "Instagram Reel:"),CHAR(10)))</f>
        <v>#N/A</v>
      </c>
    </row>
    <row r="14" spans="1:21" x14ac:dyDescent="0.3">
      <c r="A14" t="s">
        <v>11</v>
      </c>
      <c r="B14" t="s">
        <v>102</v>
      </c>
      <c r="C14" t="s">
        <v>103</v>
      </c>
      <c r="D14" t="s">
        <v>101</v>
      </c>
      <c r="E14" t="s">
        <v>16</v>
      </c>
      <c r="F14" t="s">
        <v>105</v>
      </c>
      <c r="G14" t="s">
        <v>106</v>
      </c>
      <c r="H14" t="s">
        <v>107</v>
      </c>
      <c r="I14" t="s">
        <v>108</v>
      </c>
      <c r="J14" t="str" cm="1">
        <f t="array" ref="J14">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4" t="str">
        <f>_xlfn.TEXTBEFORE(getmp3[[#This Row],[Title]],{":","(","-"})</f>
        <v>LOST IN YOU</v>
      </c>
      <c r="L14" t="str">
        <f>_xlfn.TEXTBEFORE(_xlfn.TEXTAFTER(getmp3[[#This Row],[description]],{"Singer:","Artist:","Singer &amp; Lyrics:","Singer/Lyrics:","Singer"}),CHAR(10))</f>
        <v xml:space="preserve"> Arjun Sahota</v>
      </c>
      <c r="M14" t="str" cm="1">
        <f t="array" ref="M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14" t="str">
        <f>_xlfn.TEXTBEFORE(_xlfn.TEXTAFTER(getmp3[[#This Row],[description]],"Composer:"),CHAR(10))</f>
        <v xml:space="preserve"> Arjun Sahota</v>
      </c>
      <c r="O14" t="e">
        <f>_xlfn.TEXTBEFORE(_xlfn.TEXTAFTER(getmp3[[#This Row],[description]],CHAR(10)&amp;"Music :"),CHAR(10))</f>
        <v>#N/A</v>
      </c>
      <c r="P14" t="str">
        <f>_xlfn.TEXTBEFORE(_xlfn.TEXTAFTER(getmp3[[#This Row],[description]],CHAR(10)&amp;"Video:"),CHAR(10))</f>
        <v xml:space="preserve"> Satti Dhillon</v>
      </c>
      <c r="Q14" s="1" t="str">
        <f>HYPERLINK(_xlfn.TEXTBEFORE(_xlfn.TEXTAFTER(getmp3[[#This Row],[description]],"YouTube Music:"),CHAR(10)))</f>
        <v xml:space="preserve"> https://music.youtube.com/watch?v=aP11hrxoZCs&amp;si=0G-pSQsoOLLpuJMH</v>
      </c>
      <c r="R14" s="1" t="str">
        <f>HYPERLINK(_xlfn.TEXTBEFORE(_xlfn.TEXTAFTER(getmp3[[#This Row],[description]],"Spotify:"),CHAR(10)))</f>
        <v xml:space="preserve"> https://open.spotify.com/album/5F4GlSZKHLUqVrMrVb0lO3</v>
      </c>
      <c r="S14" s="1" t="str">
        <f>HYPERLINK(_xlfn.TEXTBEFORE(_xlfn.TEXTAFTER(getmp3[[#This Row],[description]],"Apple Music:"),CHAR(10)))</f>
        <v xml:space="preserve"> https://music.apple.com/us/album/lost-in-you-single/1896259885</v>
      </c>
      <c r="T14" s="1" t="str">
        <f>HYPERLINK(_xlfn.TEXTBEFORE(_xlfn.TEXTAFTER(getmp3[[#This Row],[description]], "JioSaavn:"),CHAR(10)))</f>
        <v xml:space="preserve"> https://www.jiosaavn.com/album/lost-in-you/C,mzSp2ZsLs_</v>
      </c>
      <c r="U14" s="1" t="str">
        <f>HYPERLINK(_xlfn.TEXTBEFORE(_xlfn.TEXTAFTER(getmp3[[#This Row],[description]], "Instagram Reel:"),CHAR(10)))</f>
        <v xml:space="preserve"> https://www.instagram.com/reels/audio/3489398007874926</v>
      </c>
    </row>
    <row r="15" spans="1:21" hidden="1" x14ac:dyDescent="0.3">
      <c r="A15" t="s">
        <v>11</v>
      </c>
      <c r="B15" t="s">
        <v>110</v>
      </c>
      <c r="C15" t="s">
        <v>111</v>
      </c>
      <c r="D15" t="s">
        <v>109</v>
      </c>
      <c r="E15" t="s">
        <v>16</v>
      </c>
      <c r="F15" t="s">
        <v>113</v>
      </c>
      <c r="G15" t="s">
        <v>114</v>
      </c>
      <c r="H15" t="s">
        <v>115</v>
      </c>
      <c r="I15" t="s">
        <v>116</v>
      </c>
      <c r="J15" t="str" cm="1">
        <f t="array" ref="J15">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5" t="str">
        <f>_xlfn.TEXTBEFORE(getmp3[[#This Row],[Title]],{":","(","-"})</f>
        <v>FLOW</v>
      </c>
      <c r="L15" t="str">
        <f>_xlfn.TEXTBEFORE(_xlfn.TEXTAFTER(getmp3[[#This Row],[description]],{"Singer:","Artist:","Singer &amp; Lyrics:","Singer/Lyrics:","Singer"}),CHAR(10))</f>
        <v xml:space="preserve"> Sultaan</v>
      </c>
      <c r="M15" t="str" cm="1">
        <f t="array" ref="M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5" t="str">
        <f>_xlfn.TEXTBEFORE(_xlfn.TEXTAFTER(getmp3[[#This Row],[description]],"Composer:"),CHAR(10))</f>
        <v xml:space="preserve"> Kang Sadiq, Crowny</v>
      </c>
      <c r="O15" t="str">
        <f>_xlfn.TEXTBEFORE(_xlfn.TEXTAFTER(getmp3[[#This Row],[description]],CHAR(10)&amp;"Music:"),CHAR(10))</f>
        <v xml:space="preserve"> Crowny</v>
      </c>
      <c r="P15" t="str">
        <f>_xlfn.TEXTBEFORE(_xlfn.TEXTAFTER(getmp3[[#This Row],[description]],CHAR(10)&amp;"Video:"),CHAR(10))</f>
        <v xml:space="preserve"> Jagjeet Sandhu &amp; Manjeet Sannan</v>
      </c>
      <c r="Q15" s="1" t="str">
        <f>HYPERLINK(_xlfn.TEXTBEFORE(_xlfn.TEXTAFTER(getmp3[[#This Row],[description]],"YouTube Music:"),CHAR(10)))</f>
        <v xml:space="preserve"> https://music.youtube.com/watch?v=oB600KNo8ss&amp;si=YPEeKK1VCpfGWfry</v>
      </c>
      <c r="R15" s="1" t="str">
        <f>HYPERLINK(_xlfn.TEXTBEFORE(_xlfn.TEXTAFTER(getmp3[[#This Row],[description]],"Spotify:"),CHAR(10)))</f>
        <v xml:space="preserve"> https://open.spotify.com/track/5UavEnEaAq8s3xcEObX6i1?si=f0b414cfc89b45be</v>
      </c>
      <c r="S15" s="1" t="str">
        <f>HYPERLINK(_xlfn.TEXTBEFORE(_xlfn.TEXTAFTER(getmp3[[#This Row],[description]],"Apple Music:"),CHAR(10)))</f>
        <v xml:space="preserve"> https://music.apple.com/us/album/flow-from-oye-bhole-oye-2-single/1896259335</v>
      </c>
      <c r="T15" s="1" t="str">
        <f>HYPERLINK(_xlfn.TEXTBEFORE(_xlfn.TEXTAFTER(getmp3[[#This Row],[description]], "JioSaavn:"),CHAR(10)))</f>
        <v xml:space="preserve"> https://www.jiosaavn.com/album/flow-from-oye-bhole-oye-2/Yk75GdNIv6c_</v>
      </c>
      <c r="U15" s="1" t="str">
        <f>HYPERLINK(_xlfn.TEXTBEFORE(_xlfn.TEXTAFTER(getmp3[[#This Row],[description]], "Instagram Reel:"),CHAR(10)))</f>
        <v xml:space="preserve"> </v>
      </c>
    </row>
    <row r="16" spans="1:21" x14ac:dyDescent="0.3">
      <c r="A16" t="s">
        <v>11</v>
      </c>
      <c r="B16" t="s">
        <v>118</v>
      </c>
      <c r="C16" t="s">
        <v>119</v>
      </c>
      <c r="D16" t="s">
        <v>117</v>
      </c>
      <c r="E16" t="s">
        <v>16</v>
      </c>
      <c r="F16" t="s">
        <v>121</v>
      </c>
      <c r="G16" t="s">
        <v>122</v>
      </c>
      <c r="H16" t="s">
        <v>123</v>
      </c>
      <c r="I16" t="s">
        <v>124</v>
      </c>
      <c r="J16" t="str" cm="1">
        <f t="array" ref="J16">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Movie</v>
      </c>
      <c r="K16" t="str">
        <f>_xlfn.TEXTBEFORE(getmp3[[#This Row],[Title]],{":","(","-"})</f>
        <v xml:space="preserve">Oye Bhole Oye 2 </v>
      </c>
      <c r="L16" t="str">
        <f>_xlfn.TEXTBEFORE(_xlfn.TEXTAFTER(getmp3[[#This Row],[description]],{"Singer:","Artist:","Singer &amp; Lyrics:","Singer/Lyrics:","Singer"}),CHAR(10))</f>
        <v xml:space="preserve"> Sultaan, Kanwar Grewal, Veet Baljit, Parveen Bharta</v>
      </c>
      <c r="M16" t="str" cm="1">
        <f t="array" ref="M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6" t="str">
        <f>_xlfn.TEXTBEFORE(_xlfn.TEXTAFTER(getmp3[[#This Row],[description]],"Composer:"),CHAR(10))</f>
        <v xml:space="preserve"> Crowny, Oye Kunaal, Magic</v>
      </c>
      <c r="O16" t="e">
        <f>_xlfn.TEXTBEFORE(_xlfn.TEXTAFTER(getmp3[[#This Row],[description]],CHAR(10)&amp;"Music :"),CHAR(10))</f>
        <v>#N/A</v>
      </c>
      <c r="P16" t="e">
        <f>_xlfn.TEXTBEFORE(_xlfn.TEXTAFTER(getmp3[[#This Row],[description]],CHAR(10)&amp;"Video:"),CHAR(10))</f>
        <v>#N/A</v>
      </c>
      <c r="Q16" s="1" t="e">
        <f>HYPERLINK(_xlfn.TEXTBEFORE(_xlfn.TEXTAFTER(getmp3[[#This Row],[description]],"YouTube Music:"),CHAR(10)))</f>
        <v>#N/A</v>
      </c>
      <c r="R16" s="1" t="e">
        <f>HYPERLINK(_xlfn.TEXTBEFORE(_xlfn.TEXTAFTER(getmp3[[#This Row],[description]],"Spotify:"),CHAR(10)))</f>
        <v>#N/A</v>
      </c>
      <c r="S16" s="1" t="e">
        <f>HYPERLINK(_xlfn.TEXTBEFORE(_xlfn.TEXTAFTER(getmp3[[#This Row],[description]],"Apple Music:"),CHAR(10)))</f>
        <v>#N/A</v>
      </c>
      <c r="T16" s="1" t="e">
        <f>HYPERLINK(_xlfn.TEXTBEFORE(_xlfn.TEXTAFTER(getmp3[[#This Row],[description]], "JioSaavn:"),CHAR(10)))</f>
        <v>#N/A</v>
      </c>
      <c r="U16" s="1" t="e">
        <f>HYPERLINK(_xlfn.TEXTBEFORE(_xlfn.TEXTAFTER(getmp3[[#This Row],[description]], "Instagram Reel:"),CHAR(10)))</f>
        <v>#N/A</v>
      </c>
    </row>
    <row r="17" spans="1:21" hidden="1" x14ac:dyDescent="0.3">
      <c r="A17" t="s">
        <v>11</v>
      </c>
      <c r="B17" t="s">
        <v>126</v>
      </c>
      <c r="C17" t="s">
        <v>127</v>
      </c>
      <c r="D17" t="s">
        <v>125</v>
      </c>
      <c r="E17" t="s">
        <v>16</v>
      </c>
      <c r="F17" t="s">
        <v>129</v>
      </c>
      <c r="G17" t="s">
        <v>130</v>
      </c>
      <c r="H17" t="s">
        <v>131</v>
      </c>
      <c r="I17" t="s">
        <v>132</v>
      </c>
      <c r="J17" t="str" cm="1">
        <f t="array" ref="J17">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7" t="str">
        <f>_xlfn.TEXTBEFORE(getmp3[[#This Row],[Title]],{":","(","-"})</f>
        <v xml:space="preserve">Your Thoughts </v>
      </c>
      <c r="L17" t="str">
        <f>_xlfn.TEXTBEFORE(_xlfn.TEXTAFTER(getmp3[[#This Row],[description]],{"Singer:","Artist:","Singer &amp; Lyrics:","Singer/Lyrics:","Singer"}),CHAR(10))</f>
        <v xml:space="preserve"> Nav Singh</v>
      </c>
      <c r="M17" t="str" cm="1">
        <f t="array" ref="M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Gill</v>
      </c>
      <c r="N17" t="str">
        <f>_xlfn.TEXTBEFORE(_xlfn.TEXTAFTER(getmp3[[#This Row],[description]],"Composer:"),CHAR(10))</f>
        <v xml:space="preserve"> Arjan Gill</v>
      </c>
      <c r="O17" t="str">
        <f>_xlfn.TEXTBEFORE(_xlfn.TEXTAFTER(getmp3[[#This Row],[description]],CHAR(10)&amp;"Music:"),CHAR(10))</f>
        <v xml:space="preserve"> Dachamp</v>
      </c>
      <c r="P17" t="e">
        <f>_xlfn.TEXTBEFORE(_xlfn.TEXTAFTER(getmp3[[#This Row],[description]],CHAR(10)&amp;"Video:"),CHAR(10))</f>
        <v>#N/A</v>
      </c>
      <c r="Q17" s="1" t="str">
        <f>HYPERLINK(_xlfn.TEXTBEFORE(_xlfn.TEXTAFTER(getmp3[[#This Row],[description]],"YouTube Music:"),CHAR(10)))</f>
        <v xml:space="preserve"> https://music.youtube.com/watch?v=-0rG7IIlHvk&amp;si=MXkl_8WwGAWwyd4H</v>
      </c>
      <c r="R17" s="1" t="str">
        <f>HYPERLINK(_xlfn.TEXTBEFORE(_xlfn.TEXTAFTER(getmp3[[#This Row],[description]],"Spotify:"),CHAR(10)))</f>
        <v xml:space="preserve"> https://open.spotify.com/track/3nHvjtxxRUXrOQShq6pK6U</v>
      </c>
      <c r="S17" s="1" t="str">
        <f>HYPERLINK(_xlfn.TEXTBEFORE(_xlfn.TEXTAFTER(getmp3[[#This Row],[description]],"Apple Music:"),CHAR(10)))</f>
        <v xml:space="preserve"> https://music.apple.com/us/album/your-thoughts/1869911861?i=1869912047</v>
      </c>
      <c r="T17" s="1" t="str">
        <f>HYPERLINK(_xlfn.TEXTBEFORE(_xlfn.TEXTAFTER(getmp3[[#This Row],[description]], "JioSaavn:"),CHAR(10)))</f>
        <v xml:space="preserve"> https://www.jiosaavn.com/song/your-thoughts/GQ1fZDJDdAs</v>
      </c>
      <c r="U17" s="1" t="str">
        <f>HYPERLINK(_xlfn.TEXTBEFORE(_xlfn.TEXTAFTER(getmp3[[#This Row],[description]], "Instagram Reel:"),CHAR(10)))</f>
        <v xml:space="preserve"> https://www.instagram.com/reels/audio/859247700313188</v>
      </c>
    </row>
    <row r="18" spans="1:21" hidden="1" x14ac:dyDescent="0.3">
      <c r="A18" t="s">
        <v>11</v>
      </c>
      <c r="B18" t="s">
        <v>134</v>
      </c>
      <c r="C18" t="s">
        <v>135</v>
      </c>
      <c r="D18" t="s">
        <v>133</v>
      </c>
      <c r="E18" t="s">
        <v>16</v>
      </c>
      <c r="F18" t="s">
        <v>137</v>
      </c>
      <c r="G18" t="s">
        <v>138</v>
      </c>
      <c r="H18" t="s">
        <v>139</v>
      </c>
      <c r="I18" t="s">
        <v>140</v>
      </c>
      <c r="J18" t="str" cm="1">
        <f t="array" ref="J18">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8" t="str">
        <f>_xlfn.TEXTBEFORE(getmp3[[#This Row],[Title]],{":","(","-"})</f>
        <v>SAKHIYO</v>
      </c>
      <c r="L18" t="str">
        <f>_xlfn.TEXTBEFORE(_xlfn.TEXTAFTER(getmp3[[#This Row],[description]],{"Singer:","Artist:","Singer &amp; Lyrics:","Singer/Lyrics:","Singer"}),CHAR(10))</f>
        <v xml:space="preserve"> Arjun Sahota</v>
      </c>
      <c r="M18" t="str" cm="1">
        <f t="array" ref="M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18" t="str">
        <f>_xlfn.TEXTBEFORE(_xlfn.TEXTAFTER(getmp3[[#This Row],[description]],"Composer:"),CHAR(10))</f>
        <v xml:space="preserve"> Arjun Sahota</v>
      </c>
      <c r="O18" t="str">
        <f>_xlfn.TEXTBEFORE(_xlfn.TEXTAFTER(getmp3[[#This Row],[description]],CHAR(10)&amp;"Music:"),CHAR(10))</f>
        <v xml:space="preserve"> Geet </v>
      </c>
      <c r="P18" t="str">
        <f>_xlfn.TEXTBEFORE(_xlfn.TEXTAFTER(getmp3[[#This Row],[description]],CHAR(10)&amp;"Video:"),CHAR(10))</f>
        <v xml:space="preserve"> Satti Dhillon</v>
      </c>
      <c r="Q18" s="1" t="str">
        <f>HYPERLINK(_xlfn.TEXTBEFORE(_xlfn.TEXTAFTER(getmp3[[#This Row],[description]],"YouTube Music:"),CHAR(10)))</f>
        <v xml:space="preserve"> https://music.youtube.com/watch?v=l_oAI-PFkTA&amp;si=k8fn-UkSTP-ra4_u</v>
      </c>
      <c r="R18" s="1" t="str">
        <f>HYPERLINK(_xlfn.TEXTBEFORE(_xlfn.TEXTAFTER(getmp3[[#This Row],[description]],"Spotify:"),CHAR(10)))</f>
        <v xml:space="preserve"> https://open.spotify.com/album/1Rar06DImCXf2RLJPd59bR</v>
      </c>
      <c r="S18" s="1" t="str">
        <f>HYPERLINK(_xlfn.TEXTBEFORE(_xlfn.TEXTAFTER(getmp3[[#This Row],[description]],"Apple Music:"),CHAR(10)))</f>
        <v xml:space="preserve"> https://music.apple.com/us/album/sakhiyo-single/1892077912</v>
      </c>
      <c r="T18" s="1" t="str">
        <f>HYPERLINK(_xlfn.TEXTBEFORE(_xlfn.TEXTAFTER(getmp3[[#This Row],[description]], "JioSaavn:"),CHAR(10)))</f>
        <v xml:space="preserve"> https://www.jiosaavn.com/album/sakhiyo/7UP2GyGDUIw_</v>
      </c>
      <c r="U18" s="1" t="str">
        <f>HYPERLINK(_xlfn.TEXTBEFORE(_xlfn.TEXTAFTER(getmp3[[#This Row],[description]], "Instagram Reel:"),CHAR(10)))</f>
        <v xml:space="preserve"> https://www.instagram.com/reels/audio/971818225284495</v>
      </c>
    </row>
    <row r="19" spans="1:21" hidden="1" x14ac:dyDescent="0.3">
      <c r="A19" t="s">
        <v>11</v>
      </c>
      <c r="B19" t="s">
        <v>142</v>
      </c>
      <c r="C19" t="s">
        <v>143</v>
      </c>
      <c r="D19" t="s">
        <v>141</v>
      </c>
      <c r="E19" t="s">
        <v>16</v>
      </c>
      <c r="F19" t="s">
        <v>145</v>
      </c>
      <c r="G19" t="s">
        <v>146</v>
      </c>
      <c r="H19" t="s">
        <v>147</v>
      </c>
      <c r="I19" t="s">
        <v>148</v>
      </c>
      <c r="J19" t="str" cm="1">
        <f t="array" ref="J19">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19" t="str">
        <f>_xlfn.TEXTBEFORE(getmp3[[#This Row],[Title]],{":","(","-"})</f>
        <v xml:space="preserve">In Love </v>
      </c>
      <c r="L19" t="str">
        <f>_xlfn.TEXTBEFORE(_xlfn.TEXTAFTER(getmp3[[#This Row],[description]],{"Singer:","Artist:","Singer &amp; Lyrics:","Singer/Lyrics:","Singer"}),CHAR(10))</f>
        <v xml:space="preserve"> Arjun Sahota</v>
      </c>
      <c r="M19" t="str" cm="1">
        <f t="array" ref="M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Inder Khokhar</v>
      </c>
      <c r="N19" t="e">
        <f>_xlfn.TEXTBEFORE(_xlfn.TEXTAFTER(getmp3[[#This Row],[description]],"Composer:"),CHAR(10))</f>
        <v>#N/A</v>
      </c>
      <c r="O19" t="str">
        <f>_xlfn.TEXTBEFORE(_xlfn.TEXTAFTER(getmp3[[#This Row],[description]],CHAR(10)&amp;"Music:"),CHAR(10))</f>
        <v xml:space="preserve"> Gagan Dhillon</v>
      </c>
      <c r="P19" t="e">
        <f>_xlfn.TEXTBEFORE(_xlfn.TEXTAFTER(getmp3[[#This Row],[description]],CHAR(10)&amp;"Video:"),CHAR(10))</f>
        <v>#N/A</v>
      </c>
      <c r="Q19" s="1" t="str">
        <f>HYPERLINK(_xlfn.TEXTBEFORE(_xlfn.TEXTAFTER(getmp3[[#This Row],[description]],"YouTube Music:"),CHAR(10)))</f>
        <v xml:space="preserve"> https://music.youtube.com/watch?v=q2fIFsPsR-g&amp;si=yypwPYtWTed1PmTi</v>
      </c>
      <c r="R19" s="1" t="str">
        <f>HYPERLINK(_xlfn.TEXTBEFORE(_xlfn.TEXTAFTER(getmp3[[#This Row],[description]],"Spotify:"),CHAR(10)))</f>
        <v xml:space="preserve"> https://open.spotify.com/track/50kCkXUV07Gd2NsL6Bu0bH?si=6c7d74a670554faa</v>
      </c>
      <c r="S19" s="1" t="str">
        <f>HYPERLINK(_xlfn.TEXTBEFORE(_xlfn.TEXTAFTER(getmp3[[#This Row],[description]],"Apple Music:"),CHAR(10)))</f>
        <v xml:space="preserve"> https://music.apple.com/us/album/in-love-single/1889535465</v>
      </c>
      <c r="T19" s="1" t="str">
        <f>HYPERLINK(_xlfn.TEXTBEFORE(_xlfn.TEXTAFTER(getmp3[[#This Row],[description]], "JioSaavn:"),CHAR(10)))</f>
        <v xml:space="preserve"> https://www.jiosaavn.com/album/in-love/cBsw7NU5QJ8_</v>
      </c>
      <c r="U19" s="1" t="str">
        <f>HYPERLINK(_xlfn.TEXTBEFORE(_xlfn.TEXTAFTER(getmp3[[#This Row],[description]], "Instagram Reel:"),CHAR(10)))</f>
        <v xml:space="preserve"> https://www.instagram.com/reels/audio/1531144771938115</v>
      </c>
    </row>
    <row r="20" spans="1:21" hidden="1" x14ac:dyDescent="0.3">
      <c r="A20" t="s">
        <v>11</v>
      </c>
      <c r="B20" t="s">
        <v>150</v>
      </c>
      <c r="C20" t="s">
        <v>151</v>
      </c>
      <c r="D20" t="s">
        <v>149</v>
      </c>
      <c r="E20" t="s">
        <v>16</v>
      </c>
      <c r="F20" t="s">
        <v>153</v>
      </c>
      <c r="G20" t="s">
        <v>154</v>
      </c>
      <c r="H20" t="s">
        <v>155</v>
      </c>
      <c r="I20" t="s">
        <v>156</v>
      </c>
      <c r="J20" t="str" cm="1">
        <f t="array" ref="J20">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20" t="str">
        <f>_xlfn.TEXTBEFORE(getmp3[[#This Row],[Title]],{":","(","-"})</f>
        <v xml:space="preserve">ZULFAN </v>
      </c>
      <c r="L20" t="str">
        <f>_xlfn.TEXTBEFORE(_xlfn.TEXTAFTER(getmp3[[#This Row],[description]],{"Singer:","Artist:","Singer &amp; Lyrics:","Singer/Lyrics:","Singer"}),CHAR(10))</f>
        <v xml:space="preserve"> Arjun Sahota</v>
      </c>
      <c r="M20" t="str" cm="1">
        <f t="array" ref="M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Arjun Sahota</v>
      </c>
      <c r="N20" t="str">
        <f>_xlfn.TEXTBEFORE(_xlfn.TEXTAFTER(getmp3[[#This Row],[description]],"Composer:"),CHAR(10))</f>
        <v xml:space="preserve"> Arjun Sahota</v>
      </c>
      <c r="O20" t="str">
        <f>_xlfn.TEXTBEFORE(_xlfn.TEXTAFTER(getmp3[[#This Row],[description]],CHAR(10)&amp;"Music:"),CHAR(10))</f>
        <v xml:space="preserve"> Gagan Dhillon</v>
      </c>
      <c r="P20" t="str">
        <f>_xlfn.TEXTBEFORE(_xlfn.TEXTAFTER(getmp3[[#This Row],[description]],CHAR(10)&amp;"Video:"),CHAR(10))</f>
        <v xml:space="preserve"> Satti Dhillon</v>
      </c>
      <c r="Q20" s="1" t="str">
        <f>HYPERLINK(_xlfn.TEXTBEFORE(_xlfn.TEXTAFTER(getmp3[[#This Row],[description]],"YouTube Music:"),CHAR(10)))</f>
        <v xml:space="preserve"> https://music.youtube.com/playlist?list=OLAK5uy_nRlsGUZODvAaw2QOpRhT7BpMk5n91uSH0&amp;si=R7mvm7hvITn55p4X</v>
      </c>
      <c r="R20" s="1" t="str">
        <f>HYPERLINK(_xlfn.TEXTBEFORE(_xlfn.TEXTAFTER(getmp3[[#This Row],[description]],"Spotify:"),CHAR(10)))</f>
        <v xml:space="preserve"> https://open.spotify.com/album/6F3pOWpdkLu7VTs8D8HOXw</v>
      </c>
      <c r="S20" s="1" t="str">
        <f>HYPERLINK(_xlfn.TEXTBEFORE(_xlfn.TEXTAFTER(getmp3[[#This Row],[description]],"Apple Music:"),CHAR(10)))</f>
        <v xml:space="preserve"> https://music.apple.com/us/album/zulfan-single/1883705642</v>
      </c>
      <c r="T20" s="1" t="str">
        <f>HYPERLINK(_xlfn.TEXTBEFORE(_xlfn.TEXTAFTER(getmp3[[#This Row],[description]], "JioSaavn:"),CHAR(10)))</f>
        <v xml:space="preserve"> https://www.jiosaavn.com/album/zulfan/Fc44a7ZMq,Y_</v>
      </c>
      <c r="U20" s="1" t="str">
        <f>HYPERLINK(_xlfn.TEXTBEFORE(_xlfn.TEXTAFTER(getmp3[[#This Row],[description]], "Instagram Reel:"),CHAR(10)))</f>
        <v xml:space="preserve"> https://www.instagram.com/reels/audio/949300007780852</v>
      </c>
    </row>
    <row r="21" spans="1:21" hidden="1" x14ac:dyDescent="0.3">
      <c r="A21" t="s">
        <v>11</v>
      </c>
      <c r="B21" t="s">
        <v>158</v>
      </c>
      <c r="C21" t="s">
        <v>159</v>
      </c>
      <c r="D21" t="s">
        <v>157</v>
      </c>
      <c r="E21" t="s">
        <v>16</v>
      </c>
      <c r="F21" t="s">
        <v>161</v>
      </c>
      <c r="G21" t="s">
        <v>162</v>
      </c>
      <c r="H21" t="s">
        <v>163</v>
      </c>
      <c r="I21" t="s">
        <v>164</v>
      </c>
      <c r="J21" t="str" cm="1">
        <f t="array" ref="J21">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21" t="str">
        <f>_xlfn.TEXTBEFORE(getmp3[[#This Row],[Title]],{":","(","-"})</f>
        <v xml:space="preserve">BABY NO </v>
      </c>
      <c r="L21" t="str">
        <f>_xlfn.TEXTBEFORE(_xlfn.TEXTAFTER(getmp3[[#This Row],[description]],{"Singer:","Artist:","Singer &amp; Lyrics:","Singer/Lyrics:","Singer"}),CHAR(10))</f>
        <v xml:space="preserve"> Deep Jandu, Gurlez Akhtar</v>
      </c>
      <c r="M21" t="str" cm="1">
        <f t="array" ref="M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Lahoria</v>
      </c>
      <c r="N21" t="str">
        <f>_xlfn.TEXTBEFORE(_xlfn.TEXTAFTER(getmp3[[#This Row],[description]],"Composer:"),CHAR(10))</f>
        <v xml:space="preserve"> Deep Jandu</v>
      </c>
      <c r="O21" t="str">
        <f>_xlfn.TEXTBEFORE(_xlfn.TEXTAFTER(getmp3[[#This Row],[description]],CHAR(10)&amp;"Music:"),CHAR(10))</f>
        <v xml:space="preserve"> Deep Jandu</v>
      </c>
      <c r="P21" t="e">
        <f>_xlfn.TEXTBEFORE(_xlfn.TEXTAFTER(getmp3[[#This Row],[description]],CHAR(10)&amp;"Video:"),CHAR(10))</f>
        <v>#N/A</v>
      </c>
      <c r="Q21" s="1" t="str">
        <f>HYPERLINK(_xlfn.TEXTBEFORE(_xlfn.TEXTAFTER(getmp3[[#This Row],[description]],"YouTube Music:"),CHAR(10)))</f>
        <v xml:space="preserve"> https://music.youtube.com/playlist?list=OLAK5uy_nsQiKtu5qLzuH3W74PZXo9npzzzTKKEqo&amp;si=RdiruKda4z2SLLh3</v>
      </c>
      <c r="R21" s="1" t="str">
        <f>HYPERLINK(_xlfn.TEXTBEFORE(_xlfn.TEXTAFTER(getmp3[[#This Row],[description]],"Spotify:"),CHAR(10)))</f>
        <v xml:space="preserve"> https://open.spotify.com/album/396UiQamtnNWin1HBCfKky</v>
      </c>
      <c r="S21" s="1" t="str">
        <f>HYPERLINK(_xlfn.TEXTBEFORE(_xlfn.TEXTAFTER(getmp3[[#This Row],[description]],"Apple Music:"),CHAR(10)))</f>
        <v xml:space="preserve"> https://music.apple.com/us/album/baby-no-single/1875934434</v>
      </c>
      <c r="T21" s="1" t="str">
        <f>HYPERLINK(_xlfn.TEXTBEFORE(_xlfn.TEXTAFTER(getmp3[[#This Row],[description]], "JioSaavn:"),CHAR(10)))</f>
        <v xml:space="preserve"> https://www.jiosaavn.com/album/baby-no/KZ8enkGKMrI_</v>
      </c>
      <c r="U21" s="1" t="str">
        <f>HYPERLINK(_xlfn.TEXTBEFORE(_xlfn.TEXTAFTER(getmp3[[#This Row],[description]], "Instagram Reel:"),CHAR(10)))</f>
        <v xml:space="preserve"> https://www.instagram.com/reels/audio/871046609068057</v>
      </c>
    </row>
    <row r="22" spans="1:21" x14ac:dyDescent="0.3">
      <c r="A22" t="s">
        <v>11</v>
      </c>
      <c r="B22" t="s">
        <v>166</v>
      </c>
      <c r="C22" t="s">
        <v>167</v>
      </c>
      <c r="D22" t="s">
        <v>165</v>
      </c>
      <c r="E22" t="s">
        <v>16</v>
      </c>
      <c r="F22" t="s">
        <v>161</v>
      </c>
      <c r="G22" t="s">
        <v>169</v>
      </c>
      <c r="H22" t="s">
        <v>170</v>
      </c>
      <c r="I22" t="s">
        <v>171</v>
      </c>
      <c r="J22" t="str" cm="1">
        <f t="array" ref="J22">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22" t="str">
        <f>_xlfn.TEXTBEFORE(getmp3[[#This Row],[Title]],{":","(","-"})</f>
        <v xml:space="preserve">Forever Love </v>
      </c>
      <c r="L22" t="str">
        <f>_xlfn.TEXTBEFORE(_xlfn.TEXTAFTER(getmp3[[#This Row],[description]],{"Singer:","Artist:","Singer &amp; Lyrics:","Singer/Lyrics:","Singer"}),CHAR(10))</f>
        <v xml:space="preserve"> Arjun Sahota</v>
      </c>
      <c r="M22" t="str" cm="1">
        <f t="array" ref="M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Bohanwala</v>
      </c>
      <c r="N22" t="str">
        <f>_xlfn.TEXTBEFORE(_xlfn.TEXTAFTER(getmp3[[#This Row],[description]],"Composer:"),CHAR(10))</f>
        <v xml:space="preserve"> Sharry Nexus</v>
      </c>
      <c r="O22" t="e">
        <f>_xlfn.TEXTBEFORE(_xlfn.TEXTAFTER(getmp3[[#This Row],[description]],CHAR(10)&amp;"Music :"),CHAR(10))</f>
        <v>#N/A</v>
      </c>
      <c r="P22" t="e">
        <f>_xlfn.TEXTBEFORE(_xlfn.TEXTAFTER(getmp3[[#This Row],[description]],CHAR(10)&amp;"Video:"),CHAR(10))</f>
        <v>#N/A</v>
      </c>
      <c r="Q22" s="1" t="e">
        <f>HYPERLINK(_xlfn.TEXTBEFORE(_xlfn.TEXTAFTER(getmp3[[#This Row],[description]],"YouTube Music:"),CHAR(10)))</f>
        <v>#N/A</v>
      </c>
      <c r="R22" s="1" t="str">
        <f>HYPERLINK(_xlfn.TEXTBEFORE(_xlfn.TEXTAFTER(getmp3[[#This Row],[description]],"Spotify:"),CHAR(10)))</f>
        <v xml:space="preserve"> https://open.spotify.com/track/7pVx6daUpenqHS5xLycLCX</v>
      </c>
      <c r="S22" s="1" t="e">
        <f>HYPERLINK(_xlfn.TEXTBEFORE(_xlfn.TEXTAFTER(getmp3[[#This Row],[description]],"Apple Music:"),CHAR(10)))</f>
        <v>#N/A</v>
      </c>
      <c r="T22" s="1" t="e">
        <f>HYPERLINK(_xlfn.TEXTBEFORE(_xlfn.TEXTAFTER(getmp3[[#This Row],[description]], "JioSaavn:"),CHAR(10)))</f>
        <v>#N/A</v>
      </c>
      <c r="U22" s="1" t="e">
        <f>HYPERLINK(_xlfn.TEXTBEFORE(_xlfn.TEXTAFTER(getmp3[[#This Row],[description]], "Instagram Reel:"),CHAR(10)))</f>
        <v>#N/A</v>
      </c>
    </row>
    <row r="23" spans="1:21" hidden="1" x14ac:dyDescent="0.3">
      <c r="A23" t="s">
        <v>11</v>
      </c>
      <c r="B23" t="s">
        <v>173</v>
      </c>
      <c r="C23" t="s">
        <v>174</v>
      </c>
      <c r="D23" t="s">
        <v>172</v>
      </c>
      <c r="E23" t="s">
        <v>16</v>
      </c>
      <c r="F23" t="s">
        <v>145</v>
      </c>
      <c r="G23" t="s">
        <v>176</v>
      </c>
      <c r="H23" t="s">
        <v>177</v>
      </c>
      <c r="I23" t="s">
        <v>178</v>
      </c>
      <c r="J23" t="str" cm="1">
        <f t="array" ref="J23">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Single</v>
      </c>
      <c r="K23" t="str">
        <f>_xlfn.TEXTBEFORE(getmp3[[#This Row],[Title]],{":","(","-"})</f>
        <v>MAGIC LOVE</v>
      </c>
      <c r="L23" t="str">
        <f>_xlfn.TEXTBEFORE(_xlfn.TEXTAFTER(getmp3[[#This Row],[description]],{"Singer:","Artist:","Singer &amp; Lyrics:","Singer/Lyrics:","Singer"}),CHAR(10))</f>
        <v xml:space="preserve"> Deep Jandu</v>
      </c>
      <c r="M23" t="str" cm="1">
        <f t="array" ref="M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Amar Jalal</v>
      </c>
      <c r="N23" t="e">
        <f>_xlfn.TEXTBEFORE(_xlfn.TEXTAFTER(getmp3[[#This Row],[description]],"Composer:"),CHAR(10))</f>
        <v>#N/A</v>
      </c>
      <c r="O23" t="str">
        <f>_xlfn.TEXTBEFORE(_xlfn.TEXTAFTER(getmp3[[#This Row],[description]],CHAR(10)&amp;"Music:"),CHAR(10))</f>
        <v xml:space="preserve"> Deep Jandu</v>
      </c>
      <c r="P23" t="str">
        <f>_xlfn.TEXTBEFORE(_xlfn.TEXTAFTER(getmp3[[#This Row],[description]],CHAR(10)&amp;"Video:"),CHAR(10))</f>
        <v xml:space="preserve"> Satti Dhillon</v>
      </c>
      <c r="Q23" s="1" t="str">
        <f>HYPERLINK(_xlfn.TEXTBEFORE(_xlfn.TEXTAFTER(getmp3[[#This Row],[description]],"YouTube Music:"),CHAR(10)))</f>
        <v xml:space="preserve"> https://music.youtube.com/watch?v=Eue_ZKbVZUY&amp;si=zwHHBN3UA1g8_b_J</v>
      </c>
      <c r="R23" s="1" t="str">
        <f>HYPERLINK(_xlfn.TEXTBEFORE(_xlfn.TEXTAFTER(getmp3[[#This Row],[description]],"Spotify:"),CHAR(10)))</f>
        <v xml:space="preserve"> https://open.spotify.com/album/2ARniNrTpfU5C7BbuKA00Z</v>
      </c>
      <c r="S23" s="1" t="str">
        <f>HYPERLINK(_xlfn.TEXTBEFORE(_xlfn.TEXTAFTER(getmp3[[#This Row],[description]],"Apple Music:"),CHAR(10)))</f>
        <v xml:space="preserve"> https://music.apple.com/us/song/magic-love/1863440944</v>
      </c>
      <c r="T23" s="1" t="str">
        <f>HYPERLINK(_xlfn.TEXTBEFORE(_xlfn.TEXTAFTER(getmp3[[#This Row],[description]], "JioSaavn:"),CHAR(10)))</f>
        <v xml:space="preserve"> https://www.jiosaavn.com/album/magic-love/Esq8ym5oIXs_</v>
      </c>
      <c r="U23" s="1" t="str">
        <f>HYPERLINK(_xlfn.TEXTBEFORE(_xlfn.TEXTAFTER(getmp3[[#This Row],[description]], "Instagram Reel:"),CHAR(10)))</f>
        <v xml:space="preserve"> https://www.instagram.com/reels/audio/869459515675508</v>
      </c>
    </row>
    <row r="24" spans="1:21" hidden="1" x14ac:dyDescent="0.3">
      <c r="A24" t="s">
        <v>11</v>
      </c>
      <c r="B24" t="s">
        <v>180</v>
      </c>
      <c r="C24" t="s">
        <v>181</v>
      </c>
      <c r="D24" t="s">
        <v>179</v>
      </c>
      <c r="E24" t="s">
        <v>16</v>
      </c>
      <c r="F24" t="s">
        <v>183</v>
      </c>
      <c r="G24" t="s">
        <v>184</v>
      </c>
      <c r="H24" t="s">
        <v>185</v>
      </c>
      <c r="I24" t="s">
        <v>186</v>
      </c>
      <c r="J24" t="str" cm="1">
        <f t="array" ref="J24">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Album</v>
      </c>
      <c r="K24" t="str">
        <f>_xlfn.TEXTBEFORE(getmp3[[#This Row],[Title]],{":","(","-"})</f>
        <v xml:space="preserve">Sharab Wargi </v>
      </c>
      <c r="L24" t="str">
        <f>_xlfn.TEXTBEFORE(_xlfn.TEXTAFTER(getmp3[[#This Row],[description]],{"Singer:","Artist:","Singer &amp; Lyrics:","Singer/Lyrics:","Singer"}),CHAR(10))</f>
        <v xml:space="preserve"> Nishawn Bhullar, Gurlez Akhtar </v>
      </c>
      <c r="M24" t="str" cm="1">
        <f t="array" ref="M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4" t="e">
        <f>_xlfn.TEXTBEFORE(_xlfn.TEXTAFTER(getmp3[[#This Row],[description]],"Composer:"),CHAR(10))</f>
        <v>#N/A</v>
      </c>
      <c r="O24" t="str">
        <f>_xlfn.TEXTBEFORE(_xlfn.TEXTAFTER(getmp3[[#This Row],[description]],CHAR(10)&amp;"Music:"),CHAR(10))</f>
        <v xml:space="preserve"> IRIS Music </v>
      </c>
      <c r="P24" t="str">
        <f>_xlfn.TEXTBEFORE(_xlfn.TEXTAFTER(getmp3[[#This Row],[description]],CHAR(10)&amp;"Video:"),CHAR(10))</f>
        <v xml:space="preserve"> Tru Makers</v>
      </c>
      <c r="Q24" s="1" t="e">
        <f>HYPERLINK(_xlfn.TEXTBEFORE(_xlfn.TEXTAFTER(getmp3[[#This Row],[description]],"YouTube Music:"),CHAR(10)))</f>
        <v>#N/A</v>
      </c>
      <c r="R24" s="1" t="str">
        <f>HYPERLINK(_xlfn.TEXTBEFORE(_xlfn.TEXTAFTER(getmp3[[#This Row],[description]],"Spotify:"),CHAR(10)))</f>
        <v xml:space="preserve"> https://open.spotify.com/album/1zPjEwFVi4iviTUW7OgYad</v>
      </c>
      <c r="S24" s="1" t="str">
        <f>HYPERLINK(_xlfn.TEXTBEFORE(_xlfn.TEXTAFTER(getmp3[[#This Row],[description]],"Apple Music:"),CHAR(10)))</f>
        <v xml:space="preserve"> https://music.apple.com/us/album/old-skool/1859905062</v>
      </c>
      <c r="T24" s="1" t="e">
        <f>HYPERLINK(_xlfn.TEXTBEFORE(_xlfn.TEXTAFTER(getmp3[[#This Row],[description]], "JioSaavn:"),CHAR(10)))</f>
        <v>#N/A</v>
      </c>
      <c r="U24" s="1" t="e">
        <f>HYPERLINK(_xlfn.TEXTBEFORE(_xlfn.TEXTAFTER(getmp3[[#This Row],[description]], "Instagram Reel:"),CHAR(10)))</f>
        <v>#N/A</v>
      </c>
    </row>
    <row r="25" spans="1:21" hidden="1" x14ac:dyDescent="0.3">
      <c r="A25" t="s">
        <v>11</v>
      </c>
      <c r="B25" t="s">
        <v>188</v>
      </c>
      <c r="C25" t="s">
        <v>189</v>
      </c>
      <c r="D25" t="s">
        <v>187</v>
      </c>
      <c r="E25" t="s">
        <v>16</v>
      </c>
      <c r="F25" t="s">
        <v>191</v>
      </c>
      <c r="G25" t="s">
        <v>192</v>
      </c>
      <c r="H25" t="s">
        <v>193</v>
      </c>
      <c r="I25" t="s">
        <v>194</v>
      </c>
      <c r="J25" t="str" cm="1">
        <f t="array" ref="J25">_xlfn.IFS(
   OR(ISNUMBER(SEARCH("Album Credits:", getmp3[[#This Row],[description]])), ISNUMBER(SEARCH("New Album", getmp3[[#This Row],[description]])), ISNUMBER(SEARCH("An Album", getmp3[[#This Row],[description]])), ISNUMBER(SEARCH("Presenting Album", getmp3[[#This Row],[description]])), ISNUMBER(SEARCH("Present Album", getmp3[[#This Row],[description]])), ISNUMBER(SEARCH("the album", getmp3[[#This Row],[description]])), ISNUMBER(SEARCH("Album by", getmp3[[#This Row],[description]])), ISNUMBER(SEARCH("Presenting a New Album", getmp3[[#This Row],[description]])),ISNUMBER(SEARCH("First Album", getmp3[[#This Row],[description]])),ISNUMBER(SEARCH("Presenting Full Album", getmp3[[#This Row],[description]])),ISNUMBER(SEARCH("Song Of Album", getmp3[[#This Row],[description]])),ISNUMBER(SEARCH("'s Album", getmp3[[#This Row],[description]]))), "Album",
    OR(ISNUMBER(SEARCH("Song Credits:", getmp3[[#This Row],[description]])),ISNUMBER(SEARCH("New Single", getmp3[[#This Row],[description]])),ISNUMBER(SEARCH("New Song", getmp3[[#This Row],[description]])),ISNUMBER(SEARCH("Presenting Song", getmp3[[#This Row],[description]])),ISNUMBER(SEARCH("Beautiful Song", getmp3[[#This Row],[description]])),ISNUMBER(SEARCH("First Song", getmp3[[#This Row],[description]])),ISNUMBER(SEARCH("Song By", getmp3[[#This Row],[description]])),ISNUMBER(SEARCH("punjabi song", getmp3[[#This Row],[description]])),ISNUMBER(SEARCH("Punjabi Song", getmp3[[#This Row],[description]])),ISNUMBER(SEARCH("Presents Song", getmp3[[#This Row],[description]])),ISNUMBER(SEARCH("Hindi Song", getmp3[[#This Row],[description]])),ISNUMBER(SEARCH("Video Song", getmp3[[#This Row],[description]])),ISNUMBER(SEARCH("Lyrical Video", getmp3[[#This Row],[description]])),ISNUMBER(SEARCH("Official Video", getmp3[[#This Row],[description]])),ISNUMBER(SEARCH("Official Song", getmp3[[#This Row],[description]])),ISNUMBER(SEARCH("New Viral Song", getmp3[[#This Row],[description]])),ISNUMBER(SEARCH("Official Music Video", getmp3[[#This Row],[description]])),ISNUMBER(SEARCH("Single", getmp3[[#This Row],[description]])),ISNUMBER(SEARCH("Punjabi Sad Song", getmp3[[#This Row],[description]])),ISNUMBER(SEARCH("Vocals By", getmp3[[#This Row],[description]]))), "Single",
   OR( ISNUMBER(SEARCH("Movie Credits:", getmp3[[#This Row],[description]])),ISNUMBER(SEARCH("Movie", getmp3[[#This Row],[description]]))), "Movie",       ISNUMBER(SEARCH("EP", getmp3[[#This Row],[description]])), "EP",
    TRUE, "other"
)</f>
        <v>Album</v>
      </c>
      <c r="K25" t="str">
        <f>_xlfn.TEXTBEFORE(getmp3[[#This Row],[Title]],{":","(","-"})</f>
        <v xml:space="preserve">Nukri </v>
      </c>
      <c r="L25" t="str">
        <f>_xlfn.TEXTBEFORE(_xlfn.TEXTAFTER(getmp3[[#This Row],[description]],{"Singer:","Artist:","Singer &amp; Lyrics:","Singer/Lyrics:","Singer"}),CHAR(10))</f>
        <v xml:space="preserve"> Nishawn Bhullar</v>
      </c>
      <c r="M25" t="str" cm="1">
        <f t="array" ref="M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5" t="e">
        <f>_xlfn.TEXTBEFORE(_xlfn.TEXTAFTER(getmp3[[#This Row],[description]],"Composer:"),CHAR(10))</f>
        <v>#N/A</v>
      </c>
      <c r="O25" t="str">
        <f>_xlfn.TEXTBEFORE(_xlfn.TEXTAFTER(getmp3[[#This Row],[description]],CHAR(10)&amp;"Music:"),CHAR(10))</f>
        <v xml:space="preserve"> IRIS Music </v>
      </c>
      <c r="P25" t="e">
        <f>_xlfn.TEXTBEFORE(_xlfn.TEXTAFTER(getmp3[[#This Row],[description]],CHAR(10)&amp;"Video:"),CHAR(10))</f>
        <v>#N/A</v>
      </c>
      <c r="Q25" s="1" t="e">
        <f>HYPERLINK(_xlfn.TEXTBEFORE(_xlfn.TEXTAFTER(getmp3[[#This Row],[description]],"YouTube Music:"),CHAR(10)))</f>
        <v>#N/A</v>
      </c>
      <c r="R25" s="1" t="str">
        <f>HYPERLINK(_xlfn.TEXTBEFORE(_xlfn.TEXTAFTER(getmp3[[#This Row],[description]],"Spotify:"),CHAR(10)))</f>
        <v xml:space="preserve"> https://open.spotify.com/album/1zPjEwFVi4iviTUW7OgYad</v>
      </c>
      <c r="S25" s="1" t="str">
        <f>HYPERLINK(_xlfn.TEXTBEFORE(_xlfn.TEXTAFTER(getmp3[[#This Row],[description]],"Apple Music:"),CHAR(10)))</f>
        <v xml:space="preserve"> https://music.apple.com/us/album/old-skool/1859905062</v>
      </c>
      <c r="T25" s="1" t="e">
        <f>HYPERLINK(_xlfn.TEXTBEFORE(_xlfn.TEXTAFTER(getmp3[[#This Row],[description]], "JioSaavn:"),CHAR(10)))</f>
        <v>#N/A</v>
      </c>
      <c r="U25" s="1" t="e">
        <f>HYPERLINK(_xlfn.TEXTBEFORE(_xlfn.TEXTAFTER(getmp3[[#This Row],[description]], "Instagram Reel:"),CHAR(10)))</f>
        <v>#N/A</v>
      </c>
    </row>
    <row r="26" spans="1:21" hidden="1" x14ac:dyDescent="0.3">
      <c r="A26" t="s">
        <v>11</v>
      </c>
      <c r="B26" t="s">
        <v>204</v>
      </c>
      <c r="C26" t="s">
        <v>205</v>
      </c>
      <c r="D26" t="s">
        <v>203</v>
      </c>
      <c r="E26" t="s">
        <v>16</v>
      </c>
      <c r="F26" t="s">
        <v>65</v>
      </c>
      <c r="G26" t="s">
        <v>207</v>
      </c>
      <c r="H26" t="s">
        <v>208</v>
      </c>
      <c r="I26" t="s">
        <v>209</v>
      </c>
      <c r="J26" t="str" cm="1">
        <f t="array" ref="J26">_xlfn.IFS(
    AND(ISNUMBER(SEARCH("Album Credits:", getmp3[[#This Row],[description]])) ), "Album",
    AND(ISNUMBER(SEARCH("Song Credits:", getmp3[[#This Row],[description]]))), "Single", AND(ISNUMBER(SEARCH("Movie Credits:", getmp3[[#This Row],[description]]))), "Movie",
    TRUE, "other"
)</f>
        <v>Album</v>
      </c>
      <c r="K26" t="str">
        <f>_xlfn.TEXTBEFORE(getmp3[[#This Row],[Title]],{":","(","-"})</f>
        <v xml:space="preserve">Bahli Sohni </v>
      </c>
      <c r="L26" t="str">
        <f>_xlfn.TEXTBEFORE(_xlfn.TEXTAFTER(getmp3[[#This Row],[description]],{"Singer:","Artist:","Singer &amp; Lyrics:","Singer/Lyrics:","Singer"}),CHAR(10))</f>
        <v xml:space="preserve"> Nishawn Bhullar</v>
      </c>
      <c r="M26" t="str" cm="1">
        <f t="array" ref="M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6" t="e">
        <f>_xlfn.TEXTBEFORE(_xlfn.TEXTAFTER(getmp3[[#This Row],[description]],"Composer:"),CHAR(10))</f>
        <v>#N/A</v>
      </c>
      <c r="O26" t="str">
        <f>_xlfn.TEXTBEFORE(_xlfn.TEXTAFTER(getmp3[[#This Row],[description]],CHAR(10)&amp;"Music:"),CHAR(10))</f>
        <v xml:space="preserve"> IRIS Music </v>
      </c>
      <c r="P26" t="e">
        <f>_xlfn.TEXTBEFORE(_xlfn.TEXTAFTER(getmp3[[#This Row],[description]],CHAR(10)&amp;"Video:"),CHAR(10))</f>
        <v>#N/A</v>
      </c>
      <c r="Q26" s="1" t="e">
        <f>HYPERLINK(_xlfn.TEXTBEFORE(_xlfn.TEXTAFTER(getmp3[[#This Row],[description]],"YouTube Music:"),CHAR(10)))</f>
        <v>#N/A</v>
      </c>
      <c r="R26" s="1" t="str">
        <f>HYPERLINK(_xlfn.TEXTBEFORE(_xlfn.TEXTAFTER(getmp3[[#This Row],[description]],"Spotify:"),CHAR(10)))</f>
        <v xml:space="preserve"> https://open.spotify.com/album/1zPjEwFVi4iviTUW7OgYad</v>
      </c>
      <c r="S26" s="1" t="str">
        <f>HYPERLINK(_xlfn.TEXTBEFORE(_xlfn.TEXTAFTER(getmp3[[#This Row],[description]],"Apple Music:"),CHAR(10)))</f>
        <v xml:space="preserve"> https://music.apple.com/us/album/old-skool/1859905062</v>
      </c>
      <c r="T26" s="1" t="e">
        <f>HYPERLINK(_xlfn.TEXTBEFORE(_xlfn.TEXTAFTER(getmp3[[#This Row],[description]], "JioSaavn:"),CHAR(10)))</f>
        <v>#N/A</v>
      </c>
      <c r="U26" s="1" t="e">
        <f>HYPERLINK(_xlfn.TEXTBEFORE(_xlfn.TEXTAFTER(getmp3[[#This Row],[description]], "Instagram Reel:"),CHAR(10)))</f>
        <v>#N/A</v>
      </c>
    </row>
    <row r="27" spans="1:21" hidden="1" x14ac:dyDescent="0.3">
      <c r="A27" t="s">
        <v>11</v>
      </c>
      <c r="B27" t="s">
        <v>211</v>
      </c>
      <c r="C27" t="s">
        <v>212</v>
      </c>
      <c r="D27" t="s">
        <v>210</v>
      </c>
      <c r="E27" t="s">
        <v>16</v>
      </c>
      <c r="F27" t="s">
        <v>214</v>
      </c>
      <c r="G27" t="s">
        <v>215</v>
      </c>
      <c r="H27" t="s">
        <v>216</v>
      </c>
      <c r="I27" t="s">
        <v>217</v>
      </c>
      <c r="J27" t="str" cm="1">
        <f t="array" ref="J27">_xlfn.IFS(
    AND(ISNUMBER(SEARCH("Album Credits:", getmp3[[#This Row],[description]])) ), "Album",
    AND(ISNUMBER(SEARCH("Song Credits:", getmp3[[#This Row],[description]]))), "Single", AND(ISNUMBER(SEARCH("Movie Credits:", getmp3[[#This Row],[description]]))), "Movie",
    TRUE, "other"
)</f>
        <v>Album</v>
      </c>
      <c r="K27" t="str">
        <f>_xlfn.TEXTBEFORE(getmp3[[#This Row],[Title]],{":","(","-"})</f>
        <v xml:space="preserve">Vardaat </v>
      </c>
      <c r="L27" t="str">
        <f>_xlfn.TEXTBEFORE(_xlfn.TEXTAFTER(getmp3[[#This Row],[description]],{"Singer:","Artist:","Singer &amp; Lyrics:","Singer/Lyrics:","Singer"}),CHAR(10))</f>
        <v xml:space="preserve"> Nishawn Bhullar</v>
      </c>
      <c r="M27" t="str" cm="1">
        <f t="array" ref="M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7" t="e">
        <f>_xlfn.TEXTBEFORE(_xlfn.TEXTAFTER(getmp3[[#This Row],[description]],"Composer:"),CHAR(10))</f>
        <v>#N/A</v>
      </c>
      <c r="O27" t="str">
        <f>_xlfn.TEXTBEFORE(_xlfn.TEXTAFTER(getmp3[[#This Row],[description]],CHAR(10)&amp;"Music:"),CHAR(10))</f>
        <v xml:space="preserve"> IRIS Music </v>
      </c>
      <c r="P27" t="e">
        <f>_xlfn.TEXTBEFORE(_xlfn.TEXTAFTER(getmp3[[#This Row],[description]],CHAR(10)&amp;"Video:"),CHAR(10))</f>
        <v>#N/A</v>
      </c>
      <c r="Q27" s="1" t="e">
        <f>HYPERLINK(_xlfn.TEXTBEFORE(_xlfn.TEXTAFTER(getmp3[[#This Row],[description]],"YouTube Music:"),CHAR(10)))</f>
        <v>#N/A</v>
      </c>
      <c r="R27" s="1" t="str">
        <f>HYPERLINK(_xlfn.TEXTBEFORE(_xlfn.TEXTAFTER(getmp3[[#This Row],[description]],"Spotify:"),CHAR(10)))</f>
        <v xml:space="preserve"> https://open.spotify.com/album/1zPjEwFVi4iviTUW7OgYad</v>
      </c>
      <c r="S27" s="1" t="str">
        <f>HYPERLINK(_xlfn.TEXTBEFORE(_xlfn.TEXTAFTER(getmp3[[#This Row],[description]],"Apple Music:"),CHAR(10)))</f>
        <v xml:space="preserve"> https://music.apple.com/us/album/old-skool/1859905062</v>
      </c>
      <c r="T27" s="1" t="e">
        <f>HYPERLINK(_xlfn.TEXTBEFORE(_xlfn.TEXTAFTER(getmp3[[#This Row],[description]], "JioSaavn:"),CHAR(10)))</f>
        <v>#N/A</v>
      </c>
      <c r="U27" s="1" t="e">
        <f>HYPERLINK(_xlfn.TEXTBEFORE(_xlfn.TEXTAFTER(getmp3[[#This Row],[description]], "Instagram Reel:"),CHAR(10)))</f>
        <v>#N/A</v>
      </c>
    </row>
    <row r="28" spans="1:21" hidden="1" x14ac:dyDescent="0.3">
      <c r="A28" t="s">
        <v>11</v>
      </c>
      <c r="B28" t="s">
        <v>219</v>
      </c>
      <c r="C28" t="s">
        <v>220</v>
      </c>
      <c r="D28" t="s">
        <v>218</v>
      </c>
      <c r="E28" t="s">
        <v>16</v>
      </c>
      <c r="F28" t="s">
        <v>222</v>
      </c>
      <c r="G28" t="s">
        <v>223</v>
      </c>
      <c r="H28" t="s">
        <v>224</v>
      </c>
      <c r="I28" t="s">
        <v>225</v>
      </c>
      <c r="J28" t="str" cm="1">
        <f t="array" ref="J28">_xlfn.IFS(
    AND(ISNUMBER(SEARCH("Album Credits:", getmp3[[#This Row],[description]])) ), "Album",
    AND(ISNUMBER(SEARCH("Song Credits:", getmp3[[#This Row],[description]]))), "Single", AND(ISNUMBER(SEARCH("Movie Credits:", getmp3[[#This Row],[description]]))), "Movie",
    TRUE, "other"
)</f>
        <v>Album</v>
      </c>
      <c r="K28" t="str">
        <f>_xlfn.TEXTBEFORE(getmp3[[#This Row],[Title]],{":","(","-"})</f>
        <v xml:space="preserve">Supari </v>
      </c>
      <c r="L28" t="str">
        <f>_xlfn.TEXTBEFORE(_xlfn.TEXTAFTER(getmp3[[#This Row],[description]],{"Singer:","Artist:","Singer &amp; Lyrics:","Singer/Lyrics:","Singer"}),CHAR(10))</f>
        <v xml:space="preserve"> Nishawn Bhullar</v>
      </c>
      <c r="M28" t="str" cm="1">
        <f t="array" ref="M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8" t="e">
        <f>_xlfn.TEXTBEFORE(_xlfn.TEXTAFTER(getmp3[[#This Row],[description]],"Composer:"),CHAR(10))</f>
        <v>#N/A</v>
      </c>
      <c r="O28" t="str">
        <f>_xlfn.TEXTBEFORE(_xlfn.TEXTAFTER(getmp3[[#This Row],[description]],CHAR(10)&amp;"Music:"),CHAR(10))</f>
        <v xml:space="preserve"> IRIS Music </v>
      </c>
      <c r="P28" t="e">
        <f>_xlfn.TEXTBEFORE(_xlfn.TEXTAFTER(getmp3[[#This Row],[description]],CHAR(10)&amp;"Video:"),CHAR(10))</f>
        <v>#N/A</v>
      </c>
      <c r="Q28" s="1" t="e">
        <f>HYPERLINK(_xlfn.TEXTBEFORE(_xlfn.TEXTAFTER(getmp3[[#This Row],[description]],"YouTube Music:"),CHAR(10)))</f>
        <v>#N/A</v>
      </c>
      <c r="R28" s="1" t="str">
        <f>HYPERLINK(_xlfn.TEXTBEFORE(_xlfn.TEXTAFTER(getmp3[[#This Row],[description]],"Spotify:"),CHAR(10)))</f>
        <v xml:space="preserve"> https://open.spotify.com/album/1zPjEwFVi4iviTUW7OgYad</v>
      </c>
      <c r="S28" s="1" t="str">
        <f>HYPERLINK(_xlfn.TEXTBEFORE(_xlfn.TEXTAFTER(getmp3[[#This Row],[description]],"Apple Music:"),CHAR(10)))</f>
        <v xml:space="preserve"> https://music.apple.com/us/album/old-skool/1859905062</v>
      </c>
      <c r="T28" s="1" t="e">
        <f>HYPERLINK(_xlfn.TEXTBEFORE(_xlfn.TEXTAFTER(getmp3[[#This Row],[description]], "JioSaavn:"),CHAR(10)))</f>
        <v>#N/A</v>
      </c>
      <c r="U28" s="1" t="e">
        <f>HYPERLINK(_xlfn.TEXTBEFORE(_xlfn.TEXTAFTER(getmp3[[#This Row],[description]], "Instagram Reel:"),CHAR(10)))</f>
        <v>#N/A</v>
      </c>
    </row>
    <row r="29" spans="1:21" hidden="1" x14ac:dyDescent="0.3">
      <c r="A29" t="s">
        <v>11</v>
      </c>
      <c r="B29" t="s">
        <v>227</v>
      </c>
      <c r="C29" t="s">
        <v>228</v>
      </c>
      <c r="D29" t="s">
        <v>226</v>
      </c>
      <c r="E29" t="s">
        <v>16</v>
      </c>
      <c r="F29" t="s">
        <v>230</v>
      </c>
      <c r="G29" t="s">
        <v>231</v>
      </c>
      <c r="H29" t="s">
        <v>232</v>
      </c>
      <c r="I29" t="s">
        <v>233</v>
      </c>
      <c r="J29" t="str" cm="1">
        <f t="array" ref="J29">_xlfn.IFS(
    AND(ISNUMBER(SEARCH("Album Credits:", getmp3[[#This Row],[description]])) ), "Album",
    AND(ISNUMBER(SEARCH("Song Credits:", getmp3[[#This Row],[description]]))), "Single", AND(ISNUMBER(SEARCH("Movie Credits:", getmp3[[#This Row],[description]]))), "Movie",
    TRUE, "other"
)</f>
        <v>Album</v>
      </c>
      <c r="K29" t="str">
        <f>_xlfn.TEXTBEFORE(getmp3[[#This Row],[Title]],{":","(","-"})</f>
        <v xml:space="preserve">Sharab Wargi </v>
      </c>
      <c r="L29" t="str">
        <f>_xlfn.TEXTBEFORE(_xlfn.TEXTAFTER(getmp3[[#This Row],[description]],{"Singer:","Artist:","Singer &amp; Lyrics:","Singer/Lyrics:","Singer"}),CHAR(10))</f>
        <v xml:space="preserve"> Nishawn Bhullar</v>
      </c>
      <c r="M29" t="str" cm="1">
        <f t="array" ref="M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Aman Sumal</v>
      </c>
      <c r="N29" t="e">
        <f>_xlfn.TEXTBEFORE(_xlfn.TEXTAFTER(getmp3[[#This Row],[description]],"Composer:"),CHAR(10))</f>
        <v>#N/A</v>
      </c>
      <c r="O29" t="str">
        <f>_xlfn.TEXTBEFORE(_xlfn.TEXTAFTER(getmp3[[#This Row],[description]],CHAR(10)&amp;"Music:"),CHAR(10))</f>
        <v xml:space="preserve"> IRIS Music </v>
      </c>
      <c r="P29" t="e">
        <f>_xlfn.TEXTBEFORE(_xlfn.TEXTAFTER(getmp3[[#This Row],[description]],CHAR(10)&amp;"Video:"),CHAR(10))</f>
        <v>#N/A</v>
      </c>
      <c r="Q29" s="1" t="e">
        <f>HYPERLINK(_xlfn.TEXTBEFORE(_xlfn.TEXTAFTER(getmp3[[#This Row],[description]],"YouTube Music:"),CHAR(10)))</f>
        <v>#N/A</v>
      </c>
      <c r="R29" s="1" t="str">
        <f>HYPERLINK(_xlfn.TEXTBEFORE(_xlfn.TEXTAFTER(getmp3[[#This Row],[description]],"Spotify:"),CHAR(10)))</f>
        <v xml:space="preserve"> https://open.spotify.com/album/1zPjEwFVi4iviTUW7OgYad</v>
      </c>
      <c r="S29" s="1" t="str">
        <f>HYPERLINK(_xlfn.TEXTBEFORE(_xlfn.TEXTAFTER(getmp3[[#This Row],[description]],"Apple Music:"),CHAR(10)))</f>
        <v xml:space="preserve"> https://music.apple.com/us/album/old-skool/1859905062</v>
      </c>
      <c r="T29" s="1" t="e">
        <f>HYPERLINK(_xlfn.TEXTBEFORE(_xlfn.TEXTAFTER(getmp3[[#This Row],[description]], "JioSaavn:"),CHAR(10)))</f>
        <v>#N/A</v>
      </c>
      <c r="U29" s="1" t="e">
        <f>HYPERLINK(_xlfn.TEXTBEFORE(_xlfn.TEXTAFTER(getmp3[[#This Row],[description]], "Instagram Reel:"),CHAR(10)))</f>
        <v>#N/A</v>
      </c>
    </row>
    <row r="30" spans="1:21" hidden="1" x14ac:dyDescent="0.3">
      <c r="A30" t="s">
        <v>11</v>
      </c>
      <c r="B30" t="s">
        <v>235</v>
      </c>
      <c r="C30" t="s">
        <v>236</v>
      </c>
      <c r="D30" t="s">
        <v>234</v>
      </c>
      <c r="E30" t="s">
        <v>16</v>
      </c>
      <c r="F30" t="s">
        <v>238</v>
      </c>
      <c r="G30" t="s">
        <v>239</v>
      </c>
      <c r="H30" t="s">
        <v>240</v>
      </c>
      <c r="I30" t="s">
        <v>241</v>
      </c>
      <c r="J30" t="str" cm="1">
        <f t="array" ref="J30">_xlfn.IFS(
    AND(ISNUMBER(SEARCH("Album Credits:", getmp3[[#This Row],[description]])) ), "Album",
    AND(ISNUMBER(SEARCH("Song Credits:", getmp3[[#This Row],[description]]))), "Single", AND(ISNUMBER(SEARCH("Movie Credits:", getmp3[[#This Row],[description]]))), "Movie",
    TRUE, "other"
)</f>
        <v>Single</v>
      </c>
      <c r="K30" t="str">
        <f>_xlfn.TEXTBEFORE(getmp3[[#This Row],[Title]],{":","(","-"})</f>
        <v xml:space="preserve">Telephone </v>
      </c>
      <c r="L30" t="str">
        <f>_xlfn.TEXTBEFORE(_xlfn.TEXTAFTER(getmp3[[#This Row],[description]],{"Singer:","Artist:","Singer &amp; Lyrics:","Singer/Lyrics:","Singer"}),CHAR(10))</f>
        <v xml:space="preserve"> Nishawn Bhullar, Miss Pooja</v>
      </c>
      <c r="M30" t="str" cm="1">
        <f t="array" ref="M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30" t="e">
        <f>_xlfn.TEXTBEFORE(_xlfn.TEXTAFTER(getmp3[[#This Row],[description]],"Composer:"),CHAR(10))</f>
        <v>#N/A</v>
      </c>
      <c r="O30" t="str">
        <f>_xlfn.TEXTBEFORE(_xlfn.TEXTAFTER(getmp3[[#This Row],[description]],CHAR(10)&amp;"Music:"),CHAR(10))</f>
        <v xml:space="preserve"> Chet Singh</v>
      </c>
      <c r="P30" t="str">
        <f>_xlfn.TEXTBEFORE(_xlfn.TEXTAFTER(getmp3[[#This Row],[description]],CHAR(10)&amp;"Video:"),CHAR(10))</f>
        <v xml:space="preserve"> Savio Sanddhu</v>
      </c>
      <c r="Q30" s="1" t="str">
        <f>HYPERLINK(_xlfn.TEXTBEFORE(_xlfn.TEXTAFTER(getmp3[[#This Row],[description]],"YouTube Music:"),CHAR(10)))</f>
        <v xml:space="preserve"> https://music.youtube.com/watch?v=f1AKrs9r1eI&amp;si=oyGfgVsOeSzNyd1F</v>
      </c>
      <c r="R30" s="1" t="str">
        <f>HYPERLINK(_xlfn.TEXTBEFORE(_xlfn.TEXTAFTER(getmp3[[#This Row],[description]],"Spotify:"),CHAR(10)))</f>
        <v xml:space="preserve"> https://open.spotify.com/album/2SvQvfdsPSrDgFkR1eIIkb</v>
      </c>
      <c r="S30" s="1" t="str">
        <f>HYPERLINK(_xlfn.TEXTBEFORE(_xlfn.TEXTAFTER(getmp3[[#This Row],[description]],"Apple Music:"),CHAR(10)))</f>
        <v xml:space="preserve"> https://music.apple.com/us/album/telephone-single/1859643540</v>
      </c>
      <c r="T30" s="1" t="str">
        <f>HYPERLINK(_xlfn.TEXTBEFORE(_xlfn.TEXTAFTER(getmp3[[#This Row],[description]], "JioSaavn:"),CHAR(10)))</f>
        <v xml:space="preserve"> https://www.jiosaavn.com/album/telephone/U8shajrMf2g_</v>
      </c>
      <c r="U30" s="1" t="str">
        <f>HYPERLINK(_xlfn.TEXTBEFORE(_xlfn.TEXTAFTER(getmp3[[#This Row],[description]], "Instagram Reel:"),CHAR(10)))</f>
        <v xml:space="preserve"> https://www.instagram.com/reels/audio/1920571388553524</v>
      </c>
    </row>
    <row r="31" spans="1:21" hidden="1" x14ac:dyDescent="0.3">
      <c r="A31" t="s">
        <v>11</v>
      </c>
      <c r="B31" t="s">
        <v>243</v>
      </c>
      <c r="C31" t="s">
        <v>244</v>
      </c>
      <c r="D31" t="s">
        <v>242</v>
      </c>
      <c r="E31" t="s">
        <v>16</v>
      </c>
      <c r="F31" t="s">
        <v>246</v>
      </c>
      <c r="G31" t="s">
        <v>247</v>
      </c>
      <c r="H31" t="s">
        <v>248</v>
      </c>
      <c r="I31" t="s">
        <v>249</v>
      </c>
      <c r="J31" t="str" cm="1">
        <f t="array" ref="J31">_xlfn.IFS(
    AND(ISNUMBER(SEARCH("Album Credits:", getmp3[[#This Row],[description]])) ), "Album",
    AND(ISNUMBER(SEARCH("Song Credits:", getmp3[[#This Row],[description]]))), "Single", AND(ISNUMBER(SEARCH("Movie Credits:", getmp3[[#This Row],[description]]))), "Movie",
    TRUE, "other"
)</f>
        <v>Single</v>
      </c>
      <c r="K31" t="str">
        <f>_xlfn.TEXTBEFORE(getmp3[[#This Row],[Title]],{":","(","-"})</f>
        <v xml:space="preserve">Mukable </v>
      </c>
      <c r="L31" t="str">
        <f>_xlfn.TEXTBEFORE(_xlfn.TEXTAFTER(getmp3[[#This Row],[description]],{"Singer:","Artist:","Singer &amp; Lyrics:","Singer/Lyrics:","Singer"}),CHAR(10))</f>
        <v xml:space="preserve"> Hardeep Grewal, Gurlez Akhtar</v>
      </c>
      <c r="M31" t="str" cm="1">
        <f t="array" ref="M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Singhjeet</v>
      </c>
      <c r="N31" t="e">
        <f>_xlfn.TEXTBEFORE(_xlfn.TEXTAFTER(getmp3[[#This Row],[description]],"Composer:"),CHAR(10))</f>
        <v>#N/A</v>
      </c>
      <c r="O31" t="str">
        <f>_xlfn.TEXTBEFORE(_xlfn.TEXTAFTER(getmp3[[#This Row],[description]],CHAR(10)&amp;"Music:"),CHAR(10))</f>
        <v xml:space="preserve"> R Guru</v>
      </c>
      <c r="P31" t="str">
        <f>_xlfn.TEXTBEFORE(_xlfn.TEXTAFTER(getmp3[[#This Row],[description]],CHAR(10)&amp;"Video:"),CHAR(10))</f>
        <v xml:space="preserve"> Tru Makers</v>
      </c>
      <c r="Q31" s="1" t="str">
        <f>HYPERLINK(_xlfn.TEXTBEFORE(_xlfn.TEXTAFTER(getmp3[[#This Row],[description]],"YouTube Music:"),CHAR(10)))</f>
        <v xml:space="preserve"> https://music.youtube.com/watch?v=zW4M7I_b7AQ&amp;si=LkH6lOZlE4Tk6rJn</v>
      </c>
      <c r="R31" s="1" t="str">
        <f>HYPERLINK(_xlfn.TEXTBEFORE(_xlfn.TEXTAFTER(getmp3[[#This Row],[description]],"Spotify:"),CHAR(10)))</f>
        <v xml:space="preserve"> https://open.spotify.com/track/3ej0fnyshe44HhnfuyXpVz</v>
      </c>
      <c r="S31" s="1" t="str">
        <f>HYPERLINK(_xlfn.TEXTBEFORE(_xlfn.TEXTAFTER(getmp3[[#This Row],[description]],"Apple Music:"),CHAR(10)))</f>
        <v xml:space="preserve"> https://music.apple.com/us/song/mukable/1857179722</v>
      </c>
      <c r="T31" s="1" t="str">
        <f>HYPERLINK(_xlfn.TEXTBEFORE(_xlfn.TEXTAFTER(getmp3[[#This Row],[description]], "JioSaavn:"),CHAR(10)))</f>
        <v xml:space="preserve"> https://www.jiosaavn.com/album/mukable/B50,Jrjyhs4_</v>
      </c>
      <c r="U31" s="1" t="str">
        <f>HYPERLINK(_xlfn.TEXTBEFORE(_xlfn.TEXTAFTER(getmp3[[#This Row],[description]], "Instagram Reel:"),CHAR(10)))</f>
        <v xml:space="preserve"> https://www.instagram.com/reels/audio/1911996656052290</v>
      </c>
    </row>
    <row r="32" spans="1:21" hidden="1" x14ac:dyDescent="0.3">
      <c r="A32" t="s">
        <v>11</v>
      </c>
      <c r="B32" t="s">
        <v>251</v>
      </c>
      <c r="C32" t="s">
        <v>252</v>
      </c>
      <c r="D32" t="s">
        <v>250</v>
      </c>
      <c r="E32" t="s">
        <v>16</v>
      </c>
      <c r="F32" t="s">
        <v>254</v>
      </c>
      <c r="G32" t="s">
        <v>255</v>
      </c>
      <c r="H32" t="s">
        <v>256</v>
      </c>
      <c r="I32" t="s">
        <v>257</v>
      </c>
      <c r="J32" t="str" cm="1">
        <f t="array" ref="J32">_xlfn.IFS(
    AND(ISNUMBER(SEARCH("Album Credits:", getmp3[[#This Row],[description]])) ), "Album",
    AND(ISNUMBER(SEARCH("Song Credits:", getmp3[[#This Row],[description]]))), "Single", AND(ISNUMBER(SEARCH("Movie Credits:", getmp3[[#This Row],[description]]))), "Movie",
    TRUE, "other"
)</f>
        <v>Single</v>
      </c>
      <c r="K32" t="str">
        <f>_xlfn.TEXTBEFORE(getmp3[[#This Row],[Title]],{":","(","-"})</f>
        <v xml:space="preserve">Dalle </v>
      </c>
      <c r="L32" t="str">
        <f>_xlfn.TEXTBEFORE(_xlfn.TEXTAFTER(getmp3[[#This Row],[description]],{"Singer:","Artist:","Singer &amp; Lyrics:","Singer/Lyrics:","Singer"}),CHAR(10))</f>
        <v xml:space="preserve"> Lehmber Hussainpuri, Deep Jandu</v>
      </c>
      <c r="M32" t="str" cm="1">
        <f t="array" ref="M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2" t="e">
        <f>_xlfn.TEXTBEFORE(_xlfn.TEXTAFTER(getmp3[[#This Row],[description]],"Composer:"),CHAR(10))</f>
        <v>#N/A</v>
      </c>
      <c r="O32" t="str">
        <f>_xlfn.TEXTBEFORE(_xlfn.TEXTAFTER(getmp3[[#This Row],[description]],CHAR(10)&amp;"Music:"),CHAR(10))</f>
        <v xml:space="preserve"> Deep Jandu</v>
      </c>
      <c r="P32" t="str">
        <f>_xlfn.TEXTBEFORE(_xlfn.TEXTAFTER(getmp3[[#This Row],[description]],CHAR(10)&amp;"Video:"),CHAR(10))</f>
        <v xml:space="preserve"> Satti Dhillon</v>
      </c>
      <c r="Q32" s="1" t="e">
        <f>HYPERLINK(_xlfn.TEXTBEFORE(_xlfn.TEXTAFTER(getmp3[[#This Row],[description]],"YouTube Music:"),CHAR(10)))</f>
        <v>#N/A</v>
      </c>
      <c r="R32" s="1" t="str">
        <f>HYPERLINK(_xlfn.TEXTBEFORE(_xlfn.TEXTAFTER(getmp3[[#This Row],[description]],"Spotify:"),CHAR(10)))</f>
        <v xml:space="preserve"> https://open.spotify.com/album/2fC4CqKEzXGyaYCTI4A8Ng</v>
      </c>
      <c r="S32" s="1" t="str">
        <f>HYPERLINK(_xlfn.TEXTBEFORE(_xlfn.TEXTAFTER(getmp3[[#This Row],[description]],"Apple Music:"),CHAR(10)))</f>
        <v xml:space="preserve"> https://music.apple.com/us/album/legends/1853045105</v>
      </c>
      <c r="T32" s="1" t="e">
        <f>HYPERLINK(_xlfn.TEXTBEFORE(_xlfn.TEXTAFTER(getmp3[[#This Row],[description]], "JioSaavn:"),CHAR(10)))</f>
        <v>#N/A</v>
      </c>
      <c r="U32" s="1" t="str">
        <f>HYPERLINK(_xlfn.TEXTBEFORE(_xlfn.TEXTAFTER(getmp3[[#This Row],[description]], "Instagram Reel:"),CHAR(10)))</f>
        <v xml:space="preserve"> https://www.instagram.com/reels/audio/1583439669736919</v>
      </c>
    </row>
    <row r="33" spans="1:21" hidden="1" x14ac:dyDescent="0.3">
      <c r="A33" t="s">
        <v>11</v>
      </c>
      <c r="B33" t="s">
        <v>259</v>
      </c>
      <c r="C33" t="s">
        <v>260</v>
      </c>
      <c r="D33" t="s">
        <v>258</v>
      </c>
      <c r="E33" t="s">
        <v>16</v>
      </c>
      <c r="F33" t="s">
        <v>262</v>
      </c>
      <c r="G33" t="s">
        <v>263</v>
      </c>
      <c r="H33" t="s">
        <v>264</v>
      </c>
      <c r="I33" t="s">
        <v>265</v>
      </c>
      <c r="J33" t="str" cm="1">
        <f t="array" ref="J33">_xlfn.IFS(
    AND(ISNUMBER(SEARCH("Album Credits:", getmp3[[#This Row],[description]])) ), "Album",
    AND(ISNUMBER(SEARCH("Song Credits:", getmp3[[#This Row],[description]]))), "Single", AND(ISNUMBER(SEARCH("Movie Credits:", getmp3[[#This Row],[description]]))), "Movie",
    TRUE, "other"
)</f>
        <v>Album</v>
      </c>
      <c r="K33" t="str">
        <f>_xlfn.TEXTBEFORE(getmp3[[#This Row],[Title]],{":","(","-"})</f>
        <v xml:space="preserve">Raula </v>
      </c>
      <c r="L33" t="str">
        <f>_xlfn.TEXTBEFORE(_xlfn.TEXTAFTER(getmp3[[#This Row],[description]],{"Singer:","Artist:","Singer &amp; Lyrics:","Singer/Lyrics:","Singer"}),CHAR(10))</f>
        <v xml:space="preserve"> Lehmber Hussainpuri, Deep Jandu</v>
      </c>
      <c r="M33" t="str" cm="1">
        <f t="array" ref="M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3" t="e">
        <f>_xlfn.TEXTBEFORE(_xlfn.TEXTAFTER(getmp3[[#This Row],[description]],"Composer:"),CHAR(10))</f>
        <v>#N/A</v>
      </c>
      <c r="O33" t="str">
        <f>_xlfn.TEXTBEFORE(_xlfn.TEXTAFTER(getmp3[[#This Row],[description]],CHAR(10)&amp;"Music:"),CHAR(10))</f>
        <v xml:space="preserve"> Deep Jandu</v>
      </c>
      <c r="P33" t="e">
        <f>_xlfn.TEXTBEFORE(_xlfn.TEXTAFTER(getmp3[[#This Row],[description]],CHAR(10)&amp;"Video:"),CHAR(10))</f>
        <v>#N/A</v>
      </c>
      <c r="Q33" s="1" t="e">
        <f>HYPERLINK(_xlfn.TEXTBEFORE(_xlfn.TEXTAFTER(getmp3[[#This Row],[description]],"YouTube Music:"),CHAR(10)))</f>
        <v>#N/A</v>
      </c>
      <c r="R33" s="1" t="str">
        <f>HYPERLINK(_xlfn.TEXTBEFORE(_xlfn.TEXTAFTER(getmp3[[#This Row],[description]],"Spotify:"),CHAR(10)))</f>
        <v xml:space="preserve"> https://open.spotify.com/album/2fC4CqKEzXGyaYCTI4A8Ng</v>
      </c>
      <c r="S33" s="1" t="str">
        <f>HYPERLINK(_xlfn.TEXTBEFORE(_xlfn.TEXTAFTER(getmp3[[#This Row],[description]],"Apple Music:"),CHAR(10)))</f>
        <v xml:space="preserve"> https://music.apple.com/us/album/legends/1853045105</v>
      </c>
      <c r="T33" s="1" t="e">
        <f>HYPERLINK(_xlfn.TEXTBEFORE(_xlfn.TEXTAFTER(getmp3[[#This Row],[description]], "JioSaavn:"),CHAR(10)))</f>
        <v>#N/A</v>
      </c>
      <c r="U33" s="1" t="e">
        <f>HYPERLINK(_xlfn.TEXTBEFORE(_xlfn.TEXTAFTER(getmp3[[#This Row],[description]], "Instagram Reel:"),CHAR(10)))</f>
        <v>#N/A</v>
      </c>
    </row>
    <row r="34" spans="1:21" hidden="1" x14ac:dyDescent="0.3">
      <c r="A34" t="s">
        <v>11</v>
      </c>
      <c r="B34" t="s">
        <v>267</v>
      </c>
      <c r="C34" t="s">
        <v>268</v>
      </c>
      <c r="D34" t="s">
        <v>266</v>
      </c>
      <c r="E34" t="s">
        <v>16</v>
      </c>
      <c r="F34" t="s">
        <v>270</v>
      </c>
      <c r="G34" t="s">
        <v>271</v>
      </c>
      <c r="H34" t="s">
        <v>272</v>
      </c>
      <c r="I34" t="s">
        <v>273</v>
      </c>
      <c r="J34" t="str" cm="1">
        <f t="array" ref="J34">_xlfn.IFS(
    AND(ISNUMBER(SEARCH("Album Credits:", getmp3[[#This Row],[description]])) ), "Album",
    AND(ISNUMBER(SEARCH("Song Credits:", getmp3[[#This Row],[description]]))), "Single", AND(ISNUMBER(SEARCH("Movie Credits:", getmp3[[#This Row],[description]]))), "Movie",
    TRUE, "other"
)</f>
        <v>Album</v>
      </c>
      <c r="K34" t="str">
        <f>_xlfn.TEXTBEFORE(getmp3[[#This Row],[Title]],{":","(","-"})</f>
        <v xml:space="preserve">Don't Panic </v>
      </c>
      <c r="L34" t="str">
        <f>_xlfn.TEXTBEFORE(_xlfn.TEXTAFTER(getmp3[[#This Row],[description]],{"Singer:","Artist:","Singer &amp; Lyrics:","Singer/Lyrics:","Singer"}),CHAR(10))</f>
        <v xml:space="preserve"> Lehmber Hussainpuri, Deep Jandu</v>
      </c>
      <c r="M34" t="str" cm="1">
        <f t="array" ref="M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4" t="e">
        <f>_xlfn.TEXTBEFORE(_xlfn.TEXTAFTER(getmp3[[#This Row],[description]],"Composer:"),CHAR(10))</f>
        <v>#N/A</v>
      </c>
      <c r="O34" t="str">
        <f>_xlfn.TEXTBEFORE(_xlfn.TEXTAFTER(getmp3[[#This Row],[description]],CHAR(10)&amp;"Music:"),CHAR(10))</f>
        <v xml:space="preserve"> Deep Jandu</v>
      </c>
      <c r="P34" t="e">
        <f>_xlfn.TEXTBEFORE(_xlfn.TEXTAFTER(getmp3[[#This Row],[description]],CHAR(10)&amp;"Video:"),CHAR(10))</f>
        <v>#N/A</v>
      </c>
      <c r="Q34" s="1" t="e">
        <f>HYPERLINK(_xlfn.TEXTBEFORE(_xlfn.TEXTAFTER(getmp3[[#This Row],[description]],"YouTube Music:"),CHAR(10)))</f>
        <v>#N/A</v>
      </c>
      <c r="R34" s="1" t="str">
        <f>HYPERLINK(_xlfn.TEXTBEFORE(_xlfn.TEXTAFTER(getmp3[[#This Row],[description]],"Spotify:"),CHAR(10)))</f>
        <v xml:space="preserve"> https://open.spotify.com/album/2fC4CqKEzXGyaYCTI4A8Ng</v>
      </c>
      <c r="S34" s="1" t="str">
        <f>HYPERLINK(_xlfn.TEXTBEFORE(_xlfn.TEXTAFTER(getmp3[[#This Row],[description]],"Apple Music:"),CHAR(10)))</f>
        <v xml:space="preserve"> https://music.apple.com/us/album/legends/1853045105</v>
      </c>
      <c r="T34" s="1" t="e">
        <f>HYPERLINK(_xlfn.TEXTBEFORE(_xlfn.TEXTAFTER(getmp3[[#This Row],[description]], "JioSaavn:"),CHAR(10)))</f>
        <v>#N/A</v>
      </c>
      <c r="U34" s="1" t="e">
        <f>HYPERLINK(_xlfn.TEXTBEFORE(_xlfn.TEXTAFTER(getmp3[[#This Row],[description]], "Instagram Reel:"),CHAR(10)))</f>
        <v>#N/A</v>
      </c>
    </row>
    <row r="35" spans="1:21" hidden="1" x14ac:dyDescent="0.3">
      <c r="A35" t="s">
        <v>11</v>
      </c>
      <c r="B35" t="s">
        <v>275</v>
      </c>
      <c r="C35" t="s">
        <v>276</v>
      </c>
      <c r="D35" t="s">
        <v>274</v>
      </c>
      <c r="E35" t="s">
        <v>16</v>
      </c>
      <c r="F35" t="s">
        <v>17</v>
      </c>
      <c r="G35" t="s">
        <v>278</v>
      </c>
      <c r="H35" t="s">
        <v>279</v>
      </c>
      <c r="I35" t="s">
        <v>280</v>
      </c>
      <c r="J35" t="str" cm="1">
        <f t="array" ref="J35">_xlfn.IFS(
    AND(ISNUMBER(SEARCH("Album Credits:", getmp3[[#This Row],[description]])) ), "Album",
    AND(ISNUMBER(SEARCH("Song Credits:", getmp3[[#This Row],[description]]))), "Single", AND(ISNUMBER(SEARCH("Movie Credits:", getmp3[[#This Row],[description]]))), "Movie",
    TRUE, "other"
)</f>
        <v>Album</v>
      </c>
      <c r="K35" t="str">
        <f>_xlfn.TEXTBEFORE(getmp3[[#This Row],[Title]],{":","(","-"})</f>
        <v xml:space="preserve">Badmashi </v>
      </c>
      <c r="L35" t="str">
        <f>_xlfn.TEXTBEFORE(_xlfn.TEXTAFTER(getmp3[[#This Row],[description]],{"Singer:","Artist:","Singer &amp; Lyrics:","Singer/Lyrics:","Singer"}),CHAR(10))</f>
        <v xml:space="preserve"> Lehmber Hussainpuri, Deep Jandu</v>
      </c>
      <c r="M35" t="str" cm="1">
        <f t="array" ref="M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5" t="e">
        <f>_xlfn.TEXTBEFORE(_xlfn.TEXTAFTER(getmp3[[#This Row],[description]],"Composer:"),CHAR(10))</f>
        <v>#N/A</v>
      </c>
      <c r="O35" t="str">
        <f>_xlfn.TEXTBEFORE(_xlfn.TEXTAFTER(getmp3[[#This Row],[description]],CHAR(10)&amp;"Music:"),CHAR(10))</f>
        <v xml:space="preserve"> Deep Jandu</v>
      </c>
      <c r="P35" t="e">
        <f>_xlfn.TEXTBEFORE(_xlfn.TEXTAFTER(getmp3[[#This Row],[description]],CHAR(10)&amp;"Video:"),CHAR(10))</f>
        <v>#N/A</v>
      </c>
      <c r="Q35" s="1" t="e">
        <f>HYPERLINK(_xlfn.TEXTBEFORE(_xlfn.TEXTAFTER(getmp3[[#This Row],[description]],"YouTube Music:"),CHAR(10)))</f>
        <v>#N/A</v>
      </c>
      <c r="R35" s="1" t="str">
        <f>HYPERLINK(_xlfn.TEXTBEFORE(_xlfn.TEXTAFTER(getmp3[[#This Row],[description]],"Spotify:"),CHAR(10)))</f>
        <v xml:space="preserve"> https://open.spotify.com/album/2fC4CqKEzXGyaYCTI4A8Ng</v>
      </c>
      <c r="S35" s="1" t="str">
        <f>HYPERLINK(_xlfn.TEXTBEFORE(_xlfn.TEXTAFTER(getmp3[[#This Row],[description]],"Apple Music:"),CHAR(10)))</f>
        <v xml:space="preserve"> https://music.apple.com/us/album/legends/1853045105</v>
      </c>
      <c r="T35" s="1" t="e">
        <f>HYPERLINK(_xlfn.TEXTBEFORE(_xlfn.TEXTAFTER(getmp3[[#This Row],[description]], "JioSaavn:"),CHAR(10)))</f>
        <v>#N/A</v>
      </c>
      <c r="U35" s="1" t="e">
        <f>HYPERLINK(_xlfn.TEXTBEFORE(_xlfn.TEXTAFTER(getmp3[[#This Row],[description]], "Instagram Reel:"),CHAR(10)))</f>
        <v>#N/A</v>
      </c>
    </row>
    <row r="36" spans="1:21" hidden="1" x14ac:dyDescent="0.3">
      <c r="A36" t="s">
        <v>11</v>
      </c>
      <c r="B36" t="s">
        <v>282</v>
      </c>
      <c r="C36" t="s">
        <v>283</v>
      </c>
      <c r="D36" t="s">
        <v>281</v>
      </c>
      <c r="E36" t="s">
        <v>16</v>
      </c>
      <c r="F36" t="s">
        <v>285</v>
      </c>
      <c r="G36" t="s">
        <v>286</v>
      </c>
      <c r="H36" t="s">
        <v>287</v>
      </c>
      <c r="I36" t="s">
        <v>288</v>
      </c>
      <c r="J36" t="str" cm="1">
        <f t="array" ref="J36">_xlfn.IFS(
    AND(ISNUMBER(SEARCH("Album Credits:", getmp3[[#This Row],[description]])) ), "Album",
    AND(ISNUMBER(SEARCH("Song Credits:", getmp3[[#This Row],[description]]))), "Single", AND(ISNUMBER(SEARCH("Movie Credits:", getmp3[[#This Row],[description]]))), "Movie",
    TRUE, "other"
)</f>
        <v>Album</v>
      </c>
      <c r="K36" t="str">
        <f>_xlfn.TEXTBEFORE(getmp3[[#This Row],[Title]],{":","(","-"})</f>
        <v xml:space="preserve">Head High </v>
      </c>
      <c r="L36" t="str">
        <f>_xlfn.TEXTBEFORE(_xlfn.TEXTAFTER(getmp3[[#This Row],[description]],{"Singer:","Artist:","Singer &amp; Lyrics:","Singer/Lyrics:","Singer"}),CHAR(10))</f>
        <v xml:space="preserve"> Lehmber Hussainpuri, Deep Jandu</v>
      </c>
      <c r="M36" t="str" cm="1">
        <f t="array" ref="M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6" t="e">
        <f>_xlfn.TEXTBEFORE(_xlfn.TEXTAFTER(getmp3[[#This Row],[description]],"Composer:"),CHAR(10))</f>
        <v>#N/A</v>
      </c>
      <c r="O36" t="str">
        <f>_xlfn.TEXTBEFORE(_xlfn.TEXTAFTER(getmp3[[#This Row],[description]],CHAR(10)&amp;"Music:"),CHAR(10))</f>
        <v xml:space="preserve"> Deep Jandu</v>
      </c>
      <c r="P36" t="e">
        <f>_xlfn.TEXTBEFORE(_xlfn.TEXTAFTER(getmp3[[#This Row],[description]],CHAR(10)&amp;"Video:"),CHAR(10))</f>
        <v>#N/A</v>
      </c>
      <c r="Q36" s="1" t="e">
        <f>HYPERLINK(_xlfn.TEXTBEFORE(_xlfn.TEXTAFTER(getmp3[[#This Row],[description]],"YouTube Music:"),CHAR(10)))</f>
        <v>#N/A</v>
      </c>
      <c r="R36" s="1" t="str">
        <f>HYPERLINK(_xlfn.TEXTBEFORE(_xlfn.TEXTAFTER(getmp3[[#This Row],[description]],"Spotify:"),CHAR(10)))</f>
        <v xml:space="preserve"> https://open.spotify.com/album/2fC4CqKEzXGyaYCTI4A8Ng</v>
      </c>
      <c r="S36" s="1" t="str">
        <f>HYPERLINK(_xlfn.TEXTBEFORE(_xlfn.TEXTAFTER(getmp3[[#This Row],[description]],"Apple Music:"),CHAR(10)))</f>
        <v xml:space="preserve"> https://music.apple.com/us/album/legends/1853045105</v>
      </c>
      <c r="T36" s="1" t="e">
        <f>HYPERLINK(_xlfn.TEXTBEFORE(_xlfn.TEXTAFTER(getmp3[[#This Row],[description]], "JioSaavn:"),CHAR(10)))</f>
        <v>#N/A</v>
      </c>
      <c r="U36" s="1" t="e">
        <f>HYPERLINK(_xlfn.TEXTBEFORE(_xlfn.TEXTAFTER(getmp3[[#This Row],[description]], "Instagram Reel:"),CHAR(10)))</f>
        <v>#N/A</v>
      </c>
    </row>
    <row r="37" spans="1:21" hidden="1" x14ac:dyDescent="0.3">
      <c r="A37" t="s">
        <v>11</v>
      </c>
      <c r="B37" t="s">
        <v>290</v>
      </c>
      <c r="C37" t="s">
        <v>291</v>
      </c>
      <c r="D37" t="s">
        <v>289</v>
      </c>
      <c r="E37" t="s">
        <v>16</v>
      </c>
      <c r="F37" t="s">
        <v>293</v>
      </c>
      <c r="G37" t="s">
        <v>294</v>
      </c>
      <c r="H37" t="s">
        <v>295</v>
      </c>
      <c r="I37" t="s">
        <v>296</v>
      </c>
      <c r="J37" t="str" cm="1">
        <f t="array" ref="J37">_xlfn.IFS(
    AND(ISNUMBER(SEARCH("Album Credits:", getmp3[[#This Row],[description]])) ), "Album",
    AND(ISNUMBER(SEARCH("Song Credits:", getmp3[[#This Row],[description]]))), "Single", AND(ISNUMBER(SEARCH("Movie Credits:", getmp3[[#This Row],[description]]))), "Movie",
    TRUE, "other"
)</f>
        <v>Album</v>
      </c>
      <c r="K37" t="str">
        <f>_xlfn.TEXTBEFORE(getmp3[[#This Row],[Title]],{":","(","-"})</f>
        <v xml:space="preserve">Competition </v>
      </c>
      <c r="L37" t="str">
        <f>_xlfn.TEXTBEFORE(_xlfn.TEXTAFTER(getmp3[[#This Row],[description]],{"Singer:","Artist:","Singer &amp; Lyrics:","Singer/Lyrics:","Singer"}),CHAR(10))</f>
        <v xml:space="preserve"> Lehmber Hussainpuri, Deep Jandu</v>
      </c>
      <c r="M37" t="str" cm="1">
        <f t="array" ref="M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7" t="e">
        <f>_xlfn.TEXTBEFORE(_xlfn.TEXTAFTER(getmp3[[#This Row],[description]],"Composer:"),CHAR(10))</f>
        <v>#N/A</v>
      </c>
      <c r="O37" t="str">
        <f>_xlfn.TEXTBEFORE(_xlfn.TEXTAFTER(getmp3[[#This Row],[description]],CHAR(10)&amp;"Music:"),CHAR(10))</f>
        <v xml:space="preserve"> Deep Jandu</v>
      </c>
      <c r="P37" t="e">
        <f>_xlfn.TEXTBEFORE(_xlfn.TEXTAFTER(getmp3[[#This Row],[description]],CHAR(10)&amp;"Video:"),CHAR(10))</f>
        <v>#N/A</v>
      </c>
      <c r="Q37" s="1" t="e">
        <f>HYPERLINK(_xlfn.TEXTBEFORE(_xlfn.TEXTAFTER(getmp3[[#This Row],[description]],"YouTube Music:"),CHAR(10)))</f>
        <v>#N/A</v>
      </c>
      <c r="R37" s="1" t="str">
        <f>HYPERLINK(_xlfn.TEXTBEFORE(_xlfn.TEXTAFTER(getmp3[[#This Row],[description]],"Spotify:"),CHAR(10)))</f>
        <v xml:space="preserve"> https://open.spotify.com/album/2fC4CqKEzXGyaYCTI4A8Ng</v>
      </c>
      <c r="S37" s="1" t="str">
        <f>HYPERLINK(_xlfn.TEXTBEFORE(_xlfn.TEXTAFTER(getmp3[[#This Row],[description]],"Apple Music:"),CHAR(10)))</f>
        <v xml:space="preserve"> https://music.apple.com/us/album/legends/1853045105</v>
      </c>
      <c r="T37" s="1" t="e">
        <f>HYPERLINK(_xlfn.TEXTBEFORE(_xlfn.TEXTAFTER(getmp3[[#This Row],[description]], "JioSaavn:"),CHAR(10)))</f>
        <v>#N/A</v>
      </c>
      <c r="U37" s="1" t="e">
        <f>HYPERLINK(_xlfn.TEXTBEFORE(_xlfn.TEXTAFTER(getmp3[[#This Row],[description]], "Instagram Reel:"),CHAR(10)))</f>
        <v>#N/A</v>
      </c>
    </row>
    <row r="38" spans="1:21" hidden="1" x14ac:dyDescent="0.3">
      <c r="A38" t="s">
        <v>11</v>
      </c>
      <c r="B38" t="s">
        <v>298</v>
      </c>
      <c r="C38" t="s">
        <v>291</v>
      </c>
      <c r="D38" t="s">
        <v>297</v>
      </c>
      <c r="E38" t="s">
        <v>16</v>
      </c>
      <c r="F38" t="s">
        <v>270</v>
      </c>
      <c r="G38" t="s">
        <v>300</v>
      </c>
      <c r="H38" t="s">
        <v>301</v>
      </c>
      <c r="I38" t="s">
        <v>302</v>
      </c>
      <c r="J38" t="str" cm="1">
        <f t="array" ref="J38">_xlfn.IFS(
    AND(ISNUMBER(SEARCH("Album Credits:", getmp3[[#This Row],[description]])) ), "Album",
    AND(ISNUMBER(SEARCH("Song Credits:", getmp3[[#This Row],[description]]))), "Single", AND(ISNUMBER(SEARCH("Movie Credits:", getmp3[[#This Row],[description]]))), "Movie",
    TRUE, "other"
)</f>
        <v>Album</v>
      </c>
      <c r="K38" t="str">
        <f>_xlfn.TEXTBEFORE(getmp3[[#This Row],[Title]],{":","(","-"})</f>
        <v xml:space="preserve">Nanke </v>
      </c>
      <c r="L38" t="str">
        <f>_xlfn.TEXTBEFORE(_xlfn.TEXTAFTER(getmp3[[#This Row],[description]],{"Singer:","Artist:","Singer &amp; Lyrics:","Singer/Lyrics:","Singer"}),CHAR(10))</f>
        <v xml:space="preserve"> Lehmber Hussainpuri, Deep Jandu</v>
      </c>
      <c r="M38" t="str" cm="1">
        <f t="array" ref="M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8" t="e">
        <f>_xlfn.TEXTBEFORE(_xlfn.TEXTAFTER(getmp3[[#This Row],[description]],"Composer:"),CHAR(10))</f>
        <v>#N/A</v>
      </c>
      <c r="O38" t="str">
        <f>_xlfn.TEXTBEFORE(_xlfn.TEXTAFTER(getmp3[[#This Row],[description]],CHAR(10)&amp;"Music:"),CHAR(10))</f>
        <v xml:space="preserve"> Deep Jandu</v>
      </c>
      <c r="P38" t="e">
        <f>_xlfn.TEXTBEFORE(_xlfn.TEXTAFTER(getmp3[[#This Row],[description]],CHAR(10)&amp;"Video:"),CHAR(10))</f>
        <v>#N/A</v>
      </c>
      <c r="Q38" s="1" t="e">
        <f>HYPERLINK(_xlfn.TEXTBEFORE(_xlfn.TEXTAFTER(getmp3[[#This Row],[description]],"YouTube Music:"),CHAR(10)))</f>
        <v>#N/A</v>
      </c>
      <c r="R38" s="1" t="str">
        <f>HYPERLINK(_xlfn.TEXTBEFORE(_xlfn.TEXTAFTER(getmp3[[#This Row],[description]],"Spotify:"),CHAR(10)))</f>
        <v xml:space="preserve"> https://open.spotify.com/album/2fC4CqKEzXGyaYCTI4A8Ng</v>
      </c>
      <c r="S38" s="1" t="str">
        <f>HYPERLINK(_xlfn.TEXTBEFORE(_xlfn.TEXTAFTER(getmp3[[#This Row],[description]],"Apple Music:"),CHAR(10)))</f>
        <v xml:space="preserve"> https://music.apple.com/us/album/legends/1853045105</v>
      </c>
      <c r="T38" s="1" t="e">
        <f>HYPERLINK(_xlfn.TEXTBEFORE(_xlfn.TEXTAFTER(getmp3[[#This Row],[description]], "JioSaavn:"),CHAR(10)))</f>
        <v>#N/A</v>
      </c>
      <c r="U38" s="1" t="e">
        <f>HYPERLINK(_xlfn.TEXTBEFORE(_xlfn.TEXTAFTER(getmp3[[#This Row],[description]], "Instagram Reel:"),CHAR(10)))</f>
        <v>#N/A</v>
      </c>
    </row>
    <row r="39" spans="1:21" hidden="1" x14ac:dyDescent="0.3">
      <c r="A39" t="s">
        <v>11</v>
      </c>
      <c r="B39" t="s">
        <v>304</v>
      </c>
      <c r="C39" t="s">
        <v>305</v>
      </c>
      <c r="D39" t="s">
        <v>303</v>
      </c>
      <c r="E39" t="s">
        <v>16</v>
      </c>
      <c r="F39" t="s">
        <v>307</v>
      </c>
      <c r="G39" t="s">
        <v>308</v>
      </c>
      <c r="H39" t="s">
        <v>309</v>
      </c>
      <c r="I39" t="s">
        <v>310</v>
      </c>
      <c r="J39" t="str" cm="1">
        <f t="array" ref="J39">_xlfn.IFS(
    AND(ISNUMBER(SEARCH("Album Credits:", getmp3[[#This Row],[description]])) ), "Album",
    AND(ISNUMBER(SEARCH("Song Credits:", getmp3[[#This Row],[description]]))), "Single", AND(ISNUMBER(SEARCH("Movie Credits:", getmp3[[#This Row],[description]]))), "Movie",
    TRUE, "other"
)</f>
        <v>Album</v>
      </c>
      <c r="K39" t="str">
        <f>_xlfn.TEXTBEFORE(getmp3[[#This Row],[Title]],{":","(","-"})</f>
        <v xml:space="preserve">Peyo Da Peyo </v>
      </c>
      <c r="L39" t="str">
        <f>_xlfn.TEXTBEFORE(_xlfn.TEXTAFTER(getmp3[[#This Row],[description]],{"Singer:","Artist:","Singer &amp; Lyrics:","Singer/Lyrics:","Singer"}),CHAR(10))</f>
        <v xml:space="preserve"> Lehmber Hussainpuri, Deep Jandu</v>
      </c>
      <c r="M39" t="str" cm="1">
        <f t="array" ref="M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9" t="e">
        <f>_xlfn.TEXTBEFORE(_xlfn.TEXTAFTER(getmp3[[#This Row],[description]],"Composer:"),CHAR(10))</f>
        <v>#N/A</v>
      </c>
      <c r="O39" t="str">
        <f>_xlfn.TEXTBEFORE(_xlfn.TEXTAFTER(getmp3[[#This Row],[description]],CHAR(10)&amp;"Music:"),CHAR(10))</f>
        <v xml:space="preserve"> Deep Jandu</v>
      </c>
      <c r="P39" t="e">
        <f>_xlfn.TEXTBEFORE(_xlfn.TEXTAFTER(getmp3[[#This Row],[description]],CHAR(10)&amp;"Video:"),CHAR(10))</f>
        <v>#N/A</v>
      </c>
      <c r="Q39" s="1" t="e">
        <f>HYPERLINK(_xlfn.TEXTBEFORE(_xlfn.TEXTAFTER(getmp3[[#This Row],[description]],"YouTube Music:"),CHAR(10)))</f>
        <v>#N/A</v>
      </c>
      <c r="R39" s="1" t="str">
        <f>HYPERLINK(_xlfn.TEXTBEFORE(_xlfn.TEXTAFTER(getmp3[[#This Row],[description]],"Spotify:"),CHAR(10)))</f>
        <v xml:space="preserve"> https://open.spotify.com/album/2fC4CqKEzXGyaYCTI4A8Ng</v>
      </c>
      <c r="S39" s="1" t="str">
        <f>HYPERLINK(_xlfn.TEXTBEFORE(_xlfn.TEXTAFTER(getmp3[[#This Row],[description]],"Apple Music:"),CHAR(10)))</f>
        <v xml:space="preserve"> https://music.apple.com/us/album/legends/1853045105</v>
      </c>
      <c r="T39" s="1" t="e">
        <f>HYPERLINK(_xlfn.TEXTBEFORE(_xlfn.TEXTAFTER(getmp3[[#This Row],[description]], "JioSaavn:"),CHAR(10)))</f>
        <v>#N/A</v>
      </c>
      <c r="U39" s="1" t="e">
        <f>HYPERLINK(_xlfn.TEXTBEFORE(_xlfn.TEXTAFTER(getmp3[[#This Row],[description]], "Instagram Reel:"),CHAR(10)))</f>
        <v>#N/A</v>
      </c>
    </row>
    <row r="40" spans="1:21" hidden="1" x14ac:dyDescent="0.3">
      <c r="A40" t="s">
        <v>11</v>
      </c>
      <c r="B40" t="s">
        <v>312</v>
      </c>
      <c r="C40" t="s">
        <v>313</v>
      </c>
      <c r="D40" t="s">
        <v>311</v>
      </c>
      <c r="E40" t="s">
        <v>16</v>
      </c>
      <c r="F40" t="s">
        <v>315</v>
      </c>
      <c r="G40" t="s">
        <v>316</v>
      </c>
      <c r="H40" t="s">
        <v>317</v>
      </c>
      <c r="I40" t="s">
        <v>318</v>
      </c>
      <c r="J40" t="str" cm="1">
        <f t="array" ref="J40">_xlfn.IFS(
    AND(ISNUMBER(SEARCH("Album Credits:", getmp3[[#This Row],[description]])) ), "Album",
    AND(ISNUMBER(SEARCH("Song Credits:", getmp3[[#This Row],[description]]))), "Single", AND(ISNUMBER(SEARCH("Movie Credits:", getmp3[[#This Row],[description]]))), "Movie",
    TRUE, "other"
)</f>
        <v>Album</v>
      </c>
      <c r="K40" t="str">
        <f>_xlfn.TEXTBEFORE(getmp3[[#This Row],[Title]],{":","(","-"})</f>
        <v xml:space="preserve">Pitth Piche </v>
      </c>
      <c r="L40" t="str">
        <f>_xlfn.TEXTBEFORE(_xlfn.TEXTAFTER(getmp3[[#This Row],[description]],{"Singer:","Artist:","Singer &amp; Lyrics:","Singer/Lyrics:","Singer"}),CHAR(10))</f>
        <v xml:space="preserve"> Lehmber Hussainpuri, Deep Jandu</v>
      </c>
      <c r="M40" t="str" cm="1">
        <f t="array" ref="M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40" t="e">
        <f>_xlfn.TEXTBEFORE(_xlfn.TEXTAFTER(getmp3[[#This Row],[description]],"Composer:"),CHAR(10))</f>
        <v>#N/A</v>
      </c>
      <c r="O40" t="str">
        <f>_xlfn.TEXTBEFORE(_xlfn.TEXTAFTER(getmp3[[#This Row],[description]],CHAR(10)&amp;"Music:"),CHAR(10))</f>
        <v xml:space="preserve"> Deep Jandu</v>
      </c>
      <c r="P40" t="e">
        <f>_xlfn.TEXTBEFORE(_xlfn.TEXTAFTER(getmp3[[#This Row],[description]],CHAR(10)&amp;"Video:"),CHAR(10))</f>
        <v>#N/A</v>
      </c>
      <c r="Q40" s="1" t="e">
        <f>HYPERLINK(_xlfn.TEXTBEFORE(_xlfn.TEXTAFTER(getmp3[[#This Row],[description]],"YouTube Music:"),CHAR(10)))</f>
        <v>#N/A</v>
      </c>
      <c r="R40" s="1" t="str">
        <f>HYPERLINK(_xlfn.TEXTBEFORE(_xlfn.TEXTAFTER(getmp3[[#This Row],[description]],"Spotify:"),CHAR(10)))</f>
        <v xml:space="preserve"> https://open.spotify.com/album/2fC4CqKEzXGyaYCTI4A8Ng</v>
      </c>
      <c r="S40" s="1" t="str">
        <f>HYPERLINK(_xlfn.TEXTBEFORE(_xlfn.TEXTAFTER(getmp3[[#This Row],[description]],"Apple Music:"),CHAR(10)))</f>
        <v xml:space="preserve"> https://music.apple.com/us/album/legends/1853045105</v>
      </c>
      <c r="T40" s="1" t="e">
        <f>HYPERLINK(_xlfn.TEXTBEFORE(_xlfn.TEXTAFTER(getmp3[[#This Row],[description]], "JioSaavn:"),CHAR(10)))</f>
        <v>#N/A</v>
      </c>
      <c r="U40" s="1" t="e">
        <f>HYPERLINK(_xlfn.TEXTBEFORE(_xlfn.TEXTAFTER(getmp3[[#This Row],[description]], "Instagram Reel:"),CHAR(10)))</f>
        <v>#N/A</v>
      </c>
    </row>
    <row r="41" spans="1:21" hidden="1" x14ac:dyDescent="0.3">
      <c r="A41" t="s">
        <v>11</v>
      </c>
      <c r="B41" t="s">
        <v>320</v>
      </c>
      <c r="C41" t="s">
        <v>321</v>
      </c>
      <c r="D41" t="s">
        <v>319</v>
      </c>
      <c r="E41" t="s">
        <v>16</v>
      </c>
      <c r="F41" t="s">
        <v>25</v>
      </c>
      <c r="G41" t="s">
        <v>323</v>
      </c>
      <c r="H41" t="s">
        <v>324</v>
      </c>
      <c r="I41" t="s">
        <v>325</v>
      </c>
      <c r="J41" t="str" cm="1">
        <f t="array" ref="J41">_xlfn.IFS(
    AND(ISNUMBER(SEARCH("Album Credits:", getmp3[[#This Row],[description]])) ), "Album",
    AND(ISNUMBER(SEARCH("Song Credits:", getmp3[[#This Row],[description]]))), "Single", AND(ISNUMBER(SEARCH("Movie Credits:", getmp3[[#This Row],[description]]))), "Movie",
    TRUE, "other"
)</f>
        <v>Album</v>
      </c>
      <c r="K41" t="str">
        <f>_xlfn.TEXTBEFORE(getmp3[[#This Row],[Title]],{":","(","-"})</f>
        <v xml:space="preserve">Dalle </v>
      </c>
      <c r="L41" t="str">
        <f>_xlfn.TEXTBEFORE(_xlfn.TEXTAFTER(getmp3[[#This Row],[description]],{"Singer:","Artist:","Singer &amp; Lyrics:","Singer/Lyrics:","Singer"}),CHAR(10))</f>
        <v xml:space="preserve"> Lehmber Hussainpuri, Deep Jandu</v>
      </c>
      <c r="M41" t="str" cm="1">
        <f t="array" ref="M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41" t="e">
        <f>_xlfn.TEXTBEFORE(_xlfn.TEXTAFTER(getmp3[[#This Row],[description]],"Composer:"),CHAR(10))</f>
        <v>#N/A</v>
      </c>
      <c r="O41" t="str">
        <f>_xlfn.TEXTBEFORE(_xlfn.TEXTAFTER(getmp3[[#This Row],[description]],CHAR(10)&amp;"Music:"),CHAR(10))</f>
        <v xml:space="preserve"> Deep Jandu</v>
      </c>
      <c r="P41" t="e">
        <f>_xlfn.TEXTBEFORE(_xlfn.TEXTAFTER(getmp3[[#This Row],[description]],CHAR(10)&amp;"Video:"),CHAR(10))</f>
        <v>#N/A</v>
      </c>
      <c r="Q41" s="1" t="e">
        <f>HYPERLINK(_xlfn.TEXTBEFORE(_xlfn.TEXTAFTER(getmp3[[#This Row],[description]],"YouTube Music:"),CHAR(10)))</f>
        <v>#N/A</v>
      </c>
      <c r="R41" s="1" t="str">
        <f>HYPERLINK(_xlfn.TEXTBEFORE(_xlfn.TEXTAFTER(getmp3[[#This Row],[description]],"Spotify:"),CHAR(10)))</f>
        <v xml:space="preserve"> https://open.spotify.com/album/2fC4CqKEzXGyaYCTI4A8Ng</v>
      </c>
      <c r="S41" s="1" t="str">
        <f>HYPERLINK(_xlfn.TEXTBEFORE(_xlfn.TEXTAFTER(getmp3[[#This Row],[description]],"Apple Music:"),CHAR(10)))</f>
        <v xml:space="preserve"> https://music.apple.com/us/album/legends/1853045105</v>
      </c>
      <c r="T41" s="1" t="e">
        <f>HYPERLINK(_xlfn.TEXTBEFORE(_xlfn.TEXTAFTER(getmp3[[#This Row],[description]], "JioSaavn:"),CHAR(10)))</f>
        <v>#N/A</v>
      </c>
      <c r="U41" s="1" t="e">
        <f>HYPERLINK(_xlfn.TEXTBEFORE(_xlfn.TEXTAFTER(getmp3[[#This Row],[description]], "Instagram Reel:"),CHAR(10)))</f>
        <v>#N/A</v>
      </c>
    </row>
    <row r="42" spans="1:21" hidden="1" x14ac:dyDescent="0.3">
      <c r="A42" t="s">
        <v>11</v>
      </c>
      <c r="B42" t="s">
        <v>327</v>
      </c>
      <c r="C42" t="s">
        <v>328</v>
      </c>
      <c r="D42" t="s">
        <v>326</v>
      </c>
      <c r="E42" t="s">
        <v>16</v>
      </c>
      <c r="F42" t="s">
        <v>330</v>
      </c>
      <c r="G42" t="s">
        <v>331</v>
      </c>
      <c r="H42" t="s">
        <v>332</v>
      </c>
      <c r="I42" t="s">
        <v>333</v>
      </c>
      <c r="J42" t="str" cm="1">
        <f t="array" ref="J42">_xlfn.IFS(
    AND(ISNUMBER(SEARCH("Album Credits:", getmp3[[#This Row],[description]])) ), "Album",
    AND(ISNUMBER(SEARCH("Song Credits:", getmp3[[#This Row],[description]]))), "Single", AND(ISNUMBER(SEARCH("Movie Credits:", getmp3[[#This Row],[description]]))), "Movie",
    TRUE, "other"
)</f>
        <v>Single</v>
      </c>
      <c r="K42" t="str">
        <f>_xlfn.TEXTBEFORE(getmp3[[#This Row],[Title]],{":","(","-"})</f>
        <v xml:space="preserve">What You Want </v>
      </c>
      <c r="L42" t="str">
        <f>_xlfn.TEXTBEFORE(_xlfn.TEXTAFTER(getmp3[[#This Row],[description]],{"Singer:","Artist:","Singer &amp; Lyrics:","Singer/Lyrics:","Singer"}),CHAR(10))</f>
        <v xml:space="preserve"> Arjun Sahota</v>
      </c>
      <c r="M42" t="str" cm="1">
        <f t="array" ref="M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Waaris</v>
      </c>
      <c r="N42" t="e">
        <f>_xlfn.TEXTBEFORE(_xlfn.TEXTAFTER(getmp3[[#This Row],[description]],"Composer:"),CHAR(10))</f>
        <v>#N/A</v>
      </c>
      <c r="O42" t="str">
        <f>_xlfn.TEXTBEFORE(_xlfn.TEXTAFTER(getmp3[[#This Row],[description]],CHAR(10)&amp;"Music:"),CHAR(10))</f>
        <v xml:space="preserve"> Siiike</v>
      </c>
      <c r="P42" t="e">
        <f>_xlfn.TEXTBEFORE(_xlfn.TEXTAFTER(getmp3[[#This Row],[description]],CHAR(10)&amp;"Video:"),CHAR(10))</f>
        <v>#N/A</v>
      </c>
      <c r="Q42" s="1" t="str">
        <f>HYPERLINK(_xlfn.TEXTBEFORE(_xlfn.TEXTAFTER(getmp3[[#This Row],[description]],"YouTube Music:"),CHAR(10)))</f>
        <v xml:space="preserve"> https://music.youtube.com/watch?v=XGEWDszQolk&amp;si=zn81qG7JoyTJfSSH</v>
      </c>
      <c r="R42" s="1" t="str">
        <f>HYPERLINK(_xlfn.TEXTBEFORE(_xlfn.TEXTAFTER(getmp3[[#This Row],[description]],"Spotify:"),CHAR(10)))</f>
        <v xml:space="preserve"> https://open.spotify.com/album/0xf2NvbAnZdUwCWw3dDjlI</v>
      </c>
      <c r="S42" s="1" t="str">
        <f>HYPERLINK(_xlfn.TEXTBEFORE(_xlfn.TEXTAFTER(getmp3[[#This Row],[description]],"Apple Music:"),CHAR(10)))</f>
        <v xml:space="preserve"> https://music.apple.com/us/album/what-you-want-single/1850742768</v>
      </c>
      <c r="T42" s="1" t="str">
        <f>HYPERLINK(_xlfn.TEXTBEFORE(_xlfn.TEXTAFTER(getmp3[[#This Row],[description]], "JioSaavn:"),CHAR(10)))</f>
        <v xml:space="preserve"> https://www.jiosaavn.com/album/what-you-want/AW4DJD176Ts_</v>
      </c>
      <c r="U42" s="1" t="str">
        <f>HYPERLINK(_xlfn.TEXTBEFORE(_xlfn.TEXTAFTER(getmp3[[#This Row],[description]], "Instagram Reel:"),CHAR(10)))</f>
        <v xml:space="preserve"> https://www.instagram.com/reels/audio/24965447566399651</v>
      </c>
    </row>
    <row r="43" spans="1:21" hidden="1" x14ac:dyDescent="0.3">
      <c r="A43" t="s">
        <v>11</v>
      </c>
      <c r="B43" t="s">
        <v>335</v>
      </c>
      <c r="C43" t="s">
        <v>336</v>
      </c>
      <c r="D43" t="s">
        <v>334</v>
      </c>
      <c r="E43" t="s">
        <v>16</v>
      </c>
      <c r="F43" t="s">
        <v>338</v>
      </c>
      <c r="G43" t="s">
        <v>339</v>
      </c>
      <c r="H43" t="s">
        <v>340</v>
      </c>
      <c r="I43" t="s">
        <v>341</v>
      </c>
      <c r="J43" t="str" cm="1">
        <f t="array" ref="J43">_xlfn.IFS(
    AND(ISNUMBER(SEARCH("Album Credits:", getmp3[[#This Row],[description]])) ), "Album",
    AND(ISNUMBER(SEARCH("Song Credits:", getmp3[[#This Row],[description]]))), "Single", AND(ISNUMBER(SEARCH("Movie Credits:", getmp3[[#This Row],[description]]))), "Movie",
    TRUE, "other"
)</f>
        <v>Single</v>
      </c>
      <c r="K43" t="str">
        <f>_xlfn.TEXTBEFORE(getmp3[[#This Row],[Title]],{":","(","-"})</f>
        <v xml:space="preserve">CATCHING FEELINGS </v>
      </c>
      <c r="L43" t="str">
        <f>_xlfn.TEXTBEFORE(_xlfn.TEXTAFTER(getmp3[[#This Row],[description]],{"Singer:","Artist:","Singer &amp; Lyrics:","Singer/Lyrics:","Singer"}),CHAR(10))</f>
        <v xml:space="preserve"> Nav Singh</v>
      </c>
      <c r="M43" t="str" cm="1">
        <f t="array" ref="M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Gill</v>
      </c>
      <c r="N43" t="str">
        <f>_xlfn.TEXTBEFORE(_xlfn.TEXTAFTER(getmp3[[#This Row],[description]],"Composer:"),CHAR(10))</f>
        <v xml:space="preserve"> Arjan Gill</v>
      </c>
      <c r="O43" t="str">
        <f>_xlfn.TEXTBEFORE(_xlfn.TEXTAFTER(getmp3[[#This Row],[description]],CHAR(10)&amp;"Music:"),CHAR(10))</f>
        <v xml:space="preserve"> The Rawab</v>
      </c>
      <c r="P43" t="str">
        <f>_xlfn.TEXTBEFORE(_xlfn.TEXTAFTER(getmp3[[#This Row],[description]],CHAR(10)&amp;"Video:"),CHAR(10))</f>
        <v xml:space="preserve"> Minister</v>
      </c>
      <c r="Q43" s="1" t="str">
        <f>HYPERLINK(_xlfn.TEXTBEFORE(_xlfn.TEXTAFTER(getmp3[[#This Row],[description]],"YouTube Music:"),CHAR(10)))</f>
        <v xml:space="preserve"> https://music.youtube.com/watch?v=eN2WGDmCTfs&amp;si=UDOjwUFMCc3w6JSF</v>
      </c>
      <c r="R43" s="1" t="str">
        <f>HYPERLINK(_xlfn.TEXTBEFORE(_xlfn.TEXTAFTER(getmp3[[#This Row],[description]],"Spotify:"),CHAR(10)))</f>
        <v xml:space="preserve"> https://open.spotify.com/album/36zv9V5OFYKeAqcTv8nM6R</v>
      </c>
      <c r="S43" s="1" t="str">
        <f>HYPERLINK(_xlfn.TEXTBEFORE(_xlfn.TEXTAFTER(getmp3[[#This Row],[description]],"Apple Music:"),CHAR(10)))</f>
        <v xml:space="preserve"> https://music.apple.com/us/album/catching-feelings-single/1795704168</v>
      </c>
      <c r="T43" s="1" t="str">
        <f>HYPERLINK(_xlfn.TEXTBEFORE(_xlfn.TEXTAFTER(getmp3[[#This Row],[description]], "JioSaavn:"),CHAR(10)))</f>
        <v xml:space="preserve"> https://www.jiosaavn.com/album/catching-feelings/zudcGMobVxQ_</v>
      </c>
      <c r="U43" s="1" t="str">
        <f>HYPERLINK(_xlfn.TEXTBEFORE(_xlfn.TEXTAFTER(getmp3[[#This Row],[description]], "Instagram Reel:"),CHAR(10)))</f>
        <v xml:space="preserve"> https://www.instagram.com/reels/audio/1516162109075541</v>
      </c>
    </row>
    <row r="44" spans="1:21" hidden="1" x14ac:dyDescent="0.3">
      <c r="A44" t="s">
        <v>11</v>
      </c>
      <c r="B44" t="s">
        <v>343</v>
      </c>
      <c r="C44" t="s">
        <v>344</v>
      </c>
      <c r="D44" t="s">
        <v>342</v>
      </c>
      <c r="E44" t="s">
        <v>16</v>
      </c>
      <c r="F44" t="s">
        <v>17</v>
      </c>
      <c r="G44" t="s">
        <v>346</v>
      </c>
      <c r="H44" t="s">
        <v>347</v>
      </c>
      <c r="I44" t="s">
        <v>348</v>
      </c>
      <c r="J44" t="str" cm="1">
        <f t="array" ref="J44">_xlfn.IFS(
    AND(ISNUMBER(SEARCH("Album Credits:", getmp3[[#This Row],[description]])) ), "Album",
    AND(ISNUMBER(SEARCH("Song Credits:", getmp3[[#This Row],[description]]))), "Single", AND(ISNUMBER(SEARCH("Movie Credits:", getmp3[[#This Row],[description]]))), "Movie",
    TRUE, "other"
)</f>
        <v>Single</v>
      </c>
      <c r="K44" t="str">
        <f>_xlfn.TEXTBEFORE(getmp3[[#This Row],[Title]],{":","(","-"})</f>
        <v xml:space="preserve">Sira </v>
      </c>
      <c r="L44" t="str">
        <f>_xlfn.TEXTBEFORE(_xlfn.TEXTAFTER(getmp3[[#This Row],[description]],{"Singer:","Artist:","Singer &amp; Lyrics:","Singer/Lyrics:","Singer"}),CHAR(10))</f>
        <v xml:space="preserve"> Hardeep Grewal, Gurlez Akhtar</v>
      </c>
      <c r="M44" t="str" cm="1">
        <f t="array" ref="M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Jagdeep Sangala</v>
      </c>
      <c r="N44" t="e">
        <f>_xlfn.TEXTBEFORE(_xlfn.TEXTAFTER(getmp3[[#This Row],[description]],"Composer:"),CHAR(10))</f>
        <v>#N/A</v>
      </c>
      <c r="O44" t="str">
        <f>_xlfn.TEXTBEFORE(_xlfn.TEXTAFTER(getmp3[[#This Row],[description]],CHAR(10)&amp;"Music:"),CHAR(10))</f>
        <v xml:space="preserve"> Mann Music</v>
      </c>
      <c r="P44" t="str">
        <f>_xlfn.TEXTBEFORE(_xlfn.TEXTAFTER(getmp3[[#This Row],[description]],CHAR(10)&amp;"Video:"),CHAR(10))</f>
        <v xml:space="preserve"> Tru Makers</v>
      </c>
      <c r="Q44" s="1" t="str">
        <f>HYPERLINK(_xlfn.TEXTBEFORE(_xlfn.TEXTAFTER(getmp3[[#This Row],[description]],"YouTube Music:"),CHAR(10)))</f>
        <v xml:space="preserve"> https://music.youtube.com/watch?v=32GGr_tRkQI&amp;si=ZiG2ZmpqkrMYqCQi</v>
      </c>
      <c r="R44" s="1" t="str">
        <f>HYPERLINK(_xlfn.TEXTBEFORE(_xlfn.TEXTAFTER(getmp3[[#This Row],[description]],"Spotify:"),CHAR(10)))</f>
        <v xml:space="preserve"> https://open.spotify.com/track/0WfRsYljykfUH3YyTdiFVo</v>
      </c>
      <c r="S44" s="1" t="str">
        <f>HYPERLINK(_xlfn.TEXTBEFORE(_xlfn.TEXTAFTER(getmp3[[#This Row],[description]],"Apple Music:"),CHAR(10)))</f>
        <v xml:space="preserve"> https://music.apple.com/us/album/sira-single/1842857370</v>
      </c>
      <c r="T44" s="1" t="str">
        <f>HYPERLINK(_xlfn.TEXTBEFORE(_xlfn.TEXTAFTER(getmp3[[#This Row],[description]], "JioSaavn:"),CHAR(10)))</f>
        <v xml:space="preserve"> https://www.jiosaavn.com/song/sira/IR8gfBEBDmA</v>
      </c>
      <c r="U44" s="1" t="str">
        <f>HYPERLINK(_xlfn.TEXTBEFORE(_xlfn.TEXTAFTER(getmp3[[#This Row],[description]], "Instagram Reel:"),CHAR(10)))</f>
        <v xml:space="preserve"> https://www.instagram.com/reels/audio/2827250394132588?</v>
      </c>
    </row>
    <row r="45" spans="1:21" hidden="1" x14ac:dyDescent="0.3">
      <c r="A45" t="s">
        <v>11</v>
      </c>
      <c r="B45" t="s">
        <v>350</v>
      </c>
      <c r="C45" t="s">
        <v>351</v>
      </c>
      <c r="D45" t="s">
        <v>349</v>
      </c>
      <c r="E45" t="s">
        <v>16</v>
      </c>
      <c r="F45" t="s">
        <v>353</v>
      </c>
      <c r="G45" t="s">
        <v>354</v>
      </c>
      <c r="H45" t="s">
        <v>355</v>
      </c>
      <c r="I45" t="s">
        <v>356</v>
      </c>
      <c r="J45" t="str" cm="1">
        <f t="array" ref="J45">_xlfn.IFS(
    AND(ISNUMBER(SEARCH("Album Credits:", getmp3[[#This Row],[description]])) ), "Album",
    AND(ISNUMBER(SEARCH("Song Credits:", getmp3[[#This Row],[description]]))), "Single", AND(ISNUMBER(SEARCH("Movie Credits:", getmp3[[#This Row],[description]]))), "Movie",
    TRUE, "other"
)</f>
        <v>Single</v>
      </c>
      <c r="K45" t="str">
        <f>_xlfn.TEXTBEFORE(getmp3[[#This Row],[Title]],{":","(","-"})</f>
        <v xml:space="preserve">Karwa Chauth </v>
      </c>
      <c r="L45" t="str">
        <f>_xlfn.TEXTBEFORE(_xlfn.TEXTAFTER(getmp3[[#This Row],[description]],{"Singer:","Artist:","Singer &amp; Lyrics:","Singer/Lyrics:","Singer"}),CHAR(10))</f>
        <v xml:space="preserve"> Simar Kaur</v>
      </c>
      <c r="M45" t="str" cm="1">
        <f t="array" ref="M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5" t="str">
        <f>_xlfn.TEXTBEFORE(_xlfn.TEXTAFTER(getmp3[[#This Row],[description]],"Composer:"),CHAR(10))</f>
        <v xml:space="preserve"> Micheal</v>
      </c>
      <c r="O45" t="str">
        <f>_xlfn.TEXTBEFORE(_xlfn.TEXTAFTER(getmp3[[#This Row],[description]],CHAR(10)&amp;"Music:"),CHAR(10))</f>
        <v xml:space="preserve"> Gagan Dhillon</v>
      </c>
      <c r="P45" t="e">
        <f>_xlfn.TEXTBEFORE(_xlfn.TEXTAFTER(getmp3[[#This Row],[description]],CHAR(10)&amp;"Video:"),CHAR(10))</f>
        <v>#N/A</v>
      </c>
      <c r="Q45" s="1" t="str">
        <f>HYPERLINK(_xlfn.TEXTBEFORE(_xlfn.TEXTAFTER(getmp3[[#This Row],[description]],"YouTube Music:"),CHAR(10)))</f>
        <v xml:space="preserve"> https://music.youtube.com/playlist?list=OLAK5uy_k5hfQ8X5QSjpc597aK4HyAUfXxc4hFZa8&amp;si=-8wh2xjN26i3_i4X</v>
      </c>
      <c r="R45" s="1" t="str">
        <f>HYPERLINK(_xlfn.TEXTBEFORE(_xlfn.TEXTAFTER(getmp3[[#This Row],[description]],"Spotify:"),CHAR(10)))</f>
        <v xml:space="preserve"> https://open.spotify.com/album/2eYub0lcBaahirDzGwCcSb</v>
      </c>
      <c r="S45" s="1" t="str">
        <f>HYPERLINK(_xlfn.TEXTBEFORE(_xlfn.TEXTAFTER(getmp3[[#This Row],[description]],"Apple Music:"),CHAR(10)))</f>
        <v xml:space="preserve"> https://music.apple.com/us/album/karwa-chauth-single/1843294493</v>
      </c>
      <c r="T45" s="1" t="str">
        <f>HYPERLINK(_xlfn.TEXTBEFORE(_xlfn.TEXTAFTER(getmp3[[#This Row],[description]], "JioSaavn:"),CHAR(10)))</f>
        <v xml:space="preserve"> https://www.jiosaavn.com/album/karwa-chauth/nnc7603,gX8_</v>
      </c>
      <c r="U45" s="1" t="str">
        <f>HYPERLINK(_xlfn.TEXTBEFORE(_xlfn.TEXTAFTER(getmp3[[#This Row],[description]], "Instagram Reel:"),CHAR(10)))</f>
        <v xml:space="preserve"> https://www.instagram.com/reels/audio/1113542170961922</v>
      </c>
    </row>
    <row r="46" spans="1:21" hidden="1" x14ac:dyDescent="0.3">
      <c r="A46" t="s">
        <v>11</v>
      </c>
      <c r="B46" t="s">
        <v>358</v>
      </c>
      <c r="C46" t="s">
        <v>359</v>
      </c>
      <c r="D46" t="s">
        <v>357</v>
      </c>
      <c r="E46" t="s">
        <v>16</v>
      </c>
      <c r="F46" t="s">
        <v>361</v>
      </c>
      <c r="G46" t="s">
        <v>362</v>
      </c>
      <c r="H46" t="s">
        <v>363</v>
      </c>
      <c r="I46" t="s">
        <v>364</v>
      </c>
      <c r="J46" t="str" cm="1">
        <f t="array" ref="J46">_xlfn.IFS(
    AND(ISNUMBER(SEARCH("Album Credits:", getmp3[[#This Row],[description]])) ), "Album",
    AND(ISNUMBER(SEARCH("Song Credits:", getmp3[[#This Row],[description]]))), "Single", AND(ISNUMBER(SEARCH("Movie Credits:", getmp3[[#This Row],[description]]))), "Movie",
    TRUE, "other"
)</f>
        <v>Single</v>
      </c>
      <c r="K46" t="str">
        <f>_xlfn.TEXTBEFORE(getmp3[[#This Row],[Title]],{":","(","-"})</f>
        <v xml:space="preserve">GALI </v>
      </c>
      <c r="L46" t="str">
        <f>_xlfn.TEXTBEFORE(_xlfn.TEXTAFTER(getmp3[[#This Row],[description]],{"Singer:","Artist:","Singer &amp; Lyrics:","Singer/Lyrics:","Singer"}),CHAR(10))</f>
        <v xml:space="preserve"> Karni &amp; Jatinder Mann</v>
      </c>
      <c r="M46" t="str" cm="1">
        <f t="array" ref="M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Karni</v>
      </c>
      <c r="N46" t="str">
        <f>_xlfn.TEXTBEFORE(_xlfn.TEXTAFTER(getmp3[[#This Row],[description]],"Composer:"),CHAR(10))</f>
        <v xml:space="preserve"> Karni</v>
      </c>
      <c r="O46" t="str">
        <f>_xlfn.TEXTBEFORE(_xlfn.TEXTAFTER(getmp3[[#This Row],[description]],CHAR(10)&amp;"Music:"),CHAR(10))</f>
        <v xml:space="preserve"> Amit Dev (Ammy D)</v>
      </c>
      <c r="P46" t="e">
        <f>_xlfn.TEXTBEFORE(_xlfn.TEXTAFTER(getmp3[[#This Row],[description]],CHAR(10)&amp;"Video:"),CHAR(10))</f>
        <v>#N/A</v>
      </c>
      <c r="Q46" s="1" t="str">
        <f>HYPERLINK(_xlfn.TEXTBEFORE(_xlfn.TEXTAFTER(getmp3[[#This Row],[description]],"YouTube Music:"),CHAR(10)))</f>
        <v xml:space="preserve"> https://music.youtube.com/playlist?list=OLAK5uy_k6xd0_dtSk5YoI03jIMmEZVyE3PFBry6g&amp;si=P7nwbX-orxL_fjO0</v>
      </c>
      <c r="R46" s="1" t="str">
        <f>HYPERLINK(_xlfn.TEXTBEFORE(_xlfn.TEXTAFTER(getmp3[[#This Row],[description]],"Spotify:"),CHAR(10)))</f>
        <v xml:space="preserve"> https://open.spotify.com/album/5SqnRliWOLS04X0BVtO7qJ</v>
      </c>
      <c r="S46" s="1" t="str">
        <f>HYPERLINK(_xlfn.TEXTBEFORE(_xlfn.TEXTAFTER(getmp3[[#This Row],[description]],"Apple Music:"),CHAR(10)))</f>
        <v xml:space="preserve"> https://music.apple.com/us/album/gali/1840917712?i=1840917732</v>
      </c>
      <c r="T46" s="1" t="str">
        <f>HYPERLINK(_xlfn.TEXTBEFORE(_xlfn.TEXTAFTER(getmp3[[#This Row],[description]], "JioSaavn:"),CHAR(10)))</f>
        <v xml:space="preserve"> https://www.jiosaavn.com/album/gali/aph7KlaV8P0_</v>
      </c>
      <c r="U46" s="1" t="str">
        <f>HYPERLINK(_xlfn.TEXTBEFORE(_xlfn.TEXTAFTER(getmp3[[#This Row],[description]], "Instagram Reel:"),CHAR(10)))</f>
        <v xml:space="preserve"> https://www.instagram.com/reels/audio/1520955028901108?igsh=bmVpOHRleW9ieTNy</v>
      </c>
    </row>
    <row r="47" spans="1:21" hidden="1" x14ac:dyDescent="0.3">
      <c r="A47" t="s">
        <v>11</v>
      </c>
      <c r="B47" t="s">
        <v>366</v>
      </c>
      <c r="C47" t="s">
        <v>367</v>
      </c>
      <c r="D47" t="s">
        <v>365</v>
      </c>
      <c r="E47" t="s">
        <v>16</v>
      </c>
      <c r="F47" t="s">
        <v>369</v>
      </c>
      <c r="G47" t="s">
        <v>370</v>
      </c>
      <c r="H47" t="s">
        <v>371</v>
      </c>
      <c r="I47" t="s">
        <v>372</v>
      </c>
      <c r="J47" t="str" cm="1">
        <f t="array" ref="J47">_xlfn.IFS(
    AND(ISNUMBER(SEARCH("Album Credits:", getmp3[[#This Row],[description]])) ), "Album",
    AND(ISNUMBER(SEARCH("Song Credits:", getmp3[[#This Row],[description]]))), "Single", AND(ISNUMBER(SEARCH("Movie Credits:", getmp3[[#This Row],[description]]))), "Movie",
    TRUE, "other"
)</f>
        <v>Single</v>
      </c>
      <c r="K47" t="str">
        <f>_xlfn.TEXTBEFORE(getmp3[[#This Row],[Title]],{":","(","-"})</f>
        <v xml:space="preserve">INDICA SATIVA </v>
      </c>
      <c r="L47" t="str">
        <f>_xlfn.TEXTBEFORE(_xlfn.TEXTAFTER(getmp3[[#This Row],[description]],{"Singer:","Artist:","Singer &amp; Lyrics:","Singer/Lyrics:","Singer"}),CHAR(10))</f>
        <v xml:space="preserve"> Deep Jandu, Raja &amp; Aamrapali Mahajan</v>
      </c>
      <c r="M47" t="str" cm="1">
        <f t="array" ref="M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Raja</v>
      </c>
      <c r="N47" t="e">
        <f>_xlfn.TEXTBEFORE(_xlfn.TEXTAFTER(getmp3[[#This Row],[description]],"Composer:"),CHAR(10))</f>
        <v>#N/A</v>
      </c>
      <c r="O47" t="str">
        <f>_xlfn.TEXTBEFORE(_xlfn.TEXTAFTER(getmp3[[#This Row],[description]],CHAR(10)&amp;"Music:"),CHAR(10))</f>
        <v xml:space="preserve"> Deep Jandu</v>
      </c>
      <c r="P47" t="str">
        <f>_xlfn.TEXTBEFORE(_xlfn.TEXTAFTER(getmp3[[#This Row],[description]],CHAR(10)&amp;"Video:"),CHAR(10))</f>
        <v xml:space="preserve"> Hitesh Arora</v>
      </c>
      <c r="Q47" s="1" t="str">
        <f>HYPERLINK(_xlfn.TEXTBEFORE(_xlfn.TEXTAFTER(getmp3[[#This Row],[description]],"YouTube Music:"),CHAR(10)))</f>
        <v xml:space="preserve"> https://music.youtube.com/playlist?list=OLAK5uy_m6qW76i7PmbpB4tNIyxu817vpymV5zx9c&amp;si=tArarc_6Vu8u3gUz</v>
      </c>
      <c r="R47" s="1" t="str">
        <f>HYPERLINK(_xlfn.TEXTBEFORE(_xlfn.TEXTAFTER(getmp3[[#This Row],[description]],"Spotify:"),CHAR(10)))</f>
        <v xml:space="preserve"> https://open.spotify.com/album/666ogyklUIJ0dXkEP7JHd5?si=pSp_3lDKT7WcwVqwWSaGzA</v>
      </c>
      <c r="S47" s="1" t="str">
        <f>HYPERLINK(_xlfn.TEXTBEFORE(_xlfn.TEXTAFTER(getmp3[[#This Row],[description]],"Apple Music:"),CHAR(10)))</f>
        <v xml:space="preserve"> https://music.apple.com/us/album/indica-sativa/1836421029?i=1836421032</v>
      </c>
      <c r="T47" s="1" t="str">
        <f>HYPERLINK(_xlfn.TEXTBEFORE(_xlfn.TEXTAFTER(getmp3[[#This Row],[description]], "JioSaavn:"),CHAR(10)))</f>
        <v xml:space="preserve"> https://www.jiosaavn.com/song/indica-sativa/MlBaRj0GBnY</v>
      </c>
      <c r="U47" s="1" t="str">
        <f>HYPERLINK(_xlfn.TEXTBEFORE(_xlfn.TEXTAFTER(getmp3[[#This Row],[description]], "Instagram Reel:"),CHAR(10)))</f>
        <v xml:space="preserve"> https://www.instagram.com/reels/audio/1477807453232924?igsh=MWtpMzZzc2Y2MHh0Zw==</v>
      </c>
    </row>
    <row r="48" spans="1:21" x14ac:dyDescent="0.3">
      <c r="A48" t="s">
        <v>11</v>
      </c>
      <c r="B48" t="s">
        <v>374</v>
      </c>
      <c r="C48" t="s">
        <v>375</v>
      </c>
      <c r="D48" t="s">
        <v>373</v>
      </c>
      <c r="E48" t="s">
        <v>16</v>
      </c>
      <c r="F48" t="s">
        <v>377</v>
      </c>
      <c r="G48" t="s">
        <v>378</v>
      </c>
      <c r="H48" t="s">
        <v>379</v>
      </c>
      <c r="I48" t="s">
        <v>380</v>
      </c>
      <c r="J48" t="str" cm="1">
        <f t="array" ref="J48">_xlfn.IFS(
    AND(ISNUMBER(SEARCH("Album Credits:", getmp3[[#This Row],[description]])) ), "Album",
    AND(ISNUMBER(SEARCH("Song Credits:", getmp3[[#This Row],[description]]))), "Single", AND(ISNUMBER(SEARCH("Movie Credits:", getmp3[[#This Row],[description]]))), "Movie",
    TRUE, "other"
)</f>
        <v>Single</v>
      </c>
      <c r="K48" t="str">
        <f>_xlfn.TEXTBEFORE(getmp3[[#This Row],[Title]],{":","(","-"})</f>
        <v xml:space="preserve">REEL </v>
      </c>
      <c r="L48" t="str">
        <f>_xlfn.TEXTBEFORE(_xlfn.TEXTAFTER(getmp3[[#This Row],[description]],{"Singer:","Artist:","Singer &amp; Lyrics:","Singer/Lyrics:","Singer"}),CHAR(10))</f>
        <v xml:space="preserve"> Deep Jandu &amp; Simar Kaur</v>
      </c>
      <c r="M48" t="str" cm="1">
        <f t="array" ref="M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Sidhu Jajjal</v>
      </c>
      <c r="N48" t="e">
        <f>_xlfn.TEXTBEFORE(_xlfn.TEXTAFTER(getmp3[[#This Row],[description]],"Composer:"),CHAR(10))</f>
        <v>#N/A</v>
      </c>
      <c r="O48" t="e">
        <f>_xlfn.TEXTBEFORE(_xlfn.TEXTAFTER(getmp3[[#This Row],[description]],CHAR(10)&amp;"Music :"),CHAR(10))</f>
        <v>#N/A</v>
      </c>
      <c r="P48" t="e">
        <f>_xlfn.TEXTBEFORE(_xlfn.TEXTAFTER(getmp3[[#This Row],[description]],CHAR(10)&amp;"Video:"),CHAR(10))</f>
        <v>#N/A</v>
      </c>
      <c r="Q48" s="1" t="str">
        <f>HYPERLINK(_xlfn.TEXTBEFORE(_xlfn.TEXTAFTER(getmp3[[#This Row],[description]],"YouTube Music:"),CHAR(10)))</f>
        <v xml:space="preserve"> https://music.youtube.com/watch?v=g36ZJIOZxjQ&amp;si=X-JRmsyE9nzYVkxT</v>
      </c>
      <c r="R48" s="1" t="str">
        <f>HYPERLINK(_xlfn.TEXTBEFORE(_xlfn.TEXTAFTER(getmp3[[#This Row],[description]],"Spotify:"),CHAR(10)))</f>
        <v xml:space="preserve"> https://open.spotify.com/album/64h2Td6y0lCewAtlujZrk2?si=y-N2_a7uTPaIhwcitBKciw</v>
      </c>
      <c r="S48" s="1" t="str">
        <f>HYPERLINK(_xlfn.TEXTBEFORE(_xlfn.TEXTAFTER(getmp3[[#This Row],[description]],"Apple Music:"),CHAR(10)))</f>
        <v xml:space="preserve"> https://music.apple.com/us/album/reel-single/1832456281</v>
      </c>
      <c r="T48" s="1" t="str">
        <f>HYPERLINK(_xlfn.TEXTBEFORE(_xlfn.TEXTAFTER(getmp3[[#This Row],[description]], "JioSaavn:"),CHAR(10)))</f>
        <v xml:space="preserve"> https://www.jiosaavn.com/song/reel/PR4bVDYHclI</v>
      </c>
      <c r="U48" s="1" t="str">
        <f>HYPERLINK(_xlfn.TEXTBEFORE(_xlfn.TEXTAFTER(getmp3[[#This Row],[description]], "Instagram Reel:"),CHAR(10)))</f>
        <v xml:space="preserve"> https://www.instagram.com/reels/audio/1300870798147204?igsh=MW5jNDMzcjc2d3h6ag==</v>
      </c>
    </row>
    <row r="49" spans="1:21" hidden="1" x14ac:dyDescent="0.3">
      <c r="A49" t="s">
        <v>11</v>
      </c>
      <c r="B49" t="s">
        <v>382</v>
      </c>
      <c r="C49" t="s">
        <v>383</v>
      </c>
      <c r="D49" t="s">
        <v>381</v>
      </c>
      <c r="E49" t="s">
        <v>16</v>
      </c>
      <c r="F49" t="s">
        <v>385</v>
      </c>
      <c r="G49" t="s">
        <v>386</v>
      </c>
      <c r="H49" t="s">
        <v>387</v>
      </c>
      <c r="I49" t="s">
        <v>388</v>
      </c>
      <c r="J49" t="str" cm="1">
        <f t="array" ref="J49">_xlfn.IFS(
    AND(ISNUMBER(SEARCH("Album Credits:", getmp3[[#This Row],[description]])) ), "Album",
    AND(ISNUMBER(SEARCH("Song Credits:", getmp3[[#This Row],[description]]))), "Single", AND(ISNUMBER(SEARCH("Movie Credits:", getmp3[[#This Row],[description]]))), "Movie",
    TRUE, "other"
)</f>
        <v>Single</v>
      </c>
      <c r="K49" t="str">
        <f>_xlfn.TEXTBEFORE(getmp3[[#This Row],[Title]],{":","(","-"})</f>
        <v xml:space="preserve">DOPE TEST </v>
      </c>
      <c r="L49" t="str">
        <f>_xlfn.TEXTBEFORE(_xlfn.TEXTAFTER(getmp3[[#This Row],[description]],{"Singer:","Artist:","Singer &amp; Lyrics:","Singer/Lyrics:","Singer"}),CHAR(10))</f>
        <v xml:space="preserve"> Vadda Grewal </v>
      </c>
      <c r="M49" t="str" cm="1">
        <f t="array" ref="M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Sukkh Dulowal</v>
      </c>
      <c r="N49" t="e">
        <f>_xlfn.TEXTBEFORE(_xlfn.TEXTAFTER(getmp3[[#This Row],[description]],"Composer:"),CHAR(10))</f>
        <v>#N/A</v>
      </c>
      <c r="O49" t="str">
        <f>_xlfn.TEXTBEFORE(_xlfn.TEXTAFTER(getmp3[[#This Row],[description]],CHAR(10)&amp;"Music:"),CHAR(10))</f>
        <v xml:space="preserve"> Nikk Muzik</v>
      </c>
      <c r="P49" t="str">
        <f>_xlfn.TEXTBEFORE(_xlfn.TEXTAFTER(getmp3[[#This Row],[description]],CHAR(10)&amp;"Video Director:"),CHAR(10))</f>
        <v xml:space="preserve"> Hitesh Arora</v>
      </c>
      <c r="Q49" s="1" t="str">
        <f>HYPERLINK(_xlfn.TEXTBEFORE(_xlfn.TEXTAFTER(getmp3[[#This Row],[description]],"YouTube Music:"),CHAR(10)))</f>
        <v xml:space="preserve"> https://music.youtube.com/watch?v=_IiDCux7btI&amp;si=-n8zsVhKkiXEP5Vc</v>
      </c>
      <c r="R49" s="1" t="str">
        <f>HYPERLINK(_xlfn.TEXTBEFORE(_xlfn.TEXTAFTER(getmp3[[#This Row],[description]],"Spotify:"),CHAR(10)))</f>
        <v xml:space="preserve"> https://open.spotify.com/track/5CEdl1hKJt0nbadjMQmudl?si=55a9cc15ef744a9e</v>
      </c>
      <c r="S49" s="1" t="str">
        <f>HYPERLINK(_xlfn.TEXTBEFORE(_xlfn.TEXTAFTER(getmp3[[#This Row],[description]],"Apple Music:"),CHAR(10)))</f>
        <v xml:space="preserve"> https://music.apple.com/us/album/dope-test-single/1833053145</v>
      </c>
      <c r="T49" s="1" t="str">
        <f>HYPERLINK(_xlfn.TEXTBEFORE(_xlfn.TEXTAFTER(getmp3[[#This Row],[description]], "JioSaavn:"),CHAR(10)))</f>
        <v xml:space="preserve"> https://www.jiosaavn.com/song/dope-test/MSJSYxJATgY</v>
      </c>
      <c r="U49" s="1" t="str">
        <f>HYPERLINK(_xlfn.TEXTBEFORE(_xlfn.TEXTAFTER(getmp3[[#This Row],[description]], "Instagram Reel:"),CHAR(10)))</f>
        <v xml:space="preserve"> https://www.instagram.com/reels/audio/1819657592319579?igsh=MTg5ZWxncnlmdm92MQ==</v>
      </c>
    </row>
    <row r="50" spans="1:21" hidden="1" x14ac:dyDescent="0.3">
      <c r="A50" t="s">
        <v>11</v>
      </c>
      <c r="B50" t="s">
        <v>390</v>
      </c>
      <c r="C50" t="s">
        <v>391</v>
      </c>
      <c r="D50" t="s">
        <v>389</v>
      </c>
      <c r="E50" t="s">
        <v>16</v>
      </c>
      <c r="F50" t="s">
        <v>41</v>
      </c>
      <c r="G50" t="s">
        <v>393</v>
      </c>
      <c r="H50" t="s">
        <v>394</v>
      </c>
      <c r="I50" t="s">
        <v>395</v>
      </c>
      <c r="J50" t="str" cm="1">
        <f t="array" ref="J50">_xlfn.IFS(
    AND(ISNUMBER(SEARCH("Album Credits:", getmp3[[#This Row],[description]])) ), "Album",
    AND(ISNUMBER(SEARCH("Song Credits:", getmp3[[#This Row],[description]]))), "Single", AND(ISNUMBER(SEARCH("Movie Credits:", getmp3[[#This Row],[description]]))), "Movie",
    TRUE, "other"
)</f>
        <v>Single</v>
      </c>
      <c r="K50" t="str">
        <f>_xlfn.TEXTBEFORE(getmp3[[#This Row],[Title]],{":","(","-"})</f>
        <v xml:space="preserve">SHOW DOWN </v>
      </c>
      <c r="L50" t="str">
        <f>_xlfn.TEXTBEFORE(_xlfn.TEXTAFTER(getmp3[[#This Row],[description]],{"Singer:","Artist:","Singer &amp; Lyrics:","Singer/Lyrics:","Singer"}),CHAR(10))</f>
        <v xml:space="preserve"> Mizaaj</v>
      </c>
      <c r="M50" t="str" cm="1">
        <f t="array" ref="M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Mizaaj</v>
      </c>
      <c r="N50" t="str">
        <f>_xlfn.TEXTBEFORE(_xlfn.TEXTAFTER(getmp3[[#This Row],[description]],"Composer:"),CHAR(10))</f>
        <v xml:space="preserve"> Gagan Dhillon</v>
      </c>
      <c r="O50" t="str">
        <f>_xlfn.TEXTBEFORE(_xlfn.TEXTAFTER(getmp3[[#This Row],[description]],CHAR(10)&amp;"Music:"),CHAR(10))</f>
        <v xml:space="preserve"> Gagan Dhillon</v>
      </c>
      <c r="P50" t="str">
        <f>_xlfn.TEXTBEFORE(_xlfn.TEXTAFTER(getmp3[[#This Row],[description]],CHAR(10)&amp;"Video:"),CHAR(10))</f>
        <v xml:space="preserve"> Kunal Parmar</v>
      </c>
      <c r="Q50" s="1" t="str">
        <f>HYPERLINK(_xlfn.TEXTBEFORE(_xlfn.TEXTAFTER(getmp3[[#This Row],[description]],"YouTube Music:"),CHAR(10)))</f>
        <v xml:space="preserve"> https://music.youtube.com/playlist?list=OLAK5uy_lANLdXMeU0psy23gQz5weLXlVcv00qOqs&amp;si=UeNEAQhuV2TFlE98</v>
      </c>
      <c r="R50" s="1" t="str">
        <f>HYPERLINK(_xlfn.TEXTBEFORE(_xlfn.TEXTAFTER(getmp3[[#This Row],[description]],"Spotify:"),CHAR(10)))</f>
        <v xml:space="preserve"> https://open.spotify.com/track/1F6j85pgiQuCEQ8DXBuPLM?si=0ba2a3b2a8094598</v>
      </c>
      <c r="S50" s="1" t="str">
        <f>HYPERLINK(_xlfn.TEXTBEFORE(_xlfn.TEXTAFTER(getmp3[[#This Row],[description]],"Apple Music:"),CHAR(10)))</f>
        <v xml:space="preserve"> https://music.apple.com/us/album/show-down-single/1832454017</v>
      </c>
      <c r="T50" s="1" t="str">
        <f>HYPERLINK(_xlfn.TEXTBEFORE(_xlfn.TEXTAFTER(getmp3[[#This Row],[description]], "JioSaavn:"),CHAR(10)))</f>
        <v xml:space="preserve"> https://www.jiosaavn.com/song/show-down/OiUARzcCD0M</v>
      </c>
      <c r="U50" s="1" t="str">
        <f>HYPERLINK(_xlfn.TEXTBEFORE(_xlfn.TEXTAFTER(getmp3[[#This Row],[description]], "Instagram Reel:"),CHAR(10)))</f>
        <v xml:space="preserve"> https://www.instagram.com/reels/audio/724824910545726?igsh=MWw0Z2xua2dqeGVicA==</v>
      </c>
    </row>
    <row r="51" spans="1:21" hidden="1" x14ac:dyDescent="0.3">
      <c r="A51" t="s">
        <v>11</v>
      </c>
      <c r="B51" t="s">
        <v>397</v>
      </c>
      <c r="C51" t="s">
        <v>398</v>
      </c>
      <c r="D51" t="s">
        <v>396</v>
      </c>
      <c r="E51" t="s">
        <v>16</v>
      </c>
      <c r="F51" t="s">
        <v>246</v>
      </c>
      <c r="G51" t="s">
        <v>400</v>
      </c>
      <c r="H51" t="s">
        <v>401</v>
      </c>
      <c r="I51" t="s">
        <v>402</v>
      </c>
      <c r="J51" t="str" cm="1">
        <f t="array" ref="J51">_xlfn.IFS(
    AND(ISNUMBER(SEARCH("Album Credits:", getmp3[[#This Row],[description]])) ), "Album",
    AND(ISNUMBER(SEARCH("Song Credits:", getmp3[[#This Row],[description]]))), "Single", AND(ISNUMBER(SEARCH("Movie Credits:", getmp3[[#This Row],[description]]))), "Movie",
    TRUE, "other"
)</f>
        <v>Single</v>
      </c>
      <c r="K51" t="str">
        <f>_xlfn.TEXTBEFORE(getmp3[[#This Row],[Title]],{":","(","-"})</f>
        <v xml:space="preserve">MAHIYA </v>
      </c>
      <c r="L51" t="str">
        <f>_xlfn.TEXTBEFORE(_xlfn.TEXTAFTER(getmp3[[#This Row],[description]],{"Singer:","Artist:","Singer &amp; Lyrics:","Singer/Lyrics:","Singer"}),CHAR(10))</f>
        <v xml:space="preserve"> Deep Jandu </v>
      </c>
      <c r="M51" t="str" cm="1">
        <f t="array" ref="M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51" t="str">
        <f>_xlfn.TEXTBEFORE(_xlfn.TEXTAFTER(getmp3[[#This Row],[description]],"Composer:"),CHAR(10))</f>
        <v xml:space="preserve"> Deep Jandu, Fateh Shergill, SHV </v>
      </c>
      <c r="O51" t="str">
        <f>_xlfn.TEXTBEFORE(_xlfn.TEXTAFTER(getmp3[[#This Row],[description]],CHAR(10)&amp;"Music:"),CHAR(10))</f>
        <v xml:space="preserve"> Deep Jandu</v>
      </c>
      <c r="P51" t="e">
        <f>_xlfn.TEXTBEFORE(_xlfn.TEXTAFTER(getmp3[[#This Row],[description]],CHAR(10)&amp;"Video:"),CHAR(10))</f>
        <v>#N/A</v>
      </c>
      <c r="Q51" s="1" t="str">
        <f>HYPERLINK(_xlfn.TEXTBEFORE(_xlfn.TEXTAFTER(getmp3[[#This Row],[description]],"YouTube Music:"),CHAR(10)))</f>
        <v xml:space="preserve"> https://music.youtube.com/playlist?list=OLAK5uy_nFxn6j12nCQ7-ODtM5ofcKl-oncefSuLE&amp;si=hXWn9bRWl648asyh</v>
      </c>
      <c r="R51" s="1" t="str">
        <f>HYPERLINK(_xlfn.TEXTBEFORE(_xlfn.TEXTAFTER(getmp3[[#This Row],[description]],"Spotify:"),CHAR(10)))</f>
        <v xml:space="preserve"> https://open.spotify.com/track/3NdBrA6C9KsvTGaplQbOR9?si=2dd36438ea9a484c</v>
      </c>
      <c r="S51" s="1" t="str">
        <f>HYPERLINK(_xlfn.TEXTBEFORE(_xlfn.TEXTAFTER(getmp3[[#This Row],[description]],"Apple Music:"),CHAR(10)))</f>
        <v xml:space="preserve"> https://music.apple.com/us/album/mahiya-single/1822994863</v>
      </c>
      <c r="T51" s="1" t="str">
        <f>HYPERLINK(_xlfn.TEXTBEFORE(_xlfn.TEXTAFTER(getmp3[[#This Row],[description]], "JioSaavn:"),CHAR(10)))</f>
        <v xml:space="preserve"> https://www.jiosaavn.com/song/mahiya/HQEGYEZkc2M</v>
      </c>
      <c r="U51" s="1" t="str">
        <f>HYPERLINK(_xlfn.TEXTBEFORE(_xlfn.TEXTAFTER(getmp3[[#This Row],[description]], "Instagram Reel:"),CHAR(10)))</f>
        <v xml:space="preserve"> https://www.instagram.com/reels/audio/1524281021867732?igsh=MW95OTFodWVpcnNwdw==</v>
      </c>
    </row>
    <row r="52" spans="1:21" hidden="1" x14ac:dyDescent="0.3">
      <c r="A52" t="s">
        <v>11</v>
      </c>
      <c r="B52" t="s">
        <v>404</v>
      </c>
      <c r="C52" t="s">
        <v>405</v>
      </c>
      <c r="D52" t="s">
        <v>403</v>
      </c>
      <c r="E52" t="s">
        <v>16</v>
      </c>
      <c r="F52" t="s">
        <v>407</v>
      </c>
      <c r="G52" t="s">
        <v>408</v>
      </c>
      <c r="H52" t="s">
        <v>409</v>
      </c>
      <c r="I52" t="s">
        <v>410</v>
      </c>
      <c r="J52" t="str" cm="1">
        <f t="array" ref="J52">_xlfn.IFS(
    AND(ISNUMBER(SEARCH("Album Credits:", getmp3[[#This Row],[description]])) ), "Album",
    AND(ISNUMBER(SEARCH("Song Credits:", getmp3[[#This Row],[description]]))), "Single", AND(ISNUMBER(SEARCH("Movie Credits:", getmp3[[#This Row],[description]]))), "Movie",
    TRUE, "other"
)</f>
        <v>Single</v>
      </c>
      <c r="K52" t="str">
        <f>_xlfn.TEXTBEFORE(getmp3[[#This Row],[Title]],{":","(","-"})</f>
        <v xml:space="preserve">MAHIYA </v>
      </c>
      <c r="L52" t="str">
        <f>_xlfn.TEXTBEFORE(_xlfn.TEXTAFTER(getmp3[[#This Row],[description]],{"Singer:","Artist:","Singer &amp; Lyrics:","Singer/Lyrics:","Singer"}),CHAR(10))</f>
        <v xml:space="preserve"> Deep Jandu </v>
      </c>
      <c r="M52" t="str" cm="1">
        <f t="array" ref="M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52" t="str">
        <f>_xlfn.TEXTBEFORE(_xlfn.TEXTAFTER(getmp3[[#This Row],[description]],"Composer:"),CHAR(10))</f>
        <v xml:space="preserve"> Deep Jandu, Fateh Shergill, SHV </v>
      </c>
      <c r="O52" t="str">
        <f>_xlfn.TEXTBEFORE(_xlfn.TEXTAFTER(getmp3[[#This Row],[description]],CHAR(10)&amp;"Music:"),CHAR(10))</f>
        <v xml:space="preserve"> Deep Jandu</v>
      </c>
      <c r="P52" t="e">
        <f>_xlfn.TEXTBEFORE(_xlfn.TEXTAFTER(getmp3[[#This Row],[description]],CHAR(10)&amp;"Video:"),CHAR(10))</f>
        <v>#N/A</v>
      </c>
      <c r="Q52" s="1" t="e">
        <f>HYPERLINK(_xlfn.TEXTBEFORE(_xlfn.TEXTAFTER(getmp3[[#This Row],[description]],"YouTube Music:"),CHAR(10)))</f>
        <v>#N/A</v>
      </c>
      <c r="R52" s="1" t="e">
        <f>HYPERLINK(_xlfn.TEXTBEFORE(_xlfn.TEXTAFTER(getmp3[[#This Row],[description]],"Spotify:"),CHAR(10)))</f>
        <v>#N/A</v>
      </c>
      <c r="S52" s="1" t="e">
        <f>HYPERLINK(_xlfn.TEXTBEFORE(_xlfn.TEXTAFTER(getmp3[[#This Row],[description]],"Apple Music:"),CHAR(10)))</f>
        <v>#N/A</v>
      </c>
      <c r="T52" s="1" t="e">
        <f>HYPERLINK(_xlfn.TEXTBEFORE(_xlfn.TEXTAFTER(getmp3[[#This Row],[description]], "JioSaavn:"),CHAR(10)))</f>
        <v>#N/A</v>
      </c>
      <c r="U52" s="1" t="e">
        <f>HYPERLINK(_xlfn.TEXTBEFORE(_xlfn.TEXTAFTER(getmp3[[#This Row],[description]], "Instagram Reel:"),CHAR(10)))</f>
        <v>#N/A</v>
      </c>
    </row>
    <row r="53" spans="1:21" hidden="1" x14ac:dyDescent="0.3">
      <c r="A53" t="s">
        <v>11</v>
      </c>
      <c r="B53" t="s">
        <v>412</v>
      </c>
      <c r="C53" t="s">
        <v>413</v>
      </c>
      <c r="D53" t="s">
        <v>411</v>
      </c>
      <c r="E53" t="s">
        <v>16</v>
      </c>
      <c r="F53" t="s">
        <v>415</v>
      </c>
      <c r="G53" t="s">
        <v>416</v>
      </c>
      <c r="H53" t="s">
        <v>417</v>
      </c>
      <c r="I53" t="s">
        <v>418</v>
      </c>
      <c r="J53" t="str" cm="1">
        <f t="array" ref="J53">_xlfn.IFS(
    AND(ISNUMBER(SEARCH("Album Credits:", getmp3[[#This Row],[description]])) ), "Album",
    AND(ISNUMBER(SEARCH("Song Credits:", getmp3[[#This Row],[description]]))), "Single", AND(ISNUMBER(SEARCH("Movie Credits:", getmp3[[#This Row],[description]]))), "Movie",
    TRUE, "other"
)</f>
        <v>Single</v>
      </c>
      <c r="K53" t="str">
        <f>_xlfn.TEXTBEFORE(getmp3[[#This Row],[Title]],{":","(","-"})</f>
        <v xml:space="preserve">Daddy's Home </v>
      </c>
      <c r="L53" t="str">
        <f>_xlfn.TEXTBEFORE(_xlfn.TEXTAFTER(getmp3[[#This Row],[description]],{"Singer:","Artist:","Singer &amp; Lyrics:","Singer/Lyrics:","Singer"}),CHAR(10))</f>
        <v xml:space="preserve"> Bohemia</v>
      </c>
      <c r="M53" t="str" cm="1">
        <f t="array" ref="M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Bohemia &amp; J Hind</v>
      </c>
      <c r="N53" t="e">
        <f>_xlfn.TEXTBEFORE(_xlfn.TEXTAFTER(getmp3[[#This Row],[description]],"Composer:"),CHAR(10))</f>
        <v>#N/A</v>
      </c>
      <c r="O53" t="str">
        <f>_xlfn.TEXTBEFORE(_xlfn.TEXTAFTER(getmp3[[#This Row],[description]],CHAR(10)&amp;"Music:"),CHAR(10))</f>
        <v xml:space="preserve"> Deep Jandu</v>
      </c>
      <c r="P53" t="e">
        <f>_xlfn.TEXTBEFORE(_xlfn.TEXTAFTER(getmp3[[#This Row],[description]],CHAR(10)&amp;"Video:"),CHAR(10))</f>
        <v>#N/A</v>
      </c>
      <c r="Q53" s="1" t="e">
        <f>HYPERLINK(_xlfn.TEXTBEFORE(_xlfn.TEXTAFTER(getmp3[[#This Row],[description]],"YouTube Music:"),CHAR(10)))</f>
        <v>#N/A</v>
      </c>
      <c r="R53" s="1" t="str">
        <f>HYPERLINK(_xlfn.TEXTBEFORE(_xlfn.TEXTAFTER(getmp3[[#This Row],[description]],"Spotify:"),CHAR(10)))</f>
        <v xml:space="preserve"> https://open.spotify.com/track/0TTDPkyoY0VpTGlX91dHFY?si=577ed3f590734b66</v>
      </c>
      <c r="S53" s="1" t="str">
        <f>HYPERLINK(_xlfn.TEXTBEFORE(_xlfn.TEXTAFTER(getmp3[[#This Row],[description]],"Apple Music:"),CHAR(10)))</f>
        <v xml:space="preserve"> https://music.apple.com/us/song/daddys-home/1763867348</v>
      </c>
      <c r="T53" s="1" t="str">
        <f>HYPERLINK(_xlfn.TEXTBEFORE(_xlfn.TEXTAFTER(getmp3[[#This Row],[description]], "JioSaavn:"),CHAR(10)))</f>
        <v xml:space="preserve"> https://www.jiosaavn.com/song/daddys-home/QA0qBRl8Z1U</v>
      </c>
      <c r="U53" s="1" t="e">
        <f>HYPERLINK(_xlfn.TEXTBEFORE(_xlfn.TEXTAFTER(getmp3[[#This Row],[description]], "Instagram Reel:"),CHAR(10)))</f>
        <v>#N/A</v>
      </c>
    </row>
    <row r="54" spans="1:21" hidden="1" x14ac:dyDescent="0.3">
      <c r="A54" t="s">
        <v>11</v>
      </c>
      <c r="B54" t="s">
        <v>420</v>
      </c>
      <c r="C54" t="s">
        <v>421</v>
      </c>
      <c r="D54" t="s">
        <v>419</v>
      </c>
      <c r="E54" t="s">
        <v>16</v>
      </c>
      <c r="F54" t="s">
        <v>423</v>
      </c>
      <c r="G54" t="s">
        <v>424</v>
      </c>
      <c r="H54" t="s">
        <v>425</v>
      </c>
      <c r="I54" t="s">
        <v>426</v>
      </c>
      <c r="J54" t="str" cm="1">
        <f t="array" ref="J54">_xlfn.IFS(
    AND(ISNUMBER(SEARCH("Album Credits:", getmp3[[#This Row],[description]])) ), "Album",
    AND(ISNUMBER(SEARCH("Song Credits:", getmp3[[#This Row],[description]]))), "Single", AND(ISNUMBER(SEARCH("Movie Credits:", getmp3[[#This Row],[description]]))), "Movie",
    TRUE, "other"
)</f>
        <v>Single</v>
      </c>
      <c r="K54" t="str">
        <f>_xlfn.TEXTBEFORE(getmp3[[#This Row],[Title]],{":","(","-"})</f>
        <v xml:space="preserve">Yaari </v>
      </c>
      <c r="L54" t="str">
        <f>_xlfn.TEXTBEFORE(_xlfn.TEXTAFTER(getmp3[[#This Row],[description]],{"Singer:","Artist:","Singer &amp; Lyrics:","Singer/Lyrics:","Singer"}),CHAR(10))</f>
        <v xml:space="preserve"> Surjit Khan</v>
      </c>
      <c r="M54" t="str" cm="1">
        <f t="array" ref="M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54" t="e">
        <f>_xlfn.TEXTBEFORE(_xlfn.TEXTAFTER(getmp3[[#This Row],[description]],"Composer:"),CHAR(10))</f>
        <v>#N/A</v>
      </c>
      <c r="O54" t="str">
        <f>_xlfn.TEXTBEFORE(_xlfn.TEXTAFTER(getmp3[[#This Row],[description]],CHAR(10)&amp;"Music:"),CHAR(10))</f>
        <v xml:space="preserve"> Deep Jandu</v>
      </c>
      <c r="P54" t="e">
        <f>_xlfn.TEXTBEFORE(_xlfn.TEXTAFTER(getmp3[[#This Row],[description]],CHAR(10)&amp;"Video:"),CHAR(10))</f>
        <v>#N/A</v>
      </c>
      <c r="Q54" s="1" t="str">
        <f>HYPERLINK(_xlfn.TEXTBEFORE(_xlfn.TEXTAFTER(getmp3[[#This Row],[description]],"YouTube Music:"),CHAR(10)))</f>
        <v xml:space="preserve"> https://music.youtube.com/watch?v=WzkpBGd12zM&amp;si=HRIEwY8QM9-YhyxV</v>
      </c>
      <c r="R54" s="1" t="str">
        <f>HYPERLINK(_xlfn.TEXTBEFORE(_xlfn.TEXTAFTER(getmp3[[#This Row],[description]],"Spotify:"),CHAR(10)))</f>
        <v xml:space="preserve"> https://open.spotify.com/track/1hTgryktnnRt2bQEdwDbz1?si=76d6e9d878af4f3c</v>
      </c>
      <c r="S54" s="1" t="str">
        <f>HYPERLINK(_xlfn.TEXTBEFORE(_xlfn.TEXTAFTER(getmp3[[#This Row],[description]],"Apple Music:"),CHAR(10)))</f>
        <v xml:space="preserve"> https://music.apple.com/us/song/yaari-from-gangland/1808927657</v>
      </c>
      <c r="T54" s="1" t="str">
        <f>HYPERLINK(_xlfn.TEXTBEFORE(_xlfn.TEXTAFTER(getmp3[[#This Row],[description]], "JioSaavn:"),CHAR(10)))</f>
        <v xml:space="preserve"> https://www.jiosaavn.com/song/yaari-from-gangland-from-gangland/ITsGWBYdB1s</v>
      </c>
      <c r="U54" s="1" t="str">
        <f>HYPERLINK(_xlfn.TEXTBEFORE(_xlfn.TEXTAFTER(getmp3[[#This Row],[description]], "Instagram Reel:"),CHAR(10)))</f>
        <v xml:space="preserve"> https://www.instagram.com/reels/audio/902639305260986?igsh=bzk2MXVkMnJ4MHBs</v>
      </c>
    </row>
    <row r="55" spans="1:21" x14ac:dyDescent="0.3">
      <c r="A55" t="s">
        <v>11</v>
      </c>
      <c r="B55" t="s">
        <v>428</v>
      </c>
      <c r="C55" t="s">
        <v>429</v>
      </c>
      <c r="D55" t="s">
        <v>427</v>
      </c>
      <c r="E55" t="s">
        <v>16</v>
      </c>
      <c r="F55" t="s">
        <v>423</v>
      </c>
      <c r="G55" t="s">
        <v>431</v>
      </c>
      <c r="H55" t="s">
        <v>432</v>
      </c>
      <c r="I55" t="s">
        <v>433</v>
      </c>
      <c r="J55" t="str" cm="1">
        <f t="array" ref="J55">_xlfn.IFS(
    AND(ISNUMBER(SEARCH("Album Credits:", getmp3[[#This Row],[description]])) ), "Album",
    AND(ISNUMBER(SEARCH("Song Credits:", getmp3[[#This Row],[description]]))), "Single", AND(ISNUMBER(SEARCH("Movie Credits:", getmp3[[#This Row],[description]]))), "Movie",
    TRUE, "other"
)</f>
        <v>Single</v>
      </c>
      <c r="K55" t="str">
        <f>_xlfn.TEXTBEFORE(getmp3[[#This Row],[Title]],{":","(","-"})</f>
        <v xml:space="preserve">Mithiye </v>
      </c>
      <c r="L55" t="str">
        <f>_xlfn.TEXTBEFORE(_xlfn.TEXTAFTER(getmp3[[#This Row],[description]],{"Singer:","Artist:","Singer &amp; Lyrics:","Singer/Lyrics:","Singer"}),CHAR(10))</f>
        <v xml:space="preserve"> Happy Raikoti &amp; Simar Kaur</v>
      </c>
      <c r="M55" t="str" cm="1">
        <f t="array" ref="M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55" t="e">
        <f>_xlfn.TEXTBEFORE(_xlfn.TEXTAFTER(getmp3[[#This Row],[description]],"Composer:"),CHAR(10))</f>
        <v>#N/A</v>
      </c>
      <c r="O55" t="e">
        <f>_xlfn.TEXTBEFORE(_xlfn.TEXTAFTER(getmp3[[#This Row],[description]],CHAR(10)&amp;"Music :"),CHAR(10))</f>
        <v>#N/A</v>
      </c>
      <c r="P55" t="e">
        <f>_xlfn.TEXTBEFORE(_xlfn.TEXTAFTER(getmp3[[#This Row],[description]],CHAR(10)&amp;"Video:"),CHAR(10))</f>
        <v>#N/A</v>
      </c>
      <c r="Q55" s="1" t="e">
        <f>HYPERLINK(_xlfn.TEXTBEFORE(_xlfn.TEXTAFTER(getmp3[[#This Row],[description]],"YouTube Music:"),CHAR(10)))</f>
        <v>#N/A</v>
      </c>
      <c r="R55" s="1" t="e">
        <f>HYPERLINK(_xlfn.TEXTBEFORE(_xlfn.TEXTAFTER(getmp3[[#This Row],[description]],"Spotify:"),CHAR(10)))</f>
        <v>#N/A</v>
      </c>
      <c r="S55" s="1" t="str">
        <f>HYPERLINK(_xlfn.TEXTBEFORE(_xlfn.TEXTAFTER(getmp3[[#This Row],[description]],"Apple Music:"),CHAR(10)))</f>
        <v xml:space="preserve"> https://music.apple.com/in/album/mithiye-from-gangland-single/1809800761</v>
      </c>
      <c r="T55" s="1" t="e">
        <f>HYPERLINK(_xlfn.TEXTBEFORE(_xlfn.TEXTAFTER(getmp3[[#This Row],[description]], "JioSaavn:"),CHAR(10)))</f>
        <v>#N/A</v>
      </c>
      <c r="U55" s="1" t="e">
        <f>HYPERLINK(_xlfn.TEXTBEFORE(_xlfn.TEXTAFTER(getmp3[[#This Row],[description]], "Instagram Reel:"),CHAR(10)))</f>
        <v>#N/A</v>
      </c>
    </row>
    <row r="56" spans="1:21" hidden="1" x14ac:dyDescent="0.3">
      <c r="A56" t="s">
        <v>11</v>
      </c>
      <c r="B56" t="s">
        <v>435</v>
      </c>
      <c r="C56" t="s">
        <v>436</v>
      </c>
      <c r="D56" t="s">
        <v>434</v>
      </c>
      <c r="E56" t="s">
        <v>16</v>
      </c>
      <c r="F56" t="s">
        <v>423</v>
      </c>
      <c r="G56" t="s">
        <v>438</v>
      </c>
      <c r="H56" t="s">
        <v>439</v>
      </c>
      <c r="I56" t="s">
        <v>440</v>
      </c>
      <c r="J56" t="str" cm="1">
        <f t="array" ref="J56">_xlfn.IFS(
    AND(ISNUMBER(SEARCH("Album Credits:", getmp3[[#This Row],[description]])) ), "Album",
    AND(ISNUMBER(SEARCH("Song Credits:", getmp3[[#This Row],[description]]))), "Single", AND(ISNUMBER(SEARCH("Movie Credits:", getmp3[[#This Row],[description]]))), "Movie",
    TRUE, "other"
)</f>
        <v>Single</v>
      </c>
      <c r="K56" t="str">
        <f>_xlfn.TEXTBEFORE(getmp3[[#This Row],[Title]],{":","(","-"})</f>
        <v>City Gangland</v>
      </c>
      <c r="L56" t="str">
        <f>_xlfn.TEXTBEFORE(_xlfn.TEXTAFTER(getmp3[[#This Row],[description]],{"Singer:","Artist:","Singer &amp; Lyrics:","Singer/Lyrics:","Singer"}),CHAR(10))</f>
        <v xml:space="preserve"> Deep Jandu, Mizaaj</v>
      </c>
      <c r="M56" t="str" cm="1">
        <f t="array" ref="M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 Mizaaj</v>
      </c>
      <c r="N56" t="e">
        <f>_xlfn.TEXTBEFORE(_xlfn.TEXTAFTER(getmp3[[#This Row],[description]],"Composer:"),CHAR(10))</f>
        <v>#N/A</v>
      </c>
      <c r="O56" t="str">
        <f>_xlfn.TEXTBEFORE(_xlfn.TEXTAFTER(getmp3[[#This Row],[description]],CHAR(10)&amp;"Music:"),CHAR(10))</f>
        <v xml:space="preserve"> Deep Jandu</v>
      </c>
      <c r="P56" t="e">
        <f>_xlfn.TEXTBEFORE(_xlfn.TEXTAFTER(getmp3[[#This Row],[description]],CHAR(10)&amp;"Video:"),CHAR(10))</f>
        <v>#N/A</v>
      </c>
      <c r="Q56" s="1" t="e">
        <f>HYPERLINK(_xlfn.TEXTBEFORE(_xlfn.TEXTAFTER(getmp3[[#This Row],[description]],"YouTube Music:"),CHAR(10)))</f>
        <v>#N/A</v>
      </c>
      <c r="R56" s="1" t="e">
        <f>HYPERLINK(_xlfn.TEXTBEFORE(_xlfn.TEXTAFTER(getmp3[[#This Row],[description]],"Spotify:"),CHAR(10)))</f>
        <v>#N/A</v>
      </c>
      <c r="S56" s="1" t="str">
        <f>HYPERLINK(_xlfn.TEXTBEFORE(_xlfn.TEXTAFTER(getmp3[[#This Row],[description]],"Apple Music:"),CHAR(10)))</f>
        <v xml:space="preserve"> https://music.apple.com/in/album/city-gangland-from-gangland/1809805292?i=1809805293</v>
      </c>
      <c r="T56" s="1" t="e">
        <f>HYPERLINK(_xlfn.TEXTBEFORE(_xlfn.TEXTAFTER(getmp3[[#This Row],[description]], "JioSaavn:"),CHAR(10)))</f>
        <v>#N/A</v>
      </c>
      <c r="U56" s="1" t="e">
        <f>HYPERLINK(_xlfn.TEXTBEFORE(_xlfn.TEXTAFTER(getmp3[[#This Row],[description]], "Instagram Reel:"),CHAR(10)))</f>
        <v>#N/A</v>
      </c>
    </row>
    <row r="57" spans="1:21" x14ac:dyDescent="0.3">
      <c r="A57" t="s">
        <v>11</v>
      </c>
      <c r="B57" t="s">
        <v>442</v>
      </c>
      <c r="C57" t="s">
        <v>443</v>
      </c>
      <c r="D57" t="s">
        <v>441</v>
      </c>
      <c r="E57" t="s">
        <v>16</v>
      </c>
      <c r="F57" t="s">
        <v>445</v>
      </c>
      <c r="G57" t="s">
        <v>446</v>
      </c>
      <c r="H57" t="s">
        <v>447</v>
      </c>
      <c r="I57" t="s">
        <v>448</v>
      </c>
      <c r="J57" t="str" cm="1">
        <f t="array" ref="J57">_xlfn.IFS(
    AND(ISNUMBER(SEARCH("Album Credits:", getmp3[[#This Row],[description]])) ), "Album",
    AND(ISNUMBER(SEARCH("Song Credits:", getmp3[[#This Row],[description]]))), "Single", AND(ISNUMBER(SEARCH("Movie Credits:", getmp3[[#This Row],[description]]))), "Movie",
    TRUE, "other"
)</f>
        <v>Single</v>
      </c>
      <c r="K57" t="str">
        <f>_xlfn.TEXTBEFORE(getmp3[[#This Row],[Title]],{":","(","-"})</f>
        <v xml:space="preserve">Jail </v>
      </c>
      <c r="L57" t="str">
        <f>_xlfn.TEXTBEFORE(_xlfn.TEXTAFTER(getmp3[[#This Row],[description]],{"Singer:","Artist:","Singer &amp; Lyrics:","Singer/Lyrics:","Singer"}),CHAR(10))</f>
        <v xml:space="preserve"> Labh Heera</v>
      </c>
      <c r="M57" t="str" cm="1">
        <f t="array" ref="M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57" t="e">
        <f>_xlfn.TEXTBEFORE(_xlfn.TEXTAFTER(getmp3[[#This Row],[description]],"Composer:"),CHAR(10))</f>
        <v>#N/A</v>
      </c>
      <c r="O57" t="e">
        <f>_xlfn.TEXTBEFORE(_xlfn.TEXTAFTER(getmp3[[#This Row],[description]],CHAR(10)&amp;"Music :"),CHAR(10))</f>
        <v>#N/A</v>
      </c>
      <c r="P57" t="e">
        <f>_xlfn.TEXTBEFORE(_xlfn.TEXTAFTER(getmp3[[#This Row],[description]],CHAR(10)&amp;"Video:"),CHAR(10))</f>
        <v>#N/A</v>
      </c>
      <c r="Q57" s="1" t="e">
        <f>HYPERLINK(_xlfn.TEXTBEFORE(_xlfn.TEXTAFTER(getmp3[[#This Row],[description]],"YouTube Music:"),CHAR(10)))</f>
        <v>#N/A</v>
      </c>
      <c r="R57" s="1" t="str">
        <f>HYPERLINK(_xlfn.TEXTBEFORE(_xlfn.TEXTAFTER(getmp3[[#This Row],[description]],"Spotify:"),CHAR(10)))</f>
        <v xml:space="preserve"> https://open.spotify.com/album/1YpVPyz2gOi8IyALPVOLxY</v>
      </c>
      <c r="S57" s="1" t="str">
        <f>HYPERLINK(_xlfn.TEXTBEFORE(_xlfn.TEXTAFTER(getmp3[[#This Row],[description]],"Apple Music:"),CHAR(10)))</f>
        <v xml:space="preserve"> https://music.apple.com/us/album/jail-from-gangland-single/1808927455</v>
      </c>
      <c r="T57" s="1" t="e">
        <f>HYPERLINK(_xlfn.TEXTBEFORE(_xlfn.TEXTAFTER(getmp3[[#This Row],[description]], "JioSaavn:"),CHAR(10)))</f>
        <v>#N/A</v>
      </c>
      <c r="U57" s="1" t="e">
        <f>HYPERLINK(_xlfn.TEXTBEFORE(_xlfn.TEXTAFTER(getmp3[[#This Row],[description]], "Instagram Reel:"),CHAR(10)))</f>
        <v>#N/A</v>
      </c>
    </row>
    <row r="58" spans="1:21" x14ac:dyDescent="0.3">
      <c r="A58" t="s">
        <v>11</v>
      </c>
      <c r="B58" t="s">
        <v>450</v>
      </c>
      <c r="C58" t="s">
        <v>451</v>
      </c>
      <c r="D58" t="s">
        <v>449</v>
      </c>
      <c r="E58" t="s">
        <v>16</v>
      </c>
      <c r="F58" t="s">
        <v>453</v>
      </c>
      <c r="G58" t="s">
        <v>454</v>
      </c>
      <c r="H58" t="s">
        <v>455</v>
      </c>
      <c r="I58" t="s">
        <v>456</v>
      </c>
      <c r="J58" t="str" cm="1">
        <f t="array" ref="J58">_xlfn.IFS(
    AND(ISNUMBER(SEARCH("Album Credits:", getmp3[[#This Row],[description]])) ), "Album",
    AND(ISNUMBER(SEARCH("Song Credits:", getmp3[[#This Row],[description]]))), "Single", AND(ISNUMBER(SEARCH("Movie Credits:", getmp3[[#This Row],[description]]))), "Movie",
    TRUE, "other"
)</f>
        <v>Movie</v>
      </c>
      <c r="K58" t="str">
        <f>_xlfn.TEXTBEFORE(getmp3[[#This Row],[Title]],{":","(","-"})</f>
        <v xml:space="preserve">GANGLAND The City Of Crime  </v>
      </c>
      <c r="L58" t="e">
        <f>_xlfn.TEXTBEFORE(_xlfn.TEXTAFTER(getmp3[[#This Row],[description]],{"Singer:","Artist:","Singer &amp; Lyrics:","Singer/Lyrics:","Singer"}),CHAR(10))</f>
        <v>#N/A</v>
      </c>
      <c r="M58" t="str" cm="1">
        <f t="array" ref="M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8" t="e">
        <f>_xlfn.TEXTBEFORE(_xlfn.TEXTAFTER(getmp3[[#This Row],[description]],"Composer:"),CHAR(10))</f>
        <v>#N/A</v>
      </c>
      <c r="O58" t="e">
        <f>_xlfn.TEXTBEFORE(_xlfn.TEXTAFTER(getmp3[[#This Row],[description]],CHAR(10)&amp;"Music :"),CHAR(10))</f>
        <v>#N/A</v>
      </c>
      <c r="P58" t="e">
        <f>_xlfn.TEXTBEFORE(_xlfn.TEXTAFTER(getmp3[[#This Row],[description]],CHAR(10)&amp;"Video:"),CHAR(10))</f>
        <v>#N/A</v>
      </c>
      <c r="Q58" s="1" t="e">
        <f>HYPERLINK(_xlfn.TEXTBEFORE(_xlfn.TEXTAFTER(getmp3[[#This Row],[description]],"YouTube Music:"),CHAR(10)))</f>
        <v>#N/A</v>
      </c>
      <c r="R58" s="1" t="e">
        <f>HYPERLINK(_xlfn.TEXTBEFORE(_xlfn.TEXTAFTER(getmp3[[#This Row],[description]],"Spotify:"),CHAR(10)))</f>
        <v>#N/A</v>
      </c>
      <c r="S58" s="1" t="e">
        <f>HYPERLINK(_xlfn.TEXTBEFORE(_xlfn.TEXTAFTER(getmp3[[#This Row],[description]],"Apple Music:"),CHAR(10)))</f>
        <v>#N/A</v>
      </c>
      <c r="T58" s="1" t="e">
        <f>HYPERLINK(_xlfn.TEXTBEFORE(_xlfn.TEXTAFTER(getmp3[[#This Row],[description]], "JioSaavn:"),CHAR(10)))</f>
        <v>#N/A</v>
      </c>
      <c r="U58" s="1" t="e">
        <f>HYPERLINK(_xlfn.TEXTBEFORE(_xlfn.TEXTAFTER(getmp3[[#This Row],[description]], "Instagram Reel:"),CHAR(10)))</f>
        <v>#N/A</v>
      </c>
    </row>
    <row r="59" spans="1:21" hidden="1" x14ac:dyDescent="0.3">
      <c r="A59" t="s">
        <v>11</v>
      </c>
      <c r="B59" t="s">
        <v>458</v>
      </c>
      <c r="C59" t="s">
        <v>459</v>
      </c>
      <c r="D59" t="s">
        <v>457</v>
      </c>
      <c r="E59" t="s">
        <v>16</v>
      </c>
      <c r="F59" t="s">
        <v>461</v>
      </c>
      <c r="G59" t="s">
        <v>462</v>
      </c>
      <c r="H59" t="s">
        <v>463</v>
      </c>
      <c r="I59" t="s">
        <v>464</v>
      </c>
      <c r="J59" t="str" cm="1">
        <f t="array" ref="J59">_xlfn.IFS(
    AND(ISNUMBER(SEARCH("Album Credits:", getmp3[[#This Row],[description]])) ), "Album",
    AND(ISNUMBER(SEARCH("Song Credits:", getmp3[[#This Row],[description]]))), "Single", AND(ISNUMBER(SEARCH("Movie Credits:", getmp3[[#This Row],[description]]))), "Movie",
    TRUE, "other"
)</f>
        <v>Single</v>
      </c>
      <c r="K59" t="str">
        <f>_xlfn.TEXTBEFORE(getmp3[[#This Row],[Title]],{":","(","-"})</f>
        <v xml:space="preserve">GANGLAND </v>
      </c>
      <c r="L59" t="str">
        <f>_xlfn.TEXTBEFORE(_xlfn.TEXTAFTER(getmp3[[#This Row],[description]],{"Singer:","Artist:","Singer &amp; Lyrics:","Singer/Lyrics:","Singer"}),CHAR(10))</f>
        <v xml:space="preserve"> Guri Lahoria</v>
      </c>
      <c r="M59" t="str" cm="1">
        <f t="array" ref="M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Lahoria</v>
      </c>
      <c r="N59" t="e">
        <f>_xlfn.TEXTBEFORE(_xlfn.TEXTAFTER(getmp3[[#This Row],[description]],"Composer:"),CHAR(10))</f>
        <v>#N/A</v>
      </c>
      <c r="O59" t="str">
        <f>_xlfn.TEXTBEFORE(_xlfn.TEXTAFTER(getmp3[[#This Row],[description]],CHAR(10)&amp;"Music:"),CHAR(10))</f>
        <v xml:space="preserve"> Devilo</v>
      </c>
      <c r="P59" t="e">
        <f>_xlfn.TEXTBEFORE(_xlfn.TEXTAFTER(getmp3[[#This Row],[description]],CHAR(10)&amp;"Video:"),CHAR(10))</f>
        <v>#N/A</v>
      </c>
      <c r="Q59" s="1" t="e">
        <f>HYPERLINK(_xlfn.TEXTBEFORE(_xlfn.TEXTAFTER(getmp3[[#This Row],[description]],"YouTube Music:"),CHAR(10)))</f>
        <v>#N/A</v>
      </c>
      <c r="R59" s="1" t="e">
        <f>HYPERLINK(_xlfn.TEXTBEFORE(_xlfn.TEXTAFTER(getmp3[[#This Row],[description]],"Spotify:"),CHAR(10)))</f>
        <v>#N/A</v>
      </c>
      <c r="S59" s="1" t="str">
        <f>HYPERLINK(_xlfn.TEXTBEFORE(_xlfn.TEXTAFTER(getmp3[[#This Row],[description]],"Apple Music:"),CHAR(10)))</f>
        <v xml:space="preserve"> https://music.apple.com/in/album/gangland-title-track-from-gangland-single/1807111822</v>
      </c>
      <c r="T59" s="1" t="e">
        <f>HYPERLINK(_xlfn.TEXTBEFORE(_xlfn.TEXTAFTER(getmp3[[#This Row],[description]], "JioSaavn:"),CHAR(10)))</f>
        <v>#N/A</v>
      </c>
      <c r="U59" s="1" t="e">
        <f>HYPERLINK(_xlfn.TEXTBEFORE(_xlfn.TEXTAFTER(getmp3[[#This Row],[description]], "Instagram Reel:"),CHAR(10)))</f>
        <v>#N/A</v>
      </c>
    </row>
    <row r="60" spans="1:21" x14ac:dyDescent="0.3">
      <c r="A60" t="s">
        <v>11</v>
      </c>
      <c r="B60" t="s">
        <v>466</v>
      </c>
      <c r="C60" t="s">
        <v>467</v>
      </c>
      <c r="D60" t="s">
        <v>465</v>
      </c>
      <c r="E60" t="s">
        <v>16</v>
      </c>
      <c r="F60" t="s">
        <v>469</v>
      </c>
      <c r="G60" t="s">
        <v>470</v>
      </c>
      <c r="H60" t="s">
        <v>471</v>
      </c>
      <c r="I60" t="s">
        <v>472</v>
      </c>
      <c r="J60" t="str" cm="1">
        <f t="array" ref="J60">_xlfn.IFS(
    AND(ISNUMBER(SEARCH("Album Credits:", getmp3[[#This Row],[description]])) ), "Album",
    AND(ISNUMBER(SEARCH("Song Credits:", getmp3[[#This Row],[description]]))), "Single", AND(ISNUMBER(SEARCH("Movie Credits:", getmp3[[#This Row],[description]]))), "Movie",
    TRUE, "other"
)</f>
        <v>Movie</v>
      </c>
      <c r="K60" t="str">
        <f>_xlfn.TEXTBEFORE(getmp3[[#This Row],[Title]],{":","(","-"})</f>
        <v xml:space="preserve">GANGLAND The City Of Crime  </v>
      </c>
      <c r="L60" t="e">
        <f>_xlfn.TEXTBEFORE(_xlfn.TEXTAFTER(getmp3[[#This Row],[description]],{"Singer:","Artist:","Singer &amp; Lyrics:","Singer/Lyrics:","Singer"}),CHAR(10))</f>
        <v>#N/A</v>
      </c>
      <c r="M60" t="str" cm="1">
        <f t="array" ref="M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0" t="e">
        <f>_xlfn.TEXTBEFORE(_xlfn.TEXTAFTER(getmp3[[#This Row],[description]],"Composer:"),CHAR(10))</f>
        <v>#N/A</v>
      </c>
      <c r="O60" t="e">
        <f>_xlfn.TEXTBEFORE(_xlfn.TEXTAFTER(getmp3[[#This Row],[description]],CHAR(10)&amp;"Music :"),CHAR(10))</f>
        <v>#N/A</v>
      </c>
      <c r="P60" t="e">
        <f>_xlfn.TEXTBEFORE(_xlfn.TEXTAFTER(getmp3[[#This Row],[description]],CHAR(10)&amp;"Video:"),CHAR(10))</f>
        <v>#N/A</v>
      </c>
      <c r="Q60" s="1" t="e">
        <f>HYPERLINK(_xlfn.TEXTBEFORE(_xlfn.TEXTAFTER(getmp3[[#This Row],[description]],"YouTube Music:"),CHAR(10)))</f>
        <v>#N/A</v>
      </c>
      <c r="R60" s="1" t="e">
        <f>HYPERLINK(_xlfn.TEXTBEFORE(_xlfn.TEXTAFTER(getmp3[[#This Row],[description]],"Spotify:"),CHAR(10)))</f>
        <v>#N/A</v>
      </c>
      <c r="S60" s="1" t="e">
        <f>HYPERLINK(_xlfn.TEXTBEFORE(_xlfn.TEXTAFTER(getmp3[[#This Row],[description]],"Apple Music:"),CHAR(10)))</f>
        <v>#N/A</v>
      </c>
      <c r="T60" s="1" t="e">
        <f>HYPERLINK(_xlfn.TEXTBEFORE(_xlfn.TEXTAFTER(getmp3[[#This Row],[description]], "JioSaavn:"),CHAR(10)))</f>
        <v>#N/A</v>
      </c>
      <c r="U60" s="1" t="e">
        <f>HYPERLINK(_xlfn.TEXTBEFORE(_xlfn.TEXTAFTER(getmp3[[#This Row],[description]], "Instagram Reel:"),CHAR(10)))</f>
        <v>#N/A</v>
      </c>
    </row>
    <row r="61" spans="1:21" hidden="1" x14ac:dyDescent="0.3">
      <c r="A61" t="s">
        <v>11</v>
      </c>
      <c r="B61" t="s">
        <v>474</v>
      </c>
      <c r="C61" t="s">
        <v>475</v>
      </c>
      <c r="D61" t="s">
        <v>473</v>
      </c>
      <c r="E61" t="s">
        <v>16</v>
      </c>
      <c r="F61" t="s">
        <v>477</v>
      </c>
      <c r="G61" t="s">
        <v>478</v>
      </c>
      <c r="H61" t="s">
        <v>479</v>
      </c>
      <c r="I61" t="s">
        <v>480</v>
      </c>
      <c r="J61" t="str" cm="1">
        <f t="array" ref="J61">_xlfn.IFS(
    AND(ISNUMBER(SEARCH("Album Credits:", getmp3[[#This Row],[description]])) ), "Album",
    AND(ISNUMBER(SEARCH("Song Credits:", getmp3[[#This Row],[description]]))), "Single", AND(ISNUMBER(SEARCH("Movie Credits:", getmp3[[#This Row],[description]]))), "Movie",
    TRUE, "other"
)</f>
        <v>Single</v>
      </c>
      <c r="K61" t="str">
        <f>_xlfn.TEXTBEFORE(getmp3[[#This Row],[Title]],{":","(","-"})</f>
        <v xml:space="preserve">Teri Mohabbat </v>
      </c>
      <c r="L61" t="str">
        <f>_xlfn.TEXTBEFORE(_xlfn.TEXTAFTER(getmp3[[#This Row],[description]],{"Singer:","Artist:","Singer &amp; Lyrics:","Singer/Lyrics:","Singer"}),CHAR(10))</f>
        <v xml:space="preserve"> Musahib Ft. Jyotica Tangri</v>
      </c>
      <c r="M61" t="str" cm="1">
        <f t="array" ref="M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61" t="str">
        <f>_xlfn.TEXTBEFORE(_xlfn.TEXTAFTER(getmp3[[#This Row],[description]],"Composer:"),CHAR(10))</f>
        <v xml:space="preserve"> Musahib</v>
      </c>
      <c r="O61" t="str">
        <f>_xlfn.TEXTBEFORE(_xlfn.TEXTAFTER(getmp3[[#This Row],[description]],CHAR(10)&amp;"Music:"),CHAR(10))</f>
        <v xml:space="preserve"> Vipul Kapoor </v>
      </c>
      <c r="P61" t="str">
        <f>_xlfn.TEXTBEFORE(_xlfn.TEXTAFTER(getmp3[[#This Row],[description]],CHAR(10)&amp;"Video:"),CHAR(10))</f>
        <v xml:space="preserve"> Satti Dhillon</v>
      </c>
      <c r="Q61" s="1" t="e">
        <f>HYPERLINK(_xlfn.TEXTBEFORE(_xlfn.TEXTAFTER(getmp3[[#This Row],[description]],"YouTube Music:"),CHAR(10)))</f>
        <v>#N/A</v>
      </c>
      <c r="R61" s="1" t="str">
        <f>HYPERLINK(_xlfn.TEXTBEFORE(_xlfn.TEXTAFTER(getmp3[[#This Row],[description]],"Spotify:"),CHAR(10)))</f>
        <v xml:space="preserve"> https://open.spotify.com/album/50H1BXFYPq9GNpNknivLlq</v>
      </c>
      <c r="S61" s="1" t="str">
        <f>HYPERLINK(_xlfn.TEXTBEFORE(_xlfn.TEXTAFTER(getmp3[[#This Row],[description]],"Apple Music:"),CHAR(10)))</f>
        <v>https://music.apple.com/in/album/teri-mohabbat-single/1800013255</v>
      </c>
      <c r="T61" s="1" t="e">
        <f>HYPERLINK(_xlfn.TEXTBEFORE(_xlfn.TEXTAFTER(getmp3[[#This Row],[description]], "JioSaavn:"),CHAR(10)))</f>
        <v>#N/A</v>
      </c>
      <c r="U61" s="1" t="e">
        <f>HYPERLINK(_xlfn.TEXTBEFORE(_xlfn.TEXTAFTER(getmp3[[#This Row],[description]], "Instagram Reel:"),CHAR(10)))</f>
        <v>#N/A</v>
      </c>
    </row>
    <row r="62" spans="1:21" x14ac:dyDescent="0.3">
      <c r="A62" t="s">
        <v>11</v>
      </c>
      <c r="B62" t="s">
        <v>482</v>
      </c>
      <c r="C62" t="s">
        <v>483</v>
      </c>
      <c r="D62" t="s">
        <v>481</v>
      </c>
      <c r="E62" t="s">
        <v>16</v>
      </c>
      <c r="F62" t="s">
        <v>485</v>
      </c>
      <c r="G62" t="s">
        <v>486</v>
      </c>
      <c r="H62" t="s">
        <v>487</v>
      </c>
      <c r="I62" t="s">
        <v>488</v>
      </c>
      <c r="J62" t="str" cm="1">
        <f t="array" ref="J62">_xlfn.IFS(
    AND(ISNUMBER(SEARCH("Album Credits:", getmp3[[#This Row],[description]])) ), "Album",
    AND(ISNUMBER(SEARCH("Song Credits:", getmp3[[#This Row],[description]]))), "Single", AND(ISNUMBER(SEARCH("Movie Credits:", getmp3[[#This Row],[description]]))), "Movie",
    TRUE, "other"
)</f>
        <v>Single</v>
      </c>
      <c r="K62" t="str">
        <f>_xlfn.TEXTBEFORE(getmp3[[#This Row],[Title]],{":","(","-"})</f>
        <v xml:space="preserve">Still Dreaming </v>
      </c>
      <c r="L62" t="str">
        <f>_xlfn.TEXTBEFORE(_xlfn.TEXTAFTER(getmp3[[#This Row],[description]],{"Singer:","Artist:","Singer &amp; Lyrics:","Singer/Lyrics:","Singer"}),CHAR(10))</f>
        <v xml:space="preserve"> Harf Cheema</v>
      </c>
      <c r="M62" t="str" cm="1">
        <f t="array" ref="M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2" t="str">
        <f>_xlfn.TEXTBEFORE(_xlfn.TEXTAFTER(getmp3[[#This Row],[description]],"Composer:"),CHAR(10))</f>
        <v xml:space="preserve"> Deep Jandu</v>
      </c>
      <c r="O62" t="e">
        <f>_xlfn.TEXTBEFORE(_xlfn.TEXTAFTER(getmp3[[#This Row],[description]],CHAR(10)&amp;"Music :"),CHAR(10))</f>
        <v>#N/A</v>
      </c>
      <c r="P62" t="e">
        <f>_xlfn.TEXTBEFORE(_xlfn.TEXTAFTER(getmp3[[#This Row],[description]],CHAR(10)&amp;"Video:"),CHAR(10))</f>
        <v>#N/A</v>
      </c>
      <c r="Q62" s="1" t="e">
        <f>HYPERLINK(_xlfn.TEXTBEFORE(_xlfn.TEXTAFTER(getmp3[[#This Row],[description]],"YouTube Music:"),CHAR(10)))</f>
        <v>#N/A</v>
      </c>
      <c r="R62" s="1" t="str">
        <f>HYPERLINK(_xlfn.TEXTBEFORE(_xlfn.TEXTAFTER(getmp3[[#This Row],[description]],"Spotify:"),CHAR(10)))</f>
        <v xml:space="preserve"> https://open.spotify.com/track/5WuBCwiRTqJgOhf8WRKRDT?si=apgZe41JRAeQZwhRketsjw&amp;context=spotify%3Aalbum%3A0NSUVRBvkxDZV8El55dyY1</v>
      </c>
      <c r="S62" s="1" t="str">
        <f>HYPERLINK(_xlfn.TEXTBEFORE(_xlfn.TEXTAFTER(getmp3[[#This Row],[description]],"Apple Music:"),CHAR(10)))</f>
        <v xml:space="preserve"> https://music.apple.com/in/album/still-dreaming/1799996664?i=1799996675</v>
      </c>
      <c r="T62" s="1" t="e">
        <f>HYPERLINK(_xlfn.TEXTBEFORE(_xlfn.TEXTAFTER(getmp3[[#This Row],[description]], "JioSaavn:"),CHAR(10)))</f>
        <v>#N/A</v>
      </c>
      <c r="U62" s="1" t="e">
        <f>HYPERLINK(_xlfn.TEXTBEFORE(_xlfn.TEXTAFTER(getmp3[[#This Row],[description]], "Instagram Reel:"),CHAR(10)))</f>
        <v>#N/A</v>
      </c>
    </row>
    <row r="63" spans="1:21" hidden="1" x14ac:dyDescent="0.3">
      <c r="A63" t="s">
        <v>11</v>
      </c>
      <c r="B63" t="s">
        <v>490</v>
      </c>
      <c r="C63" t="s">
        <v>491</v>
      </c>
      <c r="D63" t="s">
        <v>489</v>
      </c>
      <c r="E63" t="s">
        <v>16</v>
      </c>
      <c r="F63" t="s">
        <v>493</v>
      </c>
      <c r="G63" t="s">
        <v>494</v>
      </c>
      <c r="H63" t="s">
        <v>495</v>
      </c>
      <c r="I63" t="s">
        <v>496</v>
      </c>
      <c r="J63" t="str" cm="1">
        <f t="array" ref="J63">_xlfn.IFS(
    AND(ISNUMBER(SEARCH("Album Credits:", getmp3[[#This Row],[description]])) ), "Album",
    AND(ISNUMBER(SEARCH("Song Credits:", getmp3[[#This Row],[description]]))), "Single", AND(ISNUMBER(SEARCH("Movie Credits:", getmp3[[#This Row],[description]]))), "Movie",
    TRUE, "other"
)</f>
        <v>Single</v>
      </c>
      <c r="K63" t="str">
        <f>_xlfn.TEXTBEFORE(getmp3[[#This Row],[Title]],{":","(","-"})</f>
        <v>Kro Ji Kro Maaf</v>
      </c>
      <c r="L63" t="str">
        <f>_xlfn.TEXTBEFORE(_xlfn.TEXTAFTER(getmp3[[#This Row],[description]],{"Singer:","Artist:","Singer &amp; Lyrics:","Singer/Lyrics:","Singer"}),CHAR(10))</f>
        <v xml:space="preserve"> G Khan</v>
      </c>
      <c r="M63" t="str" cm="1">
        <f t="array" ref="M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3" t="str">
        <f>_xlfn.TEXTBEFORE(_xlfn.TEXTAFTER(getmp3[[#This Row],[description]],"Composer:"),CHAR(10))</f>
        <v xml:space="preserve"> Kang Sadiq </v>
      </c>
      <c r="O63" t="str">
        <f>_xlfn.TEXTBEFORE(_xlfn.TEXTAFTER(getmp3[[#This Row],[description]],CHAR(10)&amp;"Music:"),CHAR(10))</f>
        <v xml:space="preserve"> Crowny</v>
      </c>
      <c r="P63" t="e">
        <f>_xlfn.TEXTBEFORE(_xlfn.TEXTAFTER(getmp3[[#This Row],[description]],CHAR(10)&amp;"Video:"),CHAR(10))</f>
        <v>#N/A</v>
      </c>
      <c r="Q63" s="1" t="e">
        <f>HYPERLINK(_xlfn.TEXTBEFORE(_xlfn.TEXTAFTER(getmp3[[#This Row],[description]],"YouTube Music:"),CHAR(10)))</f>
        <v>#N/A</v>
      </c>
      <c r="R63" s="1" t="str">
        <f>HYPERLINK(_xlfn.TEXTBEFORE(_xlfn.TEXTAFTER(getmp3[[#This Row],[description]],"Spotify:"),CHAR(10)))</f>
        <v xml:space="preserve"> https://open.spotify.com/album/4QlJESzQEFSgsf8Z7p7awR</v>
      </c>
      <c r="S63" s="1" t="str">
        <f>HYPERLINK(_xlfn.TEXTBEFORE(_xlfn.TEXTAFTER(getmp3[[#This Row],[description]],"Apple Music:"),CHAR(10)))</f>
        <v xml:space="preserve"> https://music.apple.com/in/album/kro-ji-kro-maaf-from-illti-single/1797750927</v>
      </c>
      <c r="T63" s="1" t="e">
        <f>HYPERLINK(_xlfn.TEXTBEFORE(_xlfn.TEXTAFTER(getmp3[[#This Row],[description]], "JioSaavn:"),CHAR(10)))</f>
        <v>#N/A</v>
      </c>
      <c r="U63" s="1" t="e">
        <f>HYPERLINK(_xlfn.TEXTBEFORE(_xlfn.TEXTAFTER(getmp3[[#This Row],[description]], "Instagram Reel:"),CHAR(10)))</f>
        <v>#N/A</v>
      </c>
    </row>
    <row r="64" spans="1:21" hidden="1" x14ac:dyDescent="0.3">
      <c r="A64" t="s">
        <v>11</v>
      </c>
      <c r="B64" t="s">
        <v>498</v>
      </c>
      <c r="C64" t="s">
        <v>499</v>
      </c>
      <c r="D64" t="s">
        <v>497</v>
      </c>
      <c r="E64" t="s">
        <v>16</v>
      </c>
      <c r="F64" t="s">
        <v>501</v>
      </c>
      <c r="G64" t="s">
        <v>502</v>
      </c>
      <c r="H64" t="s">
        <v>503</v>
      </c>
      <c r="I64" t="s">
        <v>504</v>
      </c>
      <c r="J64" t="str" cm="1">
        <f t="array" ref="J64">_xlfn.IFS(
    AND(ISNUMBER(SEARCH("Album Credits:", getmp3[[#This Row],[description]])) ), "Album",
    AND(ISNUMBER(SEARCH("Song Credits:", getmp3[[#This Row],[description]]))), "Single", AND(ISNUMBER(SEARCH("Movie Credits:", getmp3[[#This Row],[description]]))), "Movie",
    TRUE, "other"
)</f>
        <v>Single</v>
      </c>
      <c r="K64" t="str">
        <f>_xlfn.TEXTBEFORE(getmp3[[#This Row],[Title]],{":","(","-"})</f>
        <v>Fire Jawani</v>
      </c>
      <c r="L64" t="str">
        <f>_xlfn.TEXTBEFORE(_xlfn.TEXTAFTER(getmp3[[#This Row],[description]],{"Singer:","Artist:","Singer &amp; Lyrics:","Singer/Lyrics:","Singer"}),CHAR(10))</f>
        <v xml:space="preserve"> Master Saleem</v>
      </c>
      <c r="M64" t="str" cm="1">
        <f t="array" ref="M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4" t="str">
        <f>_xlfn.TEXTBEFORE(_xlfn.TEXTAFTER(getmp3[[#This Row],[description]],"Composer:"),CHAR(10))</f>
        <v xml:space="preserve"> Kang Sadiq </v>
      </c>
      <c r="O64" t="str">
        <f>_xlfn.TEXTBEFORE(_xlfn.TEXTAFTER(getmp3[[#This Row],[description]],CHAR(10)&amp;"Music:"),CHAR(10))</f>
        <v xml:space="preserve"> Crowny</v>
      </c>
      <c r="P64" t="e">
        <f>_xlfn.TEXTBEFORE(_xlfn.TEXTAFTER(getmp3[[#This Row],[description]],CHAR(10)&amp;"Video:"),CHAR(10))</f>
        <v>#N/A</v>
      </c>
      <c r="Q64" s="1" t="e">
        <f>HYPERLINK(_xlfn.TEXTBEFORE(_xlfn.TEXTAFTER(getmp3[[#This Row],[description]],"YouTube Music:"),CHAR(10)))</f>
        <v>#N/A</v>
      </c>
      <c r="R64" s="1" t="str">
        <f>HYPERLINK(_xlfn.TEXTBEFORE(_xlfn.TEXTAFTER(getmp3[[#This Row],[description]],"Spotify:"),CHAR(10)))</f>
        <v xml:space="preserve"> https://open.spotify.com/album/3nzbAn3iMPME3Axn7WUEsK</v>
      </c>
      <c r="S64" s="1" t="str">
        <f>HYPERLINK(_xlfn.TEXTBEFORE(_xlfn.TEXTAFTER(getmp3[[#This Row],[description]],"Apple Music:"),CHAR(10)))</f>
        <v xml:space="preserve"> https://music.apple.com/in/album/fire-jawani-from-illti-single/1795433017</v>
      </c>
      <c r="T64" s="1" t="e">
        <f>HYPERLINK(_xlfn.TEXTBEFORE(_xlfn.TEXTAFTER(getmp3[[#This Row],[description]], "JioSaavn:"),CHAR(10)))</f>
        <v>#N/A</v>
      </c>
      <c r="U64" s="1" t="str">
        <f>HYPERLINK(_xlfn.TEXTBEFORE(_xlfn.TEXTAFTER(getmp3[[#This Row],[description]], "Instagram Reel:"),CHAR(10)))</f>
        <v xml:space="preserve"> https://www.instagram.com/reels/audio/1357679802353216?igsh=MWZ4eTVyN3E5bnI5Yw==</v>
      </c>
    </row>
    <row r="65" spans="1:21" hidden="1" x14ac:dyDescent="0.3">
      <c r="A65" t="s">
        <v>11</v>
      </c>
      <c r="B65" t="s">
        <v>506</v>
      </c>
      <c r="C65" t="s">
        <v>507</v>
      </c>
      <c r="D65" t="s">
        <v>505</v>
      </c>
      <c r="E65" t="s">
        <v>16</v>
      </c>
      <c r="F65" t="s">
        <v>509</v>
      </c>
      <c r="G65" t="s">
        <v>510</v>
      </c>
      <c r="H65" t="s">
        <v>511</v>
      </c>
      <c r="I65" t="s">
        <v>512</v>
      </c>
      <c r="J65" t="str" cm="1">
        <f t="array" ref="J65">_xlfn.IFS(
    AND(ISNUMBER(SEARCH("Album Credits:", getmp3[[#This Row],[description]])) ), "Album",
    AND(ISNUMBER(SEARCH("Song Credits:", getmp3[[#This Row],[description]]))), "Single", AND(ISNUMBER(SEARCH("Movie Credits:", getmp3[[#This Row],[description]]))), "Movie",
    TRUE, "other"
)</f>
        <v>Movie</v>
      </c>
      <c r="K65" t="str">
        <f>_xlfn.TEXTBEFORE(getmp3[[#This Row],[Title]],{":","(","-"})</f>
        <v xml:space="preserve">Digital ILLTi </v>
      </c>
      <c r="L65" t="str">
        <f>_xlfn.TEXTBEFORE(_xlfn.TEXTAFTER(getmp3[[#This Row],[description]],{"Singer :","Artist:","Singer &amp; Lyrics:","Singer/Lyrics:","Singer"}),CHAR(10))</f>
        <v xml:space="preserve"> Mika Singh , Romi , Master Saleem , G Khan </v>
      </c>
      <c r="M65" t="str" cm="1">
        <f t="array" ref="M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5" t="e">
        <f>_xlfn.TEXTBEFORE(_xlfn.TEXTAFTER(getmp3[[#This Row],[description]],"Composer:"),CHAR(10))</f>
        <v>#N/A</v>
      </c>
      <c r="O65" t="str">
        <f>_xlfn.TEXTBEFORE(_xlfn.TEXTAFTER(getmp3[[#This Row],[description]],CHAR(10)&amp;"Music:"),CHAR(10))</f>
        <v xml:space="preserve"> Crowny</v>
      </c>
      <c r="P65" t="e">
        <f>_xlfn.TEXTBEFORE(_xlfn.TEXTAFTER(getmp3[[#This Row],[description]],CHAR(10)&amp;"Video:"),CHAR(10))</f>
        <v>#N/A</v>
      </c>
      <c r="Q65" s="1" t="e">
        <f>HYPERLINK(_xlfn.TEXTBEFORE(_xlfn.TEXTAFTER(getmp3[[#This Row],[description]],"YouTube Music:"),CHAR(10)))</f>
        <v>#N/A</v>
      </c>
      <c r="R65" s="1" t="e">
        <f>HYPERLINK(_xlfn.TEXTBEFORE(_xlfn.TEXTAFTER(getmp3[[#This Row],[description]],"Spotify:"),CHAR(10)))</f>
        <v>#N/A</v>
      </c>
      <c r="S65" s="1" t="e">
        <f>HYPERLINK(_xlfn.TEXTBEFORE(_xlfn.TEXTAFTER(getmp3[[#This Row],[description]],"Apple Music:"),CHAR(10)))</f>
        <v>#N/A</v>
      </c>
      <c r="T65" s="1" t="e">
        <f>HYPERLINK(_xlfn.TEXTBEFORE(_xlfn.TEXTAFTER(getmp3[[#This Row],[description]], "JioSaavn:"),CHAR(10)))</f>
        <v>#N/A</v>
      </c>
      <c r="U65" s="1" t="e">
        <f>HYPERLINK(_xlfn.TEXTBEFORE(_xlfn.TEXTAFTER(getmp3[[#This Row],[description]], "Instagram Reel:"),CHAR(10)))</f>
        <v>#N/A</v>
      </c>
    </row>
    <row r="66" spans="1:21" hidden="1" x14ac:dyDescent="0.3">
      <c r="A66" t="s">
        <v>11</v>
      </c>
      <c r="B66" t="s">
        <v>514</v>
      </c>
      <c r="C66" t="s">
        <v>507</v>
      </c>
      <c r="D66" t="s">
        <v>513</v>
      </c>
      <c r="E66" t="s">
        <v>16</v>
      </c>
      <c r="F66" t="s">
        <v>509</v>
      </c>
      <c r="G66" t="s">
        <v>516</v>
      </c>
      <c r="H66" t="s">
        <v>517</v>
      </c>
      <c r="I66" t="s">
        <v>518</v>
      </c>
      <c r="J66" t="str" cm="1">
        <f t="array" ref="J66">_xlfn.IFS(
    AND(ISNUMBER(SEARCH("Album Credits:", getmp3[[#This Row],[description]])) ), "Album",
    AND(ISNUMBER(SEARCH("Song Credits:", getmp3[[#This Row],[description]]))), "Single", AND(ISNUMBER(SEARCH("Movie Credits:", getmp3[[#This Row],[description]]))), "Movie",
    TRUE, "other"
)</f>
        <v>Movie</v>
      </c>
      <c r="K66" t="str">
        <f>_xlfn.TEXTBEFORE(getmp3[[#This Row],[Title]],{":","(","-"})</f>
        <v xml:space="preserve">Sara Pind Tang Hai Edhiyan Illta Ton </v>
      </c>
      <c r="L66" t="str">
        <f>_xlfn.TEXTBEFORE(_xlfn.TEXTAFTER(getmp3[[#This Row],[description]],{"Singer :","Artist:","Singer &amp; Lyrics:","Singer/Lyrics:","Singer"}),CHAR(10))</f>
        <v xml:space="preserve"> Mika Singh , Romi , Master Saleem , G Khan </v>
      </c>
      <c r="M66" t="str" cm="1">
        <f t="array" ref="M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6" t="e">
        <f>_xlfn.TEXTBEFORE(_xlfn.TEXTAFTER(getmp3[[#This Row],[description]],"Composer:"),CHAR(10))</f>
        <v>#N/A</v>
      </c>
      <c r="O66" t="str">
        <f>_xlfn.TEXTBEFORE(_xlfn.TEXTAFTER(getmp3[[#This Row],[description]],CHAR(10)&amp;"Music:"),CHAR(10))</f>
        <v xml:space="preserve"> Crowny</v>
      </c>
      <c r="P66" t="e">
        <f>_xlfn.TEXTBEFORE(_xlfn.TEXTAFTER(getmp3[[#This Row],[description]],CHAR(10)&amp;"Video:"),CHAR(10))</f>
        <v>#N/A</v>
      </c>
      <c r="Q66" s="1" t="e">
        <f>HYPERLINK(_xlfn.TEXTBEFORE(_xlfn.TEXTAFTER(getmp3[[#This Row],[description]],"YouTube Music:"),CHAR(10)))</f>
        <v>#N/A</v>
      </c>
      <c r="R66" s="1" t="e">
        <f>HYPERLINK(_xlfn.TEXTBEFORE(_xlfn.TEXTAFTER(getmp3[[#This Row],[description]],"Spotify:"),CHAR(10)))</f>
        <v>#N/A</v>
      </c>
      <c r="S66" s="1" t="e">
        <f>HYPERLINK(_xlfn.TEXTBEFORE(_xlfn.TEXTAFTER(getmp3[[#This Row],[description]],"Apple Music:"),CHAR(10)))</f>
        <v>#N/A</v>
      </c>
      <c r="T66" s="1" t="e">
        <f>HYPERLINK(_xlfn.TEXTBEFORE(_xlfn.TEXTAFTER(getmp3[[#This Row],[description]], "JioSaavn:"),CHAR(10)))</f>
        <v>#N/A</v>
      </c>
      <c r="U66" s="1" t="e">
        <f>HYPERLINK(_xlfn.TEXTBEFORE(_xlfn.TEXTAFTER(getmp3[[#This Row],[description]], "Instagram Reel:"),CHAR(10)))</f>
        <v>#N/A</v>
      </c>
    </row>
    <row r="67" spans="1:21" hidden="1" x14ac:dyDescent="0.3">
      <c r="A67" t="s">
        <v>11</v>
      </c>
      <c r="B67" t="s">
        <v>520</v>
      </c>
      <c r="C67" t="s">
        <v>521</v>
      </c>
      <c r="D67" t="s">
        <v>519</v>
      </c>
      <c r="E67" t="s">
        <v>16</v>
      </c>
      <c r="F67" t="s">
        <v>97</v>
      </c>
      <c r="G67" t="s">
        <v>523</v>
      </c>
      <c r="H67" t="s">
        <v>524</v>
      </c>
      <c r="I67" t="s">
        <v>525</v>
      </c>
      <c r="J67" t="str" cm="1">
        <f t="array" ref="J67">_xlfn.IFS(
    AND(ISNUMBER(SEARCH("Album Credits:", getmp3[[#This Row],[description]])) ), "Album",
    AND(ISNUMBER(SEARCH("Song Credits:", getmp3[[#This Row],[description]]))), "Single", AND(ISNUMBER(SEARCH("Movie Credits:", getmp3[[#This Row],[description]]))), "Movie",
    TRUE, "other"
)</f>
        <v>Single</v>
      </c>
      <c r="K67" t="str">
        <f>_xlfn.TEXTBEFORE(getmp3[[#This Row],[Title]],{":","(","-"})</f>
        <v>Tunak Tunak</v>
      </c>
      <c r="L67" t="str">
        <f>_xlfn.TEXTBEFORE(_xlfn.TEXTAFTER(getmp3[[#This Row],[description]],{"Singer:","Artist:","Singer &amp; Lyrics:","Singer/Lyrics:","Singer"}),CHAR(10))</f>
        <v xml:space="preserve"> Romy</v>
      </c>
      <c r="M67" t="str" cm="1">
        <f t="array" ref="M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7" t="str">
        <f>_xlfn.TEXTBEFORE(_xlfn.TEXTAFTER(getmp3[[#This Row],[description]],"Composer:"),CHAR(10))</f>
        <v xml:space="preserve"> Kang Sadiq </v>
      </c>
      <c r="O67" t="str">
        <f>_xlfn.TEXTBEFORE(_xlfn.TEXTAFTER(getmp3[[#This Row],[description]],CHAR(10)&amp;"Music:"),CHAR(10))</f>
        <v xml:space="preserve"> Crowny</v>
      </c>
      <c r="P67" t="e">
        <f>_xlfn.TEXTBEFORE(_xlfn.TEXTAFTER(getmp3[[#This Row],[description]],CHAR(10)&amp;"Video:"),CHAR(10))</f>
        <v>#N/A</v>
      </c>
      <c r="Q67" s="1" t="e">
        <f>HYPERLINK(_xlfn.TEXTBEFORE(_xlfn.TEXTAFTER(getmp3[[#This Row],[description]],"YouTube Music:"),CHAR(10)))</f>
        <v>#N/A</v>
      </c>
      <c r="R67" s="1" t="str">
        <f>HYPERLINK(_xlfn.TEXTBEFORE(_xlfn.TEXTAFTER(getmp3[[#This Row],[description]],"Spotify:"),CHAR(10)))</f>
        <v xml:space="preserve"> https://open.spotify.com/album/7JUM7xjz9crIdhABK7oVF4</v>
      </c>
      <c r="S67" s="1" t="str">
        <f>HYPERLINK(_xlfn.TEXTBEFORE(_xlfn.TEXTAFTER(getmp3[[#This Row],[description]],"Apple Music:"),CHAR(10)))</f>
        <v xml:space="preserve"> https://music.apple.com/in/album/tunak-tunak-from-illti-single/1794497595</v>
      </c>
      <c r="T67" s="1" t="e">
        <f>HYPERLINK(_xlfn.TEXTBEFORE(_xlfn.TEXTAFTER(getmp3[[#This Row],[description]], "JioSaavn:"),CHAR(10)))</f>
        <v>#N/A</v>
      </c>
      <c r="U67" s="1" t="e">
        <f>HYPERLINK(_xlfn.TEXTBEFORE(_xlfn.TEXTAFTER(getmp3[[#This Row],[description]], "Instagram Reel:"),CHAR(10)))</f>
        <v>#N/A</v>
      </c>
    </row>
    <row r="68" spans="1:21" hidden="1" x14ac:dyDescent="0.3">
      <c r="A68" t="s">
        <v>11</v>
      </c>
      <c r="B68" t="s">
        <v>527</v>
      </c>
      <c r="C68" t="s">
        <v>528</v>
      </c>
      <c r="D68" t="s">
        <v>526</v>
      </c>
      <c r="E68" t="s">
        <v>16</v>
      </c>
      <c r="F68" t="s">
        <v>530</v>
      </c>
      <c r="G68" t="s">
        <v>531</v>
      </c>
      <c r="H68" t="s">
        <v>532</v>
      </c>
      <c r="I68" t="s">
        <v>533</v>
      </c>
      <c r="J68" t="str" cm="1">
        <f t="array" ref="J68">_xlfn.IFS(
    AND(ISNUMBER(SEARCH("Album Credits:", getmp3[[#This Row],[description]])) ), "Album",
    AND(ISNUMBER(SEARCH("Song Credits:", getmp3[[#This Row],[description]]))), "Single", AND(ISNUMBER(SEARCH("Movie Credits:", getmp3[[#This Row],[description]]))), "Movie",
    TRUE, "other"
)</f>
        <v>Single</v>
      </c>
      <c r="K68" t="str">
        <f>_xlfn.TEXTBEFORE(getmp3[[#This Row],[Title]],{":","(","-"})</f>
        <v xml:space="preserve">Rabba Ve </v>
      </c>
      <c r="L68" t="str">
        <f>_xlfn.TEXTBEFORE(_xlfn.TEXTAFTER(getmp3[[#This Row],[description]],{"Singer:","Artist:","Singer &amp; Lyrics:","Singer/Lyrics:","Singer"}),CHAR(10))</f>
        <v xml:space="preserve"> Jyoti Nooran</v>
      </c>
      <c r="M68" t="str" cm="1">
        <f t="array" ref="M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68" t="e">
        <f>_xlfn.TEXTBEFORE(_xlfn.TEXTAFTER(getmp3[[#This Row],[description]],"Composer:"),CHAR(10))</f>
        <v>#N/A</v>
      </c>
      <c r="O68" t="str">
        <f>_xlfn.TEXTBEFORE(_xlfn.TEXTAFTER(getmp3[[#This Row],[description]],CHAR(10)&amp;"Music:"),CHAR(10))</f>
        <v xml:space="preserve"> Happy Raikoti</v>
      </c>
      <c r="P68" t="e">
        <f>_xlfn.TEXTBEFORE(_xlfn.TEXTAFTER(getmp3[[#This Row],[description]],CHAR(10)&amp;"Video:"),CHAR(10))</f>
        <v>#N/A</v>
      </c>
      <c r="Q68" s="1" t="e">
        <f>HYPERLINK(_xlfn.TEXTBEFORE(_xlfn.TEXTAFTER(getmp3[[#This Row],[description]],"YouTube Music:"),CHAR(10)))</f>
        <v>#N/A</v>
      </c>
      <c r="R68" s="1" t="str">
        <f>HYPERLINK(_xlfn.TEXTBEFORE(_xlfn.TEXTAFTER(getmp3[[#This Row],[description]],"Spotify:"),CHAR(10)))</f>
        <v xml:space="preserve"> https://open.spotify.com/album/0lxPTJpGKhc5jc5Re8gW6l</v>
      </c>
      <c r="S68" s="1" t="str">
        <f>HYPERLINK(_xlfn.TEXTBEFORE(_xlfn.TEXTAFTER(getmp3[[#This Row],[description]],"Apple Music:"),CHAR(10)))</f>
        <v xml:space="preserve"> https://music.apple.com/in/album/rabba-ve-from-majhail-single/1794497698</v>
      </c>
      <c r="T68" s="1" t="e">
        <f>HYPERLINK(_xlfn.TEXTBEFORE(_xlfn.TEXTAFTER(getmp3[[#This Row],[description]], "JioSaavn:"),CHAR(10)))</f>
        <v>#N/A</v>
      </c>
      <c r="U68" s="1" t="e">
        <f>HYPERLINK(_xlfn.TEXTBEFORE(_xlfn.TEXTAFTER(getmp3[[#This Row],[description]], "Instagram Reel:"),CHAR(10)))</f>
        <v>#N/A</v>
      </c>
    </row>
    <row r="69" spans="1:21" hidden="1" x14ac:dyDescent="0.3">
      <c r="A69" t="s">
        <v>11</v>
      </c>
      <c r="B69" t="s">
        <v>535</v>
      </c>
      <c r="C69" t="s">
        <v>536</v>
      </c>
      <c r="D69" t="s">
        <v>534</v>
      </c>
      <c r="E69" t="s">
        <v>16</v>
      </c>
      <c r="F69" t="s">
        <v>538</v>
      </c>
      <c r="G69" t="s">
        <v>539</v>
      </c>
      <c r="H69" t="s">
        <v>540</v>
      </c>
      <c r="I69" t="s">
        <v>541</v>
      </c>
      <c r="J69" t="str" cm="1">
        <f t="array" ref="J69">_xlfn.IFS(
    AND(ISNUMBER(SEARCH("Album Credits:", getmp3[[#This Row],[description]])) ), "Album",
    AND(ISNUMBER(SEARCH("Song Credits:", getmp3[[#This Row],[description]]))), "Single", AND(ISNUMBER(SEARCH("Movie Credits:", getmp3[[#This Row],[description]]))), "Movie",
    TRUE, "other"
)</f>
        <v>Single</v>
      </c>
      <c r="K69" t="str">
        <f>_xlfn.TEXTBEFORE(getmp3[[#This Row],[Title]],{":","(","-"})</f>
        <v xml:space="preserve">iLLTi </v>
      </c>
      <c r="L69" t="str">
        <f>_xlfn.TEXTBEFORE(_xlfn.TEXTAFTER(getmp3[[#This Row],[description]],{"Singer:","Artist:","Singer &amp; Lyrics:","Singer/Lyrics:","Singer"}),CHAR(10))</f>
        <v xml:space="preserve"> Mika singh </v>
      </c>
      <c r="M69" t="str" cm="1">
        <f t="array" ref="M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69" t="str">
        <f>_xlfn.TEXTBEFORE(_xlfn.TEXTAFTER(getmp3[[#This Row],[description]],"Composer:"),CHAR(10))</f>
        <v xml:space="preserve"> Kang Sadiq </v>
      </c>
      <c r="O69" t="str">
        <f>_xlfn.TEXTBEFORE(_xlfn.TEXTAFTER(getmp3[[#This Row],[description]],CHAR(10)&amp;"Music:"),CHAR(10))</f>
        <v xml:space="preserve"> Crowny</v>
      </c>
      <c r="P69" t="e">
        <f>_xlfn.TEXTBEFORE(_xlfn.TEXTAFTER(getmp3[[#This Row],[description]],CHAR(10)&amp;"Video:"),CHAR(10))</f>
        <v>#N/A</v>
      </c>
      <c r="Q69" s="1" t="e">
        <f>HYPERLINK(_xlfn.TEXTBEFORE(_xlfn.TEXTAFTER(getmp3[[#This Row],[description]],"YouTube Music:"),CHAR(10)))</f>
        <v>#N/A</v>
      </c>
      <c r="R69" s="1" t="str">
        <f>HYPERLINK(_xlfn.TEXTBEFORE(_xlfn.TEXTAFTER(getmp3[[#This Row],[description]],"Spotify:"),CHAR(10)))</f>
        <v xml:space="preserve"> https://open.spotify.com/album/66TqEtwloGTJ5whVi2L7UY</v>
      </c>
      <c r="S69" s="1" t="str">
        <f>HYPERLINK(_xlfn.TEXTBEFORE(_xlfn.TEXTAFTER(getmp3[[#This Row],[description]],"Apple Music:"),CHAR(10)))</f>
        <v xml:space="preserve"> https://music.apple.com/in/album/illti-single/1793749059</v>
      </c>
      <c r="T69" s="1" t="e">
        <f>HYPERLINK(_xlfn.TEXTBEFORE(_xlfn.TEXTAFTER(getmp3[[#This Row],[description]], "JioSaavn:"),CHAR(10)))</f>
        <v>#N/A</v>
      </c>
      <c r="U69" s="1" t="e">
        <f>HYPERLINK(_xlfn.TEXTBEFORE(_xlfn.TEXTAFTER(getmp3[[#This Row],[description]], "Instagram Reel:"),CHAR(10)))</f>
        <v>#N/A</v>
      </c>
    </row>
    <row r="70" spans="1:21" hidden="1" x14ac:dyDescent="0.3">
      <c r="A70" t="s">
        <v>11</v>
      </c>
      <c r="B70" t="s">
        <v>543</v>
      </c>
      <c r="C70" t="s">
        <v>544</v>
      </c>
      <c r="D70" t="s">
        <v>542</v>
      </c>
      <c r="E70" t="s">
        <v>16</v>
      </c>
      <c r="F70" t="s">
        <v>546</v>
      </c>
      <c r="G70" t="s">
        <v>547</v>
      </c>
      <c r="H70" t="s">
        <v>548</v>
      </c>
      <c r="I70" t="s">
        <v>549</v>
      </c>
      <c r="J70" t="str" cm="1">
        <f t="array" ref="J70">_xlfn.IFS(
    AND(ISNUMBER(SEARCH("Album Credits:", getmp3[[#This Row],[description]])) ), "Album",
    AND(ISNUMBER(SEARCH("Song Credits:", getmp3[[#This Row],[description]]))), "Single", AND(ISNUMBER(SEARCH("Movie Credits:", getmp3[[#This Row],[description]]))), "Movie",
    TRUE, "other"
)</f>
        <v>Single</v>
      </c>
      <c r="K70" t="str">
        <f>_xlfn.TEXTBEFORE(getmp3[[#This Row],[Title]],{":","(","-"})</f>
        <v xml:space="preserve">Pyar Vyar </v>
      </c>
      <c r="L70" t="str">
        <f>_xlfn.TEXTBEFORE(_xlfn.TEXTAFTER(getmp3[[#This Row],[description]],{"Singer:","Artist:","Singer &amp; Lyrics:","Singer/Lyrics:","Singer"}),CHAR(10))</f>
        <v xml:space="preserve"> Karan Randhawa</v>
      </c>
      <c r="M70" t="str" cm="1">
        <f t="array" ref="M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70" t="e">
        <f>_xlfn.TEXTBEFORE(_xlfn.TEXTAFTER(getmp3[[#This Row],[description]],"Composer:"),CHAR(10))</f>
        <v>#N/A</v>
      </c>
      <c r="O70" t="str">
        <f>_xlfn.TEXTBEFORE(_xlfn.TEXTAFTER(getmp3[[#This Row],[description]],CHAR(10)&amp;"Music:"),CHAR(10))</f>
        <v xml:space="preserve"> Happy Raikoti</v>
      </c>
      <c r="P70" t="e">
        <f>_xlfn.TEXTBEFORE(_xlfn.TEXTAFTER(getmp3[[#This Row],[description]],CHAR(10)&amp;"Video:"),CHAR(10))</f>
        <v>#N/A</v>
      </c>
      <c r="Q70" s="1" t="e">
        <f>HYPERLINK(_xlfn.TEXTBEFORE(_xlfn.TEXTAFTER(getmp3[[#This Row],[description]],"YouTube Music:"),CHAR(10)))</f>
        <v>#N/A</v>
      </c>
      <c r="R70" s="1" t="str">
        <f>HYPERLINK(_xlfn.TEXTBEFORE(_xlfn.TEXTAFTER(getmp3[[#This Row],[description]],"Spotify:"),CHAR(10)))</f>
        <v xml:space="preserve"> https://open.spotify.com/album/6bL2Byg65HROlOcNDAP1yD</v>
      </c>
      <c r="S70" s="1" t="str">
        <f>HYPERLINK(_xlfn.TEXTBEFORE(_xlfn.TEXTAFTER(getmp3[[#This Row],[description]],"Apple Music:"),CHAR(10)))</f>
        <v xml:space="preserve"> https://music.apple.com/in/album/pyar-vyar-from-majhail-single/1793152316</v>
      </c>
      <c r="T70" s="1" t="e">
        <f>HYPERLINK(_xlfn.TEXTBEFORE(_xlfn.TEXTAFTER(getmp3[[#This Row],[description]], "JioSaavn:"),CHAR(10)))</f>
        <v>#N/A</v>
      </c>
      <c r="U70" s="1" t="e">
        <f>HYPERLINK(_xlfn.TEXTBEFORE(_xlfn.TEXTAFTER(getmp3[[#This Row],[description]], "Instagram Reel:"),CHAR(10)))</f>
        <v>#N/A</v>
      </c>
    </row>
    <row r="71" spans="1:21" hidden="1" x14ac:dyDescent="0.3">
      <c r="A71" t="s">
        <v>11</v>
      </c>
      <c r="B71" t="s">
        <v>551</v>
      </c>
      <c r="C71" t="s">
        <v>552</v>
      </c>
      <c r="D71" t="s">
        <v>550</v>
      </c>
      <c r="E71" t="s">
        <v>16</v>
      </c>
      <c r="F71" t="s">
        <v>554</v>
      </c>
      <c r="G71" t="s">
        <v>555</v>
      </c>
      <c r="H71" t="s">
        <v>556</v>
      </c>
      <c r="I71" t="s">
        <v>557</v>
      </c>
      <c r="J71" t="str" cm="1">
        <f t="array" ref="J71">_xlfn.IFS(
    AND(ISNUMBER(SEARCH("Album Credits:", getmp3[[#This Row],[description]])) ), "Album",
    AND(ISNUMBER(SEARCH("Song Credits:", getmp3[[#This Row],[description]]))), "Single", AND(ISNUMBER(SEARCH("Movie Credits:", getmp3[[#This Row],[description]]))), "Movie",
    TRUE, "other"
)</f>
        <v>Movie</v>
      </c>
      <c r="K71" t="str">
        <f>_xlfn.TEXTBEFORE(getmp3[[#This Row],[Title]],{":","(","-"})</f>
        <v xml:space="preserve">iLLTi </v>
      </c>
      <c r="L71" t="str">
        <f>_xlfn.TEXTBEFORE(_xlfn.TEXTAFTER(getmp3[[#This Row],[description]],{"Singer :","Artist:","Singer &amp; Lyrics:","Singer/Lyrics:","Singer"}),CHAR(10))</f>
        <v xml:space="preserve"> Mika Singh , Romi , Master Saleem , G Khan </v>
      </c>
      <c r="M71" t="str" cm="1">
        <f t="array" ref="M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71" t="e">
        <f>_xlfn.TEXTBEFORE(_xlfn.TEXTAFTER(getmp3[[#This Row],[description]],"Composer:"),CHAR(10))</f>
        <v>#N/A</v>
      </c>
      <c r="O71" t="str">
        <f>_xlfn.TEXTBEFORE(_xlfn.TEXTAFTER(getmp3[[#This Row],[description]],CHAR(10)&amp;"Music:"),CHAR(10))</f>
        <v xml:space="preserve"> Crowny</v>
      </c>
      <c r="P71" t="e">
        <f>_xlfn.TEXTBEFORE(_xlfn.TEXTAFTER(getmp3[[#This Row],[description]],CHAR(10)&amp;"Video:"),CHAR(10))</f>
        <v>#N/A</v>
      </c>
      <c r="Q71" s="1" t="e">
        <f>HYPERLINK(_xlfn.TEXTBEFORE(_xlfn.TEXTAFTER(getmp3[[#This Row],[description]],"YouTube Music:"),CHAR(10)))</f>
        <v>#N/A</v>
      </c>
      <c r="R71" s="1" t="e">
        <f>HYPERLINK(_xlfn.TEXTBEFORE(_xlfn.TEXTAFTER(getmp3[[#This Row],[description]],"Spotify:"),CHAR(10)))</f>
        <v>#N/A</v>
      </c>
      <c r="S71" s="1" t="e">
        <f>HYPERLINK(_xlfn.TEXTBEFORE(_xlfn.TEXTAFTER(getmp3[[#This Row],[description]],"Apple Music:"),CHAR(10)))</f>
        <v>#N/A</v>
      </c>
      <c r="T71" s="1" t="e">
        <f>HYPERLINK(_xlfn.TEXTBEFORE(_xlfn.TEXTAFTER(getmp3[[#This Row],[description]], "JioSaavn:"),CHAR(10)))</f>
        <v>#N/A</v>
      </c>
      <c r="U71" s="1" t="e">
        <f>HYPERLINK(_xlfn.TEXTBEFORE(_xlfn.TEXTAFTER(getmp3[[#This Row],[description]], "Instagram Reel:"),CHAR(10)))</f>
        <v>#N/A</v>
      </c>
    </row>
    <row r="72" spans="1:21" hidden="1" x14ac:dyDescent="0.3">
      <c r="A72" t="s">
        <v>11</v>
      </c>
      <c r="B72" t="s">
        <v>559</v>
      </c>
      <c r="C72" t="s">
        <v>560</v>
      </c>
      <c r="D72" t="s">
        <v>558</v>
      </c>
      <c r="E72" t="s">
        <v>16</v>
      </c>
      <c r="F72" t="s">
        <v>562</v>
      </c>
      <c r="G72" t="s">
        <v>563</v>
      </c>
      <c r="H72" t="s">
        <v>564</v>
      </c>
      <c r="I72" t="s">
        <v>565</v>
      </c>
      <c r="J72" t="str" cm="1">
        <f t="array" ref="J72">_xlfn.IFS(
    AND(ISNUMBER(SEARCH("Album Credits:", getmp3[[#This Row],[description]])) ), "Album",
    AND(ISNUMBER(SEARCH("Song Credits:", getmp3[[#This Row],[description]]))), "Single", AND(ISNUMBER(SEARCH("Movie Credits:", getmp3[[#This Row],[description]]))), "Movie",
    TRUE, "other"
)</f>
        <v>Single</v>
      </c>
      <c r="K72" t="str">
        <f>_xlfn.TEXTBEFORE(getmp3[[#This Row],[Title]],{":","(","-"})</f>
        <v xml:space="preserve">Gallan Hundiyan </v>
      </c>
      <c r="L72" t="str">
        <f>_xlfn.TEXTBEFORE(_xlfn.TEXTAFTER(getmp3[[#This Row],[description]],{"Singer:","Artist:","Singer &amp; Lyrics:","Singer/Lyrics:","Singer"}),CHAR(10))</f>
        <v xml:space="preserve"> Gulab Sidhu</v>
      </c>
      <c r="M72" t="str" cm="1">
        <f t="array" ref="M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72" t="e">
        <f>_xlfn.TEXTBEFORE(_xlfn.TEXTAFTER(getmp3[[#This Row],[description]],"Composer:"),CHAR(10))</f>
        <v>#N/A</v>
      </c>
      <c r="O72" t="str">
        <f>_xlfn.TEXTBEFORE(_xlfn.TEXTAFTER(getmp3[[#This Row],[description]],CHAR(10)&amp;"Music:"),CHAR(10))</f>
        <v xml:space="preserve"> Happy Raikoti</v>
      </c>
      <c r="P72" t="e">
        <f>_xlfn.TEXTBEFORE(_xlfn.TEXTAFTER(getmp3[[#This Row],[description]],CHAR(10)&amp;"Video:"),CHAR(10))</f>
        <v>#N/A</v>
      </c>
      <c r="Q72" s="1" t="e">
        <f>HYPERLINK(_xlfn.TEXTBEFORE(_xlfn.TEXTAFTER(getmp3[[#This Row],[description]],"YouTube Music:"),CHAR(10)))</f>
        <v>#N/A</v>
      </c>
      <c r="R72" s="1" t="str">
        <f>HYPERLINK(_xlfn.TEXTBEFORE(_xlfn.TEXTAFTER(getmp3[[#This Row],[description]],"Spotify:"),CHAR(10)))</f>
        <v xml:space="preserve"> https://open.spotify.com/album/4eXHXXfO93us9UtOjbtpo1</v>
      </c>
      <c r="S72" s="1" t="str">
        <f>HYPERLINK(_xlfn.TEXTBEFORE(_xlfn.TEXTAFTER(getmp3[[#This Row],[description]],"Apple Music:"),CHAR(10)))</f>
        <v xml:space="preserve"> https://music.apple.com/in/album/gallan-hundiyan-from-majhail/1791545603?i=1791545604</v>
      </c>
      <c r="T72" s="1" t="e">
        <f>HYPERLINK(_xlfn.TEXTBEFORE(_xlfn.TEXTAFTER(getmp3[[#This Row],[description]], "JioSaavn:"),CHAR(10)))</f>
        <v>#N/A</v>
      </c>
      <c r="U72" s="1" t="e">
        <f>HYPERLINK(_xlfn.TEXTBEFORE(_xlfn.TEXTAFTER(getmp3[[#This Row],[description]], "Instagram Reel:"),CHAR(10)))</f>
        <v>#N/A</v>
      </c>
    </row>
    <row r="73" spans="1:21" x14ac:dyDescent="0.3">
      <c r="A73" t="s">
        <v>11</v>
      </c>
      <c r="B73" t="s">
        <v>567</v>
      </c>
      <c r="C73" t="s">
        <v>568</v>
      </c>
      <c r="D73" t="s">
        <v>566</v>
      </c>
      <c r="E73" t="s">
        <v>16</v>
      </c>
      <c r="F73" t="s">
        <v>570</v>
      </c>
      <c r="G73" t="s">
        <v>571</v>
      </c>
      <c r="H73" t="s">
        <v>572</v>
      </c>
      <c r="I73" t="s">
        <v>573</v>
      </c>
      <c r="J73" t="str" cm="1">
        <f t="array" ref="J73">_xlfn.IFS(
    AND(ISNUMBER(SEARCH("Album Credits:", getmp3[[#This Row],[description]])) ), "Album",
    AND(ISNUMBER(SEARCH("Song Credits:", getmp3[[#This Row],[description]]))), "Single", AND(ISNUMBER(SEARCH("Movie Credits:", getmp3[[#This Row],[description]]))), "Movie",
    TRUE, "other"
)</f>
        <v>Movie</v>
      </c>
      <c r="K73" t="str">
        <f>_xlfn.TEXTBEFORE(getmp3[[#This Row],[Title]],{":","(","-"})</f>
        <v xml:space="preserve">Majhail </v>
      </c>
      <c r="L73" t="e">
        <f>_xlfn.TEXTBEFORE(_xlfn.TEXTAFTER(getmp3[[#This Row],[description]],{"Singer:","Artist:","Singer &amp; Lyrics:","Singer/Lyrics:","Singer"}),CHAR(10))</f>
        <v>#N/A</v>
      </c>
      <c r="M73" t="str" cm="1">
        <f t="array" ref="M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3" t="e">
        <f>_xlfn.TEXTBEFORE(_xlfn.TEXTAFTER(getmp3[[#This Row],[description]],"Composer:"),CHAR(10))</f>
        <v>#N/A</v>
      </c>
      <c r="O73" t="e">
        <f>_xlfn.TEXTBEFORE(_xlfn.TEXTAFTER(getmp3[[#This Row],[description]],CHAR(10)&amp;"Music :"),CHAR(10))</f>
        <v>#N/A</v>
      </c>
      <c r="P73" t="e">
        <f>_xlfn.TEXTBEFORE(_xlfn.TEXTAFTER(getmp3[[#This Row],[description]],CHAR(10)&amp;"Video:"),CHAR(10))</f>
        <v>#N/A</v>
      </c>
      <c r="Q73" s="1" t="e">
        <f>HYPERLINK(_xlfn.TEXTBEFORE(_xlfn.TEXTAFTER(getmp3[[#This Row],[description]],"YouTube Music:"),CHAR(10)))</f>
        <v>#N/A</v>
      </c>
      <c r="R73" s="1" t="e">
        <f>HYPERLINK(_xlfn.TEXTBEFORE(_xlfn.TEXTAFTER(getmp3[[#This Row],[description]],"Spotify:"),CHAR(10)))</f>
        <v>#N/A</v>
      </c>
      <c r="S73" s="1" t="e">
        <f>HYPERLINK(_xlfn.TEXTBEFORE(_xlfn.TEXTAFTER(getmp3[[#This Row],[description]],"Apple Music:"),CHAR(10)))</f>
        <v>#N/A</v>
      </c>
      <c r="T73" s="1" t="e">
        <f>HYPERLINK(_xlfn.TEXTBEFORE(_xlfn.TEXTAFTER(getmp3[[#This Row],[description]], "JioSaavn:"),CHAR(10)))</f>
        <v>#N/A</v>
      </c>
      <c r="U73" s="1" t="e">
        <f>HYPERLINK(_xlfn.TEXTBEFORE(_xlfn.TEXTAFTER(getmp3[[#This Row],[description]], "Instagram Reel:"),CHAR(10)))</f>
        <v>#N/A</v>
      </c>
    </row>
    <row r="74" spans="1:21" hidden="1" x14ac:dyDescent="0.3">
      <c r="A74" t="s">
        <v>11</v>
      </c>
      <c r="B74" t="s">
        <v>575</v>
      </c>
      <c r="C74" t="s">
        <v>576</v>
      </c>
      <c r="D74" t="s">
        <v>574</v>
      </c>
      <c r="E74" t="s">
        <v>16</v>
      </c>
      <c r="F74" t="s">
        <v>578</v>
      </c>
      <c r="G74" t="s">
        <v>579</v>
      </c>
      <c r="H74" t="s">
        <v>580</v>
      </c>
      <c r="I74" t="s">
        <v>581</v>
      </c>
      <c r="J74" t="str" cm="1">
        <f t="array" ref="J74">_xlfn.IFS(
    AND(ISNUMBER(SEARCH("Album Credits:", getmp3[[#This Row],[description]])) ), "Album",
    AND(ISNUMBER(SEARCH("Song Credits:", getmp3[[#This Row],[description]]))), "Single", AND(ISNUMBER(SEARCH("Movie Credits:", getmp3[[#This Row],[description]]))), "Movie",
    TRUE, "other"
)</f>
        <v>Single</v>
      </c>
      <c r="K74" t="str">
        <f>_xlfn.TEXTBEFORE(getmp3[[#This Row],[Title]],{":","(","-"})</f>
        <v xml:space="preserve">Majhail Anthem </v>
      </c>
      <c r="L74" t="str">
        <f>_xlfn.TEXTBEFORE(_xlfn.TEXTAFTER(getmp3[[#This Row],[description]],{"Singer:","Artist:","Singer &amp; Lyrics:","Singer/Lyrics:","Singer"}),CHAR(10))</f>
        <v xml:space="preserve"> Karan Randhawa</v>
      </c>
      <c r="M74" t="str" cm="1">
        <f t="array" ref="M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Onkar Malhi</v>
      </c>
      <c r="N74" t="e">
        <f>_xlfn.TEXTBEFORE(_xlfn.TEXTAFTER(getmp3[[#This Row],[description]],"Composer:"),CHAR(10))</f>
        <v>#N/A</v>
      </c>
      <c r="O74" t="str">
        <f>_xlfn.TEXTBEFORE(_xlfn.TEXTAFTER(getmp3[[#This Row],[description]],CHAR(10)&amp;"Music:"),CHAR(10))</f>
        <v xml:space="preserve"> Deep Jandu</v>
      </c>
      <c r="P74" t="e">
        <f>_xlfn.TEXTBEFORE(_xlfn.TEXTAFTER(getmp3[[#This Row],[description]],CHAR(10)&amp;"Video:"),CHAR(10))</f>
        <v>#N/A</v>
      </c>
      <c r="Q74" s="1" t="e">
        <f>HYPERLINK(_xlfn.TEXTBEFORE(_xlfn.TEXTAFTER(getmp3[[#This Row],[description]],"YouTube Music:"),CHAR(10)))</f>
        <v>#N/A</v>
      </c>
      <c r="R74" s="1" t="str">
        <f>HYPERLINK(_xlfn.TEXTBEFORE(_xlfn.TEXTAFTER(getmp3[[#This Row],[description]],"Spotify:"),CHAR(10)))</f>
        <v xml:space="preserve"> https://open.spotify.com/album/1V4cW9gOVgxXBqhAVTUOiF</v>
      </c>
      <c r="S74" s="1" t="str">
        <f>HYPERLINK(_xlfn.TEXTBEFORE(_xlfn.TEXTAFTER(getmp3[[#This Row],[description]],"Apple Music:"),CHAR(10)))</f>
        <v xml:space="preserve"> https://music.apple.com/in/album/majhail-anthem-from-majhail-single/1791544962</v>
      </c>
      <c r="T74" s="1" t="e">
        <f>HYPERLINK(_xlfn.TEXTBEFORE(_xlfn.TEXTAFTER(getmp3[[#This Row],[description]], "JioSaavn:"),CHAR(10)))</f>
        <v>#N/A</v>
      </c>
      <c r="U74" s="1" t="e">
        <f>HYPERLINK(_xlfn.TEXTBEFORE(_xlfn.TEXTAFTER(getmp3[[#This Row],[description]], "Instagram Reel:"),CHAR(10)))</f>
        <v>#N/A</v>
      </c>
    </row>
    <row r="75" spans="1:21" hidden="1" x14ac:dyDescent="0.3">
      <c r="A75" t="s">
        <v>11</v>
      </c>
      <c r="B75" t="s">
        <v>583</v>
      </c>
      <c r="C75" t="s">
        <v>584</v>
      </c>
      <c r="D75" t="s">
        <v>582</v>
      </c>
      <c r="E75" t="s">
        <v>16</v>
      </c>
      <c r="F75" t="s">
        <v>338</v>
      </c>
      <c r="G75" t="s">
        <v>586</v>
      </c>
      <c r="H75" t="s">
        <v>587</v>
      </c>
      <c r="I75" t="s">
        <v>588</v>
      </c>
      <c r="J75" t="str" cm="1">
        <f t="array" ref="J75">_xlfn.IFS(
    AND(ISNUMBER(SEARCH("Album Credits:", getmp3[[#This Row],[description]])) ), "Album",
    AND(ISNUMBER(SEARCH("Song Credits:", getmp3[[#This Row],[description]]))), "Single", AND(ISNUMBER(SEARCH("Movie Credits:", getmp3[[#This Row],[description]]))), "Movie",
    TRUE, "other"
)</f>
        <v>Single</v>
      </c>
      <c r="K75" t="str">
        <f>_xlfn.TEXTBEFORE(getmp3[[#This Row],[Title]],{":","(","-"})</f>
        <v>Sohneya</v>
      </c>
      <c r="L75" t="str">
        <f>_xlfn.TEXTBEFORE(_xlfn.TEXTAFTER(getmp3[[#This Row],[description]],{"Singer:","Artist:","Singer &amp; Lyrics:","Singer/Lyrics:","Singer"}),CHAR(10))</f>
        <v xml:space="preserve"> Sunidhi Chauhan &amp; Happy Raikoti</v>
      </c>
      <c r="M75" t="str" cm="1">
        <f t="array" ref="M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75" t="e">
        <f>_xlfn.TEXTBEFORE(_xlfn.TEXTAFTER(getmp3[[#This Row],[description]],"Composer:"),CHAR(10))</f>
        <v>#N/A</v>
      </c>
      <c r="O75" t="str">
        <f>_xlfn.TEXTBEFORE(_xlfn.TEXTAFTER(getmp3[[#This Row],[description]],CHAR(10)&amp;"Music:"),CHAR(10))</f>
        <v xml:space="preserve"> Happy Raikoti</v>
      </c>
      <c r="P75" t="e">
        <f>_xlfn.TEXTBEFORE(_xlfn.TEXTAFTER(getmp3[[#This Row],[description]],CHAR(10)&amp;"Video:"),CHAR(10))</f>
        <v>#N/A</v>
      </c>
      <c r="Q75" s="1" t="e">
        <f>HYPERLINK(_xlfn.TEXTBEFORE(_xlfn.TEXTAFTER(getmp3[[#This Row],[description]],"YouTube Music:"),CHAR(10)))</f>
        <v>#N/A</v>
      </c>
      <c r="R75" s="1" t="str">
        <f>HYPERLINK(_xlfn.TEXTBEFORE(_xlfn.TEXTAFTER(getmp3[[#This Row],[description]],"Spotify:"),CHAR(10)))</f>
        <v xml:space="preserve"> https://open.spotify.com/album/09v1W0BjLuypgUrdm7tHbv</v>
      </c>
      <c r="S75" s="1" t="str">
        <f>HYPERLINK(_xlfn.TEXTBEFORE(_xlfn.TEXTAFTER(getmp3[[#This Row],[description]],"Apple Music:"),CHAR(10)))</f>
        <v xml:space="preserve"> https://music.apple.com/in/album/sohneya-from-majhail/1790856214?i=1790856215</v>
      </c>
      <c r="T75" s="1" t="e">
        <f>HYPERLINK(_xlfn.TEXTBEFORE(_xlfn.TEXTAFTER(getmp3[[#This Row],[description]], "JioSaavn:"),CHAR(10)))</f>
        <v>#N/A</v>
      </c>
      <c r="U75" s="1" t="e">
        <f>HYPERLINK(_xlfn.TEXTBEFORE(_xlfn.TEXTAFTER(getmp3[[#This Row],[description]], "Instagram Reel:"),CHAR(10)))</f>
        <v>#N/A</v>
      </c>
    </row>
    <row r="76" spans="1:21" x14ac:dyDescent="0.3">
      <c r="A76" t="s">
        <v>11</v>
      </c>
      <c r="B76" t="s">
        <v>590</v>
      </c>
      <c r="C76" t="s">
        <v>591</v>
      </c>
      <c r="D76" t="s">
        <v>589</v>
      </c>
      <c r="E76" t="s">
        <v>16</v>
      </c>
      <c r="F76" t="s">
        <v>593</v>
      </c>
      <c r="G76" t="s">
        <v>594</v>
      </c>
      <c r="H76" t="s">
        <v>595</v>
      </c>
      <c r="I76" t="s">
        <v>596</v>
      </c>
      <c r="J76" t="str" cm="1">
        <f t="array" ref="J76">_xlfn.IFS(
    AND(ISNUMBER(SEARCH("Album Credits:", getmp3[[#This Row],[description]])) ), "Album",
    AND(ISNUMBER(SEARCH("Song Credits:", getmp3[[#This Row],[description]]))), "Single", AND(ISNUMBER(SEARCH("Movie Credits:", getmp3[[#This Row],[description]]))), "Movie",
    TRUE, "other"
)</f>
        <v>Movie</v>
      </c>
      <c r="K76" t="str">
        <f>_xlfn.TEXTBEFORE(getmp3[[#This Row],[Title]],{":","(","-"})</f>
        <v xml:space="preserve">MAJHAIL </v>
      </c>
      <c r="L76" t="str">
        <f>_xlfn.TEXTBEFORE(_xlfn.TEXTAFTER(getmp3[[#This Row],[description]],{"Singer :","Artist:","Singer &amp; Lyrics:","Singer/Lyrics:","Singer"}),CHAR(10))</f>
        <v xml:space="preserve"> Sunidhi Chauhan , Jyoti Nooran Amrit Maan , Deep Jandu , Prem Dhillon , Gulab Sidhu , Karan Randhawa , Happy Raikoti </v>
      </c>
      <c r="M76" t="str" cm="1">
        <f t="array" ref="M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 , Prem Dhillon , Amrit Maan , Onkar</v>
      </c>
      <c r="N76" t="e">
        <f>_xlfn.TEXTBEFORE(_xlfn.TEXTAFTER(getmp3[[#This Row],[description]],"Composer:"),CHAR(10))</f>
        <v>#N/A</v>
      </c>
      <c r="O76" t="str">
        <f>_xlfn.TEXTBEFORE(_xlfn.TEXTAFTER(getmp3[[#This Row],[description]],CHAR(10)&amp;"Music :"),CHAR(10))</f>
        <v xml:space="preserve"> Happy Raikoti , Deep Jandu , Rass</v>
      </c>
      <c r="P76" t="e">
        <f>_xlfn.TEXTBEFORE(_xlfn.TEXTAFTER(getmp3[[#This Row],[description]],CHAR(10)&amp;"Video:"),CHAR(10))</f>
        <v>#N/A</v>
      </c>
      <c r="Q76" s="1" t="e">
        <f>HYPERLINK(_xlfn.TEXTBEFORE(_xlfn.TEXTAFTER(getmp3[[#This Row],[description]],"YouTube Music:"),CHAR(10)))</f>
        <v>#N/A</v>
      </c>
      <c r="R76" s="1" t="e">
        <f>HYPERLINK(_xlfn.TEXTBEFORE(_xlfn.TEXTAFTER(getmp3[[#This Row],[description]],"Spotify:"),CHAR(10)))</f>
        <v>#N/A</v>
      </c>
      <c r="S76" s="1" t="e">
        <f>HYPERLINK(_xlfn.TEXTBEFORE(_xlfn.TEXTAFTER(getmp3[[#This Row],[description]],"Apple Music:"),CHAR(10)))</f>
        <v>#N/A</v>
      </c>
      <c r="T76" s="1" t="e">
        <f>HYPERLINK(_xlfn.TEXTBEFORE(_xlfn.TEXTAFTER(getmp3[[#This Row],[description]], "JioSaavn:"),CHAR(10)))</f>
        <v>#N/A</v>
      </c>
      <c r="U76" s="1" t="e">
        <f>HYPERLINK(_xlfn.TEXTBEFORE(_xlfn.TEXTAFTER(getmp3[[#This Row],[description]], "Instagram Reel:"),CHAR(10)))</f>
        <v>#N/A</v>
      </c>
    </row>
    <row r="77" spans="1:21" hidden="1" x14ac:dyDescent="0.3">
      <c r="A77" t="s">
        <v>11</v>
      </c>
      <c r="B77" t="s">
        <v>598</v>
      </c>
      <c r="C77" t="s">
        <v>599</v>
      </c>
      <c r="D77" t="s">
        <v>597</v>
      </c>
      <c r="E77" t="s">
        <v>16</v>
      </c>
      <c r="F77" t="s">
        <v>601</v>
      </c>
      <c r="G77" t="s">
        <v>602</v>
      </c>
      <c r="H77" t="s">
        <v>603</v>
      </c>
      <c r="I77" t="s">
        <v>604</v>
      </c>
      <c r="J77" t="str" cm="1">
        <f t="array" ref="J77">_xlfn.IFS(
    AND(ISNUMBER(SEARCH("Album Credits:", getmp3[[#This Row],[description]])) ), "Album",
    AND(ISNUMBER(SEARCH("Song Credits:", getmp3[[#This Row],[description]]))), "Single", AND(ISNUMBER(SEARCH("Movie Credits:", getmp3[[#This Row],[description]]))), "Movie",
    TRUE, "other"
)</f>
        <v>Single</v>
      </c>
      <c r="K77" t="str">
        <f>_xlfn.TEXTBEFORE(getmp3[[#This Row],[Title]],{":","(","-"})</f>
        <v>Hadd Todta</v>
      </c>
      <c r="L77" t="str">
        <f>_xlfn.TEXTBEFORE(_xlfn.TEXTAFTER(getmp3[[#This Row],[description]],{"Singer:","Artist:","Singer &amp; Lyrics:","Singer/Lyrics:","Singer"}),CHAR(10))</f>
        <v xml:space="preserve"> Amrit Maan, Deep Jandu</v>
      </c>
      <c r="M77" t="str" cm="1">
        <f t="array" ref="M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77" t="e">
        <f>_xlfn.TEXTBEFORE(_xlfn.TEXTAFTER(getmp3[[#This Row],[description]],"Composer:"),CHAR(10))</f>
        <v>#N/A</v>
      </c>
      <c r="O77" t="str">
        <f>_xlfn.TEXTBEFORE(_xlfn.TEXTAFTER(getmp3[[#This Row],[description]],CHAR(10)&amp;"Music:"),CHAR(10))</f>
        <v xml:space="preserve"> Deep Jandu</v>
      </c>
      <c r="P77" t="e">
        <f>_xlfn.TEXTBEFORE(_xlfn.TEXTAFTER(getmp3[[#This Row],[description]],CHAR(10)&amp;"Video:"),CHAR(10))</f>
        <v>#N/A</v>
      </c>
      <c r="Q77" s="1" t="str">
        <f>HYPERLINK(_xlfn.TEXTBEFORE(_xlfn.TEXTAFTER(getmp3[[#This Row],[description]],"YouTube Music:"),CHAR(10)))</f>
        <v xml:space="preserve"> https://music.youtube.com/playlist?list=OLAK5uy_m8wjfgLJ1OgKuWDgfVHqOU2Kc2JruvRkA&amp;si=dnv9tR4Ht_e6sXa5</v>
      </c>
      <c r="R77" s="1" t="str">
        <f>HYPERLINK(_xlfn.TEXTBEFORE(_xlfn.TEXTAFTER(getmp3[[#This Row],[description]],"Spotify:"),CHAR(10)))</f>
        <v xml:space="preserve"> https://open.spotify.com/album/76TqXlblGWmMvVNLJtNw0I?si=QafkIbXYQxCegk7LePT86Q</v>
      </c>
      <c r="S77" s="1" t="str">
        <f>HYPERLINK(_xlfn.TEXTBEFORE(_xlfn.TEXTAFTER(getmp3[[#This Row],[description]],"Apple Music:"),CHAR(10)))</f>
        <v xml:space="preserve"> https://music.apple.com/us/album/hadd-todta-from-majhail-single/1789307095</v>
      </c>
      <c r="T77" s="1" t="str">
        <f>HYPERLINK(_xlfn.TEXTBEFORE(_xlfn.TEXTAFTER(getmp3[[#This Row],[description]], "JioSaavn:"),CHAR(10)))</f>
        <v xml:space="preserve"> https://www.jiosaavn.com/song/hadd-todta-from-majhail-from-majhail/Fw80QDZjQgc</v>
      </c>
      <c r="U77" s="1" t="str">
        <f>HYPERLINK(_xlfn.TEXTBEFORE(_xlfn.TEXTAFTER(getmp3[[#This Row],[description]], "Instagram Reel:"),CHAR(10)))</f>
        <v/>
      </c>
    </row>
    <row r="78" spans="1:21" hidden="1" x14ac:dyDescent="0.3">
      <c r="A78" t="s">
        <v>11</v>
      </c>
      <c r="B78" t="s">
        <v>606</v>
      </c>
      <c r="C78" t="s">
        <v>607</v>
      </c>
      <c r="D78" t="s">
        <v>605</v>
      </c>
      <c r="E78" t="s">
        <v>16</v>
      </c>
      <c r="F78" t="s">
        <v>609</v>
      </c>
      <c r="G78" t="s">
        <v>610</v>
      </c>
      <c r="H78" t="s">
        <v>611</v>
      </c>
      <c r="I78" t="s">
        <v>612</v>
      </c>
      <c r="J78" t="str" cm="1">
        <f t="array" ref="J78">_xlfn.IFS(
    AND(ISNUMBER(SEARCH("Album Credits:", getmp3[[#This Row],[description]])) ), "Album",
    AND(ISNUMBER(SEARCH("Song Credits:", getmp3[[#This Row],[description]]))), "Single", AND(ISNUMBER(SEARCH("Movie Credits:", getmp3[[#This Row],[description]]))), "Movie",
    TRUE, "other"
)</f>
        <v>other</v>
      </c>
      <c r="K78" t="str">
        <f>_xlfn.TEXTBEFORE(getmp3[[#This Row],[Title]],{":","(","-"})</f>
        <v>Amli Boyfriend</v>
      </c>
      <c r="L78" t="str">
        <f>IF(
    ISNUMBER(SEARCH("Singer", getmp3[[#This Row],[description]])),
    TRIM(_xlfn.TEXTBEFORE(_xlfn.TEXTAFTER(_xlfn.TEXTAFTER(getmp3[[#This Row],[description]], "Singer"), {":","-"}), CHAR(10), , , 1)),
    "NILL"
)</f>
        <v>Vadda Grewal</v>
      </c>
      <c r="M78" t="str" cm="1">
        <f t="array" ref="M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Sidhu Jajjal</v>
      </c>
      <c r="N78" t="str">
        <f>_xlfn.TEXTBEFORE(_xlfn.TEXTAFTER(getmp3[[#This Row],[description]],"Composer:"),CHAR(10))</f>
        <v xml:space="preserve"> Vadda Grewal</v>
      </c>
      <c r="O78" t="str">
        <f>_xlfn.TEXTBEFORE(_xlfn.TEXTAFTER(getmp3[[#This Row],[description]],CHAR(10)&amp;"Music:"),CHAR(10))</f>
        <v xml:space="preserve"> Geet</v>
      </c>
      <c r="P78" t="str">
        <f>_xlfn.TEXTBEFORE(_xlfn.TEXTAFTER(getmp3[[#This Row],[description]],CHAR(10)&amp;"Video:"),CHAR(10))</f>
        <v xml:space="preserve"> Bigthought Films</v>
      </c>
      <c r="Q78" s="1" t="e">
        <f>HYPERLINK(_xlfn.TEXTBEFORE(_xlfn.TEXTAFTER(getmp3[[#This Row],[description]],"YouTube Music:"),CHAR(10)))</f>
        <v>#N/A</v>
      </c>
      <c r="R78" s="1" t="str">
        <f>HYPERLINK(_xlfn.TEXTBEFORE(_xlfn.TEXTAFTER(getmp3[[#This Row],[description]],"Spotify:"),CHAR(10)))</f>
        <v xml:space="preserve"> https://open.spotify.com/album/2FIMVMCyrq3e1JoeI51x5t</v>
      </c>
      <c r="S78" s="1" t="str">
        <f>HYPERLINK(_xlfn.TEXTBEFORE(_xlfn.TEXTAFTER(getmp3[[#This Row],[description]],"Apple Music:"),CHAR(10)))</f>
        <v xml:space="preserve"> https://music.apple.com/in/album/no-smoking-ep/1774530833</v>
      </c>
      <c r="T78" s="1" t="e">
        <f>HYPERLINK(_xlfn.TEXTBEFORE(_xlfn.TEXTAFTER(getmp3[[#This Row],[description]], "JioSaavn:"),CHAR(10)))</f>
        <v>#N/A</v>
      </c>
      <c r="U78" s="1" t="e">
        <f>HYPERLINK(_xlfn.TEXTBEFORE(_xlfn.TEXTAFTER(getmp3[[#This Row],[description]], "Instagram Reel:"),CHAR(10)))</f>
        <v>#N/A</v>
      </c>
    </row>
    <row r="79" spans="1:21" hidden="1" x14ac:dyDescent="0.3">
      <c r="A79" t="s">
        <v>11</v>
      </c>
      <c r="B79" t="s">
        <v>614</v>
      </c>
      <c r="C79" t="s">
        <v>615</v>
      </c>
      <c r="D79" t="s">
        <v>613</v>
      </c>
      <c r="E79" t="s">
        <v>16</v>
      </c>
      <c r="F79" t="s">
        <v>214</v>
      </c>
      <c r="G79" t="s">
        <v>617</v>
      </c>
      <c r="H79" t="s">
        <v>618</v>
      </c>
      <c r="I79" t="s">
        <v>619</v>
      </c>
      <c r="J79" t="str" cm="1">
        <f t="array" ref="J79">_xlfn.IFS(
    AND(ISNUMBER(SEARCH("Album Credits:", getmp3[[#This Row],[description]])) ), "Album",
    AND(ISNUMBER(SEARCH("Song Credits:", getmp3[[#This Row],[description]]))), "Single", AND(ISNUMBER(SEARCH("Movie Credits:", getmp3[[#This Row],[description]]))), "Movie",
    TRUE, "other"
)</f>
        <v>other</v>
      </c>
      <c r="K79" t="str">
        <f>_xlfn.TEXTBEFORE(getmp3[[#This Row],[Title]],{":","(","-"})</f>
        <v xml:space="preserve">Defender </v>
      </c>
      <c r="L79" t="str">
        <f>_xlfn.TEXTBEFORE(_xlfn.TEXTAFTER(getmp3[[#This Row],[description]],{"Singer:","Artist:","Singer &amp; Lyrics:","Singer/Lyrics:","Singer"}),CHAR(10))</f>
        <v xml:space="preserve"> Harf Cheema Ft. Sudesh Kumari</v>
      </c>
      <c r="M79" t="str" cm="1">
        <f t="array" ref="M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79" t="str">
        <f>_xlfn.TEXTBEFORE(_xlfn.TEXTAFTER(getmp3[[#This Row],[description]],"Composer:"),CHAR(10))</f>
        <v xml:space="preserve"> Harf Cheema</v>
      </c>
      <c r="O79" t="str">
        <f>_xlfn.TEXTBEFORE(_xlfn.TEXTAFTER(getmp3[[#This Row],[description]],CHAR(10)&amp;"Music:"),CHAR(10))</f>
        <v xml:space="preserve"> Bull music</v>
      </c>
      <c r="P79" t="str">
        <f>_xlfn.TEXTBEFORE(_xlfn.TEXTAFTER(getmp3[[#This Row],[description]],CHAR(10)&amp;"Video:"),CHAR(10))</f>
        <v xml:space="preserve"> Hitesh Arora</v>
      </c>
      <c r="Q79" s="1" t="e">
        <f>HYPERLINK(_xlfn.TEXTBEFORE(_xlfn.TEXTAFTER(getmp3[[#This Row],[description]],"YouTube Music:"),CHAR(10)))</f>
        <v>#N/A</v>
      </c>
      <c r="R79" s="1" t="e">
        <f>HYPERLINK(_xlfn.TEXTBEFORE(_xlfn.TEXTAFTER(getmp3[[#This Row],[description]],"Spotify:"),CHAR(10)))</f>
        <v>#N/A</v>
      </c>
      <c r="S79" s="1" t="e">
        <f>HYPERLINK(_xlfn.TEXTBEFORE(_xlfn.TEXTAFTER(getmp3[[#This Row],[description]],"Apple Music:"),CHAR(10)))</f>
        <v>#N/A</v>
      </c>
      <c r="T79" s="1" t="e">
        <f>HYPERLINK(_xlfn.TEXTBEFORE(_xlfn.TEXTAFTER(getmp3[[#This Row],[description]], "JioSaavn:"),CHAR(10)))</f>
        <v>#N/A</v>
      </c>
      <c r="U79" s="1" t="e">
        <f>HYPERLINK(_xlfn.TEXTBEFORE(_xlfn.TEXTAFTER(getmp3[[#This Row],[description]], "Instagram Reel:"),CHAR(10)))</f>
        <v>#N/A</v>
      </c>
    </row>
    <row r="80" spans="1:21" x14ac:dyDescent="0.3">
      <c r="A80" t="s">
        <v>11</v>
      </c>
      <c r="B80" t="s">
        <v>621</v>
      </c>
      <c r="C80" t="s">
        <v>622</v>
      </c>
      <c r="D80" t="s">
        <v>620</v>
      </c>
      <c r="E80" t="s">
        <v>16</v>
      </c>
      <c r="F80" t="s">
        <v>593</v>
      </c>
      <c r="G80" t="s">
        <v>624</v>
      </c>
      <c r="H80" t="s">
        <v>625</v>
      </c>
      <c r="I80" t="s">
        <v>626</v>
      </c>
      <c r="J80" t="str" cm="1">
        <f t="array" ref="J80">_xlfn.IFS(
    AND(ISNUMBER(SEARCH("Album Credits:", getmp3[[#This Row],[description]])) ), "Album",
    AND(ISNUMBER(SEARCH("Song Credits:", getmp3[[#This Row],[description]]))), "Single", AND(ISNUMBER(SEARCH("Movie Credits:", getmp3[[#This Row],[description]]))), "Movie",
    TRUE, "other"
)</f>
        <v>Single</v>
      </c>
      <c r="K80" t="str">
        <f>_xlfn.TEXTBEFORE(getmp3[[#This Row],[Title]],{":","(","-"})</f>
        <v xml:space="preserve">MAJHAIL </v>
      </c>
      <c r="L80" t="str">
        <f>IF(
    ISNUMBER(SEARCH("Singer", getmp3[[#This Row],[description]])),
    TRIM(_xlfn.TEXTBEFORE(_xlfn.TEXTAFTER(_xlfn.TEXTAFTER(getmp3[[#This Row],[description]], "Singer"), {":","-"}), CHAR(10), , , 1)),
    "NILL"
)</f>
        <v>Prem Dhillon</v>
      </c>
      <c r="M80" t="str" cm="1">
        <f t="array" ref="M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Prem Dhillon</v>
      </c>
      <c r="N80" t="e">
        <f>_xlfn.TEXTBEFORE(_xlfn.TEXTAFTER(getmp3[[#This Row],[description]],"Composer:"),CHAR(10))</f>
        <v>#N/A</v>
      </c>
      <c r="O80" t="e">
        <f>_xlfn.TEXTBEFORE(_xlfn.TEXTAFTER(getmp3[[#This Row],[description]],CHAR(10)&amp;"Music :"),CHAR(10))</f>
        <v>#N/A</v>
      </c>
      <c r="P80" t="e">
        <f>_xlfn.TEXTBEFORE(_xlfn.TEXTAFTER(getmp3[[#This Row],[description]],CHAR(10)&amp;"Video:"),CHAR(10))</f>
        <v>#N/A</v>
      </c>
      <c r="Q80" s="1" t="str">
        <f>HYPERLINK(_xlfn.TEXTBEFORE(_xlfn.TEXTAFTER(getmp3[[#This Row],[description]],"YouTube Music:"),CHAR(10)))</f>
        <v xml:space="preserve"> https://music.youtube.com/watch?v=eXW07lV7_yM&amp;si=bKETn4hKOeWQPwlP</v>
      </c>
      <c r="R80" s="1" t="str">
        <f>HYPERLINK(_xlfn.TEXTBEFORE(_xlfn.TEXTAFTER(getmp3[[#This Row],[description]],"Spotify:"),CHAR(10)))</f>
        <v xml:space="preserve"> https://open.spotify.com/album/51nwNRYw6uBFk7n4GVanoB?si=zFng_FizQhSDYnlH_bQZSg</v>
      </c>
      <c r="S80" s="1" t="str">
        <f>HYPERLINK(_xlfn.TEXTBEFORE(_xlfn.TEXTAFTER(getmp3[[#This Row],[description]],"Apple Music:"),CHAR(10)))</f>
        <v xml:space="preserve"> https://music.apple.com/us/album/majhail/1784984522?i=1784984575</v>
      </c>
      <c r="T80" s="1" t="str">
        <f>HYPERLINK(_xlfn.TEXTBEFORE(_xlfn.TEXTAFTER(getmp3[[#This Row],[description]], "JioSaavn:"),CHAR(10)))</f>
        <v xml:space="preserve"> https://www.jiosaavn.com/album/majhail/pW7DY0mlzcw_</v>
      </c>
      <c r="U80" s="1" t="e">
        <f>HYPERLINK(_xlfn.TEXTBEFORE(_xlfn.TEXTAFTER(getmp3[[#This Row],[description]], "Instagram Reel:"),CHAR(10)))</f>
        <v>#N/A</v>
      </c>
    </row>
    <row r="81" spans="1:21" hidden="1" x14ac:dyDescent="0.3">
      <c r="A81" t="s">
        <v>11</v>
      </c>
      <c r="B81" t="s">
        <v>628</v>
      </c>
      <c r="C81" t="s">
        <v>629</v>
      </c>
      <c r="D81" t="s">
        <v>627</v>
      </c>
      <c r="E81" t="s">
        <v>16</v>
      </c>
      <c r="F81" t="s">
        <v>145</v>
      </c>
      <c r="G81" t="s">
        <v>631</v>
      </c>
      <c r="H81" t="s">
        <v>632</v>
      </c>
      <c r="I81" t="s">
        <v>633</v>
      </c>
      <c r="J81" t="str" cm="1">
        <f t="array" ref="J81">_xlfn.IFS(
    AND(ISNUMBER(SEARCH("Album Credits:", getmp3[[#This Row],[description]])) ), "Album",
    AND(ISNUMBER(SEARCH("Song Credits:", getmp3[[#This Row],[description]]))), "Single", AND(ISNUMBER(SEARCH("Movie Credits:", getmp3[[#This Row],[description]]))), "Movie",
    TRUE, "other"
)</f>
        <v>other</v>
      </c>
      <c r="K81" t="str">
        <f>_xlfn.TEXTBEFORE(getmp3[[#This Row],[Title]],{":","(","-"})</f>
        <v xml:space="preserve">Attitude </v>
      </c>
      <c r="L81" t="str">
        <f>_xlfn.TEXTBEFORE(_xlfn.TEXTAFTER(getmp3[[#This Row],[description]],{"Singer:","Artist:","Singer &amp; Lyrics:","Singer/Lyrics:","Singer"}),CHAR(10))</f>
        <v xml:space="preserve"> Harf Cheema Ft. Jasmeen Akhtar</v>
      </c>
      <c r="M81" t="str" cm="1">
        <f t="array" ref="M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1" t="str">
        <f>_xlfn.TEXTBEFORE(_xlfn.TEXTAFTER(getmp3[[#This Row],[description]],"Composer:"),CHAR(10))</f>
        <v xml:space="preserve"> Harf Cheema</v>
      </c>
      <c r="O81" t="str">
        <f>_xlfn.TEXTBEFORE(_xlfn.TEXTAFTER(getmp3[[#This Row],[description]],CHAR(10)&amp;"Music:"),CHAR(10))</f>
        <v xml:space="preserve"> Bull Music</v>
      </c>
      <c r="P81" t="str">
        <f>_xlfn.TEXTBEFORE(_xlfn.TEXTAFTER(getmp3[[#This Row],[description]],CHAR(10)&amp;"Video:"),CHAR(10))</f>
        <v xml:space="preserve"> Diljot Garcha</v>
      </c>
      <c r="Q81" s="1" t="str">
        <f>HYPERLINK(_xlfn.TEXTBEFORE(_xlfn.TEXTAFTER(getmp3[[#This Row],[description]],"YouTube Music:"),CHAR(10)))</f>
        <v xml:space="preserve"> https://music.youtube.com/playlist?list=OLAK5uy_lY7EqRNqe1lLEP1BQsRz_BDUejpPZAYGs&amp;si=0f8L6al_4NNeyEHz</v>
      </c>
      <c r="R81" s="1" t="str">
        <f>HYPERLINK(_xlfn.TEXTBEFORE(_xlfn.TEXTAFTER(getmp3[[#This Row],[description]],"Spotify:"),CHAR(10)))</f>
        <v xml:space="preserve"> https://open.spotify.com/album/6ukTEfsBa5GIp9nOJQTLkw?si=pfnZWd-KTKW2o_mcL8cbhA</v>
      </c>
      <c r="S81" s="1" t="str">
        <f>HYPERLINK(_xlfn.TEXTBEFORE(_xlfn.TEXTAFTER(getmp3[[#This Row],[description]],"Apple Music:"),CHAR(10)))</f>
        <v xml:space="preserve"> https://music.apple.com/us/album/future-folk-ep/1781681641</v>
      </c>
      <c r="T81" s="1" t="str">
        <f>HYPERLINK(_xlfn.TEXTBEFORE(_xlfn.TEXTAFTER(getmp3[[#This Row],[description]], "JioSaavn:"),CHAR(10)))</f>
        <v xml:space="preserve"> https://www.jiosaavn.com/album/future-folk/teM4CMCo3ks_</v>
      </c>
      <c r="U81" s="1" t="e">
        <f>HYPERLINK(_xlfn.TEXTBEFORE(_xlfn.TEXTAFTER(getmp3[[#This Row],[description]], "Instagram Reel:"),CHAR(10)))</f>
        <v>#N/A</v>
      </c>
    </row>
    <row r="82" spans="1:21" hidden="1" x14ac:dyDescent="0.3">
      <c r="A82" t="s">
        <v>11</v>
      </c>
      <c r="B82" t="s">
        <v>635</v>
      </c>
      <c r="C82" t="s">
        <v>636</v>
      </c>
      <c r="D82" t="s">
        <v>634</v>
      </c>
      <c r="E82" t="s">
        <v>16</v>
      </c>
      <c r="F82" t="s">
        <v>214</v>
      </c>
      <c r="G82" t="s">
        <v>638</v>
      </c>
      <c r="H82" t="s">
        <v>639</v>
      </c>
      <c r="I82" t="s">
        <v>640</v>
      </c>
      <c r="J82" t="str" cm="1">
        <f t="array" ref="J82">_xlfn.IFS(
    AND(ISNUMBER(SEARCH("Album Credits:", getmp3[[#This Row],[description]])) ), "Album",
    AND(ISNUMBER(SEARCH("Song Credits:", getmp3[[#This Row],[description]]))), "Single", AND(ISNUMBER(SEARCH("Movie Credits:", getmp3[[#This Row],[description]]))), "Movie",
    TRUE, "other"
)</f>
        <v>Single</v>
      </c>
      <c r="K82" t="str">
        <f>_xlfn.TEXTBEFORE(getmp3[[#This Row],[Title]],{":","(","-"})</f>
        <v xml:space="preserve">Weekend Lalkare </v>
      </c>
      <c r="L82" t="str">
        <f>_xlfn.TEXTBEFORE(_xlfn.TEXTAFTER(getmp3[[#This Row],[description]],{"Singer:","Artist:","Singer &amp; Lyrics:","Singer/Lyrics:","Singer"}),CHAR(10))</f>
        <v xml:space="preserve"> Ricky Chahal </v>
      </c>
      <c r="M82" t="str" cm="1">
        <f t="array" ref="M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Jammu &amp; Ricky Chahal</v>
      </c>
      <c r="N82" t="e">
        <f>_xlfn.TEXTBEFORE(_xlfn.TEXTAFTER(getmp3[[#This Row],[description]],"Composer:"),CHAR(10))</f>
        <v>#N/A</v>
      </c>
      <c r="O82" t="str">
        <f>_xlfn.TEXTBEFORE(_xlfn.TEXTAFTER(getmp3[[#This Row],[description]],CHAR(10)&amp;"Music:"),CHAR(10))</f>
        <v xml:space="preserve"> Its PB </v>
      </c>
      <c r="P82" t="e">
        <f>_xlfn.TEXTBEFORE(_xlfn.TEXTAFTER(getmp3[[#This Row],[description]],CHAR(10)&amp;"Video:"),CHAR(10))</f>
        <v>#N/A</v>
      </c>
      <c r="Q82" s="1" t="str">
        <f>HYPERLINK(_xlfn.TEXTBEFORE(_xlfn.TEXTAFTER(getmp3[[#This Row],[description]],"YouTube Music:"),CHAR(10)))</f>
        <v xml:space="preserve"> https://music.youtube.com/playlist?list=OLAK5uy_mOaSnKiK657gVZ3XvIBzRZv8BQK_JYwjw&amp;si=ywA9nB0Z6tGGXemf</v>
      </c>
      <c r="R82" s="1" t="str">
        <f>HYPERLINK(_xlfn.TEXTBEFORE(_xlfn.TEXTAFTER(getmp3[[#This Row],[description]],"Spotify:"),CHAR(10)))</f>
        <v xml:space="preserve"> https://open.spotify.com/album/1rxDdcOc5l5bvvkKk1LQKw?si=TtNOV6V9Sgu1YE4v1P0u2w</v>
      </c>
      <c r="S82" s="1" t="str">
        <f>HYPERLINK(_xlfn.TEXTBEFORE(_xlfn.TEXTAFTER(getmp3[[#This Row],[description]],"Apple Music:"),CHAR(10)))</f>
        <v xml:space="preserve"> https://music.apple.com/us/album/weekend-lalkare-single/1784372271</v>
      </c>
      <c r="T82" s="1" t="str">
        <f>HYPERLINK(_xlfn.TEXTBEFORE(_xlfn.TEXTAFTER(getmp3[[#This Row],[description]], "JioSaavn:"),CHAR(10)))</f>
        <v xml:space="preserve"> https://www.jiosaavn.com/album/weekend-lalkare/Rl3P6JgadrY_</v>
      </c>
      <c r="U82" s="1" t="str">
        <f>HYPERLINK(_xlfn.TEXTBEFORE(_xlfn.TEXTAFTER(getmp3[[#This Row],[description]], "Instagram Reel:"),CHAR(10)))</f>
        <v xml:space="preserve"> https://www.instagram.com/reels/audio/1129306685440838?igsh=bjZ0amF5aGZ1bHgx</v>
      </c>
    </row>
    <row r="83" spans="1:21" hidden="1" x14ac:dyDescent="0.3">
      <c r="A83" t="s">
        <v>11</v>
      </c>
      <c r="B83" t="s">
        <v>642</v>
      </c>
      <c r="C83" t="s">
        <v>643</v>
      </c>
      <c r="D83" t="s">
        <v>641</v>
      </c>
      <c r="E83" t="s">
        <v>16</v>
      </c>
      <c r="F83" t="s">
        <v>645</v>
      </c>
      <c r="G83" t="s">
        <v>646</v>
      </c>
      <c r="H83" t="s">
        <v>647</v>
      </c>
      <c r="I83" t="s">
        <v>648</v>
      </c>
      <c r="J83" t="str" cm="1">
        <f t="array" ref="J83">_xlfn.IFS(
    AND(ISNUMBER(SEARCH("Album Credits:", getmp3[[#This Row],[description]])) ), "Album",
    AND(ISNUMBER(SEARCH("Song Credits:", getmp3[[#This Row],[description]]))), "Single", AND(ISNUMBER(SEARCH("Movie Credits:", getmp3[[#This Row],[description]]))), "Movie",
    TRUE, "other"
)</f>
        <v>Movie</v>
      </c>
      <c r="K83" t="str">
        <f>_xlfn.TEXTBEFORE(getmp3[[#This Row],[Title]],{":","(","-"})</f>
        <v xml:space="preserve">ILLTI </v>
      </c>
      <c r="L83" t="e">
        <f>_xlfn.TEXTBEFORE(_xlfn.TEXTAFTER(getmp3[[#This Row],[description]],{"Singer:","Artist:","Singer &amp; Lyrics:","Singer/Lyrics:","Singer"}),CHAR(10))</f>
        <v>#N/A</v>
      </c>
      <c r="M83" t="str" cm="1">
        <f t="array" ref="M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83" t="e">
        <f>_xlfn.TEXTBEFORE(_xlfn.TEXTAFTER(getmp3[[#This Row],[description]],"Composer:"),CHAR(10))</f>
        <v>#N/A</v>
      </c>
      <c r="O83" t="str">
        <f>_xlfn.TEXTBEFORE(_xlfn.TEXTAFTER(getmp3[[#This Row],[description]],CHAR(10)&amp;"Music:"),CHAR(10))</f>
        <v xml:space="preserve"> Crowny</v>
      </c>
      <c r="P83" t="e">
        <f>_xlfn.TEXTBEFORE(_xlfn.TEXTAFTER(getmp3[[#This Row],[description]],CHAR(10)&amp;"Video:"),CHAR(10))</f>
        <v>#N/A</v>
      </c>
      <c r="Q83" s="1" t="e">
        <f>HYPERLINK(_xlfn.TEXTBEFORE(_xlfn.TEXTAFTER(getmp3[[#This Row],[description]],"YouTube Music:"),CHAR(10)))</f>
        <v>#N/A</v>
      </c>
      <c r="R83" s="1" t="e">
        <f>HYPERLINK(_xlfn.TEXTBEFORE(_xlfn.TEXTAFTER(getmp3[[#This Row],[description]],"Spotify:"),CHAR(10)))</f>
        <v>#N/A</v>
      </c>
      <c r="S83" s="1" t="e">
        <f>HYPERLINK(_xlfn.TEXTBEFORE(_xlfn.TEXTAFTER(getmp3[[#This Row],[description]],"Apple Music:"),CHAR(10)))</f>
        <v>#N/A</v>
      </c>
      <c r="T83" s="1" t="e">
        <f>HYPERLINK(_xlfn.TEXTBEFORE(_xlfn.TEXTAFTER(getmp3[[#This Row],[description]], "JioSaavn:"),CHAR(10)))</f>
        <v>#N/A</v>
      </c>
      <c r="U83" s="1" t="e">
        <f>HYPERLINK(_xlfn.TEXTBEFORE(_xlfn.TEXTAFTER(getmp3[[#This Row],[description]], "Instagram Reel:"),CHAR(10)))</f>
        <v>#N/A</v>
      </c>
    </row>
    <row r="84" spans="1:21" x14ac:dyDescent="0.3">
      <c r="A84" t="s">
        <v>11</v>
      </c>
      <c r="B84" t="s">
        <v>650</v>
      </c>
      <c r="C84" t="s">
        <v>651</v>
      </c>
      <c r="D84" t="s">
        <v>649</v>
      </c>
      <c r="E84" t="s">
        <v>16</v>
      </c>
      <c r="F84" t="s">
        <v>653</v>
      </c>
      <c r="G84" t="s">
        <v>654</v>
      </c>
      <c r="H84" t="s">
        <v>655</v>
      </c>
      <c r="I84" t="s">
        <v>656</v>
      </c>
      <c r="J84" t="str" cm="1">
        <f t="array" ref="J84">_xlfn.IFS(
    AND(ISNUMBER(SEARCH("Album Credits:", getmp3[[#This Row],[description]])) ), "Album",
    AND(ISNUMBER(SEARCH("Song Credits:", getmp3[[#This Row],[description]]))), "Single", AND(ISNUMBER(SEARCH("Movie Credits:", getmp3[[#This Row],[description]]))), "Movie",
    TRUE, "other"
)</f>
        <v>Movie</v>
      </c>
      <c r="K84" t="str">
        <f>_xlfn.TEXTBEFORE(getmp3[[#This Row],[Title]],{":","(","-"})</f>
        <v xml:space="preserve">MAJHAIL </v>
      </c>
      <c r="L84" t="e">
        <f>_xlfn.TEXTBEFORE(_xlfn.TEXTAFTER(getmp3[[#This Row],[description]],{"Singer:","Artist:","Singer &amp; Lyrics:","Singer/Lyrics:","Singer"}),CHAR(10))</f>
        <v>#N/A</v>
      </c>
      <c r="M84" t="str" cm="1">
        <f t="array" ref="M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84" t="e">
        <f>_xlfn.TEXTBEFORE(_xlfn.TEXTAFTER(getmp3[[#This Row],[description]],"Composer:"),CHAR(10))</f>
        <v>#N/A</v>
      </c>
      <c r="O84" t="e">
        <f>_xlfn.TEXTBEFORE(_xlfn.TEXTAFTER(getmp3[[#This Row],[description]],CHAR(10)&amp;"Music :"),CHAR(10))</f>
        <v>#N/A</v>
      </c>
      <c r="P84" t="e">
        <f>_xlfn.TEXTBEFORE(_xlfn.TEXTAFTER(getmp3[[#This Row],[description]],CHAR(10)&amp;"Video:"),CHAR(10))</f>
        <v>#N/A</v>
      </c>
      <c r="Q84" s="1" t="e">
        <f>HYPERLINK(_xlfn.TEXTBEFORE(_xlfn.TEXTAFTER(getmp3[[#This Row],[description]],"YouTube Music:"),CHAR(10)))</f>
        <v>#N/A</v>
      </c>
      <c r="R84" s="1" t="e">
        <f>HYPERLINK(_xlfn.TEXTBEFORE(_xlfn.TEXTAFTER(getmp3[[#This Row],[description]],"Spotify:"),CHAR(10)))</f>
        <v>#N/A</v>
      </c>
      <c r="S84" s="1" t="e">
        <f>HYPERLINK(_xlfn.TEXTBEFORE(_xlfn.TEXTAFTER(getmp3[[#This Row],[description]],"Apple Music:"),CHAR(10)))</f>
        <v>#N/A</v>
      </c>
      <c r="T84" s="1" t="e">
        <f>HYPERLINK(_xlfn.TEXTBEFORE(_xlfn.TEXTAFTER(getmp3[[#This Row],[description]], "JioSaavn:"),CHAR(10)))</f>
        <v>#N/A</v>
      </c>
      <c r="U84" s="1" t="e">
        <f>HYPERLINK(_xlfn.TEXTBEFORE(_xlfn.TEXTAFTER(getmp3[[#This Row],[description]], "Instagram Reel:"),CHAR(10)))</f>
        <v>#N/A</v>
      </c>
    </row>
    <row r="85" spans="1:21" hidden="1" x14ac:dyDescent="0.3">
      <c r="A85" t="s">
        <v>11</v>
      </c>
      <c r="B85" t="s">
        <v>658</v>
      </c>
      <c r="C85" t="s">
        <v>659</v>
      </c>
      <c r="D85" t="s">
        <v>657</v>
      </c>
      <c r="E85" t="s">
        <v>16</v>
      </c>
      <c r="F85" t="s">
        <v>661</v>
      </c>
      <c r="G85" t="s">
        <v>662</v>
      </c>
      <c r="H85" t="s">
        <v>663</v>
      </c>
      <c r="I85" t="s">
        <v>664</v>
      </c>
      <c r="J85" t="str" cm="1">
        <f t="array" ref="J85">_xlfn.IFS(
    ISNUMBER(SEARCH("Album Credits:", getmp3[[#This Row],[description]])), "Album",
    ISNUMBER(SEARCH("Song Credits:", getmp3[[#This Row],[description]])), "Single",
    ISNUMBER(SEARCH("Movie Credits:", getmp3[[#This Row],[description]])), "Movie",
    TRUE, "other"
)</f>
        <v>other</v>
      </c>
      <c r="K85" t="str">
        <f>_xlfn.TEXTBEFORE(getmp3[[#This Row],[Title]],{":","(","-"})</f>
        <v>Lahore</v>
      </c>
      <c r="L85" t="str">
        <f>_xlfn.TEXTBEFORE(_xlfn.TEXTAFTER(getmp3[[#This Row],[description]],{"Singer:","Artist:","Singer &amp; Lyrics:","Singer/Lyrics:","Singer"}),CHAR(10))</f>
        <v xml:space="preserve"> Harf Cheema, Sudesh Kumari</v>
      </c>
      <c r="M85" t="str" cm="1">
        <f t="array" ref="M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5" t="str">
        <f>_xlfn.TEXTBEFORE(_xlfn.TEXTAFTER(getmp3[[#This Row],[description]],"Composer:"),CHAR(10))</f>
        <v xml:space="preserve"> Harf Cheema</v>
      </c>
      <c r="O85" t="str">
        <f>_xlfn.TEXTBEFORE(_xlfn.TEXTAFTER(getmp3[[#This Row],[description]],CHAR(10)&amp;"Music:"),CHAR(10))</f>
        <v xml:space="preserve"> Bull music</v>
      </c>
      <c r="P85" t="e">
        <f>_xlfn.TEXTBEFORE(_xlfn.TEXTAFTER(getmp3[[#This Row],[description]],CHAR(10)&amp;"Video:"),CHAR(10))</f>
        <v>#N/A</v>
      </c>
      <c r="Q85" s="1" t="str">
        <f>HYPERLINK(_xlfn.TEXTBEFORE(_xlfn.TEXTAFTER(getmp3[[#This Row],[description]],"YouTube Music:"),CHAR(10)))</f>
        <v xml:space="preserve"> https://music.youtube.com/playlist?list=OLAK5uy_lY7EqRNqe1lLEP1BQsRz_BDUejpPZAYGs&amp;si=0f8L6al_4NNeyEHz</v>
      </c>
      <c r="R85" s="1" t="str">
        <f>HYPERLINK(_xlfn.TEXTBEFORE(_xlfn.TEXTAFTER(getmp3[[#This Row],[description]],"Spotify:"),CHAR(10)))</f>
        <v xml:space="preserve"> https://open.spotify.com/album/6ukTEfsBa5GIp9nOJQTLkw?si=pfnZWd-KTKW2o_mcL8cbhA</v>
      </c>
      <c r="S85" s="1" t="str">
        <f>HYPERLINK(_xlfn.TEXTBEFORE(_xlfn.TEXTAFTER(getmp3[[#This Row],[description]],"Apple Music:"),CHAR(10)))</f>
        <v xml:space="preserve"> https://music.apple.com/us/album/future-folk-ep/1781681641</v>
      </c>
      <c r="T85" s="1" t="str">
        <f>HYPERLINK(_xlfn.TEXTBEFORE(_xlfn.TEXTAFTER(getmp3[[#This Row],[description]], "JioSaavn:"),CHAR(10)))</f>
        <v xml:space="preserve"> https://www.jiosaavn.com/album/future-folk/teM4CMCo3ks_</v>
      </c>
      <c r="U85" s="1" t="e">
        <f>HYPERLINK(_xlfn.TEXTBEFORE(_xlfn.TEXTAFTER(getmp3[[#This Row],[description]], "Instagram Reel:"),CHAR(10)))</f>
        <v>#N/A</v>
      </c>
    </row>
    <row r="86" spans="1:21" hidden="1" x14ac:dyDescent="0.3">
      <c r="A86" t="s">
        <v>11</v>
      </c>
      <c r="B86" t="s">
        <v>666</v>
      </c>
      <c r="C86" t="s">
        <v>659</v>
      </c>
      <c r="D86" t="s">
        <v>665</v>
      </c>
      <c r="E86" t="s">
        <v>16</v>
      </c>
      <c r="F86" t="s">
        <v>668</v>
      </c>
      <c r="G86" t="s">
        <v>669</v>
      </c>
      <c r="H86" t="s">
        <v>670</v>
      </c>
      <c r="I86" t="s">
        <v>671</v>
      </c>
      <c r="J86" t="str" cm="1">
        <f t="array" ref="J86">_xlfn.IFS(
    AND(ISNUMBER(SEARCH("Album Credits:", getmp3[[#This Row],[description]])) ), "Album",
    AND(ISNUMBER(SEARCH("Song Credits:", getmp3[[#This Row],[description]]))), "Single", AND(ISNUMBER(SEARCH("Movie Credits:", getmp3[[#This Row],[description]]))), "Movie",
    TRUE, "other"
)</f>
        <v>other</v>
      </c>
      <c r="K86" t="str">
        <f>_xlfn.TEXTBEFORE(getmp3[[#This Row],[Title]],{":","(","-"})</f>
        <v>Gediroute</v>
      </c>
      <c r="L86" t="str">
        <f>_xlfn.TEXTBEFORE(_xlfn.TEXTAFTER(getmp3[[#This Row],[description]],{"Singer:","Artist:","Singer &amp; Lyrics:","Singer/Lyrics:","Singer"}),CHAR(10))</f>
        <v xml:space="preserve"> Harf Cheema, Sudesh Kumari</v>
      </c>
      <c r="M86" t="str" cm="1">
        <f t="array" ref="M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6" t="str">
        <f>_xlfn.TEXTBEFORE(_xlfn.TEXTAFTER(getmp3[[#This Row],[description]],"Composer:"),CHAR(10))</f>
        <v xml:space="preserve"> Harf Cheema</v>
      </c>
      <c r="O86" t="str">
        <f>_xlfn.TEXTBEFORE(_xlfn.TEXTAFTER(getmp3[[#This Row],[description]],CHAR(10)&amp;"Music:"),CHAR(10))</f>
        <v xml:space="preserve"> Bull music</v>
      </c>
      <c r="P86" t="e">
        <f>_xlfn.TEXTBEFORE(_xlfn.TEXTAFTER(getmp3[[#This Row],[description]],CHAR(10)&amp;"Video:"),CHAR(10))</f>
        <v>#N/A</v>
      </c>
      <c r="Q86" s="1" t="str">
        <f>HYPERLINK(_xlfn.TEXTBEFORE(_xlfn.TEXTAFTER(getmp3[[#This Row],[description]],"YouTube Music:"),CHAR(10)))</f>
        <v xml:space="preserve"> https://music.youtube.com/playlist?list=OLAK5uy_lY7EqRNqe1lLEP1BQsRz_BDUejpPZAYGs&amp;si=0f8L6al_4NNeyEHz</v>
      </c>
      <c r="R86" s="1" t="str">
        <f>HYPERLINK(_xlfn.TEXTBEFORE(_xlfn.TEXTAFTER(getmp3[[#This Row],[description]],"Spotify:"),CHAR(10)))</f>
        <v xml:space="preserve"> https://open.spotify.com/album/6ukTEfsBa5GIp9nOJQTLkw?si=pfnZWd-KTKW2o_mcL8cbhA</v>
      </c>
      <c r="S86" s="1" t="str">
        <f>HYPERLINK(_xlfn.TEXTBEFORE(_xlfn.TEXTAFTER(getmp3[[#This Row],[description]],"Apple Music:"),CHAR(10)))</f>
        <v xml:space="preserve"> https://music.apple.com/us/album/future-folk-ep/1781681641</v>
      </c>
      <c r="T86" s="1" t="str">
        <f>HYPERLINK(_xlfn.TEXTBEFORE(_xlfn.TEXTAFTER(getmp3[[#This Row],[description]], "JioSaavn:"),CHAR(10)))</f>
        <v xml:space="preserve"> https://www.jiosaavn.com/album/future-folk/teM4CMCo3ks_</v>
      </c>
      <c r="U86" s="1" t="e">
        <f>HYPERLINK(_xlfn.TEXTBEFORE(_xlfn.TEXTAFTER(getmp3[[#This Row],[description]], "Instagram Reel:"),CHAR(10)))</f>
        <v>#N/A</v>
      </c>
    </row>
    <row r="87" spans="1:21" hidden="1" x14ac:dyDescent="0.3">
      <c r="A87" t="s">
        <v>11</v>
      </c>
      <c r="B87" t="s">
        <v>673</v>
      </c>
      <c r="C87" t="s">
        <v>674</v>
      </c>
      <c r="D87" t="s">
        <v>672</v>
      </c>
      <c r="E87" t="s">
        <v>16</v>
      </c>
      <c r="F87" t="s">
        <v>676</v>
      </c>
      <c r="G87" t="s">
        <v>677</v>
      </c>
      <c r="H87" t="s">
        <v>678</v>
      </c>
      <c r="I87" t="s">
        <v>679</v>
      </c>
      <c r="J87" t="str" cm="1">
        <f t="array" ref="J87">_xlfn.IFS(
    AND(ISNUMBER(SEARCH("Album Credits:", getmp3[[#This Row],[description]])) ), "Album",
    AND(ISNUMBER(SEARCH("Song Credits:", getmp3[[#This Row],[description]]))), "Single", AND(ISNUMBER(SEARCH("Movie Credits:", getmp3[[#This Row],[description]]))), "Movie",
    TRUE, "other"
)</f>
        <v>other</v>
      </c>
      <c r="K87" t="str">
        <f>_xlfn.TEXTBEFORE(getmp3[[#This Row],[Title]],{":","(","-"})</f>
        <v>Circle</v>
      </c>
      <c r="L87" t="str">
        <f>_xlfn.TEXTBEFORE(_xlfn.TEXTAFTER(getmp3[[#This Row],[description]],{"Singer:","Artist:","Singer &amp; Lyrics:","Singer/Lyrics:","Singer"}),CHAR(10))</f>
        <v xml:space="preserve"> Harf Cheema, Sudesh Kumari</v>
      </c>
      <c r="M87" t="str" cm="1">
        <f t="array" ref="M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7" t="str">
        <f>_xlfn.TEXTBEFORE(_xlfn.TEXTAFTER(getmp3[[#This Row],[description]],"Composer:"),CHAR(10))</f>
        <v xml:space="preserve"> Deep Jandu</v>
      </c>
      <c r="O87" t="str">
        <f>_xlfn.TEXTBEFORE(_xlfn.TEXTAFTER(getmp3[[#This Row],[description]],CHAR(10)&amp;"Music:"),CHAR(10))</f>
        <v xml:space="preserve"> Bull music</v>
      </c>
      <c r="P87" t="e">
        <f>_xlfn.TEXTBEFORE(_xlfn.TEXTAFTER(getmp3[[#This Row],[description]],CHAR(10)&amp;"Video:"),CHAR(10))</f>
        <v>#N/A</v>
      </c>
      <c r="Q87" s="1" t="str">
        <f>HYPERLINK(_xlfn.TEXTBEFORE(_xlfn.TEXTAFTER(getmp3[[#This Row],[description]],"YouTube Music:"),CHAR(10)))</f>
        <v xml:space="preserve"> https://music.youtube.com/playlist?list=OLAK5uy_lY7EqRNqe1lLEP1BQsRz_BDUejpPZAYGs&amp;si=0f8L6al_4NNeyEHz</v>
      </c>
      <c r="R87" s="1" t="str">
        <f>HYPERLINK(_xlfn.TEXTBEFORE(_xlfn.TEXTAFTER(getmp3[[#This Row],[description]],"Spotify:"),CHAR(10)))</f>
        <v xml:space="preserve"> https://open.spotify.com/album/6ukTEfsBa5GIp9nOJQTLkw?si=pfnZWd-KTKW2o_mcL8cbhA</v>
      </c>
      <c r="S87" s="1" t="str">
        <f>HYPERLINK(_xlfn.TEXTBEFORE(_xlfn.TEXTAFTER(getmp3[[#This Row],[description]],"Apple Music:"),CHAR(10)))</f>
        <v xml:space="preserve"> https://music.apple.com/us/album/future-folk-ep/1781681641</v>
      </c>
      <c r="T87" s="1" t="str">
        <f>HYPERLINK(_xlfn.TEXTBEFORE(_xlfn.TEXTAFTER(getmp3[[#This Row],[description]], "JioSaavn:"),CHAR(10)))</f>
        <v xml:space="preserve"> https://www.jiosaavn.com/album/future-folk/teM4CMCo3ks_</v>
      </c>
      <c r="U87" s="1" t="e">
        <f>HYPERLINK(_xlfn.TEXTBEFORE(_xlfn.TEXTAFTER(getmp3[[#This Row],[description]], "Instagram Reel:"),CHAR(10)))</f>
        <v>#N/A</v>
      </c>
    </row>
    <row r="88" spans="1:21" hidden="1" x14ac:dyDescent="0.3">
      <c r="A88" t="s">
        <v>11</v>
      </c>
      <c r="B88" t="s">
        <v>681</v>
      </c>
      <c r="C88" t="s">
        <v>659</v>
      </c>
      <c r="D88" t="s">
        <v>680</v>
      </c>
      <c r="E88" t="s">
        <v>16</v>
      </c>
      <c r="F88" t="s">
        <v>89</v>
      </c>
      <c r="G88" t="s">
        <v>683</v>
      </c>
      <c r="H88" t="s">
        <v>684</v>
      </c>
      <c r="I88" t="s">
        <v>685</v>
      </c>
      <c r="J88" t="str" cm="1">
        <f t="array" ref="J88">_xlfn.IFS(
    AND(ISNUMBER(SEARCH("Album by", getmp3[[#This Row],[description]])) ), "Album",
    AND(ISNUMBER(SEARCH("Song Credits:", getmp3[[#This Row],[description]]))), "Single", AND(ISNUMBER(SEARCH("Movie Credits:", getmp3[[#This Row],[description]]))), "Movie",
    TRUE, "other"
)</f>
        <v>Album</v>
      </c>
      <c r="K88" t="str">
        <f>_xlfn.TEXTBEFORE(getmp3[[#This Row],[Title]],{":","(","-"})</f>
        <v>Attitude</v>
      </c>
      <c r="L88" t="str">
        <f>_xlfn.TEXTBEFORE(_xlfn.TEXTAFTER(getmp3[[#This Row],[description]],{"Singer:","Artist:","Singer &amp; Lyrics:","Singer/Lyrics:","Singer"}),CHAR(10))</f>
        <v xml:space="preserve"> Harf Cheema, Sudesh Kumari</v>
      </c>
      <c r="M88" t="str" cm="1">
        <f t="array" ref="M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8" t="str">
        <f>_xlfn.TEXTBEFORE(_xlfn.TEXTAFTER(getmp3[[#This Row],[description]],"Composer:"),CHAR(10))</f>
        <v xml:space="preserve"> Harf Cheema</v>
      </c>
      <c r="O88" t="str">
        <f>_xlfn.TEXTBEFORE(_xlfn.TEXTAFTER(getmp3[[#This Row],[description]],CHAR(10)&amp;"Music:"),CHAR(10))</f>
        <v xml:space="preserve"> Bull music</v>
      </c>
      <c r="P88" t="e">
        <f>_xlfn.TEXTBEFORE(_xlfn.TEXTAFTER(getmp3[[#This Row],[description]],CHAR(10)&amp;"Video:"),CHAR(10))</f>
        <v>#N/A</v>
      </c>
      <c r="Q88" s="1" t="str">
        <f>HYPERLINK(_xlfn.TEXTBEFORE(_xlfn.TEXTAFTER(getmp3[[#This Row],[description]],"YouTube Music:"),CHAR(10)))</f>
        <v xml:space="preserve"> https://music.youtube.com/playlist?list=OLAK5uy_lY7EqRNqe1lLEP1BQsRz_BDUejpPZAYGs&amp;si=0f8L6al_4NNeyEHz</v>
      </c>
      <c r="R88" s="1" t="str">
        <f>HYPERLINK(_xlfn.TEXTBEFORE(_xlfn.TEXTAFTER(getmp3[[#This Row],[description]],"Spotify:"),CHAR(10)))</f>
        <v xml:space="preserve"> https://open.spotify.com/album/6ukTEfsBa5GIp9nOJQTLkw?si=pfnZWd-KTKW2o_mcL8cbhA</v>
      </c>
      <c r="S88" s="1" t="str">
        <f>HYPERLINK(_xlfn.TEXTBEFORE(_xlfn.TEXTAFTER(getmp3[[#This Row],[description]],"Apple Music:"),CHAR(10)))</f>
        <v xml:space="preserve"> https://music.apple.com/us/album/future-folk-ep/1781681641</v>
      </c>
      <c r="T88" s="1" t="str">
        <f>HYPERLINK(_xlfn.TEXTBEFORE(_xlfn.TEXTAFTER(getmp3[[#This Row],[description]], "JioSaavn:"),CHAR(10)))</f>
        <v xml:space="preserve"> https://www.jiosaavn.com/album/future-folk/teM4CMCo3ks_</v>
      </c>
      <c r="U88" s="1" t="e">
        <f>HYPERLINK(_xlfn.TEXTBEFORE(_xlfn.TEXTAFTER(getmp3[[#This Row],[description]], "Instagram Reel:"),CHAR(10)))</f>
        <v>#N/A</v>
      </c>
    </row>
    <row r="89" spans="1:21" hidden="1" x14ac:dyDescent="0.3">
      <c r="A89" t="s">
        <v>11</v>
      </c>
      <c r="B89" t="s">
        <v>687</v>
      </c>
      <c r="C89" t="s">
        <v>659</v>
      </c>
      <c r="D89" t="s">
        <v>686</v>
      </c>
      <c r="E89" t="s">
        <v>16</v>
      </c>
      <c r="F89" t="s">
        <v>369</v>
      </c>
      <c r="G89" t="s">
        <v>689</v>
      </c>
      <c r="H89" t="s">
        <v>690</v>
      </c>
      <c r="I89" t="s">
        <v>691</v>
      </c>
      <c r="J89" t="str" cm="1">
        <f t="array" ref="J89">_xlfn.IFS(
    AND(ISNUMBER(SEARCH("Album by", getmp3[[#This Row],[description]])) ), "Album",
    AND(ISNUMBER(SEARCH("Song Credits:", getmp3[[#This Row],[description]]))), "Single", AND(ISNUMBER(SEARCH("Movie Credits:", getmp3[[#This Row],[description]]))), "Movie",
    TRUE, "other"
)</f>
        <v>Album</v>
      </c>
      <c r="K89" t="str">
        <f>_xlfn.TEXTBEFORE(getmp3[[#This Row],[Title]],{":","(","-"})</f>
        <v>Defender</v>
      </c>
      <c r="L89" t="str">
        <f>_xlfn.TEXTBEFORE(_xlfn.TEXTAFTER(getmp3[[#This Row],[description]],{"Singer:","Artist:","Singer &amp; Lyrics:","Singer/Lyrics:","Singer"}),CHAR(10))</f>
        <v xml:space="preserve"> Harf Cheema, Sudesh Kumari</v>
      </c>
      <c r="M89" t="str" cm="1">
        <f t="array" ref="M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9" t="str">
        <f>_xlfn.TEXTBEFORE(_xlfn.TEXTAFTER(getmp3[[#This Row],[description]],"Composer:"),CHAR(10))</f>
        <v xml:space="preserve"> Harf Cheema</v>
      </c>
      <c r="O89" t="str">
        <f>_xlfn.TEXTBEFORE(_xlfn.TEXTAFTER(getmp3[[#This Row],[description]],CHAR(10)&amp;"Music:"),CHAR(10))</f>
        <v xml:space="preserve"> Bull music</v>
      </c>
      <c r="P89" t="e">
        <f>_xlfn.TEXTBEFORE(_xlfn.TEXTAFTER(getmp3[[#This Row],[description]],CHAR(10)&amp;"Video:"),CHAR(10))</f>
        <v>#N/A</v>
      </c>
      <c r="Q89" s="1" t="str">
        <f>HYPERLINK(_xlfn.TEXTBEFORE(_xlfn.TEXTAFTER(getmp3[[#This Row],[description]],"YouTube Music:"),CHAR(10)))</f>
        <v xml:space="preserve"> https://music.youtube.com/playlist?list=OLAK5uy_lY7EqRNqe1lLEP1BQsRz_BDUejpPZAYGs&amp;si=0f8L6al_4NNeyEHz</v>
      </c>
      <c r="R89" s="1" t="str">
        <f>HYPERLINK(_xlfn.TEXTBEFORE(_xlfn.TEXTAFTER(getmp3[[#This Row],[description]],"Spotify:"),CHAR(10)))</f>
        <v xml:space="preserve"> https://open.spotify.com/album/6ukTEfsBa5GIp9nOJQTLkw?si=pfnZWd-KTKW2o_mcL8cbhA</v>
      </c>
      <c r="S89" s="1" t="str">
        <f>HYPERLINK(_xlfn.TEXTBEFORE(_xlfn.TEXTAFTER(getmp3[[#This Row],[description]],"Apple Music:"),CHAR(10)))</f>
        <v xml:space="preserve"> https://music.apple.com/us/album/future-folk-ep/1781681641</v>
      </c>
      <c r="T89" s="1" t="str">
        <f>HYPERLINK(_xlfn.TEXTBEFORE(_xlfn.TEXTAFTER(getmp3[[#This Row],[description]], "JioSaavn:"),CHAR(10)))</f>
        <v xml:space="preserve"> https://www.jiosaavn.com/album/future-folk/teM4CMCo3ks_</v>
      </c>
      <c r="U89" s="1" t="e">
        <f>HYPERLINK(_xlfn.TEXTBEFORE(_xlfn.TEXTAFTER(getmp3[[#This Row],[description]], "Instagram Reel:"),CHAR(10)))</f>
        <v>#N/A</v>
      </c>
    </row>
    <row r="90" spans="1:21" hidden="1" x14ac:dyDescent="0.3">
      <c r="A90" t="s">
        <v>11</v>
      </c>
      <c r="B90" t="s">
        <v>693</v>
      </c>
      <c r="C90" t="s">
        <v>659</v>
      </c>
      <c r="D90" t="s">
        <v>692</v>
      </c>
      <c r="E90" t="s">
        <v>16</v>
      </c>
      <c r="F90" t="s">
        <v>695</v>
      </c>
      <c r="G90" t="s">
        <v>696</v>
      </c>
      <c r="H90" t="s">
        <v>697</v>
      </c>
      <c r="I90" t="s">
        <v>698</v>
      </c>
      <c r="J90" t="str" cm="1">
        <f t="array" ref="J90">_xlfn.IFS(
    AND(ISNUMBER(SEARCH("Album by", getmp3[[#This Row],[description]])) ), "Album",
    AND(ISNUMBER(SEARCH("Song Credits:", getmp3[[#This Row],[description]]))), "Single", AND(ISNUMBER(SEARCH("Movie Credits:", getmp3[[#This Row],[description]]))), "Movie",
    TRUE, "other"
)</f>
        <v>Album</v>
      </c>
      <c r="K90" t="str">
        <f>_xlfn.TEXTBEFORE(getmp3[[#This Row],[Title]],{":","(","-"})</f>
        <v xml:space="preserve">Future Folk </v>
      </c>
      <c r="L90" t="str">
        <f>_xlfn.TEXTBEFORE(_xlfn.TEXTAFTER(getmp3[[#This Row],[description]],{"Singer:","Artist:","Singer &amp; Lyrics:","Singer/Lyrics:","Singer"}),CHAR(10))</f>
        <v xml:space="preserve"> Harf Cheema, Sudesh Kumari</v>
      </c>
      <c r="M90" t="str" cm="1">
        <f t="array" ref="M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90" t="str">
        <f>_xlfn.TEXTBEFORE(_xlfn.TEXTAFTER(getmp3[[#This Row],[description]],"Composer:"),CHAR(10))</f>
        <v xml:space="preserve"> Harf Cheema</v>
      </c>
      <c r="O90" t="str">
        <f>_xlfn.TEXTBEFORE(_xlfn.TEXTAFTER(getmp3[[#This Row],[description]],CHAR(10)&amp;"Music:"),CHAR(10))</f>
        <v xml:space="preserve"> Bull music</v>
      </c>
      <c r="P90" t="e">
        <f>_xlfn.TEXTBEFORE(_xlfn.TEXTAFTER(getmp3[[#This Row],[description]],CHAR(10)&amp;"Video:"),CHAR(10))</f>
        <v>#N/A</v>
      </c>
      <c r="Q90" s="1" t="str">
        <f>HYPERLINK(_xlfn.TEXTBEFORE(_xlfn.TEXTAFTER(getmp3[[#This Row],[description]],"YouTube Music:"),CHAR(10)))</f>
        <v xml:space="preserve"> https://music.youtube.com/playlist?list=OLAK5uy_lY7EqRNqe1lLEP1BQsRz_BDUejpPZAYGs&amp;si=0f8L6al_4NNeyEHz</v>
      </c>
      <c r="R90" s="1" t="str">
        <f>HYPERLINK(_xlfn.TEXTBEFORE(_xlfn.TEXTAFTER(getmp3[[#This Row],[description]],"Spotify:"),CHAR(10)))</f>
        <v xml:space="preserve"> https://open.spotify.com/album/6ukTEfsBa5GIp9nOJQTLkw?si=pfnZWd-KTKW2o_mcL8cbhA</v>
      </c>
      <c r="S90" s="1" t="str">
        <f>HYPERLINK(_xlfn.TEXTBEFORE(_xlfn.TEXTAFTER(getmp3[[#This Row],[description]],"Apple Music:"),CHAR(10)))</f>
        <v xml:space="preserve"> https://music.apple.com/us/album/future-folk-ep/1781681641</v>
      </c>
      <c r="T90" s="1" t="str">
        <f>HYPERLINK(_xlfn.TEXTBEFORE(_xlfn.TEXTAFTER(getmp3[[#This Row],[description]], "JioSaavn:"),CHAR(10)))</f>
        <v xml:space="preserve"> https://www.jiosaavn.com/album/future-folk/teM4CMCo3ks_</v>
      </c>
      <c r="U90" s="1" t="e">
        <f>HYPERLINK(_xlfn.TEXTBEFORE(_xlfn.TEXTAFTER(getmp3[[#This Row],[description]], "Instagram Reel:"),CHAR(10)))</f>
        <v>#N/A</v>
      </c>
    </row>
    <row r="91" spans="1:21" hidden="1" x14ac:dyDescent="0.3">
      <c r="A91" t="s">
        <v>11</v>
      </c>
      <c r="B91" t="s">
        <v>700</v>
      </c>
      <c r="C91" t="s">
        <v>701</v>
      </c>
      <c r="D91" t="s">
        <v>699</v>
      </c>
      <c r="E91" t="s">
        <v>16</v>
      </c>
      <c r="F91" t="s">
        <v>477</v>
      </c>
      <c r="G91" t="s">
        <v>703</v>
      </c>
      <c r="H91" t="s">
        <v>704</v>
      </c>
      <c r="I91" t="s">
        <v>705</v>
      </c>
      <c r="J91" t="str" cm="1">
        <f t="array" ref="J91">_xlfn.IFS(
    AND(ISNUMBER(SEARCH("Full Album", getmp3[[#This Row],[description]])) ), "Album",
    AND(ISNUMBER(SEARCH("Song Credits:", getmp3[[#This Row],[description]]))), "Single", AND(ISNUMBER(SEARCH("Movie Credits:", getmp3[[#This Row],[description]]))), "Movie",
    TRUE, "other"
)</f>
        <v>Album</v>
      </c>
      <c r="K91" t="str">
        <f>_xlfn.TEXTBEFORE(getmp3[[#This Row],[Title]],{":","(","-"})</f>
        <v xml:space="preserve">Future Folk </v>
      </c>
      <c r="L91" t="str">
        <f>_xlfn.TEXTBEFORE(_xlfn.TEXTAFTER(getmp3[[#This Row],[description]],{"Singer:","Artist:","Singer &amp; Lyrics:","Singer/Lyrics:","Singer"}),CHAR(10))</f>
        <v xml:space="preserve"> Harf Cheema, Sudesh Kumari</v>
      </c>
      <c r="M91" t="str" cm="1">
        <f t="array" ref="M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91" t="str">
        <f>_xlfn.TEXTBEFORE(_xlfn.TEXTAFTER(getmp3[[#This Row],[description]],"Composer:"),CHAR(10))</f>
        <v xml:space="preserve"> Harf Cheema</v>
      </c>
      <c r="O91" t="str">
        <f>_xlfn.TEXTBEFORE(_xlfn.TEXTAFTER(getmp3[[#This Row],[description]],CHAR(10)&amp;"Music:"),CHAR(10))</f>
        <v xml:space="preserve"> Bull music</v>
      </c>
      <c r="P91" t="e">
        <f>_xlfn.TEXTBEFORE(_xlfn.TEXTAFTER(getmp3[[#This Row],[description]],CHAR(10)&amp;"Video:"),CHAR(10))</f>
        <v>#N/A</v>
      </c>
      <c r="Q91" s="1" t="e">
        <f>HYPERLINK(_xlfn.TEXTBEFORE(_xlfn.TEXTAFTER(getmp3[[#This Row],[description]],"YouTube Music:"),CHAR(10)))</f>
        <v>#N/A</v>
      </c>
      <c r="R91" s="1" t="e">
        <f>HYPERLINK(_xlfn.TEXTBEFORE(_xlfn.TEXTAFTER(getmp3[[#This Row],[description]],"Spotify:"),CHAR(10)))</f>
        <v>#N/A</v>
      </c>
      <c r="S91" s="1" t="e">
        <f>HYPERLINK(_xlfn.TEXTBEFORE(_xlfn.TEXTAFTER(getmp3[[#This Row],[description]],"Apple Music:"),CHAR(10)))</f>
        <v>#N/A</v>
      </c>
      <c r="T91" s="1" t="e">
        <f>HYPERLINK(_xlfn.TEXTBEFORE(_xlfn.TEXTAFTER(getmp3[[#This Row],[description]], "JioSaavn:"),CHAR(10)))</f>
        <v>#N/A</v>
      </c>
      <c r="U91" s="1" t="e">
        <f>HYPERLINK(_xlfn.TEXTBEFORE(_xlfn.TEXTAFTER(getmp3[[#This Row],[description]], "Instagram Reel:"),CHAR(10)))</f>
        <v>#N/A</v>
      </c>
    </row>
    <row r="92" spans="1:21" hidden="1" x14ac:dyDescent="0.3">
      <c r="A92" t="s">
        <v>11</v>
      </c>
      <c r="B92" t="s">
        <v>707</v>
      </c>
      <c r="C92" t="s">
        <v>708</v>
      </c>
      <c r="D92" t="s">
        <v>706</v>
      </c>
      <c r="E92" t="s">
        <v>16</v>
      </c>
      <c r="F92" t="s">
        <v>293</v>
      </c>
      <c r="G92" t="s">
        <v>710</v>
      </c>
      <c r="H92" t="s">
        <v>711</v>
      </c>
      <c r="I92" t="s">
        <v>712</v>
      </c>
      <c r="J92" t="str" cm="1">
        <f t="array" ref="J92">_xlfn.IFS(
    AND(ISNUMBER(SEARCH("Full Album", getmp3[[#This Row],[description]])) ), "Album",
    AND(ISNUMBER(SEARCH("Song Credits:", getmp3[[#This Row],[description]]))), "Single", AND(ISNUMBER(SEARCH("Movie Credits:", getmp3[[#This Row],[description]]))), "Movie",
    TRUE, "other"
)</f>
        <v>Single</v>
      </c>
      <c r="K92" t="str">
        <f>_xlfn.TEXTBEFORE(getmp3[[#This Row],[Title]],{":","(","-"})</f>
        <v xml:space="preserve">Halla Gulla </v>
      </c>
      <c r="L92" t="str">
        <f>_xlfn.TEXTBEFORE(_xlfn.TEXTAFTER(getmp3[[#This Row],[description]],{"Singer:","Artist:","Singer &amp; Lyrics:","Singer/Lyrics:","Singer"}),CHAR(10))</f>
        <v xml:space="preserve"> Harf Cheema , Gurlez Akhtar</v>
      </c>
      <c r="M92" t="str" cm="1">
        <f t="array" ref="M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92" t="str">
        <f>_xlfn.TEXTBEFORE(_xlfn.TEXTAFTER(getmp3[[#This Row],[description]],"Composer:"),CHAR(10))</f>
        <v xml:space="preserve"> Harf Cheema</v>
      </c>
      <c r="O92" t="str">
        <f>_xlfn.TEXTBEFORE(_xlfn.TEXTAFTER(getmp3[[#This Row],[description]],CHAR(10)&amp;"Music:"),CHAR(10))</f>
        <v xml:space="preserve"> Gaiphy</v>
      </c>
      <c r="P92" t="str">
        <f>_xlfn.TEXTBEFORE(_xlfn.TEXTAFTER(getmp3[[#This Row],[description]],CHAR(10)&amp;"Video:"),CHAR(10))</f>
        <v xml:space="preserve"> Satti Dhillon</v>
      </c>
      <c r="Q92" s="1" t="e">
        <f>HYPERLINK(_xlfn.TEXTBEFORE(_xlfn.TEXTAFTER(getmp3[[#This Row],[description]],"YouTube Music:"),CHAR(10)))</f>
        <v>#N/A</v>
      </c>
      <c r="R92" s="1" t="str">
        <f>HYPERLINK(_xlfn.TEXTBEFORE(_xlfn.TEXTAFTER(getmp3[[#This Row],[description]],"Spotify:"),CHAR(10)))</f>
        <v xml:space="preserve"> https://open.spotify.com/track/6VDZQV2ZhRSwtapy6860Rv?si=3518cd5b6465462d</v>
      </c>
      <c r="S92" s="1" t="str">
        <f>HYPERLINK(_xlfn.TEXTBEFORE(_xlfn.TEXTAFTER(getmp3[[#This Row],[description]],"Apple Music:"),CHAR(10)))</f>
        <v xml:space="preserve"> https://music.apple.com/us/album/halla-gulla-single/1780830166</v>
      </c>
      <c r="T92" s="1" t="e">
        <f>HYPERLINK(_xlfn.TEXTBEFORE(_xlfn.TEXTAFTER(getmp3[[#This Row],[description]], "JioSaavn:"),CHAR(10)))</f>
        <v>#N/A</v>
      </c>
      <c r="U92" s="1" t="str">
        <f>HYPERLINK(_xlfn.TEXTBEFORE(_xlfn.TEXTAFTER(getmp3[[#This Row],[description]], "Instagram Reel:"),CHAR(10)))</f>
        <v xml:space="preserve"> https://www.instagram.com/reels/audio/1055656226247454?igsh=MW1mdDJ5dXlzNHhjeg==</v>
      </c>
    </row>
    <row r="93" spans="1:21" hidden="1" x14ac:dyDescent="0.3">
      <c r="A93" t="s">
        <v>11</v>
      </c>
      <c r="B93" t="s">
        <v>714</v>
      </c>
      <c r="C93" t="s">
        <v>715</v>
      </c>
      <c r="D93" t="s">
        <v>713</v>
      </c>
      <c r="E93" t="s">
        <v>16</v>
      </c>
      <c r="F93" t="s">
        <v>161</v>
      </c>
      <c r="G93" t="s">
        <v>717</v>
      </c>
      <c r="H93" t="s">
        <v>718</v>
      </c>
      <c r="I93" t="s">
        <v>719</v>
      </c>
      <c r="J93" t="str" cm="1">
        <f t="array" ref="J93">_xlfn.IFS(
    AND(ISNUMBER(SEARCH("Full Album", getmp3[[#This Row],[description]])) ), "Album",
    AND(ISNUMBER(SEARCH("Song Credits:", getmp3[[#This Row],[description]]))), "Single", AND(ISNUMBER(SEARCH("Movie Credits:", getmp3[[#This Row],[description]]))), "Movie",
    TRUE, "other"
)</f>
        <v>Single</v>
      </c>
      <c r="K93" t="str">
        <f>_xlfn.TEXTBEFORE(getmp3[[#This Row],[Title]],{":","(","-"})</f>
        <v xml:space="preserve">Vaardaat </v>
      </c>
      <c r="L93" t="str">
        <f>_xlfn.TEXTBEFORE(_xlfn.TEXTAFTER(getmp3[[#This Row],[description]],{"Singer:","Artist:","Singer &amp; Lyrics:","Singer/Lyrics:","Singer"}),CHAR(10))</f>
        <v xml:space="preserve"> Lucas Ft. Gurlez Akhtar</v>
      </c>
      <c r="M93" t="str" cm="1">
        <f t="array" ref="M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93" t="str">
        <f>_xlfn.TEXTBEFORE(_xlfn.TEXTAFTER(getmp3[[#This Row],[description]],"Composer:"),CHAR(10))</f>
        <v xml:space="preserve"> Lucas</v>
      </c>
      <c r="O93" t="str">
        <f>_xlfn.TEXTBEFORE(_xlfn.TEXTAFTER(getmp3[[#This Row],[description]],CHAR(10)&amp;"Music:"),CHAR(10))</f>
        <v xml:space="preserve"> Geet</v>
      </c>
      <c r="P93" t="str">
        <f>_xlfn.TEXTBEFORE(_xlfn.TEXTAFTER(getmp3[[#This Row],[description]],CHAR(10)&amp;"Video:"),CHAR(10))</f>
        <v xml:space="preserve"> Jagroop Sandhu, Guru BHullar</v>
      </c>
      <c r="Q93" s="1" t="e">
        <f>HYPERLINK(_xlfn.TEXTBEFORE(_xlfn.TEXTAFTER(getmp3[[#This Row],[description]],"YouTube Music:"),CHAR(10)))</f>
        <v>#N/A</v>
      </c>
      <c r="R93" s="1" t="str">
        <f>HYPERLINK(_xlfn.TEXTBEFORE(_xlfn.TEXTAFTER(getmp3[[#This Row],[description]],"Spotify:"),CHAR(10)))</f>
        <v xml:space="preserve"> https://open.spotify.com/album/4FEHCnKXBQVjxBNiXWhLcr</v>
      </c>
      <c r="S93" s="1" t="str">
        <f>HYPERLINK(_xlfn.TEXTBEFORE(_xlfn.TEXTAFTER(getmp3[[#This Row],[description]],"Apple Music:"),CHAR(10)))</f>
        <v xml:space="preserve"> https://music.apple.com/in/album/vaardaat-single/1779930356</v>
      </c>
      <c r="T93" s="1" t="e">
        <f>HYPERLINK(_xlfn.TEXTBEFORE(_xlfn.TEXTAFTER(getmp3[[#This Row],[description]], "JioSaavn:"),CHAR(10)))</f>
        <v>#N/A</v>
      </c>
      <c r="U93" s="1" t="e">
        <f>HYPERLINK(_xlfn.TEXTBEFORE(_xlfn.TEXTAFTER(getmp3[[#This Row],[description]], "Instagram Reel:"),CHAR(10)))</f>
        <v>#N/A</v>
      </c>
    </row>
    <row r="94" spans="1:21" hidden="1" x14ac:dyDescent="0.3">
      <c r="A94" t="s">
        <v>11</v>
      </c>
      <c r="B94" t="s">
        <v>721</v>
      </c>
      <c r="C94" t="s">
        <v>722</v>
      </c>
      <c r="D94" t="s">
        <v>720</v>
      </c>
      <c r="E94" t="s">
        <v>16</v>
      </c>
      <c r="F94" t="s">
        <v>153</v>
      </c>
      <c r="G94" t="s">
        <v>724</v>
      </c>
      <c r="H94" t="s">
        <v>725</v>
      </c>
      <c r="I94" t="s">
        <v>726</v>
      </c>
      <c r="J94" t="str" cm="1">
        <f t="array" ref="J94">_xlfn.IFS(
    AND(ISNUMBER(SEARCH("Full Album", getmp3[[#This Row],[description]])) ), "Album",
    AND(ISNUMBER(SEARCH("Song Credits:", getmp3[[#This Row],[description]]))), "Single", AND(ISNUMBER(SEARCH("Movie Credits:", getmp3[[#This Row],[description]]))), "Movie",
    TRUE, "other"
)</f>
        <v>Single</v>
      </c>
      <c r="K94" t="str">
        <f>_xlfn.TEXTBEFORE(getmp3[[#This Row],[Title]],{":","(","-"})</f>
        <v xml:space="preserve">Khaaj </v>
      </c>
      <c r="L94" t="str">
        <f>_xlfn.TEXTBEFORE(_xlfn.TEXTAFTER(getmp3[[#This Row],[description]],{"Singer:","Artist:","Singer &amp; Lyrics:","Singer/Lyrics:","Singer"}),CHAR(10))</f>
        <v xml:space="preserve"> Hunar Sidhu</v>
      </c>
      <c r="M94" t="str" cm="1">
        <f t="array" ref="M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Raka</v>
      </c>
      <c r="N94" t="e">
        <f>_xlfn.TEXTBEFORE(_xlfn.TEXTAFTER(getmp3[[#This Row],[description]],"Composer:"),CHAR(10))</f>
        <v>#N/A</v>
      </c>
      <c r="O94" t="str">
        <f>_xlfn.TEXTBEFORE(_xlfn.TEXTAFTER(getmp3[[#This Row],[description]],CHAR(10)&amp;"Music:"),CHAR(10))</f>
        <v xml:space="preserve"> Raka</v>
      </c>
      <c r="P94" t="str">
        <f>_xlfn.TEXTBEFORE(_xlfn.TEXTAFTER(getmp3[[#This Row],[description]],CHAR(10)&amp;"Video:"),CHAR(10))</f>
        <v xml:space="preserve"> Bhinder Burj</v>
      </c>
      <c r="Q94" s="1" t="e">
        <f>HYPERLINK(_xlfn.TEXTBEFORE(_xlfn.TEXTAFTER(getmp3[[#This Row],[description]],"YouTube Music:"),CHAR(10)))</f>
        <v>#N/A</v>
      </c>
      <c r="R94" s="1" t="str">
        <f>HYPERLINK(_xlfn.TEXTBEFORE(_xlfn.TEXTAFTER(getmp3[[#This Row],[description]],"Spotify:"),CHAR(10)))</f>
        <v xml:space="preserve"> https://open.spotify.com/album/6Q3utLuoG3E2uIYgZ81jiG</v>
      </c>
      <c r="S94" s="1" t="str">
        <f>HYPERLINK(_xlfn.TEXTBEFORE(_xlfn.TEXTAFTER(getmp3[[#This Row],[description]],"Apple Music:"),CHAR(10)))</f>
        <v xml:space="preserve"> https://music.apple.com/in/album/khaaj/1778754054?i=1778754057</v>
      </c>
      <c r="T94" s="1" t="e">
        <f>HYPERLINK(_xlfn.TEXTBEFORE(_xlfn.TEXTAFTER(getmp3[[#This Row],[description]], "JioSaavn:"),CHAR(10)))</f>
        <v>#N/A</v>
      </c>
      <c r="U94" s="1" t="e">
        <f>HYPERLINK(_xlfn.TEXTBEFORE(_xlfn.TEXTAFTER(getmp3[[#This Row],[description]], "Instagram Reel:"),CHAR(10)))</f>
        <v>#N/A</v>
      </c>
    </row>
    <row r="95" spans="1:21" hidden="1" x14ac:dyDescent="0.3">
      <c r="A95" t="s">
        <v>11</v>
      </c>
      <c r="B95" t="s">
        <v>728</v>
      </c>
      <c r="C95" t="s">
        <v>729</v>
      </c>
      <c r="D95" t="s">
        <v>727</v>
      </c>
      <c r="E95" t="s">
        <v>16</v>
      </c>
      <c r="F95" t="s">
        <v>530</v>
      </c>
      <c r="G95" t="s">
        <v>731</v>
      </c>
      <c r="H95" t="s">
        <v>732</v>
      </c>
      <c r="I95" t="s">
        <v>733</v>
      </c>
      <c r="J95" t="str" cm="1">
        <f t="array" ref="J95">_xlfn.IFS(
    AND(ISNUMBER(SEARCH("Full Album", getmp3[[#This Row],[description]])) ), "Album",
    AND(ISNUMBER(SEARCH("Song Credits:", getmp3[[#This Row],[description]]))), "Single", AND(ISNUMBER(SEARCH("Movie Credits:", getmp3[[#This Row],[description]]))), "Movie",
    TRUE, "other"
)</f>
        <v>Single</v>
      </c>
      <c r="K95" t="str">
        <f>_xlfn.TEXTBEFORE(getmp3[[#This Row],[Title]],{":","(","-"})</f>
        <v xml:space="preserve">Aaja Miliye </v>
      </c>
      <c r="L95" t="str">
        <f>_xlfn.TEXTBEFORE(_xlfn.TEXTAFTER(getmp3[[#This Row],[description]],{"Singer:","Artist:","Singer &amp; Lyrics:","Singer/Lyrics:","Singer"}),CHAR(10))</f>
        <v xml:space="preserve"> Musahib</v>
      </c>
      <c r="M95" t="str" cm="1">
        <f t="array" ref="M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95" t="str">
        <f>_xlfn.TEXTBEFORE(_xlfn.TEXTAFTER(getmp3[[#This Row],[description]],"Composer:"),CHAR(10))</f>
        <v xml:space="preserve"> Musahib</v>
      </c>
      <c r="O95" t="str">
        <f>_xlfn.TEXTBEFORE(_xlfn.TEXTAFTER(getmp3[[#This Row],[description]],CHAR(10)&amp;"Music:"),CHAR(10))</f>
        <v xml:space="preserve"> Sharry Nexus</v>
      </c>
      <c r="P95" t="str">
        <f>_xlfn.TEXTBEFORE(_xlfn.TEXTAFTER(getmp3[[#This Row],[description]],CHAR(10)&amp;"Video:"),CHAR(10))</f>
        <v xml:space="preserve"> Satti Dhillon</v>
      </c>
      <c r="Q95" s="1" t="e">
        <f>HYPERLINK(_xlfn.TEXTBEFORE(_xlfn.TEXTAFTER(getmp3[[#This Row],[description]],"YouTube Music:"),CHAR(10)))</f>
        <v>#N/A</v>
      </c>
      <c r="R95" s="1" t="str">
        <f>HYPERLINK(_xlfn.TEXTBEFORE(_xlfn.TEXTAFTER(getmp3[[#This Row],[description]],"Spotify:"),CHAR(10)))</f>
        <v xml:space="preserve"> https://open.spotify.com/album/60auVgY0Mu9Y5omcZNEgtv</v>
      </c>
      <c r="S95" s="1" t="str">
        <f>HYPERLINK(_xlfn.TEXTBEFORE(_xlfn.TEXTAFTER(getmp3[[#This Row],[description]],"Apple Music:"),CHAR(10)))</f>
        <v xml:space="preserve"> https://music.apple.com/in/album/aaja-miliye-single/1776866264</v>
      </c>
      <c r="T95" s="1" t="e">
        <f>HYPERLINK(_xlfn.TEXTBEFORE(_xlfn.TEXTAFTER(getmp3[[#This Row],[description]], "JioSaavn:"),CHAR(10)))</f>
        <v>#N/A</v>
      </c>
      <c r="U95" s="1" t="e">
        <f>HYPERLINK(_xlfn.TEXTBEFORE(_xlfn.TEXTAFTER(getmp3[[#This Row],[description]], "Instagram Reel:"),CHAR(10)))</f>
        <v>#N/A</v>
      </c>
    </row>
    <row r="96" spans="1:21" hidden="1" x14ac:dyDescent="0.3">
      <c r="A96" t="s">
        <v>11</v>
      </c>
      <c r="B96" t="s">
        <v>735</v>
      </c>
      <c r="C96" t="s">
        <v>736</v>
      </c>
      <c r="D96" t="s">
        <v>734</v>
      </c>
      <c r="E96" t="s">
        <v>16</v>
      </c>
      <c r="F96" t="s">
        <v>738</v>
      </c>
      <c r="G96" t="s">
        <v>739</v>
      </c>
      <c r="H96" t="s">
        <v>740</v>
      </c>
      <c r="I96" t="s">
        <v>741</v>
      </c>
      <c r="J96" t="str" cm="1">
        <f t="array" ref="J96">_xlfn.IFS(
    AND(ISNUMBER(SEARCH("Full Album", getmp3[[#This Row],[description]])) ), "Album",
    AND(ISNUMBER(SEARCH("Song Credits:", getmp3[[#This Row],[description]]))), "Single", AND(ISNUMBER(SEARCH("Movie Credits:", getmp3[[#This Row],[description]]))), "Movie",
    TRUE, "other"
)</f>
        <v>Album</v>
      </c>
      <c r="K96" t="str">
        <f>_xlfn.TEXTBEFORE(getmp3[[#This Row],[Title]],{":","(","-"})</f>
        <v>Truck Vs Wife</v>
      </c>
      <c r="L96" t="str">
        <f>IF(
    ISNUMBER(SEARCH("Singer", getmp3[[#This Row],[description]])),
    TRIM(_xlfn.TEXTBEFORE(_xlfn.TEXTAFTER(_xlfn.TEXTAFTER(getmp3[[#This Row],[description]], "Singer"), {":","-"}), CHAR(10), , , 1)),
    "NILL"
)</f>
        <v>Vadda Grewal</v>
      </c>
      <c r="M96" t="str" cm="1">
        <f t="array" ref="M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96" t="str">
        <f>_xlfn.TEXTBEFORE(_xlfn.TEXTAFTER(getmp3[[#This Row],[description]],"Composer:"),CHAR(10))</f>
        <v xml:space="preserve"> Vadda Grewal</v>
      </c>
      <c r="O96" t="str">
        <f>_xlfn.TEXTBEFORE(_xlfn.TEXTAFTER(getmp3[[#This Row],[description]],CHAR(10)&amp;"Music:"),CHAR(10))</f>
        <v xml:space="preserve"> Deep Jandu</v>
      </c>
      <c r="P96" t="e">
        <f>_xlfn.TEXTBEFORE(_xlfn.TEXTAFTER(getmp3[[#This Row],[description]],CHAR(10)&amp;"Video:"),CHAR(10))</f>
        <v>#N/A</v>
      </c>
      <c r="Q96" s="1" t="e">
        <f>HYPERLINK(_xlfn.TEXTBEFORE(_xlfn.TEXTAFTER(getmp3[[#This Row],[description]],"YouTube Music:"),CHAR(10)))</f>
        <v>#N/A</v>
      </c>
      <c r="R96" s="1" t="str">
        <f>HYPERLINK(_xlfn.TEXTBEFORE(_xlfn.TEXTAFTER(getmp3[[#This Row],[description]],"Spotify:"),CHAR(10)))</f>
        <v xml:space="preserve"> https://open.spotify.com/album/2FIMVMCyrq3e1JoeI51x5t</v>
      </c>
      <c r="S96" s="1" t="str">
        <f>HYPERLINK(_xlfn.TEXTBEFORE(_xlfn.TEXTAFTER(getmp3[[#This Row],[description]],"Apple Music:"),CHAR(10)))</f>
        <v xml:space="preserve"> https://music.apple.com/in/album/no-smoking-ep/1774530833</v>
      </c>
      <c r="T96" s="1" t="e">
        <f>HYPERLINK(_xlfn.TEXTBEFORE(_xlfn.TEXTAFTER(getmp3[[#This Row],[description]], "JioSaavn:"),CHAR(10)))</f>
        <v>#N/A</v>
      </c>
      <c r="U96" s="1" t="e">
        <f>HYPERLINK(_xlfn.TEXTBEFORE(_xlfn.TEXTAFTER(getmp3[[#This Row],[description]], "Instagram Reel:"),CHAR(10)))</f>
        <v>#N/A</v>
      </c>
    </row>
    <row r="97" spans="1:21" hidden="1" x14ac:dyDescent="0.3">
      <c r="A97" t="s">
        <v>11</v>
      </c>
      <c r="B97" t="s">
        <v>743</v>
      </c>
      <c r="C97" t="s">
        <v>736</v>
      </c>
      <c r="D97" t="s">
        <v>742</v>
      </c>
      <c r="E97" t="s">
        <v>16</v>
      </c>
      <c r="F97" t="s">
        <v>745</v>
      </c>
      <c r="G97" t="s">
        <v>746</v>
      </c>
      <c r="H97" t="s">
        <v>747</v>
      </c>
      <c r="I97" t="s">
        <v>748</v>
      </c>
      <c r="J97" t="str" cm="1">
        <f t="array" ref="J97">_xlfn.IFS(
    AND(ISNUMBER(SEARCH("Full Album", getmp3[[#This Row],[description]])) ), "Album",
    AND(ISNUMBER(SEARCH("Song Credits:", getmp3[[#This Row],[description]]))), "Single", AND(ISNUMBER(SEARCH("Movie Credits:", getmp3[[#This Row],[description]]))), "Movie",
    TRUE, "other"
)</f>
        <v>Album</v>
      </c>
      <c r="K97" t="str">
        <f>_xlfn.TEXTBEFORE(getmp3[[#This Row],[Title]],{":","(","-"})</f>
        <v>Pind De Munde</v>
      </c>
      <c r="L97" t="str">
        <f>IF(
    ISNUMBER(SEARCH("Singer", getmp3[[#This Row],[description]])),
    TRIM(_xlfn.TEXTBEFORE(_xlfn.TEXTAFTER(_xlfn.TEXTAFTER(getmp3[[#This Row],[description]], "Singer"), {":","-"}), CHAR(10), , , 1)),
    "NILL"
)</f>
        <v>Vadda Grewal</v>
      </c>
      <c r="M97" t="str" cm="1">
        <f t="array" ref="M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97" t="str">
        <f>_xlfn.TEXTBEFORE(_xlfn.TEXTAFTER(getmp3[[#This Row],[description]],"Composer:"),CHAR(10))</f>
        <v xml:space="preserve"> Vadda Grewal</v>
      </c>
      <c r="O97" t="str">
        <f>_xlfn.TEXTBEFORE(_xlfn.TEXTAFTER(getmp3[[#This Row],[description]],CHAR(10)&amp;"Music:"),CHAR(10))</f>
        <v xml:space="preserve"> Deep Jandu</v>
      </c>
      <c r="P97" t="e">
        <f>_xlfn.TEXTBEFORE(_xlfn.TEXTAFTER(getmp3[[#This Row],[description]],CHAR(10)&amp;"Video:"),CHAR(10))</f>
        <v>#N/A</v>
      </c>
      <c r="Q97" s="1" t="e">
        <f>HYPERLINK(_xlfn.TEXTBEFORE(_xlfn.TEXTAFTER(getmp3[[#This Row],[description]],"YouTube Music:"),CHAR(10)))</f>
        <v>#N/A</v>
      </c>
      <c r="R97" s="1" t="str">
        <f>HYPERLINK(_xlfn.TEXTBEFORE(_xlfn.TEXTAFTER(getmp3[[#This Row],[description]],"Spotify:"),CHAR(10)))</f>
        <v xml:space="preserve"> https://open.spotify.com/album/2FIMVMCyrq3e1JoeI51x5t</v>
      </c>
      <c r="S97" s="1" t="str">
        <f>HYPERLINK(_xlfn.TEXTBEFORE(_xlfn.TEXTAFTER(getmp3[[#This Row],[description]],"Apple Music:"),CHAR(10)))</f>
        <v xml:space="preserve"> https://music.apple.com/in/album/no-smoking-ep/1774530833</v>
      </c>
      <c r="T97" s="1" t="e">
        <f>HYPERLINK(_xlfn.TEXTBEFORE(_xlfn.TEXTAFTER(getmp3[[#This Row],[description]], "JioSaavn:"),CHAR(10)))</f>
        <v>#N/A</v>
      </c>
      <c r="U97" s="1" t="e">
        <f>HYPERLINK(_xlfn.TEXTBEFORE(_xlfn.TEXTAFTER(getmp3[[#This Row],[description]], "Instagram Reel:"),CHAR(10)))</f>
        <v>#N/A</v>
      </c>
    </row>
    <row r="98" spans="1:21" hidden="1" x14ac:dyDescent="0.3">
      <c r="A98" t="s">
        <v>11</v>
      </c>
      <c r="B98" t="s">
        <v>750</v>
      </c>
      <c r="C98" t="s">
        <v>736</v>
      </c>
      <c r="D98" t="s">
        <v>749</v>
      </c>
      <c r="E98" t="s">
        <v>16</v>
      </c>
      <c r="F98" t="s">
        <v>453</v>
      </c>
      <c r="G98" t="s">
        <v>752</v>
      </c>
      <c r="H98" t="s">
        <v>753</v>
      </c>
      <c r="I98" t="s">
        <v>754</v>
      </c>
      <c r="J98" t="str" cm="1">
        <f t="array" ref="J98">_xlfn.IFS(
    AND(ISNUMBER(SEARCH("Full Album", getmp3[[#This Row],[description]])) ), "Album",
    AND(ISNUMBER(SEARCH("Song Credits:", getmp3[[#This Row],[description]]))), "Single", AND(ISNUMBER(SEARCH("Movie Credits:", getmp3[[#This Row],[description]]))), "Movie",
    TRUE, "other"
)</f>
        <v>Album</v>
      </c>
      <c r="K98" t="str">
        <f>_xlfn.TEXTBEFORE(getmp3[[#This Row],[Title]],{":","(","-"})</f>
        <v>Amli Boyfriend</v>
      </c>
      <c r="L98" t="str">
        <f>IF(
    ISNUMBER(SEARCH("Singer", getmp3[[#This Row],[description]])),
    TRIM(_xlfn.TEXTBEFORE(_xlfn.TEXTAFTER(_xlfn.TEXTAFTER(getmp3[[#This Row],[description]], "Singer"), {":","-"}), CHAR(10), , , 1)),
    "NILL"
)</f>
        <v>Vadda Grewal</v>
      </c>
      <c r="M98" t="str" cm="1">
        <f t="array" ref="M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98" t="str">
        <f>_xlfn.TEXTBEFORE(_xlfn.TEXTAFTER(getmp3[[#This Row],[description]],"Composer:"),CHAR(10))</f>
        <v xml:space="preserve"> Vadda Grewal</v>
      </c>
      <c r="O98" t="str">
        <f>_xlfn.TEXTBEFORE(_xlfn.TEXTAFTER(getmp3[[#This Row],[description]],CHAR(10)&amp;"Music:"),CHAR(10))</f>
        <v xml:space="preserve"> Deep Jandu</v>
      </c>
      <c r="P98" t="e">
        <f>_xlfn.TEXTBEFORE(_xlfn.TEXTAFTER(getmp3[[#This Row],[description]],CHAR(10)&amp;"Video:"),CHAR(10))</f>
        <v>#N/A</v>
      </c>
      <c r="Q98" s="1" t="e">
        <f>HYPERLINK(_xlfn.TEXTBEFORE(_xlfn.TEXTAFTER(getmp3[[#This Row],[description]],"YouTube Music:"),CHAR(10)))</f>
        <v>#N/A</v>
      </c>
      <c r="R98" s="1" t="str">
        <f>HYPERLINK(_xlfn.TEXTBEFORE(_xlfn.TEXTAFTER(getmp3[[#This Row],[description]],"Spotify:"),CHAR(10)))</f>
        <v xml:space="preserve"> https://open.spotify.com/album/2FIMVMCyrq3e1JoeI51x5t</v>
      </c>
      <c r="S98" s="1" t="str">
        <f>HYPERLINK(_xlfn.TEXTBEFORE(_xlfn.TEXTAFTER(getmp3[[#This Row],[description]],"Apple Music:"),CHAR(10)))</f>
        <v xml:space="preserve"> https://music.apple.com/in/album/no-smoking-ep/1774530833</v>
      </c>
      <c r="T98" s="1" t="e">
        <f>HYPERLINK(_xlfn.TEXTBEFORE(_xlfn.TEXTAFTER(getmp3[[#This Row],[description]], "JioSaavn:"),CHAR(10)))</f>
        <v>#N/A</v>
      </c>
      <c r="U98" s="1" t="e">
        <f>HYPERLINK(_xlfn.TEXTBEFORE(_xlfn.TEXTAFTER(getmp3[[#This Row],[description]], "Instagram Reel:"),CHAR(10)))</f>
        <v>#N/A</v>
      </c>
    </row>
    <row r="99" spans="1:21" hidden="1" x14ac:dyDescent="0.3">
      <c r="A99" t="s">
        <v>11</v>
      </c>
      <c r="B99" t="s">
        <v>756</v>
      </c>
      <c r="C99" t="s">
        <v>736</v>
      </c>
      <c r="D99" t="s">
        <v>755</v>
      </c>
      <c r="E99" t="s">
        <v>16</v>
      </c>
      <c r="F99" t="s">
        <v>758</v>
      </c>
      <c r="G99" t="s">
        <v>759</v>
      </c>
      <c r="H99" t="s">
        <v>760</v>
      </c>
      <c r="I99" t="s">
        <v>761</v>
      </c>
      <c r="J99" t="str" cm="1">
        <f t="array" ref="J99">_xlfn.IFS(
    AND(ISNUMBER(SEARCH("Full Album", getmp3[[#This Row],[description]])) ), "Album",
    AND(ISNUMBER(SEARCH("Song Credits:", getmp3[[#This Row],[description]]))), "Single", AND(ISNUMBER(SEARCH("Movie Credits:", getmp3[[#This Row],[description]]))), "Movie",
    TRUE, "other"
)</f>
        <v>Album</v>
      </c>
      <c r="K99" t="str">
        <f>_xlfn.TEXTBEFORE(getmp3[[#This Row],[Title]],{":","(","-"})</f>
        <v>Tension Free</v>
      </c>
      <c r="L99" t="str">
        <f>IF(
    ISNUMBER(SEARCH("Singer", getmp3[[#This Row],[description]])),
    TRIM(_xlfn.TEXTBEFORE(_xlfn.TEXTAFTER(_xlfn.TEXTAFTER(getmp3[[#This Row],[description]], "Singer"), {":","-"}), CHAR(10), , , 1)),
    "NILL"
)</f>
        <v>Vadda Grewal</v>
      </c>
      <c r="M99" t="str" cm="1">
        <f t="array" ref="M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99" t="str">
        <f>_xlfn.TEXTBEFORE(_xlfn.TEXTAFTER(getmp3[[#This Row],[description]],"Composer:"),CHAR(10))</f>
        <v xml:space="preserve"> Vadda Grewal</v>
      </c>
      <c r="O99" t="str">
        <f>_xlfn.TEXTBEFORE(_xlfn.TEXTAFTER(getmp3[[#This Row],[description]],CHAR(10)&amp;"Music:"),CHAR(10))</f>
        <v xml:space="preserve"> Deep Jandu</v>
      </c>
      <c r="P99" t="e">
        <f>_xlfn.TEXTBEFORE(_xlfn.TEXTAFTER(getmp3[[#This Row],[description]],CHAR(10)&amp;"Video:"),CHAR(10))</f>
        <v>#N/A</v>
      </c>
      <c r="Q99" s="1" t="e">
        <f>HYPERLINK(_xlfn.TEXTBEFORE(_xlfn.TEXTAFTER(getmp3[[#This Row],[description]],"YouTube Music:"),CHAR(10)))</f>
        <v>#N/A</v>
      </c>
      <c r="R99" s="1" t="str">
        <f>HYPERLINK(_xlfn.TEXTBEFORE(_xlfn.TEXTAFTER(getmp3[[#This Row],[description]],"Spotify:"),CHAR(10)))</f>
        <v xml:space="preserve"> https://open.spotify.com/album/2FIMVMCyrq3e1JoeI51x5t</v>
      </c>
      <c r="S99" s="1" t="str">
        <f>HYPERLINK(_xlfn.TEXTBEFORE(_xlfn.TEXTAFTER(getmp3[[#This Row],[description]],"Apple Music:"),CHAR(10)))</f>
        <v xml:space="preserve"> https://music.apple.com/in/album/no-smoking-ep/1774530833</v>
      </c>
      <c r="T99" s="1" t="e">
        <f>HYPERLINK(_xlfn.TEXTBEFORE(_xlfn.TEXTAFTER(getmp3[[#This Row],[description]], "JioSaavn:"),CHAR(10)))</f>
        <v>#N/A</v>
      </c>
      <c r="U99" s="1" t="e">
        <f>HYPERLINK(_xlfn.TEXTBEFORE(_xlfn.TEXTAFTER(getmp3[[#This Row],[description]], "Instagram Reel:"),CHAR(10)))</f>
        <v>#N/A</v>
      </c>
    </row>
    <row r="100" spans="1:21" hidden="1" x14ac:dyDescent="0.3">
      <c r="A100" t="s">
        <v>11</v>
      </c>
      <c r="B100" t="s">
        <v>763</v>
      </c>
      <c r="C100" t="s">
        <v>736</v>
      </c>
      <c r="D100" t="s">
        <v>762</v>
      </c>
      <c r="E100" t="s">
        <v>16</v>
      </c>
      <c r="F100" t="s">
        <v>765</v>
      </c>
      <c r="G100" t="s">
        <v>766</v>
      </c>
      <c r="H100" t="s">
        <v>767</v>
      </c>
      <c r="I100" t="s">
        <v>768</v>
      </c>
      <c r="J100" t="str" cm="1">
        <f t="array" ref="J100">_xlfn.IFS(
    AND(ISNUMBER(SEARCH("Full Album", getmp3[[#This Row],[description]])) ), "Album",
    AND(ISNUMBER(SEARCH("Song Credits:", getmp3[[#This Row],[description]]))), "Single", AND(ISNUMBER(SEARCH("Movie Credits:", getmp3[[#This Row],[description]]))), "Movie",
    TRUE, "other"
)</f>
        <v>Album</v>
      </c>
      <c r="K100" t="str">
        <f>_xlfn.TEXTBEFORE(getmp3[[#This Row],[Title]],{":","(","-"})</f>
        <v>Fly Fly Kabootri</v>
      </c>
      <c r="L100" t="str">
        <f>IF(
    ISNUMBER(SEARCH("Singer", getmp3[[#This Row],[description]])),
    TRIM(_xlfn.TEXTBEFORE(_xlfn.TEXTAFTER(_xlfn.TEXTAFTER(getmp3[[#This Row],[description]], "Singer"), {":","-"}), CHAR(10), , , 1)),
    "NILL"
)</f>
        <v>Vadda Grewal</v>
      </c>
      <c r="M100" t="str" cm="1">
        <f t="array" ref="M1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100" t="str">
        <f>_xlfn.TEXTBEFORE(_xlfn.TEXTAFTER(getmp3[[#This Row],[description]],"Composer:"),CHAR(10))</f>
        <v xml:space="preserve"> Vadda Grewal</v>
      </c>
      <c r="O100" t="str">
        <f>_xlfn.TEXTBEFORE(_xlfn.TEXTAFTER(getmp3[[#This Row],[description]],CHAR(10)&amp;"Music:"),CHAR(10))</f>
        <v xml:space="preserve"> Deep Jandu</v>
      </c>
      <c r="P100" t="e">
        <f>_xlfn.TEXTBEFORE(_xlfn.TEXTAFTER(getmp3[[#This Row],[description]],CHAR(10)&amp;"Video:"),CHAR(10))</f>
        <v>#N/A</v>
      </c>
      <c r="Q100" s="1" t="e">
        <f>HYPERLINK(_xlfn.TEXTBEFORE(_xlfn.TEXTAFTER(getmp3[[#This Row],[description]],"YouTube Music:"),CHAR(10)))</f>
        <v>#N/A</v>
      </c>
      <c r="R100" s="1" t="str">
        <f>HYPERLINK(_xlfn.TEXTBEFORE(_xlfn.TEXTAFTER(getmp3[[#This Row],[description]],"Spotify:"),CHAR(10)))</f>
        <v xml:space="preserve"> https://open.spotify.com/album/2FIMVMCyrq3e1JoeI51x5t</v>
      </c>
      <c r="S100" s="1" t="str">
        <f>HYPERLINK(_xlfn.TEXTBEFORE(_xlfn.TEXTAFTER(getmp3[[#This Row],[description]],"Apple Music:"),CHAR(10)))</f>
        <v xml:space="preserve"> https://music.apple.com/in/album/no-smoking-ep/1774530833</v>
      </c>
      <c r="T100" s="1" t="e">
        <f>HYPERLINK(_xlfn.TEXTBEFORE(_xlfn.TEXTAFTER(getmp3[[#This Row],[description]], "JioSaavn:"),CHAR(10)))</f>
        <v>#N/A</v>
      </c>
      <c r="U100" s="1" t="e">
        <f>HYPERLINK(_xlfn.TEXTBEFORE(_xlfn.TEXTAFTER(getmp3[[#This Row],[description]], "Instagram Reel:"),CHAR(10)))</f>
        <v>#N/A</v>
      </c>
    </row>
    <row r="101" spans="1:21" hidden="1" x14ac:dyDescent="0.3">
      <c r="A101" t="s">
        <v>11</v>
      </c>
      <c r="B101" t="s">
        <v>770</v>
      </c>
      <c r="C101" t="s">
        <v>736</v>
      </c>
      <c r="D101" t="s">
        <v>769</v>
      </c>
      <c r="E101" t="s">
        <v>16</v>
      </c>
      <c r="F101" t="s">
        <v>772</v>
      </c>
      <c r="G101" t="s">
        <v>773</v>
      </c>
      <c r="H101" t="s">
        <v>774</v>
      </c>
      <c r="I101" t="s">
        <v>775</v>
      </c>
      <c r="J101" t="str" cm="1">
        <f t="array" ref="J101">_xlfn.IFS(
    AND(ISNUMBER(SEARCH("Full Album", getmp3[[#This Row],[description]])) ), "Album",
    AND(ISNUMBER(SEARCH("Song Credits:", getmp3[[#This Row],[description]]))), "Single", AND(ISNUMBER(SEARCH("Movie Credits:", getmp3[[#This Row],[description]]))), "Movie",
    TRUE, "other"
)</f>
        <v>Album</v>
      </c>
      <c r="K101" t="str">
        <f>_xlfn.TEXTBEFORE(getmp3[[#This Row],[Title]],{":","(","-"})</f>
        <v xml:space="preserve">No Smoking </v>
      </c>
      <c r="L101" t="str">
        <f>IF(
    ISNUMBER(SEARCH("Singer", getmp3[[#This Row],[description]])),
    TRIM(_xlfn.TEXTBEFORE(_xlfn.TEXTAFTER(_xlfn.TEXTAFTER(getmp3[[#This Row],[description]], "Singer"), {":","-"}), CHAR(10), , , 1)),
    "NILL"
)</f>
        <v>Vadda Grewal</v>
      </c>
      <c r="M101" t="str" cm="1">
        <f t="array" ref="M1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101" t="str">
        <f>_xlfn.TEXTBEFORE(_xlfn.TEXTAFTER(getmp3[[#This Row],[description]],"Composer:"),CHAR(10))</f>
        <v xml:space="preserve"> Vadda Grewal</v>
      </c>
      <c r="O101" t="str">
        <f>_xlfn.TEXTBEFORE(_xlfn.TEXTAFTER(getmp3[[#This Row],[description]],CHAR(10)&amp;"Music:"),CHAR(10))</f>
        <v xml:space="preserve"> Deep Jandu</v>
      </c>
      <c r="P101" t="e">
        <f>_xlfn.TEXTBEFORE(_xlfn.TEXTAFTER(getmp3[[#This Row],[description]],CHAR(10)&amp;"Video:"),CHAR(10))</f>
        <v>#N/A</v>
      </c>
      <c r="Q101" s="1" t="e">
        <f>HYPERLINK(_xlfn.TEXTBEFORE(_xlfn.TEXTAFTER(getmp3[[#This Row],[description]],"YouTube Music:"),CHAR(10)))</f>
        <v>#N/A</v>
      </c>
      <c r="R101" s="1" t="str">
        <f>HYPERLINK(_xlfn.TEXTBEFORE(_xlfn.TEXTAFTER(getmp3[[#This Row],[description]],"Spotify:"),CHAR(10)))</f>
        <v xml:space="preserve"> https://open.spotify.com/album/2FIMVMCyrq3e1JoeI51x5t</v>
      </c>
      <c r="S101" s="1" t="str">
        <f>HYPERLINK(_xlfn.TEXTBEFORE(_xlfn.TEXTAFTER(getmp3[[#This Row],[description]],"Apple Music:"),CHAR(10)))</f>
        <v xml:space="preserve"> https://music.apple.com/in/album/no-smoking-ep/1774530833</v>
      </c>
      <c r="T101" s="1" t="e">
        <f>HYPERLINK(_xlfn.TEXTBEFORE(_xlfn.TEXTAFTER(getmp3[[#This Row],[description]], "JioSaavn:"),CHAR(10)))</f>
        <v>#N/A</v>
      </c>
      <c r="U101" s="1" t="e">
        <f>HYPERLINK(_xlfn.TEXTBEFORE(_xlfn.TEXTAFTER(getmp3[[#This Row],[description]], "Instagram Reel:"),CHAR(10)))</f>
        <v>#N/A</v>
      </c>
    </row>
    <row r="102" spans="1:21" x14ac:dyDescent="0.3">
      <c r="A102" t="s">
        <v>11</v>
      </c>
      <c r="B102" t="s">
        <v>777</v>
      </c>
      <c r="C102" t="s">
        <v>778</v>
      </c>
      <c r="D102" t="s">
        <v>776</v>
      </c>
      <c r="E102" t="s">
        <v>16</v>
      </c>
      <c r="F102" t="s">
        <v>780</v>
      </c>
      <c r="G102" t="s">
        <v>781</v>
      </c>
      <c r="H102" t="s">
        <v>782</v>
      </c>
      <c r="I102" t="s">
        <v>783</v>
      </c>
      <c r="J102" t="str" cm="1">
        <f t="array" ref="J102">_xlfn.IFS(
    AND(ISNUMBER(SEARCH("Full Album", getmp3[[#This Row],[description]])) ), "Album",
    AND(ISNUMBER(SEARCH("Song Credits:", getmp3[[#This Row],[description]]))), "Single", AND(ISNUMBER(SEARCH("Movie Credits:", getmp3[[#This Row],[description]]))), "Movie",
    TRUE, "other"
)</f>
        <v>Album</v>
      </c>
      <c r="K102" t="str">
        <f>_xlfn.TEXTBEFORE(getmp3[[#This Row],[Title]],{":","(","-"})</f>
        <v>Sanjay Dutt</v>
      </c>
      <c r="L102" t="str">
        <f>_xlfn.TEXTBEFORE(_xlfn.TEXTAFTER(getmp3[[#This Row],[description]],{"Singer:","Artist:","Singer &amp; Lyrics:","Singer/Lyrics:","Singer"}),CHAR(10))</f>
        <v xml:space="preserve"> Vadda Grewal Ft. Deepak Dhillon</v>
      </c>
      <c r="M102" t="str" cm="1">
        <f t="array" ref="M1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102" t="str">
        <f>_xlfn.TEXTBEFORE(_xlfn.TEXTAFTER(getmp3[[#This Row],[description]],"Composer:"),CHAR(10))</f>
        <v xml:space="preserve"> Deep Jandu</v>
      </c>
      <c r="O102" t="e">
        <f>_xlfn.TEXTBEFORE(_xlfn.TEXTAFTER(getmp3[[#This Row],[description]],CHAR(10)&amp;"Music :"),CHAR(10))</f>
        <v>#N/A</v>
      </c>
      <c r="P102" t="e">
        <f>_xlfn.TEXTBEFORE(_xlfn.TEXTAFTER(getmp3[[#This Row],[description]],CHAR(10)&amp;"Video:"),CHAR(10))</f>
        <v>#N/A</v>
      </c>
      <c r="Q102" s="1" t="e">
        <f>HYPERLINK(_xlfn.TEXTBEFORE(_xlfn.TEXTAFTER(getmp3[[#This Row],[description]],"YouTube Music:"),CHAR(10)))</f>
        <v>#N/A</v>
      </c>
      <c r="R102" s="1" t="str">
        <f>HYPERLINK(_xlfn.TEXTBEFORE(_xlfn.TEXTAFTER(getmp3[[#This Row],[description]],"Spotify:"),CHAR(10)))</f>
        <v xml:space="preserve"> https://open.spotify.com/album/6UHTNreKfTn9Mr7Wyh3Ptv</v>
      </c>
      <c r="S102" s="1" t="str">
        <f>HYPERLINK(_xlfn.TEXTBEFORE(_xlfn.TEXTAFTER(getmp3[[#This Row],[description]],"Apple Music:"),CHAR(10)))</f>
        <v xml:space="preserve"> https://music.apple.com/in/album/sanjay-dutt-single/1774446050</v>
      </c>
      <c r="T102" s="1" t="e">
        <f>HYPERLINK(_xlfn.TEXTBEFORE(_xlfn.TEXTAFTER(getmp3[[#This Row],[description]], "JioSaavn:"),CHAR(10)))</f>
        <v>#N/A</v>
      </c>
      <c r="U102" s="1" t="e">
        <f>HYPERLINK(_xlfn.TEXTBEFORE(_xlfn.TEXTAFTER(getmp3[[#This Row],[description]], "Instagram Reel:"),CHAR(10)))</f>
        <v>#N/A</v>
      </c>
    </row>
    <row r="103" spans="1:21" x14ac:dyDescent="0.3">
      <c r="A103" t="s">
        <v>11</v>
      </c>
      <c r="B103" t="s">
        <v>785</v>
      </c>
      <c r="C103" t="s">
        <v>786</v>
      </c>
      <c r="D103" t="s">
        <v>784</v>
      </c>
      <c r="E103" t="s">
        <v>16</v>
      </c>
      <c r="F103" t="s">
        <v>377</v>
      </c>
      <c r="G103" t="s">
        <v>788</v>
      </c>
      <c r="H103" t="s">
        <v>789</v>
      </c>
      <c r="I103" t="s">
        <v>790</v>
      </c>
      <c r="J103" t="str" cm="1">
        <f t="array" ref="J103">_xlfn.IFS(
    AND(ISNUMBER(SEARCH("Full Album", getmp3[[#This Row],[description]])) ), "Album",
    AND(ISNUMBER(SEARCH("Song Credits:", getmp3[[#This Row],[description]]))), "Single", AND(ISNUMBER(SEARCH("Movie Credits:", getmp3[[#This Row],[description]]))), "Movie",
    TRUE, "other"
)</f>
        <v>Album</v>
      </c>
      <c r="K103" t="str">
        <f>_xlfn.TEXTBEFORE(getmp3[[#This Row],[Title]],{":","(","-"})</f>
        <v xml:space="preserve">Tu Te Kehndi C </v>
      </c>
      <c r="L103" t="str">
        <f>_xlfn.TEXTBEFORE(_xlfn.TEXTAFTER(getmp3[[#This Row],[description]],{"Singer:","Artist:","Singer &amp; Lyrics:","Singer/Lyrics:","Singer"}),CHAR(10))</f>
        <v xml:space="preserve"> Bohemia, Divine</v>
      </c>
      <c r="M103" t="str" cm="1">
        <f t="array" ref="M1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03" t="str">
        <f>_xlfn.TEXTBEFORE(_xlfn.TEXTAFTER(getmp3[[#This Row],[description]],"Composer:"),CHAR(10))</f>
        <v xml:space="preserve"> Deep Jandu</v>
      </c>
      <c r="O103" t="e">
        <f>_xlfn.TEXTBEFORE(_xlfn.TEXTAFTER(getmp3[[#This Row],[description]],CHAR(10)&amp;"Music :"),CHAR(10))</f>
        <v>#N/A</v>
      </c>
      <c r="P103" t="e">
        <f>_xlfn.TEXTBEFORE(_xlfn.TEXTAFTER(getmp3[[#This Row],[description]],CHAR(10)&amp;"Video:"),CHAR(10))</f>
        <v>#N/A</v>
      </c>
      <c r="Q103" s="1" t="e">
        <f>HYPERLINK(_xlfn.TEXTBEFORE(_xlfn.TEXTAFTER(getmp3[[#This Row],[description]],"YouTube Music:"),CHAR(10)))</f>
        <v>#N/A</v>
      </c>
      <c r="R103" s="1" t="str">
        <f>HYPERLINK(_xlfn.TEXTBEFORE(_xlfn.TEXTAFTER(getmp3[[#This Row],[description]],"Spotify:"),CHAR(10)))</f>
        <v xml:space="preserve"> https://spoti.fi/37Abp6x</v>
      </c>
      <c r="S103" s="1" t="str">
        <f>HYPERLINK(_xlfn.TEXTBEFORE(_xlfn.TEXTAFTER(getmp3[[#This Row],[description]],"Apple Music:"),CHAR(10)))</f>
        <v xml:space="preserve"> https://apple.co/3jRCdld</v>
      </c>
      <c r="T103" s="1" t="str">
        <f>HYPERLINK(_xlfn.TEXTBEFORE(_xlfn.TEXTAFTER(getmp3[[#This Row],[description]], "JioSaavn:"),CHAR(10)))</f>
        <v xml:space="preserve"> https://bit.ly/3xIze6Y</v>
      </c>
      <c r="U103" s="1" t="e">
        <f>HYPERLINK(_xlfn.TEXTBEFORE(_xlfn.TEXTAFTER(getmp3[[#This Row],[description]], "Instagram Reel:"),CHAR(10)))</f>
        <v>#N/A</v>
      </c>
    </row>
    <row r="104" spans="1:21" hidden="1" x14ac:dyDescent="0.3">
      <c r="A104" t="s">
        <v>11</v>
      </c>
      <c r="B104" t="s">
        <v>792</v>
      </c>
      <c r="C104" t="s">
        <v>793</v>
      </c>
      <c r="D104" t="s">
        <v>791</v>
      </c>
      <c r="E104" t="s">
        <v>16</v>
      </c>
      <c r="F104" t="s">
        <v>795</v>
      </c>
      <c r="G104" t="s">
        <v>796</v>
      </c>
      <c r="H104" t="s">
        <v>797</v>
      </c>
      <c r="I104" t="s">
        <v>798</v>
      </c>
      <c r="J104" t="str" cm="1">
        <f t="array" ref="J104">_xlfn.IFS(
    AND(ISNUMBER(SEARCH("Full Album", getmp3[[#This Row],[description]])) ), "Album",
    AND(ISNUMBER(SEARCH("Song Credits:", getmp3[[#This Row],[description]]))), "Single", AND(ISNUMBER(SEARCH("Movie Credits:", getmp3[[#This Row],[description]]))), "Movie",
    TRUE, "other"
)</f>
        <v>Album</v>
      </c>
      <c r="K104" t="str">
        <f>_xlfn.TEXTBEFORE(getmp3[[#This Row],[Title]],{":","(","-"})</f>
        <v>Yaari</v>
      </c>
      <c r="L104" t="str">
        <f>_xlfn.TEXTBEFORE(_xlfn.TEXTAFTER(getmp3[[#This Row],[description]],{"Singer:","Artist:","Singer &amp; Lyrics:","Singer/Lyrics:","Singer"}),CHAR(10))</f>
        <v xml:space="preserve"> Priya</v>
      </c>
      <c r="M104" t="str" cm="1">
        <f t="array" ref="M1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Bunny Johal</v>
      </c>
      <c r="N104" t="str">
        <f>_xlfn.TEXTBEFORE(_xlfn.TEXTAFTER(getmp3[[#This Row],[description]],"Composer:"),CHAR(10))</f>
        <v xml:space="preserve"> Bunny Johal</v>
      </c>
      <c r="O104" t="str">
        <f>_xlfn.TEXTBEFORE(_xlfn.TEXTAFTER(getmp3[[#This Row],[description]],CHAR(10)&amp;"Music:"),CHAR(10))</f>
        <v xml:space="preserve"> Arpan Bawa</v>
      </c>
      <c r="P104" t="e">
        <f>_xlfn.TEXTBEFORE(_xlfn.TEXTAFTER(getmp3[[#This Row],[description]],CHAR(10)&amp;"Video:"),CHAR(10))</f>
        <v>#N/A</v>
      </c>
      <c r="Q104" s="1" t="e">
        <f>HYPERLINK(_xlfn.TEXTBEFORE(_xlfn.TEXTAFTER(getmp3[[#This Row],[description]],"YouTube Music:"),CHAR(10)))</f>
        <v>#N/A</v>
      </c>
      <c r="R104" s="1" t="str">
        <f>HYPERLINK(_xlfn.TEXTBEFORE(_xlfn.TEXTAFTER(getmp3[[#This Row],[description]],"Spotify:"),CHAR(10)))</f>
        <v xml:space="preserve"> https://open.spotify.com/album/2u13scMhPhD0LvK1ZZFXhH</v>
      </c>
      <c r="S104" s="1" t="str">
        <f>HYPERLINK(_xlfn.TEXTBEFORE(_xlfn.TEXTAFTER(getmp3[[#This Row],[description]],"Apple Music:"),CHAR(10)))</f>
        <v xml:space="preserve"> https://music.apple.com/in/album/flowers/1771689154</v>
      </c>
      <c r="T104" s="1" t="e">
        <f>HYPERLINK(_xlfn.TEXTBEFORE(_xlfn.TEXTAFTER(getmp3[[#This Row],[description]], "JioSaavn:"),CHAR(10)))</f>
        <v>#N/A</v>
      </c>
      <c r="U104" s="1" t="e">
        <f>HYPERLINK(_xlfn.TEXTBEFORE(_xlfn.TEXTAFTER(getmp3[[#This Row],[description]], "Instagram Reel:"),CHAR(10)))</f>
        <v>#N/A</v>
      </c>
    </row>
    <row r="105" spans="1:21" hidden="1" x14ac:dyDescent="0.3">
      <c r="A105" t="s">
        <v>11</v>
      </c>
      <c r="B105" t="s">
        <v>800</v>
      </c>
      <c r="C105" t="s">
        <v>801</v>
      </c>
      <c r="D105" t="s">
        <v>799</v>
      </c>
      <c r="E105" t="s">
        <v>16</v>
      </c>
      <c r="F105" t="s">
        <v>803</v>
      </c>
      <c r="G105" t="s">
        <v>804</v>
      </c>
      <c r="H105" t="s">
        <v>805</v>
      </c>
      <c r="I105" t="s">
        <v>806</v>
      </c>
      <c r="J105" t="str" cm="1">
        <f t="array" ref="J105">_xlfn.IFS(
    AND(ISNUMBER(SEARCH("Full Album", getmp3[[#This Row],[description]])) ), "Album",
    AND(ISNUMBER(SEARCH("Song Credits:", getmp3[[#This Row],[description]]))), "Single", AND(ISNUMBER(SEARCH("Movie Credits:", getmp3[[#This Row],[description]]))), "Movie",
    TRUE, "other"
)</f>
        <v>Album</v>
      </c>
      <c r="K105" t="str">
        <f>_xlfn.TEXTBEFORE(getmp3[[#This Row],[Title]],{":","(","-"})</f>
        <v xml:space="preserve">Ghulama Wali </v>
      </c>
      <c r="L105" t="str">
        <f>_xlfn.TEXTBEFORE(_xlfn.TEXTAFTER(getmp3[[#This Row],[description]],{"Singer:","Artist:","Singer &amp; Lyrics:","Singer/Lyrics:","Singer"}),CHAR(10))</f>
        <v xml:space="preserve"> Priya</v>
      </c>
      <c r="M105" t="str" cm="1">
        <f t="array" ref="M1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Bunny Johal</v>
      </c>
      <c r="N105" t="str">
        <f>_xlfn.TEXTBEFORE(_xlfn.TEXTAFTER(getmp3[[#This Row],[description]],"Composer:"),CHAR(10))</f>
        <v xml:space="preserve"> Bunny Johal</v>
      </c>
      <c r="O105" t="str">
        <f>_xlfn.TEXTBEFORE(_xlfn.TEXTAFTER(getmp3[[#This Row],[description]],CHAR(10)&amp;"Music:"),CHAR(10))</f>
        <v xml:space="preserve"> Black Virus</v>
      </c>
      <c r="P105" t="e">
        <f>_xlfn.TEXTBEFORE(_xlfn.TEXTAFTER(getmp3[[#This Row],[description]],CHAR(10)&amp;"Video:"),CHAR(10))</f>
        <v>#N/A</v>
      </c>
      <c r="Q105" s="1" t="e">
        <f>HYPERLINK(_xlfn.TEXTBEFORE(_xlfn.TEXTAFTER(getmp3[[#This Row],[description]],"YouTube Music:"),CHAR(10)))</f>
        <v>#N/A</v>
      </c>
      <c r="R105" s="1" t="str">
        <f>HYPERLINK(_xlfn.TEXTBEFORE(_xlfn.TEXTAFTER(getmp3[[#This Row],[description]],"Spotify:"),CHAR(10)))</f>
        <v xml:space="preserve"> https://open.spotify.com/album/2u13scMhPhD0LvK1ZZFXhH</v>
      </c>
      <c r="S105" s="1" t="str">
        <f>HYPERLINK(_xlfn.TEXTBEFORE(_xlfn.TEXTAFTER(getmp3[[#This Row],[description]],"Apple Music:"),CHAR(10)))</f>
        <v xml:space="preserve"> https://music.apple.com/in/album/flowers/1771689154</v>
      </c>
      <c r="T105" s="1" t="e">
        <f>HYPERLINK(_xlfn.TEXTBEFORE(_xlfn.TEXTAFTER(getmp3[[#This Row],[description]], "JioSaavn:"),CHAR(10)))</f>
        <v>#N/A</v>
      </c>
      <c r="U105" s="1" t="e">
        <f>HYPERLINK(_xlfn.TEXTBEFORE(_xlfn.TEXTAFTER(getmp3[[#This Row],[description]], "Instagram Reel:"),CHAR(10)))</f>
        <v>#N/A</v>
      </c>
    </row>
    <row r="106" spans="1:21" x14ac:dyDescent="0.3">
      <c r="A106" t="s">
        <v>11</v>
      </c>
      <c r="B106" t="s">
        <v>808</v>
      </c>
      <c r="C106" t="s">
        <v>809</v>
      </c>
      <c r="D106" t="s">
        <v>807</v>
      </c>
      <c r="E106" t="s">
        <v>16</v>
      </c>
      <c r="F106" t="s">
        <v>485</v>
      </c>
      <c r="G106" t="s">
        <v>811</v>
      </c>
      <c r="H106" t="s">
        <v>812</v>
      </c>
      <c r="I106" t="s">
        <v>813</v>
      </c>
      <c r="J106" t="str" cm="1">
        <f t="array" ref="J106">_xlfn.IFS(
    AND(ISNUMBER(SEARCH("Full Album", getmp3[[#This Row],[description]])) ), "Album",
    AND(ISNUMBER(SEARCH("Song Credits:", getmp3[[#This Row],[description]]))), "Single", AND(ISNUMBER(SEARCH("Movie Credits:", getmp3[[#This Row],[description]]))), "Movie",
    TRUE, "other"
)</f>
        <v>Single</v>
      </c>
      <c r="K106" t="str">
        <f>_xlfn.TEXTBEFORE(getmp3[[#This Row],[Title]],{":","(","-"})</f>
        <v xml:space="preserve">Whatever </v>
      </c>
      <c r="L106" t="str">
        <f>_xlfn.TEXTBEFORE(_xlfn.TEXTAFTER(getmp3[[#This Row],[description]],{"Singer :","Artist:","Singer &amp; Lyrics:","Singer/Lyrics:","Singer"}),CHAR(10))</f>
        <v xml:space="preserve"> Deep Jandu </v>
      </c>
      <c r="M106" t="str" cm="1">
        <f t="array" ref="M1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Ram Kala Sanghian</v>
      </c>
      <c r="N106" t="e">
        <f>_xlfn.TEXTBEFORE(_xlfn.TEXTAFTER(getmp3[[#This Row],[description]],"Composer:"),CHAR(10))</f>
        <v>#N/A</v>
      </c>
      <c r="O106" t="str">
        <f>_xlfn.TEXTBEFORE(_xlfn.TEXTAFTER(getmp3[[#This Row],[description]],CHAR(10)&amp;"Music :"),CHAR(10))</f>
        <v xml:space="preserve"> Deep Jandu </v>
      </c>
      <c r="P106" t="e">
        <f>_xlfn.TEXTBEFORE(_xlfn.TEXTAFTER(getmp3[[#This Row],[description]],CHAR(10)&amp;"Video:"),CHAR(10))</f>
        <v>#N/A</v>
      </c>
      <c r="Q106" s="1" t="e">
        <f>HYPERLINK(_xlfn.TEXTBEFORE(_xlfn.TEXTAFTER(getmp3[[#This Row],[description]],"YouTube Music:"),CHAR(10)))</f>
        <v>#N/A</v>
      </c>
      <c r="R106" s="1" t="str">
        <f>HYPERLINK(_xlfn.TEXTBEFORE(_xlfn.TEXTAFTER(getmp3[[#This Row],[description]],"Spotify:"),CHAR(10)))</f>
        <v xml:space="preserve"> https://open.spotify.com/track/2STKYI9rpNTdfncro2NruM</v>
      </c>
      <c r="S106" s="1" t="str">
        <f>HYPERLINK(_xlfn.TEXTBEFORE(_xlfn.TEXTAFTER(getmp3[[#This Row],[description]],"Apple Music:"),CHAR(10)))</f>
        <v xml:space="preserve"> https://music.apple.com/in/album/whatever-single/1769256711</v>
      </c>
      <c r="T106" s="1" t="e">
        <f>HYPERLINK(_xlfn.TEXTBEFORE(_xlfn.TEXTAFTER(getmp3[[#This Row],[description]], "JioSaavn:"),CHAR(10)))</f>
        <v>#N/A</v>
      </c>
      <c r="U106" s="1" t="e">
        <f>HYPERLINK(_xlfn.TEXTBEFORE(_xlfn.TEXTAFTER(getmp3[[#This Row],[description]], "Instagram Reel:"),CHAR(10)))</f>
        <v>#N/A</v>
      </c>
    </row>
    <row r="107" spans="1:21" x14ac:dyDescent="0.3">
      <c r="A107" t="s">
        <v>11</v>
      </c>
      <c r="B107" t="s">
        <v>815</v>
      </c>
      <c r="C107" t="s">
        <v>816</v>
      </c>
      <c r="D107" t="s">
        <v>814</v>
      </c>
      <c r="E107" t="s">
        <v>16</v>
      </c>
      <c r="F107" t="s">
        <v>818</v>
      </c>
      <c r="G107" t="s">
        <v>819</v>
      </c>
      <c r="H107" t="s">
        <v>820</v>
      </c>
      <c r="I107" t="s">
        <v>821</v>
      </c>
      <c r="J107" t="str" cm="1">
        <f t="array" ref="J107">_xlfn.IFS(
    AND(ISNUMBER(SEARCH("Full Album", getmp3[[#This Row],[description]])) ), "Album",
    AND(ISNUMBER(SEARCH("Song Credits:", getmp3[[#This Row],[description]]))), "Single", AND(ISNUMBER(SEARCH("Movie Credits:", getmp3[[#This Row],[description]]))), "Movie",
    TRUE, "other"
)</f>
        <v>Single</v>
      </c>
      <c r="K107" t="str">
        <f>_xlfn.TEXTBEFORE(getmp3[[#This Row],[Title]],{":","(","-"})</f>
        <v xml:space="preserve">Mashaa Allah </v>
      </c>
      <c r="L107" t="str">
        <f>_xlfn.TEXTBEFORE(_xlfn.TEXTAFTER(getmp3[[#This Row],[description]],{"Singer:","Artist:","Singer &amp; Lyrics:","Singer/Lyrics:","Singer Name:"}),CHAR(10))</f>
        <v xml:space="preserve"> Bhanu Pratap Agnihotri Ft Prateeksha Srivastava </v>
      </c>
      <c r="M107" t="str" cm="1">
        <f t="array" ref="M1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107" t="str">
        <f>_xlfn.TEXTBEFORE(_xlfn.TEXTAFTER(getmp3[[#This Row],[description]],"Composer:"),CHAR(10))</f>
        <v xml:space="preserve"> Bhanu Pratap Agnihotri </v>
      </c>
      <c r="O107" t="e">
        <f>_xlfn.TEXTBEFORE(_xlfn.TEXTAFTER(getmp3[[#This Row],[description]],CHAR(10)&amp;"Music :"),CHAR(10))</f>
        <v>#N/A</v>
      </c>
      <c r="P107" t="str">
        <f>_xlfn.TEXTBEFORE(_xlfn.TEXTAFTER(getmp3[[#This Row],[description]],CHAR(10)&amp;"Video:"),CHAR(10))</f>
        <v xml:space="preserve"> TruMakers</v>
      </c>
      <c r="Q107" s="1" t="str">
        <f>HYPERLINK(_xlfn.TEXTBEFORE(_xlfn.TEXTAFTER(getmp3[[#This Row],[description]],"YouTube Music:"),CHAR(10)))</f>
        <v xml:space="preserve"> https://www.youtube.com/watch?v=ayzJou9zQGY</v>
      </c>
      <c r="R107" s="1" t="str">
        <f>HYPERLINK(_xlfn.TEXTBEFORE(_xlfn.TEXTAFTER(getmp3[[#This Row],[description]],"Spotify:"),CHAR(10)))</f>
        <v xml:space="preserve"> https://open.spotify.com/album/2HelDE7DdpPxTzHVTnpedC</v>
      </c>
      <c r="S107" s="1" t="str">
        <f>HYPERLINK(_xlfn.TEXTBEFORE(_xlfn.TEXTAFTER(getmp3[[#This Row],[description]],"Apple Music:"),CHAR(10)))</f>
        <v xml:space="preserve"> https://music.apple.com/in/album/mashaa-allah/1768739470?i=1768739873</v>
      </c>
      <c r="T107" s="1" t="e">
        <f>HYPERLINK(_xlfn.TEXTBEFORE(_xlfn.TEXTAFTER(getmp3[[#This Row],[description]], "JioSaavn:"),CHAR(10)))</f>
        <v>#N/A</v>
      </c>
      <c r="U107" s="1" t="e">
        <f>HYPERLINK(_xlfn.TEXTBEFORE(_xlfn.TEXTAFTER(getmp3[[#This Row],[description]], "Instagram Reel:"),CHAR(10)))</f>
        <v>#N/A</v>
      </c>
    </row>
    <row r="108" spans="1:21" hidden="1" x14ac:dyDescent="0.3">
      <c r="A108" t="s">
        <v>11</v>
      </c>
      <c r="B108" t="s">
        <v>823</v>
      </c>
      <c r="C108" t="s">
        <v>824</v>
      </c>
      <c r="D108" t="s">
        <v>822</v>
      </c>
      <c r="E108" t="s">
        <v>16</v>
      </c>
      <c r="F108" t="s">
        <v>97</v>
      </c>
      <c r="G108" t="s">
        <v>826</v>
      </c>
      <c r="H108" t="s">
        <v>827</v>
      </c>
      <c r="I108" t="s">
        <v>828</v>
      </c>
      <c r="J108" t="str" cm="1">
        <f t="array" ref="J108">_xlfn.IFS(
    AND(ISNUMBER(SEARCH("Full Album", getmp3[[#This Row],[description]])) ), "Album",
    AND(ISNUMBER(SEARCH("Song Credits:", getmp3[[#This Row],[description]]))), "Single", AND(ISNUMBER(SEARCH("Movie Credits:", getmp3[[#This Row],[description]]))), "Movie",
    TRUE, "other"
)</f>
        <v>Single</v>
      </c>
      <c r="K108" t="str">
        <f>_xlfn.TEXTBEFORE(getmp3[[#This Row],[Title]],{":","(","-"})</f>
        <v xml:space="preserve">Craze </v>
      </c>
      <c r="L108" t="str">
        <f>_xlfn.TEXTBEFORE(_xlfn.TEXTAFTER(getmp3[[#This Row],[description]],{"Singer:","Artist:","Singer &amp; Lyrics:","Singer/Lyrics:","Singer"}),CHAR(10))</f>
        <v xml:space="preserve"> Prince Bhullar &amp; Deep Jandu</v>
      </c>
      <c r="M108" t="str" cm="1">
        <f t="array" ref="M1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Khushi Verma</v>
      </c>
      <c r="N108" t="e">
        <f>_xlfn.TEXTBEFORE(_xlfn.TEXTAFTER(getmp3[[#This Row],[description]],"Composer:"),CHAR(10))</f>
        <v>#N/A</v>
      </c>
      <c r="O108" t="str">
        <f>_xlfn.TEXTBEFORE(_xlfn.TEXTAFTER(getmp3[[#This Row],[description]],CHAR(10)&amp;"Music:"),CHAR(10))</f>
        <v xml:space="preserve"> Deep Jandu</v>
      </c>
      <c r="P108" t="e">
        <f>_xlfn.TEXTBEFORE(_xlfn.TEXTAFTER(getmp3[[#This Row],[description]],CHAR(10)&amp;"Video:"),CHAR(10))</f>
        <v>#N/A</v>
      </c>
      <c r="Q108" s="1" t="e">
        <f>HYPERLINK(_xlfn.TEXTBEFORE(_xlfn.TEXTAFTER(getmp3[[#This Row],[description]],"YouTube Music:"),CHAR(10)))</f>
        <v>#N/A</v>
      </c>
      <c r="R108" s="1" t="e">
        <f>HYPERLINK(_xlfn.TEXTBEFORE(_xlfn.TEXTAFTER(getmp3[[#This Row],[description]],"Spotify:"),CHAR(10)))</f>
        <v>#N/A</v>
      </c>
      <c r="S108" s="1" t="str">
        <f>HYPERLINK(_xlfn.TEXTBEFORE(_xlfn.TEXTAFTER(getmp3[[#This Row],[description]],"Apple Music:"),CHAR(10)))</f>
        <v xml:space="preserve"> https://music.apple.com/in/album/craze/1767563924?i=1767563926</v>
      </c>
      <c r="T108" s="1" t="e">
        <f>HYPERLINK(_xlfn.TEXTBEFORE(_xlfn.TEXTAFTER(getmp3[[#This Row],[description]], "JioSaavn:"),CHAR(10)))</f>
        <v>#N/A</v>
      </c>
      <c r="U108" s="1" t="e">
        <f>HYPERLINK(_xlfn.TEXTBEFORE(_xlfn.TEXTAFTER(getmp3[[#This Row],[description]], "Instagram Reel:"),CHAR(10)))</f>
        <v>#N/A</v>
      </c>
    </row>
    <row r="109" spans="1:21" x14ac:dyDescent="0.3">
      <c r="A109" t="s">
        <v>11</v>
      </c>
      <c r="B109" t="s">
        <v>830</v>
      </c>
      <c r="C109" t="s">
        <v>831</v>
      </c>
      <c r="D109" t="s">
        <v>829</v>
      </c>
      <c r="E109" t="s">
        <v>16</v>
      </c>
      <c r="F109" t="s">
        <v>191</v>
      </c>
      <c r="G109" t="s">
        <v>833</v>
      </c>
      <c r="H109" t="s">
        <v>834</v>
      </c>
      <c r="I109" t="s">
        <v>835</v>
      </c>
      <c r="J109" t="str" cm="1">
        <f t="array" ref="J109">_xlfn.IFS(
   OR(ISNUMBER(SEARCH("Album Credits:", getmp3[[#This Row],[description]])), ISNUMBER(SEARCH("Album", getmp3[[#This Row],[description]]))), "Album",
    AND(ISNUMBER(SEARCH("Song Credits:", getmp3[[#This Row],[description]]))), "Single", AND(ISNUMBER(SEARCH("Movie Credits:", getmp3[[#This Row],[description]]))), "Movie",
    TRUE, "other"
)</f>
        <v>Album</v>
      </c>
      <c r="K109" t="str">
        <f>_xlfn.TEXTBEFORE(getmp3[[#This Row],[Title]],{":","(","-"})</f>
        <v xml:space="preserve">TAJ MAHAL </v>
      </c>
      <c r="L109" t="e">
        <f>_xlfn.TEXTBEFORE(_xlfn.TEXTAFTER(getmp3[[#This Row],[description]],{"Singer:","Artist:","Singer &amp; Lyrics:","Singer/Lyrics:","Singer"}),CHAR(10))</f>
        <v>#N/A</v>
      </c>
      <c r="M109" t="str" cm="1">
        <f t="array" ref="M1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09" t="e">
        <f>_xlfn.TEXTBEFORE(_xlfn.TEXTAFTER(getmp3[[#This Row],[description]],"Composer:"),CHAR(10))</f>
        <v>#N/A</v>
      </c>
      <c r="O109" t="e">
        <f>_xlfn.TEXTBEFORE(_xlfn.TEXTAFTER(getmp3[[#This Row],[description]],CHAR(10)&amp;"Music :"),CHAR(10))</f>
        <v>#N/A</v>
      </c>
      <c r="P109" t="e">
        <f>_xlfn.TEXTBEFORE(_xlfn.TEXTAFTER(getmp3[[#This Row],[description]],CHAR(10)&amp;"Video:"),CHAR(10))</f>
        <v>#N/A</v>
      </c>
      <c r="Q109" s="1" t="e">
        <f>HYPERLINK(_xlfn.TEXTBEFORE(_xlfn.TEXTAFTER(getmp3[[#This Row],[description]],"YouTube Music:"),CHAR(10)))</f>
        <v>#N/A</v>
      </c>
      <c r="R109" s="1" t="e">
        <f>HYPERLINK(_xlfn.TEXTBEFORE(_xlfn.TEXTAFTER(getmp3[[#This Row],[description]],"Spotify:"),CHAR(10)))</f>
        <v>#N/A</v>
      </c>
      <c r="S109" s="1" t="e">
        <f>HYPERLINK(_xlfn.TEXTBEFORE(_xlfn.TEXTAFTER(getmp3[[#This Row],[description]],"Apple Music:"),CHAR(10)))</f>
        <v>#N/A</v>
      </c>
      <c r="T109" s="1" t="e">
        <f>HYPERLINK(_xlfn.TEXTBEFORE(_xlfn.TEXTAFTER(getmp3[[#This Row],[description]], "JioSaavn:"),CHAR(10)))</f>
        <v>#N/A</v>
      </c>
      <c r="U109" s="1" t="e">
        <f>HYPERLINK(_xlfn.TEXTBEFORE(_xlfn.TEXTAFTER(getmp3[[#This Row],[description]], "Instagram Reel:"),CHAR(10)))</f>
        <v>#N/A</v>
      </c>
    </row>
    <row r="110" spans="1:21" x14ac:dyDescent="0.3">
      <c r="A110" t="s">
        <v>11</v>
      </c>
      <c r="B110" t="s">
        <v>837</v>
      </c>
      <c r="C110" t="s">
        <v>838</v>
      </c>
      <c r="D110" t="s">
        <v>836</v>
      </c>
      <c r="E110" t="s">
        <v>16</v>
      </c>
      <c r="F110" t="s">
        <v>840</v>
      </c>
      <c r="G110" t="s">
        <v>841</v>
      </c>
      <c r="H110" t="s">
        <v>842</v>
      </c>
      <c r="I110" t="s">
        <v>843</v>
      </c>
      <c r="J110" t="str" cm="1">
        <f t="array" ref="J110">_xlfn.IFS(
   OR(ISNUMBER(SEARCH("Album Credits:", getmp3[[#This Row],[description]])), ISNUMBER(SEARCH("Album", getmp3[[#This Row],[description]]))), "Album",
    AND(ISNUMBER(SEARCH("Song Credits:", getmp3[[#This Row],[description]]))), "Single", AND(ISNUMBER(SEARCH("Movie Credits:", getmp3[[#This Row],[description]]))), "Movie",
    TRUE, "other"
)</f>
        <v>other</v>
      </c>
      <c r="K110" t="str">
        <f>_xlfn.TEXTBEFORE(getmp3[[#This Row],[Title]],{":","(","-"})</f>
        <v xml:space="preserve">Fateh </v>
      </c>
      <c r="L110" t="e">
        <f>_xlfn.TEXTBEFORE(_xlfn.TEXTAFTER(getmp3[[#This Row],[description]],{"Singer:","Artist:","Singer &amp; Lyrics:","Singer/Lyrics:","Singer"}),CHAR(10))</f>
        <v>#N/A</v>
      </c>
      <c r="M110" t="str" cm="1">
        <f t="array" ref="M1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10" t="str">
        <f>_xlfn.TEXTBEFORE(_xlfn.TEXTAFTER(getmp3[[#This Row],[description]],"Composer:"),CHAR(10))</f>
        <v xml:space="preserve"> Wilfred Soz (Jam8 Studio)</v>
      </c>
      <c r="O110" t="e">
        <f>_xlfn.TEXTBEFORE(_xlfn.TEXTAFTER(getmp3[[#This Row],[description]],CHAR(10)&amp;"Music :"),CHAR(10))</f>
        <v>#N/A</v>
      </c>
      <c r="P110" t="e">
        <f>_xlfn.TEXTBEFORE(_xlfn.TEXTAFTER(getmp3[[#This Row],[description]],CHAR(10)&amp;"Video:"),CHAR(10))</f>
        <v>#N/A</v>
      </c>
      <c r="Q110" s="1" t="e">
        <f>HYPERLINK(_xlfn.TEXTBEFORE(_xlfn.TEXTAFTER(getmp3[[#This Row],[description]],"YouTube Music:"),CHAR(10)))</f>
        <v>#N/A</v>
      </c>
      <c r="R110" s="1" t="e">
        <f>HYPERLINK(_xlfn.TEXTBEFORE(_xlfn.TEXTAFTER(getmp3[[#This Row],[description]],"Spotify:"),CHAR(10)))</f>
        <v>#N/A</v>
      </c>
      <c r="S110" s="1" t="e">
        <f>HYPERLINK(_xlfn.TEXTBEFORE(_xlfn.TEXTAFTER(getmp3[[#This Row],[description]],"Apple Music:"),CHAR(10)))</f>
        <v>#N/A</v>
      </c>
      <c r="T110" s="1" t="e">
        <f>HYPERLINK(_xlfn.TEXTBEFORE(_xlfn.TEXTAFTER(getmp3[[#This Row],[description]], "JioSaavn:"),CHAR(10)))</f>
        <v>#N/A</v>
      </c>
      <c r="U110" s="1" t="e">
        <f>HYPERLINK(_xlfn.TEXTBEFORE(_xlfn.TEXTAFTER(getmp3[[#This Row],[description]], "Instagram Reel:"),CHAR(10)))</f>
        <v>#N/A</v>
      </c>
    </row>
    <row r="111" spans="1:21" hidden="1" x14ac:dyDescent="0.3">
      <c r="A111" t="s">
        <v>11</v>
      </c>
      <c r="B111" t="s">
        <v>845</v>
      </c>
      <c r="C111" t="s">
        <v>846</v>
      </c>
      <c r="D111" t="s">
        <v>844</v>
      </c>
      <c r="E111" t="s">
        <v>16</v>
      </c>
      <c r="F111" t="s">
        <v>848</v>
      </c>
      <c r="G111" t="s">
        <v>849</v>
      </c>
      <c r="H111" t="s">
        <v>850</v>
      </c>
      <c r="I111" t="s">
        <v>851</v>
      </c>
      <c r="J111" t="str" cm="1">
        <f t="array" ref="J111">_xlfn.IFS(
    AND(ISNUMBER(SEARCH("Full Album", getmp3[[#This Row],[description]])) ), "Album",
    AND(ISNUMBER(SEARCH("Song Credits:", getmp3[[#This Row],[description]]))), "Single", AND(ISNUMBER(SEARCH("Movie Credits:", getmp3[[#This Row],[description]]))), "Movie",
    TRUE, "other"
)</f>
        <v>Album</v>
      </c>
      <c r="K111" t="str">
        <f>_xlfn.TEXTBEFORE(getmp3[[#This Row],[Title]],{":","(","-"})</f>
        <v>Bazar</v>
      </c>
      <c r="L111" t="str">
        <f>IF(
    ISNUMBER(SEARCH("Singer", getmp3[[#This Row],[description]])),
    TRIM(_xlfn.TEXTBEFORE(_xlfn.TEXTAFTER(_xlfn.TEXTAFTER(getmp3[[#This Row],[description]], "Singer"), {":","-"}), CHAR(10), , , 1)),
    "NILL"
)</f>
        <v>Satbir Aujla</v>
      </c>
      <c r="M111" t="str" cm="1">
        <f t="array" ref="M1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11" t="str">
        <f>_xlfn.TEXTBEFORE(_xlfn.TEXTAFTER(getmp3[[#This Row],[description]],"Composer:"),CHAR(10))</f>
        <v xml:space="preserve"> Satbir Aujla </v>
      </c>
      <c r="O111" t="str">
        <f>_xlfn.TEXTBEFORE(_xlfn.TEXTAFTER(getmp3[[#This Row],[description]],CHAR(10)&amp;"Music:"),CHAR(10))</f>
        <v xml:space="preserve"> Satbir Aujla, Deol Harman, Jay B</v>
      </c>
      <c r="P111" t="e">
        <f>_xlfn.TEXTBEFORE(_xlfn.TEXTAFTER(getmp3[[#This Row],[description]],CHAR(10)&amp;"Video:"),CHAR(10))</f>
        <v>#N/A</v>
      </c>
      <c r="Q111" s="1" t="e">
        <f>HYPERLINK(_xlfn.TEXTBEFORE(_xlfn.TEXTAFTER(getmp3[[#This Row],[description]],"YouTube Music:"),CHAR(10)))</f>
        <v>#N/A</v>
      </c>
      <c r="R111" s="1" t="str">
        <f>HYPERLINK(_xlfn.TEXTBEFORE(_xlfn.TEXTAFTER(getmp3[[#This Row],[description]],"Spotify:"),CHAR(10)))</f>
        <v xml:space="preserve"> https://open.spotify.com/album/0U5Rzd2rBs5rkM3zdFVVpv</v>
      </c>
      <c r="S111" s="1" t="str">
        <f>HYPERLINK(_xlfn.TEXTBEFORE(_xlfn.TEXTAFTER(getmp3[[#This Row],[description]],"Apple Music:"),CHAR(10)))</f>
        <v xml:space="preserve"> https://music.apple.com/in/album/simplicity/1762080531</v>
      </c>
      <c r="T111" s="1" t="e">
        <f>HYPERLINK(_xlfn.TEXTBEFORE(_xlfn.TEXTAFTER(getmp3[[#This Row],[description]], "JioSaavn:"),CHAR(10)))</f>
        <v>#N/A</v>
      </c>
      <c r="U111" s="1" t="e">
        <f>HYPERLINK(_xlfn.TEXTBEFORE(_xlfn.TEXTAFTER(getmp3[[#This Row],[description]], "Instagram Reel:"),CHAR(10)))</f>
        <v>#N/A</v>
      </c>
    </row>
    <row r="112" spans="1:21" hidden="1" x14ac:dyDescent="0.3">
      <c r="A112" t="s">
        <v>11</v>
      </c>
      <c r="B112" t="s">
        <v>853</v>
      </c>
      <c r="C112" t="s">
        <v>854</v>
      </c>
      <c r="D112" t="s">
        <v>852</v>
      </c>
      <c r="E112" t="s">
        <v>16</v>
      </c>
      <c r="F112" t="s">
        <v>270</v>
      </c>
      <c r="G112" t="s">
        <v>856</v>
      </c>
      <c r="H112" t="s">
        <v>857</v>
      </c>
      <c r="I112" t="s">
        <v>858</v>
      </c>
      <c r="J112" t="str" cm="1">
        <f t="array" ref="J112">_xlfn.IFS(ISNUMBER(SEARCH("Song Credits:", getmp3[[#This Row],[description]])), "Single",
    OR(ISNUMBER(SEARCH("Album Credits:", getmp3[[#This Row],[description]])), ISNUMBER(SEARCH("Album", getmp3[[#This Row],[description]]))), "Album",
        ISNUMBER(SEARCH("Movie Credits:", getmp3[[#This Row],[description]])), "Movie",
    TRUE, "other"
)</f>
        <v>Single</v>
      </c>
      <c r="K112" t="str">
        <f>_xlfn.TEXTBEFORE(getmp3[[#This Row],[Title]],{":","(","-"})</f>
        <v>College Days</v>
      </c>
      <c r="L112" t="str">
        <f>_xlfn.TEXTBEFORE(_xlfn.TEXTAFTER(getmp3[[#This Row],[description]],{"Singer:","Artist:","Singer &amp; Lyrics:","Singer/Lyrics:","Singer"}),CHAR(10))</f>
        <v xml:space="preserve"> Satbir Aujla</v>
      </c>
      <c r="M112" t="str" cm="1">
        <f t="array" ref="M1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12" t="str">
        <f>_xlfn.TEXTBEFORE(_xlfn.TEXTAFTER(getmp3[[#This Row],[description]],"Composer:"),CHAR(10))</f>
        <v xml:space="preserve"> Satbir Aujla</v>
      </c>
      <c r="O112" t="str">
        <f>_xlfn.TEXTBEFORE(_xlfn.TEXTAFTER(getmp3[[#This Row],[description]],CHAR(10)&amp;"Music:"),CHAR(10))</f>
        <v xml:space="preserve"> Deol Harman </v>
      </c>
      <c r="P112" t="e">
        <f>_xlfn.TEXTBEFORE(_xlfn.TEXTAFTER(getmp3[[#This Row],[description]],CHAR(10)&amp;"Video:"),CHAR(10))</f>
        <v>#N/A</v>
      </c>
      <c r="Q112" s="1" t="e">
        <f>HYPERLINK(_xlfn.TEXTBEFORE(_xlfn.TEXTAFTER(getmp3[[#This Row],[description]],"YouTube Music:"),CHAR(10)))</f>
        <v>#N/A</v>
      </c>
      <c r="R112" s="1" t="str">
        <f>HYPERLINK(_xlfn.TEXTBEFORE(_xlfn.TEXTAFTER(getmp3[[#This Row],[description]],"Spotify:"),CHAR(10)))</f>
        <v xml:space="preserve"> https://open.spotify.com/track/67eBfnFr4E258SNDQzqSYd</v>
      </c>
      <c r="S112" s="1" t="str">
        <f>HYPERLINK(_xlfn.TEXTBEFORE(_xlfn.TEXTAFTER(getmp3[[#This Row],[description]],"Apple Music:"),CHAR(10)))</f>
        <v xml:space="preserve"> https://music.apple.com/in/album/college-days-single/1762080453</v>
      </c>
      <c r="T112" s="1" t="e">
        <f>HYPERLINK(_xlfn.TEXTBEFORE(_xlfn.TEXTAFTER(getmp3[[#This Row],[description]], "JioSaavn:"),CHAR(10)))</f>
        <v>#N/A</v>
      </c>
      <c r="U112" s="1" t="e">
        <f>HYPERLINK(_xlfn.TEXTBEFORE(_xlfn.TEXTAFTER(getmp3[[#This Row],[description]], "Instagram Reel:"),CHAR(10)))</f>
        <v>#N/A</v>
      </c>
    </row>
    <row r="113" spans="1:21" x14ac:dyDescent="0.3">
      <c r="A113" t="s">
        <v>11</v>
      </c>
      <c r="B113" t="s">
        <v>860</v>
      </c>
      <c r="C113" t="s">
        <v>861</v>
      </c>
      <c r="D113" t="s">
        <v>859</v>
      </c>
      <c r="E113" t="s">
        <v>16</v>
      </c>
      <c r="F113" t="s">
        <v>863</v>
      </c>
      <c r="G113" t="s">
        <v>864</v>
      </c>
      <c r="H113" t="s">
        <v>865</v>
      </c>
      <c r="I113" t="s">
        <v>866</v>
      </c>
      <c r="J113" t="str" cm="1">
        <f t="array" ref="J113">_xlfn.IFS(ISNUMBER(SEARCH("Song Credits:", getmp3[[#This Row],[description]])), "Single",
    OR(ISNUMBER(SEARCH("Album Credits:", getmp3[[#This Row],[description]])), ISNUMBER(SEARCH("Album", getmp3[[#This Row],[description]]))), "Album",
        ISNUMBER(SEARCH("Movie Credits:", getmp3[[#This Row],[description]])), "Movie",
    TRUE, "other"
)</f>
        <v>Single</v>
      </c>
      <c r="K113" t="str">
        <f>_xlfn.TEXTBEFORE(getmp3[[#This Row],[Title]],{":","(","-"})</f>
        <v xml:space="preserve">Sau Khake </v>
      </c>
      <c r="L113" t="str">
        <f>_xlfn.TEXTBEFORE(_xlfn.TEXTAFTER(getmp3[[#This Row],[description]],{"Singer:","Artist:","Singer &amp; Lyrics:","Singer/Lyrics:","Singer"}),CHAR(10))</f>
        <v xml:space="preserve"> Harf Cheema &amp; Gurlez Akhtar</v>
      </c>
      <c r="M113" t="str" cm="1">
        <f t="array" ref="M1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113" t="str">
        <f>_xlfn.TEXTBEFORE(_xlfn.TEXTAFTER(getmp3[[#This Row],[description]],"Composer:"),CHAR(10))</f>
        <v xml:space="preserve"> Deep Jandu</v>
      </c>
      <c r="O113" t="e">
        <f>_xlfn.TEXTBEFORE(_xlfn.TEXTAFTER(getmp3[[#This Row],[description]],CHAR(10)&amp;"Music :"),CHAR(10))</f>
        <v>#N/A</v>
      </c>
      <c r="P113" t="e">
        <f>_xlfn.TEXTBEFORE(_xlfn.TEXTAFTER(getmp3[[#This Row],[description]],CHAR(10)&amp;"Video:"),CHAR(10))</f>
        <v>#N/A</v>
      </c>
      <c r="Q113" s="1" t="e">
        <f>HYPERLINK(_xlfn.TEXTBEFORE(_xlfn.TEXTAFTER(getmp3[[#This Row],[description]],"YouTube Music:"),CHAR(10)))</f>
        <v>#N/A</v>
      </c>
      <c r="R113" s="1" t="str">
        <f>HYPERLINK(_xlfn.TEXTBEFORE(_xlfn.TEXTAFTER(getmp3[[#This Row],[description]],"Spotify:"),CHAR(10)))</f>
        <v xml:space="preserve"> https://open.spotify.com/album/64AYljsLZ2J8o9LTsVpTzT</v>
      </c>
      <c r="S113" s="1" t="str">
        <f>HYPERLINK(_xlfn.TEXTBEFORE(_xlfn.TEXTAFTER(getmp3[[#This Row],[description]],"Apple Music:"),CHAR(10)))</f>
        <v xml:space="preserve"> https://music.apple.com/in/album/sau-khake-single/1761155147</v>
      </c>
      <c r="T113" s="1" t="e">
        <f>HYPERLINK(_xlfn.TEXTBEFORE(_xlfn.TEXTAFTER(getmp3[[#This Row],[description]], "JioSaavn:"),CHAR(10)))</f>
        <v>#N/A</v>
      </c>
      <c r="U113" s="1" t="e">
        <f>HYPERLINK(_xlfn.TEXTBEFORE(_xlfn.TEXTAFTER(getmp3[[#This Row],[description]], "Instagram Reel:"),CHAR(10)))</f>
        <v>#N/A</v>
      </c>
    </row>
    <row r="114" spans="1:21" x14ac:dyDescent="0.3">
      <c r="A114" t="s">
        <v>11</v>
      </c>
      <c r="B114" t="s">
        <v>868</v>
      </c>
      <c r="D114" t="s">
        <v>867</v>
      </c>
      <c r="E114" t="s">
        <v>16</v>
      </c>
      <c r="F114" t="s">
        <v>870</v>
      </c>
      <c r="G114" t="s">
        <v>871</v>
      </c>
      <c r="H114" t="s">
        <v>872</v>
      </c>
      <c r="I114" t="s">
        <v>873</v>
      </c>
      <c r="J114" t="str" cm="1">
        <f t="array" ref="J114">_xlfn.IFS(ISNUMBER(SEARCH("Song Credits:", getmp3[[#This Row],[description]])), "Single",
    OR(ISNUMBER(SEARCH("Album Credits:", getmp3[[#This Row],[description]])), ISNUMBER(SEARCH("Album", getmp3[[#This Row],[description]]))), "Album",
        ISNUMBER(SEARCH("Movie Credits:", getmp3[[#This Row],[description]])), "Movie",
    TRUE, "other"
)</f>
        <v>other</v>
      </c>
      <c r="K114" t="str">
        <f>_xlfn.TEXTBEFORE(getmp3[[#This Row],[Title]],{":","(","-","!"})</f>
        <v>Tere Nashe Ch...</v>
      </c>
      <c r="L114" t="e">
        <f>_xlfn.TEXTBEFORE(_xlfn.TEXTAFTER(getmp3[[#This Row],[description]],{"Singer:","Artist:","Singer &amp; Lyrics:","Singer/Lyrics:","Singer"}),CHAR(10))</f>
        <v>#N/A</v>
      </c>
      <c r="M114" t="str" cm="1">
        <f t="array" ref="M1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14" t="e">
        <f>_xlfn.TEXTBEFORE(_xlfn.TEXTAFTER(getmp3[[#This Row],[description]],"Composer:"),CHAR(10))</f>
        <v>#N/A</v>
      </c>
      <c r="O114" t="e">
        <f>_xlfn.TEXTBEFORE(_xlfn.TEXTAFTER(getmp3[[#This Row],[description]],CHAR(10)&amp;"Music :"),CHAR(10))</f>
        <v>#N/A</v>
      </c>
      <c r="P114" t="e">
        <f>_xlfn.TEXTBEFORE(_xlfn.TEXTAFTER(getmp3[[#This Row],[description]],CHAR(10)&amp;"Video:"),CHAR(10))</f>
        <v>#N/A</v>
      </c>
      <c r="Q114" s="1" t="e">
        <f>HYPERLINK(_xlfn.TEXTBEFORE(_xlfn.TEXTAFTER(getmp3[[#This Row],[description]],"YouTube Music:"),CHAR(10)))</f>
        <v>#N/A</v>
      </c>
      <c r="R114" s="1" t="e">
        <f>HYPERLINK(_xlfn.TEXTBEFORE(_xlfn.TEXTAFTER(getmp3[[#This Row],[description]],"Spotify:"),CHAR(10)))</f>
        <v>#N/A</v>
      </c>
      <c r="S114" s="1" t="e">
        <f>HYPERLINK(_xlfn.TEXTBEFORE(_xlfn.TEXTAFTER(getmp3[[#This Row],[description]],"Apple Music:"),CHAR(10)))</f>
        <v>#N/A</v>
      </c>
      <c r="T114" s="1" t="e">
        <f>HYPERLINK(_xlfn.TEXTBEFORE(_xlfn.TEXTAFTER(getmp3[[#This Row],[description]], "JioSaavn:"),CHAR(10)))</f>
        <v>#N/A</v>
      </c>
      <c r="U114" s="1" t="e">
        <f>HYPERLINK(_xlfn.TEXTBEFORE(_xlfn.TEXTAFTER(getmp3[[#This Row],[description]], "Instagram Reel:"),CHAR(10)))</f>
        <v>#N/A</v>
      </c>
    </row>
    <row r="115" spans="1:21" hidden="1" x14ac:dyDescent="0.3">
      <c r="A115" t="s">
        <v>11</v>
      </c>
      <c r="B115" t="s">
        <v>875</v>
      </c>
      <c r="C115" t="s">
        <v>876</v>
      </c>
      <c r="D115" t="s">
        <v>874</v>
      </c>
      <c r="E115" t="s">
        <v>16</v>
      </c>
      <c r="F115" t="s">
        <v>191</v>
      </c>
      <c r="G115" t="s">
        <v>878</v>
      </c>
      <c r="H115" t="s">
        <v>879</v>
      </c>
      <c r="I115" t="s">
        <v>880</v>
      </c>
      <c r="J115" t="str" cm="1">
        <f t="array" ref="J115">_xlfn.IFS(ISNUMBER(SEARCH("Song Credits:", getmp3[[#This Row],[description]])), "Single",
    OR(ISNUMBER(SEARCH("Album Credits:", getmp3[[#This Row],[description]])), ISNUMBER(SEARCH("Album", getmp3[[#This Row],[description]]))), "Album",
        ISNUMBER(SEARCH("Movie Credits:", getmp3[[#This Row],[description]])), "Movie",
    TRUE, "other"
)</f>
        <v>Single</v>
      </c>
      <c r="K115" t="str">
        <f>_xlfn.TEXTBEFORE(getmp3[[#This Row],[Title]],{":","(","-"})</f>
        <v xml:space="preserve">Daaru </v>
      </c>
      <c r="L115" t="str">
        <f>_xlfn.TEXTBEFORE(_xlfn.TEXTAFTER(getmp3[[#This Row],[description]],{"Singer:","Artist:","Singer &amp; Lyrics:","Singer/Lyrics:","Singer"}),CHAR(10))</f>
        <v xml:space="preserve"> Deep Jandu &amp; Sardar Ali</v>
      </c>
      <c r="M115" t="str" cm="1">
        <f t="array" ref="M1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 Lucas</v>
      </c>
      <c r="N115" t="e">
        <f>_xlfn.TEXTBEFORE(_xlfn.TEXTAFTER(getmp3[[#This Row],[description]],"Composer:"),CHAR(10))</f>
        <v>#N/A</v>
      </c>
      <c r="O115" t="str">
        <f>_xlfn.TEXTBEFORE(_xlfn.TEXTAFTER(getmp3[[#This Row],[description]],CHAR(10)&amp;"Music:"),CHAR(10))</f>
        <v xml:space="preserve"> Deep Jandu</v>
      </c>
      <c r="P115" t="e">
        <f>_xlfn.TEXTBEFORE(_xlfn.TEXTAFTER(getmp3[[#This Row],[description]],CHAR(10)&amp;"Video:"),CHAR(10))</f>
        <v>#N/A</v>
      </c>
      <c r="Q115" s="1" t="e">
        <f>HYPERLINK(_xlfn.TEXTBEFORE(_xlfn.TEXTAFTER(getmp3[[#This Row],[description]],"YouTube Music:"),CHAR(10)))</f>
        <v>#N/A</v>
      </c>
      <c r="R115" s="1" t="str">
        <f>HYPERLINK(_xlfn.TEXTBEFORE(_xlfn.TEXTAFTER(getmp3[[#This Row],[description]],"Spotify:"),CHAR(10)))</f>
        <v xml:space="preserve"> https://open.spotify.com/album/7oEy6Qr1TxUGBRu63ANPYf</v>
      </c>
      <c r="S115" s="1" t="str">
        <f>HYPERLINK(_xlfn.TEXTBEFORE(_xlfn.TEXTAFTER(getmp3[[#This Row],[description]],"Apple Music:"),CHAR(10)))</f>
        <v xml:space="preserve"> https://music.apple.com/in/album/daaru-feat-giorgia-andriani/1752476457?i=1752476460</v>
      </c>
      <c r="T115" s="1" t="str">
        <f>HYPERLINK(_xlfn.TEXTBEFORE(_xlfn.TEXTAFTER(getmp3[[#This Row],[description]], "JioSaavn:"),CHAR(10)))</f>
        <v xml:space="preserve"> https://www.jiosaavn.com/song/daaru-feat.-giorgia-andriani/Qh8ZbgR-Y1A</v>
      </c>
      <c r="U115" s="1" t="e">
        <f>HYPERLINK(_xlfn.TEXTBEFORE(_xlfn.TEXTAFTER(getmp3[[#This Row],[description]], "Instagram Reel:"),CHAR(10)))</f>
        <v>#N/A</v>
      </c>
    </row>
    <row r="116" spans="1:21" x14ac:dyDescent="0.3">
      <c r="A116" t="s">
        <v>11</v>
      </c>
      <c r="B116" t="s">
        <v>882</v>
      </c>
      <c r="C116" t="s">
        <v>883</v>
      </c>
      <c r="D116" t="s">
        <v>881</v>
      </c>
      <c r="E116" t="s">
        <v>16</v>
      </c>
      <c r="F116" t="s">
        <v>885</v>
      </c>
      <c r="G116" t="s">
        <v>886</v>
      </c>
      <c r="H116" t="s">
        <v>887</v>
      </c>
      <c r="I116" t="s">
        <v>888</v>
      </c>
      <c r="J116" t="str" cm="1">
        <f t="array" ref="J1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16" t="str">
        <f>_xlfn.TEXTBEFORE(getmp3[[#This Row],[Title]],{":","(","-"})</f>
        <v xml:space="preserve">Yaaran Di Jugni </v>
      </c>
      <c r="L116" t="str">
        <f>_xlfn.TEXTBEFORE(_xlfn.TEXTAFTER(getmp3[[#This Row],[description]],{"Singer:","Artist:","Singer &amp; Lyrics:","Singer/Lyrics:","Singer"}),CHAR(10))</f>
        <v xml:space="preserve"> Vadda Grewal, Raka, Flop Likhari </v>
      </c>
      <c r="M116" t="str" cm="1">
        <f t="array" ref="M1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 Flop Likhari</v>
      </c>
      <c r="N116" t="e">
        <f>_xlfn.TEXTBEFORE(_xlfn.TEXTAFTER(getmp3[[#This Row],[description]],"Composer:"),CHAR(10))</f>
        <v>#N/A</v>
      </c>
      <c r="O116" t="e">
        <f>_xlfn.TEXTBEFORE(_xlfn.TEXTAFTER(getmp3[[#This Row],[description]],CHAR(10)&amp;"Music :"),CHAR(10))</f>
        <v>#N/A</v>
      </c>
      <c r="P116" t="e">
        <f>_xlfn.TEXTBEFORE(_xlfn.TEXTAFTER(getmp3[[#This Row],[description]],CHAR(10)&amp;"Video:"),CHAR(10))</f>
        <v>#N/A</v>
      </c>
      <c r="Q116" s="1" t="e">
        <f>HYPERLINK(_xlfn.TEXTBEFORE(_xlfn.TEXTAFTER(getmp3[[#This Row],[description]],"YouTube Music:"),CHAR(10)))</f>
        <v>#N/A</v>
      </c>
      <c r="R116" s="1" t="str">
        <f>HYPERLINK(_xlfn.TEXTBEFORE(_xlfn.TEXTAFTER(getmp3[[#This Row],[description]],"Spotify:"),CHAR(10)))</f>
        <v xml:space="preserve"> https://open.spotify.com/album/3MmQvjQvgrEurrr1F86wxA</v>
      </c>
      <c r="S116" s="1" t="str">
        <f>HYPERLINK(_xlfn.TEXTBEFORE(_xlfn.TEXTAFTER(getmp3[[#This Row],[description]],"Apple Music:"),CHAR(10)))</f>
        <v xml:space="preserve"> https://music.apple.com/in/album/yaaran-di-jugni/1745710081?i=1745710582</v>
      </c>
      <c r="T116" s="1" t="e">
        <f>HYPERLINK(_xlfn.TEXTBEFORE(_xlfn.TEXTAFTER(getmp3[[#This Row],[description]], "JioSaavn:"),CHAR(10)))</f>
        <v>#N/A</v>
      </c>
      <c r="U116" s="1" t="e">
        <f>HYPERLINK(_xlfn.TEXTBEFORE(_xlfn.TEXTAFTER(getmp3[[#This Row],[description]], "Instagram Reel:"),CHAR(10)))</f>
        <v>#N/A</v>
      </c>
    </row>
    <row r="117" spans="1:21" x14ac:dyDescent="0.3">
      <c r="A117" t="s">
        <v>11</v>
      </c>
      <c r="B117" t="s">
        <v>890</v>
      </c>
      <c r="C117" t="s">
        <v>891</v>
      </c>
      <c r="D117" t="s">
        <v>889</v>
      </c>
      <c r="E117" t="s">
        <v>16</v>
      </c>
      <c r="F117" t="s">
        <v>262</v>
      </c>
      <c r="G117" t="s">
        <v>893</v>
      </c>
      <c r="H117" t="s">
        <v>894</v>
      </c>
      <c r="I117" t="s">
        <v>895</v>
      </c>
      <c r="J117" t="str" cm="1">
        <f t="array" ref="J1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17" t="str">
        <f>_xlfn.TEXTBEFORE(getmp3[[#This Row],[Title]],{":","(","-"})</f>
        <v xml:space="preserve">Heartless </v>
      </c>
      <c r="L117" t="str">
        <f>_xlfn.TEXTBEFORE(_xlfn.TEXTAFTER(getmp3[[#This Row],[description]],{"Singer:","Artist:","Singer &amp; Lyrics:","Singer/Lyrics:","Singer"}),CHAR(10))</f>
        <v xml:space="preserve"> Soni</v>
      </c>
      <c r="M117" t="str" cm="1">
        <f t="array" ref="M1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Farmaan</v>
      </c>
      <c r="N117" t="e">
        <f>_xlfn.TEXTBEFORE(_xlfn.TEXTAFTER(getmp3[[#This Row],[description]],"Composer:"),CHAR(10))</f>
        <v>#N/A</v>
      </c>
      <c r="O117" t="str">
        <f>_xlfn.TEXTBEFORE(_xlfn.TEXTAFTER(getmp3[[#This Row],[description]],CHAR(10)&amp;"Music :"),CHAR(10))</f>
        <v xml:space="preserve"> End Game Muzik</v>
      </c>
      <c r="P117" t="e">
        <f>_xlfn.TEXTBEFORE(_xlfn.TEXTAFTER(getmp3[[#This Row],[description]],CHAR(10)&amp;"Video:"),CHAR(10))</f>
        <v>#N/A</v>
      </c>
      <c r="Q117" s="1" t="e">
        <f>HYPERLINK(_xlfn.TEXTBEFORE(_xlfn.TEXTAFTER(getmp3[[#This Row],[description]],"YouTube Music:"),CHAR(10)))</f>
        <v>#N/A</v>
      </c>
      <c r="R117" s="1" t="str">
        <f>HYPERLINK(_xlfn.TEXTBEFORE(_xlfn.TEXTAFTER(getmp3[[#This Row],[description]],"Spotify:"),CHAR(10)))</f>
        <v xml:space="preserve"> https://open.spotify.com/track/6z9JHUIKOhL7rN1wX3bmor</v>
      </c>
      <c r="S117" s="1" t="str">
        <f>HYPERLINK(_xlfn.TEXTBEFORE(_xlfn.TEXTAFTER(getmp3[[#This Row],[description]],"Apple Music:"),CHAR(10)))</f>
        <v xml:space="preserve"> https://music.apple.com/in/album/heartless/1744874211?i=1744874219</v>
      </c>
      <c r="T117" s="1" t="e">
        <f>HYPERLINK(_xlfn.TEXTBEFORE(_xlfn.TEXTAFTER(getmp3[[#This Row],[description]], "JioSaavn:"),CHAR(10)))</f>
        <v>#N/A</v>
      </c>
      <c r="U117" s="1" t="e">
        <f>HYPERLINK(_xlfn.TEXTBEFORE(_xlfn.TEXTAFTER(getmp3[[#This Row],[description]], "Instagram Reel:"),CHAR(10)))</f>
        <v>#N/A</v>
      </c>
    </row>
    <row r="118" spans="1:21" x14ac:dyDescent="0.3">
      <c r="A118" t="s">
        <v>11</v>
      </c>
      <c r="B118" t="s">
        <v>897</v>
      </c>
      <c r="C118" t="s">
        <v>898</v>
      </c>
      <c r="D118" t="s">
        <v>896</v>
      </c>
      <c r="E118" t="s">
        <v>16</v>
      </c>
      <c r="F118" t="s">
        <v>900</v>
      </c>
      <c r="G118" t="s">
        <v>901</v>
      </c>
      <c r="H118" t="s">
        <v>902</v>
      </c>
      <c r="I118" t="s">
        <v>903</v>
      </c>
      <c r="J118" t="str" cm="1">
        <f t="array" ref="J1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18" t="str">
        <f>_xlfn.TEXTBEFORE(getmp3[[#This Row],[Title]],{":","(","-"})</f>
        <v xml:space="preserve">Gulab </v>
      </c>
      <c r="L118" t="str">
        <f>_xlfn.TEXTBEFORE(_xlfn.TEXTAFTER(getmp3[[#This Row],[description]],{"Singer:","Artist:","Singer &amp; Lyrics:","Singer/Lyrics:","Singer"}),CHAR(10))</f>
        <v xml:space="preserve"> Karan Randhawa </v>
      </c>
      <c r="M118" t="str" cm="1">
        <f t="array" ref="M1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 Micheal</v>
      </c>
      <c r="N118" t="str">
        <f>_xlfn.TEXTBEFORE(_xlfn.TEXTAFTER(getmp3[[#This Row],[description]],"Composer:"),CHAR(10))</f>
        <v xml:space="preserve"> Lucas, Micheal</v>
      </c>
      <c r="O118" t="e">
        <f>_xlfn.TEXTBEFORE(_xlfn.TEXTAFTER(getmp3[[#This Row],[description]],CHAR(10)&amp;"Music :"),CHAR(10))</f>
        <v>#N/A</v>
      </c>
      <c r="P118" t="e">
        <f>_xlfn.TEXTBEFORE(_xlfn.TEXTAFTER(getmp3[[#This Row],[description]],CHAR(10)&amp;"Video:"),CHAR(10))</f>
        <v>#N/A</v>
      </c>
      <c r="Q118" s="1" t="str">
        <f>HYPERLINK(_xlfn.TEXTBEFORE(_xlfn.TEXTAFTER(getmp3[[#This Row],[description]],"YouTube Music:"),CHAR(10)))</f>
        <v xml:space="preserve"> https://music.youtube.com/playlist?list=OLAK5uy_kYBeS-76ZG0YVz3vgEgsowk1DEvcgSMC4&amp;si=N0fdJ1eglb_kFd6J</v>
      </c>
      <c r="R118" s="1" t="str">
        <f>HYPERLINK(_xlfn.TEXTBEFORE(_xlfn.TEXTAFTER(getmp3[[#This Row],[description]],"Spotify:"),CHAR(10)))</f>
        <v xml:space="preserve"> https://open.spotify.com/album/67uk6VOF3UDB3JW5pKycnF?si=mXInA8YATQmL4V4VDJhoKQ</v>
      </c>
      <c r="S118" s="1" t="str">
        <f>HYPERLINK(_xlfn.TEXTBEFORE(_xlfn.TEXTAFTER(getmp3[[#This Row],[description]],"Apple Music:"),CHAR(10)))</f>
        <v xml:space="preserve"> https://music.apple.com/in/album/loverboy/1734411181</v>
      </c>
      <c r="T118" s="1" t="str">
        <f>HYPERLINK(_xlfn.TEXTBEFORE(_xlfn.TEXTAFTER(getmp3[[#This Row],[description]], "JioSaavn:"),CHAR(10)))</f>
        <v xml:space="preserve"> https://www.jiosaavn.com/album/loverboy/JDNhPAFzIdg_</v>
      </c>
      <c r="U118" s="1" t="e">
        <f>HYPERLINK(_xlfn.TEXTBEFORE(_xlfn.TEXTAFTER(getmp3[[#This Row],[description]], "Instagram Reel:"),CHAR(10)))</f>
        <v>#N/A</v>
      </c>
    </row>
    <row r="119" spans="1:21" x14ac:dyDescent="0.3">
      <c r="A119" t="s">
        <v>11</v>
      </c>
      <c r="B119" t="s">
        <v>905</v>
      </c>
      <c r="C119" t="s">
        <v>906</v>
      </c>
      <c r="D119" t="s">
        <v>904</v>
      </c>
      <c r="E119" t="s">
        <v>16</v>
      </c>
      <c r="F119" t="s">
        <v>908</v>
      </c>
      <c r="G119" t="s">
        <v>909</v>
      </c>
      <c r="H119" t="s">
        <v>910</v>
      </c>
      <c r="I119" t="s">
        <v>911</v>
      </c>
      <c r="J119" t="str" cm="1">
        <f t="array" ref="J1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19" t="str">
        <f>_xlfn.TEXTBEFORE(getmp3[[#This Row],[Title]],{":","(","-"})</f>
        <v xml:space="preserve">Jaal </v>
      </c>
      <c r="L119" t="str">
        <f>IF(
    ISNUMBER(SEARCH("Singer", getmp3[[#This Row],[description]])),
    TRIM(_xlfn.TEXTBEFORE(_xlfn.TEXTAFTER(_xlfn.TEXTAFTER(getmp3[[#This Row],[description]], "Singer"), {":","-"}), CHAR(10), , , 1)),
    "NILL"
)</f>
        <v>Musahib</v>
      </c>
      <c r="M119" t="str" cm="1">
        <f t="array" ref="M1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119" t="str">
        <f>_xlfn.TEXTBEFORE(_xlfn.TEXTAFTER(getmp3[[#This Row],[description]],"Composer:"),CHAR(10))</f>
        <v xml:space="preserve"> Musahib</v>
      </c>
      <c r="O119" t="e">
        <f>_xlfn.TEXTBEFORE(_xlfn.TEXTAFTER(getmp3[[#This Row],[description]],CHAR(10)&amp;"Music :"),CHAR(10))</f>
        <v>#N/A</v>
      </c>
      <c r="P119" t="e">
        <f>_xlfn.TEXTBEFORE(_xlfn.TEXTAFTER(getmp3[[#This Row],[description]],CHAR(10)&amp;"Video:"),CHAR(10))</f>
        <v>#N/A</v>
      </c>
      <c r="Q119" s="1" t="e">
        <f>HYPERLINK(_xlfn.TEXTBEFORE(_xlfn.TEXTAFTER(getmp3[[#This Row],[description]],"YouTube Music:"),CHAR(10)))</f>
        <v>#N/A</v>
      </c>
      <c r="R119" s="1" t="str">
        <f>HYPERLINK(_xlfn.TEXTBEFORE(_xlfn.TEXTAFTER(getmp3[[#This Row],[description]],"Spotify:"),CHAR(10)))</f>
        <v xml:space="preserve"> https://open.spotify.com/track/2Wo2sC9tHauMTxtn0QHQ0r </v>
      </c>
      <c r="S119" s="1" t="str">
        <f>HYPERLINK(_xlfn.TEXTBEFORE(_xlfn.TEXTAFTER(getmp3[[#This Row],[description]],"Apple Music:"),CHAR(10)))</f>
        <v xml:space="preserve"> https://music.apple.com/us/album/jaal/1739109989?i=1739110005 </v>
      </c>
      <c r="T119" s="1" t="e">
        <f>HYPERLINK(_xlfn.TEXTBEFORE(_xlfn.TEXTAFTER(getmp3[[#This Row],[description]], "JioSaavn:"),CHAR(10)))</f>
        <v>#N/A</v>
      </c>
      <c r="U119" s="1" t="e">
        <f>HYPERLINK(_xlfn.TEXTBEFORE(_xlfn.TEXTAFTER(getmp3[[#This Row],[description]], "Instagram Reel:"),CHAR(10)))</f>
        <v>#N/A</v>
      </c>
    </row>
    <row r="120" spans="1:21" hidden="1" x14ac:dyDescent="0.3">
      <c r="A120" t="s">
        <v>11</v>
      </c>
      <c r="B120" t="s">
        <v>913</v>
      </c>
      <c r="C120" t="s">
        <v>914</v>
      </c>
      <c r="D120" t="s">
        <v>912</v>
      </c>
      <c r="E120" t="s">
        <v>16</v>
      </c>
      <c r="F120" t="s">
        <v>916</v>
      </c>
      <c r="G120" t="s">
        <v>917</v>
      </c>
      <c r="H120" t="s">
        <v>918</v>
      </c>
      <c r="I120" t="s">
        <v>919</v>
      </c>
      <c r="J120" t="str" cm="1">
        <f t="array" ref="J1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0" t="str">
        <f>_xlfn.TEXTBEFORE(getmp3[[#This Row],[Title]],{":","(","-"})</f>
        <v xml:space="preserve">26 </v>
      </c>
      <c r="L120" t="str" cm="1">
        <f t="array" ref="L120">_xlfn.TEXTBEFORE(_xlfn.TEXTAFTER(getmp3[[#This Row],[description]],CHAR(10)&amp;{"Singer:","Artist:","Singer &amp; Lyrics:","Singer/Lyrics:","Singer"}),CHAR(10))</f>
        <v xml:space="preserve"> Harf Cheema &amp; Gurlez Akhtar</v>
      </c>
      <c r="M120" t="str" cm="1">
        <f t="array" ref="M1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120" t="str">
        <f>_xlfn.TEXTBEFORE(_xlfn.TEXTAFTER(getmp3[[#This Row],[description]],"Composer:"),CHAR(10))</f>
        <v xml:space="preserve"> Deep Jandu</v>
      </c>
      <c r="O120" t="str">
        <f>_xlfn.TEXTBEFORE(_xlfn.TEXTAFTER(getmp3[[#This Row],[description]],CHAR(10)&amp;"Music:"),CHAR(10))</f>
        <v xml:space="preserve"> Deep Jandu </v>
      </c>
      <c r="P120" t="e">
        <f>_xlfn.TEXTBEFORE(_xlfn.TEXTAFTER(getmp3[[#This Row],[description]],CHAR(10)&amp;"Video:"),CHAR(10))</f>
        <v>#N/A</v>
      </c>
      <c r="Q120" s="1" t="str">
        <f>HYPERLINK(_xlfn.TEXTBEFORE(_xlfn.TEXTAFTER(getmp3[[#This Row],[description]],"YouTube Music:"),CHAR(10)))</f>
        <v xml:space="preserve"> https://music.youtube.com/playlist?list=OLAK5uy_lqFzB4I0E1VS5w_iSN7FNNzzplnLugciM</v>
      </c>
      <c r="R120" s="1" t="str">
        <f>HYPERLINK(_xlfn.TEXTBEFORE(_xlfn.TEXTAFTER(getmp3[[#This Row],[description]],"Spotify:"),CHAR(10)))</f>
        <v xml:space="preserve"> https://open.spotify.com/album/6dMxu2itWiv3N804kxn6PW</v>
      </c>
      <c r="S120" s="1" t="str">
        <f>HYPERLINK(_xlfn.TEXTBEFORE(_xlfn.TEXTAFTER(getmp3[[#This Row],[description]],"Apple Music:"),CHAR(10)))</f>
        <v xml:space="preserve"> https://music.apple.com/in/album/unity-vol-1/1735900547</v>
      </c>
      <c r="T120" s="1" t="str">
        <f>HYPERLINK(_xlfn.TEXTBEFORE(_xlfn.TEXTAFTER(getmp3[[#This Row],[description]], "JioSaavn:"),CHAR(10)))</f>
        <v xml:space="preserve"> https://www.jiosaavn.com/album/unity-volume-1/QbNDzdUqiNo_</v>
      </c>
      <c r="U120" s="1" t="e">
        <f>HYPERLINK(_xlfn.TEXTBEFORE(_xlfn.TEXTAFTER(getmp3[[#This Row],[description]], "Instagram Reel:"),CHAR(10)))</f>
        <v>#N/A</v>
      </c>
    </row>
    <row r="121" spans="1:21" hidden="1" x14ac:dyDescent="0.3">
      <c r="A121" t="s">
        <v>11</v>
      </c>
      <c r="B121" t="s">
        <v>921</v>
      </c>
      <c r="C121" t="s">
        <v>922</v>
      </c>
      <c r="D121" t="s">
        <v>920</v>
      </c>
      <c r="E121" t="s">
        <v>16</v>
      </c>
      <c r="F121" t="s">
        <v>924</v>
      </c>
      <c r="G121" t="s">
        <v>925</v>
      </c>
      <c r="H121" t="s">
        <v>926</v>
      </c>
      <c r="I121" t="s">
        <v>927</v>
      </c>
      <c r="J121" t="str" cm="1">
        <f t="array" ref="J1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1" t="str">
        <f>_xlfn.TEXTBEFORE(getmp3[[#This Row],[Title]],{":","(","-"})</f>
        <v xml:space="preserve">Mafia Family </v>
      </c>
      <c r="L121" t="str" cm="1">
        <f t="array" ref="L121">_xlfn.TEXTBEFORE(_xlfn.TEXTAFTER(getmp3[[#This Row],[description]],CHAR(10)&amp;{"Singer:","Artist:","Singer &amp; Lyrics:","Singer/Lyrics:","Singer"}),CHAR(10))</f>
        <v xml:space="preserve"> G Khan Ft. SHV</v>
      </c>
      <c r="M121" t="str" cm="1">
        <f t="array" ref="M1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121" t="str">
        <f>_xlfn.TEXTBEFORE(_xlfn.TEXTAFTER(getmp3[[#This Row],[description]],"Composer:"),CHAR(10))</f>
        <v xml:space="preserve"> Deep Jandu</v>
      </c>
      <c r="O121" t="str">
        <f>_xlfn.TEXTBEFORE(_xlfn.TEXTAFTER(getmp3[[#This Row],[description]],CHAR(10)&amp;"Music:"),CHAR(10))</f>
        <v xml:space="preserve"> Deep Jandu </v>
      </c>
      <c r="P121" t="e">
        <f>_xlfn.TEXTBEFORE(_xlfn.TEXTAFTER(getmp3[[#This Row],[description]],CHAR(10)&amp;"Video:"),CHAR(10))</f>
        <v>#N/A</v>
      </c>
      <c r="Q121" s="1" t="str">
        <f>HYPERLINK(_xlfn.TEXTBEFORE(_xlfn.TEXTAFTER(getmp3[[#This Row],[description]],"YouTube Music:"),CHAR(10)))</f>
        <v xml:space="preserve"> https://music.youtube.com/playlist?list=OLAK5uy_lqFzB4I0E1VS5w_iSN7FNNzzplnLugciM</v>
      </c>
      <c r="R121" s="1" t="str">
        <f>HYPERLINK(_xlfn.TEXTBEFORE(_xlfn.TEXTAFTER(getmp3[[#This Row],[description]],"Spotify:"),CHAR(10)))</f>
        <v xml:space="preserve"> https://open.spotify.com/album/6dMxu2itWiv3N804kxn6PW</v>
      </c>
      <c r="S121" s="1" t="str">
        <f>HYPERLINK(_xlfn.TEXTBEFORE(_xlfn.TEXTAFTER(getmp3[[#This Row],[description]],"Apple Music:"),CHAR(10)))</f>
        <v xml:space="preserve"> https://music.apple.com/in/album/unity-vol-1/1735900547</v>
      </c>
      <c r="T121" s="1" t="str">
        <f>HYPERLINK(_xlfn.TEXTBEFORE(_xlfn.TEXTAFTER(getmp3[[#This Row],[description]], "JioSaavn:"),CHAR(10)))</f>
        <v xml:space="preserve"> https://www.jiosaavn.com/album/unity-volume-1/QbNDzdUqiNo_</v>
      </c>
      <c r="U121" s="1" t="e">
        <f>HYPERLINK(_xlfn.TEXTBEFORE(_xlfn.TEXTAFTER(getmp3[[#This Row],[description]], "Instagram Reel:"),CHAR(10)))</f>
        <v>#N/A</v>
      </c>
    </row>
    <row r="122" spans="1:21" hidden="1" x14ac:dyDescent="0.3">
      <c r="A122" t="s">
        <v>11</v>
      </c>
      <c r="B122" t="s">
        <v>929</v>
      </c>
      <c r="C122" t="s">
        <v>930</v>
      </c>
      <c r="D122" t="s">
        <v>928</v>
      </c>
      <c r="E122" t="s">
        <v>16</v>
      </c>
      <c r="F122" t="s">
        <v>369</v>
      </c>
      <c r="G122" t="s">
        <v>932</v>
      </c>
      <c r="H122" t="s">
        <v>933</v>
      </c>
      <c r="I122" t="s">
        <v>934</v>
      </c>
      <c r="J122" t="str" cm="1">
        <f t="array" ref="J1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2" t="str">
        <f>_xlfn.TEXTBEFORE(getmp3[[#This Row],[Title]],{":","(","-"})</f>
        <v xml:space="preserve">Haye Ni </v>
      </c>
      <c r="L122" t="str" cm="1">
        <f t="array" ref="L122">_xlfn.TEXTBEFORE(_xlfn.TEXTAFTER(getmp3[[#This Row],[description]],CHAR(10)&amp;{"Singer:","Artist:","Singer &amp; Lyrics:","Singer/Lyrics:","Singer"}),CHAR(10))</f>
        <v xml:space="preserve"> Deep Jandu &amp; Gurlej Akhtar</v>
      </c>
      <c r="M122" t="str" cm="1">
        <f t="array" ref="M1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122" t="str">
        <f>_xlfn.TEXTBEFORE(_xlfn.TEXTAFTER(getmp3[[#This Row],[description]],"Composer:"),CHAR(10))</f>
        <v xml:space="preserve"> Deep Jandu</v>
      </c>
      <c r="O122" t="str">
        <f>_xlfn.TEXTBEFORE(_xlfn.TEXTAFTER(getmp3[[#This Row],[description]],CHAR(10)&amp;"Music:"),CHAR(10))</f>
        <v xml:space="preserve"> Deep Jandu </v>
      </c>
      <c r="P122" t="e">
        <f>_xlfn.TEXTBEFORE(_xlfn.TEXTAFTER(getmp3[[#This Row],[description]],CHAR(10)&amp;"Video:"),CHAR(10))</f>
        <v>#N/A</v>
      </c>
      <c r="Q122" s="1" t="str">
        <f>HYPERLINK(_xlfn.TEXTBEFORE(_xlfn.TEXTAFTER(getmp3[[#This Row],[description]],"YouTube Music:"),CHAR(10)))</f>
        <v xml:space="preserve"> https://music.youtube.com/playlist?list=OLAK5uy_lqFzB4I0E1VS5w_iSN7FNNzzplnLugciM</v>
      </c>
      <c r="R122" s="1" t="str">
        <f>HYPERLINK(_xlfn.TEXTBEFORE(_xlfn.TEXTAFTER(getmp3[[#This Row],[description]],"Spotify:"),CHAR(10)))</f>
        <v xml:space="preserve"> https://open.spotify.com/album/6dMxu2itWiv3N804kxn6PW</v>
      </c>
      <c r="S122" s="1" t="str">
        <f>HYPERLINK(_xlfn.TEXTBEFORE(_xlfn.TEXTAFTER(getmp3[[#This Row],[description]],"Apple Music:"),CHAR(10)))</f>
        <v xml:space="preserve"> https://music.apple.com/in/album/unity-vol-1/1735900547</v>
      </c>
      <c r="T122" s="1" t="str">
        <f>HYPERLINK(_xlfn.TEXTBEFORE(_xlfn.TEXTAFTER(getmp3[[#This Row],[description]], "JioSaavn:"),CHAR(10)))</f>
        <v xml:space="preserve"> https://www.jiosaavn.com/album/unity-volume-1/QbNDzdUqiNo_</v>
      </c>
      <c r="U122" s="1" t="e">
        <f>HYPERLINK(_xlfn.TEXTBEFORE(_xlfn.TEXTAFTER(getmp3[[#This Row],[description]], "Instagram Reel:"),CHAR(10)))</f>
        <v>#N/A</v>
      </c>
    </row>
    <row r="123" spans="1:21" hidden="1" x14ac:dyDescent="0.3">
      <c r="A123" t="s">
        <v>11</v>
      </c>
      <c r="B123" t="s">
        <v>936</v>
      </c>
      <c r="C123" t="s">
        <v>937</v>
      </c>
      <c r="D123" t="s">
        <v>935</v>
      </c>
      <c r="E123" t="s">
        <v>16</v>
      </c>
      <c r="F123" t="s">
        <v>939</v>
      </c>
      <c r="G123" t="s">
        <v>940</v>
      </c>
      <c r="H123" t="s">
        <v>941</v>
      </c>
      <c r="I123" t="s">
        <v>942</v>
      </c>
      <c r="J123" t="str" cm="1">
        <f t="array" ref="J1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3" t="str">
        <f>_xlfn.TEXTBEFORE(getmp3[[#This Row],[Title]],{":","(","-"})</f>
        <v xml:space="preserve">You &amp; Me </v>
      </c>
      <c r="L123" t="str" cm="1">
        <f t="array" ref="L123">_xlfn.TEXTBEFORE(_xlfn.TEXTAFTER(getmp3[[#This Row],[description]],CHAR(10)&amp;{"Singer:","Artist:","Singer &amp; Lyrics:","Singer/Lyrics:","Singer"}),CHAR(10))</f>
        <v xml:space="preserve"> Kulbir Jhinjer Ft. SHV</v>
      </c>
      <c r="M123" t="str" cm="1">
        <f t="array" ref="M1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Kulbir Jhinjer</v>
      </c>
      <c r="N123" t="str">
        <f>_xlfn.TEXTBEFORE(_xlfn.TEXTAFTER(getmp3[[#This Row],[description]],"Composer:"),CHAR(10))</f>
        <v xml:space="preserve"> Deep Jandu</v>
      </c>
      <c r="O123" t="str">
        <f>_xlfn.TEXTBEFORE(_xlfn.TEXTAFTER(getmp3[[#This Row],[description]],CHAR(10)&amp;"Music:"),CHAR(10))</f>
        <v xml:space="preserve"> Deep Jandu </v>
      </c>
      <c r="P123" t="e">
        <f>_xlfn.TEXTBEFORE(_xlfn.TEXTAFTER(getmp3[[#This Row],[description]],CHAR(10)&amp;"Video:"),CHAR(10))</f>
        <v>#N/A</v>
      </c>
      <c r="Q123" s="1" t="str">
        <f>HYPERLINK(_xlfn.TEXTBEFORE(_xlfn.TEXTAFTER(getmp3[[#This Row],[description]],"YouTube Music:"),CHAR(10)))</f>
        <v xml:space="preserve"> https://music.youtube.com/playlist?list=OLAK5uy_lqFzB4I0E1VS5w_iSN7FNNzzplnLugciM</v>
      </c>
      <c r="R123" s="1" t="str">
        <f>HYPERLINK(_xlfn.TEXTBEFORE(_xlfn.TEXTAFTER(getmp3[[#This Row],[description]],"Spotify:"),CHAR(10)))</f>
        <v xml:space="preserve"> https://open.spotify.com/album/6dMxu2itWiv3N804kxn6PW</v>
      </c>
      <c r="S123" s="1" t="str">
        <f>HYPERLINK(_xlfn.TEXTBEFORE(_xlfn.TEXTAFTER(getmp3[[#This Row],[description]],"Apple Music:"),CHAR(10)))</f>
        <v xml:space="preserve"> https://music.apple.com/in/album/unity-vol-1/1735900547</v>
      </c>
      <c r="T123" s="1" t="str">
        <f>HYPERLINK(_xlfn.TEXTBEFORE(_xlfn.TEXTAFTER(getmp3[[#This Row],[description]], "JioSaavn:"),CHAR(10)))</f>
        <v xml:space="preserve"> https://www.jiosaavn.com/album/unity-volume-1/QbNDzdUqiNo_</v>
      </c>
      <c r="U123" s="1" t="e">
        <f>HYPERLINK(_xlfn.TEXTBEFORE(_xlfn.TEXTAFTER(getmp3[[#This Row],[description]], "Instagram Reel:"),CHAR(10)))</f>
        <v>#N/A</v>
      </c>
    </row>
    <row r="124" spans="1:21" hidden="1" x14ac:dyDescent="0.3">
      <c r="A124" t="s">
        <v>11</v>
      </c>
      <c r="B124" t="s">
        <v>944</v>
      </c>
      <c r="C124" t="s">
        <v>945</v>
      </c>
      <c r="D124" t="s">
        <v>943</v>
      </c>
      <c r="E124" t="s">
        <v>16</v>
      </c>
      <c r="F124" t="s">
        <v>848</v>
      </c>
      <c r="G124" t="s">
        <v>947</v>
      </c>
      <c r="H124" t="s">
        <v>948</v>
      </c>
      <c r="I124" t="s">
        <v>949</v>
      </c>
      <c r="J124" t="str" cm="1">
        <f t="array" ref="J1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4" t="str">
        <f>_xlfn.TEXTBEFORE(getmp3[[#This Row],[Title]],{":","(","-"})</f>
        <v xml:space="preserve">Dhokha </v>
      </c>
      <c r="L124" t="str" cm="1">
        <f t="array" ref="L124">_xlfn.TEXTBEFORE(_xlfn.TEXTAFTER(getmp3[[#This Row],[description]],CHAR(10)&amp;{"Singer:","Artist:","Singer &amp; Lyrics:","Singer/Lyrics:","Singer"}),CHAR(10))</f>
        <v xml:space="preserve"> Ninja &amp; Jasmine Akhtar</v>
      </c>
      <c r="M124" t="str" cm="1">
        <f t="array" ref="M1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Yaad Purewal (Yaad)</v>
      </c>
      <c r="N124" t="str">
        <f>_xlfn.TEXTBEFORE(_xlfn.TEXTAFTER(getmp3[[#This Row],[description]],"Composer:"),CHAR(10))</f>
        <v xml:space="preserve"> Deep Jandu</v>
      </c>
      <c r="O124" t="str">
        <f>_xlfn.TEXTBEFORE(_xlfn.TEXTAFTER(getmp3[[#This Row],[description]],CHAR(10)&amp;"Music:"),CHAR(10))</f>
        <v xml:space="preserve"> Deep Jandu </v>
      </c>
      <c r="P124" t="e">
        <f>_xlfn.TEXTBEFORE(_xlfn.TEXTAFTER(getmp3[[#This Row],[description]],CHAR(10)&amp;"Video:"),CHAR(10))</f>
        <v>#N/A</v>
      </c>
      <c r="Q124" s="1" t="str">
        <f>HYPERLINK(_xlfn.TEXTBEFORE(_xlfn.TEXTAFTER(getmp3[[#This Row],[description]],"YouTube Music:"),CHAR(10)))</f>
        <v xml:space="preserve"> https://music.youtube.com/playlist?list=OLAK5uy_lqFzB4I0E1VS5w_iSN7FNNzzplnLugciM</v>
      </c>
      <c r="R124" s="1" t="str">
        <f>HYPERLINK(_xlfn.TEXTBEFORE(_xlfn.TEXTAFTER(getmp3[[#This Row],[description]],"Spotify:"),CHAR(10)))</f>
        <v xml:space="preserve"> https://open.spotify.com/album/6dMxu2itWiv3N804kxn6PW</v>
      </c>
      <c r="S124" s="1" t="str">
        <f>HYPERLINK(_xlfn.TEXTBEFORE(_xlfn.TEXTAFTER(getmp3[[#This Row],[description]],"Apple Music:"),CHAR(10)))</f>
        <v xml:space="preserve"> https://music.apple.com/in/album/unity-vol-1/1735900547</v>
      </c>
      <c r="T124" s="1" t="str">
        <f>HYPERLINK(_xlfn.TEXTBEFORE(_xlfn.TEXTAFTER(getmp3[[#This Row],[description]], "JioSaavn:"),CHAR(10)))</f>
        <v xml:space="preserve"> https://www.jiosaavn.com/album/unity-volume-1/QbNDzdUqiNo_</v>
      </c>
      <c r="U124" s="1" t="e">
        <f>HYPERLINK(_xlfn.TEXTBEFORE(_xlfn.TEXTAFTER(getmp3[[#This Row],[description]], "Instagram Reel:"),CHAR(10)))</f>
        <v>#N/A</v>
      </c>
    </row>
    <row r="125" spans="1:21" hidden="1" x14ac:dyDescent="0.3">
      <c r="A125" t="s">
        <v>11</v>
      </c>
      <c r="B125" t="s">
        <v>951</v>
      </c>
      <c r="C125" t="s">
        <v>952</v>
      </c>
      <c r="D125" t="s">
        <v>950</v>
      </c>
      <c r="E125" t="s">
        <v>16</v>
      </c>
      <c r="F125" t="s">
        <v>129</v>
      </c>
      <c r="G125" t="s">
        <v>954</v>
      </c>
      <c r="H125" t="s">
        <v>955</v>
      </c>
      <c r="I125" t="s">
        <v>956</v>
      </c>
      <c r="J125" t="str" cm="1">
        <f t="array" ref="J1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5" t="str">
        <f>_xlfn.TEXTBEFORE(getmp3[[#This Row],[Title]],{":","(","-"})</f>
        <v xml:space="preserve">Friendship </v>
      </c>
      <c r="L125" t="str" cm="1">
        <f t="array" ref="L125">_xlfn.TEXTBEFORE(_xlfn.TEXTAFTER(getmp3[[#This Row],[description]],CHAR(10)&amp;{"Singer:","Artist:","Singer &amp; Lyrics:","Singer/Lyrics:","Singer"}),CHAR(10))</f>
        <v xml:space="preserve"> Amrit Mann Ft. Monico Santana</v>
      </c>
      <c r="M125" t="str" cm="1">
        <f t="array" ref="M1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125" t="str">
        <f>_xlfn.TEXTBEFORE(_xlfn.TEXTAFTER(getmp3[[#This Row],[description]],"Composer:"),CHAR(10))</f>
        <v xml:space="preserve"> Deep Jandu</v>
      </c>
      <c r="O125" t="str">
        <f>_xlfn.TEXTBEFORE(_xlfn.TEXTAFTER(getmp3[[#This Row],[description]],CHAR(10)&amp;"Music:"),CHAR(10))</f>
        <v xml:space="preserve"> Deep Jandu </v>
      </c>
      <c r="P125" t="e">
        <f>_xlfn.TEXTBEFORE(_xlfn.TEXTAFTER(getmp3[[#This Row],[description]],CHAR(10)&amp;"Video:"),CHAR(10))</f>
        <v>#N/A</v>
      </c>
      <c r="Q125" s="1" t="str">
        <f>HYPERLINK(_xlfn.TEXTBEFORE(_xlfn.TEXTAFTER(getmp3[[#This Row],[description]],"YouTube Music:"),CHAR(10)))</f>
        <v xml:space="preserve"> https://music.youtube.com/playlist?list=OLAK5uy_lqFzB4I0E1VS5w_iSN7FNNzzplnLugciM</v>
      </c>
      <c r="R125" s="1" t="str">
        <f>HYPERLINK(_xlfn.TEXTBEFORE(_xlfn.TEXTAFTER(getmp3[[#This Row],[description]],"Spotify:"),CHAR(10)))</f>
        <v xml:space="preserve"> https://open.spotify.com/album/6dMxu2itWiv3N804kxn6PW</v>
      </c>
      <c r="S125" s="1" t="str">
        <f>HYPERLINK(_xlfn.TEXTBEFORE(_xlfn.TEXTAFTER(getmp3[[#This Row],[description]],"Apple Music:"),CHAR(10)))</f>
        <v xml:space="preserve"> https://music.apple.com/in/album/unity-vol-1/1735900547</v>
      </c>
      <c r="T125" s="1" t="str">
        <f>HYPERLINK(_xlfn.TEXTBEFORE(_xlfn.TEXTAFTER(getmp3[[#This Row],[description]], "JioSaavn:"),CHAR(10)))</f>
        <v xml:space="preserve"> https://www.jiosaavn.com/album/unity-volume-1/QbNDzdUqiNo_</v>
      </c>
      <c r="U125" s="1" t="e">
        <f>HYPERLINK(_xlfn.TEXTBEFORE(_xlfn.TEXTAFTER(getmp3[[#This Row],[description]], "Instagram Reel:"),CHAR(10)))</f>
        <v>#N/A</v>
      </c>
    </row>
    <row r="126" spans="1:21" hidden="1" x14ac:dyDescent="0.3">
      <c r="A126" t="s">
        <v>11</v>
      </c>
      <c r="B126" t="s">
        <v>958</v>
      </c>
      <c r="C126" t="s">
        <v>959</v>
      </c>
      <c r="D126" t="s">
        <v>957</v>
      </c>
      <c r="E126" t="s">
        <v>16</v>
      </c>
      <c r="F126" t="s">
        <v>961</v>
      </c>
      <c r="G126" t="s">
        <v>962</v>
      </c>
      <c r="H126" t="s">
        <v>963</v>
      </c>
      <c r="I126" t="s">
        <v>964</v>
      </c>
      <c r="J126" t="str" cm="1">
        <f t="array" ref="J1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6" t="str">
        <f>_xlfn.TEXTBEFORE(getmp3[[#This Row],[Title]],{":","(","-"})</f>
        <v xml:space="preserve">Slap Up </v>
      </c>
      <c r="L126" t="str" cm="1">
        <f t="array" ref="L126">_xlfn.TEXTBEFORE(_xlfn.TEXTAFTER(getmp3[[#This Row],[description]],CHAR(10)&amp;{"Singer:","Artist:","Singer &amp; Lyrics:","Singer/Lyrics:","Singer"}),CHAR(10))</f>
        <v xml:space="preserve"> Deepak Dhillon Ft. Roach Killa</v>
      </c>
      <c r="M126" t="str" cm="1">
        <f t="array" ref="M1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126" t="str">
        <f>_xlfn.TEXTBEFORE(_xlfn.TEXTAFTER(getmp3[[#This Row],[description]],"Composer:"),CHAR(10))</f>
        <v xml:space="preserve"> Deep Jandu</v>
      </c>
      <c r="O126" t="str">
        <f>_xlfn.TEXTBEFORE(_xlfn.TEXTAFTER(getmp3[[#This Row],[description]],CHAR(10)&amp;"Music:"),CHAR(10))</f>
        <v xml:space="preserve"> Deep Jandu </v>
      </c>
      <c r="P126" t="e">
        <f>_xlfn.TEXTBEFORE(_xlfn.TEXTAFTER(getmp3[[#This Row],[description]],CHAR(10)&amp;"Video:"),CHAR(10))</f>
        <v>#N/A</v>
      </c>
      <c r="Q126" s="1" t="str">
        <f>HYPERLINK(_xlfn.TEXTBEFORE(_xlfn.TEXTAFTER(getmp3[[#This Row],[description]],"YouTube Music:"),CHAR(10)))</f>
        <v xml:space="preserve"> https://music.youtube.com/playlist?list=OLAK5uy_lqFzB4I0E1VS5w_iSN7FNNzzplnLugciM</v>
      </c>
      <c r="R126" s="1" t="str">
        <f>HYPERLINK(_xlfn.TEXTBEFORE(_xlfn.TEXTAFTER(getmp3[[#This Row],[description]],"Spotify:"),CHAR(10)))</f>
        <v xml:space="preserve"> https://open.spotify.com/album/6dMxu2itWiv3N804kxn6PW</v>
      </c>
      <c r="S126" s="1" t="str">
        <f>HYPERLINK(_xlfn.TEXTBEFORE(_xlfn.TEXTAFTER(getmp3[[#This Row],[description]],"Apple Music:"),CHAR(10)))</f>
        <v xml:space="preserve"> https://music.apple.com/in/album/unity-vol-1/1735900547</v>
      </c>
      <c r="T126" s="1" t="str">
        <f>HYPERLINK(_xlfn.TEXTBEFORE(_xlfn.TEXTAFTER(getmp3[[#This Row],[description]], "JioSaavn:"),CHAR(10)))</f>
        <v xml:space="preserve"> https://www.jiosaavn.com/album/unity-volume-1/QbNDzdUqiNo_</v>
      </c>
      <c r="U126" s="1" t="e">
        <f>HYPERLINK(_xlfn.TEXTBEFORE(_xlfn.TEXTAFTER(getmp3[[#This Row],[description]], "Instagram Reel:"),CHAR(10)))</f>
        <v>#N/A</v>
      </c>
    </row>
    <row r="127" spans="1:21" hidden="1" x14ac:dyDescent="0.3">
      <c r="A127" t="s">
        <v>11</v>
      </c>
      <c r="B127" t="s">
        <v>966</v>
      </c>
      <c r="C127" t="s">
        <v>967</v>
      </c>
      <c r="D127" t="s">
        <v>965</v>
      </c>
      <c r="E127" t="s">
        <v>16</v>
      </c>
      <c r="F127" t="s">
        <v>593</v>
      </c>
      <c r="G127" t="s">
        <v>969</v>
      </c>
      <c r="H127" t="s">
        <v>970</v>
      </c>
      <c r="I127" t="s">
        <v>971</v>
      </c>
      <c r="J127" t="str" cm="1">
        <f t="array" ref="J1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7" t="str">
        <f>_xlfn.TEXTBEFORE(getmp3[[#This Row],[Title]],{":","(","-"})</f>
        <v xml:space="preserve">I'm Scared </v>
      </c>
      <c r="L127" t="str" cm="1">
        <f t="array" ref="L127">_xlfn.TEXTBEFORE(_xlfn.TEXTAFTER(getmp3[[#This Row],[description]],CHAR(10)&amp;{"Singer:","Artist:","Singer &amp; Lyrics:","Singer/Lyrics:","Singer"}),CHAR(10))</f>
        <v xml:space="preserve"> Deepak Dhillon Ft. Roach Killa</v>
      </c>
      <c r="M127" t="str" cm="1">
        <f t="array" ref="M1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127" t="str">
        <f>_xlfn.TEXTBEFORE(_xlfn.TEXTAFTER(getmp3[[#This Row],[description]],"Composer:"),CHAR(10))</f>
        <v xml:space="preserve"> Deep Jandu</v>
      </c>
      <c r="O127" t="str">
        <f>_xlfn.TEXTBEFORE(_xlfn.TEXTAFTER(getmp3[[#This Row],[description]],CHAR(10)&amp;"Music:"),CHAR(10))</f>
        <v xml:space="preserve"> Deep Jandu </v>
      </c>
      <c r="P127" t="e">
        <f>_xlfn.TEXTBEFORE(_xlfn.TEXTAFTER(getmp3[[#This Row],[description]],CHAR(10)&amp;"Video:"),CHAR(10))</f>
        <v>#N/A</v>
      </c>
      <c r="Q127" s="1" t="str">
        <f>HYPERLINK(_xlfn.TEXTBEFORE(_xlfn.TEXTAFTER(getmp3[[#This Row],[description]],"YouTube Music:"),CHAR(10)))</f>
        <v xml:space="preserve"> https://music.youtube.com/playlist?list=OLAK5uy_lqFzB4I0E1VS5w_iSN7FNNzzplnLugciM</v>
      </c>
      <c r="R127" s="1" t="str">
        <f>HYPERLINK(_xlfn.TEXTBEFORE(_xlfn.TEXTAFTER(getmp3[[#This Row],[description]],"Spotify:"),CHAR(10)))</f>
        <v xml:space="preserve"> https://open.spotify.com/album/6dMxu2itWiv3N804kxn6PW</v>
      </c>
      <c r="S127" s="1" t="str">
        <f>HYPERLINK(_xlfn.TEXTBEFORE(_xlfn.TEXTAFTER(getmp3[[#This Row],[description]],"Apple Music:"),CHAR(10)))</f>
        <v xml:space="preserve"> https://music.apple.com/in/album/unity-vol-1/1735900547</v>
      </c>
      <c r="T127" s="1" t="str">
        <f>HYPERLINK(_xlfn.TEXTBEFORE(_xlfn.TEXTAFTER(getmp3[[#This Row],[description]], "JioSaavn:"),CHAR(10)))</f>
        <v xml:space="preserve"> https://www.jiosaavn.com/album/unity-volume-1/QbNDzdUqiNo_</v>
      </c>
      <c r="U127" s="1" t="e">
        <f>HYPERLINK(_xlfn.TEXTBEFORE(_xlfn.TEXTAFTER(getmp3[[#This Row],[description]], "Instagram Reel:"),CHAR(10)))</f>
        <v>#N/A</v>
      </c>
    </row>
    <row r="128" spans="1:21" hidden="1" x14ac:dyDescent="0.3">
      <c r="A128" t="s">
        <v>11</v>
      </c>
      <c r="B128" t="s">
        <v>973</v>
      </c>
      <c r="C128" t="s">
        <v>974</v>
      </c>
      <c r="D128" t="s">
        <v>972</v>
      </c>
      <c r="E128" t="s">
        <v>16</v>
      </c>
      <c r="F128" t="s">
        <v>377</v>
      </c>
      <c r="G128" t="s">
        <v>976</v>
      </c>
      <c r="H128" t="s">
        <v>977</v>
      </c>
      <c r="I128" t="s">
        <v>978</v>
      </c>
      <c r="J128" t="str" cm="1">
        <f t="array" ref="J1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8" t="str">
        <f>_xlfn.TEXTBEFORE(getmp3[[#This Row],[Title]],{":","(","-"})</f>
        <v xml:space="preserve">My Boyz </v>
      </c>
      <c r="L128" t="str" cm="1">
        <f t="array" ref="L128">_xlfn.TEXTBEFORE(_xlfn.TEXTAFTER(getmp3[[#This Row],[description]],CHAR(10)&amp;{"Singer:","Artist:","Singer &amp; Lyrics:","Singer/Lyrics:","Singer"}),CHAR(10))</f>
        <v xml:space="preserve"> Kambi Rajpuria Ft. Desi Ma</v>
      </c>
      <c r="M128" t="str" cm="1">
        <f t="array" ref="M1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Raja</v>
      </c>
      <c r="N128" t="str">
        <f>_xlfn.TEXTBEFORE(_xlfn.TEXTAFTER(getmp3[[#This Row],[description]],"Composer:"),CHAR(10))</f>
        <v xml:space="preserve"> Deep Jandu</v>
      </c>
      <c r="O128" t="str">
        <f>_xlfn.TEXTBEFORE(_xlfn.TEXTAFTER(getmp3[[#This Row],[description]],CHAR(10)&amp;"Music:"),CHAR(10))</f>
        <v xml:space="preserve"> Deep Jandu </v>
      </c>
      <c r="P128" t="e">
        <f>_xlfn.TEXTBEFORE(_xlfn.TEXTAFTER(getmp3[[#This Row],[description]],CHAR(10)&amp;"Video:"),CHAR(10))</f>
        <v>#N/A</v>
      </c>
      <c r="Q128" s="1" t="str">
        <f>HYPERLINK(_xlfn.TEXTBEFORE(_xlfn.TEXTAFTER(getmp3[[#This Row],[description]],"YouTube Music:"),CHAR(10)))</f>
        <v xml:space="preserve"> https://music.youtube.com/playlist?list=OLAK5uy_lqFzB4I0E1VS5w_iSN7FNNzzplnLugciM</v>
      </c>
      <c r="R128" s="1" t="str">
        <f>HYPERLINK(_xlfn.TEXTBEFORE(_xlfn.TEXTAFTER(getmp3[[#This Row],[description]],"Spotify:"),CHAR(10)))</f>
        <v xml:space="preserve"> https://open.spotify.com/album/6dMxu2itWiv3N804kxn6PW</v>
      </c>
      <c r="S128" s="1" t="str">
        <f>HYPERLINK(_xlfn.TEXTBEFORE(_xlfn.TEXTAFTER(getmp3[[#This Row],[description]],"Apple Music:"),CHAR(10)))</f>
        <v xml:space="preserve"> https://music.apple.com/in/album/unity-vol-1/1735900547</v>
      </c>
      <c r="T128" s="1" t="str">
        <f>HYPERLINK(_xlfn.TEXTBEFORE(_xlfn.TEXTAFTER(getmp3[[#This Row],[description]], "JioSaavn:"),CHAR(10)))</f>
        <v xml:space="preserve"> https://www.jiosaavn.com/album/unity-volume-1/QbNDzdUqiNo_</v>
      </c>
      <c r="U128" s="1" t="e">
        <f>HYPERLINK(_xlfn.TEXTBEFORE(_xlfn.TEXTAFTER(getmp3[[#This Row],[description]], "Instagram Reel:"),CHAR(10)))</f>
        <v>#N/A</v>
      </c>
    </row>
    <row r="129" spans="1:21" hidden="1" x14ac:dyDescent="0.3">
      <c r="A129" t="s">
        <v>11</v>
      </c>
      <c r="B129" t="s">
        <v>980</v>
      </c>
      <c r="C129" t="s">
        <v>981</v>
      </c>
      <c r="D129" t="s">
        <v>979</v>
      </c>
      <c r="E129" t="s">
        <v>16</v>
      </c>
      <c r="F129" t="s">
        <v>983</v>
      </c>
      <c r="G129" t="s">
        <v>984</v>
      </c>
      <c r="H129" t="s">
        <v>985</v>
      </c>
      <c r="I129" t="s">
        <v>986</v>
      </c>
      <c r="J129" t="str" cm="1">
        <f t="array" ref="J1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29" t="str">
        <f>_xlfn.TEXTBEFORE(getmp3[[#This Row],[Title]],{":","(","-"})</f>
        <v xml:space="preserve">Adhoora Ishq </v>
      </c>
      <c r="L129" t="str" cm="1">
        <f t="array" ref="L129">_xlfn.TEXTBEFORE(_xlfn.TEXTAFTER(getmp3[[#This Row],[description]],CHAR(10)&amp;{"Singer:","Artist:","Singer &amp; Lyrics:","Singer/Lyrics:","Singer"}),CHAR(10))</f>
        <v xml:space="preserve"> Shipra Goyal Ft. J Hind</v>
      </c>
      <c r="M129" t="str" cm="1">
        <f t="array" ref="M1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129" t="str">
        <f>_xlfn.TEXTBEFORE(_xlfn.TEXTAFTER(getmp3[[#This Row],[description]],"Composer:"),CHAR(10))</f>
        <v xml:space="preserve"> Deep Jandu</v>
      </c>
      <c r="O129" t="str">
        <f>_xlfn.TEXTBEFORE(_xlfn.TEXTAFTER(getmp3[[#This Row],[description]],CHAR(10)&amp;"Music:"),CHAR(10))</f>
        <v xml:space="preserve"> Deep Jandu </v>
      </c>
      <c r="P129" t="e">
        <f>_xlfn.TEXTBEFORE(_xlfn.TEXTAFTER(getmp3[[#This Row],[description]],CHAR(10)&amp;"Video:"),CHAR(10))</f>
        <v>#N/A</v>
      </c>
      <c r="Q129" s="1" t="str">
        <f>HYPERLINK(_xlfn.TEXTBEFORE(_xlfn.TEXTAFTER(getmp3[[#This Row],[description]],"YouTube Music:"),CHAR(10)))</f>
        <v xml:space="preserve"> https://music.youtube.com/playlist?list=OLAK5uy_lqFzB4I0E1VS5w_iSN7FNNzzplnLugciM</v>
      </c>
      <c r="R129" s="1" t="str">
        <f>HYPERLINK(_xlfn.TEXTBEFORE(_xlfn.TEXTAFTER(getmp3[[#This Row],[description]],"Spotify:"),CHAR(10)))</f>
        <v xml:space="preserve"> https://open.spotify.com/album/6dMxu2itWiv3N804kxn6PW</v>
      </c>
      <c r="S129" s="1" t="str">
        <f>HYPERLINK(_xlfn.TEXTBEFORE(_xlfn.TEXTAFTER(getmp3[[#This Row],[description]],"Apple Music:"),CHAR(10)))</f>
        <v xml:space="preserve"> https://music.apple.com/in/album/unity-vol-1/1735900547</v>
      </c>
      <c r="T129" s="1" t="str">
        <f>HYPERLINK(_xlfn.TEXTBEFORE(_xlfn.TEXTAFTER(getmp3[[#This Row],[description]], "JioSaavn:"),CHAR(10)))</f>
        <v xml:space="preserve"> https://www.jiosaavn.com/album/unity-volume-1/QbNDzdUqiNo_</v>
      </c>
      <c r="U129" s="1" t="e">
        <f>HYPERLINK(_xlfn.TEXTBEFORE(_xlfn.TEXTAFTER(getmp3[[#This Row],[description]], "Instagram Reel:"),CHAR(10)))</f>
        <v>#N/A</v>
      </c>
    </row>
    <row r="130" spans="1:21" hidden="1" x14ac:dyDescent="0.3">
      <c r="A130" t="s">
        <v>11</v>
      </c>
      <c r="B130" t="s">
        <v>988</v>
      </c>
      <c r="C130" t="s">
        <v>989</v>
      </c>
      <c r="D130" t="s">
        <v>987</v>
      </c>
      <c r="E130" t="s">
        <v>16</v>
      </c>
      <c r="F130" t="s">
        <v>991</v>
      </c>
      <c r="G130" t="s">
        <v>992</v>
      </c>
      <c r="H130" t="s">
        <v>993</v>
      </c>
      <c r="I130" t="s">
        <v>994</v>
      </c>
      <c r="J130" t="str" cm="1">
        <f t="array" ref="J1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0" t="str">
        <f>_xlfn.TEXTBEFORE(getmp3[[#This Row],[Title]],{":","(","-"})</f>
        <v xml:space="preserve">Unity Volume 1 </v>
      </c>
      <c r="L130" t="str" cm="1">
        <f t="array" ref="L130">_xlfn.TEXTBEFORE(_xlfn.TEXTAFTER(getmp3[[#This Row],[description]],CHAR(10)&amp;{"Singer:","Artist:","Singer &amp; Lyrics:","Singer/Lyrics:","Singer"}),CHAR(10))</f>
        <v xml:space="preserve"> Amrit Mann Ft. Monico Santana</v>
      </c>
      <c r="M130" t="str" cm="1">
        <f t="array" ref="M1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130" t="str">
        <f>_xlfn.TEXTBEFORE(_xlfn.TEXTAFTER(getmp3[[#This Row],[description]],"Composer:"),CHAR(10))</f>
        <v xml:space="preserve"> Deep Jandu</v>
      </c>
      <c r="O130" t="str">
        <f>_xlfn.TEXTBEFORE(_xlfn.TEXTAFTER(getmp3[[#This Row],[description]],CHAR(10)&amp;"Music:"),CHAR(10))</f>
        <v xml:space="preserve"> Deep Jandu </v>
      </c>
      <c r="P130" t="e">
        <f>_xlfn.TEXTBEFORE(_xlfn.TEXTAFTER(getmp3[[#This Row],[description]],CHAR(10)&amp;"Video:"),CHAR(10))</f>
        <v>#N/A</v>
      </c>
      <c r="Q130" s="1" t="str">
        <f>HYPERLINK(_xlfn.TEXTBEFORE(_xlfn.TEXTAFTER(getmp3[[#This Row],[description]],"YouTube Music:"),CHAR(10)))</f>
        <v xml:space="preserve"> https://music.youtube.com/playlist?list=OLAK5uy_lqFzB4I0E1VS5w_iSN7FNNzzplnLugciM</v>
      </c>
      <c r="R130" s="1" t="str">
        <f>HYPERLINK(_xlfn.TEXTBEFORE(_xlfn.TEXTAFTER(getmp3[[#This Row],[description]],"Spotify:"),CHAR(10)))</f>
        <v xml:space="preserve"> https://open.spotify.com/album/6dMxu2itWiv3N804kxn6PW</v>
      </c>
      <c r="S130" s="1" t="str">
        <f>HYPERLINK(_xlfn.TEXTBEFORE(_xlfn.TEXTAFTER(getmp3[[#This Row],[description]],"Apple Music:"),CHAR(10)))</f>
        <v xml:space="preserve"> https://music.apple.com/in/album/unity-vol-1/1735900547</v>
      </c>
      <c r="T130" s="1" t="str">
        <f>HYPERLINK(_xlfn.TEXTBEFORE(_xlfn.TEXTAFTER(getmp3[[#This Row],[description]], "JioSaavn:"),CHAR(10)))</f>
        <v xml:space="preserve"> https://www.jiosaavn.com/album/unity-volume-1/QbNDzdUqiNo_</v>
      </c>
      <c r="U130" s="1" t="e">
        <f>HYPERLINK(_xlfn.TEXTBEFORE(_xlfn.TEXTAFTER(getmp3[[#This Row],[description]], "Instagram Reel:"),CHAR(10)))</f>
        <v>#N/A</v>
      </c>
    </row>
    <row r="131" spans="1:21" hidden="1" x14ac:dyDescent="0.3">
      <c r="A131" t="s">
        <v>11</v>
      </c>
      <c r="B131" t="s">
        <v>996</v>
      </c>
      <c r="C131" t="s">
        <v>997</v>
      </c>
      <c r="D131" t="s">
        <v>995</v>
      </c>
      <c r="E131" t="s">
        <v>16</v>
      </c>
      <c r="F131" t="s">
        <v>49</v>
      </c>
      <c r="G131" t="s">
        <v>999</v>
      </c>
      <c r="H131" t="s">
        <v>1000</v>
      </c>
      <c r="I131" t="s">
        <v>1001</v>
      </c>
      <c r="J131" t="str" cm="1">
        <f t="array" ref="J1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1" t="str">
        <f>_xlfn.TEXTBEFORE(getmp3[[#This Row],[Title]],{":","(","-"})</f>
        <v xml:space="preserve">Scenario </v>
      </c>
      <c r="L131" t="str" cm="1">
        <f t="array" ref="L131">_xlfn.TEXTBEFORE(_xlfn.TEXTAFTER(getmp3[[#This Row],[description]],CHAR(10)&amp;{"Singer:","Artist:","Singer &amp; Lyrics:","Singer/Lyrics:","Singer"}),CHAR(10))</f>
        <v xml:space="preserve"> Guri Lahoria Ft. Hashmat Sultana</v>
      </c>
      <c r="M131" t="str" cm="1">
        <f t="array" ref="M1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Lahoria</v>
      </c>
      <c r="N131" t="str">
        <f>_xlfn.TEXTBEFORE(_xlfn.TEXTAFTER(getmp3[[#This Row],[description]],"Composer:"),CHAR(10))</f>
        <v xml:space="preserve"> Deep Jandu</v>
      </c>
      <c r="O131" t="str">
        <f>_xlfn.TEXTBEFORE(_xlfn.TEXTAFTER(getmp3[[#This Row],[description]],CHAR(10)&amp;"Music:"),CHAR(10))</f>
        <v xml:space="preserve"> Deep Jandu </v>
      </c>
      <c r="P131" t="e">
        <f>_xlfn.TEXTBEFORE(_xlfn.TEXTAFTER(getmp3[[#This Row],[description]],CHAR(10)&amp;"Video:"),CHAR(10))</f>
        <v>#N/A</v>
      </c>
      <c r="Q131" s="1" t="str">
        <f>HYPERLINK(_xlfn.TEXTBEFORE(_xlfn.TEXTAFTER(getmp3[[#This Row],[description]],"YouTube Music:"),CHAR(10)))</f>
        <v xml:space="preserve"> https://music.youtube.com/playlist?list=OLAK5uy_lqFzB4I0E1VS5w_iSN7FNNzzplnLugciM</v>
      </c>
      <c r="R131" s="1" t="str">
        <f>HYPERLINK(_xlfn.TEXTBEFORE(_xlfn.TEXTAFTER(getmp3[[#This Row],[description]],"Spotify:"),CHAR(10)))</f>
        <v xml:space="preserve"> https://open.spotify.com/album/6dMxu2itWiv3N804kxn6PW</v>
      </c>
      <c r="S131" s="1" t="str">
        <f>HYPERLINK(_xlfn.TEXTBEFORE(_xlfn.TEXTAFTER(getmp3[[#This Row],[description]],"Apple Music:"),CHAR(10)))</f>
        <v xml:space="preserve"> https://music.apple.com/in/album/unity-vol-1/1735900547</v>
      </c>
      <c r="T131" s="1" t="str">
        <f>HYPERLINK(_xlfn.TEXTBEFORE(_xlfn.TEXTAFTER(getmp3[[#This Row],[description]], "JioSaavn:"),CHAR(10)))</f>
        <v xml:space="preserve"> https://www.jiosaavn.com/album/unity-volume-1/QbNDzdUqiNo_</v>
      </c>
      <c r="U131" s="1" t="e">
        <f>HYPERLINK(_xlfn.TEXTBEFORE(_xlfn.TEXTAFTER(getmp3[[#This Row],[description]], "Instagram Reel:"),CHAR(10)))</f>
        <v>#N/A</v>
      </c>
    </row>
    <row r="132" spans="1:21" hidden="1" x14ac:dyDescent="0.3">
      <c r="A132" t="s">
        <v>11</v>
      </c>
      <c r="B132" t="s">
        <v>1003</v>
      </c>
      <c r="C132" t="s">
        <v>1004</v>
      </c>
      <c r="D132" t="s">
        <v>1002</v>
      </c>
      <c r="E132" t="s">
        <v>16</v>
      </c>
      <c r="F132" t="s">
        <v>1006</v>
      </c>
      <c r="G132" t="s">
        <v>1007</v>
      </c>
      <c r="H132" t="s">
        <v>1008</v>
      </c>
      <c r="I132" t="s">
        <v>1009</v>
      </c>
      <c r="J132" t="str" cm="1">
        <f t="array" ref="J1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2" t="str">
        <f>_xlfn.TEXTBEFORE(getmp3[[#This Row],[Title]],{":","(","-"})</f>
        <v xml:space="preserve">Deep Jandu </v>
      </c>
      <c r="L132" t="str" cm="1">
        <f t="array" ref="L132">_xlfn.TEXTBEFORE(_xlfn.TEXTAFTER(getmp3[[#This Row],[description]],CHAR(10)&amp;{"Singer:","Artist:","Singer &amp; Lyrics:","Singer/Lyrics:","Singer"}),CHAR(10))</f>
        <v xml:space="preserve"> Amrit Mann Ft. Monico Santana</v>
      </c>
      <c r="M132" t="str" cm="1">
        <f t="array" ref="M1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132" t="str">
        <f>_xlfn.TEXTBEFORE(_xlfn.TEXTAFTER(getmp3[[#This Row],[description]],"Composer:"),CHAR(10))</f>
        <v xml:space="preserve"> Deep Jandu</v>
      </c>
      <c r="O132" t="str">
        <f>_xlfn.TEXTBEFORE(_xlfn.TEXTAFTER(getmp3[[#This Row],[description]],CHAR(10)&amp;"Music:"),CHAR(10))</f>
        <v xml:space="preserve"> Deep Jandu </v>
      </c>
      <c r="P132" t="e">
        <f>_xlfn.TEXTBEFORE(_xlfn.TEXTAFTER(getmp3[[#This Row],[description]],CHAR(10)&amp;"Video:"),CHAR(10))</f>
        <v>#N/A</v>
      </c>
      <c r="Q132" s="1" t="str">
        <f>HYPERLINK(_xlfn.TEXTBEFORE(_xlfn.TEXTAFTER(getmp3[[#This Row],[description]],"YouTube Music:"),CHAR(10)))</f>
        <v xml:space="preserve"> https://music.youtube.com/playlist?list=OLAK5uy_lqFzB4I0E1VS5w_iSN7FNNzzplnLugciM</v>
      </c>
      <c r="R132" s="1" t="str">
        <f>HYPERLINK(_xlfn.TEXTBEFORE(_xlfn.TEXTAFTER(getmp3[[#This Row],[description]],"Spotify:"),CHAR(10)))</f>
        <v xml:space="preserve"> https://open.spotify.com/album/6dMxu2itWiv3N804kxn6PW</v>
      </c>
      <c r="S132" s="1" t="str">
        <f>HYPERLINK(_xlfn.TEXTBEFORE(_xlfn.TEXTAFTER(getmp3[[#This Row],[description]],"Apple Music:"),CHAR(10)))</f>
        <v xml:space="preserve"> https://music.apple.com/in/album/unity-vol-1/1735900547</v>
      </c>
      <c r="T132" s="1" t="str">
        <f>HYPERLINK(_xlfn.TEXTBEFORE(_xlfn.TEXTAFTER(getmp3[[#This Row],[description]], "JioSaavn:"),CHAR(10)))</f>
        <v xml:space="preserve"> https://www.jiosaavn.com/album/unity-volume-1/QbNDzdUqiNo_</v>
      </c>
      <c r="U132" s="1" t="e">
        <f>HYPERLINK(_xlfn.TEXTBEFORE(_xlfn.TEXTAFTER(getmp3[[#This Row],[description]], "Instagram Reel:"),CHAR(10)))</f>
        <v>#N/A</v>
      </c>
    </row>
    <row r="133" spans="1:21" x14ac:dyDescent="0.3">
      <c r="A133" t="s">
        <v>11</v>
      </c>
      <c r="B133" t="s">
        <v>1011</v>
      </c>
      <c r="C133" t="s">
        <v>1012</v>
      </c>
      <c r="D133" t="s">
        <v>1010</v>
      </c>
      <c r="E133" t="s">
        <v>16</v>
      </c>
      <c r="F133" t="s">
        <v>601</v>
      </c>
      <c r="G133" t="s">
        <v>1014</v>
      </c>
      <c r="H133" t="s">
        <v>1015</v>
      </c>
      <c r="I133" t="s">
        <v>1016</v>
      </c>
      <c r="J133" t="str" cm="1">
        <f t="array" ref="J1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3" t="str">
        <f>_xlfn.TEXTBEFORE(getmp3[[#This Row],[Title]],{":","(","-"})</f>
        <v xml:space="preserve">OG </v>
      </c>
      <c r="L133" t="str">
        <f>_xlfn.TEXTBEFORE(_xlfn.TEXTAFTER(getmp3[[#This Row],[description]],{"Singer:","Artist:","Singer &amp; Lyrics:","Singer/Lyrics:","Singer"}),CHAR(10))</f>
        <v xml:space="preserve"> Karan Randhawa</v>
      </c>
      <c r="M133" t="str" cm="1">
        <f t="array" ref="M1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3" t="str">
        <f>_xlfn.TEXTBEFORE(_xlfn.TEXTAFTER(getmp3[[#This Row],[description]],"Composer:"),CHAR(10))</f>
        <v xml:space="preserve"> Micheal</v>
      </c>
      <c r="O133" t="e">
        <f>_xlfn.TEXTBEFORE(_xlfn.TEXTAFTER(getmp3[[#This Row],[description]],CHAR(10)&amp;"Music :"),CHAR(10))</f>
        <v>#N/A</v>
      </c>
      <c r="P133" t="e">
        <f>_xlfn.TEXTBEFORE(_xlfn.TEXTAFTER(getmp3[[#This Row],[description]],CHAR(10)&amp;"Video:"),CHAR(10))</f>
        <v>#N/A</v>
      </c>
      <c r="Q133" s="1" t="str">
        <f>HYPERLINK(_xlfn.TEXTBEFORE(_xlfn.TEXTAFTER(getmp3[[#This Row],[description]],"YouTube Music:"),CHAR(10)))</f>
        <v xml:space="preserve"> https://music.youtube.com/playlist?list=OLAK5uy_kYBeS-76ZG0YVz3vgEgsowk1DEvcgSMC4&amp;si=N0fdJ1eglb_kFd6J</v>
      </c>
      <c r="R133" s="1" t="str">
        <f>HYPERLINK(_xlfn.TEXTBEFORE(_xlfn.TEXTAFTER(getmp3[[#This Row],[description]],"Spotify:"),CHAR(10)))</f>
        <v xml:space="preserve"> https://open.spotify.com/album/67uk6VOF3UDB3JW5pKycnF?si=mXInA8YATQmL4V4VDJhoKQ</v>
      </c>
      <c r="S133" s="1" t="str">
        <f>HYPERLINK(_xlfn.TEXTBEFORE(_xlfn.TEXTAFTER(getmp3[[#This Row],[description]],"Apple Music:"),CHAR(10)))</f>
        <v xml:space="preserve"> https://music.apple.com/in/album/loverboy/1734411181</v>
      </c>
      <c r="T133" s="1" t="str">
        <f>HYPERLINK(_xlfn.TEXTBEFORE(_xlfn.TEXTAFTER(getmp3[[#This Row],[description]], "JioSaavn:"),CHAR(10)))</f>
        <v xml:space="preserve"> https://www.jiosaavn.com/album/loverboy/JDNhPAFzIdg_</v>
      </c>
      <c r="U133" s="1" t="e">
        <f>HYPERLINK(_xlfn.TEXTBEFORE(_xlfn.TEXTAFTER(getmp3[[#This Row],[description]], "Instagram Reel:"),CHAR(10)))</f>
        <v>#N/A</v>
      </c>
    </row>
    <row r="134" spans="1:21" x14ac:dyDescent="0.3">
      <c r="A134" t="s">
        <v>11</v>
      </c>
      <c r="B134" t="s">
        <v>1018</v>
      </c>
      <c r="C134" t="s">
        <v>1012</v>
      </c>
      <c r="D134" t="s">
        <v>1017</v>
      </c>
      <c r="E134" t="s">
        <v>16</v>
      </c>
      <c r="F134" t="s">
        <v>199</v>
      </c>
      <c r="G134" t="s">
        <v>1020</v>
      </c>
      <c r="H134" t="s">
        <v>1021</v>
      </c>
      <c r="I134" t="s">
        <v>1022</v>
      </c>
      <c r="J134" t="str" cm="1">
        <f t="array" ref="J1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4" t="str">
        <f>_xlfn.TEXTBEFORE(getmp3[[#This Row],[Title]],{":","(","-"})</f>
        <v xml:space="preserve">Nakhra </v>
      </c>
      <c r="L134" t="str">
        <f>_xlfn.TEXTBEFORE(_xlfn.TEXTAFTER(getmp3[[#This Row],[description]],{"Singer:","Artist:","Singer &amp; Lyrics:","Singer/Lyrics:","Singer"}),CHAR(10))</f>
        <v xml:space="preserve"> Karan Randhawa</v>
      </c>
      <c r="M134" t="str" cm="1">
        <f t="array" ref="M1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4" t="str">
        <f>_xlfn.TEXTBEFORE(_xlfn.TEXTAFTER(getmp3[[#This Row],[description]],"Composer:"),CHAR(10))</f>
        <v xml:space="preserve"> Micheal</v>
      </c>
      <c r="O134" t="e">
        <f>_xlfn.TEXTBEFORE(_xlfn.TEXTAFTER(getmp3[[#This Row],[description]],CHAR(10)&amp;"Music :"),CHAR(10))</f>
        <v>#N/A</v>
      </c>
      <c r="P134" t="e">
        <f>_xlfn.TEXTBEFORE(_xlfn.TEXTAFTER(getmp3[[#This Row],[description]],CHAR(10)&amp;"Video:"),CHAR(10))</f>
        <v>#N/A</v>
      </c>
      <c r="Q134" s="1" t="str">
        <f>HYPERLINK(_xlfn.TEXTBEFORE(_xlfn.TEXTAFTER(getmp3[[#This Row],[description]],"YouTube Music:"),CHAR(10)))</f>
        <v xml:space="preserve"> https://music.youtube.com/playlist?list=OLAK5uy_kYBeS-76ZG0YVz3vgEgsowk1DEvcgSMC4&amp;si=N0fdJ1eglb_kFd6J</v>
      </c>
      <c r="R134" s="1" t="str">
        <f>HYPERLINK(_xlfn.TEXTBEFORE(_xlfn.TEXTAFTER(getmp3[[#This Row],[description]],"Spotify:"),CHAR(10)))</f>
        <v xml:space="preserve"> https://open.spotify.com/album/67uk6VOF3UDB3JW5pKycnF?si=mXInA8YATQmL4V4VDJhoKQ</v>
      </c>
      <c r="S134" s="1" t="str">
        <f>HYPERLINK(_xlfn.TEXTBEFORE(_xlfn.TEXTAFTER(getmp3[[#This Row],[description]],"Apple Music:"),CHAR(10)))</f>
        <v xml:space="preserve"> https://music.apple.com/in/album/loverboy/1734411181</v>
      </c>
      <c r="T134" s="1" t="str">
        <f>HYPERLINK(_xlfn.TEXTBEFORE(_xlfn.TEXTAFTER(getmp3[[#This Row],[description]], "JioSaavn:"),CHAR(10)))</f>
        <v xml:space="preserve"> https://www.jiosaavn.com/album/loverboy/JDNhPAFzIdg_</v>
      </c>
      <c r="U134" s="1" t="e">
        <f>HYPERLINK(_xlfn.TEXTBEFORE(_xlfn.TEXTAFTER(getmp3[[#This Row],[description]], "Instagram Reel:"),CHAR(10)))</f>
        <v>#N/A</v>
      </c>
    </row>
    <row r="135" spans="1:21" x14ac:dyDescent="0.3">
      <c r="A135" t="s">
        <v>11</v>
      </c>
      <c r="B135" t="s">
        <v>1024</v>
      </c>
      <c r="C135" t="s">
        <v>1012</v>
      </c>
      <c r="D135" t="s">
        <v>1023</v>
      </c>
      <c r="E135" t="s">
        <v>16</v>
      </c>
      <c r="F135" t="s">
        <v>593</v>
      </c>
      <c r="G135" t="s">
        <v>1026</v>
      </c>
      <c r="H135" t="s">
        <v>1027</v>
      </c>
      <c r="I135" t="s">
        <v>1028</v>
      </c>
      <c r="J135" t="str" cm="1">
        <f t="array" ref="J1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5" t="str">
        <f>_xlfn.TEXTBEFORE(getmp3[[#This Row],[Title]],{":","(","-"})</f>
        <v xml:space="preserve">Jaan Jaan Ke </v>
      </c>
      <c r="L135" t="str">
        <f>_xlfn.TEXTBEFORE(_xlfn.TEXTAFTER(getmp3[[#This Row],[description]],{"Singer:","Artist:","Singer &amp; Lyrics:","Singer/Lyrics:","Singer"}),CHAR(10))</f>
        <v xml:space="preserve"> Karan Randhawa</v>
      </c>
      <c r="M135" t="str" cm="1">
        <f t="array" ref="M1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5" t="str">
        <f>_xlfn.TEXTBEFORE(_xlfn.TEXTAFTER(getmp3[[#This Row],[description]],"Composer:"),CHAR(10))</f>
        <v xml:space="preserve"> Micheal</v>
      </c>
      <c r="O135" t="e">
        <f>_xlfn.TEXTBEFORE(_xlfn.TEXTAFTER(getmp3[[#This Row],[description]],CHAR(10)&amp;"Music :"),CHAR(10))</f>
        <v>#N/A</v>
      </c>
      <c r="P135" t="e">
        <f>_xlfn.TEXTBEFORE(_xlfn.TEXTAFTER(getmp3[[#This Row],[description]],CHAR(10)&amp;"Video:"),CHAR(10))</f>
        <v>#N/A</v>
      </c>
      <c r="Q135" s="1" t="str">
        <f>HYPERLINK(_xlfn.TEXTBEFORE(_xlfn.TEXTAFTER(getmp3[[#This Row],[description]],"YouTube Music:"),CHAR(10)))</f>
        <v xml:space="preserve"> https://music.youtube.com/playlist?list=OLAK5uy_kYBeS-76ZG0YVz3vgEgsowk1DEvcgSMC4&amp;si=N0fdJ1eglb_kFd6J</v>
      </c>
      <c r="R135" s="1" t="str">
        <f>HYPERLINK(_xlfn.TEXTBEFORE(_xlfn.TEXTAFTER(getmp3[[#This Row],[description]],"Spotify:"),CHAR(10)))</f>
        <v xml:space="preserve"> https://open.spotify.com/album/67uk6VOF3UDB3JW5pKycnF?si=mXInA8YATQmL4V4VDJhoKQ</v>
      </c>
      <c r="S135" s="1" t="str">
        <f>HYPERLINK(_xlfn.TEXTBEFORE(_xlfn.TEXTAFTER(getmp3[[#This Row],[description]],"Apple Music:"),CHAR(10)))</f>
        <v xml:space="preserve"> https://music.apple.com/in/album/loverboy/1734411181</v>
      </c>
      <c r="T135" s="1" t="str">
        <f>HYPERLINK(_xlfn.TEXTBEFORE(_xlfn.TEXTAFTER(getmp3[[#This Row],[description]], "JioSaavn:"),CHAR(10)))</f>
        <v xml:space="preserve"> https://www.jiosaavn.com/album/loverboy/JDNhPAFzIdg_</v>
      </c>
      <c r="U135" s="1" t="e">
        <f>HYPERLINK(_xlfn.TEXTBEFORE(_xlfn.TEXTAFTER(getmp3[[#This Row],[description]], "Instagram Reel:"),CHAR(10)))</f>
        <v>#N/A</v>
      </c>
    </row>
    <row r="136" spans="1:21" x14ac:dyDescent="0.3">
      <c r="A136" t="s">
        <v>11</v>
      </c>
      <c r="B136" t="s">
        <v>1030</v>
      </c>
      <c r="C136" t="s">
        <v>1012</v>
      </c>
      <c r="D136" t="s">
        <v>1029</v>
      </c>
      <c r="E136" t="s">
        <v>16</v>
      </c>
      <c r="F136" t="s">
        <v>1032</v>
      </c>
      <c r="G136" t="s">
        <v>1033</v>
      </c>
      <c r="H136" t="s">
        <v>1034</v>
      </c>
      <c r="I136" t="s">
        <v>1035</v>
      </c>
      <c r="J136" t="str" cm="1">
        <f t="array" ref="J1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6" t="str">
        <f>_xlfn.TEXTBEFORE(getmp3[[#This Row],[Title]],{":","(","-"})</f>
        <v xml:space="preserve">Jenifar </v>
      </c>
      <c r="L136" t="str">
        <f>_xlfn.TEXTBEFORE(_xlfn.TEXTAFTER(getmp3[[#This Row],[description]],{"Singer:","Artist:","Singer &amp; Lyrics:","Singer/Lyrics:","Singer"}),CHAR(10))</f>
        <v xml:space="preserve"> Karan Randhawa</v>
      </c>
      <c r="M136" t="str" cm="1">
        <f t="array" ref="M1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6" t="str">
        <f>_xlfn.TEXTBEFORE(_xlfn.TEXTAFTER(getmp3[[#This Row],[description]],"Composer:"),CHAR(10))</f>
        <v xml:space="preserve"> Micheal</v>
      </c>
      <c r="O136" t="e">
        <f>_xlfn.TEXTBEFORE(_xlfn.TEXTAFTER(getmp3[[#This Row],[description]],CHAR(10)&amp;"Music :"),CHAR(10))</f>
        <v>#N/A</v>
      </c>
      <c r="P136" t="e">
        <f>_xlfn.TEXTBEFORE(_xlfn.TEXTAFTER(getmp3[[#This Row],[description]],CHAR(10)&amp;"Video:"),CHAR(10))</f>
        <v>#N/A</v>
      </c>
      <c r="Q136" s="1" t="str">
        <f>HYPERLINK(_xlfn.TEXTBEFORE(_xlfn.TEXTAFTER(getmp3[[#This Row],[description]],"YouTube Music:"),CHAR(10)))</f>
        <v xml:space="preserve"> https://music.youtube.com/playlist?list=OLAK5uy_kYBeS-76ZG0YVz3vgEgsowk1DEvcgSMC4&amp;si=N0fdJ1eglb_kFd6J</v>
      </c>
      <c r="R136" s="1" t="str">
        <f>HYPERLINK(_xlfn.TEXTBEFORE(_xlfn.TEXTAFTER(getmp3[[#This Row],[description]],"Spotify:"),CHAR(10)))</f>
        <v xml:space="preserve"> https://open.spotify.com/album/67uk6VOF3UDB3JW5pKycnF?si=mXInA8YATQmL4V4VDJhoKQ</v>
      </c>
      <c r="S136" s="1" t="str">
        <f>HYPERLINK(_xlfn.TEXTBEFORE(_xlfn.TEXTAFTER(getmp3[[#This Row],[description]],"Apple Music:"),CHAR(10)))</f>
        <v xml:space="preserve"> https://music.apple.com/in/album/loverboy/1734411181</v>
      </c>
      <c r="T136" s="1" t="str">
        <f>HYPERLINK(_xlfn.TEXTBEFORE(_xlfn.TEXTAFTER(getmp3[[#This Row],[description]], "JioSaavn:"),CHAR(10)))</f>
        <v xml:space="preserve"> https://www.jiosaavn.com/album/loverboy/JDNhPAFzIdg_</v>
      </c>
      <c r="U136" s="1" t="e">
        <f>HYPERLINK(_xlfn.TEXTBEFORE(_xlfn.TEXTAFTER(getmp3[[#This Row],[description]], "Instagram Reel:"),CHAR(10)))</f>
        <v>#N/A</v>
      </c>
    </row>
    <row r="137" spans="1:21" x14ac:dyDescent="0.3">
      <c r="A137" t="s">
        <v>11</v>
      </c>
      <c r="B137" t="s">
        <v>1037</v>
      </c>
      <c r="C137" t="s">
        <v>1038</v>
      </c>
      <c r="D137" t="s">
        <v>1036</v>
      </c>
      <c r="E137" t="s">
        <v>16</v>
      </c>
      <c r="F137" t="s">
        <v>1040</v>
      </c>
      <c r="G137" t="s">
        <v>1041</v>
      </c>
      <c r="H137" t="s">
        <v>1042</v>
      </c>
      <c r="I137" t="s">
        <v>1022</v>
      </c>
      <c r="J137" t="str" cm="1">
        <f t="array" ref="J1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7" t="str">
        <f>_xlfn.TEXTBEFORE(getmp3[[#This Row],[Title]],{":","(","-"})</f>
        <v xml:space="preserve">Bluff </v>
      </c>
      <c r="L137" t="str">
        <f>_xlfn.TEXTBEFORE(_xlfn.TEXTAFTER(getmp3[[#This Row],[description]],{"Singer:","Artist:","Singer &amp; Lyrics:","Singer/Lyrics:","Singer"}),CHAR(10))</f>
        <v xml:space="preserve"> Karan Randhawa</v>
      </c>
      <c r="M137" t="str" cm="1">
        <f t="array" ref="M1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7" t="str">
        <f>_xlfn.TEXTBEFORE(_xlfn.TEXTAFTER(getmp3[[#This Row],[description]],"Composer:"),CHAR(10))</f>
        <v xml:space="preserve"> Micheal</v>
      </c>
      <c r="O137" t="e">
        <f>_xlfn.TEXTBEFORE(_xlfn.TEXTAFTER(getmp3[[#This Row],[description]],CHAR(10)&amp;"Music :"),CHAR(10))</f>
        <v>#N/A</v>
      </c>
      <c r="P137" t="e">
        <f>_xlfn.TEXTBEFORE(_xlfn.TEXTAFTER(getmp3[[#This Row],[description]],CHAR(10)&amp;"Video:"),CHAR(10))</f>
        <v>#N/A</v>
      </c>
      <c r="Q137" s="1" t="str">
        <f>HYPERLINK(_xlfn.TEXTBEFORE(_xlfn.TEXTAFTER(getmp3[[#This Row],[description]],"YouTube Music:"),CHAR(10)))</f>
        <v xml:space="preserve"> https://music.youtube.com/playlist?list=OLAK5uy_kYBeS-76ZG0YVz3vgEgsowk1DEvcgSMC4&amp;si=N0fdJ1eglb_kFd6J</v>
      </c>
      <c r="R137" s="1" t="str">
        <f>HYPERLINK(_xlfn.TEXTBEFORE(_xlfn.TEXTAFTER(getmp3[[#This Row],[description]],"Spotify:"),CHAR(10)))</f>
        <v xml:space="preserve"> https://open.spotify.com/album/67uk6VOF3UDB3JW5pKycnF?si=mXInA8YATQmL4V4VDJhoKQ</v>
      </c>
      <c r="S137" s="1" t="str">
        <f>HYPERLINK(_xlfn.TEXTBEFORE(_xlfn.TEXTAFTER(getmp3[[#This Row],[description]],"Apple Music:"),CHAR(10)))</f>
        <v xml:space="preserve"> https://music.apple.com/in/album/loverboy/1734411181</v>
      </c>
      <c r="T137" s="1" t="str">
        <f>HYPERLINK(_xlfn.TEXTBEFORE(_xlfn.TEXTAFTER(getmp3[[#This Row],[description]], "JioSaavn:"),CHAR(10)))</f>
        <v xml:space="preserve"> https://www.jiosaavn.com/album/loverboy/JDNhPAFzIdg_</v>
      </c>
      <c r="U137" s="1" t="e">
        <f>HYPERLINK(_xlfn.TEXTBEFORE(_xlfn.TEXTAFTER(getmp3[[#This Row],[description]], "Instagram Reel:"),CHAR(10)))</f>
        <v>#N/A</v>
      </c>
    </row>
    <row r="138" spans="1:21" x14ac:dyDescent="0.3">
      <c r="A138" t="s">
        <v>11</v>
      </c>
      <c r="B138" t="s">
        <v>1044</v>
      </c>
      <c r="C138" t="s">
        <v>1012</v>
      </c>
      <c r="D138" t="s">
        <v>1043</v>
      </c>
      <c r="E138" t="s">
        <v>16</v>
      </c>
      <c r="F138" t="s">
        <v>924</v>
      </c>
      <c r="G138" t="s">
        <v>1046</v>
      </c>
      <c r="H138" t="s">
        <v>1047</v>
      </c>
      <c r="I138" t="s">
        <v>1048</v>
      </c>
      <c r="J138" t="str" cm="1">
        <f t="array" ref="J1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8" t="str">
        <f>_xlfn.TEXTBEFORE(getmp3[[#This Row],[Title]],{":","(","-"})</f>
        <v xml:space="preserve">Gulab </v>
      </c>
      <c r="L138" t="str">
        <f>_xlfn.TEXTBEFORE(_xlfn.TEXTAFTER(getmp3[[#This Row],[description]],{"Singer:","Artist:","Singer &amp; Lyrics:","Singer/Lyrics:","Singer"}),CHAR(10))</f>
        <v xml:space="preserve"> Karan Randhawa</v>
      </c>
      <c r="M138" t="str" cm="1">
        <f t="array" ref="M1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8" t="str">
        <f>_xlfn.TEXTBEFORE(_xlfn.TEXTAFTER(getmp3[[#This Row],[description]],"Composer:"),CHAR(10))</f>
        <v xml:space="preserve"> Micheal</v>
      </c>
      <c r="O138" t="e">
        <f>_xlfn.TEXTBEFORE(_xlfn.TEXTAFTER(getmp3[[#This Row],[description]],CHAR(10)&amp;"Music :"),CHAR(10))</f>
        <v>#N/A</v>
      </c>
      <c r="P138" t="e">
        <f>_xlfn.TEXTBEFORE(_xlfn.TEXTAFTER(getmp3[[#This Row],[description]],CHAR(10)&amp;"Video:"),CHAR(10))</f>
        <v>#N/A</v>
      </c>
      <c r="Q138" s="1" t="str">
        <f>HYPERLINK(_xlfn.TEXTBEFORE(_xlfn.TEXTAFTER(getmp3[[#This Row],[description]],"YouTube Music:"),CHAR(10)))</f>
        <v xml:space="preserve"> https://music.youtube.com/playlist?list=OLAK5uy_kYBeS-76ZG0YVz3vgEgsowk1DEvcgSMC4&amp;si=N0fdJ1eglb_kFd6J</v>
      </c>
      <c r="R138" s="1" t="str">
        <f>HYPERLINK(_xlfn.TEXTBEFORE(_xlfn.TEXTAFTER(getmp3[[#This Row],[description]],"Spotify:"),CHAR(10)))</f>
        <v xml:space="preserve"> https://open.spotify.com/album/67uk6VOF3UDB3JW5pKycnF?si=mXInA8YATQmL4V4VDJhoKQ</v>
      </c>
      <c r="S138" s="1" t="str">
        <f>HYPERLINK(_xlfn.TEXTBEFORE(_xlfn.TEXTAFTER(getmp3[[#This Row],[description]],"Apple Music:"),CHAR(10)))</f>
        <v xml:space="preserve"> https://music.apple.com/in/album/loverboy/1734411181</v>
      </c>
      <c r="T138" s="1" t="str">
        <f>HYPERLINK(_xlfn.TEXTBEFORE(_xlfn.TEXTAFTER(getmp3[[#This Row],[description]], "JioSaavn:"),CHAR(10)))</f>
        <v xml:space="preserve"> https://www.jiosaavn.com/album/loverboy/JDNhPAFzIdg_</v>
      </c>
      <c r="U138" s="1" t="e">
        <f>HYPERLINK(_xlfn.TEXTBEFORE(_xlfn.TEXTAFTER(getmp3[[#This Row],[description]], "Instagram Reel:"),CHAR(10)))</f>
        <v>#N/A</v>
      </c>
    </row>
    <row r="139" spans="1:21" x14ac:dyDescent="0.3">
      <c r="A139" t="s">
        <v>11</v>
      </c>
      <c r="B139" t="s">
        <v>1050</v>
      </c>
      <c r="C139" t="s">
        <v>1051</v>
      </c>
      <c r="D139" t="s">
        <v>1049</v>
      </c>
      <c r="E139" t="s">
        <v>16</v>
      </c>
      <c r="F139" t="s">
        <v>199</v>
      </c>
      <c r="G139" t="s">
        <v>1053</v>
      </c>
      <c r="H139" t="s">
        <v>1054</v>
      </c>
      <c r="I139" t="s">
        <v>1055</v>
      </c>
      <c r="J139" t="str" cm="1">
        <f t="array" ref="J1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39" t="str">
        <f>_xlfn.TEXTBEFORE(getmp3[[#This Row],[Title]],{":","(","-"})</f>
        <v xml:space="preserve">Sohniye </v>
      </c>
      <c r="L139" t="str">
        <f>_xlfn.TEXTBEFORE(_xlfn.TEXTAFTER(getmp3[[#This Row],[description]],{"Singer:","Artist:","Singer &amp; Lyrics:","Singer/Lyrics:","Singer"}),CHAR(10))</f>
        <v xml:space="preserve"> Karan Randhawa</v>
      </c>
      <c r="M139" t="str" cm="1">
        <f t="array" ref="M1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39" t="str">
        <f>_xlfn.TEXTBEFORE(_xlfn.TEXTAFTER(getmp3[[#This Row],[description]],"Composer:"),CHAR(10))</f>
        <v xml:space="preserve"> Micheal</v>
      </c>
      <c r="O139" t="e">
        <f>_xlfn.TEXTBEFORE(_xlfn.TEXTAFTER(getmp3[[#This Row],[description]],CHAR(10)&amp;"Music :"),CHAR(10))</f>
        <v>#N/A</v>
      </c>
      <c r="P139" t="e">
        <f>_xlfn.TEXTBEFORE(_xlfn.TEXTAFTER(getmp3[[#This Row],[description]],CHAR(10)&amp;"Video:"),CHAR(10))</f>
        <v>#N/A</v>
      </c>
      <c r="Q139" s="1" t="str">
        <f>HYPERLINK(_xlfn.TEXTBEFORE(_xlfn.TEXTAFTER(getmp3[[#This Row],[description]],"YouTube Music:"),CHAR(10)))</f>
        <v xml:space="preserve"> https://music.youtube.com/playlist?list=OLAK5uy_kYBeS-76ZG0YVz3vgEgsowk1DEvcgSMC4&amp;si=N0fdJ1eglb_kFd6J</v>
      </c>
      <c r="R139" s="1" t="str">
        <f>HYPERLINK(_xlfn.TEXTBEFORE(_xlfn.TEXTAFTER(getmp3[[#This Row],[description]],"Spotify:"),CHAR(10)))</f>
        <v xml:space="preserve"> https://open.spotify.com/album/67uk6VOF3UDB3JW5pKycnF?si=mXInA8YATQmL4V4VDJhoKQ</v>
      </c>
      <c r="S139" s="1" t="str">
        <f>HYPERLINK(_xlfn.TEXTBEFORE(_xlfn.TEXTAFTER(getmp3[[#This Row],[description]],"Apple Music:"),CHAR(10)))</f>
        <v xml:space="preserve"> https://music.apple.com/in/album/loverboy/1734411181</v>
      </c>
      <c r="T139" s="1" t="str">
        <f>HYPERLINK(_xlfn.TEXTBEFORE(_xlfn.TEXTAFTER(getmp3[[#This Row],[description]], "JioSaavn:"),CHAR(10)))</f>
        <v xml:space="preserve"> https://www.jiosaavn.com/album/loverboy/JDNhPAFzIdg_</v>
      </c>
      <c r="U139" s="1" t="e">
        <f>HYPERLINK(_xlfn.TEXTBEFORE(_xlfn.TEXTAFTER(getmp3[[#This Row],[description]], "Instagram Reel:"),CHAR(10)))</f>
        <v>#N/A</v>
      </c>
    </row>
    <row r="140" spans="1:21" x14ac:dyDescent="0.3">
      <c r="A140" t="s">
        <v>11</v>
      </c>
      <c r="B140" t="s">
        <v>1057</v>
      </c>
      <c r="C140" t="s">
        <v>1012</v>
      </c>
      <c r="D140" t="s">
        <v>1056</v>
      </c>
      <c r="E140" t="s">
        <v>16</v>
      </c>
      <c r="F140" t="s">
        <v>485</v>
      </c>
      <c r="G140" t="s">
        <v>1059</v>
      </c>
      <c r="H140" t="s">
        <v>1060</v>
      </c>
      <c r="I140" t="s">
        <v>640</v>
      </c>
      <c r="J140" t="str" cm="1">
        <f t="array" ref="J1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0" t="str">
        <f>_xlfn.TEXTBEFORE(getmp3[[#This Row],[Title]],{":","(","-"})</f>
        <v xml:space="preserve">Ranjna </v>
      </c>
      <c r="L140" t="str">
        <f>_xlfn.TEXTBEFORE(_xlfn.TEXTAFTER(getmp3[[#This Row],[description]],{"Singer:","Artist:","Singer &amp; Lyrics:","Singer/Lyrics:","Singer"}),CHAR(10))</f>
        <v xml:space="preserve"> Karan Randhawa</v>
      </c>
      <c r="M140" t="str" cm="1">
        <f t="array" ref="M1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40" t="str">
        <f>_xlfn.TEXTBEFORE(_xlfn.TEXTAFTER(getmp3[[#This Row],[description]],"Composer:"),CHAR(10))</f>
        <v xml:space="preserve"> Micheal</v>
      </c>
      <c r="O140" t="e">
        <f>_xlfn.TEXTBEFORE(_xlfn.TEXTAFTER(getmp3[[#This Row],[description]],CHAR(10)&amp;"Music :"),CHAR(10))</f>
        <v>#N/A</v>
      </c>
      <c r="P140" t="e">
        <f>_xlfn.TEXTBEFORE(_xlfn.TEXTAFTER(getmp3[[#This Row],[description]],CHAR(10)&amp;"Video:"),CHAR(10))</f>
        <v>#N/A</v>
      </c>
      <c r="Q140" s="1" t="str">
        <f>HYPERLINK(_xlfn.TEXTBEFORE(_xlfn.TEXTAFTER(getmp3[[#This Row],[description]],"YouTube Music:"),CHAR(10)))</f>
        <v xml:space="preserve"> https://music.youtube.com/playlist?list=OLAK5uy_kYBeS-76ZG0YVz3vgEgsowk1DEvcgSMC4&amp;si=N0fdJ1eglb_kFd6J</v>
      </c>
      <c r="R140" s="1" t="str">
        <f>HYPERLINK(_xlfn.TEXTBEFORE(_xlfn.TEXTAFTER(getmp3[[#This Row],[description]],"Spotify:"),CHAR(10)))</f>
        <v xml:space="preserve"> https://open.spotify.com/album/67uk6VOF3UDB3JW5pKycnF?si=mXInA8YATQmL4V4VDJhoKQ</v>
      </c>
      <c r="S140" s="1" t="str">
        <f>HYPERLINK(_xlfn.TEXTBEFORE(_xlfn.TEXTAFTER(getmp3[[#This Row],[description]],"Apple Music:"),CHAR(10)))</f>
        <v xml:space="preserve"> https://music.apple.com/in/album/loverboy/1734411181</v>
      </c>
      <c r="T140" s="1" t="str">
        <f>HYPERLINK(_xlfn.TEXTBEFORE(_xlfn.TEXTAFTER(getmp3[[#This Row],[description]], "JioSaavn:"),CHAR(10)))</f>
        <v xml:space="preserve"> https://www.jiosaavn.com/album/loverboy/JDNhPAFzIdg_</v>
      </c>
      <c r="U140" s="1" t="e">
        <f>HYPERLINK(_xlfn.TEXTBEFORE(_xlfn.TEXTAFTER(getmp3[[#This Row],[description]], "Instagram Reel:"),CHAR(10)))</f>
        <v>#N/A</v>
      </c>
    </row>
    <row r="141" spans="1:21" x14ac:dyDescent="0.3">
      <c r="A141" t="s">
        <v>11</v>
      </c>
      <c r="B141" t="s">
        <v>1062</v>
      </c>
      <c r="C141" t="s">
        <v>1012</v>
      </c>
      <c r="D141" t="s">
        <v>1061</v>
      </c>
      <c r="E141" t="s">
        <v>16</v>
      </c>
      <c r="F141" t="s">
        <v>1064</v>
      </c>
      <c r="G141" t="s">
        <v>1065</v>
      </c>
      <c r="H141" t="s">
        <v>1066</v>
      </c>
      <c r="I141" t="s">
        <v>1067</v>
      </c>
      <c r="J141" t="str" cm="1">
        <f t="array" ref="J1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1" t="str">
        <f>_xlfn.TEXTBEFORE(getmp3[[#This Row],[Title]],{":","(","-"})</f>
        <v xml:space="preserve">Loverboy </v>
      </c>
      <c r="L141" t="str">
        <f>_xlfn.TEXTBEFORE(_xlfn.TEXTAFTER(getmp3[[#This Row],[description]],{"Singer:","Artist:","Singer &amp; Lyrics:","Singer/Lyrics:","Singer"}),CHAR(10))</f>
        <v xml:space="preserve"> Karan Randhawa</v>
      </c>
      <c r="M141" t="str" cm="1">
        <f t="array" ref="M1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41" t="str">
        <f>_xlfn.TEXTBEFORE(_xlfn.TEXTAFTER(getmp3[[#This Row],[description]],"Composer:"),CHAR(10))</f>
        <v xml:space="preserve"> Micheal</v>
      </c>
      <c r="O141" t="e">
        <f>_xlfn.TEXTBEFORE(_xlfn.TEXTAFTER(getmp3[[#This Row],[description]],CHAR(10)&amp;"Music :"),CHAR(10))</f>
        <v>#N/A</v>
      </c>
      <c r="P141" t="e">
        <f>_xlfn.TEXTBEFORE(_xlfn.TEXTAFTER(getmp3[[#This Row],[description]],CHAR(10)&amp;"Video:"),CHAR(10))</f>
        <v>#N/A</v>
      </c>
      <c r="Q141" s="1" t="str">
        <f>HYPERLINK(_xlfn.TEXTBEFORE(_xlfn.TEXTAFTER(getmp3[[#This Row],[description]],"YouTube Music:"),CHAR(10)))</f>
        <v xml:space="preserve"> https://music.youtube.com/playlist?list=OLAK5uy_kYBeS-76ZG0YVz3vgEgsowk1DEvcgSMC4&amp;si=N0fdJ1eglb_kFd6J</v>
      </c>
      <c r="R141" s="1" t="str">
        <f>HYPERLINK(_xlfn.TEXTBEFORE(_xlfn.TEXTAFTER(getmp3[[#This Row],[description]],"Spotify:"),CHAR(10)))</f>
        <v xml:space="preserve"> https://open.spotify.com/album/67uk6VOF3UDB3JW5pKycnF?si=mXInA8YATQmL4V4VDJhoKQ</v>
      </c>
      <c r="S141" s="1" t="str">
        <f>HYPERLINK(_xlfn.TEXTBEFORE(_xlfn.TEXTAFTER(getmp3[[#This Row],[description]],"Apple Music:"),CHAR(10)))</f>
        <v xml:space="preserve"> https://music.apple.com/in/album/loverboy/1734411181</v>
      </c>
      <c r="T141" s="1" t="str">
        <f>HYPERLINK(_xlfn.TEXTBEFORE(_xlfn.TEXTAFTER(getmp3[[#This Row],[description]], "JioSaavn:"),CHAR(10)))</f>
        <v xml:space="preserve"> https://www.jiosaavn.com/album/loverboy/JDNhPAFzIdg_</v>
      </c>
      <c r="U141" s="1" t="e">
        <f>HYPERLINK(_xlfn.TEXTBEFORE(_xlfn.TEXTAFTER(getmp3[[#This Row],[description]], "Instagram Reel:"),CHAR(10)))</f>
        <v>#N/A</v>
      </c>
    </row>
    <row r="142" spans="1:21" x14ac:dyDescent="0.3">
      <c r="A142" t="s">
        <v>11</v>
      </c>
      <c r="B142" t="s">
        <v>1069</v>
      </c>
      <c r="C142" t="s">
        <v>1070</v>
      </c>
      <c r="D142" t="s">
        <v>1068</v>
      </c>
      <c r="E142" t="s">
        <v>16</v>
      </c>
      <c r="F142" t="s">
        <v>285</v>
      </c>
      <c r="G142" t="s">
        <v>1072</v>
      </c>
      <c r="H142" t="s">
        <v>1073</v>
      </c>
      <c r="I142" t="s">
        <v>257</v>
      </c>
      <c r="J142" t="str" cm="1">
        <f t="array" ref="J1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2" t="str">
        <f>_xlfn.TEXTBEFORE(getmp3[[#This Row],[Title]],{":","(","-"})</f>
        <v xml:space="preserve">Haye Oye </v>
      </c>
      <c r="L142" t="str">
        <f>_xlfn.TEXTBEFORE(_xlfn.TEXTAFTER(getmp3[[#This Row],[description]],{"Singer:","Artist:","Singer &amp; Lyrics:","Singer/Lyrics:","Singer"}),CHAR(10))</f>
        <v xml:space="preserve"> Karan Randhawa</v>
      </c>
      <c r="M142" t="str" cm="1">
        <f t="array" ref="M1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142" t="str">
        <f>_xlfn.TEXTBEFORE(_xlfn.TEXTAFTER(getmp3[[#This Row],[description]],"Composer:"),CHAR(10))</f>
        <v xml:space="preserve"> Micheal</v>
      </c>
      <c r="O142" t="e">
        <f>_xlfn.TEXTBEFORE(_xlfn.TEXTAFTER(getmp3[[#This Row],[description]],CHAR(10)&amp;"Music :"),CHAR(10))</f>
        <v>#N/A</v>
      </c>
      <c r="P142" t="e">
        <f>_xlfn.TEXTBEFORE(_xlfn.TEXTAFTER(getmp3[[#This Row],[description]],CHAR(10)&amp;"Video:"),CHAR(10))</f>
        <v>#N/A</v>
      </c>
      <c r="Q142" s="1" t="str">
        <f>HYPERLINK(_xlfn.TEXTBEFORE(_xlfn.TEXTAFTER(getmp3[[#This Row],[description]],"YouTube Music:"),CHAR(10)))</f>
        <v xml:space="preserve"> https://music.youtube.com/playlist?list=OLAK5uy_kYBeS-76ZG0YVz3vgEgsowk1DEvcgSMC4&amp;si=N0fdJ1eglb_kFd6J</v>
      </c>
      <c r="R142" s="1" t="str">
        <f>HYPERLINK(_xlfn.TEXTBEFORE(_xlfn.TEXTAFTER(getmp3[[#This Row],[description]],"Spotify:"),CHAR(10)))</f>
        <v xml:space="preserve"> https://open.spotify.com/album/67uk6VOF3UDB3JW5pKycnF?si=mXInA8YATQmL4V4VDJhoKQ</v>
      </c>
      <c r="S142" s="1" t="str">
        <f>HYPERLINK(_xlfn.TEXTBEFORE(_xlfn.TEXTAFTER(getmp3[[#This Row],[description]],"Apple Music:"),CHAR(10)))</f>
        <v xml:space="preserve"> https://music.apple.com/in/album/loverboy/1734411181</v>
      </c>
      <c r="T142" s="1" t="str">
        <f>HYPERLINK(_xlfn.TEXTBEFORE(_xlfn.TEXTAFTER(getmp3[[#This Row],[description]], "JioSaavn:"),CHAR(10)))</f>
        <v xml:space="preserve"> https://www.jiosaavn.com/album/loverboy/JDNhPAFzIdg_</v>
      </c>
      <c r="U142" s="1" t="e">
        <f>HYPERLINK(_xlfn.TEXTBEFORE(_xlfn.TEXTAFTER(getmp3[[#This Row],[description]], "Instagram Reel:"),CHAR(10)))</f>
        <v>#N/A</v>
      </c>
    </row>
    <row r="143" spans="1:21" x14ac:dyDescent="0.3">
      <c r="A143" t="s">
        <v>11</v>
      </c>
      <c r="B143" t="s">
        <v>1075</v>
      </c>
      <c r="D143" t="s">
        <v>7895</v>
      </c>
      <c r="E143" t="s">
        <v>16</v>
      </c>
      <c r="F143" t="s">
        <v>1077</v>
      </c>
      <c r="G143" t="s">
        <v>1078</v>
      </c>
      <c r="H143" t="s">
        <v>1079</v>
      </c>
      <c r="I143" t="s">
        <v>1080</v>
      </c>
      <c r="J143" t="str" cm="1">
        <f t="array" ref="J1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143" t="str">
        <f>_xlfn.TEXTBEFORE(getmp3[[#This Row],[Title]],{":","(","-","   "})</f>
        <v>Loverboy 13th March</v>
      </c>
      <c r="L143" t="e">
        <f>_xlfn.TEXTBEFORE(_xlfn.TEXTAFTER(getmp3[[#This Row],[description]],{"Singer:","Artist:","Singer &amp; Lyrics:","Singer/Lyrics:","Singer"}),CHAR(10))</f>
        <v>#N/A</v>
      </c>
      <c r="M143" t="str" cm="1">
        <f t="array" ref="M1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43" t="e">
        <f>_xlfn.TEXTBEFORE(_xlfn.TEXTAFTER(getmp3[[#This Row],[description]],"Composer:"),CHAR(10))</f>
        <v>#N/A</v>
      </c>
      <c r="O143" t="e">
        <f>_xlfn.TEXTBEFORE(_xlfn.TEXTAFTER(getmp3[[#This Row],[description]],CHAR(10)&amp;"Music :"),CHAR(10))</f>
        <v>#N/A</v>
      </c>
      <c r="P143" t="e">
        <f>_xlfn.TEXTBEFORE(_xlfn.TEXTAFTER(getmp3[[#This Row],[description]],CHAR(10)&amp;"Video:"),CHAR(10))</f>
        <v>#N/A</v>
      </c>
      <c r="Q143" s="1" t="e">
        <f>HYPERLINK(_xlfn.TEXTBEFORE(_xlfn.TEXTAFTER(getmp3[[#This Row],[description]],"YouTube Music:"),CHAR(10)))</f>
        <v>#N/A</v>
      </c>
      <c r="R143" s="1" t="e">
        <f>HYPERLINK(_xlfn.TEXTBEFORE(_xlfn.TEXTAFTER(getmp3[[#This Row],[description]],"Spotify:"),CHAR(10)))</f>
        <v>#N/A</v>
      </c>
      <c r="S143" s="1" t="e">
        <f>HYPERLINK(_xlfn.TEXTBEFORE(_xlfn.TEXTAFTER(getmp3[[#This Row],[description]],"Apple Music:"),CHAR(10)))</f>
        <v>#N/A</v>
      </c>
      <c r="T143" s="1" t="e">
        <f>HYPERLINK(_xlfn.TEXTBEFORE(_xlfn.TEXTAFTER(getmp3[[#This Row],[description]], "JioSaavn:"),CHAR(10)))</f>
        <v>#N/A</v>
      </c>
      <c r="U143" s="1" t="e">
        <f>HYPERLINK(_xlfn.TEXTBEFORE(_xlfn.TEXTAFTER(getmp3[[#This Row],[description]], "Instagram Reel:"),CHAR(10)))</f>
        <v>#N/A</v>
      </c>
    </row>
    <row r="144" spans="1:21" x14ac:dyDescent="0.3">
      <c r="A144" t="s">
        <v>11</v>
      </c>
      <c r="B144" t="s">
        <v>1082</v>
      </c>
      <c r="D144" t="s">
        <v>1081</v>
      </c>
      <c r="E144" t="s">
        <v>16</v>
      </c>
      <c r="F144" t="s">
        <v>1084</v>
      </c>
      <c r="G144" t="s">
        <v>1085</v>
      </c>
      <c r="H144" t="s">
        <v>1086</v>
      </c>
      <c r="I144" t="s">
        <v>1087</v>
      </c>
      <c r="J144" t="str" cm="1">
        <f t="array" ref="J1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144" t="str">
        <f>_xlfn.TEXTBEFORE(getmp3[[#This Row],[Title]],{":","(","-"})</f>
        <v xml:space="preserve">Karan Randhawa Vibing In Jaipur City </v>
      </c>
      <c r="L144" t="e">
        <f>_xlfn.TEXTBEFORE(_xlfn.TEXTAFTER(getmp3[[#This Row],[description]],{"Singer:","Artist:","Singer &amp; Lyrics:","Singer/Lyrics:","Singer"}),CHAR(10))</f>
        <v>#N/A</v>
      </c>
      <c r="M144" t="str" cm="1">
        <f t="array" ref="M1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44" t="e">
        <f>_xlfn.TEXTBEFORE(_xlfn.TEXTAFTER(getmp3[[#This Row],[description]],"Composer:"),CHAR(10))</f>
        <v>#N/A</v>
      </c>
      <c r="O144" t="e">
        <f>_xlfn.TEXTBEFORE(_xlfn.TEXTAFTER(getmp3[[#This Row],[description]],CHAR(10)&amp;"Music :"),CHAR(10))</f>
        <v>#N/A</v>
      </c>
      <c r="P144" t="e">
        <f>_xlfn.TEXTBEFORE(_xlfn.TEXTAFTER(getmp3[[#This Row],[description]],CHAR(10)&amp;"Video:"),CHAR(10))</f>
        <v>#N/A</v>
      </c>
      <c r="Q144" s="1" t="e">
        <f>HYPERLINK(_xlfn.TEXTBEFORE(_xlfn.TEXTAFTER(getmp3[[#This Row],[description]],"YouTube Music:"),CHAR(10)))</f>
        <v>#N/A</v>
      </c>
      <c r="R144" s="1" t="e">
        <f>HYPERLINK(_xlfn.TEXTBEFORE(_xlfn.TEXTAFTER(getmp3[[#This Row],[description]],"Spotify:"),CHAR(10)))</f>
        <v>#N/A</v>
      </c>
      <c r="S144" s="1" t="e">
        <f>HYPERLINK(_xlfn.TEXTBEFORE(_xlfn.TEXTAFTER(getmp3[[#This Row],[description]],"Apple Music:"),CHAR(10)))</f>
        <v>#N/A</v>
      </c>
      <c r="T144" s="1" t="e">
        <f>HYPERLINK(_xlfn.TEXTBEFORE(_xlfn.TEXTAFTER(getmp3[[#This Row],[description]], "JioSaavn:"),CHAR(10)))</f>
        <v>#N/A</v>
      </c>
      <c r="U144" s="1" t="e">
        <f>HYPERLINK(_xlfn.TEXTBEFORE(_xlfn.TEXTAFTER(getmp3[[#This Row],[description]], "Instagram Reel:"),CHAR(10)))</f>
        <v>#N/A</v>
      </c>
    </row>
    <row r="145" spans="1:21" hidden="1" x14ac:dyDescent="0.3">
      <c r="A145" t="s">
        <v>11</v>
      </c>
      <c r="B145" t="s">
        <v>1089</v>
      </c>
      <c r="C145" t="s">
        <v>1090</v>
      </c>
      <c r="D145" t="s">
        <v>1088</v>
      </c>
      <c r="E145" t="s">
        <v>16</v>
      </c>
      <c r="F145" t="s">
        <v>1092</v>
      </c>
      <c r="G145" t="s">
        <v>1093</v>
      </c>
      <c r="H145" t="s">
        <v>1094</v>
      </c>
      <c r="I145" t="s">
        <v>1095</v>
      </c>
      <c r="J145" t="str" cm="1">
        <f t="array" ref="J1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5" t="str">
        <f>_xlfn.TEXTBEFORE(getmp3[[#This Row],[Title]],{":","(","-"})</f>
        <v xml:space="preserve">Jazbaat </v>
      </c>
      <c r="L145" t="str">
        <f>IF(
    ISNUMBER(SEARCH("Singer", getmp3[[#This Row],[description]])),
    TRIM(_xlfn.TEXTBEFORE(_xlfn.TEXTAFTER(_xlfn.TEXTAFTER(getmp3[[#This Row],[description]], "Singer"), {":","-"}), CHAR(10), , , 1)),
    "NILL"
)</f>
        <v>Bir Singh</v>
      </c>
      <c r="M145" t="str" cm="1">
        <f t="array" ref="M1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45" t="str">
        <f>_xlfn.TEXTBEFORE(_xlfn.TEXTAFTER(getmp3[[#This Row],[description]],"Composer:"),CHAR(10))</f>
        <v xml:space="preserve"> Bir Singh</v>
      </c>
      <c r="O145" t="str">
        <f>_xlfn.TEXTBEFORE(_xlfn.TEXTAFTER(getmp3[[#This Row],[description]],CHAR(10)&amp;"Music:"),CHAR(10))</f>
        <v xml:space="preserve"> Manna Singh</v>
      </c>
      <c r="P145" t="e">
        <f>_xlfn.TEXTBEFORE(_xlfn.TEXTAFTER(getmp3[[#This Row],[description]],CHAR(10)&amp;"Video:"),CHAR(10))</f>
        <v>#N/A</v>
      </c>
      <c r="Q145" s="1" t="e">
        <f>HYPERLINK(_xlfn.TEXTBEFORE(_xlfn.TEXTAFTER(getmp3[[#This Row],[description]],"YouTube Music:"),CHAR(10)))</f>
        <v>#N/A</v>
      </c>
      <c r="R145" s="1" t="str">
        <f>HYPERLINK(_xlfn.TEXTBEFORE(_xlfn.TEXTAFTER(getmp3[[#This Row],[description]],"Spotify:"),CHAR(10)))</f>
        <v xml:space="preserve"> https://open.spotify.com/track/2tk9iEZdf9650MFlhycWxc</v>
      </c>
      <c r="S145" s="1" t="str">
        <f>HYPERLINK(_xlfn.TEXTBEFORE(_xlfn.TEXTAFTER(getmp3[[#This Row],[description]],"Apple Music:"),CHAR(10)))</f>
        <v xml:space="preserve"> https://music.apple.com/in/album/jazbaat-from-oye-bhole-oye-single/1731972660</v>
      </c>
      <c r="T145" s="1" t="str">
        <f>HYPERLINK(_xlfn.TEXTBEFORE(_xlfn.TEXTAFTER(getmp3[[#This Row],[description]], "JioSaavn:"),CHAR(10)))</f>
        <v xml:space="preserve"> https://www.jiosaavn.com/song/jazbaat-from-oye-bhole-oye%e2%80%9d/PgcSYEFUAXo</v>
      </c>
      <c r="U145" s="1" t="e">
        <f>HYPERLINK(_xlfn.TEXTBEFORE(_xlfn.TEXTAFTER(getmp3[[#This Row],[description]], "Instagram Reel:"),CHAR(10)))</f>
        <v>#N/A</v>
      </c>
    </row>
    <row r="146" spans="1:21" hidden="1" x14ac:dyDescent="0.3">
      <c r="A146" t="s">
        <v>11</v>
      </c>
      <c r="B146" t="s">
        <v>1097</v>
      </c>
      <c r="C146" t="s">
        <v>1098</v>
      </c>
      <c r="D146" t="s">
        <v>1096</v>
      </c>
      <c r="E146" t="s">
        <v>16</v>
      </c>
      <c r="F146" t="s">
        <v>1100</v>
      </c>
      <c r="G146" t="s">
        <v>1101</v>
      </c>
      <c r="H146" t="s">
        <v>1102</v>
      </c>
      <c r="I146" t="s">
        <v>1103</v>
      </c>
      <c r="J146" t="str" cm="1">
        <f t="array" ref="J1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6" t="str">
        <f>_xlfn.TEXTBEFORE(getmp3[[#This Row],[Title]],{":","(","-"})</f>
        <v xml:space="preserve">Sadkaan </v>
      </c>
      <c r="L146" t="str">
        <f>IF(
    ISNUMBER(SEARCH("Singer", getmp3[[#This Row],[description]])),
    TRIM(_xlfn.TEXTBEFORE(_xlfn.TEXTAFTER(_xlfn.TEXTAFTER(getmp3[[#This Row],[description]], "Singer"), {":","-"}), CHAR(10), , , 1)),
    "NILL"
)</f>
        <v>Bir Singh</v>
      </c>
      <c r="M146" t="str" cm="1">
        <f t="array" ref="M1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46" t="str">
        <f>_xlfn.TEXTBEFORE(_xlfn.TEXTAFTER(getmp3[[#This Row],[description]],"Composer:"),CHAR(10))</f>
        <v xml:space="preserve"> Bir Singh </v>
      </c>
      <c r="O146" t="str">
        <f>_xlfn.TEXTBEFORE(_xlfn.TEXTAFTER(getmp3[[#This Row],[description]],CHAR(10)&amp;"Music:"),CHAR(10))</f>
        <v xml:space="preserve"> Manna Singh</v>
      </c>
      <c r="P146" t="e">
        <f>_xlfn.TEXTBEFORE(_xlfn.TEXTAFTER(getmp3[[#This Row],[description]],CHAR(10)&amp;"Video:"),CHAR(10))</f>
        <v>#N/A</v>
      </c>
      <c r="Q146" s="1" t="e">
        <f>HYPERLINK(_xlfn.TEXTBEFORE(_xlfn.TEXTAFTER(getmp3[[#This Row],[description]],"YouTube Music:"),CHAR(10)))</f>
        <v>#N/A</v>
      </c>
      <c r="R146" s="1" t="str">
        <f>HYPERLINK(_xlfn.TEXTBEFORE(_xlfn.TEXTAFTER(getmp3[[#This Row],[description]],"Spotify:"),CHAR(10)))</f>
        <v xml:space="preserve"> https://open.spotify.com/track/56jdwsDcksjJYE2qxuuK3k</v>
      </c>
      <c r="S146" s="1" t="str">
        <f>HYPERLINK(_xlfn.TEXTBEFORE(_xlfn.TEXTAFTER(getmp3[[#This Row],[description]],"Apple Music:"),CHAR(10)))</f>
        <v xml:space="preserve"> https://music.apple.com/us/album/sadkaan-from-oye-bhole-oye-single/1732057236</v>
      </c>
      <c r="T146" s="1" t="str">
        <f>HYPERLINK(_xlfn.TEXTBEFORE(_xlfn.TEXTAFTER(getmp3[[#This Row],[description]], "JioSaavn:"),CHAR(10)))</f>
        <v xml:space="preserve"> https://www.jiosaavn.com/song/sadkaan-from-oye-bhole-oye%e2%80%9d/PQIDdQNXT0M</v>
      </c>
      <c r="U146" s="1" t="e">
        <f>HYPERLINK(_xlfn.TEXTBEFORE(_xlfn.TEXTAFTER(getmp3[[#This Row],[description]], "Instagram Reel:"),CHAR(10)))</f>
        <v>#N/A</v>
      </c>
    </row>
    <row r="147" spans="1:21" hidden="1" x14ac:dyDescent="0.3">
      <c r="A147" t="s">
        <v>11</v>
      </c>
      <c r="B147" t="s">
        <v>1105</v>
      </c>
      <c r="C147" t="s">
        <v>1106</v>
      </c>
      <c r="D147" t="s">
        <v>1104</v>
      </c>
      <c r="E147" t="s">
        <v>16</v>
      </c>
      <c r="F147" t="s">
        <v>1108</v>
      </c>
      <c r="G147" t="s">
        <v>1109</v>
      </c>
      <c r="H147" t="s">
        <v>1110</v>
      </c>
      <c r="I147" t="s">
        <v>1111</v>
      </c>
      <c r="J147" t="str" cm="1">
        <f t="array" ref="J1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7" t="str">
        <f>_xlfn.TEXTBEFORE(getmp3[[#This Row],[Title]],{":","(","-"})</f>
        <v xml:space="preserve">Gabru Da Time </v>
      </c>
      <c r="L147" t="str">
        <f>_xlfn.TEXTBEFORE(_xlfn.TEXTAFTER(getmp3[[#This Row],[description]],{"Singer:","Artist:","Singer &amp; Lyrics:","Singer/Lyrics:","Singer"}),CHAR(10))</f>
        <v xml:space="preserve"> Veet Baljit</v>
      </c>
      <c r="M147" t="str" cm="1">
        <f t="array" ref="M1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147" t="str">
        <f>_xlfn.TEXTBEFORE(_xlfn.TEXTAFTER(getmp3[[#This Row],[description]],"Composer:"),CHAR(10))</f>
        <v>Veet Baljit</v>
      </c>
      <c r="O147" t="str">
        <f>_xlfn.TEXTBEFORE(_xlfn.TEXTAFTER(getmp3[[#This Row],[description]],CHAR(10)&amp;"Music:"),CHAR(10))</f>
        <v xml:space="preserve"> Shemby K</v>
      </c>
      <c r="P147" t="e">
        <f>_xlfn.TEXTBEFORE(_xlfn.TEXTAFTER(getmp3[[#This Row],[description]],CHAR(10)&amp;"Video:"),CHAR(10))</f>
        <v>#N/A</v>
      </c>
      <c r="Q147" s="1" t="e">
        <f>HYPERLINK(_xlfn.TEXTBEFORE(_xlfn.TEXTAFTER(getmp3[[#This Row],[description]],"YouTube Music:"),CHAR(10)))</f>
        <v>#N/A</v>
      </c>
      <c r="R147" s="1" t="str">
        <f>HYPERLINK(_xlfn.TEXTBEFORE(_xlfn.TEXTAFTER(getmp3[[#This Row],[description]],"Spotify:"),CHAR(10)))</f>
        <v xml:space="preserve"> https://open.spotify.com/track/6KnyhjjzbcIhiFldgk04Bh</v>
      </c>
      <c r="S147" s="1" t="str">
        <f>HYPERLINK(_xlfn.TEXTBEFORE(_xlfn.TEXTAFTER(getmp3[[#This Row],[description]],"Apple Music:"),CHAR(10)))</f>
        <v xml:space="preserve"> https://music.apple.com/us/album/gabru-da-time-from-oye-bhole-oye/1730488844?i=1730489060</v>
      </c>
      <c r="T147" s="1" t="e">
        <f>HYPERLINK(_xlfn.TEXTBEFORE(_xlfn.TEXTAFTER(getmp3[[#This Row],[description]], "JioSaavn:"),CHAR(10)))</f>
        <v>#N/A</v>
      </c>
      <c r="U147" s="1" t="e">
        <f>HYPERLINK(_xlfn.TEXTBEFORE(_xlfn.TEXTAFTER(getmp3[[#This Row],[description]], "Instagram Reel:"),CHAR(10)))</f>
        <v>#N/A</v>
      </c>
    </row>
    <row r="148" spans="1:21" x14ac:dyDescent="0.3">
      <c r="A148" t="s">
        <v>11</v>
      </c>
      <c r="B148" t="s">
        <v>1113</v>
      </c>
      <c r="C148" t="s">
        <v>1114</v>
      </c>
      <c r="D148" t="s">
        <v>1112</v>
      </c>
      <c r="E148" t="s">
        <v>16</v>
      </c>
      <c r="F148" t="s">
        <v>1116</v>
      </c>
      <c r="G148" t="s">
        <v>1117</v>
      </c>
      <c r="H148" t="s">
        <v>1118</v>
      </c>
      <c r="I148" t="s">
        <v>1119</v>
      </c>
      <c r="J148" t="str" cm="1">
        <f t="array" ref="J1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8" t="str">
        <f>_xlfn.TEXTBEFORE(getmp3[[#This Row],[Title]],{":","(","-"})</f>
        <v xml:space="preserve">Veham </v>
      </c>
      <c r="L148" t="str">
        <f>_xlfn.TEXTBEFORE(_xlfn.TEXTAFTER(getmp3[[#This Row],[description]],{"Singer:","Artist:","Singer &amp; Lyrics:","Singer/Lyrics:","Singer"}),CHAR(10))</f>
        <v xml:space="preserve"> Harf Cheema</v>
      </c>
      <c r="M148" t="str" cm="1">
        <f t="array" ref="M1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148" t="str">
        <f>_xlfn.TEXTBEFORE(_xlfn.TEXTAFTER(getmp3[[#This Row],[description]],"Composer:"),CHAR(10))</f>
        <v xml:space="preserve"> Deep Jandu</v>
      </c>
      <c r="O148" t="e">
        <f>_xlfn.TEXTBEFORE(_xlfn.TEXTAFTER(getmp3[[#This Row],[description]],CHAR(10)&amp;"Music :"),CHAR(10))</f>
        <v>#N/A</v>
      </c>
      <c r="P148" t="e">
        <f>_xlfn.TEXTBEFORE(_xlfn.TEXTAFTER(getmp3[[#This Row],[description]],CHAR(10)&amp;"Video:"),CHAR(10))</f>
        <v>#N/A</v>
      </c>
      <c r="Q148" s="1" t="e">
        <f>HYPERLINK(_xlfn.TEXTBEFORE(_xlfn.TEXTAFTER(getmp3[[#This Row],[description]],"YouTube Music:"),CHAR(10)))</f>
        <v>#N/A</v>
      </c>
      <c r="R148" s="1" t="e">
        <f>HYPERLINK(_xlfn.TEXTBEFORE(_xlfn.TEXTAFTER(getmp3[[#This Row],[description]],"Spotify:"),CHAR(10)))</f>
        <v>#N/A</v>
      </c>
      <c r="S148" s="1" t="e">
        <f>HYPERLINK(_xlfn.TEXTBEFORE(_xlfn.TEXTAFTER(getmp3[[#This Row],[description]],"Apple Music:"),CHAR(10)))</f>
        <v>#N/A</v>
      </c>
      <c r="T148" s="1" t="e">
        <f>HYPERLINK(_xlfn.TEXTBEFORE(_xlfn.TEXTAFTER(getmp3[[#This Row],[description]], "JioSaavn:"),CHAR(10)))</f>
        <v>#N/A</v>
      </c>
      <c r="U148" s="1" t="e">
        <f>HYPERLINK(_xlfn.TEXTBEFORE(_xlfn.TEXTAFTER(getmp3[[#This Row],[description]], "Instagram Reel:"),CHAR(10)))</f>
        <v>#N/A</v>
      </c>
    </row>
    <row r="149" spans="1:21" hidden="1" x14ac:dyDescent="0.3">
      <c r="A149" t="s">
        <v>11</v>
      </c>
      <c r="B149" t="s">
        <v>1121</v>
      </c>
      <c r="C149" t="s">
        <v>1122</v>
      </c>
      <c r="D149" t="s">
        <v>1120</v>
      </c>
      <c r="E149" t="s">
        <v>16</v>
      </c>
      <c r="F149" t="s">
        <v>41</v>
      </c>
      <c r="G149" t="s">
        <v>1124</v>
      </c>
      <c r="H149" t="s">
        <v>1125</v>
      </c>
      <c r="I149" t="s">
        <v>1126</v>
      </c>
      <c r="J149" t="str" cm="1">
        <f t="array" ref="J1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49" t="str">
        <f>_xlfn.TEXTBEFORE(getmp3[[#This Row],[Title]],{":","(","-"})</f>
        <v xml:space="preserve">Burberry </v>
      </c>
      <c r="L149" t="str">
        <f>_xlfn.TEXTBEFORE(_xlfn.TEXTAFTER(getmp3[[#This Row],[description]],{"Singer:","Artist:","Singer &amp; Lyrics:","Singer/Lyrics:","Singer"}),CHAR(10))</f>
        <v xml:space="preserve"> Sajjan Adeeb</v>
      </c>
      <c r="M149" t="str" cm="1">
        <f t="array" ref="M1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49" t="str">
        <f>_xlfn.TEXTBEFORE(_xlfn.TEXTAFTER(getmp3[[#This Row],[description]],"Composer:"),CHAR(10))</f>
        <v xml:space="preserve"> Kang Sadiq</v>
      </c>
      <c r="O149" t="str">
        <f>_xlfn.TEXTBEFORE(_xlfn.TEXTAFTER(getmp3[[#This Row],[description]],CHAR(10)&amp;"Music:"),CHAR(10))</f>
        <v xml:space="preserve"> Geet</v>
      </c>
      <c r="P149" t="e">
        <f>_xlfn.TEXTBEFORE(_xlfn.TEXTAFTER(getmp3[[#This Row],[description]],CHAR(10)&amp;"Video:"),CHAR(10))</f>
        <v>#N/A</v>
      </c>
      <c r="Q149" s="1" t="e">
        <f>HYPERLINK(_xlfn.TEXTBEFORE(_xlfn.TEXTAFTER(getmp3[[#This Row],[description]],"YouTube Music:"),CHAR(10)))</f>
        <v>#N/A</v>
      </c>
      <c r="R149" s="1" t="e">
        <f>HYPERLINK(_xlfn.TEXTBEFORE(_xlfn.TEXTAFTER(getmp3[[#This Row],[description]],"Spotify:"),CHAR(10)))</f>
        <v>#N/A</v>
      </c>
      <c r="S149" s="1" t="e">
        <f>HYPERLINK(_xlfn.TEXTBEFORE(_xlfn.TEXTAFTER(getmp3[[#This Row],[description]],"Apple Music:"),CHAR(10)))</f>
        <v>#N/A</v>
      </c>
      <c r="T149" s="1" t="e">
        <f>HYPERLINK(_xlfn.TEXTBEFORE(_xlfn.TEXTAFTER(getmp3[[#This Row],[description]], "JioSaavn:"),CHAR(10)))</f>
        <v>#N/A</v>
      </c>
      <c r="U149" s="1" t="e">
        <f>HYPERLINK(_xlfn.TEXTBEFORE(_xlfn.TEXTAFTER(getmp3[[#This Row],[description]], "Instagram Reel:"),CHAR(10)))</f>
        <v>#N/A</v>
      </c>
    </row>
    <row r="150" spans="1:21" hidden="1" x14ac:dyDescent="0.3">
      <c r="A150" t="s">
        <v>11</v>
      </c>
      <c r="B150" t="s">
        <v>1128</v>
      </c>
      <c r="C150" t="s">
        <v>1129</v>
      </c>
      <c r="D150" t="s">
        <v>1127</v>
      </c>
      <c r="E150" t="s">
        <v>16</v>
      </c>
      <c r="F150" t="s">
        <v>145</v>
      </c>
      <c r="G150" t="s">
        <v>1131</v>
      </c>
      <c r="H150" t="s">
        <v>1132</v>
      </c>
      <c r="I150" t="s">
        <v>1133</v>
      </c>
      <c r="J150" t="str" cm="1">
        <f t="array" ref="J1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Movie</v>
      </c>
      <c r="K150" t="str">
        <f>_xlfn.TEXTBEFORE(getmp3[[#This Row],[Title]],{":","(","-"})</f>
        <v xml:space="preserve">Oye Bhole Oye </v>
      </c>
      <c r="L150" t="str">
        <f>_xlfn.TEXTBEFORE(_xlfn.TEXTAFTER(getmp3[[#This Row],[description]],{"Singer:","Artist:","Singer &amp; Lyrics:","Singer/Lyrics:","Singer"}),CHAR(10))</f>
        <v xml:space="preserve"> Junaid Ansari</v>
      </c>
      <c r="M150" t="str" cm="1">
        <f t="array" ref="M1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50" t="e">
        <f>_xlfn.TEXTBEFORE(_xlfn.TEXTAFTER(getmp3[[#This Row],[description]],"Composer:"),CHAR(10))</f>
        <v>#N/A</v>
      </c>
      <c r="O150" t="str">
        <f>_xlfn.TEXTBEFORE(_xlfn.TEXTAFTER(getmp3[[#This Row],[description]],CHAR(10)&amp;"Music:"),CHAR(10))</f>
        <v xml:space="preserve"> Manna Singh, Geet, Sehmby K</v>
      </c>
      <c r="P150" t="e">
        <f>_xlfn.TEXTBEFORE(_xlfn.TEXTAFTER(getmp3[[#This Row],[description]],CHAR(10)&amp;"Video:"),CHAR(10))</f>
        <v>#N/A</v>
      </c>
      <c r="Q150" s="1" t="e">
        <f>HYPERLINK(_xlfn.TEXTBEFORE(_xlfn.TEXTAFTER(getmp3[[#This Row],[description]],"YouTube Music:"),CHAR(10)))</f>
        <v>#N/A</v>
      </c>
      <c r="R150" s="1" t="e">
        <f>HYPERLINK(_xlfn.TEXTBEFORE(_xlfn.TEXTAFTER(getmp3[[#This Row],[description]],"Spotify:"),CHAR(10)))</f>
        <v>#N/A</v>
      </c>
      <c r="S150" s="1" t="e">
        <f>HYPERLINK(_xlfn.TEXTBEFORE(_xlfn.TEXTAFTER(getmp3[[#This Row],[description]],"Apple Music:"),CHAR(10)))</f>
        <v>#N/A</v>
      </c>
      <c r="T150" s="1" t="e">
        <f>HYPERLINK(_xlfn.TEXTBEFORE(_xlfn.TEXTAFTER(getmp3[[#This Row],[description]], "JioSaavn:"),CHAR(10)))</f>
        <v>#N/A</v>
      </c>
      <c r="U150" s="1" t="e">
        <f>HYPERLINK(_xlfn.TEXTBEFORE(_xlfn.TEXTAFTER(getmp3[[#This Row],[description]], "Instagram Reel:"),CHAR(10)))</f>
        <v>#N/A</v>
      </c>
    </row>
    <row r="151" spans="1:21" hidden="1" x14ac:dyDescent="0.3">
      <c r="A151" t="s">
        <v>11</v>
      </c>
      <c r="B151" t="s">
        <v>1135</v>
      </c>
      <c r="C151" t="s">
        <v>1136</v>
      </c>
      <c r="D151" t="s">
        <v>1134</v>
      </c>
      <c r="E151" t="s">
        <v>16</v>
      </c>
      <c r="F151" t="s">
        <v>1138</v>
      </c>
      <c r="G151" t="s">
        <v>1139</v>
      </c>
      <c r="H151" t="s">
        <v>1140</v>
      </c>
      <c r="I151" t="s">
        <v>1141</v>
      </c>
      <c r="J151" t="str" cm="1">
        <f t="array" ref="J1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1" t="str">
        <f>_xlfn.TEXTBEFORE(getmp3[[#This Row],[Title]],{":","(","-"})</f>
        <v xml:space="preserve">Oye Bhole Oye </v>
      </c>
      <c r="L151" t="str">
        <f>_xlfn.TEXTBEFORE(_xlfn.TEXTAFTER(getmp3[[#This Row],[description]],{"Singer:","Artist:","Singer &amp; Lyrics:","Singer/Lyrics:","Singer"}),CHAR(10))</f>
        <v xml:space="preserve"> Master Saleem</v>
      </c>
      <c r="M151" t="str" cm="1">
        <f t="array" ref="M1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51" t="str">
        <f>_xlfn.TEXTBEFORE(_xlfn.TEXTAFTER(getmp3[[#This Row],[description]],"Composer:"),CHAR(10))</f>
        <v xml:space="preserve"> Manna Singh</v>
      </c>
      <c r="O151" t="str">
        <f>_xlfn.TEXTBEFORE(_xlfn.TEXTAFTER(getmp3[[#This Row],[description]],CHAR(10)&amp;"Music:"),CHAR(10))</f>
        <v xml:space="preserve"> Manna Singh, Geet, Sehmby K</v>
      </c>
      <c r="P151" t="e">
        <f>_xlfn.TEXTBEFORE(_xlfn.TEXTAFTER(getmp3[[#This Row],[description]],CHAR(10)&amp;"Video:"),CHAR(10))</f>
        <v>#N/A</v>
      </c>
      <c r="Q151" s="1" t="e">
        <f>HYPERLINK(_xlfn.TEXTBEFORE(_xlfn.TEXTAFTER(getmp3[[#This Row],[description]],"YouTube Music:"),CHAR(10)))</f>
        <v>#N/A</v>
      </c>
      <c r="R151" s="1" t="str">
        <f>HYPERLINK(_xlfn.TEXTBEFORE(_xlfn.TEXTAFTER(getmp3[[#This Row],[description]],"Spotify:"),CHAR(10)))</f>
        <v xml:space="preserve"> https://open.spotify.com/track/01CmPI3VgybA2prLit0taV </v>
      </c>
      <c r="S151" s="1" t="str">
        <f>HYPERLINK(_xlfn.TEXTBEFORE(_xlfn.TEXTAFTER(getmp3[[#This Row],[description]],"Apple Music:"),CHAR(10)))</f>
        <v xml:space="preserve"> https://music.apple.com/us/album/oye-bhole-oye-title-track-from-oye-bhole-oye/1728016292?i=1728016305</v>
      </c>
      <c r="T151" s="1" t="e">
        <f>HYPERLINK(_xlfn.TEXTBEFORE(_xlfn.TEXTAFTER(getmp3[[#This Row],[description]], "JioSaavn:"),CHAR(10)))</f>
        <v>#N/A</v>
      </c>
      <c r="U151" s="1" t="e">
        <f>HYPERLINK(_xlfn.TEXTBEFORE(_xlfn.TEXTAFTER(getmp3[[#This Row],[description]], "Instagram Reel:"),CHAR(10)))</f>
        <v>#N/A</v>
      </c>
    </row>
    <row r="152" spans="1:21" hidden="1" x14ac:dyDescent="0.3">
      <c r="A152" t="s">
        <v>11</v>
      </c>
      <c r="B152" t="s">
        <v>1143</v>
      </c>
      <c r="C152" t="s">
        <v>1144</v>
      </c>
      <c r="D152" t="s">
        <v>1142</v>
      </c>
      <c r="E152" t="s">
        <v>16</v>
      </c>
      <c r="F152" t="s">
        <v>818</v>
      </c>
      <c r="G152" t="s">
        <v>1146</v>
      </c>
      <c r="H152" t="s">
        <v>1147</v>
      </c>
      <c r="I152" t="s">
        <v>1148</v>
      </c>
      <c r="J152" t="str" cm="1">
        <f t="array" ref="J1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2" t="str">
        <f>_xlfn.TEXTBEFORE(getmp3[[#This Row],[Title]],{":","(","-"})</f>
        <v xml:space="preserve">Ma Vargi </v>
      </c>
      <c r="L152" t="str">
        <f>IF(
    ISNUMBER(SEARCH("Singer", getmp3[[#This Row],[description]])),
    TRIM(_xlfn.TEXTBEFORE(_xlfn.TEXTAFTER(_xlfn.TEXTAFTER(getmp3[[#This Row],[description]], "Singer"), {":","-"}), CHAR(10), , , 1)),
    "NILL"
)</f>
        <v>Satbir Aujla</v>
      </c>
      <c r="M152" t="str" cm="1">
        <f t="array" ref="M1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52" t="str">
        <f>_xlfn.TEXTBEFORE(_xlfn.TEXTAFTER(getmp3[[#This Row],[description]],"Composer:"),CHAR(10))</f>
        <v xml:space="preserve"> Satbir Aujla</v>
      </c>
      <c r="O152" t="str">
        <f>_xlfn.TEXTBEFORE(_xlfn.TEXTAFTER(getmp3[[#This Row],[description]],CHAR(10)&amp;"Music:"),CHAR(10))</f>
        <v xml:space="preserve"> Jazz D</v>
      </c>
      <c r="P152" t="e">
        <f>_xlfn.TEXTBEFORE(_xlfn.TEXTAFTER(getmp3[[#This Row],[description]],CHAR(10)&amp;"Video:"),CHAR(10))</f>
        <v>#N/A</v>
      </c>
      <c r="Q152" s="1" t="e">
        <f>HYPERLINK(_xlfn.TEXTBEFORE(_xlfn.TEXTAFTER(getmp3[[#This Row],[description]],"YouTube Music:"),CHAR(10)))</f>
        <v>#N/A</v>
      </c>
      <c r="R152" s="1" t="e">
        <f>HYPERLINK(_xlfn.TEXTBEFORE(_xlfn.TEXTAFTER(getmp3[[#This Row],[description]],"Spotify:"),CHAR(10)))</f>
        <v>#N/A</v>
      </c>
      <c r="S152" s="1" t="e">
        <f>HYPERLINK(_xlfn.TEXTBEFORE(_xlfn.TEXTAFTER(getmp3[[#This Row],[description]],"Apple Music:"),CHAR(10)))</f>
        <v>#N/A</v>
      </c>
      <c r="T152" s="1" t="e">
        <f>HYPERLINK(_xlfn.TEXTBEFORE(_xlfn.TEXTAFTER(getmp3[[#This Row],[description]], "JioSaavn:"),CHAR(10)))</f>
        <v>#N/A</v>
      </c>
      <c r="U152" s="1" t="e">
        <f>HYPERLINK(_xlfn.TEXTBEFORE(_xlfn.TEXTAFTER(getmp3[[#This Row],[description]], "Instagram Reel:"),CHAR(10)))</f>
        <v>#N/A</v>
      </c>
    </row>
    <row r="153" spans="1:21" hidden="1" x14ac:dyDescent="0.3">
      <c r="A153" t="s">
        <v>11</v>
      </c>
      <c r="B153" t="s">
        <v>1150</v>
      </c>
      <c r="C153" t="s">
        <v>1151</v>
      </c>
      <c r="D153" t="s">
        <v>1149</v>
      </c>
      <c r="E153" t="s">
        <v>16</v>
      </c>
      <c r="F153" t="s">
        <v>1153</v>
      </c>
      <c r="G153" t="s">
        <v>1154</v>
      </c>
      <c r="H153" t="s">
        <v>1155</v>
      </c>
      <c r="I153" t="s">
        <v>1156</v>
      </c>
      <c r="J153" t="str" cm="1">
        <f t="array" ref="J1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3" t="str">
        <f>_xlfn.TEXTBEFORE(getmp3[[#This Row],[Title]],{":","(","-"})</f>
        <v xml:space="preserve">Ki Chahida </v>
      </c>
      <c r="L153" t="str">
        <f>_xlfn.TEXTBEFORE(_xlfn.TEXTAFTER(getmp3[[#This Row],[description]],{"Singer:","Artist:","Singer &amp; Lyrics:","Singer/Lyrics:","Singer"}),CHAR(10))</f>
        <v xml:space="preserve"> Karan Randhawa &amp; Gurlez Akhtar </v>
      </c>
      <c r="M153" t="str" cm="1">
        <f t="array" ref="M1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53" t="str">
        <f>_xlfn.TEXTBEFORE(_xlfn.TEXTAFTER(getmp3[[#This Row],[description]],"Composer:"),CHAR(10))</f>
        <v xml:space="preserve"> Kang Sadiq</v>
      </c>
      <c r="O153" t="str">
        <f>_xlfn.TEXTBEFORE(_xlfn.TEXTAFTER(getmp3[[#This Row],[description]],CHAR(10)&amp;"Music:"),CHAR(10))</f>
        <v xml:space="preserve"> Geet</v>
      </c>
      <c r="P153" t="e">
        <f>_xlfn.TEXTBEFORE(_xlfn.TEXTAFTER(getmp3[[#This Row],[description]],CHAR(10)&amp;"Video:"),CHAR(10))</f>
        <v>#N/A</v>
      </c>
      <c r="Q153" s="1" t="e">
        <f>HYPERLINK(_xlfn.TEXTBEFORE(_xlfn.TEXTAFTER(getmp3[[#This Row],[description]],"YouTube Music:"),CHAR(10)))</f>
        <v>#N/A</v>
      </c>
      <c r="R153" s="1" t="str">
        <f>HYPERLINK(_xlfn.TEXTBEFORE(_xlfn.TEXTAFTER(getmp3[[#This Row],[description]],"Spotify:"),CHAR(10)))</f>
        <v xml:space="preserve"> https://open.spotify.com/album/3BqnHVKXOVIlLK6zgCsGtQ</v>
      </c>
      <c r="S153" s="1" t="e">
        <f>HYPERLINK(_xlfn.TEXTBEFORE(_xlfn.TEXTAFTER(getmp3[[#This Row],[description]],"Apple Music:"),CHAR(10)))</f>
        <v>#N/A</v>
      </c>
      <c r="T153" s="1" t="e">
        <f>HYPERLINK(_xlfn.TEXTBEFORE(_xlfn.TEXTAFTER(getmp3[[#This Row],[description]], "JioSaavn:"),CHAR(10)))</f>
        <v>#N/A</v>
      </c>
      <c r="U153" s="1" t="e">
        <f>HYPERLINK(_xlfn.TEXTBEFORE(_xlfn.TEXTAFTER(getmp3[[#This Row],[description]], "Instagram Reel:"),CHAR(10)))</f>
        <v>#N/A</v>
      </c>
    </row>
    <row r="154" spans="1:21" x14ac:dyDescent="0.3">
      <c r="A154" t="s">
        <v>11</v>
      </c>
      <c r="B154" t="s">
        <v>1158</v>
      </c>
      <c r="C154" t="s">
        <v>1159</v>
      </c>
      <c r="D154" t="s">
        <v>1157</v>
      </c>
      <c r="E154" t="s">
        <v>16</v>
      </c>
      <c r="F154" t="s">
        <v>554</v>
      </c>
      <c r="G154" t="s">
        <v>1161</v>
      </c>
      <c r="H154" t="s">
        <v>1162</v>
      </c>
      <c r="I154" t="s">
        <v>1163</v>
      </c>
      <c r="J154" t="str" cm="1">
        <f t="array" ref="J1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4" t="str">
        <f>_xlfn.TEXTBEFORE(getmp3[[#This Row],[Title]],{":","(","-"})</f>
        <v xml:space="preserve">Suit Kala </v>
      </c>
      <c r="L154" t="str">
        <f>_xlfn.TEXTBEFORE(_xlfn.TEXTAFTER(getmp3[[#This Row],[description]],{"Singer:","Artist:","Singer &amp; Lyrics:","Singer/Lyrics:","Singer"}),CHAR(10))</f>
        <v xml:space="preserve"> Priya</v>
      </c>
      <c r="M154" t="str" cm="1">
        <f t="array" ref="M1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Bablu Sodhi</v>
      </c>
      <c r="N154" t="str">
        <f>_xlfn.TEXTBEFORE(_xlfn.TEXTAFTER(getmp3[[#This Row],[description]],"Composer:"),CHAR(10))</f>
        <v xml:space="preserve"> Bablu Sodhi </v>
      </c>
      <c r="O154" t="e">
        <f>_xlfn.TEXTBEFORE(_xlfn.TEXTAFTER(getmp3[[#This Row],[description]],CHAR(10)&amp;"Music :"),CHAR(10))</f>
        <v>#N/A</v>
      </c>
      <c r="P154" t="e">
        <f>_xlfn.TEXTBEFORE(_xlfn.TEXTAFTER(getmp3[[#This Row],[description]],CHAR(10)&amp;"Video:"),CHAR(10))</f>
        <v>#N/A</v>
      </c>
      <c r="Q154" s="1" t="e">
        <f>HYPERLINK(_xlfn.TEXTBEFORE(_xlfn.TEXTAFTER(getmp3[[#This Row],[description]],"YouTube Music:"),CHAR(10)))</f>
        <v>#N/A</v>
      </c>
      <c r="R154" s="1" t="str">
        <f>HYPERLINK(_xlfn.TEXTBEFORE(_xlfn.TEXTAFTER(getmp3[[#This Row],[description]],"Spotify:"),CHAR(10)))</f>
        <v xml:space="preserve"> https://open.spotify.com/track/35aBPWhxBokaBS1SCxnXkd</v>
      </c>
      <c r="S154" s="1" t="str">
        <f>HYPERLINK(_xlfn.TEXTBEFORE(_xlfn.TEXTAFTER(getmp3[[#This Row],[description]],"Apple Music:"),CHAR(10)))</f>
        <v xml:space="preserve"> https://music.apple.com/us/album/suit-kala/1725449446?i=1725449815</v>
      </c>
      <c r="T154" s="1" t="e">
        <f>HYPERLINK(_xlfn.TEXTBEFORE(_xlfn.TEXTAFTER(getmp3[[#This Row],[description]], "JioSaavn:"),CHAR(10)))</f>
        <v>#N/A</v>
      </c>
      <c r="U154" s="1" t="e">
        <f>HYPERLINK(_xlfn.TEXTBEFORE(_xlfn.TEXTAFTER(getmp3[[#This Row],[description]], "Instagram Reel:"),CHAR(10)))</f>
        <v>#N/A</v>
      </c>
    </row>
    <row r="155" spans="1:21" hidden="1" x14ac:dyDescent="0.3">
      <c r="A155" t="s">
        <v>11</v>
      </c>
      <c r="B155" t="s">
        <v>1165</v>
      </c>
      <c r="C155" t="s">
        <v>1166</v>
      </c>
      <c r="D155" t="s">
        <v>1164</v>
      </c>
      <c r="E155" t="s">
        <v>16</v>
      </c>
      <c r="F155" t="s">
        <v>1168</v>
      </c>
      <c r="G155" t="s">
        <v>1169</v>
      </c>
      <c r="H155" t="s">
        <v>1170</v>
      </c>
      <c r="I155" t="s">
        <v>741</v>
      </c>
      <c r="J155" t="str" cm="1">
        <f t="array" ref="J1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Movie</v>
      </c>
      <c r="K155" t="str">
        <f>_xlfn.TEXTBEFORE(getmp3[[#This Row],[Title]],{":","(","-"})</f>
        <v xml:space="preserve">Music Making of Oye Bhole Oye Movie </v>
      </c>
      <c r="L155" t="str">
        <f>_xlfn.TEXTBEFORE(_xlfn.TEXTAFTER(getmp3[[#This Row],[description]],{"Singer:","Artist:","Singer &amp; Lyrics:","Singer/Lyrics:","Singer"}),CHAR(10))</f>
        <v xml:space="preserve"> Junaid Ansari</v>
      </c>
      <c r="M155" t="str" cm="1">
        <f t="array" ref="M1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Kang Sadiq</v>
      </c>
      <c r="N155" t="e">
        <f>_xlfn.TEXTBEFORE(_xlfn.TEXTAFTER(getmp3[[#This Row],[description]],"Composer:"),CHAR(10))</f>
        <v>#N/A</v>
      </c>
      <c r="O155" t="str">
        <f>_xlfn.TEXTBEFORE(_xlfn.TEXTAFTER(getmp3[[#This Row],[description]],CHAR(10)&amp;"Music:"),CHAR(10))</f>
        <v xml:space="preserve"> Manna Singh, Geet, Sehmby K</v>
      </c>
      <c r="P155" t="e">
        <f>_xlfn.TEXTBEFORE(_xlfn.TEXTAFTER(getmp3[[#This Row],[description]],CHAR(10)&amp;"Video:"),CHAR(10))</f>
        <v>#N/A</v>
      </c>
      <c r="Q155" s="1" t="e">
        <f>HYPERLINK(_xlfn.TEXTBEFORE(_xlfn.TEXTAFTER(getmp3[[#This Row],[description]],"YouTube Music:"),CHAR(10)))</f>
        <v>#N/A</v>
      </c>
      <c r="R155" s="1" t="e">
        <f>HYPERLINK(_xlfn.TEXTBEFORE(_xlfn.TEXTAFTER(getmp3[[#This Row],[description]],"Spotify:"),CHAR(10)))</f>
        <v>#N/A</v>
      </c>
      <c r="S155" s="1" t="e">
        <f>HYPERLINK(_xlfn.TEXTBEFORE(_xlfn.TEXTAFTER(getmp3[[#This Row],[description]],"Apple Music:"),CHAR(10)))</f>
        <v>#N/A</v>
      </c>
      <c r="T155" s="1" t="e">
        <f>HYPERLINK(_xlfn.TEXTBEFORE(_xlfn.TEXTAFTER(getmp3[[#This Row],[description]], "JioSaavn:"),CHAR(10)))</f>
        <v>#N/A</v>
      </c>
      <c r="U155" s="1" t="e">
        <f>HYPERLINK(_xlfn.TEXTBEFORE(_xlfn.TEXTAFTER(getmp3[[#This Row],[description]], "Instagram Reel:"),CHAR(10)))</f>
        <v>#N/A</v>
      </c>
    </row>
    <row r="156" spans="1:21" hidden="1" x14ac:dyDescent="0.3">
      <c r="A156" t="s">
        <v>11</v>
      </c>
      <c r="B156" t="s">
        <v>1172</v>
      </c>
      <c r="C156" t="s">
        <v>1173</v>
      </c>
      <c r="D156" t="s">
        <v>1171</v>
      </c>
      <c r="E156" t="s">
        <v>16</v>
      </c>
      <c r="F156" t="s">
        <v>89</v>
      </c>
      <c r="G156" t="s">
        <v>1175</v>
      </c>
      <c r="H156" t="s">
        <v>1176</v>
      </c>
      <c r="I156" t="s">
        <v>1177</v>
      </c>
      <c r="J156" t="str" cm="1">
        <f t="array" ref="J1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6" t="str">
        <f>_xlfn.TEXTBEFORE(getmp3[[#This Row],[Title]],{":","(","-"})</f>
        <v xml:space="preserve">Blush </v>
      </c>
      <c r="L156" t="str">
        <f>_xlfn.TEXTBEFORE(_xlfn.TEXTAFTER(getmp3[[#This Row],[description]],{"Singer:","Artist:","Singer &amp; Lyrics:","Singer/Lyrics:","Singer"}),CHAR(10))</f>
        <v xml:space="preserve"> Riidham</v>
      </c>
      <c r="M156" t="str" cm="1">
        <f t="array" ref="M1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Raees</v>
      </c>
      <c r="N156" t="e">
        <f>_xlfn.TEXTBEFORE(_xlfn.TEXTAFTER(getmp3[[#This Row],[description]],"Composer:"),CHAR(10))</f>
        <v>#N/A</v>
      </c>
      <c r="O156" t="str">
        <f>_xlfn.TEXTBEFORE(_xlfn.TEXTAFTER(getmp3[[#This Row],[description]],CHAR(10)&amp;"Music:"),CHAR(10))</f>
        <v xml:space="preserve"> Shevv</v>
      </c>
      <c r="P156" t="str">
        <f>_xlfn.TEXTBEFORE(_xlfn.TEXTAFTER(getmp3[[#This Row],[description]],CHAR(10)&amp;"Video:"),CHAR(10))</f>
        <v xml:space="preserve"> Team Savio Sandhu</v>
      </c>
      <c r="Q156" s="1" t="e">
        <f>HYPERLINK(_xlfn.TEXTBEFORE(_xlfn.TEXTAFTER(getmp3[[#This Row],[description]],"YouTube Music:"),CHAR(10)))</f>
        <v>#N/A</v>
      </c>
      <c r="R156" s="1" t="str">
        <f>HYPERLINK(_xlfn.TEXTBEFORE(_xlfn.TEXTAFTER(getmp3[[#This Row],[description]],"Spotify:"),CHAR(10)))</f>
        <v xml:space="preserve"> https://open.spotify.com/track/5iY92MTsnILK1253uAzSnD</v>
      </c>
      <c r="S156" s="1" t="str">
        <f>HYPERLINK(_xlfn.TEXTBEFORE(_xlfn.TEXTAFTER(getmp3[[#This Row],[description]],"Apple Music:"),CHAR(10)))</f>
        <v xml:space="preserve"> https://music.apple.com/us/album/blush/1724175750?i=1724175754</v>
      </c>
      <c r="T156" s="1" t="e">
        <f>HYPERLINK(_xlfn.TEXTBEFORE(_xlfn.TEXTAFTER(getmp3[[#This Row],[description]], "JioSaavn:"),CHAR(10)))</f>
        <v>#N/A</v>
      </c>
      <c r="U156" s="1" t="e">
        <f>HYPERLINK(_xlfn.TEXTBEFORE(_xlfn.TEXTAFTER(getmp3[[#This Row],[description]], "Instagram Reel:"),CHAR(10)))</f>
        <v>#N/A</v>
      </c>
    </row>
    <row r="157" spans="1:21" x14ac:dyDescent="0.3">
      <c r="A157" t="s">
        <v>11</v>
      </c>
      <c r="B157" t="s">
        <v>1179</v>
      </c>
      <c r="C157" t="s">
        <v>1180</v>
      </c>
      <c r="D157" t="s">
        <v>1178</v>
      </c>
      <c r="E157" t="s">
        <v>16</v>
      </c>
      <c r="F157" t="s">
        <v>415</v>
      </c>
      <c r="G157" t="s">
        <v>1182</v>
      </c>
      <c r="H157" t="s">
        <v>1183</v>
      </c>
      <c r="I157" t="s">
        <v>1184</v>
      </c>
      <c r="J157" t="str" cm="1">
        <f t="array" ref="J1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7" t="str">
        <f>_xlfn.TEXTBEFORE(getmp3[[#This Row],[Title]],{":","(","-"})</f>
        <v xml:space="preserve">Sun Sajna </v>
      </c>
      <c r="L157" t="str">
        <f>_xlfn.TEXTBEFORE(_xlfn.TEXTAFTER(getmp3[[#This Row],[description]],{"Singer:","Artist:","Singer &amp; Lyrics:","Singer/Lyrics:","Singer"}),CHAR(10))</f>
        <v xml:space="preserve"> Deep Jandu, Chitralekha Sen</v>
      </c>
      <c r="M157" t="str" cm="1">
        <f t="array" ref="M1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157" t="str">
        <f>_xlfn.TEXTBEFORE(_xlfn.TEXTAFTER(getmp3[[#This Row],[description]],"Composer:"),CHAR(10))</f>
        <v xml:space="preserve"> Deep Jandu </v>
      </c>
      <c r="O157" t="e">
        <f>_xlfn.TEXTBEFORE(_xlfn.TEXTAFTER(getmp3[[#This Row],[description]],CHAR(10)&amp;"Music :"),CHAR(10))</f>
        <v>#N/A</v>
      </c>
      <c r="P157" t="e">
        <f>_xlfn.TEXTBEFORE(_xlfn.TEXTAFTER(getmp3[[#This Row],[description]],CHAR(10)&amp;"Video:"),CHAR(10))</f>
        <v>#N/A</v>
      </c>
      <c r="Q157" s="1" t="e">
        <f>HYPERLINK(_xlfn.TEXTBEFORE(_xlfn.TEXTAFTER(getmp3[[#This Row],[description]],"YouTube Music:"),CHAR(10)))</f>
        <v>#N/A</v>
      </c>
      <c r="R157" s="1" t="e">
        <f>HYPERLINK(_xlfn.TEXTBEFORE(_xlfn.TEXTAFTER(getmp3[[#This Row],[description]],"Spotify:"),CHAR(10)))</f>
        <v>#N/A</v>
      </c>
      <c r="S157" s="1" t="e">
        <f>HYPERLINK(_xlfn.TEXTBEFORE(_xlfn.TEXTAFTER(getmp3[[#This Row],[description]],"Apple Music:"),CHAR(10)))</f>
        <v>#N/A</v>
      </c>
      <c r="T157" s="1" t="e">
        <f>HYPERLINK(_xlfn.TEXTBEFORE(_xlfn.TEXTAFTER(getmp3[[#This Row],[description]], "JioSaavn:"),CHAR(10)))</f>
        <v>#N/A</v>
      </c>
      <c r="U157" s="1" t="e">
        <f>HYPERLINK(_xlfn.TEXTBEFORE(_xlfn.TEXTAFTER(getmp3[[#This Row],[description]], "Instagram Reel:"),CHAR(10)))</f>
        <v>#N/A</v>
      </c>
    </row>
    <row r="158" spans="1:21" hidden="1" x14ac:dyDescent="0.3">
      <c r="A158" t="s">
        <v>11</v>
      </c>
      <c r="B158" t="s">
        <v>1186</v>
      </c>
      <c r="C158" t="s">
        <v>1187</v>
      </c>
      <c r="D158" t="s">
        <v>1185</v>
      </c>
      <c r="E158" t="s">
        <v>16</v>
      </c>
      <c r="F158" t="s">
        <v>1189</v>
      </c>
      <c r="G158" t="s">
        <v>1190</v>
      </c>
      <c r="H158" t="s">
        <v>1191</v>
      </c>
      <c r="I158" t="s">
        <v>1192</v>
      </c>
      <c r="J158" t="str" cm="1">
        <f t="array" ref="J1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8" t="str">
        <f>_xlfn.TEXTBEFORE(getmp3[[#This Row],[Title]],{":","(","-"})</f>
        <v xml:space="preserve">Jee Nai Lagda </v>
      </c>
      <c r="L158" t="str">
        <f>_xlfn.TEXTBEFORE(_xlfn.TEXTAFTER(getmp3[[#This Row],[description]],{"Singer:","Artist:","Singer &amp; Lyrics:","Singer/Lyrics:","Singer"}),CHAR(10))</f>
        <v xml:space="preserve"> Bhanu Pratap Agnihotri </v>
      </c>
      <c r="M158" t="str" cm="1">
        <f t="array" ref="M158">_xlfn.IFS(
    ISNUMBER(SEARCH("Lyricist", getmp3[[#This Row],[description]])), TRIM(_xlfn.TEXTBEFORE(_xlfn.TEXTAFTER(getmp3[[#This Row],[description]], {"Lyricist:","Lyricist -","Lyricist &amp;"}), CHAR(10), , , 1)),
    ISNUMBER(SEARCH("Lyrics", getmp3[[#This Row],[description]])), TRIM(_xlfn.TEXTBEFORE(_xlfn.TEXTAFTER(getmp3[[#This Row],[description]], {"Lyrics:","Lyrics -","Lyrics &amp; Composer:"}), CHAR(10), , , 1)),
    TRUE, "NILL"
)</f>
        <v>Jaani</v>
      </c>
      <c r="N158" t="str">
        <f>_xlfn.TEXTBEFORE(_xlfn.TEXTAFTER(getmp3[[#This Row],[description]],"Composer:"),CHAR(10))</f>
        <v xml:space="preserve"> Jaani </v>
      </c>
      <c r="O158" t="str">
        <f>_xlfn.TEXTBEFORE(_xlfn.TEXTAFTER(getmp3[[#This Row],[description]],CHAR(10)&amp;"Music:"),CHAR(10))</f>
        <v xml:space="preserve"> B Praak </v>
      </c>
      <c r="P158" t="e">
        <f>_xlfn.TEXTBEFORE(_xlfn.TEXTAFTER(getmp3[[#This Row],[description]],CHAR(10)&amp;"Video:"),CHAR(10))</f>
        <v>#N/A</v>
      </c>
      <c r="Q158" s="1" t="e">
        <f>HYPERLINK(_xlfn.TEXTBEFORE(_xlfn.TEXTAFTER(getmp3[[#This Row],[description]],"YouTube Music:"),CHAR(10)))</f>
        <v>#N/A</v>
      </c>
      <c r="R158" s="1" t="str">
        <f>HYPERLINK(_xlfn.TEXTBEFORE(_xlfn.TEXTAFTER(getmp3[[#This Row],[description]],"Spotify:"),CHAR(10)))</f>
        <v xml:space="preserve"> https://open.spotify.com/track/6OrFOa5lYGm14pgKv54zTN</v>
      </c>
      <c r="S158" s="1" t="str">
        <f>HYPERLINK(_xlfn.TEXTBEFORE(_xlfn.TEXTAFTER(getmp3[[#This Row],[description]],"Apple Music:"),CHAR(10)))</f>
        <v xml:space="preserve"> https://music.apple.com/us/album/jee-nai-lagda-single/1721123521</v>
      </c>
      <c r="T158" s="1" t="e">
        <f>HYPERLINK(_xlfn.TEXTBEFORE(_xlfn.TEXTAFTER(getmp3[[#This Row],[description]], "JioSaavn:"),CHAR(10)))</f>
        <v>#N/A</v>
      </c>
      <c r="U158" s="1" t="e">
        <f>HYPERLINK(_xlfn.TEXTBEFORE(_xlfn.TEXTAFTER(getmp3[[#This Row],[description]], "Instagram Reel:"),CHAR(10)))</f>
        <v>#N/A</v>
      </c>
    </row>
    <row r="159" spans="1:21" hidden="1" x14ac:dyDescent="0.3">
      <c r="A159" t="s">
        <v>11</v>
      </c>
      <c r="B159" t="s">
        <v>1194</v>
      </c>
      <c r="C159" t="s">
        <v>1195</v>
      </c>
      <c r="D159" t="s">
        <v>1193</v>
      </c>
      <c r="E159" t="s">
        <v>16</v>
      </c>
      <c r="F159" t="s">
        <v>153</v>
      </c>
      <c r="G159" t="s">
        <v>1197</v>
      </c>
      <c r="H159" t="s">
        <v>1198</v>
      </c>
      <c r="I159" t="s">
        <v>1199</v>
      </c>
      <c r="J159" t="str" cm="1">
        <f t="array" ref="J1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59" t="str">
        <f>_xlfn.TEXTBEFORE(getmp3[[#This Row],[Title]],{":","(","-"})</f>
        <v xml:space="preserve">Sawla Rang </v>
      </c>
      <c r="L159" t="str">
        <f>_xlfn.TEXTBEFORE(_xlfn.TEXTAFTER(getmp3[[#This Row],[description]],{"Singer:","Artist:","Singer &amp; Lyrics:","Singer/Lyrics:","Singer"}),CHAR(10))</f>
        <v xml:space="preserve"> Lucas</v>
      </c>
      <c r="M159" t="str" cm="1">
        <f t="array" ref="M1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59" t="str">
        <f>_xlfn.TEXTBEFORE(_xlfn.TEXTAFTER(getmp3[[#This Row],[description]],"Composer:"),CHAR(10))</f>
        <v xml:space="preserve"> Lucas</v>
      </c>
      <c r="O159" t="str">
        <f>_xlfn.TEXTBEFORE(_xlfn.TEXTAFTER(getmp3[[#This Row],[description]],CHAR(10)&amp;"Music:"),CHAR(10))</f>
        <v xml:space="preserve"> Meavin  </v>
      </c>
      <c r="P159" t="e">
        <f>_xlfn.TEXTBEFORE(_xlfn.TEXTAFTER(getmp3[[#This Row],[description]],CHAR(10)&amp;"Video:"),CHAR(10))</f>
        <v>#N/A</v>
      </c>
      <c r="Q159" s="1" t="e">
        <f>HYPERLINK(_xlfn.TEXTBEFORE(_xlfn.TEXTAFTER(getmp3[[#This Row],[description]],"YouTube Music:"),CHAR(10)))</f>
        <v>#N/A</v>
      </c>
      <c r="R159" s="1" t="e">
        <f>HYPERLINK(_xlfn.TEXTBEFORE(_xlfn.TEXTAFTER(getmp3[[#This Row],[description]],"Spotify:"),CHAR(10)))</f>
        <v>#N/A</v>
      </c>
      <c r="S159" s="1" t="e">
        <f>HYPERLINK(_xlfn.TEXTBEFORE(_xlfn.TEXTAFTER(getmp3[[#This Row],[description]],"Apple Music:"),CHAR(10)))</f>
        <v>#N/A</v>
      </c>
      <c r="T159" s="1" t="e">
        <f>HYPERLINK(_xlfn.TEXTBEFORE(_xlfn.TEXTAFTER(getmp3[[#This Row],[description]], "JioSaavn:"),CHAR(10)))</f>
        <v>#N/A</v>
      </c>
      <c r="U159" s="1" t="e">
        <f>HYPERLINK(_xlfn.TEXTBEFORE(_xlfn.TEXTAFTER(getmp3[[#This Row],[description]], "Instagram Reel:"),CHAR(10)))</f>
        <v>#N/A</v>
      </c>
    </row>
    <row r="160" spans="1:21" hidden="1" x14ac:dyDescent="0.3">
      <c r="A160" t="s">
        <v>11</v>
      </c>
      <c r="B160" t="s">
        <v>1201</v>
      </c>
      <c r="C160" t="s">
        <v>1202</v>
      </c>
      <c r="D160" t="s">
        <v>1200</v>
      </c>
      <c r="E160" t="s">
        <v>16</v>
      </c>
      <c r="F160" t="s">
        <v>1204</v>
      </c>
      <c r="G160" t="s">
        <v>1205</v>
      </c>
      <c r="H160" t="s">
        <v>1206</v>
      </c>
      <c r="I160" t="s">
        <v>1207</v>
      </c>
      <c r="J160" t="str" cm="1">
        <f t="array" ref="J1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0" t="str">
        <f>_xlfn.TEXTBEFORE(getmp3[[#This Row],[Title]],{":","(","-"})</f>
        <v xml:space="preserve">Salute Wajde </v>
      </c>
      <c r="L160" t="str">
        <f>IF(
    ISNUMBER(SEARCH("Singer", getmp3[[#This Row],[description]])),
    TRIM(_xlfn.TEXTBEFORE(_xlfn.TEXTAFTER(_xlfn.TEXTAFTER(getmp3[[#This Row],[description]], "Singer"), {":","-"}), CHAR(10), , , 1)),
    "NILL"
)</f>
        <v>Abrol</v>
      </c>
      <c r="M160" t="str" cm="1">
        <f t="array" ref="M1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Abrol</v>
      </c>
      <c r="N160" t="e">
        <f>_xlfn.TEXTBEFORE(_xlfn.TEXTAFTER(getmp3[[#This Row],[description]],"Composer:"),CHAR(10))</f>
        <v>#N/A</v>
      </c>
      <c r="O160" t="str">
        <f>_xlfn.TEXTBEFORE(_xlfn.TEXTAFTER(getmp3[[#This Row],[description]],CHAR(10)&amp;"Music:"),CHAR(10))</f>
        <v xml:space="preserve"> Big Smoke</v>
      </c>
      <c r="P160" t="e">
        <f>_xlfn.TEXTBEFORE(_xlfn.TEXTAFTER(getmp3[[#This Row],[description]],CHAR(10)&amp;"Video:"),CHAR(10))</f>
        <v>#N/A</v>
      </c>
      <c r="Q160" s="1" t="e">
        <f>HYPERLINK(_xlfn.TEXTBEFORE(_xlfn.TEXTAFTER(getmp3[[#This Row],[description]],"YouTube Music:"),CHAR(10)))</f>
        <v>#N/A</v>
      </c>
      <c r="R160" s="1" t="e">
        <f>HYPERLINK(_xlfn.TEXTBEFORE(_xlfn.TEXTAFTER(getmp3[[#This Row],[description]],"Spotify:"),CHAR(10)))</f>
        <v>#N/A</v>
      </c>
      <c r="S160" s="1" t="e">
        <f>HYPERLINK(_xlfn.TEXTBEFORE(_xlfn.TEXTAFTER(getmp3[[#This Row],[description]],"Apple Music:"),CHAR(10)))</f>
        <v>#N/A</v>
      </c>
      <c r="T160" s="1" t="e">
        <f>HYPERLINK(_xlfn.TEXTBEFORE(_xlfn.TEXTAFTER(getmp3[[#This Row],[description]], "JioSaavn:"),CHAR(10)))</f>
        <v>#N/A</v>
      </c>
      <c r="U160" s="1" t="e">
        <f>HYPERLINK(_xlfn.TEXTBEFORE(_xlfn.TEXTAFTER(getmp3[[#This Row],[description]], "Instagram Reel:"),CHAR(10)))</f>
        <v>#N/A</v>
      </c>
    </row>
    <row r="161" spans="1:21" hidden="1" x14ac:dyDescent="0.3">
      <c r="A161" t="s">
        <v>11</v>
      </c>
      <c r="B161" t="s">
        <v>1209</v>
      </c>
      <c r="C161" t="s">
        <v>1210</v>
      </c>
      <c r="D161" t="s">
        <v>1208</v>
      </c>
      <c r="E161" t="s">
        <v>16</v>
      </c>
      <c r="F161" t="s">
        <v>1212</v>
      </c>
      <c r="G161" t="s">
        <v>1213</v>
      </c>
      <c r="H161" t="s">
        <v>1214</v>
      </c>
      <c r="I161" t="s">
        <v>1215</v>
      </c>
      <c r="J161" t="str" cm="1">
        <f t="array" ref="J1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1" t="str">
        <f>_xlfn.TEXTBEFORE(getmp3[[#This Row],[Title]],{":","(","-"})</f>
        <v xml:space="preserve">Ego </v>
      </c>
      <c r="L161" t="str">
        <f>IF(
    ISNUMBER(SEARCH("Singer", getmp3[[#This Row],[description]])),
    TRIM(_xlfn.TEXTBEFORE(_xlfn.TEXTAFTER(_xlfn.TEXTAFTER(getmp3[[#This Row],[description]], "Singer"), {":","-"}), CHAR(10), , , 1)),
    "NILL"
)</f>
        <v>Satbir Aujla</v>
      </c>
      <c r="M161" t="str" cm="1">
        <f t="array" ref="M1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1" t="str">
        <f>_xlfn.TEXTBEFORE(_xlfn.TEXTAFTER(getmp3[[#This Row],[description]],"Composer:"),CHAR(10))</f>
        <v xml:space="preserve"> Satbir Aujla</v>
      </c>
      <c r="O161" t="str">
        <f>_xlfn.TEXTBEFORE(_xlfn.TEXTAFTER(getmp3[[#This Row],[description]],CHAR(10)&amp;"Music:"),CHAR(10))</f>
        <v xml:space="preserve"> Deol Harman</v>
      </c>
      <c r="P161" t="e">
        <f>_xlfn.TEXTBEFORE(_xlfn.TEXTAFTER(getmp3[[#This Row],[description]],CHAR(10)&amp;"Video:"),CHAR(10))</f>
        <v>#N/A</v>
      </c>
      <c r="Q161" s="1" t="e">
        <f>HYPERLINK(_xlfn.TEXTBEFORE(_xlfn.TEXTAFTER(getmp3[[#This Row],[description]],"YouTube Music:"),CHAR(10)))</f>
        <v>#N/A</v>
      </c>
      <c r="R161" s="1" t="str">
        <f>HYPERLINK(_xlfn.TEXTBEFORE(_xlfn.TEXTAFTER(getmp3[[#This Row],[description]],"Spotify:"),CHAR(10)))</f>
        <v xml:space="preserve"> https://open.spotify.com/album/3z7mexs8OGULIiubjLejrg</v>
      </c>
      <c r="S161" s="1" t="str">
        <f>HYPERLINK(_xlfn.TEXTBEFORE(_xlfn.TEXTAFTER(getmp3[[#This Row],[description]],"Apple Music:"),CHAR(10)))</f>
        <v xml:space="preserve"> https://music.apple.com/in/album/folk-session/1718019731</v>
      </c>
      <c r="T161" s="1" t="str">
        <f>HYPERLINK(_xlfn.TEXTBEFORE(_xlfn.TEXTAFTER(getmp3[[#This Row],[description]], "JioSaavn:"),CHAR(10)))</f>
        <v xml:space="preserve"> https://www.jiosaavn.com/album/folk-session/nPo9vlVZKkM_</v>
      </c>
      <c r="U161" s="1" t="e">
        <f>HYPERLINK(_xlfn.TEXTBEFORE(_xlfn.TEXTAFTER(getmp3[[#This Row],[description]], "Instagram Reel:"),CHAR(10)))</f>
        <v>#N/A</v>
      </c>
    </row>
    <row r="162" spans="1:21" hidden="1" x14ac:dyDescent="0.3">
      <c r="A162" t="s">
        <v>11</v>
      </c>
      <c r="B162" t="s">
        <v>1217</v>
      </c>
      <c r="C162" t="s">
        <v>1210</v>
      </c>
      <c r="D162" t="s">
        <v>1216</v>
      </c>
      <c r="E162" t="s">
        <v>16</v>
      </c>
      <c r="F162" t="s">
        <v>113</v>
      </c>
      <c r="G162" t="s">
        <v>1219</v>
      </c>
      <c r="H162" t="s">
        <v>1220</v>
      </c>
      <c r="I162" t="s">
        <v>919</v>
      </c>
      <c r="J162" t="str" cm="1">
        <f t="array" ref="J1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2" t="str">
        <f>_xlfn.TEXTBEFORE(getmp3[[#This Row],[Title]],{":","(","-"})</f>
        <v xml:space="preserve">Star </v>
      </c>
      <c r="L162" t="str">
        <f>IF(
    ISNUMBER(SEARCH("Singer", getmp3[[#This Row],[description]])),
    TRIM(_xlfn.TEXTBEFORE(_xlfn.TEXTAFTER(_xlfn.TEXTAFTER(getmp3[[#This Row],[description]], "Singer"), {":","-"}), CHAR(10), , , 1)),
    "NILL"
)</f>
        <v>Satbir Aujla</v>
      </c>
      <c r="M162" t="str" cm="1">
        <f t="array" ref="M1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2" t="str">
        <f>_xlfn.TEXTBEFORE(_xlfn.TEXTAFTER(getmp3[[#This Row],[description]],"Composer:"),CHAR(10))</f>
        <v xml:space="preserve"> Satbir Aujla</v>
      </c>
      <c r="O162" t="str">
        <f>_xlfn.TEXTBEFORE(_xlfn.TEXTAFTER(getmp3[[#This Row],[description]],CHAR(10)&amp;"Music:"),CHAR(10))</f>
        <v xml:space="preserve"> Deol Harman</v>
      </c>
      <c r="P162" t="e">
        <f>_xlfn.TEXTBEFORE(_xlfn.TEXTAFTER(getmp3[[#This Row],[description]],CHAR(10)&amp;"Video:"),CHAR(10))</f>
        <v>#N/A</v>
      </c>
      <c r="Q162" s="1" t="e">
        <f>HYPERLINK(_xlfn.TEXTBEFORE(_xlfn.TEXTAFTER(getmp3[[#This Row],[description]],"YouTube Music:"),CHAR(10)))</f>
        <v>#N/A</v>
      </c>
      <c r="R162" s="1" t="str">
        <f>HYPERLINK(_xlfn.TEXTBEFORE(_xlfn.TEXTAFTER(getmp3[[#This Row],[description]],"Spotify:"),CHAR(10)))</f>
        <v xml:space="preserve"> https://open.spotify.com/album/3z7mexs8OGULIiubjLejrg</v>
      </c>
      <c r="S162" s="1" t="str">
        <f>HYPERLINK(_xlfn.TEXTBEFORE(_xlfn.TEXTAFTER(getmp3[[#This Row],[description]],"Apple Music:"),CHAR(10)))</f>
        <v xml:space="preserve"> https://music.apple.com/in/album/folk-session/1718019731</v>
      </c>
      <c r="T162" s="1" t="str">
        <f>HYPERLINK(_xlfn.TEXTBEFORE(_xlfn.TEXTAFTER(getmp3[[#This Row],[description]], "JioSaavn:"),CHAR(10)))</f>
        <v xml:space="preserve"> https://www.jiosaavn.com/album/folk-session/nPo9vlVZKkM_</v>
      </c>
      <c r="U162" s="1" t="e">
        <f>HYPERLINK(_xlfn.TEXTBEFORE(_xlfn.TEXTAFTER(getmp3[[#This Row],[description]], "Instagram Reel:"),CHAR(10)))</f>
        <v>#N/A</v>
      </c>
    </row>
    <row r="163" spans="1:21" hidden="1" x14ac:dyDescent="0.3">
      <c r="A163" t="s">
        <v>11</v>
      </c>
      <c r="B163" t="s">
        <v>1222</v>
      </c>
      <c r="C163" t="s">
        <v>1223</v>
      </c>
      <c r="D163" t="s">
        <v>1221</v>
      </c>
      <c r="E163" t="s">
        <v>16</v>
      </c>
      <c r="F163" t="s">
        <v>97</v>
      </c>
      <c r="G163" t="s">
        <v>1225</v>
      </c>
      <c r="H163" t="s">
        <v>1226</v>
      </c>
      <c r="I163" t="s">
        <v>76</v>
      </c>
      <c r="J163" t="str" cm="1">
        <f t="array" ref="J1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3" t="str">
        <f>_xlfn.TEXTBEFORE(getmp3[[#This Row],[Title]],{":","(","-"})</f>
        <v xml:space="preserve">On You </v>
      </c>
      <c r="L163" t="str">
        <f>IF(
    ISNUMBER(SEARCH("Singer", getmp3[[#This Row],[description]])),
    TRIM(_xlfn.TEXTBEFORE(_xlfn.TEXTAFTER(_xlfn.TEXTAFTER(getmp3[[#This Row],[description]], "Singer"), {":","-"}), CHAR(10), , , 1)),
    "NILL"
)</f>
        <v>Satbir Aujla</v>
      </c>
      <c r="M163" t="str" cm="1">
        <f t="array" ref="M1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3" t="str">
        <f>_xlfn.TEXTBEFORE(_xlfn.TEXTAFTER(getmp3[[#This Row],[description]],"Composer:"),CHAR(10))</f>
        <v xml:space="preserve"> Satbir Aujla</v>
      </c>
      <c r="O163" t="str">
        <f>_xlfn.TEXTBEFORE(_xlfn.TEXTAFTER(getmp3[[#This Row],[description]],CHAR(10)&amp;"Music:"),CHAR(10))</f>
        <v xml:space="preserve"> Deol Harman</v>
      </c>
      <c r="P163" t="e">
        <f>_xlfn.TEXTBEFORE(_xlfn.TEXTAFTER(getmp3[[#This Row],[description]],CHAR(10)&amp;"Video:"),CHAR(10))</f>
        <v>#N/A</v>
      </c>
      <c r="Q163" s="1" t="e">
        <f>HYPERLINK(_xlfn.TEXTBEFORE(_xlfn.TEXTAFTER(getmp3[[#This Row],[description]],"YouTube Music:"),CHAR(10)))</f>
        <v>#N/A</v>
      </c>
      <c r="R163" s="1" t="str">
        <f>HYPERLINK(_xlfn.TEXTBEFORE(_xlfn.TEXTAFTER(getmp3[[#This Row],[description]],"Spotify:"),CHAR(10)))</f>
        <v xml:space="preserve"> https://open.spotify.com/album/3z7mexs8OGULIiubjLejrg</v>
      </c>
      <c r="S163" s="1" t="str">
        <f>HYPERLINK(_xlfn.TEXTBEFORE(_xlfn.TEXTAFTER(getmp3[[#This Row],[description]],"Apple Music:"),CHAR(10)))</f>
        <v xml:space="preserve"> https://music.apple.com/in/album/folk-session/1718019731</v>
      </c>
      <c r="T163" s="1" t="str">
        <f>HYPERLINK(_xlfn.TEXTBEFORE(_xlfn.TEXTAFTER(getmp3[[#This Row],[description]], "JioSaavn:"),CHAR(10)))</f>
        <v xml:space="preserve"> https://www.jiosaavn.com/album/folk-session/nPo9vlVZKkM_</v>
      </c>
      <c r="U163" s="1" t="e">
        <f>HYPERLINK(_xlfn.TEXTBEFORE(_xlfn.TEXTAFTER(getmp3[[#This Row],[description]], "Instagram Reel:"),CHAR(10)))</f>
        <v>#N/A</v>
      </c>
    </row>
    <row r="164" spans="1:21" hidden="1" x14ac:dyDescent="0.3">
      <c r="A164" t="s">
        <v>11</v>
      </c>
      <c r="B164" t="s">
        <v>1228</v>
      </c>
      <c r="C164" t="s">
        <v>1223</v>
      </c>
      <c r="D164" t="s">
        <v>1227</v>
      </c>
      <c r="E164" t="s">
        <v>16</v>
      </c>
      <c r="F164" t="s">
        <v>41</v>
      </c>
      <c r="G164" t="s">
        <v>1230</v>
      </c>
      <c r="H164" t="s">
        <v>1231</v>
      </c>
      <c r="I164" t="s">
        <v>1232</v>
      </c>
      <c r="J164" t="str" cm="1">
        <f t="array" ref="J1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4" t="str">
        <f>_xlfn.TEXTBEFORE(getmp3[[#This Row],[Title]],{":","(","-"})</f>
        <v xml:space="preserve">Pair </v>
      </c>
      <c r="L164" t="str">
        <f>IF(
    ISNUMBER(SEARCH("Singer", getmp3[[#This Row],[description]])),
    TRIM(_xlfn.TEXTBEFORE(_xlfn.TEXTAFTER(_xlfn.TEXTAFTER(getmp3[[#This Row],[description]], "Singer"), {":","-"}), CHAR(10), , , 1)),
    "NILL"
)</f>
        <v>Satbir Aujla</v>
      </c>
      <c r="M164" t="str" cm="1">
        <f t="array" ref="M1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4" t="str">
        <f>_xlfn.TEXTBEFORE(_xlfn.TEXTAFTER(getmp3[[#This Row],[description]],"Composer:"),CHAR(10))</f>
        <v xml:space="preserve"> Satbir Aujla</v>
      </c>
      <c r="O164" t="str">
        <f>_xlfn.TEXTBEFORE(_xlfn.TEXTAFTER(getmp3[[#This Row],[description]],CHAR(10)&amp;"Music:"),CHAR(10))</f>
        <v xml:space="preserve"> Deol Harman</v>
      </c>
      <c r="P164" t="e">
        <f>_xlfn.TEXTBEFORE(_xlfn.TEXTAFTER(getmp3[[#This Row],[description]],CHAR(10)&amp;"Video:"),CHAR(10))</f>
        <v>#N/A</v>
      </c>
      <c r="Q164" s="1" t="e">
        <f>HYPERLINK(_xlfn.TEXTBEFORE(_xlfn.TEXTAFTER(getmp3[[#This Row],[description]],"YouTube Music:"),CHAR(10)))</f>
        <v>#N/A</v>
      </c>
      <c r="R164" s="1" t="str">
        <f>HYPERLINK(_xlfn.TEXTBEFORE(_xlfn.TEXTAFTER(getmp3[[#This Row],[description]],"Spotify:"),CHAR(10)))</f>
        <v xml:space="preserve"> https://open.spotify.com/album/3z7mexs8OGULIiubjLejrg</v>
      </c>
      <c r="S164" s="1" t="str">
        <f>HYPERLINK(_xlfn.TEXTBEFORE(_xlfn.TEXTAFTER(getmp3[[#This Row],[description]],"Apple Music:"),CHAR(10)))</f>
        <v xml:space="preserve"> https://music.apple.com/in/album/folk-session/1718019731</v>
      </c>
      <c r="T164" s="1" t="str">
        <f>HYPERLINK(_xlfn.TEXTBEFORE(_xlfn.TEXTAFTER(getmp3[[#This Row],[description]], "JioSaavn:"),CHAR(10)))</f>
        <v xml:space="preserve"> https://www.jiosaavn.com/album/folk-session/nPo9vlVZKkM_</v>
      </c>
      <c r="U164" s="1" t="e">
        <f>HYPERLINK(_xlfn.TEXTBEFORE(_xlfn.TEXTAFTER(getmp3[[#This Row],[description]], "Instagram Reel:"),CHAR(10)))</f>
        <v>#N/A</v>
      </c>
    </row>
    <row r="165" spans="1:21" hidden="1" x14ac:dyDescent="0.3">
      <c r="A165" t="s">
        <v>11</v>
      </c>
      <c r="B165" t="s">
        <v>1234</v>
      </c>
      <c r="C165" t="s">
        <v>1223</v>
      </c>
      <c r="D165" t="s">
        <v>1233</v>
      </c>
      <c r="E165" t="s">
        <v>16</v>
      </c>
      <c r="F165" t="s">
        <v>1032</v>
      </c>
      <c r="G165" t="s">
        <v>1236</v>
      </c>
      <c r="H165" t="s">
        <v>1237</v>
      </c>
      <c r="I165" t="s">
        <v>1238</v>
      </c>
      <c r="J165" t="str" cm="1">
        <f t="array" ref="J1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5" t="str">
        <f>_xlfn.TEXTBEFORE(getmp3[[#This Row],[Title]],{":","(","-"})</f>
        <v xml:space="preserve">Jattiyan Ne </v>
      </c>
      <c r="L165" t="str">
        <f>IF(
    ISNUMBER(SEARCH("Singer", getmp3[[#This Row],[description]])),
    TRIM(_xlfn.TEXTBEFORE(_xlfn.TEXTAFTER(_xlfn.TEXTAFTER(getmp3[[#This Row],[description]], "Singer"), {":","-"}), CHAR(10), , , 1)),
    "NILL"
)</f>
        <v>Satbir Aujla</v>
      </c>
      <c r="M165" t="str" cm="1">
        <f t="array" ref="M1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5" t="str">
        <f>_xlfn.TEXTBEFORE(_xlfn.TEXTAFTER(getmp3[[#This Row],[description]],"Composer:"),CHAR(10))</f>
        <v xml:space="preserve"> Satbir Aujla</v>
      </c>
      <c r="O165" t="str">
        <f>_xlfn.TEXTBEFORE(_xlfn.TEXTAFTER(getmp3[[#This Row],[description]],CHAR(10)&amp;"Music:"),CHAR(10))</f>
        <v xml:space="preserve"> Deol Harman</v>
      </c>
      <c r="P165" t="e">
        <f>_xlfn.TEXTBEFORE(_xlfn.TEXTAFTER(getmp3[[#This Row],[description]],CHAR(10)&amp;"Video:"),CHAR(10))</f>
        <v>#N/A</v>
      </c>
      <c r="Q165" s="1" t="e">
        <f>HYPERLINK(_xlfn.TEXTBEFORE(_xlfn.TEXTAFTER(getmp3[[#This Row],[description]],"YouTube Music:"),CHAR(10)))</f>
        <v>#N/A</v>
      </c>
      <c r="R165" s="1" t="str">
        <f>HYPERLINK(_xlfn.TEXTBEFORE(_xlfn.TEXTAFTER(getmp3[[#This Row],[description]],"Spotify:"),CHAR(10)))</f>
        <v xml:space="preserve"> https://open.spotify.com/album/3z7mexs8OGULIiubjLejrg</v>
      </c>
      <c r="S165" s="1" t="str">
        <f>HYPERLINK(_xlfn.TEXTBEFORE(_xlfn.TEXTAFTER(getmp3[[#This Row],[description]],"Apple Music:"),CHAR(10)))</f>
        <v xml:space="preserve"> https://music.apple.com/in/album/folk-session/1718019731</v>
      </c>
      <c r="T165" s="1" t="str">
        <f>HYPERLINK(_xlfn.TEXTBEFORE(_xlfn.TEXTAFTER(getmp3[[#This Row],[description]], "JioSaavn:"),CHAR(10)))</f>
        <v xml:space="preserve"> https://www.jiosaavn.com/album/folk-session/nPo9vlVZKkM_</v>
      </c>
      <c r="U165" s="1" t="e">
        <f>HYPERLINK(_xlfn.TEXTBEFORE(_xlfn.TEXTAFTER(getmp3[[#This Row],[description]], "Instagram Reel:"),CHAR(10)))</f>
        <v>#N/A</v>
      </c>
    </row>
    <row r="166" spans="1:21" hidden="1" x14ac:dyDescent="0.3">
      <c r="A166" t="s">
        <v>11</v>
      </c>
      <c r="B166" t="s">
        <v>1240</v>
      </c>
      <c r="C166" t="s">
        <v>1210</v>
      </c>
      <c r="D166" t="s">
        <v>1239</v>
      </c>
      <c r="E166" t="s">
        <v>16</v>
      </c>
      <c r="F166" t="s">
        <v>900</v>
      </c>
      <c r="G166" t="s">
        <v>1242</v>
      </c>
      <c r="H166" t="s">
        <v>1243</v>
      </c>
      <c r="I166" t="s">
        <v>1244</v>
      </c>
      <c r="J166" t="str" cm="1">
        <f t="array" ref="J1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6" t="str">
        <f>_xlfn.TEXTBEFORE(getmp3[[#This Row],[Title]],{":","(","-"})</f>
        <v xml:space="preserve">Hass Paindi </v>
      </c>
      <c r="L166" t="str">
        <f>IF(
    ISNUMBER(SEARCH("Singer", getmp3[[#This Row],[description]])),
    TRIM(_xlfn.TEXTBEFORE(_xlfn.TEXTAFTER(_xlfn.TEXTAFTER(getmp3[[#This Row],[description]], "Singer"), {":","-"}), CHAR(10), , , 1)),
    "NILL"
)</f>
        <v>Satbir Aujla</v>
      </c>
      <c r="M166" t="str" cm="1">
        <f t="array" ref="M1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6" t="str">
        <f>_xlfn.TEXTBEFORE(_xlfn.TEXTAFTER(getmp3[[#This Row],[description]],"Composer:"),CHAR(10))</f>
        <v xml:space="preserve"> Satbir Aujla</v>
      </c>
      <c r="O166" t="str">
        <f>_xlfn.TEXTBEFORE(_xlfn.TEXTAFTER(getmp3[[#This Row],[description]],CHAR(10)&amp;"Music:"),CHAR(10))</f>
        <v xml:space="preserve"> Deol Harman</v>
      </c>
      <c r="P166" t="e">
        <f>_xlfn.TEXTBEFORE(_xlfn.TEXTAFTER(getmp3[[#This Row],[description]],CHAR(10)&amp;"Video:"),CHAR(10))</f>
        <v>#N/A</v>
      </c>
      <c r="Q166" s="1" t="e">
        <f>HYPERLINK(_xlfn.TEXTBEFORE(_xlfn.TEXTAFTER(getmp3[[#This Row],[description]],"YouTube Music:"),CHAR(10)))</f>
        <v>#N/A</v>
      </c>
      <c r="R166" s="1" t="str">
        <f>HYPERLINK(_xlfn.TEXTBEFORE(_xlfn.TEXTAFTER(getmp3[[#This Row],[description]],"Spotify:"),CHAR(10)))</f>
        <v xml:space="preserve"> https://open.spotify.com/album/3z7mexs8OGULIiubjLejrg</v>
      </c>
      <c r="S166" s="1" t="str">
        <f>HYPERLINK(_xlfn.TEXTBEFORE(_xlfn.TEXTAFTER(getmp3[[#This Row],[description]],"Apple Music:"),CHAR(10)))</f>
        <v xml:space="preserve"> https://music.apple.com/in/album/folk-session/1718019731</v>
      </c>
      <c r="T166" s="1" t="str">
        <f>HYPERLINK(_xlfn.TEXTBEFORE(_xlfn.TEXTAFTER(getmp3[[#This Row],[description]], "JioSaavn:"),CHAR(10)))</f>
        <v xml:space="preserve"> https://www.jiosaavn.com/album/folk-session/nPo9vlVZKkM_</v>
      </c>
      <c r="U166" s="1" t="e">
        <f>HYPERLINK(_xlfn.TEXTBEFORE(_xlfn.TEXTAFTER(getmp3[[#This Row],[description]], "Instagram Reel:"),CHAR(10)))</f>
        <v>#N/A</v>
      </c>
    </row>
    <row r="167" spans="1:21" hidden="1" x14ac:dyDescent="0.3">
      <c r="A167" t="s">
        <v>11</v>
      </c>
      <c r="B167" t="s">
        <v>1246</v>
      </c>
      <c r="C167" t="s">
        <v>1223</v>
      </c>
      <c r="D167" t="s">
        <v>1245</v>
      </c>
      <c r="E167" t="s">
        <v>16</v>
      </c>
      <c r="F167" t="s">
        <v>153</v>
      </c>
      <c r="G167" t="s">
        <v>1248</v>
      </c>
      <c r="H167" t="s">
        <v>1249</v>
      </c>
      <c r="I167" t="s">
        <v>1250</v>
      </c>
      <c r="J167" t="str" cm="1">
        <f t="array" ref="J1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7" t="str">
        <f>_xlfn.TEXTBEFORE(getmp3[[#This Row],[Title]],{":","(","-"})</f>
        <v xml:space="preserve">Fakkar Bande </v>
      </c>
      <c r="L167" t="str">
        <f>IF(
    ISNUMBER(SEARCH("Singer", getmp3[[#This Row],[description]])),
    TRIM(_xlfn.TEXTBEFORE(_xlfn.TEXTAFTER(_xlfn.TEXTAFTER(getmp3[[#This Row],[description]], "Singer"), {":","-"}), CHAR(10), , , 1)),
    "NILL"
)</f>
        <v>Satbir Aujla</v>
      </c>
      <c r="M167" t="str" cm="1">
        <f t="array" ref="M1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7" t="str">
        <f>_xlfn.TEXTBEFORE(_xlfn.TEXTAFTER(getmp3[[#This Row],[description]],"Composer:"),CHAR(10))</f>
        <v xml:space="preserve"> Satbir Aujla</v>
      </c>
      <c r="O167" t="str">
        <f>_xlfn.TEXTBEFORE(_xlfn.TEXTAFTER(getmp3[[#This Row],[description]],CHAR(10)&amp;"Music:"),CHAR(10))</f>
        <v xml:space="preserve"> Deol Harman</v>
      </c>
      <c r="P167" t="e">
        <f>_xlfn.TEXTBEFORE(_xlfn.TEXTAFTER(getmp3[[#This Row],[description]],CHAR(10)&amp;"Video:"),CHAR(10))</f>
        <v>#N/A</v>
      </c>
      <c r="Q167" s="1" t="e">
        <f>HYPERLINK(_xlfn.TEXTBEFORE(_xlfn.TEXTAFTER(getmp3[[#This Row],[description]],"YouTube Music:"),CHAR(10)))</f>
        <v>#N/A</v>
      </c>
      <c r="R167" s="1" t="str">
        <f>HYPERLINK(_xlfn.TEXTBEFORE(_xlfn.TEXTAFTER(getmp3[[#This Row],[description]],"Spotify:"),CHAR(10)))</f>
        <v xml:space="preserve"> https://open.spotify.com/album/3z7mexs8OGULIiubjLejrg</v>
      </c>
      <c r="S167" s="1" t="str">
        <f>HYPERLINK(_xlfn.TEXTBEFORE(_xlfn.TEXTAFTER(getmp3[[#This Row],[description]],"Apple Music:"),CHAR(10)))</f>
        <v xml:space="preserve"> https://music.apple.com/in/album/folk-session/1718019731</v>
      </c>
      <c r="T167" s="1" t="str">
        <f>HYPERLINK(_xlfn.TEXTBEFORE(_xlfn.TEXTAFTER(getmp3[[#This Row],[description]], "JioSaavn:"),CHAR(10)))</f>
        <v xml:space="preserve"> https://www.jiosaavn.com/album/folk-session/nPo9vlVZKkM_</v>
      </c>
      <c r="U167" s="1" t="e">
        <f>HYPERLINK(_xlfn.TEXTBEFORE(_xlfn.TEXTAFTER(getmp3[[#This Row],[description]], "Instagram Reel:"),CHAR(10)))</f>
        <v>#N/A</v>
      </c>
    </row>
    <row r="168" spans="1:21" hidden="1" x14ac:dyDescent="0.3">
      <c r="A168" t="s">
        <v>11</v>
      </c>
      <c r="B168" t="s">
        <v>1252</v>
      </c>
      <c r="C168" t="s">
        <v>1253</v>
      </c>
      <c r="D168" t="s">
        <v>1251</v>
      </c>
      <c r="E168" t="s">
        <v>16</v>
      </c>
      <c r="F168" t="s">
        <v>1255</v>
      </c>
      <c r="G168" t="s">
        <v>1256</v>
      </c>
      <c r="H168" t="s">
        <v>1257</v>
      </c>
      <c r="I168" t="s">
        <v>1258</v>
      </c>
      <c r="J168" t="str" cm="1">
        <f t="array" ref="J1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8" t="str">
        <f>_xlfn.TEXTBEFORE(getmp3[[#This Row],[Title]],{":","(","-"})</f>
        <v xml:space="preserve">Folk Session </v>
      </c>
      <c r="L168" t="str">
        <f>IF(
    ISNUMBER(SEARCH("Singer", getmp3[[#This Row],[description]])),
    TRIM(_xlfn.TEXTBEFORE(_xlfn.TEXTAFTER(_xlfn.TEXTAFTER(getmp3[[#This Row],[description]], "Singer"), {":","-"}), CHAR(10), , , 1)),
    "NILL"
)</f>
        <v>Satbir Aujla</v>
      </c>
      <c r="M168" t="str" cm="1">
        <f t="array" ref="M1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8" t="str">
        <f>_xlfn.TEXTBEFORE(_xlfn.TEXTAFTER(getmp3[[#This Row],[description]],"Composer:"),CHAR(10))</f>
        <v xml:space="preserve"> Satbir Aujla</v>
      </c>
      <c r="O168" t="str">
        <f>_xlfn.TEXTBEFORE(_xlfn.TEXTAFTER(getmp3[[#This Row],[description]],CHAR(10)&amp;"Music:"),CHAR(10))</f>
        <v xml:space="preserve"> Deol Harman</v>
      </c>
      <c r="P168" t="e">
        <f>_xlfn.TEXTBEFORE(_xlfn.TEXTAFTER(getmp3[[#This Row],[description]],CHAR(10)&amp;"Video:"),CHAR(10))</f>
        <v>#N/A</v>
      </c>
      <c r="Q168" s="1" t="e">
        <f>HYPERLINK(_xlfn.TEXTBEFORE(_xlfn.TEXTAFTER(getmp3[[#This Row],[description]],"YouTube Music:"),CHAR(10)))</f>
        <v>#N/A</v>
      </c>
      <c r="R168" s="1" t="str">
        <f>HYPERLINK(_xlfn.TEXTBEFORE(_xlfn.TEXTAFTER(getmp3[[#This Row],[description]],"Spotify:"),CHAR(10)))</f>
        <v xml:space="preserve"> https://open.spotify.com/album/3z7mexs8OGULIiubjLejrg</v>
      </c>
      <c r="S168" s="1" t="str">
        <f>HYPERLINK(_xlfn.TEXTBEFORE(_xlfn.TEXTAFTER(getmp3[[#This Row],[description]],"Apple Music:"),CHAR(10)))</f>
        <v xml:space="preserve"> https://music.apple.com/in/album/folk-session/1718019731</v>
      </c>
      <c r="T168" s="1" t="str">
        <f>HYPERLINK(_xlfn.TEXTBEFORE(_xlfn.TEXTAFTER(getmp3[[#This Row],[description]], "JioSaavn:"),CHAR(10)))</f>
        <v xml:space="preserve"> https://www.jiosaavn.com/album/folk-session/nPo9vlVZKkM_</v>
      </c>
      <c r="U168" s="1" t="e">
        <f>HYPERLINK(_xlfn.TEXTBEFORE(_xlfn.TEXTAFTER(getmp3[[#This Row],[description]], "Instagram Reel:"),CHAR(10)))</f>
        <v>#N/A</v>
      </c>
    </row>
    <row r="169" spans="1:21" hidden="1" x14ac:dyDescent="0.3">
      <c r="A169" t="s">
        <v>11</v>
      </c>
      <c r="B169" t="s">
        <v>1260</v>
      </c>
      <c r="C169" t="s">
        <v>1261</v>
      </c>
      <c r="D169" t="s">
        <v>1259</v>
      </c>
      <c r="E169" t="s">
        <v>16</v>
      </c>
      <c r="F169" t="s">
        <v>262</v>
      </c>
      <c r="G169" t="s">
        <v>1263</v>
      </c>
      <c r="H169" t="s">
        <v>1264</v>
      </c>
      <c r="I169" t="s">
        <v>1265</v>
      </c>
      <c r="J169" t="str" cm="1">
        <f t="array" ref="J1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69" t="str">
        <f>_xlfn.TEXTBEFORE(getmp3[[#This Row],[Title]],{":","(","-"})</f>
        <v xml:space="preserve">Wedding Season </v>
      </c>
      <c r="L169" t="str">
        <f>IF(
    ISNUMBER(SEARCH("Singer", getmp3[[#This Row],[description]])),
    TRIM(_xlfn.TEXTBEFORE(_xlfn.TEXTAFTER(_xlfn.TEXTAFTER(getmp3[[#This Row],[description]], "Singer"), {":","-"}), CHAR(10), , , 1)),
    "NILL"
)</f>
        <v>Satbir Aujla</v>
      </c>
      <c r="M169" t="str" cm="1">
        <f t="array" ref="M1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69" t="str">
        <f>_xlfn.TEXTBEFORE(_xlfn.TEXTAFTER(getmp3[[#This Row],[description]],"Composer:"),CHAR(10))</f>
        <v xml:space="preserve"> Satbir Aujla</v>
      </c>
      <c r="O169" t="str">
        <f>_xlfn.TEXTBEFORE(_xlfn.TEXTAFTER(getmp3[[#This Row],[description]],CHAR(10)&amp;"Music:"),CHAR(10))</f>
        <v xml:space="preserve"> Deol Harman</v>
      </c>
      <c r="P169" t="e">
        <f>_xlfn.TEXTBEFORE(_xlfn.TEXTAFTER(getmp3[[#This Row],[description]],CHAR(10)&amp;"Video:"),CHAR(10))</f>
        <v>#N/A</v>
      </c>
      <c r="Q169" s="1" t="e">
        <f>HYPERLINK(_xlfn.TEXTBEFORE(_xlfn.TEXTAFTER(getmp3[[#This Row],[description]],"YouTube Music:"),CHAR(10)))</f>
        <v>#N/A</v>
      </c>
      <c r="R169" s="1" t="str">
        <f>HYPERLINK(_xlfn.TEXTBEFORE(_xlfn.TEXTAFTER(getmp3[[#This Row],[description]],"Spotify:"),CHAR(10)))</f>
        <v xml:space="preserve"> https://open.spotify.com/album/3z7mexs8OGULIiubjLejrg</v>
      </c>
      <c r="S169" s="1" t="str">
        <f>HYPERLINK(_xlfn.TEXTBEFORE(_xlfn.TEXTAFTER(getmp3[[#This Row],[description]],"Apple Music:"),CHAR(10)))</f>
        <v xml:space="preserve"> https://music.apple.com/in/album/folk-session/1718019731</v>
      </c>
      <c r="T169" s="1" t="str">
        <f>HYPERLINK(_xlfn.TEXTBEFORE(_xlfn.TEXTAFTER(getmp3[[#This Row],[description]], "JioSaavn:"),CHAR(10)))</f>
        <v xml:space="preserve"> https://www.jiosaavn.com/album/folk-session/nPo9vlVZKkM_</v>
      </c>
      <c r="U169" s="1" t="e">
        <f>HYPERLINK(_xlfn.TEXTBEFORE(_xlfn.TEXTAFTER(getmp3[[#This Row],[description]], "Instagram Reel:"),CHAR(10)))</f>
        <v>#N/A</v>
      </c>
    </row>
    <row r="170" spans="1:21" x14ac:dyDescent="0.3">
      <c r="A170" t="s">
        <v>11</v>
      </c>
      <c r="B170" t="s">
        <v>1267</v>
      </c>
      <c r="D170" t="s">
        <v>7894</v>
      </c>
      <c r="E170" t="s">
        <v>16</v>
      </c>
      <c r="F170" t="s">
        <v>1269</v>
      </c>
      <c r="G170" t="s">
        <v>1270</v>
      </c>
      <c r="H170" t="s">
        <v>1271</v>
      </c>
      <c r="I170" t="s">
        <v>76</v>
      </c>
      <c r="J170" t="str" cm="1">
        <f t="array" ref="J1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170" t="str">
        <f>_xlfn.TEXTBEFORE(getmp3[[#This Row],[Title]],{":","(","-","    "})</f>
        <v>karwachauth Everyone From</v>
      </c>
      <c r="L170" t="e">
        <f>_xlfn.TEXTBEFORE(_xlfn.TEXTAFTER(getmp3[[#This Row],[description]],{"Singer:","Artist:","Singer &amp; Lyrics:","Singer/Lyrics:","Singer"}),CHAR(10))</f>
        <v>#N/A</v>
      </c>
      <c r="M170" t="str" cm="1">
        <f t="array" ref="M1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70" t="e">
        <f>_xlfn.TEXTBEFORE(_xlfn.TEXTAFTER(getmp3[[#This Row],[description]],"Composer:"),CHAR(10))</f>
        <v>#N/A</v>
      </c>
      <c r="O170" t="e">
        <f>_xlfn.TEXTBEFORE(_xlfn.TEXTAFTER(getmp3[[#This Row],[description]],CHAR(10)&amp;"Music :"),CHAR(10))</f>
        <v>#N/A</v>
      </c>
      <c r="P170" t="e">
        <f>_xlfn.TEXTBEFORE(_xlfn.TEXTAFTER(getmp3[[#This Row],[description]],CHAR(10)&amp;"Video:"),CHAR(10))</f>
        <v>#N/A</v>
      </c>
      <c r="Q170" s="1" t="e">
        <f>HYPERLINK(_xlfn.TEXTBEFORE(_xlfn.TEXTAFTER(getmp3[[#This Row],[description]],"YouTube Music:"),CHAR(10)))</f>
        <v>#N/A</v>
      </c>
      <c r="R170" s="1" t="e">
        <f>HYPERLINK(_xlfn.TEXTBEFORE(_xlfn.TEXTAFTER(getmp3[[#This Row],[description]],"Spotify:"),CHAR(10)))</f>
        <v>#N/A</v>
      </c>
      <c r="S170" s="1" t="e">
        <f>HYPERLINK(_xlfn.TEXTBEFORE(_xlfn.TEXTAFTER(getmp3[[#This Row],[description]],"Apple Music:"),CHAR(10)))</f>
        <v>#N/A</v>
      </c>
      <c r="T170" s="1" t="e">
        <f>HYPERLINK(_xlfn.TEXTBEFORE(_xlfn.TEXTAFTER(getmp3[[#This Row],[description]], "JioSaavn:"),CHAR(10)))</f>
        <v>#N/A</v>
      </c>
      <c r="U170" s="1" t="e">
        <f>HYPERLINK(_xlfn.TEXTBEFORE(_xlfn.TEXTAFTER(getmp3[[#This Row],[description]], "Instagram Reel:"),CHAR(10)))</f>
        <v>#N/A</v>
      </c>
    </row>
    <row r="171" spans="1:21" hidden="1" x14ac:dyDescent="0.3">
      <c r="A171" t="s">
        <v>11</v>
      </c>
      <c r="B171" t="s">
        <v>1273</v>
      </c>
      <c r="C171" t="s">
        <v>1274</v>
      </c>
      <c r="D171" t="s">
        <v>1272</v>
      </c>
      <c r="E171" t="s">
        <v>16</v>
      </c>
      <c r="F171" t="s">
        <v>1092</v>
      </c>
      <c r="G171" t="s">
        <v>1276</v>
      </c>
      <c r="H171" t="s">
        <v>1277</v>
      </c>
      <c r="I171" t="s">
        <v>1278</v>
      </c>
      <c r="J171" t="str" cm="1">
        <f t="array" ref="J1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1" t="str">
        <f>_xlfn.TEXTBEFORE(getmp3[[#This Row],[Title]],{":","(","-"})</f>
        <v xml:space="preserve">Evening Walk </v>
      </c>
      <c r="L171" t="str">
        <f>_xlfn.TEXTBEFORE(_xlfn.TEXTAFTER(getmp3[[#This Row],[description]],{"Singer:","Artist:","Singer &amp; Lyrics:","Singer/Lyrics:","Singer"}),CHAR(10))</f>
        <v xml:space="preserve"> Musahib</v>
      </c>
      <c r="M171" t="str" cm="1">
        <f t="array" ref="M1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171" t="str">
        <f>_xlfn.TEXTBEFORE(_xlfn.TEXTAFTER(getmp3[[#This Row],[description]],"Composer:"),CHAR(10))</f>
        <v xml:space="preserve"> Musahib</v>
      </c>
      <c r="O171" t="str">
        <f>_xlfn.TEXTBEFORE(_xlfn.TEXTAFTER(getmp3[[#This Row],[description]],CHAR(10)&amp;"Music:"),CHAR(10))</f>
        <v xml:space="preserve"> Mnltx</v>
      </c>
      <c r="P171" t="e">
        <f>_xlfn.TEXTBEFORE(_xlfn.TEXTAFTER(getmp3[[#This Row],[description]],CHAR(10)&amp;"Video:"),CHAR(10))</f>
        <v>#N/A</v>
      </c>
      <c r="Q171" s="1" t="str">
        <f>HYPERLINK(_xlfn.TEXTBEFORE(_xlfn.TEXTAFTER(getmp3[[#This Row],[description]],"YouTube Music:"),CHAR(10)))</f>
        <v xml:space="preserve"> https://music.youtube.com/playlist?list=OLAK5uy_mM8IDKHTpByUHTkmDtVUojC18naSLVGGA</v>
      </c>
      <c r="R171" s="1" t="str">
        <f>HYPERLINK(_xlfn.TEXTBEFORE(_xlfn.TEXTAFTER(getmp3[[#This Row],[description]],"Spotify:"),CHAR(10)))</f>
        <v xml:space="preserve"> https://open.spotify.com/track/6V3PNwOkllspuIbKvLHNT2</v>
      </c>
      <c r="S171" s="1" t="str">
        <f>HYPERLINK(_xlfn.TEXTBEFORE(_xlfn.TEXTAFTER(getmp3[[#This Row],[description]],"Apple Music:"),CHAR(10)))</f>
        <v xml:space="preserve"> https://music.apple.com/us/album/evening-walk-single/1711060629</v>
      </c>
      <c r="T171" s="1" t="e">
        <f>HYPERLINK(_xlfn.TEXTBEFORE(_xlfn.TEXTAFTER(getmp3[[#This Row],[description]], "JioSaavn:"),CHAR(10)))</f>
        <v>#N/A</v>
      </c>
      <c r="U171" s="1" t="e">
        <f>HYPERLINK(_xlfn.TEXTBEFORE(_xlfn.TEXTAFTER(getmp3[[#This Row],[description]], "Instagram Reel:"),CHAR(10)))</f>
        <v>#N/A</v>
      </c>
    </row>
    <row r="172" spans="1:21" hidden="1" x14ac:dyDescent="0.3">
      <c r="A172" t="s">
        <v>11</v>
      </c>
      <c r="B172" t="s">
        <v>1280</v>
      </c>
      <c r="C172" t="s">
        <v>1281</v>
      </c>
      <c r="D172" t="s">
        <v>1279</v>
      </c>
      <c r="E172" t="s">
        <v>16</v>
      </c>
      <c r="F172" t="s">
        <v>338</v>
      </c>
      <c r="G172" t="s">
        <v>1283</v>
      </c>
      <c r="H172" t="s">
        <v>1284</v>
      </c>
      <c r="I172" t="s">
        <v>1285</v>
      </c>
      <c r="J172" t="str" cm="1">
        <f t="array" ref="J1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2" t="str">
        <f>_xlfn.TEXTBEFORE(getmp3[[#This Row],[Title]],{":","(","-"})</f>
        <v xml:space="preserve">Dode </v>
      </c>
      <c r="L172" t="str">
        <f>_xlfn.TEXTBEFORE(_xlfn.TEXTAFTER(getmp3[[#This Row],[description]],{"Singer:","Artist:","Singer &amp; Lyrics:","Singer/Lyrics:","Singer"}),CHAR(10))</f>
        <v xml:space="preserve"> Vadda Grewal &amp; Priya</v>
      </c>
      <c r="M172" t="str" cm="1">
        <f t="array" ref="M1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2" t="str">
        <f>_xlfn.TEXTBEFORE(_xlfn.TEXTAFTER(getmp3[[#This Row],[description]],"Composer:"),CHAR(10))</f>
        <v xml:space="preserve"> Vadda Grewal</v>
      </c>
      <c r="O172" t="str">
        <f>_xlfn.TEXTBEFORE(_xlfn.TEXTAFTER(getmp3[[#This Row],[description]],CHAR(10)&amp;"Music:"),CHAR(10))</f>
        <v xml:space="preserve"> Raka</v>
      </c>
      <c r="P172" t="e">
        <f>_xlfn.TEXTBEFORE(_xlfn.TEXTAFTER(getmp3[[#This Row],[description]],CHAR(10)&amp;"Video:"),CHAR(10))</f>
        <v>#N/A</v>
      </c>
      <c r="Q172" s="1" t="e">
        <f>HYPERLINK(_xlfn.TEXTBEFORE(_xlfn.TEXTAFTER(getmp3[[#This Row],[description]],"YouTube Music:"),CHAR(10)))</f>
        <v>#N/A</v>
      </c>
      <c r="R172" s="1" t="str">
        <f>HYPERLINK(_xlfn.TEXTBEFORE(_xlfn.TEXTAFTER(getmp3[[#This Row],[description]],"Spotify:"),CHAR(10)))</f>
        <v xml:space="preserve"> https://open.spotify.com/track/4u3nfG9D1XUquQzzU9Q1wv</v>
      </c>
      <c r="S172" s="1" t="str">
        <f>HYPERLINK(_xlfn.TEXTBEFORE(_xlfn.TEXTAFTER(getmp3[[#This Row],[description]],"Apple Music:"),CHAR(10)))</f>
        <v xml:space="preserve"> https://music.apple.com/in/album/dode/1709265984?i=1709266133</v>
      </c>
      <c r="T172" s="1" t="e">
        <f>HYPERLINK(_xlfn.TEXTBEFORE(_xlfn.TEXTAFTER(getmp3[[#This Row],[description]], "JioSaavn:"),CHAR(10)))</f>
        <v>#N/A</v>
      </c>
      <c r="U172" s="1" t="e">
        <f>HYPERLINK(_xlfn.TEXTBEFORE(_xlfn.TEXTAFTER(getmp3[[#This Row],[description]], "Instagram Reel:"),CHAR(10)))</f>
        <v>#N/A</v>
      </c>
    </row>
    <row r="173" spans="1:21" hidden="1" x14ac:dyDescent="0.3">
      <c r="A173" t="s">
        <v>11</v>
      </c>
      <c r="B173" t="s">
        <v>1287</v>
      </c>
      <c r="C173" t="s">
        <v>1288</v>
      </c>
      <c r="D173" t="s">
        <v>1286</v>
      </c>
      <c r="E173" t="s">
        <v>16</v>
      </c>
      <c r="F173" t="s">
        <v>49</v>
      </c>
      <c r="G173" t="s">
        <v>1290</v>
      </c>
      <c r="H173" t="s">
        <v>1291</v>
      </c>
      <c r="I173" t="s">
        <v>1292</v>
      </c>
      <c r="J173" t="str" cm="1">
        <f t="array" ref="J1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3" t="str">
        <f>_xlfn.TEXTBEFORE(getmp3[[#This Row],[Title]],{":","(","-"})</f>
        <v xml:space="preserve">Tere Yaar Ne </v>
      </c>
      <c r="L173" t="str">
        <f>IF(
    ISNUMBER(SEARCH("Singer", getmp3[[#This Row],[description]])),
    TRIM(_xlfn.TEXTBEFORE(_xlfn.TEXTAFTER(_xlfn.TEXTAFTER(getmp3[[#This Row],[description]], "Singer"), {":","-"}), CHAR(10), , , 1)),
    "NILL"
)</f>
        <v>Karan Randhawa</v>
      </c>
      <c r="M173" t="str" cm="1">
        <f t="array" ref="M1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73" t="str">
        <f>_xlfn.TEXTBEFORE(_xlfn.TEXTAFTER(getmp3[[#This Row],[description]],"Composer:"),CHAR(10))</f>
        <v xml:space="preserve"> Karan Randhawa</v>
      </c>
      <c r="O173" t="str">
        <f>_xlfn.TEXTBEFORE(_xlfn.TEXTAFTER(getmp3[[#This Row],[description]],CHAR(10)&amp;"Music:"),CHAR(10))</f>
        <v xml:space="preserve"> Starboy</v>
      </c>
      <c r="P173" t="e">
        <f>_xlfn.TEXTBEFORE(_xlfn.TEXTAFTER(getmp3[[#This Row],[description]],CHAR(10)&amp;"Video:"),CHAR(10))</f>
        <v>#N/A</v>
      </c>
      <c r="Q173" s="1" t="e">
        <f>HYPERLINK(_xlfn.TEXTBEFORE(_xlfn.TEXTAFTER(getmp3[[#This Row],[description]],"YouTube Music:"),CHAR(10)))</f>
        <v>#N/A</v>
      </c>
      <c r="R173" s="1" t="str">
        <f>HYPERLINK(_xlfn.TEXTBEFORE(_xlfn.TEXTAFTER(getmp3[[#This Row],[description]],"Spotify:"),CHAR(10)))</f>
        <v xml:space="preserve"> https://open.spotify.com/album/0QLNdHhsyM906pyniBfQTU</v>
      </c>
      <c r="S173" s="1" t="str">
        <f>HYPERLINK(_xlfn.TEXTBEFORE(_xlfn.TEXTAFTER(getmp3[[#This Row],[description]],"Apple Music:"),CHAR(10)))</f>
        <v xml:space="preserve"> https://music.apple.com/in/album/tere-yaar-ne-single/1711616486</v>
      </c>
      <c r="T173" s="1" t="e">
        <f>HYPERLINK(_xlfn.TEXTBEFORE(_xlfn.TEXTAFTER(getmp3[[#This Row],[description]], "JioSaavn:"),CHAR(10)))</f>
        <v>#N/A</v>
      </c>
      <c r="U173" s="1" t="e">
        <f>HYPERLINK(_xlfn.TEXTBEFORE(_xlfn.TEXTAFTER(getmp3[[#This Row],[description]], "Instagram Reel:"),CHAR(10)))</f>
        <v>#N/A</v>
      </c>
    </row>
    <row r="174" spans="1:21" hidden="1" x14ac:dyDescent="0.3">
      <c r="A174" t="s">
        <v>11</v>
      </c>
      <c r="B174" t="s">
        <v>1294</v>
      </c>
      <c r="C174" t="s">
        <v>1295</v>
      </c>
      <c r="D174" t="s">
        <v>1293</v>
      </c>
      <c r="E174" t="s">
        <v>16</v>
      </c>
      <c r="F174" t="s">
        <v>353</v>
      </c>
      <c r="G174" t="s">
        <v>1297</v>
      </c>
      <c r="H174" t="s">
        <v>1298</v>
      </c>
      <c r="I174" t="s">
        <v>1299</v>
      </c>
      <c r="J174" t="str" cm="1">
        <f t="array" ref="J1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4" t="str">
        <f>_xlfn.TEXTBEFORE(getmp3[[#This Row],[Title]],{":","(","-"})</f>
        <v xml:space="preserve">Dreamer </v>
      </c>
      <c r="L174" t="str">
        <f>_xlfn.TEXTBEFORE(_xlfn.TEXTAFTER(getmp3[[#This Row],[description]],{"Singer:","Artist:","Singer &amp; Lyrics:","Singer/Lyrics:","Singer"}),CHAR(10))</f>
        <v xml:space="preserve"> Lucas</v>
      </c>
      <c r="M174" t="str" cm="1">
        <f t="array" ref="M1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74" t="str">
        <f>_xlfn.TEXTBEFORE(_xlfn.TEXTAFTER(getmp3[[#This Row],[description]],"Composer:"),CHAR(10))</f>
        <v xml:space="preserve"> Lucas</v>
      </c>
      <c r="O174" t="str">
        <f>_xlfn.TEXTBEFORE(_xlfn.TEXTAFTER(getmp3[[#This Row],[description]],CHAR(10)&amp;"Music:"),CHAR(10))</f>
        <v xml:space="preserve"> Sharry Nexus  </v>
      </c>
      <c r="P174" t="e">
        <f>_xlfn.TEXTBEFORE(_xlfn.TEXTAFTER(getmp3[[#This Row],[description]],CHAR(10)&amp;"Video:"),CHAR(10))</f>
        <v>#N/A</v>
      </c>
      <c r="Q174" s="1" t="e">
        <f>HYPERLINK(_xlfn.TEXTBEFORE(_xlfn.TEXTAFTER(getmp3[[#This Row],[description]],"YouTube Music:"),CHAR(10)))</f>
        <v>#N/A</v>
      </c>
      <c r="R174" s="1" t="str">
        <f>HYPERLINK(_xlfn.TEXTBEFORE(_xlfn.TEXTAFTER(getmp3[[#This Row],[description]],"Spotify:"),CHAR(10)))</f>
        <v xml:space="preserve"> https://open.spotify.com/album/3UmrhqVCblD8IfocpA0eFv</v>
      </c>
      <c r="S174" s="1" t="str">
        <f>HYPERLINK(_xlfn.TEXTBEFORE(_xlfn.TEXTAFTER(getmp3[[#This Row],[description]],"Apple Music:"),CHAR(10)))</f>
        <v xml:space="preserve"> https://music.apple.com/in/album/dreamer-single/1709455286</v>
      </c>
      <c r="T174" s="1" t="e">
        <f>HYPERLINK(_xlfn.TEXTBEFORE(_xlfn.TEXTAFTER(getmp3[[#This Row],[description]], "JioSaavn:"),CHAR(10)))</f>
        <v>#N/A</v>
      </c>
      <c r="U174" s="1" t="e">
        <f>HYPERLINK(_xlfn.TEXTBEFORE(_xlfn.TEXTAFTER(getmp3[[#This Row],[description]], "Instagram Reel:"),CHAR(10)))</f>
        <v>#N/A</v>
      </c>
    </row>
    <row r="175" spans="1:21" hidden="1" x14ac:dyDescent="0.3">
      <c r="A175" t="s">
        <v>11</v>
      </c>
      <c r="B175" t="s">
        <v>1301</v>
      </c>
      <c r="C175" t="s">
        <v>1302</v>
      </c>
      <c r="D175" t="s">
        <v>1300</v>
      </c>
      <c r="E175" t="s">
        <v>16</v>
      </c>
      <c r="F175" t="s">
        <v>161</v>
      </c>
      <c r="G175" t="s">
        <v>1304</v>
      </c>
      <c r="H175" t="s">
        <v>1305</v>
      </c>
      <c r="I175" t="s">
        <v>1232</v>
      </c>
      <c r="J175" t="str" cm="1">
        <f t="array" ref="J1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5" t="str">
        <f>_xlfn.TEXTBEFORE(getmp3[[#This Row],[Title]],{":","(","-"})</f>
        <v xml:space="preserve">Munda Vaishnu </v>
      </c>
      <c r="L175" t="str">
        <f>_xlfn.TEXTBEFORE(_xlfn.TEXTAFTER(getmp3[[#This Row],[description]],{"Singer:","Artist:","Singer &amp; Lyrics:","Singer/Lyrics:","Singer"}),CHAR(10))</f>
        <v xml:space="preserve"> Vadda Grewal, Priya</v>
      </c>
      <c r="M175" t="str" cm="1">
        <f t="array" ref="M1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5" t="str">
        <f>_xlfn.TEXTBEFORE(_xlfn.TEXTAFTER(getmp3[[#This Row],[description]],"Composer:"),CHAR(10))</f>
        <v xml:space="preserve"> Vadda Grewal</v>
      </c>
      <c r="O175" t="str">
        <f>_xlfn.TEXTBEFORE(_xlfn.TEXTAFTER(getmp3[[#This Row],[description]],CHAR(10)&amp;"Music:"),CHAR(10))</f>
        <v xml:space="preserve"> Raka</v>
      </c>
      <c r="P175" t="e">
        <f>_xlfn.TEXTBEFORE(_xlfn.TEXTAFTER(getmp3[[#This Row],[description]],CHAR(10)&amp;"Video:"),CHAR(10))</f>
        <v>#N/A</v>
      </c>
      <c r="Q175" s="1" t="e">
        <f>HYPERLINK(_xlfn.TEXTBEFORE(_xlfn.TEXTAFTER(getmp3[[#This Row],[description]],"YouTube Music:"),CHAR(10)))</f>
        <v>#N/A</v>
      </c>
      <c r="R175" s="1" t="str">
        <f>HYPERLINK(_xlfn.TEXTBEFORE(_xlfn.TEXTAFTER(getmp3[[#This Row],[description]],"Spotify:"),CHAR(10)))</f>
        <v xml:space="preserve"> https://open.spotify.com/album/2rtOtzK8Tgx09Nb1CAO5mS</v>
      </c>
      <c r="S175" s="1" t="str">
        <f>HYPERLINK(_xlfn.TEXTBEFORE(_xlfn.TEXTAFTER(getmp3[[#This Row],[description]],"Apple Music:"),CHAR(10)))</f>
        <v xml:space="preserve"> https://music.apple.com/in/album/full-desi-2-feat-priya/1709265984</v>
      </c>
      <c r="T175" s="1" t="e">
        <f>HYPERLINK(_xlfn.TEXTBEFORE(_xlfn.TEXTAFTER(getmp3[[#This Row],[description]], "JioSaavn:"),CHAR(10)))</f>
        <v>#N/A</v>
      </c>
      <c r="U175" s="1" t="e">
        <f>HYPERLINK(_xlfn.TEXTBEFORE(_xlfn.TEXTAFTER(getmp3[[#This Row],[description]], "Instagram Reel:"),CHAR(10)))</f>
        <v>#N/A</v>
      </c>
    </row>
    <row r="176" spans="1:21" hidden="1" x14ac:dyDescent="0.3">
      <c r="A176" t="s">
        <v>11</v>
      </c>
      <c r="B176" t="s">
        <v>1307</v>
      </c>
      <c r="C176" t="s">
        <v>1302</v>
      </c>
      <c r="D176" t="s">
        <v>1306</v>
      </c>
      <c r="E176" t="s">
        <v>16</v>
      </c>
      <c r="F176" t="s">
        <v>916</v>
      </c>
      <c r="G176" t="s">
        <v>1309</v>
      </c>
      <c r="H176" t="s">
        <v>1310</v>
      </c>
      <c r="I176" t="s">
        <v>1311</v>
      </c>
      <c r="J176" t="str" cm="1">
        <f t="array" ref="J1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6" t="str">
        <f>_xlfn.TEXTBEFORE(getmp3[[#This Row],[Title]],{":","(","-"})</f>
        <v xml:space="preserve">Goli Te Goli </v>
      </c>
      <c r="L176" t="str">
        <f>_xlfn.TEXTBEFORE(_xlfn.TEXTAFTER(getmp3[[#This Row],[description]],{"Singer:","Artist:","Singer &amp; Lyrics:","Singer/Lyrics:","Singer"}),CHAR(10))</f>
        <v xml:space="preserve"> Vadda Grewal, Priya</v>
      </c>
      <c r="M176" t="str" cm="1">
        <f t="array" ref="M1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6" t="str">
        <f>_xlfn.TEXTBEFORE(_xlfn.TEXTAFTER(getmp3[[#This Row],[description]],"Composer:"),CHAR(10))</f>
        <v xml:space="preserve"> Vadda Grewal</v>
      </c>
      <c r="O176" t="str">
        <f>_xlfn.TEXTBEFORE(_xlfn.TEXTAFTER(getmp3[[#This Row],[description]],CHAR(10)&amp;"Music:"),CHAR(10))</f>
        <v xml:space="preserve"> Raka</v>
      </c>
      <c r="P176" t="e">
        <f>_xlfn.TEXTBEFORE(_xlfn.TEXTAFTER(getmp3[[#This Row],[description]],CHAR(10)&amp;"Video:"),CHAR(10))</f>
        <v>#N/A</v>
      </c>
      <c r="Q176" s="1" t="e">
        <f>HYPERLINK(_xlfn.TEXTBEFORE(_xlfn.TEXTAFTER(getmp3[[#This Row],[description]],"YouTube Music:"),CHAR(10)))</f>
        <v>#N/A</v>
      </c>
      <c r="R176" s="1" t="str">
        <f>HYPERLINK(_xlfn.TEXTBEFORE(_xlfn.TEXTAFTER(getmp3[[#This Row],[description]],"Spotify:"),CHAR(10)))</f>
        <v xml:space="preserve"> https://open.spotify.com/album/2rtOtzK8Tgx09Nb1CAO5mS</v>
      </c>
      <c r="S176" s="1" t="str">
        <f>HYPERLINK(_xlfn.TEXTBEFORE(_xlfn.TEXTAFTER(getmp3[[#This Row],[description]],"Apple Music:"),CHAR(10)))</f>
        <v xml:space="preserve"> https://music.apple.com/in/album/full-desi-2-feat-priya/1709265984</v>
      </c>
      <c r="T176" s="1" t="e">
        <f>HYPERLINK(_xlfn.TEXTBEFORE(_xlfn.TEXTAFTER(getmp3[[#This Row],[description]], "JioSaavn:"),CHAR(10)))</f>
        <v>#N/A</v>
      </c>
      <c r="U176" s="1" t="e">
        <f>HYPERLINK(_xlfn.TEXTBEFORE(_xlfn.TEXTAFTER(getmp3[[#This Row],[description]], "Instagram Reel:"),CHAR(10)))</f>
        <v>#N/A</v>
      </c>
    </row>
    <row r="177" spans="1:21" hidden="1" x14ac:dyDescent="0.3">
      <c r="A177" t="s">
        <v>11</v>
      </c>
      <c r="B177" t="s">
        <v>1313</v>
      </c>
      <c r="C177" t="s">
        <v>1302</v>
      </c>
      <c r="D177" t="s">
        <v>1312</v>
      </c>
      <c r="E177" t="s">
        <v>16</v>
      </c>
      <c r="F177" t="s">
        <v>153</v>
      </c>
      <c r="G177" t="s">
        <v>1315</v>
      </c>
      <c r="H177" t="s">
        <v>1316</v>
      </c>
      <c r="I177" t="s">
        <v>1317</v>
      </c>
      <c r="J177" t="str" cm="1">
        <f t="array" ref="J1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7" t="str">
        <f>_xlfn.TEXTBEFORE(getmp3[[#This Row],[Title]],{":","(","-"})</f>
        <v xml:space="preserve">Case </v>
      </c>
      <c r="L177" t="str">
        <f>_xlfn.TEXTBEFORE(_xlfn.TEXTAFTER(getmp3[[#This Row],[description]],{"Singer:","Artist:","Singer &amp; Lyrics:","Singer/Lyrics:","Singer"}),CHAR(10))</f>
        <v xml:space="preserve"> Vadda Grewal, Priya</v>
      </c>
      <c r="M177" t="str" cm="1">
        <f t="array" ref="M1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7" t="str">
        <f>_xlfn.TEXTBEFORE(_xlfn.TEXTAFTER(getmp3[[#This Row],[description]],"Composer:"),CHAR(10))</f>
        <v xml:space="preserve"> Vadda Grewal</v>
      </c>
      <c r="O177" t="str">
        <f>_xlfn.TEXTBEFORE(_xlfn.TEXTAFTER(getmp3[[#This Row],[description]],CHAR(10)&amp;"Music:"),CHAR(10))</f>
        <v xml:space="preserve"> Raka</v>
      </c>
      <c r="P177" t="e">
        <f>_xlfn.TEXTBEFORE(_xlfn.TEXTAFTER(getmp3[[#This Row],[description]],CHAR(10)&amp;"Video:"),CHAR(10))</f>
        <v>#N/A</v>
      </c>
      <c r="Q177" s="1" t="e">
        <f>HYPERLINK(_xlfn.TEXTBEFORE(_xlfn.TEXTAFTER(getmp3[[#This Row],[description]],"YouTube Music:"),CHAR(10)))</f>
        <v>#N/A</v>
      </c>
      <c r="R177" s="1" t="str">
        <f>HYPERLINK(_xlfn.TEXTBEFORE(_xlfn.TEXTAFTER(getmp3[[#This Row],[description]],"Spotify:"),CHAR(10)))</f>
        <v xml:space="preserve"> https://open.spotify.com/album/2rtOtzK8Tgx09Nb1CAO5mS</v>
      </c>
      <c r="S177" s="1" t="str">
        <f>HYPERLINK(_xlfn.TEXTBEFORE(_xlfn.TEXTAFTER(getmp3[[#This Row],[description]],"Apple Music:"),CHAR(10)))</f>
        <v xml:space="preserve"> https://music.apple.com/in/album/full-desi-2-feat-priya/1709265984</v>
      </c>
      <c r="T177" s="1" t="e">
        <f>HYPERLINK(_xlfn.TEXTBEFORE(_xlfn.TEXTAFTER(getmp3[[#This Row],[description]], "JioSaavn:"),CHAR(10)))</f>
        <v>#N/A</v>
      </c>
      <c r="U177" s="1" t="e">
        <f>HYPERLINK(_xlfn.TEXTBEFORE(_xlfn.TEXTAFTER(getmp3[[#This Row],[description]], "Instagram Reel:"),CHAR(10)))</f>
        <v>#N/A</v>
      </c>
    </row>
    <row r="178" spans="1:21" hidden="1" x14ac:dyDescent="0.3">
      <c r="A178" t="s">
        <v>11</v>
      </c>
      <c r="B178" t="s">
        <v>1319</v>
      </c>
      <c r="C178" t="s">
        <v>1302</v>
      </c>
      <c r="D178" t="s">
        <v>1318</v>
      </c>
      <c r="E178" t="s">
        <v>16</v>
      </c>
      <c r="F178" t="s">
        <v>1321</v>
      </c>
      <c r="G178" t="s">
        <v>1322</v>
      </c>
      <c r="H178" t="s">
        <v>1323</v>
      </c>
      <c r="I178" t="s">
        <v>1324</v>
      </c>
      <c r="J178" t="str" cm="1">
        <f t="array" ref="J1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8" t="str">
        <f>_xlfn.TEXTBEFORE(getmp3[[#This Row],[Title]],{":","(","-"})</f>
        <v xml:space="preserve">Jithe Tera Yaar </v>
      </c>
      <c r="L178" t="str">
        <f>_xlfn.TEXTBEFORE(_xlfn.TEXTAFTER(getmp3[[#This Row],[description]],{"Singer:","Artist:","Singer &amp; Lyrics:","Singer/Lyrics:","Singer"}),CHAR(10))</f>
        <v xml:space="preserve"> Vadda Grewal, Priya</v>
      </c>
      <c r="M178" t="str" cm="1">
        <f t="array" ref="M1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8" t="str">
        <f>_xlfn.TEXTBEFORE(_xlfn.TEXTAFTER(getmp3[[#This Row],[description]],"Composer:"),CHAR(10))</f>
        <v xml:space="preserve"> Vadda Grewal</v>
      </c>
      <c r="O178" t="str">
        <f>_xlfn.TEXTBEFORE(_xlfn.TEXTAFTER(getmp3[[#This Row],[description]],CHAR(10)&amp;"Music:"),CHAR(10))</f>
        <v xml:space="preserve"> Raka</v>
      </c>
      <c r="P178" t="e">
        <f>_xlfn.TEXTBEFORE(_xlfn.TEXTAFTER(getmp3[[#This Row],[description]],CHAR(10)&amp;"Video:"),CHAR(10))</f>
        <v>#N/A</v>
      </c>
      <c r="Q178" s="1" t="e">
        <f>HYPERLINK(_xlfn.TEXTBEFORE(_xlfn.TEXTAFTER(getmp3[[#This Row],[description]],"YouTube Music:"),CHAR(10)))</f>
        <v>#N/A</v>
      </c>
      <c r="R178" s="1" t="str">
        <f>HYPERLINK(_xlfn.TEXTBEFORE(_xlfn.TEXTAFTER(getmp3[[#This Row],[description]],"Spotify:"),CHAR(10)))</f>
        <v xml:space="preserve"> https://open.spotify.com/album/2rtOtzK8Tgx09Nb1CAO5mS</v>
      </c>
      <c r="S178" s="1" t="str">
        <f>HYPERLINK(_xlfn.TEXTBEFORE(_xlfn.TEXTAFTER(getmp3[[#This Row],[description]],"Apple Music:"),CHAR(10)))</f>
        <v xml:space="preserve"> https://music.apple.com/in/album/full-desi-2-feat-priya/1709265984</v>
      </c>
      <c r="T178" s="1" t="e">
        <f>HYPERLINK(_xlfn.TEXTBEFORE(_xlfn.TEXTAFTER(getmp3[[#This Row],[description]], "JioSaavn:"),CHAR(10)))</f>
        <v>#N/A</v>
      </c>
      <c r="U178" s="1" t="e">
        <f>HYPERLINK(_xlfn.TEXTBEFORE(_xlfn.TEXTAFTER(getmp3[[#This Row],[description]], "Instagram Reel:"),CHAR(10)))</f>
        <v>#N/A</v>
      </c>
    </row>
    <row r="179" spans="1:21" hidden="1" x14ac:dyDescent="0.3">
      <c r="A179" t="s">
        <v>11</v>
      </c>
      <c r="B179" t="s">
        <v>1326</v>
      </c>
      <c r="C179" t="s">
        <v>1327</v>
      </c>
      <c r="D179" t="s">
        <v>1325</v>
      </c>
      <c r="E179" t="s">
        <v>16</v>
      </c>
      <c r="F179" t="s">
        <v>848</v>
      </c>
      <c r="G179" t="s">
        <v>1329</v>
      </c>
      <c r="H179" t="s">
        <v>1330</v>
      </c>
      <c r="I179" t="s">
        <v>1331</v>
      </c>
      <c r="J179" t="str" cm="1">
        <f t="array" ref="J1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79" t="str">
        <f>_xlfn.TEXTBEFORE(getmp3[[#This Row],[Title]],{":","(","-"})</f>
        <v xml:space="preserve">Jarda </v>
      </c>
      <c r="L179" t="str">
        <f>_xlfn.TEXTBEFORE(_xlfn.TEXTAFTER(getmp3[[#This Row],[description]],{"Singer:","Artist:","Singer &amp; Lyrics:","Singer/Lyrics:","Singer"}),CHAR(10))</f>
        <v xml:space="preserve"> Vadda Grewal, Priya</v>
      </c>
      <c r="M179" t="str" cm="1">
        <f t="array" ref="M1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79" t="str">
        <f>_xlfn.TEXTBEFORE(_xlfn.TEXTAFTER(getmp3[[#This Row],[description]],"Composer:"),CHAR(10))</f>
        <v xml:space="preserve"> Vadda Grewal</v>
      </c>
      <c r="O179" t="str">
        <f>_xlfn.TEXTBEFORE(_xlfn.TEXTAFTER(getmp3[[#This Row],[description]],CHAR(10)&amp;"Music:"),CHAR(10))</f>
        <v xml:space="preserve"> Raka</v>
      </c>
      <c r="P179" t="e">
        <f>_xlfn.TEXTBEFORE(_xlfn.TEXTAFTER(getmp3[[#This Row],[description]],CHAR(10)&amp;"Video:"),CHAR(10))</f>
        <v>#N/A</v>
      </c>
      <c r="Q179" s="1" t="e">
        <f>HYPERLINK(_xlfn.TEXTBEFORE(_xlfn.TEXTAFTER(getmp3[[#This Row],[description]],"YouTube Music:"),CHAR(10)))</f>
        <v>#N/A</v>
      </c>
      <c r="R179" s="1" t="str">
        <f>HYPERLINK(_xlfn.TEXTBEFORE(_xlfn.TEXTAFTER(getmp3[[#This Row],[description]],"Spotify:"),CHAR(10)))</f>
        <v xml:space="preserve"> https://open.spotify.com/album/2rtOtzK8Tgx09Nb1CAO5mS</v>
      </c>
      <c r="S179" s="1" t="str">
        <f>HYPERLINK(_xlfn.TEXTBEFORE(_xlfn.TEXTAFTER(getmp3[[#This Row],[description]],"Apple Music:"),CHAR(10)))</f>
        <v xml:space="preserve"> https://music.apple.com/in/album/full-desi-2-feat-priya/1709265984</v>
      </c>
      <c r="T179" s="1" t="e">
        <f>HYPERLINK(_xlfn.TEXTBEFORE(_xlfn.TEXTAFTER(getmp3[[#This Row],[description]], "JioSaavn:"),CHAR(10)))</f>
        <v>#N/A</v>
      </c>
      <c r="U179" s="1" t="e">
        <f>HYPERLINK(_xlfn.TEXTBEFORE(_xlfn.TEXTAFTER(getmp3[[#This Row],[description]], "Instagram Reel:"),CHAR(10)))</f>
        <v>#N/A</v>
      </c>
    </row>
    <row r="180" spans="1:21" hidden="1" x14ac:dyDescent="0.3">
      <c r="A180" t="s">
        <v>11</v>
      </c>
      <c r="B180" t="s">
        <v>1333</v>
      </c>
      <c r="C180" t="s">
        <v>1327</v>
      </c>
      <c r="D180" t="s">
        <v>1332</v>
      </c>
      <c r="E180" t="s">
        <v>16</v>
      </c>
      <c r="F180" t="s">
        <v>445</v>
      </c>
      <c r="G180" t="s">
        <v>1335</v>
      </c>
      <c r="H180" t="s">
        <v>1336</v>
      </c>
      <c r="I180" t="s">
        <v>741</v>
      </c>
      <c r="J180" t="str" cm="1">
        <f t="array" ref="J1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0" t="str">
        <f>_xlfn.TEXTBEFORE(getmp3[[#This Row],[Title]],{":","(","-"})</f>
        <v xml:space="preserve">Why U Scared </v>
      </c>
      <c r="L180" t="str">
        <f>_xlfn.TEXTBEFORE(_xlfn.TEXTAFTER(getmp3[[#This Row],[description]],{"Singer:","Artist:","Singer &amp; Lyrics:","Singer/Lyrics:","Singer"}),CHAR(10))</f>
        <v xml:space="preserve"> Vadda Grewal, Priya</v>
      </c>
      <c r="M180" t="str" cm="1">
        <f t="array" ref="M1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80" t="str">
        <f>_xlfn.TEXTBEFORE(_xlfn.TEXTAFTER(getmp3[[#This Row],[description]],"Composer:"),CHAR(10))</f>
        <v xml:space="preserve"> Vadda Grewal</v>
      </c>
      <c r="O180" t="str">
        <f>_xlfn.TEXTBEFORE(_xlfn.TEXTAFTER(getmp3[[#This Row],[description]],CHAR(10)&amp;"Music:"),CHAR(10))</f>
        <v xml:space="preserve"> Raka</v>
      </c>
      <c r="P180" t="e">
        <f>_xlfn.TEXTBEFORE(_xlfn.TEXTAFTER(getmp3[[#This Row],[description]],CHAR(10)&amp;"Video:"),CHAR(10))</f>
        <v>#N/A</v>
      </c>
      <c r="Q180" s="1" t="e">
        <f>HYPERLINK(_xlfn.TEXTBEFORE(_xlfn.TEXTAFTER(getmp3[[#This Row],[description]],"YouTube Music:"),CHAR(10)))</f>
        <v>#N/A</v>
      </c>
      <c r="R180" s="1" t="str">
        <f>HYPERLINK(_xlfn.TEXTBEFORE(_xlfn.TEXTAFTER(getmp3[[#This Row],[description]],"Spotify:"),CHAR(10)))</f>
        <v xml:space="preserve"> https://open.spotify.com/album/2rtOtzK8Tgx09Nb1CAO5mS</v>
      </c>
      <c r="S180" s="1" t="str">
        <f>HYPERLINK(_xlfn.TEXTBEFORE(_xlfn.TEXTAFTER(getmp3[[#This Row],[description]],"Apple Music:"),CHAR(10)))</f>
        <v xml:space="preserve"> https://music.apple.com/in/album/full-desi-2-feat-priya/1709265984</v>
      </c>
      <c r="T180" s="1" t="e">
        <f>HYPERLINK(_xlfn.TEXTBEFORE(_xlfn.TEXTAFTER(getmp3[[#This Row],[description]], "JioSaavn:"),CHAR(10)))</f>
        <v>#N/A</v>
      </c>
      <c r="U180" s="1" t="e">
        <f>HYPERLINK(_xlfn.TEXTBEFORE(_xlfn.TEXTAFTER(getmp3[[#This Row],[description]], "Instagram Reel:"),CHAR(10)))</f>
        <v>#N/A</v>
      </c>
    </row>
    <row r="181" spans="1:21" hidden="1" x14ac:dyDescent="0.3">
      <c r="A181" t="s">
        <v>11</v>
      </c>
      <c r="B181" t="s">
        <v>1338</v>
      </c>
      <c r="C181" t="s">
        <v>1339</v>
      </c>
      <c r="D181" t="s">
        <v>1337</v>
      </c>
      <c r="E181" t="s">
        <v>16</v>
      </c>
      <c r="F181" t="s">
        <v>423</v>
      </c>
      <c r="G181" t="s">
        <v>1341</v>
      </c>
      <c r="H181" t="s">
        <v>1342</v>
      </c>
      <c r="I181" t="s">
        <v>1343</v>
      </c>
      <c r="J181" t="str" cm="1">
        <f t="array" ref="J1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1" t="str">
        <f>_xlfn.TEXTBEFORE(getmp3[[#This Row],[Title]],{":","(","-"})</f>
        <v xml:space="preserve">Dode </v>
      </c>
      <c r="L181" t="str">
        <f>_xlfn.TEXTBEFORE(_xlfn.TEXTAFTER(getmp3[[#This Row],[description]],{"Singer:","Artist:","Singer &amp; Lyrics:","Singer/Lyrics:","Singer"}),CHAR(10))</f>
        <v xml:space="preserve"> Vadda Grewal, Priya</v>
      </c>
      <c r="M181" t="str" cm="1">
        <f t="array" ref="M1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81" t="str">
        <f>_xlfn.TEXTBEFORE(_xlfn.TEXTAFTER(getmp3[[#This Row],[description]],"Composer:"),CHAR(10))</f>
        <v xml:space="preserve"> Vadda Grewal</v>
      </c>
      <c r="O181" t="str">
        <f>_xlfn.TEXTBEFORE(_xlfn.TEXTAFTER(getmp3[[#This Row],[description]],CHAR(10)&amp;"Music:"),CHAR(10))</f>
        <v xml:space="preserve"> Raka</v>
      </c>
      <c r="P181" t="e">
        <f>_xlfn.TEXTBEFORE(_xlfn.TEXTAFTER(getmp3[[#This Row],[description]],CHAR(10)&amp;"Video:"),CHAR(10))</f>
        <v>#N/A</v>
      </c>
      <c r="Q181" s="1" t="e">
        <f>HYPERLINK(_xlfn.TEXTBEFORE(_xlfn.TEXTAFTER(getmp3[[#This Row],[description]],"YouTube Music:"),CHAR(10)))</f>
        <v>#N/A</v>
      </c>
      <c r="R181" s="1" t="str">
        <f>HYPERLINK(_xlfn.TEXTBEFORE(_xlfn.TEXTAFTER(getmp3[[#This Row],[description]],"Spotify:"),CHAR(10)))</f>
        <v xml:space="preserve"> https://open.spotify.com/album/2rtOtzK8Tgx09Nb1CAO5mS</v>
      </c>
      <c r="S181" s="1" t="str">
        <f>HYPERLINK(_xlfn.TEXTBEFORE(_xlfn.TEXTAFTER(getmp3[[#This Row],[description]],"Apple Music:"),CHAR(10)))</f>
        <v xml:space="preserve"> https://music.apple.com/in/album/full-desi-2-feat-priya/1709265984</v>
      </c>
      <c r="T181" s="1" t="e">
        <f>HYPERLINK(_xlfn.TEXTBEFORE(_xlfn.TEXTAFTER(getmp3[[#This Row],[description]], "JioSaavn:"),CHAR(10)))</f>
        <v>#N/A</v>
      </c>
      <c r="U181" s="1" t="e">
        <f>HYPERLINK(_xlfn.TEXTBEFORE(_xlfn.TEXTAFTER(getmp3[[#This Row],[description]], "Instagram Reel:"),CHAR(10)))</f>
        <v>#N/A</v>
      </c>
    </row>
    <row r="182" spans="1:21" hidden="1" x14ac:dyDescent="0.3">
      <c r="A182" t="s">
        <v>11</v>
      </c>
      <c r="B182" t="s">
        <v>1345</v>
      </c>
      <c r="C182" t="s">
        <v>1339</v>
      </c>
      <c r="D182" t="s">
        <v>1344</v>
      </c>
      <c r="E182" t="s">
        <v>16</v>
      </c>
      <c r="F182" t="s">
        <v>1347</v>
      </c>
      <c r="G182" t="s">
        <v>1348</v>
      </c>
      <c r="H182" t="s">
        <v>1349</v>
      </c>
      <c r="I182" t="s">
        <v>1350</v>
      </c>
      <c r="J182" t="str" cm="1">
        <f t="array" ref="J1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2" t="str">
        <f>_xlfn.TEXTBEFORE(getmp3[[#This Row],[Title]],{":","(","-"})</f>
        <v xml:space="preserve">Full Desi 2 </v>
      </c>
      <c r="L182" t="str">
        <f>_xlfn.TEXTBEFORE(_xlfn.TEXTAFTER(getmp3[[#This Row],[description]],{"Singer:","Artist:","Singer &amp; Lyrics:","Singer/Lyrics:","Singer"}),CHAR(10))</f>
        <v xml:space="preserve"> Vadda Grewal, Priya</v>
      </c>
      <c r="M182" t="str" cm="1">
        <f t="array" ref="M1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 Raka</v>
      </c>
      <c r="N182" t="str">
        <f>_xlfn.TEXTBEFORE(_xlfn.TEXTAFTER(getmp3[[#This Row],[description]],"Composer:"),CHAR(10))</f>
        <v xml:space="preserve"> Vadda Grewal</v>
      </c>
      <c r="O182" t="str">
        <f>_xlfn.TEXTBEFORE(_xlfn.TEXTAFTER(getmp3[[#This Row],[description]],CHAR(10)&amp;"Music:"),CHAR(10))</f>
        <v xml:space="preserve"> Raka</v>
      </c>
      <c r="P182" t="e">
        <f>_xlfn.TEXTBEFORE(_xlfn.TEXTAFTER(getmp3[[#This Row],[description]],CHAR(10)&amp;"Video:"),CHAR(10))</f>
        <v>#N/A</v>
      </c>
      <c r="Q182" s="1" t="e">
        <f>HYPERLINK(_xlfn.TEXTBEFORE(_xlfn.TEXTAFTER(getmp3[[#This Row],[description]],"YouTube Music:"),CHAR(10)))</f>
        <v>#N/A</v>
      </c>
      <c r="R182" s="1" t="str">
        <f>HYPERLINK(_xlfn.TEXTBEFORE(_xlfn.TEXTAFTER(getmp3[[#This Row],[description]],"Spotify:"),CHAR(10)))</f>
        <v xml:space="preserve"> https://open.spotify.com/album/2rtOtzK8Tgx09Nb1CAO5mS</v>
      </c>
      <c r="S182" s="1" t="str">
        <f>HYPERLINK(_xlfn.TEXTBEFORE(_xlfn.TEXTAFTER(getmp3[[#This Row],[description]],"Apple Music:"),CHAR(10)))</f>
        <v xml:space="preserve"> https://music.apple.com/in/album/full-desi-2-feat-priya/1709265984</v>
      </c>
      <c r="T182" s="1" t="e">
        <f>HYPERLINK(_xlfn.TEXTBEFORE(_xlfn.TEXTAFTER(getmp3[[#This Row],[description]], "JioSaavn:"),CHAR(10)))</f>
        <v>#N/A</v>
      </c>
      <c r="U182" s="1" t="e">
        <f>HYPERLINK(_xlfn.TEXTBEFORE(_xlfn.TEXTAFTER(getmp3[[#This Row],[description]], "Instagram Reel:"),CHAR(10)))</f>
        <v>#N/A</v>
      </c>
    </row>
    <row r="183" spans="1:21" hidden="1" x14ac:dyDescent="0.3">
      <c r="A183" t="s">
        <v>11</v>
      </c>
      <c r="B183" t="s">
        <v>1352</v>
      </c>
      <c r="C183" t="s">
        <v>1353</v>
      </c>
      <c r="D183" t="s">
        <v>1351</v>
      </c>
      <c r="E183" t="s">
        <v>16</v>
      </c>
      <c r="F183" t="s">
        <v>49</v>
      </c>
      <c r="G183" t="s">
        <v>1355</v>
      </c>
      <c r="H183" t="s">
        <v>1356</v>
      </c>
      <c r="I183" t="s">
        <v>1357</v>
      </c>
      <c r="J183" t="str" cm="1">
        <f t="array" ref="J1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3" t="str">
        <f>_xlfn.TEXTBEFORE(getmp3[[#This Row],[Title]],{":","(","-"})</f>
        <v xml:space="preserve">Indigator </v>
      </c>
      <c r="L183" t="str">
        <f>_xlfn.TEXTBEFORE(_xlfn.TEXTAFTER(getmp3[[#This Row],[description]],{"Singer:","Artist:","Singer &amp; Lyrics:","Singer/Lyrics:","Singer"}),CHAR(10))</f>
        <v xml:space="preserve"> Vadda Grewal &amp; Deepak Dhillon</v>
      </c>
      <c r="M183" t="str" cm="1">
        <f t="array" ref="M1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Danny</v>
      </c>
      <c r="N183" t="str">
        <f>_xlfn.TEXTBEFORE(_xlfn.TEXTAFTER(getmp3[[#This Row],[description]],"Composer:"),CHAR(10))</f>
        <v xml:space="preserve"> Vadda Grewal</v>
      </c>
      <c r="O183" t="str">
        <f>_xlfn.TEXTBEFORE(_xlfn.TEXTAFTER(getmp3[[#This Row],[description]],CHAR(10)&amp;"Music:"),CHAR(10))</f>
        <v xml:space="preserve"> Nikk Muzik </v>
      </c>
      <c r="P183" t="e">
        <f>_xlfn.TEXTBEFORE(_xlfn.TEXTAFTER(getmp3[[#This Row],[description]],CHAR(10)&amp;"Video:"),CHAR(10))</f>
        <v>#N/A</v>
      </c>
      <c r="Q183" s="1" t="e">
        <f>HYPERLINK(_xlfn.TEXTBEFORE(_xlfn.TEXTAFTER(getmp3[[#This Row],[description]],"YouTube Music:"),CHAR(10)))</f>
        <v>#N/A</v>
      </c>
      <c r="R183" s="1" t="str">
        <f>HYPERLINK(_xlfn.TEXTBEFORE(_xlfn.TEXTAFTER(getmp3[[#This Row],[description]],"Spotify:"),CHAR(10)))</f>
        <v xml:space="preserve"> https://open.spotify.com/album/0Rx3ZZVwNfz8odsFRvFhzh</v>
      </c>
      <c r="S183" s="1" t="str">
        <f>HYPERLINK(_xlfn.TEXTBEFORE(_xlfn.TEXTAFTER(getmp3[[#This Row],[description]],"Apple Music:"),CHAR(10)))</f>
        <v xml:space="preserve"> https://music.apple.com/in/album/indigator-from-full-desi-2-single/1708341167</v>
      </c>
      <c r="T183" s="1" t="e">
        <f>HYPERLINK(_xlfn.TEXTBEFORE(_xlfn.TEXTAFTER(getmp3[[#This Row],[description]], "JioSaavn:"),CHAR(10)))</f>
        <v>#N/A</v>
      </c>
      <c r="U183" s="1" t="e">
        <f>HYPERLINK(_xlfn.TEXTBEFORE(_xlfn.TEXTAFTER(getmp3[[#This Row],[description]], "Instagram Reel:"),CHAR(10)))</f>
        <v>#N/A</v>
      </c>
    </row>
    <row r="184" spans="1:21" hidden="1" x14ac:dyDescent="0.3">
      <c r="A184" t="s">
        <v>11</v>
      </c>
      <c r="B184" t="s">
        <v>1359</v>
      </c>
      <c r="C184" t="s">
        <v>1360</v>
      </c>
      <c r="D184" t="s">
        <v>1358</v>
      </c>
      <c r="E184" t="s">
        <v>16</v>
      </c>
      <c r="F184" t="s">
        <v>1032</v>
      </c>
      <c r="G184" t="s">
        <v>1362</v>
      </c>
      <c r="H184" t="s">
        <v>1363</v>
      </c>
      <c r="I184" t="s">
        <v>1364</v>
      </c>
      <c r="J184" t="str" cm="1">
        <f t="array" ref="J1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4" t="str">
        <f>_xlfn.TEXTBEFORE(getmp3[[#This Row],[Title]],{":","(","-"})</f>
        <v xml:space="preserve">Moh </v>
      </c>
      <c r="L184" t="str">
        <f>_xlfn.TEXTBEFORE(_xlfn.TEXTAFTER(getmp3[[#This Row],[description]],{"Singer:","Artist:","Singer &amp; Lyrics:","Singer/Lyrics:","Singer"}),CHAR(10))</f>
        <v xml:space="preserve"> Satbir Aujla</v>
      </c>
      <c r="M184" t="str" cm="1">
        <f t="array" ref="M1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184" t="str">
        <f>_xlfn.TEXTBEFORE(_xlfn.TEXTAFTER(getmp3[[#This Row],[description]],"Composer:"),CHAR(10))</f>
        <v xml:space="preserve"> Satbir Aujla</v>
      </c>
      <c r="O184" t="str">
        <f>_xlfn.TEXTBEFORE(_xlfn.TEXTAFTER(getmp3[[#This Row],[description]],CHAR(10)&amp;"Music:"),CHAR(10))</f>
        <v xml:space="preserve"> Deol Harman</v>
      </c>
      <c r="P184" t="e">
        <f>_xlfn.TEXTBEFORE(_xlfn.TEXTAFTER(getmp3[[#This Row],[description]],CHAR(10)&amp;"Video:"),CHAR(10))</f>
        <v>#N/A</v>
      </c>
      <c r="Q184" s="1" t="e">
        <f>HYPERLINK(_xlfn.TEXTBEFORE(_xlfn.TEXTAFTER(getmp3[[#This Row],[description]],"YouTube Music:"),CHAR(10)))</f>
        <v>#N/A</v>
      </c>
      <c r="R184" s="1" t="str">
        <f>HYPERLINK(_xlfn.TEXTBEFORE(_xlfn.TEXTAFTER(getmp3[[#This Row],[description]],"Spotify:"),CHAR(10)))</f>
        <v xml:space="preserve"> https://open.spotify.com/album/7xPxPnttaerVFs2hqC0bJr</v>
      </c>
      <c r="S184" s="1" t="e">
        <f>HYPERLINK(_xlfn.TEXTBEFORE(_xlfn.TEXTAFTER(getmp3[[#This Row],[description]],"Apple Music:"),CHAR(10)))</f>
        <v>#N/A</v>
      </c>
      <c r="T184" s="1" t="e">
        <f>HYPERLINK(_xlfn.TEXTBEFORE(_xlfn.TEXTAFTER(getmp3[[#This Row],[description]], "JioSaavn:"),CHAR(10)))</f>
        <v>#N/A</v>
      </c>
      <c r="U184" s="1" t="e">
        <f>HYPERLINK(_xlfn.TEXTBEFORE(_xlfn.TEXTAFTER(getmp3[[#This Row],[description]], "Instagram Reel:"),CHAR(10)))</f>
        <v>#N/A</v>
      </c>
    </row>
    <row r="185" spans="1:21" hidden="1" x14ac:dyDescent="0.3">
      <c r="A185" t="s">
        <v>11</v>
      </c>
      <c r="B185" t="s">
        <v>1366</v>
      </c>
      <c r="C185" t="s">
        <v>1367</v>
      </c>
      <c r="D185" t="s">
        <v>1365</v>
      </c>
      <c r="E185" t="s">
        <v>1369</v>
      </c>
      <c r="F185" t="s">
        <v>1204</v>
      </c>
      <c r="G185" t="s">
        <v>1370</v>
      </c>
      <c r="H185" t="s">
        <v>1371</v>
      </c>
      <c r="I185" t="s">
        <v>1372</v>
      </c>
      <c r="J185" t="str" cm="1">
        <f t="array" ref="J1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5" t="str">
        <f>_xlfn.TEXTBEFORE(getmp3[[#This Row],[Title]],{":","(","-"})</f>
        <v xml:space="preserve">Dupatta </v>
      </c>
      <c r="L185" t="str">
        <f>IF(
    ISNUMBER(SEARCH("Singer", getmp3[[#This Row],[description]])),
    TRIM(_xlfn.TEXTBEFORE(_xlfn.TEXTAFTER(_xlfn.TEXTAFTER(getmp3[[#This Row],[description]], "Singer"), {":","-"}), CHAR(10), , , 1)),
    "NILL"
)</f>
        <v>Lucas</v>
      </c>
      <c r="M185" t="str" cm="1">
        <f t="array" ref="M1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185" t="str">
        <f>_xlfn.TEXTBEFORE(_xlfn.TEXTAFTER(getmp3[[#This Row],[description]],"Composer:"),CHAR(10))</f>
        <v xml:space="preserve"> Lucas</v>
      </c>
      <c r="O185" t="str">
        <f>_xlfn.TEXTBEFORE(_xlfn.TEXTAFTER(getmp3[[#This Row],[description]],CHAR(10)&amp;"Music:"),CHAR(10))</f>
        <v xml:space="preserve"> V Barot </v>
      </c>
      <c r="P185" t="e">
        <f>_xlfn.TEXTBEFORE(_xlfn.TEXTAFTER(getmp3[[#This Row],[description]],CHAR(10)&amp;"Video:"),CHAR(10))</f>
        <v>#N/A</v>
      </c>
      <c r="Q185" s="1" t="e">
        <f>HYPERLINK(_xlfn.TEXTBEFORE(_xlfn.TEXTAFTER(getmp3[[#This Row],[description]],"YouTube Music:"),CHAR(10)))</f>
        <v>#N/A</v>
      </c>
      <c r="R185" s="1" t="str">
        <f>HYPERLINK(_xlfn.TEXTBEFORE(_xlfn.TEXTAFTER(getmp3[[#This Row],[description]],"Spotify:"),CHAR(10)))</f>
        <v xml:space="preserve"> https://open.spotify.com/album/2OQTO0gDnzraKVDmtf7PWA</v>
      </c>
      <c r="S185" s="1" t="str">
        <f>HYPERLINK(_xlfn.TEXTBEFORE(_xlfn.TEXTAFTER(getmp3[[#This Row],[description]],"Apple Music:"),CHAR(10)))</f>
        <v xml:space="preserve"> https://music.apple.com/in/album/dupatta-single/1707346069</v>
      </c>
      <c r="T185" s="1" t="e">
        <f>HYPERLINK(_xlfn.TEXTBEFORE(_xlfn.TEXTAFTER(getmp3[[#This Row],[description]], "JioSaavn:"),CHAR(10)))</f>
        <v>#N/A</v>
      </c>
      <c r="U185" s="1" t="e">
        <f>HYPERLINK(_xlfn.TEXTBEFORE(_xlfn.TEXTAFTER(getmp3[[#This Row],[description]], "Instagram Reel:"),CHAR(10)))</f>
        <v>#N/A</v>
      </c>
    </row>
    <row r="186" spans="1:21" hidden="1" x14ac:dyDescent="0.3">
      <c r="A186" t="s">
        <v>11</v>
      </c>
      <c r="B186" t="s">
        <v>1374</v>
      </c>
      <c r="C186" t="s">
        <v>1375</v>
      </c>
      <c r="D186" t="s">
        <v>1373</v>
      </c>
      <c r="E186" t="s">
        <v>16</v>
      </c>
      <c r="F186" t="s">
        <v>1377</v>
      </c>
      <c r="G186" t="s">
        <v>1378</v>
      </c>
      <c r="H186" t="s">
        <v>1379</v>
      </c>
      <c r="I186" t="s">
        <v>1380</v>
      </c>
      <c r="J186" t="str" cm="1">
        <f t="array" ref="J1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6" t="str">
        <f>_xlfn.TEXTBEFORE(getmp3[[#This Row],[Title]],{":","(","-"})</f>
        <v xml:space="preserve">Glock </v>
      </c>
      <c r="L186" t="str">
        <f>_xlfn.TEXTBEFORE(_xlfn.TEXTAFTER(getmp3[[#This Row],[description]],{"Singer:","Artist:","Singer &amp; Lyrics:","Singer/Lyrics:","Singer"}),CHAR(10))</f>
        <v xml:space="preserve"> Karan Randhawa</v>
      </c>
      <c r="M186" t="str" cm="1">
        <f t="array" ref="M1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86" t="str">
        <f>_xlfn.TEXTBEFORE(_xlfn.TEXTAFTER(getmp3[[#This Row],[description]],"Composer:"),CHAR(10))</f>
        <v xml:space="preserve"> Lucas</v>
      </c>
      <c r="O186" t="str">
        <f>_xlfn.TEXTBEFORE(_xlfn.TEXTAFTER(getmp3[[#This Row],[description]],CHAR(10)&amp;"Music:"),CHAR(10))</f>
        <v xml:space="preserve"> Raka Music</v>
      </c>
      <c r="P186" t="e">
        <f>_xlfn.TEXTBEFORE(_xlfn.TEXTAFTER(getmp3[[#This Row],[description]],CHAR(10)&amp;"Video:"),CHAR(10))</f>
        <v>#N/A</v>
      </c>
      <c r="Q186" s="1" t="e">
        <f>HYPERLINK(_xlfn.TEXTBEFORE(_xlfn.TEXTAFTER(getmp3[[#This Row],[description]],"YouTube Music:"),CHAR(10)))</f>
        <v>#N/A</v>
      </c>
      <c r="R186" s="1" t="str">
        <f>HYPERLINK(_xlfn.TEXTBEFORE(_xlfn.TEXTAFTER(getmp3[[#This Row],[description]],"Spotify:"),CHAR(10)))</f>
        <v xml:space="preserve"> https://bit.ly/42x9d6l</v>
      </c>
      <c r="S186" s="1" t="str">
        <f>HYPERLINK(_xlfn.TEXTBEFORE(_xlfn.TEXTAFTER(getmp3[[#This Row],[description]],"Apple Music:"),CHAR(10)))</f>
        <v xml:space="preserve"> https://bit.ly/3Ja3Oeo</v>
      </c>
      <c r="T186" s="1" t="e">
        <f>HYPERLINK(_xlfn.TEXTBEFORE(_xlfn.TEXTAFTER(getmp3[[#This Row],[description]], "JioSaavn:"),CHAR(10)))</f>
        <v>#N/A</v>
      </c>
      <c r="U186" s="1" t="e">
        <f>HYPERLINK(_xlfn.TEXTBEFORE(_xlfn.TEXTAFTER(getmp3[[#This Row],[description]], "Instagram Reel:"),CHAR(10)))</f>
        <v>#N/A</v>
      </c>
    </row>
    <row r="187" spans="1:21" x14ac:dyDescent="0.3">
      <c r="A187" t="s">
        <v>11</v>
      </c>
      <c r="B187" t="s">
        <v>1382</v>
      </c>
      <c r="C187" t="s">
        <v>1383</v>
      </c>
      <c r="D187" t="s">
        <v>1381</v>
      </c>
      <c r="E187" t="s">
        <v>16</v>
      </c>
      <c r="F187" t="s">
        <v>1385</v>
      </c>
      <c r="G187" t="s">
        <v>1386</v>
      </c>
      <c r="H187" t="s">
        <v>1387</v>
      </c>
      <c r="I187" t="s">
        <v>851</v>
      </c>
      <c r="J187" t="str" cm="1">
        <f t="array" ref="J1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7" t="str">
        <f>_xlfn.TEXTBEFORE(getmp3[[#This Row],[Title]],{":","(","-"})</f>
        <v xml:space="preserve">Sahi Kehnda C Bapu </v>
      </c>
      <c r="L187" t="e">
        <f>_xlfn.TEXTBEFORE(_xlfn.TEXTAFTER(getmp3[[#This Row],[description]],{"Singer:","Artist:","Singer &amp; Lyrics:","Singer/Lyrics:","Singer"}),CHAR(10))</f>
        <v>#N/A</v>
      </c>
      <c r="M187" t="str" cm="1">
        <f t="array" ref="M1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87" t="e">
        <f>_xlfn.TEXTBEFORE(_xlfn.TEXTAFTER(getmp3[[#This Row],[description]],"Composer:"),CHAR(10))</f>
        <v>#N/A</v>
      </c>
      <c r="O187" t="e">
        <f>_xlfn.TEXTBEFORE(_xlfn.TEXTAFTER(getmp3[[#This Row],[description]],CHAR(10)&amp;"Music :"),CHAR(10))</f>
        <v>#N/A</v>
      </c>
      <c r="P187" t="e">
        <f>_xlfn.TEXTBEFORE(_xlfn.TEXTAFTER(getmp3[[#This Row],[description]],CHAR(10)&amp;"Video:"),CHAR(10))</f>
        <v>#N/A</v>
      </c>
      <c r="Q187" s="1" t="e">
        <f>HYPERLINK(_xlfn.TEXTBEFORE(_xlfn.TEXTAFTER(getmp3[[#This Row],[description]],"YouTube Music:"),CHAR(10)))</f>
        <v>#N/A</v>
      </c>
      <c r="R187" s="1" t="e">
        <f>HYPERLINK(_xlfn.TEXTBEFORE(_xlfn.TEXTAFTER(getmp3[[#This Row],[description]],"Spotify:"),CHAR(10)))</f>
        <v>#N/A</v>
      </c>
      <c r="S187" s="1" t="e">
        <f>HYPERLINK(_xlfn.TEXTBEFORE(_xlfn.TEXTAFTER(getmp3[[#This Row],[description]],"Apple Music:"),CHAR(10)))</f>
        <v>#N/A</v>
      </c>
      <c r="T187" s="1" t="e">
        <f>HYPERLINK(_xlfn.TEXTBEFORE(_xlfn.TEXTAFTER(getmp3[[#This Row],[description]], "JioSaavn:"),CHAR(10)))</f>
        <v>#N/A</v>
      </c>
      <c r="U187" s="1" t="e">
        <f>HYPERLINK(_xlfn.TEXTBEFORE(_xlfn.TEXTAFTER(getmp3[[#This Row],[description]], "Instagram Reel:"),CHAR(10)))</f>
        <v>#N/A</v>
      </c>
    </row>
    <row r="188" spans="1:21" hidden="1" x14ac:dyDescent="0.3">
      <c r="A188" t="s">
        <v>11</v>
      </c>
      <c r="B188" t="s">
        <v>1389</v>
      </c>
      <c r="C188" t="s">
        <v>1390</v>
      </c>
      <c r="D188" t="s">
        <v>1388</v>
      </c>
      <c r="E188" t="s">
        <v>16</v>
      </c>
      <c r="F188" t="s">
        <v>1392</v>
      </c>
      <c r="G188" t="s">
        <v>1393</v>
      </c>
      <c r="H188" t="s">
        <v>1394</v>
      </c>
      <c r="I188" t="s">
        <v>1395</v>
      </c>
      <c r="J188" t="str" cm="1">
        <f t="array" ref="J1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8" t="str">
        <f>_xlfn.TEXTBEFORE(getmp3[[#This Row],[Title]],{":","(","-"})</f>
        <v xml:space="preserve">Saza By Khan Saab </v>
      </c>
      <c r="L188" t="str">
        <f>_xlfn.TEXTBEFORE(_xlfn.TEXTAFTER(getmp3[[#This Row],[description]],{"Singer:","Artist:","Singer &amp; Lyrics:","Singer/Lyrics:","Singer"}),CHAR(10))</f>
        <v xml:space="preserve"> Khab Saab</v>
      </c>
      <c r="M188" t="str" cm="1">
        <f t="array" ref="M1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88" t="str">
        <f>_xlfn.TEXTBEFORE(_xlfn.TEXTAFTER(getmp3[[#This Row],[description]],"Composer:"),CHAR(10))</f>
        <v xml:space="preserve"> Lucas</v>
      </c>
      <c r="O188" t="str">
        <f>_xlfn.TEXTBEFORE(_xlfn.TEXTAFTER(getmp3[[#This Row],[description]],CHAR(10)&amp;"Music:"),CHAR(10))</f>
        <v xml:space="preserve"> V Barot</v>
      </c>
      <c r="P188" t="e">
        <f>_xlfn.TEXTBEFORE(_xlfn.TEXTAFTER(getmp3[[#This Row],[description]],CHAR(10)&amp;"Video:"),CHAR(10))</f>
        <v>#N/A</v>
      </c>
      <c r="Q188" s="1" t="e">
        <f>HYPERLINK(_xlfn.TEXTBEFORE(_xlfn.TEXTAFTER(getmp3[[#This Row],[description]],"YouTube Music:"),CHAR(10)))</f>
        <v>#N/A</v>
      </c>
      <c r="R188" s="1" t="str">
        <f>HYPERLINK(_xlfn.TEXTBEFORE(_xlfn.TEXTAFTER(getmp3[[#This Row],[description]],"Spotify:"),CHAR(10)))</f>
        <v xml:space="preserve"> https://open.spotify.com/track/68Z2tyJ2wqlltJYGN0apoH</v>
      </c>
      <c r="S188" s="1" t="str">
        <f>HYPERLINK(_xlfn.TEXTBEFORE(_xlfn.TEXTAFTER(getmp3[[#This Row],[description]],"Apple Music:"),CHAR(10)))</f>
        <v xml:space="preserve"> https://music.apple.com/in/album/saza/1696455990?i=1696455997</v>
      </c>
      <c r="T188" s="1" t="e">
        <f>HYPERLINK(_xlfn.TEXTBEFORE(_xlfn.TEXTAFTER(getmp3[[#This Row],[description]], "JioSaavn:"),CHAR(10)))</f>
        <v>#N/A</v>
      </c>
      <c r="U188" s="1" t="e">
        <f>HYPERLINK(_xlfn.TEXTBEFORE(_xlfn.TEXTAFTER(getmp3[[#This Row],[description]], "Instagram Reel:"),CHAR(10)))</f>
        <v>#N/A</v>
      </c>
    </row>
    <row r="189" spans="1:21" x14ac:dyDescent="0.3">
      <c r="A189" t="s">
        <v>11</v>
      </c>
      <c r="B189" t="s">
        <v>1397</v>
      </c>
      <c r="C189" t="s">
        <v>1398</v>
      </c>
      <c r="D189" t="s">
        <v>1396</v>
      </c>
      <c r="E189" t="s">
        <v>16</v>
      </c>
      <c r="F189" t="s">
        <v>1400</v>
      </c>
      <c r="G189" t="s">
        <v>1401</v>
      </c>
      <c r="H189" t="s">
        <v>1402</v>
      </c>
      <c r="I189" t="s">
        <v>1403</v>
      </c>
      <c r="J189" t="str" cm="1">
        <f t="array" ref="J1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89" t="str">
        <f>_xlfn.TEXTBEFORE(getmp3[[#This Row],[Title]],{":","(","-"})</f>
        <v xml:space="preserve">Menu Raj Karan De Lai Kise Di Sardari Di Lod Nai </v>
      </c>
      <c r="L189" t="e">
        <f>_xlfn.TEXTBEFORE(_xlfn.TEXTAFTER(getmp3[[#This Row],[description]],{"Singer:","Artist:","Singer &amp; Lyrics:","Singer/Lyrics:","Singer"}),CHAR(10))</f>
        <v>#N/A</v>
      </c>
      <c r="M189" t="str" cm="1">
        <f t="array" ref="M1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89" t="e">
        <f>_xlfn.TEXTBEFORE(_xlfn.TEXTAFTER(getmp3[[#This Row],[description]],"Composer:"),CHAR(10))</f>
        <v>#N/A</v>
      </c>
      <c r="O189" t="e">
        <f>_xlfn.TEXTBEFORE(_xlfn.TEXTAFTER(getmp3[[#This Row],[description]],CHAR(10)&amp;"Music :"),CHAR(10))</f>
        <v>#N/A</v>
      </c>
      <c r="P189" t="e">
        <f>_xlfn.TEXTBEFORE(_xlfn.TEXTAFTER(getmp3[[#This Row],[description]],CHAR(10)&amp;"Video:"),CHAR(10))</f>
        <v>#N/A</v>
      </c>
      <c r="Q189" s="1" t="e">
        <f>HYPERLINK(_xlfn.TEXTBEFORE(_xlfn.TEXTAFTER(getmp3[[#This Row],[description]],"YouTube Music:"),CHAR(10)))</f>
        <v>#N/A</v>
      </c>
      <c r="R189" s="1" t="e">
        <f>HYPERLINK(_xlfn.TEXTBEFORE(_xlfn.TEXTAFTER(getmp3[[#This Row],[description]],"Spotify:"),CHAR(10)))</f>
        <v>#N/A</v>
      </c>
      <c r="S189" s="1" t="e">
        <f>HYPERLINK(_xlfn.TEXTBEFORE(_xlfn.TEXTAFTER(getmp3[[#This Row],[description]],"Apple Music:"),CHAR(10)))</f>
        <v>#N/A</v>
      </c>
      <c r="T189" s="1" t="e">
        <f>HYPERLINK(_xlfn.TEXTBEFORE(_xlfn.TEXTAFTER(getmp3[[#This Row],[description]], "JioSaavn:"),CHAR(10)))</f>
        <v>#N/A</v>
      </c>
      <c r="U189" s="1" t="e">
        <f>HYPERLINK(_xlfn.TEXTBEFORE(_xlfn.TEXTAFTER(getmp3[[#This Row],[description]], "Instagram Reel:"),CHAR(10)))</f>
        <v>#N/A</v>
      </c>
    </row>
    <row r="190" spans="1:21" x14ac:dyDescent="0.3">
      <c r="A190" t="s">
        <v>11</v>
      </c>
      <c r="B190" t="s">
        <v>1405</v>
      </c>
      <c r="C190" t="s">
        <v>1398</v>
      </c>
      <c r="D190" t="s">
        <v>1404</v>
      </c>
      <c r="E190" t="s">
        <v>16</v>
      </c>
      <c r="F190" t="s">
        <v>870</v>
      </c>
      <c r="G190" t="s">
        <v>1407</v>
      </c>
      <c r="H190" t="s">
        <v>1408</v>
      </c>
      <c r="I190" t="s">
        <v>1409</v>
      </c>
      <c r="J190" t="str" cm="1">
        <f t="array" ref="J1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0" t="str">
        <f>_xlfn.TEXTBEFORE(getmp3[[#This Row],[Title]],{":","(","-"})</f>
        <v xml:space="preserve">Number Den De Chakkr Ch Gadaila Kutt </v>
      </c>
      <c r="L190" t="e">
        <f>_xlfn.TEXTBEFORE(_xlfn.TEXTAFTER(getmp3[[#This Row],[description]],{"Singer:","Artist:","Singer &amp; Lyrics:","Singer/Lyrics:","Singer"}),CHAR(10))</f>
        <v>#N/A</v>
      </c>
      <c r="M190" t="str" cm="1">
        <f t="array" ref="M1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90" t="e">
        <f>_xlfn.TEXTBEFORE(_xlfn.TEXTAFTER(getmp3[[#This Row],[description]],"Composer:"),CHAR(10))</f>
        <v>#N/A</v>
      </c>
      <c r="O190" t="e">
        <f>_xlfn.TEXTBEFORE(_xlfn.TEXTAFTER(getmp3[[#This Row],[description]],CHAR(10)&amp;"Music :"),CHAR(10))</f>
        <v>#N/A</v>
      </c>
      <c r="P190" t="e">
        <f>_xlfn.TEXTBEFORE(_xlfn.TEXTAFTER(getmp3[[#This Row],[description]],CHAR(10)&amp;"Video:"),CHAR(10))</f>
        <v>#N/A</v>
      </c>
      <c r="Q190" s="1" t="e">
        <f>HYPERLINK(_xlfn.TEXTBEFORE(_xlfn.TEXTAFTER(getmp3[[#This Row],[description]],"YouTube Music:"),CHAR(10)))</f>
        <v>#N/A</v>
      </c>
      <c r="R190" s="1" t="e">
        <f>HYPERLINK(_xlfn.TEXTBEFORE(_xlfn.TEXTAFTER(getmp3[[#This Row],[description]],"Spotify:"),CHAR(10)))</f>
        <v>#N/A</v>
      </c>
      <c r="S190" s="1" t="e">
        <f>HYPERLINK(_xlfn.TEXTBEFORE(_xlfn.TEXTAFTER(getmp3[[#This Row],[description]],"Apple Music:"),CHAR(10)))</f>
        <v>#N/A</v>
      </c>
      <c r="T190" s="1" t="e">
        <f>HYPERLINK(_xlfn.TEXTBEFORE(_xlfn.TEXTAFTER(getmp3[[#This Row],[description]], "JioSaavn:"),CHAR(10)))</f>
        <v>#N/A</v>
      </c>
      <c r="U190" s="1" t="e">
        <f>HYPERLINK(_xlfn.TEXTBEFORE(_xlfn.TEXTAFTER(getmp3[[#This Row],[description]], "Instagram Reel:"),CHAR(10)))</f>
        <v>#N/A</v>
      </c>
    </row>
    <row r="191" spans="1:21" hidden="1" x14ac:dyDescent="0.3">
      <c r="A191" t="s">
        <v>11</v>
      </c>
      <c r="B191" t="s">
        <v>1411</v>
      </c>
      <c r="C191" t="s">
        <v>1412</v>
      </c>
      <c r="D191" t="s">
        <v>1410</v>
      </c>
      <c r="E191" t="s">
        <v>16</v>
      </c>
      <c r="F191" t="s">
        <v>1414</v>
      </c>
      <c r="G191" t="s">
        <v>1415</v>
      </c>
      <c r="H191" t="s">
        <v>1416</v>
      </c>
      <c r="I191" t="s">
        <v>1417</v>
      </c>
      <c r="J191" t="str" cm="1">
        <f t="array" ref="J1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1" t="str">
        <f>_xlfn.TEXTBEFORE(getmp3[[#This Row],[Title]],{":","(","-"})</f>
        <v xml:space="preserve">Asle Nal Yari </v>
      </c>
      <c r="L191" t="str">
        <f>_xlfn.TEXTBEFORE(_xlfn.TEXTAFTER(getmp3[[#This Row],[description]],{"Singer:","Artist:","Singer &amp; Lyrics:","Singer/Lyrics:","Singer"}),CHAR(10))</f>
        <v xml:space="preserve"> Lucas </v>
      </c>
      <c r="M191" t="str" cm="1">
        <f t="array" ref="M1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91" t="str">
        <f>_xlfn.TEXTBEFORE(_xlfn.TEXTAFTER(getmp3[[#This Row],[description]],"Composer:"),CHAR(10))</f>
        <v xml:space="preserve"> Lucas</v>
      </c>
      <c r="O191" t="str">
        <f>_xlfn.TEXTBEFORE(_xlfn.TEXTAFTER(getmp3[[#This Row],[description]],CHAR(10)&amp;"Music:"),CHAR(10))</f>
        <v xml:space="preserve"> Deep Jandu</v>
      </c>
      <c r="P191" t="e">
        <f>_xlfn.TEXTBEFORE(_xlfn.TEXTAFTER(getmp3[[#This Row],[description]],CHAR(10)&amp;"Video:"),CHAR(10))</f>
        <v>#N/A</v>
      </c>
      <c r="Q191" s="1" t="e">
        <f>HYPERLINK(_xlfn.TEXTBEFORE(_xlfn.TEXTAFTER(getmp3[[#This Row],[description]],"YouTube Music:"),CHAR(10)))</f>
        <v>#N/A</v>
      </c>
      <c r="R191" s="1" t="str">
        <f>HYPERLINK(_xlfn.TEXTBEFORE(_xlfn.TEXTAFTER(getmp3[[#This Row],[description]],"Spotify:"),CHAR(10)))</f>
        <v xml:space="preserve"> https://open.spotify.com/track/0FJABfECHHo4494fHBFn6t</v>
      </c>
      <c r="S191" s="1" t="str">
        <f>HYPERLINK(_xlfn.TEXTBEFORE(_xlfn.TEXTAFTER(getmp3[[#This Row],[description]],"Apple Music:"),CHAR(10)))</f>
        <v xml:space="preserve"> https://music.apple.com/in/album/asle-nal-yari/1696455990?i=1696455996</v>
      </c>
      <c r="T191" s="1" t="e">
        <f>HYPERLINK(_xlfn.TEXTBEFORE(_xlfn.TEXTAFTER(getmp3[[#This Row],[description]], "JioSaavn:"),CHAR(10)))</f>
        <v>#N/A</v>
      </c>
      <c r="U191" s="1" t="e">
        <f>HYPERLINK(_xlfn.TEXTBEFORE(_xlfn.TEXTAFTER(getmp3[[#This Row],[description]], "Instagram Reel:"),CHAR(10)))</f>
        <v>#N/A</v>
      </c>
    </row>
    <row r="192" spans="1:21" x14ac:dyDescent="0.3">
      <c r="A192" t="s">
        <v>11</v>
      </c>
      <c r="B192" t="s">
        <v>1419</v>
      </c>
      <c r="C192" t="s">
        <v>1420</v>
      </c>
      <c r="D192" t="s">
        <v>1418</v>
      </c>
      <c r="E192" t="s">
        <v>16</v>
      </c>
      <c r="F192" t="s">
        <v>1422</v>
      </c>
      <c r="G192" t="s">
        <v>1155</v>
      </c>
      <c r="H192" t="s">
        <v>1423</v>
      </c>
      <c r="I192" t="s">
        <v>1238</v>
      </c>
      <c r="J192" t="str" cm="1">
        <f t="array" ref="J1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2" t="str">
        <f>_xlfn.TEXTBEFORE(getmp3[[#This Row],[Title]],{":","(","-"})</f>
        <v xml:space="preserve">Badi Vadia Laggi Aadi Teri Gal </v>
      </c>
      <c r="L192" t="e">
        <f>_xlfn.TEXTBEFORE(_xlfn.TEXTAFTER(getmp3[[#This Row],[description]],{"Singer:","Artist:","Singer &amp; Lyrics:","Singer/Lyrics:","Singer"}),CHAR(10))</f>
        <v>#N/A</v>
      </c>
      <c r="M192" t="str" cm="1">
        <f t="array" ref="M1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92" t="e">
        <f>_xlfn.TEXTBEFORE(_xlfn.TEXTAFTER(getmp3[[#This Row],[description]],"Composer:"),CHAR(10))</f>
        <v>#N/A</v>
      </c>
      <c r="O192" t="e">
        <f>_xlfn.TEXTBEFORE(_xlfn.TEXTAFTER(getmp3[[#This Row],[description]],CHAR(10)&amp;"Music :"),CHAR(10))</f>
        <v>#N/A</v>
      </c>
      <c r="P192" t="e">
        <f>_xlfn.TEXTBEFORE(_xlfn.TEXTAFTER(getmp3[[#This Row],[description]],CHAR(10)&amp;"Video:"),CHAR(10))</f>
        <v>#N/A</v>
      </c>
      <c r="Q192" s="1" t="e">
        <f>HYPERLINK(_xlfn.TEXTBEFORE(_xlfn.TEXTAFTER(getmp3[[#This Row],[description]],"YouTube Music:"),CHAR(10)))</f>
        <v>#N/A</v>
      </c>
      <c r="R192" s="1" t="e">
        <f>HYPERLINK(_xlfn.TEXTBEFORE(_xlfn.TEXTAFTER(getmp3[[#This Row],[description]],"Spotify:"),CHAR(10)))</f>
        <v>#N/A</v>
      </c>
      <c r="S192" s="1" t="e">
        <f>HYPERLINK(_xlfn.TEXTBEFORE(_xlfn.TEXTAFTER(getmp3[[#This Row],[description]],"Apple Music:"),CHAR(10)))</f>
        <v>#N/A</v>
      </c>
      <c r="T192" s="1" t="e">
        <f>HYPERLINK(_xlfn.TEXTBEFORE(_xlfn.TEXTAFTER(getmp3[[#This Row],[description]], "JioSaavn:"),CHAR(10)))</f>
        <v>#N/A</v>
      </c>
      <c r="U192" s="1" t="e">
        <f>HYPERLINK(_xlfn.TEXTBEFORE(_xlfn.TEXTAFTER(getmp3[[#This Row],[description]], "Instagram Reel:"),CHAR(10)))</f>
        <v>#N/A</v>
      </c>
    </row>
    <row r="193" spans="1:21" x14ac:dyDescent="0.3">
      <c r="A193" t="s">
        <v>11</v>
      </c>
      <c r="B193" t="s">
        <v>1425</v>
      </c>
      <c r="D193" t="s">
        <v>7892</v>
      </c>
      <c r="E193" t="s">
        <v>16</v>
      </c>
      <c r="F193" t="s">
        <v>1427</v>
      </c>
      <c r="G193" t="s">
        <v>1428</v>
      </c>
      <c r="H193" t="s">
        <v>1429</v>
      </c>
      <c r="I193" t="s">
        <v>1430</v>
      </c>
      <c r="J193" t="str" cm="1">
        <f t="array" ref="J1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193" t="str">
        <f>_xlfn.TEXTBEFORE(getmp3[[#This Row],[Title]],{":","(","-","   "})</f>
        <v>Tufang Movie Scene</v>
      </c>
      <c r="L193" t="e">
        <f>_xlfn.TEXTBEFORE(_xlfn.TEXTAFTER(getmp3[[#This Row],[description]],{"Singer:","Artist:","Singer &amp; Lyrics:","Singer/Lyrics:","Singer"}),CHAR(10))</f>
        <v>#N/A</v>
      </c>
      <c r="M193" t="str" cm="1">
        <f t="array" ref="M1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93" t="e">
        <f>_xlfn.TEXTBEFORE(_xlfn.TEXTAFTER(getmp3[[#This Row],[description]],"Composer:"),CHAR(10))</f>
        <v>#N/A</v>
      </c>
      <c r="O193" t="e">
        <f>_xlfn.TEXTBEFORE(_xlfn.TEXTAFTER(getmp3[[#This Row],[description]],CHAR(10)&amp;"Music :"),CHAR(10))</f>
        <v>#N/A</v>
      </c>
      <c r="P193" t="e">
        <f>_xlfn.TEXTBEFORE(_xlfn.TEXTAFTER(getmp3[[#This Row],[description]],CHAR(10)&amp;"Video:"),CHAR(10))</f>
        <v>#N/A</v>
      </c>
      <c r="Q193" s="1" t="e">
        <f>HYPERLINK(_xlfn.TEXTBEFORE(_xlfn.TEXTAFTER(getmp3[[#This Row],[description]],"YouTube Music:"),CHAR(10)))</f>
        <v>#N/A</v>
      </c>
      <c r="R193" s="1" t="e">
        <f>HYPERLINK(_xlfn.TEXTBEFORE(_xlfn.TEXTAFTER(getmp3[[#This Row],[description]],"Spotify:"),CHAR(10)))</f>
        <v>#N/A</v>
      </c>
      <c r="S193" s="1" t="e">
        <f>HYPERLINK(_xlfn.TEXTBEFORE(_xlfn.TEXTAFTER(getmp3[[#This Row],[description]],"Apple Music:"),CHAR(10)))</f>
        <v>#N/A</v>
      </c>
      <c r="T193" s="1" t="e">
        <f>HYPERLINK(_xlfn.TEXTBEFORE(_xlfn.TEXTAFTER(getmp3[[#This Row],[description]], "JioSaavn:"),CHAR(10)))</f>
        <v>#N/A</v>
      </c>
      <c r="U193" s="1" t="e">
        <f>HYPERLINK(_xlfn.TEXTBEFORE(_xlfn.TEXTAFTER(getmp3[[#This Row],[description]], "Instagram Reel:"),CHAR(10)))</f>
        <v>#N/A</v>
      </c>
    </row>
    <row r="194" spans="1:21" hidden="1" x14ac:dyDescent="0.3">
      <c r="A194" t="s">
        <v>11</v>
      </c>
      <c r="B194" t="s">
        <v>1432</v>
      </c>
      <c r="C194" t="s">
        <v>1433</v>
      </c>
      <c r="D194" t="s">
        <v>1431</v>
      </c>
      <c r="E194" t="s">
        <v>16</v>
      </c>
      <c r="F194" t="s">
        <v>1435</v>
      </c>
      <c r="G194" t="s">
        <v>1436</v>
      </c>
      <c r="H194" t="s">
        <v>1437</v>
      </c>
      <c r="I194" t="s">
        <v>1343</v>
      </c>
      <c r="J194" t="str" cm="1">
        <f t="array" ref="J1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4" t="str">
        <f>_xlfn.TEXTBEFORE(getmp3[[#This Row],[Title]],{":","(","-"})</f>
        <v xml:space="preserve">Tufang </v>
      </c>
      <c r="L194" t="str">
        <f>_xlfn.TEXTBEFORE(_xlfn.TEXTAFTER(getmp3[[#This Row],[description]],{"Singer:","Artist:","Singer &amp; Lyrics:","Singer/Lyrics:","Singer"}),CHAR(10))</f>
        <v xml:space="preserve"> Karan Randhawa </v>
      </c>
      <c r="M194" t="str" cm="1">
        <f t="array" ref="M1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194" t="str">
        <f>_xlfn.TEXTBEFORE(_xlfn.TEXTAFTER(getmp3[[#This Row],[description]],"Composer:"),CHAR(10))</f>
        <v xml:space="preserve"> Jass Manak</v>
      </c>
      <c r="O194" t="str">
        <f>_xlfn.TEXTBEFORE(_xlfn.TEXTAFTER(getmp3[[#This Row],[description]],CHAR(10)&amp;"Music:"),CHAR(10))</f>
        <v xml:space="preserve"> Raka Music</v>
      </c>
      <c r="P194" t="e">
        <f>_xlfn.TEXTBEFORE(_xlfn.TEXTAFTER(getmp3[[#This Row],[description]],CHAR(10)&amp;"Video:"),CHAR(10))</f>
        <v>#N/A</v>
      </c>
      <c r="Q194" s="1" t="e">
        <f>HYPERLINK(_xlfn.TEXTBEFORE(_xlfn.TEXTAFTER(getmp3[[#This Row],[description]],"YouTube Music:"),CHAR(10)))</f>
        <v>#N/A</v>
      </c>
      <c r="R194" s="1" t="str">
        <f>HYPERLINK(_xlfn.TEXTBEFORE(_xlfn.TEXTAFTER(getmp3[[#This Row],[description]],"Spotify:"),CHAR(10)))</f>
        <v xml:space="preserve"> https://open.spotify.com/album/63KXQqXrBIBNSCOwtkCulT</v>
      </c>
      <c r="S194" s="1" t="str">
        <f>HYPERLINK(_xlfn.TEXTBEFORE(_xlfn.TEXTAFTER(getmp3[[#This Row],[description]],"Apple Music:"),CHAR(10)))</f>
        <v xml:space="preserve"> https://music.apple.com/in/album/tufang-original-motion-picture-soundtrack-ep/1696455990</v>
      </c>
      <c r="T194" s="1" t="e">
        <f>HYPERLINK(_xlfn.TEXTBEFORE(_xlfn.TEXTAFTER(getmp3[[#This Row],[description]], "JioSaavn:"),CHAR(10)))</f>
        <v>#N/A</v>
      </c>
      <c r="U194" s="1" t="e">
        <f>HYPERLINK(_xlfn.TEXTBEFORE(_xlfn.TEXTAFTER(getmp3[[#This Row],[description]], "Instagram Reel:"),CHAR(10)))</f>
        <v>#N/A</v>
      </c>
    </row>
    <row r="195" spans="1:21" x14ac:dyDescent="0.3">
      <c r="A195" t="s">
        <v>11</v>
      </c>
      <c r="B195" t="s">
        <v>1439</v>
      </c>
      <c r="C195" t="s">
        <v>1440</v>
      </c>
      <c r="D195" t="s">
        <v>7896</v>
      </c>
      <c r="E195" t="s">
        <v>16</v>
      </c>
      <c r="F195" t="s">
        <v>1442</v>
      </c>
      <c r="G195" t="s">
        <v>1443</v>
      </c>
      <c r="H195" t="s">
        <v>1444</v>
      </c>
      <c r="I195" t="s">
        <v>1445</v>
      </c>
      <c r="J195" t="str" cm="1">
        <f t="array" ref="J1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5" t="str">
        <f>_xlfn.TEXTBEFORE(getmp3[[#This Row],[Title]],{":","(","-","   "})</f>
        <v>Tufang Team Live</v>
      </c>
      <c r="L195" t="e">
        <f>_xlfn.TEXTBEFORE(_xlfn.TEXTAFTER(getmp3[[#This Row],[description]],{"Singer:","Artist:","Singer &amp; Lyrics:","Singer/Lyrics:","Singer"}),CHAR(10))</f>
        <v>#N/A</v>
      </c>
      <c r="M195" t="e" cm="1">
        <f t="array" ref="M1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v>
      </c>
      <c r="N195" t="e">
        <f>_xlfn.TEXTBEFORE(_xlfn.TEXTAFTER(getmp3[[#This Row],[description]],"Composer:"),CHAR(10))</f>
        <v>#N/A</v>
      </c>
      <c r="O195" t="e">
        <f>_xlfn.TEXTBEFORE(_xlfn.TEXTAFTER(getmp3[[#This Row],[description]],CHAR(10)&amp;"Music :"),CHAR(10))</f>
        <v>#N/A</v>
      </c>
      <c r="P195" t="e">
        <f>_xlfn.TEXTBEFORE(_xlfn.TEXTAFTER(getmp3[[#This Row],[description]],CHAR(10)&amp;"Video:"),CHAR(10))</f>
        <v>#N/A</v>
      </c>
      <c r="Q195" s="1" t="e">
        <f>HYPERLINK(_xlfn.TEXTBEFORE(_xlfn.TEXTAFTER(getmp3[[#This Row],[description]],"YouTube Music:"),CHAR(10)))</f>
        <v>#N/A</v>
      </c>
      <c r="R195" s="1" t="e">
        <f>HYPERLINK(_xlfn.TEXTBEFORE(_xlfn.TEXTAFTER(getmp3[[#This Row],[description]],"Spotify:"),CHAR(10)))</f>
        <v>#N/A</v>
      </c>
      <c r="S195" s="1" t="e">
        <f>HYPERLINK(_xlfn.TEXTBEFORE(_xlfn.TEXTAFTER(getmp3[[#This Row],[description]],"Apple Music:"),CHAR(10)))</f>
        <v>#N/A</v>
      </c>
      <c r="T195" s="1" t="e">
        <f>HYPERLINK(_xlfn.TEXTBEFORE(_xlfn.TEXTAFTER(getmp3[[#This Row],[description]], "JioSaavn:"),CHAR(10)))</f>
        <v>#N/A</v>
      </c>
      <c r="U195" s="1" t="e">
        <f>HYPERLINK(_xlfn.TEXTBEFORE(_xlfn.TEXTAFTER(getmp3[[#This Row],[description]], "Instagram Reel:"),CHAR(10)))</f>
        <v>#N/A</v>
      </c>
    </row>
    <row r="196" spans="1:21" x14ac:dyDescent="0.3">
      <c r="A196" t="s">
        <v>11</v>
      </c>
      <c r="B196" t="s">
        <v>1446</v>
      </c>
      <c r="C196" t="s">
        <v>1440</v>
      </c>
      <c r="D196" t="s">
        <v>7897</v>
      </c>
      <c r="E196" t="s">
        <v>16</v>
      </c>
      <c r="F196" t="s">
        <v>1448</v>
      </c>
      <c r="G196" t="s">
        <v>1449</v>
      </c>
      <c r="H196" t="s">
        <v>1450</v>
      </c>
      <c r="I196" t="s">
        <v>1449</v>
      </c>
      <c r="J196" t="str" cm="1">
        <f t="array" ref="J1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6" t="str">
        <f>_xlfn.TEXTBEFORE(getmp3[[#This Row],[Title]],{":","(","-","   "})</f>
        <v>Tufang Team Live</v>
      </c>
      <c r="L196" t="e">
        <f>_xlfn.TEXTBEFORE(_xlfn.TEXTAFTER(getmp3[[#This Row],[description]],{"Singer:","Artist:","Singer &amp; Lyrics:","Singer/Lyrics:","Singer"}),CHAR(10))</f>
        <v>#N/A</v>
      </c>
      <c r="M196" t="e" cm="1">
        <f t="array" ref="M1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v>
      </c>
      <c r="N196" t="e">
        <f>_xlfn.TEXTBEFORE(_xlfn.TEXTAFTER(getmp3[[#This Row],[description]],"Composer:"),CHAR(10))</f>
        <v>#N/A</v>
      </c>
      <c r="O196" t="e">
        <f>_xlfn.TEXTBEFORE(_xlfn.TEXTAFTER(getmp3[[#This Row],[description]],CHAR(10)&amp;"Music :"),CHAR(10))</f>
        <v>#N/A</v>
      </c>
      <c r="P196" t="e">
        <f>_xlfn.TEXTBEFORE(_xlfn.TEXTAFTER(getmp3[[#This Row],[description]],CHAR(10)&amp;"Video:"),CHAR(10))</f>
        <v>#N/A</v>
      </c>
      <c r="Q196" s="1" t="e">
        <f>HYPERLINK(_xlfn.TEXTBEFORE(_xlfn.TEXTAFTER(getmp3[[#This Row],[description]],"YouTube Music:"),CHAR(10)))</f>
        <v>#N/A</v>
      </c>
      <c r="R196" s="1" t="e">
        <f>HYPERLINK(_xlfn.TEXTBEFORE(_xlfn.TEXTAFTER(getmp3[[#This Row],[description]],"Spotify:"),CHAR(10)))</f>
        <v>#N/A</v>
      </c>
      <c r="S196" s="1" t="e">
        <f>HYPERLINK(_xlfn.TEXTBEFORE(_xlfn.TEXTAFTER(getmp3[[#This Row],[description]],"Apple Music:"),CHAR(10)))</f>
        <v>#N/A</v>
      </c>
      <c r="T196" s="1" t="e">
        <f>HYPERLINK(_xlfn.TEXTBEFORE(_xlfn.TEXTAFTER(getmp3[[#This Row],[description]], "JioSaavn:"),CHAR(10)))</f>
        <v>#N/A</v>
      </c>
      <c r="U196" s="1" t="e">
        <f>HYPERLINK(_xlfn.TEXTBEFORE(_xlfn.TEXTAFTER(getmp3[[#This Row],[description]], "Instagram Reel:"),CHAR(10)))</f>
        <v>#N/A</v>
      </c>
    </row>
    <row r="197" spans="1:21" hidden="1" x14ac:dyDescent="0.3">
      <c r="A197" t="s">
        <v>11</v>
      </c>
      <c r="B197" t="s">
        <v>1452</v>
      </c>
      <c r="C197" t="s">
        <v>1453</v>
      </c>
      <c r="D197" t="s">
        <v>1451</v>
      </c>
      <c r="E197" t="s">
        <v>16</v>
      </c>
      <c r="F197" t="s">
        <v>89</v>
      </c>
      <c r="G197" t="s">
        <v>1455</v>
      </c>
      <c r="H197" t="s">
        <v>1456</v>
      </c>
      <c r="I197" t="s">
        <v>1457</v>
      </c>
      <c r="J197" t="str" cm="1">
        <f t="array" ref="J1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7" t="str">
        <f>_xlfn.TEXTBEFORE(getmp3[[#This Row],[Title]],{":","(","-"})</f>
        <v xml:space="preserve">Hathyar </v>
      </c>
      <c r="L197" t="str">
        <f>_xlfn.TEXTBEFORE(_xlfn.TEXTAFTER(getmp3[[#This Row],[description]],{"Singer:","Artist:","Singer &amp; Lyrics:","Singer/Lyrics:","Singer"}),CHAR(10))</f>
        <v xml:space="preserve"> Ninja</v>
      </c>
      <c r="M197" t="str" cm="1">
        <f t="array" ref="M1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197" t="str">
        <f>_xlfn.TEXTBEFORE(_xlfn.TEXTAFTER(getmp3[[#This Row],[description]],"Composer:"),CHAR(10))</f>
        <v xml:space="preserve"> Prince Rakhdi</v>
      </c>
      <c r="O197" t="str">
        <f>_xlfn.TEXTBEFORE(_xlfn.TEXTAFTER(getmp3[[#This Row],[description]],CHAR(10)&amp;"Music:"),CHAR(10))</f>
        <v xml:space="preserve">  The Kidd</v>
      </c>
      <c r="P197" t="e">
        <f>_xlfn.TEXTBEFORE(_xlfn.TEXTAFTER(getmp3[[#This Row],[description]],CHAR(10)&amp;"Video:"),CHAR(10))</f>
        <v>#N/A</v>
      </c>
      <c r="Q197" s="1" t="e">
        <f>HYPERLINK(_xlfn.TEXTBEFORE(_xlfn.TEXTAFTER(getmp3[[#This Row],[description]],"YouTube Music:"),CHAR(10)))</f>
        <v>#N/A</v>
      </c>
      <c r="R197" s="1" t="str">
        <f>HYPERLINK(_xlfn.TEXTBEFORE(_xlfn.TEXTAFTER(getmp3[[#This Row],[description]],"Spotify:"),CHAR(10)))</f>
        <v xml:space="preserve"> https://open.spotify.com/album/5zXOlnv7LlCLlipzHBdSPk</v>
      </c>
      <c r="S197" s="1" t="str">
        <f>HYPERLINK(_xlfn.TEXTBEFORE(_xlfn.TEXTAFTER(getmp3[[#This Row],[description]],"Apple Music:"),CHAR(10)))</f>
        <v xml:space="preserve"> https://music.apple.com/in/album/hathyar-from-tufang-single/1697015775</v>
      </c>
      <c r="T197" s="1" t="e">
        <f>HYPERLINK(_xlfn.TEXTBEFORE(_xlfn.TEXTAFTER(getmp3[[#This Row],[description]], "JioSaavn:"),CHAR(10)))</f>
        <v>#N/A</v>
      </c>
      <c r="U197" s="1" t="e">
        <f>HYPERLINK(_xlfn.TEXTBEFORE(_xlfn.TEXTAFTER(getmp3[[#This Row],[description]], "Instagram Reel:"),CHAR(10)))</f>
        <v>#N/A</v>
      </c>
    </row>
    <row r="198" spans="1:21" x14ac:dyDescent="0.3">
      <c r="A198" t="s">
        <v>11</v>
      </c>
      <c r="B198" t="s">
        <v>1459</v>
      </c>
      <c r="C198" t="s">
        <v>1420</v>
      </c>
      <c r="D198" t="s">
        <v>1458</v>
      </c>
      <c r="E198" t="s">
        <v>16</v>
      </c>
      <c r="F198" t="s">
        <v>1269</v>
      </c>
      <c r="G198" t="s">
        <v>1461</v>
      </c>
      <c r="H198" t="s">
        <v>1462</v>
      </c>
      <c r="I198" t="s">
        <v>1403</v>
      </c>
      <c r="J198" t="str" cm="1">
        <f t="array" ref="J1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8" t="str">
        <f>_xlfn.TEXTBEFORE(getmp3[[#This Row],[Title]],{":","(","-"})</f>
        <v xml:space="preserve">Rehna Mausar Naal Dar Goli Ton </v>
      </c>
      <c r="L198" t="e">
        <f>_xlfn.TEXTBEFORE(_xlfn.TEXTAFTER(getmp3[[#This Row],[description]],{"Singer:","Artist:","Singer &amp; Lyrics:","Singer/Lyrics:","Singer"}),CHAR(10))</f>
        <v>#N/A</v>
      </c>
      <c r="M198" t="str" cm="1">
        <f t="array" ref="M1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98" t="e">
        <f>_xlfn.TEXTBEFORE(_xlfn.TEXTAFTER(getmp3[[#This Row],[description]],"Composer:"),CHAR(10))</f>
        <v>#N/A</v>
      </c>
      <c r="O198" t="e">
        <f>_xlfn.TEXTBEFORE(_xlfn.TEXTAFTER(getmp3[[#This Row],[description]],CHAR(10)&amp;"Music :"),CHAR(10))</f>
        <v>#N/A</v>
      </c>
      <c r="P198" t="e">
        <f>_xlfn.TEXTBEFORE(_xlfn.TEXTAFTER(getmp3[[#This Row],[description]],CHAR(10)&amp;"Video:"),CHAR(10))</f>
        <v>#N/A</v>
      </c>
      <c r="Q198" s="1" t="e">
        <f>HYPERLINK(_xlfn.TEXTBEFORE(_xlfn.TEXTAFTER(getmp3[[#This Row],[description]],"YouTube Music:"),CHAR(10)))</f>
        <v>#N/A</v>
      </c>
      <c r="R198" s="1" t="e">
        <f>HYPERLINK(_xlfn.TEXTBEFORE(_xlfn.TEXTAFTER(getmp3[[#This Row],[description]],"Spotify:"),CHAR(10)))</f>
        <v>#N/A</v>
      </c>
      <c r="S198" s="1" t="e">
        <f>HYPERLINK(_xlfn.TEXTBEFORE(_xlfn.TEXTAFTER(getmp3[[#This Row],[description]],"Apple Music:"),CHAR(10)))</f>
        <v>#N/A</v>
      </c>
      <c r="T198" s="1" t="e">
        <f>HYPERLINK(_xlfn.TEXTBEFORE(_xlfn.TEXTAFTER(getmp3[[#This Row],[description]], "JioSaavn:"),CHAR(10)))</f>
        <v>#N/A</v>
      </c>
      <c r="U198" s="1" t="e">
        <f>HYPERLINK(_xlfn.TEXTBEFORE(_xlfn.TEXTAFTER(getmp3[[#This Row],[description]], "Instagram Reel:"),CHAR(10)))</f>
        <v>#N/A</v>
      </c>
    </row>
    <row r="199" spans="1:21" x14ac:dyDescent="0.3">
      <c r="A199" t="s">
        <v>11</v>
      </c>
      <c r="B199" t="s">
        <v>1464</v>
      </c>
      <c r="C199" t="s">
        <v>1420</v>
      </c>
      <c r="D199" t="s">
        <v>7897</v>
      </c>
      <c r="E199" t="s">
        <v>16</v>
      </c>
      <c r="F199" t="s">
        <v>1466</v>
      </c>
      <c r="G199" t="s">
        <v>1467</v>
      </c>
      <c r="H199" t="s">
        <v>1468</v>
      </c>
      <c r="I199" t="s">
        <v>1469</v>
      </c>
      <c r="J199" t="str" cm="1">
        <f t="array" ref="J1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199" t="str">
        <f>_xlfn.TEXTBEFORE(getmp3[[#This Row],[Title]],{":","(","-","   "})</f>
        <v>Tufang Team Live</v>
      </c>
      <c r="L199" t="e">
        <f>_xlfn.TEXTBEFORE(_xlfn.TEXTAFTER(getmp3[[#This Row],[description]],{"Singer:","Artist:","Singer &amp; Lyrics:","Singer/Lyrics:","Singer"}),CHAR(10))</f>
        <v>#N/A</v>
      </c>
      <c r="M199" t="str" cm="1">
        <f t="array" ref="M1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199" t="e">
        <f>_xlfn.TEXTBEFORE(_xlfn.TEXTAFTER(getmp3[[#This Row],[description]],"Composer:"),CHAR(10))</f>
        <v>#N/A</v>
      </c>
      <c r="O199" t="e">
        <f>_xlfn.TEXTBEFORE(_xlfn.TEXTAFTER(getmp3[[#This Row],[description]],CHAR(10)&amp;"Music :"),CHAR(10))</f>
        <v>#N/A</v>
      </c>
      <c r="P199" t="e">
        <f>_xlfn.TEXTBEFORE(_xlfn.TEXTAFTER(getmp3[[#This Row],[description]],CHAR(10)&amp;"Video:"),CHAR(10))</f>
        <v>#N/A</v>
      </c>
      <c r="Q199" s="1" t="e">
        <f>HYPERLINK(_xlfn.TEXTBEFORE(_xlfn.TEXTAFTER(getmp3[[#This Row],[description]],"YouTube Music:"),CHAR(10)))</f>
        <v>#N/A</v>
      </c>
      <c r="R199" s="1" t="e">
        <f>HYPERLINK(_xlfn.TEXTBEFORE(_xlfn.TEXTAFTER(getmp3[[#This Row],[description]],"Spotify:"),CHAR(10)))</f>
        <v>#N/A</v>
      </c>
      <c r="S199" s="1" t="e">
        <f>HYPERLINK(_xlfn.TEXTBEFORE(_xlfn.TEXTAFTER(getmp3[[#This Row],[description]],"Apple Music:"),CHAR(10)))</f>
        <v>#N/A</v>
      </c>
      <c r="T199" s="1" t="e">
        <f>HYPERLINK(_xlfn.TEXTBEFORE(_xlfn.TEXTAFTER(getmp3[[#This Row],[description]], "JioSaavn:"),CHAR(10)))</f>
        <v>#N/A</v>
      </c>
      <c r="U199" s="1" t="e">
        <f>HYPERLINK(_xlfn.TEXTBEFORE(_xlfn.TEXTAFTER(getmp3[[#This Row],[description]], "Instagram Reel:"),CHAR(10)))</f>
        <v>#N/A</v>
      </c>
    </row>
    <row r="200" spans="1:21" x14ac:dyDescent="0.3">
      <c r="A200" t="s">
        <v>11</v>
      </c>
      <c r="B200" t="s">
        <v>1471</v>
      </c>
      <c r="C200" t="s">
        <v>1420</v>
      </c>
      <c r="D200" t="s">
        <v>1470</v>
      </c>
      <c r="E200" t="s">
        <v>16</v>
      </c>
      <c r="F200" t="s">
        <v>1400</v>
      </c>
      <c r="G200" t="s">
        <v>1473</v>
      </c>
      <c r="H200" t="s">
        <v>1474</v>
      </c>
      <c r="I200" t="s">
        <v>1409</v>
      </c>
      <c r="J200" t="str" cm="1">
        <f t="array" ref="J2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0" t="str">
        <f>_xlfn.TEXTBEFORE(getmp3[[#This Row],[Title]],{":","(","-"})</f>
        <v xml:space="preserve">Naam Pablo Te Pind Mexico </v>
      </c>
      <c r="L200" t="e">
        <f>_xlfn.TEXTBEFORE(_xlfn.TEXTAFTER(getmp3[[#This Row],[description]],{"Singer:","Artist:","Singer &amp; Lyrics:","Singer/Lyrics:","Singer"}),CHAR(10))</f>
        <v>#N/A</v>
      </c>
      <c r="M200" t="str" cm="1">
        <f t="array" ref="M2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00" t="e">
        <f>_xlfn.TEXTBEFORE(_xlfn.TEXTAFTER(getmp3[[#This Row],[description]],"Composer:"),CHAR(10))</f>
        <v>#N/A</v>
      </c>
      <c r="O200" t="e">
        <f>_xlfn.TEXTBEFORE(_xlfn.TEXTAFTER(getmp3[[#This Row],[description]],CHAR(10)&amp;"Music :"),CHAR(10))</f>
        <v>#N/A</v>
      </c>
      <c r="P200" t="e">
        <f>_xlfn.TEXTBEFORE(_xlfn.TEXTAFTER(getmp3[[#This Row],[description]],CHAR(10)&amp;"Video:"),CHAR(10))</f>
        <v>#N/A</v>
      </c>
      <c r="Q200" s="1" t="e">
        <f>HYPERLINK(_xlfn.TEXTBEFORE(_xlfn.TEXTAFTER(getmp3[[#This Row],[description]],"YouTube Music:"),CHAR(10)))</f>
        <v>#N/A</v>
      </c>
      <c r="R200" s="1" t="e">
        <f>HYPERLINK(_xlfn.TEXTBEFORE(_xlfn.TEXTAFTER(getmp3[[#This Row],[description]],"Spotify:"),CHAR(10)))</f>
        <v>#N/A</v>
      </c>
      <c r="S200" s="1" t="e">
        <f>HYPERLINK(_xlfn.TEXTBEFORE(_xlfn.TEXTAFTER(getmp3[[#This Row],[description]],"Apple Music:"),CHAR(10)))</f>
        <v>#N/A</v>
      </c>
      <c r="T200" s="1" t="e">
        <f>HYPERLINK(_xlfn.TEXTBEFORE(_xlfn.TEXTAFTER(getmp3[[#This Row],[description]], "JioSaavn:"),CHAR(10)))</f>
        <v>#N/A</v>
      </c>
      <c r="U200" s="1" t="e">
        <f>HYPERLINK(_xlfn.TEXTBEFORE(_xlfn.TEXTAFTER(getmp3[[#This Row],[description]], "Instagram Reel:"),CHAR(10)))</f>
        <v>#N/A</v>
      </c>
    </row>
    <row r="201" spans="1:21" hidden="1" x14ac:dyDescent="0.3">
      <c r="A201" t="s">
        <v>11</v>
      </c>
      <c r="B201" t="s">
        <v>1476</v>
      </c>
      <c r="C201" t="s">
        <v>1477</v>
      </c>
      <c r="D201" t="s">
        <v>1475</v>
      </c>
      <c r="E201" t="s">
        <v>16</v>
      </c>
      <c r="F201" t="s">
        <v>33</v>
      </c>
      <c r="G201" t="s">
        <v>1479</v>
      </c>
      <c r="H201" t="s">
        <v>1480</v>
      </c>
      <c r="I201" t="s">
        <v>1481</v>
      </c>
      <c r="J201" t="str" cm="1">
        <f t="array" ref="J2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1" t="str">
        <f>_xlfn.TEXTBEFORE(getmp3[[#This Row],[Title]],{":","(","-"})</f>
        <v xml:space="preserve">Velliyan Cho Velly </v>
      </c>
      <c r="L201" t="str">
        <f>_xlfn.TEXTBEFORE(_xlfn.TEXTAFTER(getmp3[[#This Row],[description]],{"Singer:","Artist:","Singer &amp; Lyrics:","Singer/Lyrics:","Singer"}),CHAR(10))</f>
        <v xml:space="preserve"> Labh Heera</v>
      </c>
      <c r="M201" t="str" cm="1">
        <f t="array" ref="M2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201" t="e">
        <f>_xlfn.TEXTBEFORE(_xlfn.TEXTAFTER(getmp3[[#This Row],[description]],"Composer:"),CHAR(10))</f>
        <v>#N/A</v>
      </c>
      <c r="O201" t="str">
        <f>_xlfn.TEXTBEFORE(_xlfn.TEXTAFTER(getmp3[[#This Row],[description]],CHAR(10)&amp;"Music:"),CHAR(10))</f>
        <v xml:space="preserve">  Deep Jandu</v>
      </c>
      <c r="P201" t="e">
        <f>_xlfn.TEXTBEFORE(_xlfn.TEXTAFTER(getmp3[[#This Row],[description]],CHAR(10)&amp;"Video:"),CHAR(10))</f>
        <v>#N/A</v>
      </c>
      <c r="Q201" s="1" t="e">
        <f>HYPERLINK(_xlfn.TEXTBEFORE(_xlfn.TEXTAFTER(getmp3[[#This Row],[description]],"YouTube Music:"),CHAR(10)))</f>
        <v>#N/A</v>
      </c>
      <c r="R201" s="1" t="str">
        <f>HYPERLINK(_xlfn.TEXTBEFORE(_xlfn.TEXTAFTER(getmp3[[#This Row],[description]],"Spotify:"),CHAR(10)))</f>
        <v xml:space="preserve"> https://open.spotify.com/track/0I69wxcGDauamGPCzG18xD?si=9fce7e38f42b4504</v>
      </c>
      <c r="S201" s="1" t="str">
        <f>HYPERLINK(_xlfn.TEXTBEFORE(_xlfn.TEXTAFTER(getmp3[[#This Row],[description]],"Apple Music:"),CHAR(10)))</f>
        <v xml:space="preserve"> https://music.apple.com/in/album/velliyan-cho-velly/1696455990?i=1696455998</v>
      </c>
      <c r="T201" s="1" t="e">
        <f>HYPERLINK(_xlfn.TEXTBEFORE(_xlfn.TEXTAFTER(getmp3[[#This Row],[description]], "JioSaavn:"),CHAR(10)))</f>
        <v>#N/A</v>
      </c>
      <c r="U201" s="1" t="e">
        <f>HYPERLINK(_xlfn.TEXTBEFORE(_xlfn.TEXTAFTER(getmp3[[#This Row],[description]], "Instagram Reel:"),CHAR(10)))</f>
        <v>#N/A</v>
      </c>
    </row>
    <row r="202" spans="1:21" x14ac:dyDescent="0.3">
      <c r="A202" t="s">
        <v>11</v>
      </c>
      <c r="B202" t="s">
        <v>1483</v>
      </c>
      <c r="C202" t="s">
        <v>1420</v>
      </c>
      <c r="D202" t="s">
        <v>1482</v>
      </c>
      <c r="E202" t="s">
        <v>16</v>
      </c>
      <c r="F202" t="s">
        <v>1385</v>
      </c>
      <c r="G202" t="s">
        <v>1485</v>
      </c>
      <c r="H202" t="s">
        <v>1486</v>
      </c>
      <c r="I202" t="s">
        <v>934</v>
      </c>
      <c r="J202" t="str" cm="1">
        <f t="array" ref="J2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2" t="str">
        <f>_xlfn.TEXTBEFORE(getmp3[[#This Row],[Title]],{":","(","-"})</f>
        <v xml:space="preserve">Pakki Bandook Wargi Haan,Dhokha Nai Dindi </v>
      </c>
      <c r="L202" t="e">
        <f>_xlfn.TEXTBEFORE(_xlfn.TEXTAFTER(getmp3[[#This Row],[description]],{"Singer:","Artist:","Singer &amp; Lyrics:","Singer/Lyrics:","Singer"}),CHAR(10))</f>
        <v>#N/A</v>
      </c>
      <c r="M202" t="str" cm="1">
        <f t="array" ref="M2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02" t="e">
        <f>_xlfn.TEXTBEFORE(_xlfn.TEXTAFTER(getmp3[[#This Row],[description]],"Composer:"),CHAR(10))</f>
        <v>#N/A</v>
      </c>
      <c r="O202" t="e">
        <f>_xlfn.TEXTBEFORE(_xlfn.TEXTAFTER(getmp3[[#This Row],[description]],CHAR(10)&amp;"Music :"),CHAR(10))</f>
        <v>#N/A</v>
      </c>
      <c r="P202" t="e">
        <f>_xlfn.TEXTBEFORE(_xlfn.TEXTAFTER(getmp3[[#This Row],[description]],CHAR(10)&amp;"Video:"),CHAR(10))</f>
        <v>#N/A</v>
      </c>
      <c r="Q202" s="1" t="e">
        <f>HYPERLINK(_xlfn.TEXTBEFORE(_xlfn.TEXTAFTER(getmp3[[#This Row],[description]],"YouTube Music:"),CHAR(10)))</f>
        <v>#N/A</v>
      </c>
      <c r="R202" s="1" t="e">
        <f>HYPERLINK(_xlfn.TEXTBEFORE(_xlfn.TEXTAFTER(getmp3[[#This Row],[description]],"Spotify:"),CHAR(10)))</f>
        <v>#N/A</v>
      </c>
      <c r="S202" s="1" t="e">
        <f>HYPERLINK(_xlfn.TEXTBEFORE(_xlfn.TEXTAFTER(getmp3[[#This Row],[description]],"Apple Music:"),CHAR(10)))</f>
        <v>#N/A</v>
      </c>
      <c r="T202" s="1" t="e">
        <f>HYPERLINK(_xlfn.TEXTBEFORE(_xlfn.TEXTAFTER(getmp3[[#This Row],[description]], "JioSaavn:"),CHAR(10)))</f>
        <v>#N/A</v>
      </c>
      <c r="U202" s="1" t="e">
        <f>HYPERLINK(_xlfn.TEXTBEFORE(_xlfn.TEXTAFTER(getmp3[[#This Row],[description]], "Instagram Reel:"),CHAR(10)))</f>
        <v>#N/A</v>
      </c>
    </row>
    <row r="203" spans="1:21" hidden="1" x14ac:dyDescent="0.3">
      <c r="A203" t="s">
        <v>11</v>
      </c>
      <c r="B203" t="s">
        <v>1488</v>
      </c>
      <c r="C203" t="s">
        <v>1489</v>
      </c>
      <c r="D203" t="s">
        <v>1487</v>
      </c>
      <c r="E203" t="s">
        <v>16</v>
      </c>
      <c r="F203" t="s">
        <v>1491</v>
      </c>
      <c r="G203" t="s">
        <v>1492</v>
      </c>
      <c r="H203" t="s">
        <v>1493</v>
      </c>
      <c r="I203" t="s">
        <v>1494</v>
      </c>
      <c r="J203" t="str" cm="1">
        <f t="array" ref="J2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3" t="str">
        <f>_xlfn.TEXTBEFORE(getmp3[[#This Row],[Title]],{":","(","-"})</f>
        <v xml:space="preserve">Vadde Vadde Velly </v>
      </c>
      <c r="L203" t="str">
        <f>_xlfn.TEXTBEFORE(_xlfn.TEXTAFTER(getmp3[[#This Row],[description]],{"Singer:","Artist:","Singer &amp; Lyrics:","Singer/Lyrics:","Singer"}),CHAR(10))</f>
        <v xml:space="preserve"> Surjit Khan</v>
      </c>
      <c r="M203" t="str" cm="1">
        <f t="array" ref="M2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King Grewal</v>
      </c>
      <c r="N203" t="e">
        <f>_xlfn.TEXTBEFORE(_xlfn.TEXTAFTER(getmp3[[#This Row],[description]],"Composer:"),CHAR(10))</f>
        <v>#N/A</v>
      </c>
      <c r="O203" t="str">
        <f>_xlfn.TEXTBEFORE(_xlfn.TEXTAFTER(getmp3[[#This Row],[description]],CHAR(10)&amp;"Music:"),CHAR(10))</f>
        <v xml:space="preserve">  Deep Jandu, Ravi RBS</v>
      </c>
      <c r="P203" t="e">
        <f>_xlfn.TEXTBEFORE(_xlfn.TEXTAFTER(getmp3[[#This Row],[description]],CHAR(10)&amp;"Video:"),CHAR(10))</f>
        <v>#N/A</v>
      </c>
      <c r="Q203" s="1" t="e">
        <f>HYPERLINK(_xlfn.TEXTBEFORE(_xlfn.TEXTAFTER(getmp3[[#This Row],[description]],"YouTube Music:"),CHAR(10)))</f>
        <v>#N/A</v>
      </c>
      <c r="R203" s="1" t="str">
        <f>HYPERLINK(_xlfn.TEXTBEFORE(_xlfn.TEXTAFTER(getmp3[[#This Row],[description]],"Spotify:"),CHAR(10)))</f>
        <v xml:space="preserve"> https://bit.ly/3NKAbC7</v>
      </c>
      <c r="S203" s="1" t="str">
        <f>HYPERLINK(_xlfn.TEXTBEFORE(_xlfn.TEXTAFTER(getmp3[[#This Row],[description]],"Apple Music:"),CHAR(10)))</f>
        <v xml:space="preserve"> https://bit.ly/3NNcj0E</v>
      </c>
      <c r="T203" s="1" t="e">
        <f>HYPERLINK(_xlfn.TEXTBEFORE(_xlfn.TEXTAFTER(getmp3[[#This Row],[description]], "JioSaavn:"),CHAR(10)))</f>
        <v>#N/A</v>
      </c>
      <c r="U203" s="1" t="e">
        <f>HYPERLINK(_xlfn.TEXTBEFORE(_xlfn.TEXTAFTER(getmp3[[#This Row],[description]], "Instagram Reel:"),CHAR(10)))</f>
        <v>#N/A</v>
      </c>
    </row>
    <row r="204" spans="1:21" hidden="1" x14ac:dyDescent="0.3">
      <c r="A204" t="s">
        <v>11</v>
      </c>
      <c r="B204" t="s">
        <v>1496</v>
      </c>
      <c r="C204" t="s">
        <v>1497</v>
      </c>
      <c r="D204" t="s">
        <v>1495</v>
      </c>
      <c r="E204" t="s">
        <v>16</v>
      </c>
      <c r="F204" t="s">
        <v>745</v>
      </c>
      <c r="G204" t="s">
        <v>1499</v>
      </c>
      <c r="H204" t="s">
        <v>1500</v>
      </c>
      <c r="I204" t="s">
        <v>1501</v>
      </c>
      <c r="J204" t="str" cm="1">
        <f t="array" ref="J2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4" t="str">
        <f>_xlfn.TEXTBEFORE(getmp3[[#This Row],[Title]],{":","(","-"})</f>
        <v xml:space="preserve">Teri Main Hogayi </v>
      </c>
      <c r="L204" t="str">
        <f>IF(
    ISNUMBER(SEARCH("Singer", getmp3[[#This Row],[description]])),
    TRIM(_xlfn.TEXTBEFORE(_xlfn.TEXTAFTER(_xlfn.TEXTAFTER(getmp3[[#This Row],[description]], "Singer"), {":","-"}), CHAR(10), , , 1)),
    "NILL"
)</f>
        <v>Jass Manak</v>
      </c>
      <c r="M204" t="str" cm="1">
        <f t="array" ref="M2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04" t="str">
        <f>_xlfn.TEXTBEFORE(_xlfn.TEXTAFTER(getmp3[[#This Row],[description]],"Composer:"),CHAR(10))</f>
        <v xml:space="preserve"> Jass Manak</v>
      </c>
      <c r="O204" t="str">
        <f>_xlfn.TEXTBEFORE(_xlfn.TEXTAFTER(getmp3[[#This Row],[description]],CHAR(10)&amp;"Music:"),CHAR(10))</f>
        <v xml:space="preserve"> Sharry Nexus</v>
      </c>
      <c r="P204" t="e">
        <f>_xlfn.TEXTBEFORE(_xlfn.TEXTAFTER(getmp3[[#This Row],[description]],CHAR(10)&amp;"Video:"),CHAR(10))</f>
        <v>#N/A</v>
      </c>
      <c r="Q204" s="1" t="e">
        <f>HYPERLINK(_xlfn.TEXTBEFORE(_xlfn.TEXTAFTER(getmp3[[#This Row],[description]],"YouTube Music:"),CHAR(10)))</f>
        <v>#N/A</v>
      </c>
      <c r="R204" s="1" t="str">
        <f>HYPERLINK(_xlfn.TEXTBEFORE(_xlfn.TEXTAFTER(getmp3[[#This Row],[description]],"Spotify:"),CHAR(10)))</f>
        <v xml:space="preserve"> https://bit.ly/3JH1Y4Y</v>
      </c>
      <c r="S204" s="1" t="str">
        <f>HYPERLINK(_xlfn.TEXTBEFORE(_xlfn.TEXTAFTER(getmp3[[#This Row],[description]],"Apple Music:"),CHAR(10)))</f>
        <v xml:space="preserve"> https://bit.ly/3pymGNE</v>
      </c>
      <c r="T204" s="1" t="e">
        <f>HYPERLINK(_xlfn.TEXTBEFORE(_xlfn.TEXTAFTER(getmp3[[#This Row],[description]], "JioSaavn:"),CHAR(10)))</f>
        <v>#N/A</v>
      </c>
      <c r="U204" s="1" t="e">
        <f>HYPERLINK(_xlfn.TEXTBEFORE(_xlfn.TEXTAFTER(getmp3[[#This Row],[description]], "Instagram Reel:"),CHAR(10)))</f>
        <v>#N/A</v>
      </c>
    </row>
    <row r="205" spans="1:21" x14ac:dyDescent="0.3">
      <c r="A205" t="s">
        <v>11</v>
      </c>
      <c r="B205" t="s">
        <v>1503</v>
      </c>
      <c r="C205" t="s">
        <v>1504</v>
      </c>
      <c r="D205" t="s">
        <v>1502</v>
      </c>
      <c r="E205" t="s">
        <v>16</v>
      </c>
      <c r="F205" t="s">
        <v>145</v>
      </c>
      <c r="G205" t="s">
        <v>1506</v>
      </c>
      <c r="H205" t="s">
        <v>1507</v>
      </c>
      <c r="I205" t="s">
        <v>1508</v>
      </c>
      <c r="J205" t="str" cm="1">
        <f t="array" ref="J2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5" t="str">
        <f>_xlfn.TEXTBEFORE(getmp3[[#This Row],[Title]],{":","(","-"})</f>
        <v xml:space="preserve">TUFANG </v>
      </c>
      <c r="L205" t="e">
        <f>_xlfn.TEXTBEFORE(_xlfn.TEXTAFTER(getmp3[[#This Row],[description]],{"Singer:","Artist:","Singer &amp; Lyrics:","Singer/Lyrics:","Singer"}),CHAR(10))</f>
        <v>#N/A</v>
      </c>
      <c r="M205" t="str" cm="1">
        <f t="array" ref="M2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05" t="e">
        <f>_xlfn.TEXTBEFORE(_xlfn.TEXTAFTER(getmp3[[#This Row],[description]],"Composer:"),CHAR(10))</f>
        <v>#N/A</v>
      </c>
      <c r="O205" t="e">
        <f>_xlfn.TEXTBEFORE(_xlfn.TEXTAFTER(getmp3[[#This Row],[description]],CHAR(10)&amp;"Music :"),CHAR(10))</f>
        <v>#N/A</v>
      </c>
      <c r="P205" t="e">
        <f>_xlfn.TEXTBEFORE(_xlfn.TEXTAFTER(getmp3[[#This Row],[description]],CHAR(10)&amp;"Video:"),CHAR(10))</f>
        <v>#N/A</v>
      </c>
      <c r="Q205" s="1" t="e">
        <f>HYPERLINK(_xlfn.TEXTBEFORE(_xlfn.TEXTAFTER(getmp3[[#This Row],[description]],"YouTube Music:"),CHAR(10)))</f>
        <v>#N/A</v>
      </c>
      <c r="R205" s="1" t="e">
        <f>HYPERLINK(_xlfn.TEXTBEFORE(_xlfn.TEXTAFTER(getmp3[[#This Row],[description]],"Spotify:"),CHAR(10)))</f>
        <v>#N/A</v>
      </c>
      <c r="S205" s="1" t="e">
        <f>HYPERLINK(_xlfn.TEXTBEFORE(_xlfn.TEXTAFTER(getmp3[[#This Row],[description]],"Apple Music:"),CHAR(10)))</f>
        <v>#N/A</v>
      </c>
      <c r="T205" s="1" t="e">
        <f>HYPERLINK(_xlfn.TEXTBEFORE(_xlfn.TEXTAFTER(getmp3[[#This Row],[description]], "JioSaavn:"),CHAR(10)))</f>
        <v>#N/A</v>
      </c>
      <c r="U205" s="1" t="e">
        <f>HYPERLINK(_xlfn.TEXTBEFORE(_xlfn.TEXTAFTER(getmp3[[#This Row],[description]], "Instagram Reel:"),CHAR(10)))</f>
        <v>#N/A</v>
      </c>
    </row>
    <row r="206" spans="1:21" hidden="1" x14ac:dyDescent="0.3">
      <c r="A206" t="s">
        <v>11</v>
      </c>
      <c r="B206" t="s">
        <v>1510</v>
      </c>
      <c r="C206" t="s">
        <v>1511</v>
      </c>
      <c r="D206" t="s">
        <v>1509</v>
      </c>
      <c r="E206" t="s">
        <v>16</v>
      </c>
      <c r="F206" t="s">
        <v>939</v>
      </c>
      <c r="G206" t="s">
        <v>1513</v>
      </c>
      <c r="H206" t="s">
        <v>1514</v>
      </c>
      <c r="I206" t="s">
        <v>1515</v>
      </c>
      <c r="J206" t="str" cm="1">
        <f t="array" ref="J2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6" t="str">
        <f>_xlfn.TEXTBEFORE(getmp3[[#This Row],[Title]],{":","(","-"})</f>
        <v xml:space="preserve">Tere Pind Ton </v>
      </c>
      <c r="L206" t="str">
        <f>IF(
    ISNUMBER(SEARCH("Singer", getmp3[[#This Row],[description]])),
    TRIM(_xlfn.TEXTBEFORE(_xlfn.TEXTAFTER(_xlfn.TEXTAFTER(getmp3[[#This Row],[description]], "Singer"), {":","-"}), CHAR(10), , , 1)),
    "NILL"
)</f>
        <v>Satbir Aujla</v>
      </c>
      <c r="M206" t="str" cm="1">
        <f t="array" ref="M2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06" t="str">
        <f>_xlfn.TEXTBEFORE(_xlfn.TEXTAFTER(getmp3[[#This Row],[description]],"Composer:"),CHAR(10))</f>
        <v xml:space="preserve"> Satbir Aujla</v>
      </c>
      <c r="O206" t="str">
        <f>_xlfn.TEXTBEFORE(_xlfn.TEXTAFTER(getmp3[[#This Row],[description]],CHAR(10)&amp;"Music:"),CHAR(10))</f>
        <v xml:space="preserve"> Jazz Dee</v>
      </c>
      <c r="P206" t="e">
        <f>_xlfn.TEXTBEFORE(_xlfn.TEXTAFTER(getmp3[[#This Row],[description]],CHAR(10)&amp;"Video:"),CHAR(10))</f>
        <v>#N/A</v>
      </c>
      <c r="Q206" s="1" t="e">
        <f>HYPERLINK(_xlfn.TEXTBEFORE(_xlfn.TEXTAFTER(getmp3[[#This Row],[description]],"YouTube Music:"),CHAR(10)))</f>
        <v>#N/A</v>
      </c>
      <c r="R206" s="1" t="str">
        <f>HYPERLINK(_xlfn.TEXTBEFORE(_xlfn.TEXTAFTER(getmp3[[#This Row],[description]],"Spotify:"),CHAR(10)))</f>
        <v xml:space="preserve"> https://bit.ly/3p85jDh</v>
      </c>
      <c r="S206" s="1" t="str">
        <f>HYPERLINK(_xlfn.TEXTBEFORE(_xlfn.TEXTAFTER(getmp3[[#This Row],[description]],"Apple Music:"),CHAR(10)))</f>
        <v xml:space="preserve"> https://bit.ly/43MIeoK</v>
      </c>
      <c r="T206" s="1" t="e">
        <f>HYPERLINK(_xlfn.TEXTBEFORE(_xlfn.TEXTAFTER(getmp3[[#This Row],[description]], "JioSaavn:"),CHAR(10)))</f>
        <v>#N/A</v>
      </c>
      <c r="U206" s="1" t="e">
        <f>HYPERLINK(_xlfn.TEXTBEFORE(_xlfn.TEXTAFTER(getmp3[[#This Row],[description]], "Instagram Reel:"),CHAR(10)))</f>
        <v>#N/A</v>
      </c>
    </row>
    <row r="207" spans="1:21" hidden="1" x14ac:dyDescent="0.3">
      <c r="A207" t="s">
        <v>11</v>
      </c>
      <c r="B207" t="s">
        <v>1517</v>
      </c>
      <c r="C207" t="s">
        <v>1518</v>
      </c>
      <c r="D207" t="s">
        <v>1516</v>
      </c>
      <c r="E207" t="s">
        <v>1369</v>
      </c>
      <c r="F207" t="s">
        <v>593</v>
      </c>
      <c r="G207" t="s">
        <v>1520</v>
      </c>
      <c r="H207" t="s">
        <v>1521</v>
      </c>
      <c r="I207" t="s">
        <v>1522</v>
      </c>
      <c r="J207" t="str" cm="1">
        <f t="array" ref="J2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7" t="str">
        <f>_xlfn.TEXTBEFORE(getmp3[[#This Row],[Title]],{":","(","-"})</f>
        <v xml:space="preserve">Glock </v>
      </c>
      <c r="L207" t="str">
        <f>_xlfn.TEXTBEFORE(_xlfn.TEXTAFTER(getmp3[[#This Row],[description]],{"Singer:","Artist:","Singer &amp; Lyrics:","Singer/Lyrics:","Singer"}),CHAR(10))</f>
        <v xml:space="preserve"> Karan Randhawa</v>
      </c>
      <c r="M207" t="str" cm="1">
        <f t="array" ref="M2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07" t="str">
        <f>_xlfn.TEXTBEFORE(_xlfn.TEXTAFTER(getmp3[[#This Row],[description]],"Composer:"),CHAR(10))</f>
        <v xml:space="preserve"> Lucas</v>
      </c>
      <c r="O207" t="str">
        <f>_xlfn.TEXTBEFORE(_xlfn.TEXTAFTER(getmp3[[#This Row],[description]],CHAR(10)&amp;"Music:"),CHAR(10))</f>
        <v xml:space="preserve"> Raka Music</v>
      </c>
      <c r="P207" t="e">
        <f>_xlfn.TEXTBEFORE(_xlfn.TEXTAFTER(getmp3[[#This Row],[description]],CHAR(10)&amp;"Video:"),CHAR(10))</f>
        <v>#N/A</v>
      </c>
      <c r="Q207" s="1" t="e">
        <f>HYPERLINK(_xlfn.TEXTBEFORE(_xlfn.TEXTAFTER(getmp3[[#This Row],[description]],"YouTube Music:"),CHAR(10)))</f>
        <v>#N/A</v>
      </c>
      <c r="R207" s="1" t="str">
        <f>HYPERLINK(_xlfn.TEXTBEFORE(_xlfn.TEXTAFTER(getmp3[[#This Row],[description]],"Spotify:"),CHAR(10)))</f>
        <v xml:space="preserve"> https://bit.ly/42x9d6l</v>
      </c>
      <c r="S207" s="1" t="str">
        <f>HYPERLINK(_xlfn.TEXTBEFORE(_xlfn.TEXTAFTER(getmp3[[#This Row],[description]],"Apple Music:"),CHAR(10)))</f>
        <v xml:space="preserve"> https://bit.ly/3Ja3Oeo</v>
      </c>
      <c r="T207" s="1" t="e">
        <f>HYPERLINK(_xlfn.TEXTBEFORE(_xlfn.TEXTAFTER(getmp3[[#This Row],[description]], "JioSaavn:"),CHAR(10)))</f>
        <v>#N/A</v>
      </c>
      <c r="U207" s="1" t="e">
        <f>HYPERLINK(_xlfn.TEXTBEFORE(_xlfn.TEXTAFTER(getmp3[[#This Row],[description]], "Instagram Reel:"),CHAR(10)))</f>
        <v>#N/A</v>
      </c>
    </row>
    <row r="208" spans="1:21" x14ac:dyDescent="0.3">
      <c r="A208" t="s">
        <v>11</v>
      </c>
      <c r="B208" t="s">
        <v>1524</v>
      </c>
      <c r="C208" t="s">
        <v>1420</v>
      </c>
      <c r="D208" t="s">
        <v>1523</v>
      </c>
      <c r="E208" t="s">
        <v>16</v>
      </c>
      <c r="F208" t="s">
        <v>1526</v>
      </c>
      <c r="G208" t="s">
        <v>1527</v>
      </c>
      <c r="H208" t="s">
        <v>1528</v>
      </c>
      <c r="I208" t="s">
        <v>1529</v>
      </c>
      <c r="J208" t="str" cm="1">
        <f t="array" ref="J2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8" t="str">
        <f>_xlfn.TEXTBEFORE(getmp3[[#This Row],[Title]],{":","(","-"})</f>
        <v xml:space="preserve">TUFANG </v>
      </c>
      <c r="L208" t="e">
        <f>_xlfn.TEXTBEFORE(_xlfn.TEXTAFTER(getmp3[[#This Row],[description]],{"Singer:","Artist:","Singer &amp; Lyrics:","Singer/Lyrics:","Singer"}),CHAR(10))</f>
        <v>#N/A</v>
      </c>
      <c r="M208" t="str" cm="1">
        <f t="array" ref="M2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08" t="e">
        <f>_xlfn.TEXTBEFORE(_xlfn.TEXTAFTER(getmp3[[#This Row],[description]],"Composer:"),CHAR(10))</f>
        <v>#N/A</v>
      </c>
      <c r="O208" t="e">
        <f>_xlfn.TEXTBEFORE(_xlfn.TEXTAFTER(getmp3[[#This Row],[description]],CHAR(10)&amp;"Music :"),CHAR(10))</f>
        <v>#N/A</v>
      </c>
      <c r="P208" t="e">
        <f>_xlfn.TEXTBEFORE(_xlfn.TEXTAFTER(getmp3[[#This Row],[description]],CHAR(10)&amp;"Video:"),CHAR(10))</f>
        <v>#N/A</v>
      </c>
      <c r="Q208" s="1" t="e">
        <f>HYPERLINK(_xlfn.TEXTBEFORE(_xlfn.TEXTAFTER(getmp3[[#This Row],[description]],"YouTube Music:"),CHAR(10)))</f>
        <v>#N/A</v>
      </c>
      <c r="R208" s="1" t="e">
        <f>HYPERLINK(_xlfn.TEXTBEFORE(_xlfn.TEXTAFTER(getmp3[[#This Row],[description]],"Spotify:"),CHAR(10)))</f>
        <v>#N/A</v>
      </c>
      <c r="S208" s="1" t="e">
        <f>HYPERLINK(_xlfn.TEXTBEFORE(_xlfn.TEXTAFTER(getmp3[[#This Row],[description]],"Apple Music:"),CHAR(10)))</f>
        <v>#N/A</v>
      </c>
      <c r="T208" s="1" t="e">
        <f>HYPERLINK(_xlfn.TEXTBEFORE(_xlfn.TEXTAFTER(getmp3[[#This Row],[description]], "JioSaavn:"),CHAR(10)))</f>
        <v>#N/A</v>
      </c>
      <c r="U208" s="1" t="e">
        <f>HYPERLINK(_xlfn.TEXTBEFORE(_xlfn.TEXTAFTER(getmp3[[#This Row],[description]], "Instagram Reel:"),CHAR(10)))</f>
        <v>#N/A</v>
      </c>
    </row>
    <row r="209" spans="1:21" hidden="1" x14ac:dyDescent="0.3">
      <c r="A209" t="s">
        <v>11</v>
      </c>
      <c r="B209" t="s">
        <v>1531</v>
      </c>
      <c r="C209" t="s">
        <v>1532</v>
      </c>
      <c r="D209" t="s">
        <v>1530</v>
      </c>
      <c r="E209" t="s">
        <v>16</v>
      </c>
      <c r="F209" t="s">
        <v>1534</v>
      </c>
      <c r="G209" t="s">
        <v>1535</v>
      </c>
      <c r="H209" t="s">
        <v>1536</v>
      </c>
      <c r="I209" t="s">
        <v>1537</v>
      </c>
      <c r="J209" t="str" cm="1">
        <f t="array" ref="J2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09" t="str">
        <f>_xlfn.TEXTBEFORE(getmp3[[#This Row],[Title]],{":","(","-"})</f>
        <v xml:space="preserve">Lehanga Slowed and Reverb </v>
      </c>
      <c r="L209" t="str">
        <f>_xlfn.TEXTBEFORE(_xlfn.TEXTAFTER(getmp3[[#This Row],[description]],{"Singer:","Artist:","Singer &amp; Lyrics:","Singer/Lyrics:","Singer"}),CHAR(10))</f>
        <v xml:space="preserve"> Jass Manak </v>
      </c>
      <c r="M209" t="str" cm="1">
        <f t="array" ref="M2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09" t="str">
        <f>_xlfn.TEXTBEFORE(_xlfn.TEXTAFTER(getmp3[[#This Row],[description]],"Composer:"),CHAR(10))</f>
        <v xml:space="preserve"> Jass Manak</v>
      </c>
      <c r="O209" t="str">
        <f>_xlfn.TEXTBEFORE(_xlfn.TEXTAFTER(getmp3[[#This Row],[description]],CHAR(10)&amp;"Music:"),CHAR(10))</f>
        <v xml:space="preserve"> Sharry Nexus</v>
      </c>
      <c r="P209" t="e">
        <f>_xlfn.TEXTBEFORE(_xlfn.TEXTAFTER(getmp3[[#This Row],[description]],CHAR(10)&amp;"Video:"),CHAR(10))</f>
        <v>#N/A</v>
      </c>
      <c r="Q209" s="1" t="e">
        <f>HYPERLINK(_xlfn.TEXTBEFORE(_xlfn.TEXTAFTER(getmp3[[#This Row],[description]],"YouTube Music:"),CHAR(10)))</f>
        <v>#N/A</v>
      </c>
      <c r="R209" s="1" t="str">
        <f>HYPERLINK(_xlfn.TEXTBEFORE(_xlfn.TEXTAFTER(getmp3[[#This Row],[description]],"Spotify:"),CHAR(10)))</f>
        <v xml:space="preserve"> https://bit.ly/42zD928</v>
      </c>
      <c r="S209" s="1" t="str">
        <f>HYPERLINK(_xlfn.TEXTBEFORE(_xlfn.TEXTAFTER(getmp3[[#This Row],[description]],"Apple Music:"),CHAR(10)))</f>
        <v xml:space="preserve"> https://bit.ly/3B5NF5g</v>
      </c>
      <c r="T209" s="1" t="e">
        <f>HYPERLINK(_xlfn.TEXTBEFORE(_xlfn.TEXTAFTER(getmp3[[#This Row],[description]], "JioSaavn:"),CHAR(10)))</f>
        <v>#N/A</v>
      </c>
      <c r="U209" s="1" t="e">
        <f>HYPERLINK(_xlfn.TEXTBEFORE(_xlfn.TEXTAFTER(getmp3[[#This Row],[description]], "Instagram Reel:"),CHAR(10)))</f>
        <v>#N/A</v>
      </c>
    </row>
    <row r="210" spans="1:21" hidden="1" x14ac:dyDescent="0.3">
      <c r="A210" t="s">
        <v>11</v>
      </c>
      <c r="B210" t="s">
        <v>1539</v>
      </c>
      <c r="C210" t="s">
        <v>1540</v>
      </c>
      <c r="D210" t="s">
        <v>1538</v>
      </c>
      <c r="E210" t="s">
        <v>16</v>
      </c>
      <c r="F210" t="s">
        <v>338</v>
      </c>
      <c r="G210" t="s">
        <v>1542</v>
      </c>
      <c r="H210" t="s">
        <v>1543</v>
      </c>
      <c r="I210" t="s">
        <v>1243</v>
      </c>
      <c r="J210" t="str" cm="1">
        <f t="array" ref="J2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0" t="str">
        <f>_xlfn.TEXTBEFORE(getmp3[[#This Row],[Title]],{":","(","-"})</f>
        <v xml:space="preserve">Seetiyan </v>
      </c>
      <c r="L210" t="str">
        <f>IF(
    ISNUMBER(SEARCH("Singer", getmp3[[#This Row],[description]])),
    TRIM(_xlfn.TEXTBEFORE(_xlfn.TEXTAFTER(_xlfn.TEXTAFTER(getmp3[[#This Row],[description]], "Singer"), {":","-"}), CHAR(10), , , 1)),
    "NILL"
)</f>
        <v>Hardeep Grewal</v>
      </c>
      <c r="M210" t="str" cm="1">
        <f t="array" ref="M2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Hardeep Grewal</v>
      </c>
      <c r="N210" t="str">
        <f>_xlfn.TEXTBEFORE(_xlfn.TEXTAFTER(getmp3[[#This Row],[description]],"Composer:"),CHAR(10))</f>
        <v xml:space="preserve"> Hardeep Grewal</v>
      </c>
      <c r="O210" t="str">
        <f>_xlfn.TEXTBEFORE(_xlfn.TEXTAFTER(getmp3[[#This Row],[description]],CHAR(10)&amp;"Music:"),CHAR(10))</f>
        <v xml:space="preserve"> R Guru</v>
      </c>
      <c r="P210" t="e">
        <f>_xlfn.TEXTBEFORE(_xlfn.TEXTAFTER(getmp3[[#This Row],[description]],CHAR(10)&amp;"Video:"),CHAR(10))</f>
        <v>#N/A</v>
      </c>
      <c r="Q210" s="1" t="e">
        <f>HYPERLINK(_xlfn.TEXTBEFORE(_xlfn.TEXTAFTER(getmp3[[#This Row],[description]],"YouTube Music:"),CHAR(10)))</f>
        <v>#N/A</v>
      </c>
      <c r="R210" s="1" t="e">
        <f>HYPERLINK(_xlfn.TEXTBEFORE(_xlfn.TEXTAFTER(getmp3[[#This Row],[description]],"Spotify:"),CHAR(10)))</f>
        <v>#N/A</v>
      </c>
      <c r="S210" s="1" t="e">
        <f>HYPERLINK(_xlfn.TEXTBEFORE(_xlfn.TEXTAFTER(getmp3[[#This Row],[description]],"Apple Music:"),CHAR(10)))</f>
        <v>#N/A</v>
      </c>
      <c r="T210" s="1" t="e">
        <f>HYPERLINK(_xlfn.TEXTBEFORE(_xlfn.TEXTAFTER(getmp3[[#This Row],[description]], "JioSaavn:"),CHAR(10)))</f>
        <v>#N/A</v>
      </c>
      <c r="U210" s="1" t="e">
        <f>HYPERLINK(_xlfn.TEXTBEFORE(_xlfn.TEXTAFTER(getmp3[[#This Row],[description]], "Instagram Reel:"),CHAR(10)))</f>
        <v>#N/A</v>
      </c>
    </row>
    <row r="211" spans="1:21" hidden="1" x14ac:dyDescent="0.3">
      <c r="A211" t="s">
        <v>11</v>
      </c>
      <c r="B211" t="s">
        <v>1545</v>
      </c>
      <c r="C211" t="s">
        <v>1546</v>
      </c>
      <c r="D211" t="s">
        <v>1544</v>
      </c>
      <c r="E211" t="s">
        <v>16</v>
      </c>
      <c r="F211" t="s">
        <v>461</v>
      </c>
      <c r="G211" t="s">
        <v>1548</v>
      </c>
      <c r="H211" t="s">
        <v>1549</v>
      </c>
      <c r="I211" t="s">
        <v>895</v>
      </c>
      <c r="J211" t="str" cm="1">
        <f t="array" ref="J2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1" t="str">
        <f>_xlfn.TEXTBEFORE(getmp3[[#This Row],[Title]],{":","(","-"})</f>
        <v xml:space="preserve">Jawak </v>
      </c>
      <c r="L211" t="str">
        <f>_xlfn.TEXTBEFORE(_xlfn.TEXTAFTER(getmp3[[#This Row],[description]],{"Singer:","Artist:","Singer &amp; Lyrics:","Singer/Lyrics:","Singer"}),CHAR(10))</f>
        <v xml:space="preserve"> Satbir Aujla</v>
      </c>
      <c r="M211" t="str" cm="1">
        <f t="array" ref="M2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11" t="str">
        <f>_xlfn.TEXTBEFORE(_xlfn.TEXTAFTER(getmp3[[#This Row],[description]],"Composer:"),CHAR(10))</f>
        <v xml:space="preserve"> Satbir Aujla</v>
      </c>
      <c r="O211" t="str">
        <f>_xlfn.TEXTBEFORE(_xlfn.TEXTAFTER(getmp3[[#This Row],[description]],CHAR(10)&amp;"Music:"),CHAR(10))</f>
        <v xml:space="preserve"> Sharry Nexus</v>
      </c>
      <c r="P211" t="e">
        <f>_xlfn.TEXTBEFORE(_xlfn.TEXTAFTER(getmp3[[#This Row],[description]],CHAR(10)&amp;"Video:"),CHAR(10))</f>
        <v>#N/A</v>
      </c>
      <c r="Q211" s="1" t="str">
        <f>HYPERLINK(_xlfn.TEXTBEFORE(_xlfn.TEXTAFTER(getmp3[[#This Row],[description]],"YouTube Music:"),CHAR(10)))</f>
        <v xml:space="preserve"> https://bit.ly/3ndxIXw</v>
      </c>
      <c r="R211" s="1" t="str">
        <f>HYPERLINK(_xlfn.TEXTBEFORE(_xlfn.TEXTAFTER(getmp3[[#This Row],[description]],"Spotify:"),CHAR(10)))</f>
        <v xml:space="preserve"> https://bit.ly/448jMi6</v>
      </c>
      <c r="S211" s="1" t="str">
        <f>HYPERLINK(_xlfn.TEXTBEFORE(_xlfn.TEXTAFTER(getmp3[[#This Row],[description]],"Apple Music:"),CHAR(10)))</f>
        <v xml:space="preserve"> https://bit.ly/42ad49D</v>
      </c>
      <c r="T211" s="1" t="str">
        <f>HYPERLINK(_xlfn.TEXTBEFORE(_xlfn.TEXTAFTER(getmp3[[#This Row],[description]], "JioSaavn:"),CHAR(10)))</f>
        <v xml:space="preserve"> https://bit.ly/3ABIU3a</v>
      </c>
      <c r="U211" s="1" t="e">
        <f>HYPERLINK(_xlfn.TEXTBEFORE(_xlfn.TEXTAFTER(getmp3[[#This Row],[description]], "Instagram Reel:"),CHAR(10)))</f>
        <v>#N/A</v>
      </c>
    </row>
    <row r="212" spans="1:21" hidden="1" x14ac:dyDescent="0.3">
      <c r="A212" t="s">
        <v>11</v>
      </c>
      <c r="B212" t="s">
        <v>1551</v>
      </c>
      <c r="C212" t="s">
        <v>1552</v>
      </c>
      <c r="D212" t="s">
        <v>1550</v>
      </c>
      <c r="E212" t="s">
        <v>16</v>
      </c>
      <c r="F212" t="s">
        <v>1377</v>
      </c>
      <c r="G212" t="s">
        <v>1554</v>
      </c>
      <c r="H212" t="s">
        <v>1555</v>
      </c>
      <c r="I212" t="s">
        <v>1556</v>
      </c>
      <c r="J212" t="str" cm="1">
        <f t="array" ref="J2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2" t="str">
        <f>_xlfn.TEXTBEFORE(getmp3[[#This Row],[Title]],{":","(","-"})</f>
        <v xml:space="preserve">Bandook </v>
      </c>
      <c r="L212" t="str">
        <f>_xlfn.TEXTBEFORE(_xlfn.TEXTAFTER(getmp3[[#This Row],[description]],{"Singer:","Artist:","Singer &amp; Lyrics:","Singer/Lyrics:","Singer"}),CHAR(10))</f>
        <v xml:space="preserve"> Jass Manak </v>
      </c>
      <c r="M212" t="str" cm="1">
        <f t="array" ref="M2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12" t="str">
        <f>_xlfn.TEXTBEFORE(_xlfn.TEXTAFTER(getmp3[[#This Row],[description]],"Composer:"),CHAR(10))</f>
        <v xml:space="preserve"> Jass Manak </v>
      </c>
      <c r="O212" t="str">
        <f>_xlfn.TEXTBEFORE(_xlfn.TEXTAFTER(getmp3[[#This Row],[description]],CHAR(10)&amp;"Music:"),CHAR(10))</f>
        <v xml:space="preserve"> Game Changerz</v>
      </c>
      <c r="P212" t="e">
        <f>_xlfn.TEXTBEFORE(_xlfn.TEXTAFTER(getmp3[[#This Row],[description]],CHAR(10)&amp;"Video:"),CHAR(10))</f>
        <v>#N/A</v>
      </c>
      <c r="Q212" s="1" t="e">
        <f>HYPERLINK(_xlfn.TEXTBEFORE(_xlfn.TEXTAFTER(getmp3[[#This Row],[description]],"YouTube Music:"),CHAR(10)))</f>
        <v>#N/A</v>
      </c>
      <c r="R212" s="1" t="str">
        <f>HYPERLINK(_xlfn.TEXTBEFORE(_xlfn.TEXTAFTER(getmp3[[#This Row],[description]],"Spotify:"),CHAR(10)))</f>
        <v xml:space="preserve"> https://spoti.fi/3LydO0Z</v>
      </c>
      <c r="S212" s="1" t="str">
        <f>HYPERLINK(_xlfn.TEXTBEFORE(_xlfn.TEXTAFTER(getmp3[[#This Row],[description]],"Apple Music:"),CHAR(10)))</f>
        <v xml:space="preserve"> https://apple.co/3Fo0HP3</v>
      </c>
      <c r="T212" s="1" t="str">
        <f>HYPERLINK(_xlfn.TEXTBEFORE(_xlfn.TEXTAFTER(getmp3[[#This Row],[description]], "JioSaavn:"),CHAR(10)))</f>
        <v xml:space="preserve"> https://bit.ly/3LxKlEq</v>
      </c>
      <c r="U212" s="1" t="e">
        <f>HYPERLINK(_xlfn.TEXTBEFORE(_xlfn.TEXTAFTER(getmp3[[#This Row],[description]], "Instagram Reel:"),CHAR(10)))</f>
        <v>#N/A</v>
      </c>
    </row>
    <row r="213" spans="1:21" hidden="1" x14ac:dyDescent="0.3">
      <c r="A213" t="s">
        <v>11</v>
      </c>
      <c r="B213" t="s">
        <v>1558</v>
      </c>
      <c r="C213" t="s">
        <v>1559</v>
      </c>
      <c r="D213" t="s">
        <v>1557</v>
      </c>
      <c r="E213" t="s">
        <v>16</v>
      </c>
      <c r="F213" t="s">
        <v>530</v>
      </c>
      <c r="G213" t="s">
        <v>1561</v>
      </c>
      <c r="H213" t="s">
        <v>1562</v>
      </c>
      <c r="I213" t="s">
        <v>1563</v>
      </c>
      <c r="J213" t="str" cm="1">
        <f t="array" ref="J2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3" t="str">
        <f>_xlfn.TEXTBEFORE(getmp3[[#This Row],[Title]],{":","(","-"})</f>
        <v xml:space="preserve">Lehanga Remix </v>
      </c>
      <c r="L213" t="str">
        <f>_xlfn.TEXTBEFORE(_xlfn.TEXTAFTER(getmp3[[#This Row],[description]],{"Singer:","Artist:","Singer &amp; Lyrics:","Singer/Lyrics:","Singer"}),CHAR(10))</f>
        <v xml:space="preserve"> Jass Manak </v>
      </c>
      <c r="M213" t="str" cm="1">
        <f t="array" ref="M2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13" t="str">
        <f>_xlfn.TEXTBEFORE(_xlfn.TEXTAFTER(getmp3[[#This Row],[description]],"Composer:"),CHAR(10))</f>
        <v xml:space="preserve"> Jass Manak</v>
      </c>
      <c r="O213" t="str">
        <f>_xlfn.TEXTBEFORE(_xlfn.TEXTAFTER(getmp3[[#This Row],[description]],CHAR(10)&amp;"Music:"),CHAR(10))</f>
        <v xml:space="preserve"> Sharry Nexus</v>
      </c>
      <c r="P213" t="e">
        <f>_xlfn.TEXTBEFORE(_xlfn.TEXTAFTER(getmp3[[#This Row],[description]],CHAR(10)&amp;"Video:"),CHAR(10))</f>
        <v>#N/A</v>
      </c>
      <c r="Q213" s="1" t="e">
        <f>HYPERLINK(_xlfn.TEXTBEFORE(_xlfn.TEXTAFTER(getmp3[[#This Row],[description]],"YouTube Music:"),CHAR(10)))</f>
        <v>#N/A</v>
      </c>
      <c r="R213" s="1" t="str">
        <f>HYPERLINK(_xlfn.TEXTBEFORE(_xlfn.TEXTAFTER(getmp3[[#This Row],[description]],"Spotify:"),CHAR(10)))</f>
        <v xml:space="preserve"> https://bit.ly/3ouMARv</v>
      </c>
      <c r="S213" s="1" t="str">
        <f>HYPERLINK(_xlfn.TEXTBEFORE(_xlfn.TEXTAFTER(getmp3[[#This Row],[description]],"Apple Music:"),CHAR(10)))</f>
        <v xml:space="preserve"> https://bit.ly/3oytxWv</v>
      </c>
      <c r="T213" s="1" t="e">
        <f>HYPERLINK(_xlfn.TEXTBEFORE(_xlfn.TEXTAFTER(getmp3[[#This Row],[description]], "JioSaavn:"),CHAR(10)))</f>
        <v>#N/A</v>
      </c>
      <c r="U213" s="1" t="e">
        <f>HYPERLINK(_xlfn.TEXTBEFORE(_xlfn.TEXTAFTER(getmp3[[#This Row],[description]], "Instagram Reel:"),CHAR(10)))</f>
        <v>#N/A</v>
      </c>
    </row>
    <row r="214" spans="1:21" hidden="1" x14ac:dyDescent="0.3">
      <c r="A214" t="s">
        <v>11</v>
      </c>
      <c r="B214" t="s">
        <v>1565</v>
      </c>
      <c r="C214" t="s">
        <v>1566</v>
      </c>
      <c r="D214" t="s">
        <v>1564</v>
      </c>
      <c r="E214" t="s">
        <v>16</v>
      </c>
      <c r="F214" t="s">
        <v>1568</v>
      </c>
      <c r="G214" t="s">
        <v>1569</v>
      </c>
      <c r="H214" t="s">
        <v>1570</v>
      </c>
      <c r="I214" t="s">
        <v>1571</v>
      </c>
      <c r="J214" t="str" cm="1">
        <f t="array" ref="J2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4" t="str">
        <f>_xlfn.TEXTBEFORE(getmp3[[#This Row],[Title]],{":","(","-"})</f>
        <v xml:space="preserve">Tere Na Viahi </v>
      </c>
      <c r="L214" t="str">
        <f>_xlfn.TEXTBEFORE(_xlfn.TEXTAFTER(getmp3[[#This Row],[description]],{"Singer:","Artist:","Singer &amp; Lyrics:","Singer/Lyrics:","Singer"}),CHAR(10))</f>
        <v xml:space="preserve"> Priya</v>
      </c>
      <c r="M214" t="str" cm="1">
        <f t="array" ref="M2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Ricky Khan</v>
      </c>
      <c r="N214" t="e">
        <f>_xlfn.TEXTBEFORE(_xlfn.TEXTAFTER(getmp3[[#This Row],[description]],"Composer:"),CHAR(10))</f>
        <v>#N/A</v>
      </c>
      <c r="O214" t="str">
        <f>_xlfn.TEXTBEFORE(_xlfn.TEXTAFTER(getmp3[[#This Row],[description]],CHAR(10)&amp;"Music:"),CHAR(10))</f>
        <v xml:space="preserve"> Black Virus</v>
      </c>
      <c r="P214" t="e">
        <f>_xlfn.TEXTBEFORE(_xlfn.TEXTAFTER(getmp3[[#This Row],[description]],CHAR(10)&amp;"Video:"),CHAR(10))</f>
        <v>#N/A</v>
      </c>
      <c r="Q214" s="1" t="e">
        <f>HYPERLINK(_xlfn.TEXTBEFORE(_xlfn.TEXTAFTER(getmp3[[#This Row],[description]],"YouTube Music:"),CHAR(10)))</f>
        <v>#N/A</v>
      </c>
      <c r="R214" s="1" t="str">
        <f>HYPERLINK(_xlfn.TEXTBEFORE(_xlfn.TEXTAFTER(getmp3[[#This Row],[description]],"Spotify:"),CHAR(10)))</f>
        <v xml:space="preserve"> https://bit.ly/43M698c</v>
      </c>
      <c r="S214" s="1" t="str">
        <f>HYPERLINK(_xlfn.TEXTBEFORE(_xlfn.TEXTAFTER(getmp3[[#This Row],[description]],"Apple Music:"),CHAR(10)))</f>
        <v xml:space="preserve"> https://bit.ly/3MUD2t6</v>
      </c>
      <c r="T214" s="1" t="e">
        <f>HYPERLINK(_xlfn.TEXTBEFORE(_xlfn.TEXTAFTER(getmp3[[#This Row],[description]], "JioSaavn:"),CHAR(10)))</f>
        <v>#N/A</v>
      </c>
      <c r="U214" s="1" t="e">
        <f>HYPERLINK(_xlfn.TEXTBEFORE(_xlfn.TEXTAFTER(getmp3[[#This Row],[description]], "Instagram Reel:"),CHAR(10)))</f>
        <v>#N/A</v>
      </c>
    </row>
    <row r="215" spans="1:21" x14ac:dyDescent="0.3">
      <c r="A215" t="s">
        <v>11</v>
      </c>
      <c r="B215" t="s">
        <v>1573</v>
      </c>
      <c r="C215" t="s">
        <v>1574</v>
      </c>
      <c r="D215" t="s">
        <v>1572</v>
      </c>
      <c r="E215" t="s">
        <v>16</v>
      </c>
      <c r="F215" t="s">
        <v>1576</v>
      </c>
      <c r="G215" t="s">
        <v>1577</v>
      </c>
      <c r="H215" t="s">
        <v>1578</v>
      </c>
      <c r="I215" t="s">
        <v>1579</v>
      </c>
      <c r="J215" t="str" cm="1">
        <f t="array" ref="J2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Movie</v>
      </c>
      <c r="K215" t="str">
        <f>_xlfn.TEXTBEFORE(getmp3[[#This Row],[Title]],{":","(","-"})</f>
        <v xml:space="preserve">Jatt Brothers </v>
      </c>
      <c r="L215" t="e">
        <f>_xlfn.TEXTBEFORE(_xlfn.TEXTAFTER(getmp3[[#This Row],[description]],{"Singer:","Artist:","Singer &amp; Lyrics:","Singer/Lyrics:","Singer"}),CHAR(10))</f>
        <v>#N/A</v>
      </c>
      <c r="M215" t="str" cm="1">
        <f t="array" ref="M2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15" t="e">
        <f>_xlfn.TEXTBEFORE(_xlfn.TEXTAFTER(getmp3[[#This Row],[description]],"Composer:"),CHAR(10))</f>
        <v>#N/A</v>
      </c>
      <c r="O215" t="e">
        <f>_xlfn.TEXTBEFORE(_xlfn.TEXTAFTER(getmp3[[#This Row],[description]],CHAR(10)&amp;"Music :"),CHAR(10))</f>
        <v>#N/A</v>
      </c>
      <c r="P215" t="e">
        <f>_xlfn.TEXTBEFORE(_xlfn.TEXTAFTER(getmp3[[#This Row],[description]],CHAR(10)&amp;"Video:"),CHAR(10))</f>
        <v>#N/A</v>
      </c>
      <c r="Q215" s="1" t="e">
        <f>HYPERLINK(_xlfn.TEXTBEFORE(_xlfn.TEXTAFTER(getmp3[[#This Row],[description]],"YouTube Music:"),CHAR(10)))</f>
        <v>#N/A</v>
      </c>
      <c r="R215" s="1" t="str">
        <f>HYPERLINK(_xlfn.TEXTBEFORE(_xlfn.TEXTAFTER(getmp3[[#This Row],[description]],"Spotify:"),CHAR(10)))</f>
        <v xml:space="preserve"> https://bit.ly/43AjOyP</v>
      </c>
      <c r="S215" s="1" t="e">
        <f>HYPERLINK(_xlfn.TEXTBEFORE(_xlfn.TEXTAFTER(getmp3[[#This Row],[description]],"Apple Music:"),CHAR(10)))</f>
        <v>#N/A</v>
      </c>
      <c r="T215" s="1" t="str">
        <f>HYPERLINK(_xlfn.TEXTBEFORE(_xlfn.TEXTAFTER(getmp3[[#This Row],[description]], "JioSaavn:"),CHAR(10)))</f>
        <v xml:space="preserve"> https://bit.ly/41sm7T0</v>
      </c>
      <c r="U215" s="1" t="e">
        <f>HYPERLINK(_xlfn.TEXTBEFORE(_xlfn.TEXTAFTER(getmp3[[#This Row],[description]], "Instagram Reel:"),CHAR(10)))</f>
        <v>#N/A</v>
      </c>
    </row>
    <row r="216" spans="1:21" hidden="1" x14ac:dyDescent="0.3">
      <c r="A216" t="s">
        <v>11</v>
      </c>
      <c r="B216" t="s">
        <v>1581</v>
      </c>
      <c r="C216" t="s">
        <v>1582</v>
      </c>
      <c r="D216" t="s">
        <v>1580</v>
      </c>
      <c r="E216" t="s">
        <v>16</v>
      </c>
      <c r="F216" t="s">
        <v>1584</v>
      </c>
      <c r="G216" t="s">
        <v>1585</v>
      </c>
      <c r="H216" t="s">
        <v>1586</v>
      </c>
      <c r="I216" t="s">
        <v>1587</v>
      </c>
      <c r="J216" t="str" cm="1">
        <f t="array" ref="J2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6" t="str">
        <f>_xlfn.TEXTBEFORE(getmp3[[#This Row],[Title]],{":","(","-"})</f>
        <v xml:space="preserve">Phulkari </v>
      </c>
      <c r="L216" t="str">
        <f>_xlfn.TEXTBEFORE(_xlfn.TEXTAFTER(getmp3[[#This Row],[description]],{"Singer:","Artist:","Singer &amp; Lyrics:","Singer/Lyrics:","Singer"}),CHAR(10))</f>
        <v xml:space="preserve"> Karan Randhawa</v>
      </c>
      <c r="M216" t="str" cm="1">
        <f t="array" ref="M2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Randhawa &amp; Micheal</v>
      </c>
      <c r="N216" t="str">
        <f>_xlfn.TEXTBEFORE(_xlfn.TEXTAFTER(getmp3[[#This Row],[description]],"Composer:"),CHAR(10))</f>
        <v xml:space="preserve"> Karan Randhawa</v>
      </c>
      <c r="O216" t="str">
        <f>_xlfn.TEXTBEFORE(_xlfn.TEXTAFTER(getmp3[[#This Row],[description]],CHAR(10)&amp;"Music:"),CHAR(10))</f>
        <v xml:space="preserve"> Raka</v>
      </c>
      <c r="P216" t="e">
        <f>_xlfn.TEXTBEFORE(_xlfn.TEXTAFTER(getmp3[[#This Row],[description]],CHAR(10)&amp;"Video:"),CHAR(10))</f>
        <v>#N/A</v>
      </c>
      <c r="Q216" s="1" t="e">
        <f>HYPERLINK(_xlfn.TEXTBEFORE(_xlfn.TEXTAFTER(getmp3[[#This Row],[description]],"YouTube Music:"),CHAR(10)))</f>
        <v>#N/A</v>
      </c>
      <c r="R216" s="1" t="str">
        <f>HYPERLINK(_xlfn.TEXTBEFORE(_xlfn.TEXTAFTER(getmp3[[#This Row],[description]],"Spotify:"),CHAR(10)))</f>
        <v xml:space="preserve"> http://bit.ly/3GGyin5</v>
      </c>
      <c r="S216" s="1" t="str">
        <f>HYPERLINK(_xlfn.TEXTBEFORE(_xlfn.TEXTAFTER(getmp3[[#This Row],[description]],"Apple Music:"),CHAR(10)))</f>
        <v xml:space="preserve"> https://bit.ly/41uRkop</v>
      </c>
      <c r="T216" s="1" t="e">
        <f>HYPERLINK(_xlfn.TEXTBEFORE(_xlfn.TEXTAFTER(getmp3[[#This Row],[description]], "JioSaavn:"),CHAR(10)))</f>
        <v>#N/A</v>
      </c>
      <c r="U216" s="1" t="e">
        <f>HYPERLINK(_xlfn.TEXTBEFORE(_xlfn.TEXTAFTER(getmp3[[#This Row],[description]], "Instagram Reel:"),CHAR(10)))</f>
        <v>#N/A</v>
      </c>
    </row>
    <row r="217" spans="1:21" hidden="1" x14ac:dyDescent="0.3">
      <c r="A217" t="s">
        <v>11</v>
      </c>
      <c r="B217" t="s">
        <v>1589</v>
      </c>
      <c r="C217" t="s">
        <v>1590</v>
      </c>
      <c r="D217" t="s">
        <v>1588</v>
      </c>
      <c r="E217" t="s">
        <v>16</v>
      </c>
      <c r="F217" t="s">
        <v>738</v>
      </c>
      <c r="G217" t="s">
        <v>1592</v>
      </c>
      <c r="H217" t="s">
        <v>1593</v>
      </c>
      <c r="I217" t="s">
        <v>1594</v>
      </c>
      <c r="J217" t="str" cm="1">
        <f t="array" ref="J2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7" t="str">
        <f>_xlfn.TEXTBEFORE(getmp3[[#This Row],[Title]],{":","(","-"})</f>
        <v xml:space="preserve">Sutte Bhaag </v>
      </c>
      <c r="L217" t="str">
        <f>_xlfn.TEXTBEFORE(_xlfn.TEXTAFTER(getmp3[[#This Row],[description]],{"Singer:","Artist:","Singer &amp; Lyrics:","Singer/Lyrics:","Singer"}),CHAR(10))</f>
        <v xml:space="preserve"> Veet Baljit</v>
      </c>
      <c r="M217" t="str" cm="1">
        <f t="array" ref="M2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17" t="str">
        <f>_xlfn.TEXTBEFORE(_xlfn.TEXTAFTER(getmp3[[#This Row],[description]],"Composer:"),CHAR(10))</f>
        <v xml:space="preserve"> Veet Baljit</v>
      </c>
      <c r="O217" t="str">
        <f>_xlfn.TEXTBEFORE(_xlfn.TEXTAFTER(getmp3[[#This Row],[description]],CHAR(10)&amp;"Music:"),CHAR(10))</f>
        <v xml:space="preserve"> V Barot</v>
      </c>
      <c r="P217" t="e">
        <f>_xlfn.TEXTBEFORE(_xlfn.TEXTAFTER(getmp3[[#This Row],[description]],CHAR(10)&amp;"Video:"),CHAR(10))</f>
        <v>#N/A</v>
      </c>
      <c r="Q217" s="1" t="e">
        <f>HYPERLINK(_xlfn.TEXTBEFORE(_xlfn.TEXTAFTER(getmp3[[#This Row],[description]],"YouTube Music:"),CHAR(10)))</f>
        <v>#N/A</v>
      </c>
      <c r="R217" s="1" t="str">
        <f>HYPERLINK(_xlfn.TEXTBEFORE(_xlfn.TEXTAFTER(getmp3[[#This Row],[description]],"Spotify:"),CHAR(10)))</f>
        <v xml:space="preserve"> http://bit.ly/3mqDvbF</v>
      </c>
      <c r="S217" s="1" t="str">
        <f>HYPERLINK(_xlfn.TEXTBEFORE(_xlfn.TEXTAFTER(getmp3[[#This Row],[description]],"Apple Music:"),CHAR(10)))</f>
        <v xml:space="preserve"> http://bit.ly/3o1Y1Qi</v>
      </c>
      <c r="T217" s="1" t="e">
        <f>HYPERLINK(_xlfn.TEXTBEFORE(_xlfn.TEXTAFTER(getmp3[[#This Row],[description]], "JioSaavn:"),CHAR(10)))</f>
        <v>#N/A</v>
      </c>
      <c r="U217" s="1" t="e">
        <f>HYPERLINK(_xlfn.TEXTBEFORE(_xlfn.TEXTAFTER(getmp3[[#This Row],[description]], "Instagram Reel:"),CHAR(10)))</f>
        <v>#N/A</v>
      </c>
    </row>
    <row r="218" spans="1:21" hidden="1" x14ac:dyDescent="0.3">
      <c r="A218" t="s">
        <v>11</v>
      </c>
      <c r="B218" t="s">
        <v>1596</v>
      </c>
      <c r="C218" t="s">
        <v>1597</v>
      </c>
      <c r="D218" t="s">
        <v>1595</v>
      </c>
      <c r="E218" t="s">
        <v>16</v>
      </c>
      <c r="F218" t="s">
        <v>1040</v>
      </c>
      <c r="G218" t="s">
        <v>1599</v>
      </c>
      <c r="H218" t="s">
        <v>1600</v>
      </c>
      <c r="I218" t="s">
        <v>1601</v>
      </c>
      <c r="J218" t="str" cm="1">
        <f t="array" ref="J2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18" t="str">
        <f>_xlfn.TEXTBEFORE(getmp3[[#This Row],[Title]],{":","(","-"})</f>
        <v xml:space="preserve">Munda Oh Chahidai </v>
      </c>
      <c r="L218" t="str">
        <f>_xlfn.TEXTBEFORE(_xlfn.TEXTAFTER(getmp3[[#This Row],[description]],{"Singer:","Artist:","Singer &amp; Lyrics:","Singer/Lyrics:","Singer"}),CHAR(10))</f>
        <v xml:space="preserve"> Preet Guree</v>
      </c>
      <c r="M218" t="str" cm="1">
        <f t="array" ref="M2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Preet Guree</v>
      </c>
      <c r="N218" t="str">
        <f>_xlfn.TEXTBEFORE(_xlfn.TEXTAFTER(getmp3[[#This Row],[description]],"Composer:"),CHAR(10))</f>
        <v xml:space="preserve"> Preet Guree</v>
      </c>
      <c r="O218" t="str">
        <f>_xlfn.TEXTBEFORE(_xlfn.TEXTAFTER(getmp3[[#This Row],[description]],CHAR(10)&amp;"Music:"),CHAR(10))</f>
        <v xml:space="preserve"> Dark Cello </v>
      </c>
      <c r="P218" t="e">
        <f>_xlfn.TEXTBEFORE(_xlfn.TEXTAFTER(getmp3[[#This Row],[description]],CHAR(10)&amp;"Video:"),CHAR(10))</f>
        <v>#N/A</v>
      </c>
      <c r="Q218" s="1" t="e">
        <f>HYPERLINK(_xlfn.TEXTBEFORE(_xlfn.TEXTAFTER(getmp3[[#This Row],[description]],"YouTube Music:"),CHAR(10)))</f>
        <v>#N/A</v>
      </c>
      <c r="R218" s="1" t="str">
        <f>HYPERLINK(_xlfn.TEXTBEFORE(_xlfn.TEXTAFTER(getmp3[[#This Row],[description]],"Spotify:"),CHAR(10)))</f>
        <v xml:space="preserve"> http://bit.ly/3zFsqXi</v>
      </c>
      <c r="S218" s="1" t="str">
        <f>HYPERLINK(_xlfn.TEXTBEFORE(_xlfn.TEXTAFTER(getmp3[[#This Row],[description]],"Apple Music:"),CHAR(10)))</f>
        <v xml:space="preserve"> http://bit.ly/3zFsiag</v>
      </c>
      <c r="T218" s="1" t="e">
        <f>HYPERLINK(_xlfn.TEXTBEFORE(_xlfn.TEXTAFTER(getmp3[[#This Row],[description]], "JioSaavn:"),CHAR(10)))</f>
        <v>#N/A</v>
      </c>
      <c r="U218" s="1" t="e">
        <f>HYPERLINK(_xlfn.TEXTBEFORE(_xlfn.TEXTAFTER(getmp3[[#This Row],[description]], "Instagram Reel:"),CHAR(10)))</f>
        <v>#N/A</v>
      </c>
    </row>
    <row r="219" spans="1:21" x14ac:dyDescent="0.3">
      <c r="A219" t="s">
        <v>11</v>
      </c>
      <c r="B219" t="s">
        <v>1603</v>
      </c>
      <c r="C219" t="s">
        <v>1604</v>
      </c>
      <c r="D219" t="s">
        <v>7900</v>
      </c>
      <c r="E219" t="s">
        <v>16</v>
      </c>
      <c r="F219" t="s">
        <v>1606</v>
      </c>
      <c r="G219" t="s">
        <v>1607</v>
      </c>
      <c r="H219" t="s">
        <v>1608</v>
      </c>
      <c r="I219" t="s">
        <v>1609</v>
      </c>
      <c r="J219" t="str" cm="1">
        <f t="array" ref="J2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219" t="str">
        <f>_xlfn.TEXTBEFORE(getmp3[[#This Row],[Title]],{":","(","-","      "})</f>
        <v>Lehanga</v>
      </c>
      <c r="L219" t="e">
        <f>_xlfn.TEXTBEFORE(_xlfn.TEXTAFTER(getmp3[[#This Row],[description]],{"Singer:","Artist:","Singer &amp; Lyrics:","Singer/Lyrics:","Singer"}),CHAR(10))</f>
        <v>#N/A</v>
      </c>
      <c r="M219" t="str" cm="1">
        <f t="array" ref="M2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19" t="e">
        <f>_xlfn.TEXTBEFORE(_xlfn.TEXTAFTER(getmp3[[#This Row],[description]],"Composer:"),CHAR(10))</f>
        <v>#N/A</v>
      </c>
      <c r="O219" t="e">
        <f>_xlfn.TEXTBEFORE(_xlfn.TEXTAFTER(getmp3[[#This Row],[description]],CHAR(10)&amp;"Music :"),CHAR(10))</f>
        <v>#N/A</v>
      </c>
      <c r="P219" t="e">
        <f>_xlfn.TEXTBEFORE(_xlfn.TEXTAFTER(getmp3[[#This Row],[description]],CHAR(10)&amp;"Video:"),CHAR(10))</f>
        <v>#N/A</v>
      </c>
      <c r="Q219" s="1" t="e">
        <f>HYPERLINK(_xlfn.TEXTBEFORE(_xlfn.TEXTAFTER(getmp3[[#This Row],[description]],"YouTube Music:"),CHAR(10)))</f>
        <v>#N/A</v>
      </c>
      <c r="R219" s="1" t="e">
        <f>HYPERLINK(_xlfn.TEXTBEFORE(_xlfn.TEXTAFTER(getmp3[[#This Row],[description]],"Spotify:"),CHAR(10)))</f>
        <v>#N/A</v>
      </c>
      <c r="S219" s="1" t="e">
        <f>HYPERLINK(_xlfn.TEXTBEFORE(_xlfn.TEXTAFTER(getmp3[[#This Row],[description]],"Apple Music:"),CHAR(10)))</f>
        <v>#N/A</v>
      </c>
      <c r="T219" s="1" t="e">
        <f>HYPERLINK(_xlfn.TEXTBEFORE(_xlfn.TEXTAFTER(getmp3[[#This Row],[description]], "JioSaavn:"),CHAR(10)))</f>
        <v>#N/A</v>
      </c>
      <c r="U219" s="1" t="e">
        <f>HYPERLINK(_xlfn.TEXTBEFORE(_xlfn.TEXTAFTER(getmp3[[#This Row],[description]], "Instagram Reel:"),CHAR(10)))</f>
        <v>#N/A</v>
      </c>
    </row>
    <row r="220" spans="1:21" hidden="1" x14ac:dyDescent="0.3">
      <c r="A220" t="s">
        <v>11</v>
      </c>
      <c r="B220" t="s">
        <v>1611</v>
      </c>
      <c r="C220" t="s">
        <v>1612</v>
      </c>
      <c r="D220" t="s">
        <v>1610</v>
      </c>
      <c r="E220" t="s">
        <v>16</v>
      </c>
      <c r="F220" t="s">
        <v>153</v>
      </c>
      <c r="G220" t="s">
        <v>1614</v>
      </c>
      <c r="H220" t="s">
        <v>1615</v>
      </c>
      <c r="I220" t="s">
        <v>1616</v>
      </c>
      <c r="J220" t="str" cm="1">
        <f t="array" ref="J2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0" t="str">
        <f>_xlfn.TEXTBEFORE(getmp3[[#This Row],[Title]],{":","(","-"})</f>
        <v xml:space="preserve">Peak </v>
      </c>
      <c r="L220" t="str">
        <f>_xlfn.TEXTBEFORE(_xlfn.TEXTAFTER(getmp3[[#This Row],[description]],{"Singer:","Artist:","Singer &amp; Lyrics:","Singer/Lyrics:","Singer"}),CHAR(10))</f>
        <v xml:space="preserve"> Lucas</v>
      </c>
      <c r="M220" t="str" cm="1">
        <f t="array" ref="M2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20" t="str">
        <f>_xlfn.TEXTBEFORE(_xlfn.TEXTAFTER(getmp3[[#This Row],[description]],"Composer:"),CHAR(10))</f>
        <v xml:space="preserve"> Lucas</v>
      </c>
      <c r="O220" t="str">
        <f>_xlfn.TEXTBEFORE(_xlfn.TEXTAFTER(getmp3[[#This Row],[description]],CHAR(10)&amp;"Music:"),CHAR(10))</f>
        <v xml:space="preserve"> Showkidd</v>
      </c>
      <c r="P220" t="e">
        <f>_xlfn.TEXTBEFORE(_xlfn.TEXTAFTER(getmp3[[#This Row],[description]],CHAR(10)&amp;"Video:"),CHAR(10))</f>
        <v>#N/A</v>
      </c>
      <c r="Q220" s="1" t="e">
        <f>HYPERLINK(_xlfn.TEXTBEFORE(_xlfn.TEXTAFTER(getmp3[[#This Row],[description]],"YouTube Music:"),CHAR(10)))</f>
        <v>#N/A</v>
      </c>
      <c r="R220" s="1" t="e">
        <f>HYPERLINK(_xlfn.TEXTBEFORE(_xlfn.TEXTAFTER(getmp3[[#This Row],[description]],"Spotify:"),CHAR(10)))</f>
        <v>#N/A</v>
      </c>
      <c r="S220" s="1" t="e">
        <f>HYPERLINK(_xlfn.TEXTBEFORE(_xlfn.TEXTAFTER(getmp3[[#This Row],[description]],"Apple Music:"),CHAR(10)))</f>
        <v>#N/A</v>
      </c>
      <c r="T220" s="1" t="e">
        <f>HYPERLINK(_xlfn.TEXTBEFORE(_xlfn.TEXTAFTER(getmp3[[#This Row],[description]], "JioSaavn:"),CHAR(10)))</f>
        <v>#N/A</v>
      </c>
      <c r="U220" s="1" t="e">
        <f>HYPERLINK(_xlfn.TEXTBEFORE(_xlfn.TEXTAFTER(getmp3[[#This Row],[description]], "Instagram Reel:"),CHAR(10)))</f>
        <v>#N/A</v>
      </c>
    </row>
    <row r="221" spans="1:21" hidden="1" x14ac:dyDescent="0.3">
      <c r="A221" t="s">
        <v>11</v>
      </c>
      <c r="B221" t="s">
        <v>1618</v>
      </c>
      <c r="C221" t="s">
        <v>1619</v>
      </c>
      <c r="D221" t="s">
        <v>1617</v>
      </c>
      <c r="E221" t="s">
        <v>16</v>
      </c>
      <c r="F221" t="s">
        <v>1621</v>
      </c>
      <c r="G221" t="s">
        <v>1622</v>
      </c>
      <c r="H221" t="s">
        <v>1623</v>
      </c>
      <c r="I221" t="s">
        <v>1469</v>
      </c>
      <c r="J221" t="str" cm="1">
        <f t="array" ref="J2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1" t="str">
        <f>_xlfn.TEXTBEFORE(getmp3[[#This Row],[Title]],{":","(","-"})</f>
        <v xml:space="preserve">Pump Action </v>
      </c>
      <c r="L221" t="str">
        <f>_xlfn.TEXTBEFORE(_xlfn.TEXTAFTER(getmp3[[#This Row],[description]],{"Singer:","Artist:","Singer &amp; Lyrics:","Singer/Lyrics:","Singer"}),CHAR(10))</f>
        <v xml:space="preserve"> Karan Randhawa</v>
      </c>
      <c r="M221" t="str" cm="1">
        <f t="array" ref="M2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1" t="e">
        <f>_xlfn.TEXTBEFORE(_xlfn.TEXTAFTER(getmp3[[#This Row],[description]],"Composer:"),CHAR(10))</f>
        <v>#N/A</v>
      </c>
      <c r="O221" t="str">
        <f>_xlfn.TEXTBEFORE(_xlfn.TEXTAFTER(getmp3[[#This Row],[description]],CHAR(10)&amp;"Music:"),CHAR(10))</f>
        <v xml:space="preserve"> ShowKidd</v>
      </c>
      <c r="P221" t="e">
        <f>_xlfn.TEXTBEFORE(_xlfn.TEXTAFTER(getmp3[[#This Row],[description]],CHAR(10)&amp;"Video:"),CHAR(10))</f>
        <v>#N/A</v>
      </c>
      <c r="Q221" s="1" t="e">
        <f>HYPERLINK(_xlfn.TEXTBEFORE(_xlfn.TEXTAFTER(getmp3[[#This Row],[description]],"YouTube Music:"),CHAR(10)))</f>
        <v>#N/A</v>
      </c>
      <c r="R221" s="1" t="e">
        <f>HYPERLINK(_xlfn.TEXTBEFORE(_xlfn.TEXTAFTER(getmp3[[#This Row],[description]],"Spotify:"),CHAR(10)))</f>
        <v>#N/A</v>
      </c>
      <c r="S221" s="1" t="e">
        <f>HYPERLINK(_xlfn.TEXTBEFORE(_xlfn.TEXTAFTER(getmp3[[#This Row],[description]],"Apple Music:"),CHAR(10)))</f>
        <v>#N/A</v>
      </c>
      <c r="T221" s="1" t="e">
        <f>HYPERLINK(_xlfn.TEXTBEFORE(_xlfn.TEXTAFTER(getmp3[[#This Row],[description]], "JioSaavn:"),CHAR(10)))</f>
        <v>#N/A</v>
      </c>
      <c r="U221" s="1" t="e">
        <f>HYPERLINK(_xlfn.TEXTBEFORE(_xlfn.TEXTAFTER(getmp3[[#This Row],[description]], "Instagram Reel:"),CHAR(10)))</f>
        <v>#N/A</v>
      </c>
    </row>
    <row r="222" spans="1:21" hidden="1" x14ac:dyDescent="0.3">
      <c r="A222" t="s">
        <v>11</v>
      </c>
      <c r="B222" t="s">
        <v>1625</v>
      </c>
      <c r="C222" t="s">
        <v>1626</v>
      </c>
      <c r="D222" t="s">
        <v>1624</v>
      </c>
      <c r="E222" t="s">
        <v>16</v>
      </c>
      <c r="F222" t="s">
        <v>353</v>
      </c>
      <c r="G222" t="s">
        <v>1628</v>
      </c>
      <c r="H222" t="s">
        <v>1629</v>
      </c>
      <c r="I222" t="s">
        <v>978</v>
      </c>
      <c r="J222" t="str" cm="1">
        <f t="array" ref="J2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2" t="str">
        <f>_xlfn.TEXTBEFORE(getmp3[[#This Row],[Title]],{":","(","-"})</f>
        <v xml:space="preserve">Butterfly </v>
      </c>
      <c r="L222" t="str">
        <f>_xlfn.TEXTBEFORE(_xlfn.TEXTAFTER(getmp3[[#This Row],[description]],{"Singer:","Artist:","Singer &amp; Lyrics:","Singer/Lyrics:","Singer"}),CHAR(10))</f>
        <v xml:space="preserve"> Karan Randhawa</v>
      </c>
      <c r="M222" t="str" cm="1">
        <f t="array" ref="M2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2" t="str">
        <f>_xlfn.TEXTBEFORE(_xlfn.TEXTAFTER(getmp3[[#This Row],[description]],"Composer:"),CHAR(10))</f>
        <v xml:space="preserve"> Showkidd</v>
      </c>
      <c r="O222" t="str">
        <f>_xlfn.TEXTBEFORE(_xlfn.TEXTAFTER(getmp3[[#This Row],[description]],CHAR(10)&amp;"Music:"),CHAR(10))</f>
        <v xml:space="preserve"> ShowKidd</v>
      </c>
      <c r="P222" t="e">
        <f>_xlfn.TEXTBEFORE(_xlfn.TEXTAFTER(getmp3[[#This Row],[description]],CHAR(10)&amp;"Video:"),CHAR(10))</f>
        <v>#N/A</v>
      </c>
      <c r="Q222" s="1" t="e">
        <f>HYPERLINK(_xlfn.TEXTBEFORE(_xlfn.TEXTAFTER(getmp3[[#This Row],[description]],"YouTube Music:"),CHAR(10)))</f>
        <v>#N/A</v>
      </c>
      <c r="R222" s="1" t="e">
        <f>HYPERLINK(_xlfn.TEXTBEFORE(_xlfn.TEXTAFTER(getmp3[[#This Row],[description]],"Spotify:"),CHAR(10)))</f>
        <v>#N/A</v>
      </c>
      <c r="S222" s="1" t="e">
        <f>HYPERLINK(_xlfn.TEXTBEFORE(_xlfn.TEXTAFTER(getmp3[[#This Row],[description]],"Apple Music:"),CHAR(10)))</f>
        <v>#N/A</v>
      </c>
      <c r="T222" s="1" t="e">
        <f>HYPERLINK(_xlfn.TEXTBEFORE(_xlfn.TEXTAFTER(getmp3[[#This Row],[description]], "JioSaavn:"),CHAR(10)))</f>
        <v>#N/A</v>
      </c>
      <c r="U222" s="1" t="e">
        <f>HYPERLINK(_xlfn.TEXTBEFORE(_xlfn.TEXTAFTER(getmp3[[#This Row],[description]], "Instagram Reel:"),CHAR(10)))</f>
        <v>#N/A</v>
      </c>
    </row>
    <row r="223" spans="1:21" hidden="1" x14ac:dyDescent="0.3">
      <c r="A223" t="s">
        <v>11</v>
      </c>
      <c r="B223" t="s">
        <v>1631</v>
      </c>
      <c r="C223" t="s">
        <v>1619</v>
      </c>
      <c r="D223" t="s">
        <v>1630</v>
      </c>
      <c r="E223" t="s">
        <v>16</v>
      </c>
      <c r="F223" t="s">
        <v>795</v>
      </c>
      <c r="G223" t="s">
        <v>1633</v>
      </c>
      <c r="H223" t="s">
        <v>1634</v>
      </c>
      <c r="I223" t="s">
        <v>1635</v>
      </c>
      <c r="J223" t="str" cm="1">
        <f t="array" ref="J2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3" t="str">
        <f>_xlfn.TEXTBEFORE(getmp3[[#This Row],[Title]],{":","(","-"})</f>
        <v xml:space="preserve">Magazine </v>
      </c>
      <c r="L223" t="str">
        <f>_xlfn.TEXTBEFORE(_xlfn.TEXTAFTER(getmp3[[#This Row],[description]],{"Singer:","Artist:","Singer &amp; Lyrics:","Singer/Lyrics:","Singer"}),CHAR(10))</f>
        <v xml:space="preserve"> Karan Randhawa</v>
      </c>
      <c r="M223" t="str" cm="1">
        <f t="array" ref="M2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3" t="e">
        <f>_xlfn.TEXTBEFORE(_xlfn.TEXTAFTER(getmp3[[#This Row],[description]],"Composer:"),CHAR(10))</f>
        <v>#N/A</v>
      </c>
      <c r="O223" t="str">
        <f>_xlfn.TEXTBEFORE(_xlfn.TEXTAFTER(getmp3[[#This Row],[description]],CHAR(10)&amp;"Music:"),CHAR(10))</f>
        <v xml:space="preserve"> ShowKidd</v>
      </c>
      <c r="P223" t="e">
        <f>_xlfn.TEXTBEFORE(_xlfn.TEXTAFTER(getmp3[[#This Row],[description]],CHAR(10)&amp;"Video:"),CHAR(10))</f>
        <v>#N/A</v>
      </c>
      <c r="Q223" s="1" t="e">
        <f>HYPERLINK(_xlfn.TEXTBEFORE(_xlfn.TEXTAFTER(getmp3[[#This Row],[description]],"YouTube Music:"),CHAR(10)))</f>
        <v>#N/A</v>
      </c>
      <c r="R223" s="1" t="e">
        <f>HYPERLINK(_xlfn.TEXTBEFORE(_xlfn.TEXTAFTER(getmp3[[#This Row],[description]],"Spotify:"),CHAR(10)))</f>
        <v>#N/A</v>
      </c>
      <c r="S223" s="1" t="e">
        <f>HYPERLINK(_xlfn.TEXTBEFORE(_xlfn.TEXTAFTER(getmp3[[#This Row],[description]],"Apple Music:"),CHAR(10)))</f>
        <v>#N/A</v>
      </c>
      <c r="T223" s="1" t="e">
        <f>HYPERLINK(_xlfn.TEXTBEFORE(_xlfn.TEXTAFTER(getmp3[[#This Row],[description]], "JioSaavn:"),CHAR(10)))</f>
        <v>#N/A</v>
      </c>
      <c r="U223" s="1" t="e">
        <f>HYPERLINK(_xlfn.TEXTBEFORE(_xlfn.TEXTAFTER(getmp3[[#This Row],[description]], "Instagram Reel:"),CHAR(10)))</f>
        <v>#N/A</v>
      </c>
    </row>
    <row r="224" spans="1:21" hidden="1" x14ac:dyDescent="0.3">
      <c r="A224" t="s">
        <v>11</v>
      </c>
      <c r="B224" t="s">
        <v>1637</v>
      </c>
      <c r="C224" t="s">
        <v>1619</v>
      </c>
      <c r="D224" t="s">
        <v>1636</v>
      </c>
      <c r="E224" t="s">
        <v>16</v>
      </c>
      <c r="F224" t="s">
        <v>1392</v>
      </c>
      <c r="G224" t="s">
        <v>1639</v>
      </c>
      <c r="H224" t="s">
        <v>1640</v>
      </c>
      <c r="I224" t="s">
        <v>1641</v>
      </c>
      <c r="J224" t="str" cm="1">
        <f t="array" ref="J2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4" t="str">
        <f>_xlfn.TEXTBEFORE(getmp3[[#This Row],[Title]],{":","(","-"})</f>
        <v xml:space="preserve">Jatt Da Nishana </v>
      </c>
      <c r="L224" t="str">
        <f>_xlfn.TEXTBEFORE(_xlfn.TEXTAFTER(getmp3[[#This Row],[description]],{"Singer:","Artist:","Singer &amp; Lyrics:","Singer/Lyrics:","Singer"}),CHAR(10))</f>
        <v xml:space="preserve"> Karan Randhawa</v>
      </c>
      <c r="M224" t="str" cm="1">
        <f t="array" ref="M2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4" t="e">
        <f>_xlfn.TEXTBEFORE(_xlfn.TEXTAFTER(getmp3[[#This Row],[description]],"Composer:"),CHAR(10))</f>
        <v>#N/A</v>
      </c>
      <c r="O224" t="str">
        <f>_xlfn.TEXTBEFORE(_xlfn.TEXTAFTER(getmp3[[#This Row],[description]],CHAR(10)&amp;"Music:"),CHAR(10))</f>
        <v xml:space="preserve"> ShowKidd</v>
      </c>
      <c r="P224" t="e">
        <f>_xlfn.TEXTBEFORE(_xlfn.TEXTAFTER(getmp3[[#This Row],[description]],CHAR(10)&amp;"Video:"),CHAR(10))</f>
        <v>#N/A</v>
      </c>
      <c r="Q224" s="1" t="e">
        <f>HYPERLINK(_xlfn.TEXTBEFORE(_xlfn.TEXTAFTER(getmp3[[#This Row],[description]],"YouTube Music:"),CHAR(10)))</f>
        <v>#N/A</v>
      </c>
      <c r="R224" s="1" t="e">
        <f>HYPERLINK(_xlfn.TEXTBEFORE(_xlfn.TEXTAFTER(getmp3[[#This Row],[description]],"Spotify:"),CHAR(10)))</f>
        <v>#N/A</v>
      </c>
      <c r="S224" s="1" t="e">
        <f>HYPERLINK(_xlfn.TEXTBEFORE(_xlfn.TEXTAFTER(getmp3[[#This Row],[description]],"Apple Music:"),CHAR(10)))</f>
        <v>#N/A</v>
      </c>
      <c r="T224" s="1" t="e">
        <f>HYPERLINK(_xlfn.TEXTBEFORE(_xlfn.TEXTAFTER(getmp3[[#This Row],[description]], "JioSaavn:"),CHAR(10)))</f>
        <v>#N/A</v>
      </c>
      <c r="U224" s="1" t="e">
        <f>HYPERLINK(_xlfn.TEXTBEFORE(_xlfn.TEXTAFTER(getmp3[[#This Row],[description]], "Instagram Reel:"),CHAR(10)))</f>
        <v>#N/A</v>
      </c>
    </row>
    <row r="225" spans="1:21" hidden="1" x14ac:dyDescent="0.3">
      <c r="A225" t="s">
        <v>11</v>
      </c>
      <c r="B225" t="s">
        <v>1643</v>
      </c>
      <c r="C225" t="s">
        <v>1619</v>
      </c>
      <c r="D225" t="s">
        <v>1642</v>
      </c>
      <c r="E225" t="s">
        <v>16</v>
      </c>
      <c r="F225" t="s">
        <v>1108</v>
      </c>
      <c r="G225" t="s">
        <v>1645</v>
      </c>
      <c r="H225" t="s">
        <v>1646</v>
      </c>
      <c r="I225" t="s">
        <v>1647</v>
      </c>
      <c r="J225" t="str" cm="1">
        <f t="array" ref="J2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5" t="str">
        <f>_xlfn.TEXTBEFORE(getmp3[[#This Row],[Title]],{":","(","-"})</f>
        <v xml:space="preserve">Duphare </v>
      </c>
      <c r="L225" t="str">
        <f>_xlfn.TEXTBEFORE(_xlfn.TEXTAFTER(getmp3[[#This Row],[description]],{"Singer:","Artist:","Singer &amp; Lyrics:","Singer/Lyrics:","Singer"}),CHAR(10))</f>
        <v xml:space="preserve"> Karan Randhawa</v>
      </c>
      <c r="M225" t="str" cm="1">
        <f t="array" ref="M2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5" t="e">
        <f>_xlfn.TEXTBEFORE(_xlfn.TEXTAFTER(getmp3[[#This Row],[description]],"Composer:"),CHAR(10))</f>
        <v>#N/A</v>
      </c>
      <c r="O225" t="str">
        <f>_xlfn.TEXTBEFORE(_xlfn.TEXTAFTER(getmp3[[#This Row],[description]],CHAR(10)&amp;"Music:"),CHAR(10))</f>
        <v xml:space="preserve"> ShowKidd</v>
      </c>
      <c r="P225" t="e">
        <f>_xlfn.TEXTBEFORE(_xlfn.TEXTAFTER(getmp3[[#This Row],[description]],CHAR(10)&amp;"Video:"),CHAR(10))</f>
        <v>#N/A</v>
      </c>
      <c r="Q225" s="1" t="e">
        <f>HYPERLINK(_xlfn.TEXTBEFORE(_xlfn.TEXTAFTER(getmp3[[#This Row],[description]],"YouTube Music:"),CHAR(10)))</f>
        <v>#N/A</v>
      </c>
      <c r="R225" s="1" t="e">
        <f>HYPERLINK(_xlfn.TEXTBEFORE(_xlfn.TEXTAFTER(getmp3[[#This Row],[description]],"Spotify:"),CHAR(10)))</f>
        <v>#N/A</v>
      </c>
      <c r="S225" s="1" t="e">
        <f>HYPERLINK(_xlfn.TEXTBEFORE(_xlfn.TEXTAFTER(getmp3[[#This Row],[description]],"Apple Music:"),CHAR(10)))</f>
        <v>#N/A</v>
      </c>
      <c r="T225" s="1" t="e">
        <f>HYPERLINK(_xlfn.TEXTBEFORE(_xlfn.TEXTAFTER(getmp3[[#This Row],[description]], "JioSaavn:"),CHAR(10)))</f>
        <v>#N/A</v>
      </c>
      <c r="U225" s="1" t="e">
        <f>HYPERLINK(_xlfn.TEXTBEFORE(_xlfn.TEXTAFTER(getmp3[[#This Row],[description]], "Instagram Reel:"),CHAR(10)))</f>
        <v>#N/A</v>
      </c>
    </row>
    <row r="226" spans="1:21" hidden="1" x14ac:dyDescent="0.3">
      <c r="A226" t="s">
        <v>11</v>
      </c>
      <c r="B226" t="s">
        <v>1649</v>
      </c>
      <c r="C226" t="s">
        <v>1650</v>
      </c>
      <c r="D226" t="s">
        <v>1648</v>
      </c>
      <c r="E226" t="s">
        <v>16</v>
      </c>
      <c r="F226" t="s">
        <v>1138</v>
      </c>
      <c r="G226" t="s">
        <v>1652</v>
      </c>
      <c r="H226" t="s">
        <v>1653</v>
      </c>
      <c r="I226" t="s">
        <v>1654</v>
      </c>
      <c r="J226" t="str" cm="1">
        <f t="array" ref="J2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6" t="str">
        <f>_xlfn.TEXTBEFORE(getmp3[[#This Row],[Title]],{":","(","-"})</f>
        <v xml:space="preserve">Ask About </v>
      </c>
      <c r="L226" t="str">
        <f>_xlfn.TEXTBEFORE(_xlfn.TEXTAFTER(getmp3[[#This Row],[description]],{"Singer:","Artist:","Singer &amp; Lyrics:","Singer/Lyrics:","Singer"}),CHAR(10))</f>
        <v xml:space="preserve"> Karan Randhawa</v>
      </c>
      <c r="M226" t="str" cm="1">
        <f t="array" ref="M2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6" t="str">
        <f>_xlfn.TEXTBEFORE(_xlfn.TEXTAFTER(getmp3[[#This Row],[description]],"Composer:"),CHAR(10))</f>
        <v xml:space="preserve"> Karan Randhawa</v>
      </c>
      <c r="O226" t="str">
        <f>_xlfn.TEXTBEFORE(_xlfn.TEXTAFTER(getmp3[[#This Row],[description]],CHAR(10)&amp;"Music:"),CHAR(10))</f>
        <v xml:space="preserve"> ShowKidd</v>
      </c>
      <c r="P226" t="e">
        <f>_xlfn.TEXTBEFORE(_xlfn.TEXTAFTER(getmp3[[#This Row],[description]],CHAR(10)&amp;"Video:"),CHAR(10))</f>
        <v>#N/A</v>
      </c>
      <c r="Q226" s="1" t="e">
        <f>HYPERLINK(_xlfn.TEXTBEFORE(_xlfn.TEXTAFTER(getmp3[[#This Row],[description]],"YouTube Music:"),CHAR(10)))</f>
        <v>#N/A</v>
      </c>
      <c r="R226" s="1" t="e">
        <f>HYPERLINK(_xlfn.TEXTBEFORE(_xlfn.TEXTAFTER(getmp3[[#This Row],[description]],"Spotify:"),CHAR(10)))</f>
        <v>#N/A</v>
      </c>
      <c r="S226" s="1" t="e">
        <f>HYPERLINK(_xlfn.TEXTBEFORE(_xlfn.TEXTAFTER(getmp3[[#This Row],[description]],"Apple Music:"),CHAR(10)))</f>
        <v>#N/A</v>
      </c>
      <c r="T226" s="1" t="e">
        <f>HYPERLINK(_xlfn.TEXTBEFORE(_xlfn.TEXTAFTER(getmp3[[#This Row],[description]], "JioSaavn:"),CHAR(10)))</f>
        <v>#N/A</v>
      </c>
      <c r="U226" s="1" t="e">
        <f>HYPERLINK(_xlfn.TEXTBEFORE(_xlfn.TEXTAFTER(getmp3[[#This Row],[description]], "Instagram Reel:"),CHAR(10)))</f>
        <v>#N/A</v>
      </c>
    </row>
    <row r="227" spans="1:21" hidden="1" x14ac:dyDescent="0.3">
      <c r="A227" t="s">
        <v>11</v>
      </c>
      <c r="B227" t="s">
        <v>1656</v>
      </c>
      <c r="C227" t="s">
        <v>1619</v>
      </c>
      <c r="D227" t="s">
        <v>1655</v>
      </c>
      <c r="E227" t="s">
        <v>16</v>
      </c>
      <c r="F227" t="s">
        <v>423</v>
      </c>
      <c r="G227" t="s">
        <v>1658</v>
      </c>
      <c r="H227" t="s">
        <v>1659</v>
      </c>
      <c r="I227" t="s">
        <v>1660</v>
      </c>
      <c r="J227" t="str" cm="1">
        <f t="array" ref="J2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7" t="str">
        <f>_xlfn.TEXTBEFORE(getmp3[[#This Row],[Title]],{":","(","-"})</f>
        <v xml:space="preserve">Mustang </v>
      </c>
      <c r="L227" t="str">
        <f>_xlfn.TEXTBEFORE(_xlfn.TEXTAFTER(getmp3[[#This Row],[description]],{"Singer:","Artist:","Singer &amp; Lyrics:","Singer/Lyrics:","Singer"}),CHAR(10))</f>
        <v xml:space="preserve"> Karan Randhawa</v>
      </c>
      <c r="M227" t="str" cm="1">
        <f t="array" ref="M2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7" t="e">
        <f>_xlfn.TEXTBEFORE(_xlfn.TEXTAFTER(getmp3[[#This Row],[description]],"Composer:"),CHAR(10))</f>
        <v>#N/A</v>
      </c>
      <c r="O227" t="str">
        <f>_xlfn.TEXTBEFORE(_xlfn.TEXTAFTER(getmp3[[#This Row],[description]],CHAR(10)&amp;"Music:"),CHAR(10))</f>
        <v xml:space="preserve"> ShowKidd</v>
      </c>
      <c r="P227" t="e">
        <f>_xlfn.TEXTBEFORE(_xlfn.TEXTAFTER(getmp3[[#This Row],[description]],CHAR(10)&amp;"Video:"),CHAR(10))</f>
        <v>#N/A</v>
      </c>
      <c r="Q227" s="1" t="e">
        <f>HYPERLINK(_xlfn.TEXTBEFORE(_xlfn.TEXTAFTER(getmp3[[#This Row],[description]],"YouTube Music:"),CHAR(10)))</f>
        <v>#N/A</v>
      </c>
      <c r="R227" s="1" t="e">
        <f>HYPERLINK(_xlfn.TEXTBEFORE(_xlfn.TEXTAFTER(getmp3[[#This Row],[description]],"Spotify:"),CHAR(10)))</f>
        <v>#N/A</v>
      </c>
      <c r="S227" s="1" t="e">
        <f>HYPERLINK(_xlfn.TEXTBEFORE(_xlfn.TEXTAFTER(getmp3[[#This Row],[description]],"Apple Music:"),CHAR(10)))</f>
        <v>#N/A</v>
      </c>
      <c r="T227" s="1" t="e">
        <f>HYPERLINK(_xlfn.TEXTBEFORE(_xlfn.TEXTAFTER(getmp3[[#This Row],[description]], "JioSaavn:"),CHAR(10)))</f>
        <v>#N/A</v>
      </c>
      <c r="U227" s="1" t="e">
        <f>HYPERLINK(_xlfn.TEXTBEFORE(_xlfn.TEXTAFTER(getmp3[[#This Row],[description]], "Instagram Reel:"),CHAR(10)))</f>
        <v>#N/A</v>
      </c>
    </row>
    <row r="228" spans="1:21" hidden="1" x14ac:dyDescent="0.3">
      <c r="A228" t="s">
        <v>11</v>
      </c>
      <c r="B228" t="s">
        <v>1662</v>
      </c>
      <c r="C228" t="s">
        <v>1619</v>
      </c>
      <c r="D228" t="s">
        <v>1661</v>
      </c>
      <c r="E228" t="s">
        <v>16</v>
      </c>
      <c r="F228" t="s">
        <v>1664</v>
      </c>
      <c r="G228" t="s">
        <v>1665</v>
      </c>
      <c r="H228" t="s">
        <v>1666</v>
      </c>
      <c r="I228" t="s">
        <v>1667</v>
      </c>
      <c r="J228" t="str" cm="1">
        <f t="array" ref="J2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8" t="str">
        <f>_xlfn.TEXTBEFORE(getmp3[[#This Row],[Title]],{":","(","-"})</f>
        <v xml:space="preserve">Jatt Da Nishana </v>
      </c>
      <c r="L228" t="str">
        <f>_xlfn.TEXTBEFORE(_xlfn.TEXTAFTER(getmp3[[#This Row],[description]],{"Singer:","Artist:","Singer &amp; Lyrics:","Singer/Lyrics:","Singer"}),CHAR(10))</f>
        <v xml:space="preserve"> Karan Randhawa</v>
      </c>
      <c r="M228" t="str" cm="1">
        <f t="array" ref="M2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8" t="e">
        <f>_xlfn.TEXTBEFORE(_xlfn.TEXTAFTER(getmp3[[#This Row],[description]],"Composer:"),CHAR(10))</f>
        <v>#N/A</v>
      </c>
      <c r="O228" t="str">
        <f>_xlfn.TEXTBEFORE(_xlfn.TEXTAFTER(getmp3[[#This Row],[description]],CHAR(10)&amp;"Music:"),CHAR(10))</f>
        <v xml:space="preserve"> ShowKidd</v>
      </c>
      <c r="P228" t="e">
        <f>_xlfn.TEXTBEFORE(_xlfn.TEXTAFTER(getmp3[[#This Row],[description]],CHAR(10)&amp;"Video:"),CHAR(10))</f>
        <v>#N/A</v>
      </c>
      <c r="Q228" s="1" t="e">
        <f>HYPERLINK(_xlfn.TEXTBEFORE(_xlfn.TEXTAFTER(getmp3[[#This Row],[description]],"YouTube Music:"),CHAR(10)))</f>
        <v>#N/A</v>
      </c>
      <c r="R228" s="1" t="e">
        <f>HYPERLINK(_xlfn.TEXTBEFORE(_xlfn.TEXTAFTER(getmp3[[#This Row],[description]],"Spotify:"),CHAR(10)))</f>
        <v>#N/A</v>
      </c>
      <c r="S228" s="1" t="e">
        <f>HYPERLINK(_xlfn.TEXTBEFORE(_xlfn.TEXTAFTER(getmp3[[#This Row],[description]],"Apple Music:"),CHAR(10)))</f>
        <v>#N/A</v>
      </c>
      <c r="T228" s="1" t="e">
        <f>HYPERLINK(_xlfn.TEXTBEFORE(_xlfn.TEXTAFTER(getmp3[[#This Row],[description]], "JioSaavn:"),CHAR(10)))</f>
        <v>#N/A</v>
      </c>
      <c r="U228" s="1" t="e">
        <f>HYPERLINK(_xlfn.TEXTBEFORE(_xlfn.TEXTAFTER(getmp3[[#This Row],[description]], "Instagram Reel:"),CHAR(10)))</f>
        <v>#N/A</v>
      </c>
    </row>
    <row r="229" spans="1:21" hidden="1" x14ac:dyDescent="0.3">
      <c r="A229" t="s">
        <v>11</v>
      </c>
      <c r="B229" t="s">
        <v>1669</v>
      </c>
      <c r="C229" t="s">
        <v>1670</v>
      </c>
      <c r="D229" t="s">
        <v>1668</v>
      </c>
      <c r="E229" t="s">
        <v>16</v>
      </c>
      <c r="F229" t="s">
        <v>477</v>
      </c>
      <c r="G229" t="s">
        <v>1672</v>
      </c>
      <c r="H229" t="s">
        <v>1673</v>
      </c>
      <c r="I229" t="s">
        <v>1674</v>
      </c>
      <c r="J229" t="str" cm="1">
        <f t="array" ref="J2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29" t="str">
        <f>_xlfn.TEXTBEFORE(getmp3[[#This Row],[Title]],{":","(","-"})</f>
        <v xml:space="preserve">Mathi Mathi </v>
      </c>
      <c r="L229" t="str">
        <f>_xlfn.TEXTBEFORE(_xlfn.TEXTAFTER(getmp3[[#This Row],[description]],{"Singer:","Artist:","Singer &amp; Lyrics:","Singer/Lyrics:","Singer"}),CHAR(10))</f>
        <v xml:space="preserve"> Karan Randhawa</v>
      </c>
      <c r="M229" t="str" cm="1">
        <f t="array" ref="M2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Lucas</v>
      </c>
      <c r="N229" t="str">
        <f>_xlfn.TEXTBEFORE(_xlfn.TEXTAFTER(getmp3[[#This Row],[description]],"Composer:"),CHAR(10))</f>
        <v xml:space="preserve"> Lucas</v>
      </c>
      <c r="O229" t="str">
        <f>_xlfn.TEXTBEFORE(_xlfn.TEXTAFTER(getmp3[[#This Row],[description]],CHAR(10)&amp;"Music:"),CHAR(10))</f>
        <v xml:space="preserve"> Showkidd</v>
      </c>
      <c r="P229" t="e">
        <f>_xlfn.TEXTBEFORE(_xlfn.TEXTAFTER(getmp3[[#This Row],[description]],CHAR(10)&amp;"Video:"),CHAR(10))</f>
        <v>#N/A</v>
      </c>
      <c r="Q229" s="1" t="e">
        <f>HYPERLINK(_xlfn.TEXTBEFORE(_xlfn.TEXTAFTER(getmp3[[#This Row],[description]],"YouTube Music:"),CHAR(10)))</f>
        <v>#N/A</v>
      </c>
      <c r="R229" s="1" t="str">
        <f>HYPERLINK(_xlfn.TEXTBEFORE(_xlfn.TEXTAFTER(getmp3[[#This Row],[description]],"Spotify:"),CHAR(10)))</f>
        <v xml:space="preserve"> http://bit.ly/3xrbdQl</v>
      </c>
      <c r="S229" s="1" t="str">
        <f>HYPERLINK(_xlfn.TEXTBEFORE(_xlfn.TEXTAFTER(getmp3[[#This Row],[description]],"Apple Music:"),CHAR(10)))</f>
        <v xml:space="preserve"> http://bit.ly/3KhkD8R</v>
      </c>
      <c r="T229" s="1" t="e">
        <f>HYPERLINK(_xlfn.TEXTBEFORE(_xlfn.TEXTAFTER(getmp3[[#This Row],[description]], "JioSaavn:"),CHAR(10)))</f>
        <v>#N/A</v>
      </c>
      <c r="U229" s="1" t="e">
        <f>HYPERLINK(_xlfn.TEXTBEFORE(_xlfn.TEXTAFTER(getmp3[[#This Row],[description]], "Instagram Reel:"),CHAR(10)))</f>
        <v>#N/A</v>
      </c>
    </row>
    <row r="230" spans="1:21" hidden="1" x14ac:dyDescent="0.3">
      <c r="A230" t="s">
        <v>11</v>
      </c>
      <c r="B230" t="s">
        <v>1676</v>
      </c>
      <c r="C230" t="s">
        <v>1677</v>
      </c>
      <c r="D230" t="s">
        <v>1675</v>
      </c>
      <c r="E230" t="s">
        <v>16</v>
      </c>
      <c r="F230" t="s">
        <v>65</v>
      </c>
      <c r="G230" t="s">
        <v>1679</v>
      </c>
      <c r="H230" t="s">
        <v>1680</v>
      </c>
      <c r="I230" t="s">
        <v>1681</v>
      </c>
      <c r="J230" t="str" cm="1">
        <f t="array" ref="J2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0" t="str">
        <f>_xlfn.TEXTBEFORE(getmp3[[#This Row],[Title]],{":","(","-"})</f>
        <v xml:space="preserve">Kalli Shad De </v>
      </c>
      <c r="L230" t="str">
        <f>IF(
    ISNUMBER(SEARCH("Singer", getmp3[[#This Row],[description]])),
    TRIM(_xlfn.TEXTBEFORE(_xlfn.TEXTAFTER(_xlfn.TEXTAFTER(getmp3[[#This Row],[description]], "Singer"), {":","-"}), CHAR(10), , , 1)),
    "NILL"
)</f>
        <v>Satbir Aujla</v>
      </c>
      <c r="M230" t="str" cm="1">
        <f t="array" ref="M2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0" t="str">
        <f>_xlfn.TEXTBEFORE(_xlfn.TEXTAFTER(getmp3[[#This Row],[description]],"Composer:"),CHAR(10))</f>
        <v xml:space="preserve"> Satbir Aujla </v>
      </c>
      <c r="O230" t="str">
        <f>_xlfn.TEXTBEFORE(_xlfn.TEXTAFTER(getmp3[[#This Row],[description]],CHAR(10)&amp;"Music:"),CHAR(10))</f>
        <v xml:space="preserve"> Kelly</v>
      </c>
      <c r="P230" t="e">
        <f>_xlfn.TEXTBEFORE(_xlfn.TEXTAFTER(getmp3[[#This Row],[description]],CHAR(10)&amp;"Video:"),CHAR(10))</f>
        <v>#N/A</v>
      </c>
      <c r="Q230" s="1" t="e">
        <f>HYPERLINK(_xlfn.TEXTBEFORE(_xlfn.TEXTAFTER(getmp3[[#This Row],[description]],"YouTube Music:"),CHAR(10)))</f>
        <v>#N/A</v>
      </c>
      <c r="R230" s="1" t="str">
        <f>HYPERLINK(_xlfn.TEXTBEFORE(_xlfn.TEXTAFTER(getmp3[[#This Row],[description]],"Spotify:"),CHAR(10)))</f>
        <v xml:space="preserve"> http://bit.ly/3Y4amAb</v>
      </c>
      <c r="S230" s="1" t="str">
        <f>HYPERLINK(_xlfn.TEXTBEFORE(_xlfn.TEXTAFTER(getmp3[[#This Row],[description]],"Apple Music:"),CHAR(10)))</f>
        <v xml:space="preserve"> http://bit.ly/3wBPTY6</v>
      </c>
      <c r="T230" s="1" t="e">
        <f>HYPERLINK(_xlfn.TEXTBEFORE(_xlfn.TEXTAFTER(getmp3[[#This Row],[description]], "JioSaavn:"),CHAR(10)))</f>
        <v>#N/A</v>
      </c>
      <c r="U230" s="1" t="e">
        <f>HYPERLINK(_xlfn.TEXTBEFORE(_xlfn.TEXTAFTER(getmp3[[#This Row],[description]], "Instagram Reel:"),CHAR(10)))</f>
        <v>#N/A</v>
      </c>
    </row>
    <row r="231" spans="1:21" hidden="1" x14ac:dyDescent="0.3">
      <c r="A231" t="s">
        <v>11</v>
      </c>
      <c r="B231" t="s">
        <v>1683</v>
      </c>
      <c r="C231" t="s">
        <v>1684</v>
      </c>
      <c r="D231" t="s">
        <v>1682</v>
      </c>
      <c r="E231" t="s">
        <v>16</v>
      </c>
      <c r="F231" t="s">
        <v>453</v>
      </c>
      <c r="G231" t="s">
        <v>1686</v>
      </c>
      <c r="H231" t="s">
        <v>1687</v>
      </c>
      <c r="I231" t="s">
        <v>1688</v>
      </c>
      <c r="J231" t="str" cm="1">
        <f t="array" ref="J2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1" t="str">
        <f>_xlfn.TEXTBEFORE(getmp3[[#This Row],[Title]],{":","(","-"})</f>
        <v>Combination</v>
      </c>
      <c r="L231" t="str">
        <f>IF(
    ISNUMBER(SEARCH("Singer", getmp3[[#This Row],[description]])),
    TRIM(_xlfn.TEXTBEFORE(_xlfn.TEXTAFTER(_xlfn.TEXTAFTER(getmp3[[#This Row],[description]], "Singer"), {":","-"}), CHAR(10), , , 1)),
    "NILL"
)</f>
        <v>Satbir Aujla</v>
      </c>
      <c r="M231" t="str" cm="1">
        <f t="array" ref="M2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1" t="str">
        <f>_xlfn.TEXTBEFORE(_xlfn.TEXTAFTER(getmp3[[#This Row],[description]],"Composer:"),CHAR(10))</f>
        <v xml:space="preserve"> Satbir Aujla </v>
      </c>
      <c r="O231" t="str">
        <f>_xlfn.TEXTBEFORE(_xlfn.TEXTAFTER(getmp3[[#This Row],[description]],CHAR(10)&amp;"Music:"),CHAR(10))</f>
        <v xml:space="preserve"> Kelly </v>
      </c>
      <c r="P231" t="e">
        <f>_xlfn.TEXTBEFORE(_xlfn.TEXTAFTER(getmp3[[#This Row],[description]],CHAR(10)&amp;"Video:"),CHAR(10))</f>
        <v>#N/A</v>
      </c>
      <c r="Q231" s="1" t="e">
        <f>HYPERLINK(_xlfn.TEXTBEFORE(_xlfn.TEXTAFTER(getmp3[[#This Row],[description]],"YouTube Music:"),CHAR(10)))</f>
        <v>#N/A</v>
      </c>
      <c r="R231" s="1" t="e">
        <f>HYPERLINK(_xlfn.TEXTBEFORE(_xlfn.TEXTAFTER(getmp3[[#This Row],[description]],"Spotify:"),CHAR(10)))</f>
        <v>#N/A</v>
      </c>
      <c r="S231" s="1" t="e">
        <f>HYPERLINK(_xlfn.TEXTBEFORE(_xlfn.TEXTAFTER(getmp3[[#This Row],[description]],"Apple Music:"),CHAR(10)))</f>
        <v>#N/A</v>
      </c>
      <c r="T231" s="1" t="e">
        <f>HYPERLINK(_xlfn.TEXTBEFORE(_xlfn.TEXTAFTER(getmp3[[#This Row],[description]], "JioSaavn:"),CHAR(10)))</f>
        <v>#N/A</v>
      </c>
      <c r="U231" s="1" t="e">
        <f>HYPERLINK(_xlfn.TEXTBEFORE(_xlfn.TEXTAFTER(getmp3[[#This Row],[description]], "Instagram Reel:"),CHAR(10)))</f>
        <v>#N/A</v>
      </c>
    </row>
    <row r="232" spans="1:21" hidden="1" x14ac:dyDescent="0.3">
      <c r="A232" t="s">
        <v>11</v>
      </c>
      <c r="B232" t="s">
        <v>1690</v>
      </c>
      <c r="C232" t="s">
        <v>1684</v>
      </c>
      <c r="D232" t="s">
        <v>1689</v>
      </c>
      <c r="E232" t="s">
        <v>16</v>
      </c>
      <c r="F232" t="s">
        <v>1692</v>
      </c>
      <c r="G232" t="s">
        <v>1693</v>
      </c>
      <c r="H232" t="s">
        <v>1694</v>
      </c>
      <c r="I232" t="s">
        <v>1403</v>
      </c>
      <c r="J232" t="str" cm="1">
        <f t="array" ref="J2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2" t="str">
        <f>_xlfn.TEXTBEFORE(getmp3[[#This Row],[Title]],{":","(","-"})</f>
        <v>Siftan</v>
      </c>
      <c r="L232" t="str">
        <f>IF(
    ISNUMBER(SEARCH("Singer", getmp3[[#This Row],[description]])),
    TRIM(_xlfn.TEXTBEFORE(_xlfn.TEXTAFTER(_xlfn.TEXTAFTER(getmp3[[#This Row],[description]], "Singer"), {":","-"}), CHAR(10), , , 1)),
    "NILL"
)</f>
        <v>Satbir Aujla</v>
      </c>
      <c r="M232" t="str" cm="1">
        <f t="array" ref="M2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2" t="str">
        <f>_xlfn.TEXTBEFORE(_xlfn.TEXTAFTER(getmp3[[#This Row],[description]],"Composer:"),CHAR(10))</f>
        <v xml:space="preserve"> Satbir Aujla </v>
      </c>
      <c r="O232" t="str">
        <f>_xlfn.TEXTBEFORE(_xlfn.TEXTAFTER(getmp3[[#This Row],[description]],CHAR(10)&amp;"Music:"),CHAR(10))</f>
        <v xml:space="preserve"> Kelly </v>
      </c>
      <c r="P232" t="e">
        <f>_xlfn.TEXTBEFORE(_xlfn.TEXTAFTER(getmp3[[#This Row],[description]],CHAR(10)&amp;"Video:"),CHAR(10))</f>
        <v>#N/A</v>
      </c>
      <c r="Q232" s="1" t="e">
        <f>HYPERLINK(_xlfn.TEXTBEFORE(_xlfn.TEXTAFTER(getmp3[[#This Row],[description]],"YouTube Music:"),CHAR(10)))</f>
        <v>#N/A</v>
      </c>
      <c r="R232" s="1" t="e">
        <f>HYPERLINK(_xlfn.TEXTBEFORE(_xlfn.TEXTAFTER(getmp3[[#This Row],[description]],"Spotify:"),CHAR(10)))</f>
        <v>#N/A</v>
      </c>
      <c r="S232" s="1" t="e">
        <f>HYPERLINK(_xlfn.TEXTBEFORE(_xlfn.TEXTAFTER(getmp3[[#This Row],[description]],"Apple Music:"),CHAR(10)))</f>
        <v>#N/A</v>
      </c>
      <c r="T232" s="1" t="e">
        <f>HYPERLINK(_xlfn.TEXTBEFORE(_xlfn.TEXTAFTER(getmp3[[#This Row],[description]], "JioSaavn:"),CHAR(10)))</f>
        <v>#N/A</v>
      </c>
      <c r="U232" s="1" t="e">
        <f>HYPERLINK(_xlfn.TEXTBEFORE(_xlfn.TEXTAFTER(getmp3[[#This Row],[description]], "Instagram Reel:"),CHAR(10)))</f>
        <v>#N/A</v>
      </c>
    </row>
    <row r="233" spans="1:21" hidden="1" x14ac:dyDescent="0.3">
      <c r="A233" t="s">
        <v>11</v>
      </c>
      <c r="B233" t="s">
        <v>1696</v>
      </c>
      <c r="C233" t="s">
        <v>1697</v>
      </c>
      <c r="D233" t="s">
        <v>1695</v>
      </c>
      <c r="E233" t="s">
        <v>16</v>
      </c>
      <c r="F233" t="s">
        <v>983</v>
      </c>
      <c r="G233" t="s">
        <v>1699</v>
      </c>
      <c r="H233" t="s">
        <v>1700</v>
      </c>
      <c r="I233" t="s">
        <v>1701</v>
      </c>
      <c r="J233" t="str" cm="1">
        <f t="array" ref="J2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3" t="str">
        <f>_xlfn.TEXTBEFORE(getmp3[[#This Row],[Title]],{":","(","-"})</f>
        <v>Bus Ali Kudi</v>
      </c>
      <c r="L233" t="str">
        <f>IF(
    ISNUMBER(SEARCH("Singer", getmp3[[#This Row],[description]])),
    TRIM(_xlfn.TEXTBEFORE(_xlfn.TEXTAFTER(_xlfn.TEXTAFTER(getmp3[[#This Row],[description]], "Singer"), {":","-"}), CHAR(10), , , 1)),
    "NILL"
)</f>
        <v>Satbir Aujla</v>
      </c>
      <c r="M233" t="str" cm="1">
        <f t="array" ref="M2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3" t="str">
        <f>_xlfn.TEXTBEFORE(_xlfn.TEXTAFTER(getmp3[[#This Row],[description]],"Composer:"),CHAR(10))</f>
        <v xml:space="preserve"> Satbir Aujla </v>
      </c>
      <c r="O233" t="str">
        <f>_xlfn.TEXTBEFORE(_xlfn.TEXTAFTER(getmp3[[#This Row],[description]],CHAR(10)&amp;"Music:"),CHAR(10))</f>
        <v xml:space="preserve"> Kelly </v>
      </c>
      <c r="P233" t="e">
        <f>_xlfn.TEXTBEFORE(_xlfn.TEXTAFTER(getmp3[[#This Row],[description]],CHAR(10)&amp;"Video:"),CHAR(10))</f>
        <v>#N/A</v>
      </c>
      <c r="Q233" s="1" t="e">
        <f>HYPERLINK(_xlfn.TEXTBEFORE(_xlfn.TEXTAFTER(getmp3[[#This Row],[description]],"YouTube Music:"),CHAR(10)))</f>
        <v>#N/A</v>
      </c>
      <c r="R233" s="1" t="e">
        <f>HYPERLINK(_xlfn.TEXTBEFORE(_xlfn.TEXTAFTER(getmp3[[#This Row],[description]],"Spotify:"),CHAR(10)))</f>
        <v>#N/A</v>
      </c>
      <c r="S233" s="1" t="e">
        <f>HYPERLINK(_xlfn.TEXTBEFORE(_xlfn.TEXTAFTER(getmp3[[#This Row],[description]],"Apple Music:"),CHAR(10)))</f>
        <v>#N/A</v>
      </c>
      <c r="T233" s="1" t="e">
        <f>HYPERLINK(_xlfn.TEXTBEFORE(_xlfn.TEXTAFTER(getmp3[[#This Row],[description]], "JioSaavn:"),CHAR(10)))</f>
        <v>#N/A</v>
      </c>
      <c r="U233" s="1" t="e">
        <f>HYPERLINK(_xlfn.TEXTBEFORE(_xlfn.TEXTAFTER(getmp3[[#This Row],[description]], "Instagram Reel:"),CHAR(10)))</f>
        <v>#N/A</v>
      </c>
    </row>
    <row r="234" spans="1:21" hidden="1" x14ac:dyDescent="0.3">
      <c r="A234" t="s">
        <v>11</v>
      </c>
      <c r="B234" t="s">
        <v>1703</v>
      </c>
      <c r="C234" t="s">
        <v>1684</v>
      </c>
      <c r="D234" t="s">
        <v>1702</v>
      </c>
      <c r="E234" t="s">
        <v>16</v>
      </c>
      <c r="F234" t="s">
        <v>1705</v>
      </c>
      <c r="G234" t="s">
        <v>1706</v>
      </c>
      <c r="H234" t="s">
        <v>1707</v>
      </c>
      <c r="I234" t="s">
        <v>1708</v>
      </c>
      <c r="J234" t="str" cm="1">
        <f t="array" ref="J2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4" t="str">
        <f>_xlfn.TEXTBEFORE(getmp3[[#This Row],[Title]],{":","(","-"})</f>
        <v>Shehar De Route</v>
      </c>
      <c r="L234" t="str">
        <f>IF(
    ISNUMBER(SEARCH("Singer", getmp3[[#This Row],[description]])),
    TRIM(_xlfn.TEXTBEFORE(_xlfn.TEXTAFTER(_xlfn.TEXTAFTER(getmp3[[#This Row],[description]], "Singer"), {":","-"}), CHAR(10), , , 1)),
    "NILL"
)</f>
        <v>Satbir Aujla</v>
      </c>
      <c r="M234" t="str" cm="1">
        <f t="array" ref="M2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4" t="str">
        <f>_xlfn.TEXTBEFORE(_xlfn.TEXTAFTER(getmp3[[#This Row],[description]],"Composer:"),CHAR(10))</f>
        <v xml:space="preserve"> Satbir Aujla </v>
      </c>
      <c r="O234" t="str">
        <f>_xlfn.TEXTBEFORE(_xlfn.TEXTAFTER(getmp3[[#This Row],[description]],CHAR(10)&amp;"Music:"),CHAR(10))</f>
        <v xml:space="preserve"> Kelly </v>
      </c>
      <c r="P234" t="e">
        <f>_xlfn.TEXTBEFORE(_xlfn.TEXTAFTER(getmp3[[#This Row],[description]],CHAR(10)&amp;"Video:"),CHAR(10))</f>
        <v>#N/A</v>
      </c>
      <c r="Q234" s="1" t="e">
        <f>HYPERLINK(_xlfn.TEXTBEFORE(_xlfn.TEXTAFTER(getmp3[[#This Row],[description]],"YouTube Music:"),CHAR(10)))</f>
        <v>#N/A</v>
      </c>
      <c r="R234" s="1" t="e">
        <f>HYPERLINK(_xlfn.TEXTBEFORE(_xlfn.TEXTAFTER(getmp3[[#This Row],[description]],"Spotify:"),CHAR(10)))</f>
        <v>#N/A</v>
      </c>
      <c r="S234" s="1" t="e">
        <f>HYPERLINK(_xlfn.TEXTBEFORE(_xlfn.TEXTAFTER(getmp3[[#This Row],[description]],"Apple Music:"),CHAR(10)))</f>
        <v>#N/A</v>
      </c>
      <c r="T234" s="1" t="e">
        <f>HYPERLINK(_xlfn.TEXTBEFORE(_xlfn.TEXTAFTER(getmp3[[#This Row],[description]], "JioSaavn:"),CHAR(10)))</f>
        <v>#N/A</v>
      </c>
      <c r="U234" s="1" t="e">
        <f>HYPERLINK(_xlfn.TEXTBEFORE(_xlfn.TEXTAFTER(getmp3[[#This Row],[description]], "Instagram Reel:"),CHAR(10)))</f>
        <v>#N/A</v>
      </c>
    </row>
    <row r="235" spans="1:21" hidden="1" x14ac:dyDescent="0.3">
      <c r="A235" t="s">
        <v>11</v>
      </c>
      <c r="B235" t="s">
        <v>1710</v>
      </c>
      <c r="C235" t="s">
        <v>1711</v>
      </c>
      <c r="D235" t="s">
        <v>1709</v>
      </c>
      <c r="E235" t="s">
        <v>16</v>
      </c>
      <c r="F235" t="s">
        <v>1713</v>
      </c>
      <c r="G235" t="s">
        <v>1714</v>
      </c>
      <c r="H235" t="s">
        <v>1715</v>
      </c>
      <c r="I235" t="s">
        <v>1716</v>
      </c>
      <c r="J235" t="str" cm="1">
        <f t="array" ref="J2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5" t="str">
        <f>_xlfn.TEXTBEFORE(getmp3[[#This Row],[Title]],{":","(","-"})</f>
        <v xml:space="preserve">Kalli Shad De </v>
      </c>
      <c r="L235" t="str">
        <f>IF(
    ISNUMBER(SEARCH("Singer", getmp3[[#This Row],[description]])),
    TRIM(_xlfn.TEXTBEFORE(_xlfn.TEXTAFTER(_xlfn.TEXTAFTER(getmp3[[#This Row],[description]], "Singer"), {":","-"}), CHAR(10), , , 1)),
    "NILL"
)</f>
        <v>Satbir Aujla</v>
      </c>
      <c r="M235" t="str" cm="1">
        <f t="array" ref="M2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5" t="str">
        <f>_xlfn.TEXTBEFORE(_xlfn.TEXTAFTER(getmp3[[#This Row],[description]],"Composer:"),CHAR(10))</f>
        <v xml:space="preserve"> Satbir Aujla </v>
      </c>
      <c r="O235" t="str">
        <f>_xlfn.TEXTBEFORE(_xlfn.TEXTAFTER(getmp3[[#This Row],[description]],CHAR(10)&amp;"Music:"),CHAR(10))</f>
        <v xml:space="preserve"> Kelly </v>
      </c>
      <c r="P235" t="e">
        <f>_xlfn.TEXTBEFORE(_xlfn.TEXTAFTER(getmp3[[#This Row],[description]],CHAR(10)&amp;"Video:"),CHAR(10))</f>
        <v>#N/A</v>
      </c>
      <c r="Q235" s="1" t="e">
        <f>HYPERLINK(_xlfn.TEXTBEFORE(_xlfn.TEXTAFTER(getmp3[[#This Row],[description]],"YouTube Music:"),CHAR(10)))</f>
        <v>#N/A</v>
      </c>
      <c r="R235" s="1" t="e">
        <f>HYPERLINK(_xlfn.TEXTBEFORE(_xlfn.TEXTAFTER(getmp3[[#This Row],[description]],"Spotify:"),CHAR(10)))</f>
        <v>#N/A</v>
      </c>
      <c r="S235" s="1" t="e">
        <f>HYPERLINK(_xlfn.TEXTBEFORE(_xlfn.TEXTAFTER(getmp3[[#This Row],[description]],"Apple Music:"),CHAR(10)))</f>
        <v>#N/A</v>
      </c>
      <c r="T235" s="1" t="e">
        <f>HYPERLINK(_xlfn.TEXTBEFORE(_xlfn.TEXTAFTER(getmp3[[#This Row],[description]], "JioSaavn:"),CHAR(10)))</f>
        <v>#N/A</v>
      </c>
      <c r="U235" s="1" t="e">
        <f>HYPERLINK(_xlfn.TEXTBEFORE(_xlfn.TEXTAFTER(getmp3[[#This Row],[description]], "Instagram Reel:"),CHAR(10)))</f>
        <v>#N/A</v>
      </c>
    </row>
    <row r="236" spans="1:21" hidden="1" x14ac:dyDescent="0.3">
      <c r="A236" t="s">
        <v>11</v>
      </c>
      <c r="B236" t="s">
        <v>1718</v>
      </c>
      <c r="C236" t="s">
        <v>1719</v>
      </c>
      <c r="D236" t="s">
        <v>1717</v>
      </c>
      <c r="E236" t="s">
        <v>16</v>
      </c>
      <c r="F236" t="s">
        <v>1721</v>
      </c>
      <c r="G236" t="s">
        <v>1722</v>
      </c>
      <c r="H236" t="s">
        <v>1723</v>
      </c>
      <c r="I236" t="s">
        <v>1724</v>
      </c>
      <c r="J236" t="str" cm="1">
        <f t="array" ref="J2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6" t="str">
        <f>_xlfn.TEXTBEFORE(getmp3[[#This Row],[Title]],{":","(","-"})</f>
        <v xml:space="preserve">Winter Vibes </v>
      </c>
      <c r="L236" t="str">
        <f>IF(
    ISNUMBER(SEARCH("Singer", getmp3[[#This Row],[description]])),
    TRIM(_xlfn.TEXTBEFORE(_xlfn.TEXTAFTER(_xlfn.TEXTAFTER(getmp3[[#This Row],[description]], "Singer"), {":","-"}), CHAR(10), , , 1)),
    "NILL"
)</f>
        <v>Satbir Aujla</v>
      </c>
      <c r="M236" t="str" cm="1">
        <f t="array" ref="M2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36" t="str">
        <f>_xlfn.TEXTBEFORE(_xlfn.TEXTAFTER(getmp3[[#This Row],[description]],"Composer:"),CHAR(10))</f>
        <v xml:space="preserve"> Satbir Aujla </v>
      </c>
      <c r="O236" t="str">
        <f>_xlfn.TEXTBEFORE(_xlfn.TEXTAFTER(getmp3[[#This Row],[description]],CHAR(10)&amp;"Music:"),CHAR(10))</f>
        <v xml:space="preserve"> Kelly </v>
      </c>
      <c r="P236" t="e">
        <f>_xlfn.TEXTBEFORE(_xlfn.TEXTAFTER(getmp3[[#This Row],[description]],CHAR(10)&amp;"Video:"),CHAR(10))</f>
        <v>#N/A</v>
      </c>
      <c r="Q236" s="1" t="e">
        <f>HYPERLINK(_xlfn.TEXTBEFORE(_xlfn.TEXTAFTER(getmp3[[#This Row],[description]],"YouTube Music:"),CHAR(10)))</f>
        <v>#N/A</v>
      </c>
      <c r="R236" s="1" t="e">
        <f>HYPERLINK(_xlfn.TEXTBEFORE(_xlfn.TEXTAFTER(getmp3[[#This Row],[description]],"Spotify:"),CHAR(10)))</f>
        <v>#N/A</v>
      </c>
      <c r="S236" s="1" t="e">
        <f>HYPERLINK(_xlfn.TEXTBEFORE(_xlfn.TEXTAFTER(getmp3[[#This Row],[description]],"Apple Music:"),CHAR(10)))</f>
        <v>#N/A</v>
      </c>
      <c r="T236" s="1" t="e">
        <f>HYPERLINK(_xlfn.TEXTBEFORE(_xlfn.TEXTAFTER(getmp3[[#This Row],[description]], "JioSaavn:"),CHAR(10)))</f>
        <v>#N/A</v>
      </c>
      <c r="U236" s="1" t="e">
        <f>HYPERLINK(_xlfn.TEXTBEFORE(_xlfn.TEXTAFTER(getmp3[[#This Row],[description]], "Instagram Reel:"),CHAR(10)))</f>
        <v>#N/A</v>
      </c>
    </row>
    <row r="237" spans="1:21" hidden="1" x14ac:dyDescent="0.3">
      <c r="A237" t="s">
        <v>11</v>
      </c>
      <c r="B237" t="s">
        <v>1726</v>
      </c>
      <c r="C237" t="s">
        <v>1727</v>
      </c>
      <c r="D237" t="s">
        <v>1725</v>
      </c>
      <c r="E237" t="s">
        <v>16</v>
      </c>
      <c r="F237" t="s">
        <v>530</v>
      </c>
      <c r="G237" t="s">
        <v>1729</v>
      </c>
      <c r="H237" t="s">
        <v>1730</v>
      </c>
      <c r="I237" t="s">
        <v>1731</v>
      </c>
      <c r="J237" t="str" cm="1">
        <f t="array" ref="J2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7" t="str">
        <f>_xlfn.TEXTBEFORE(getmp3[[#This Row],[Title]],{":","(","-"})</f>
        <v xml:space="preserve">Uth Na Jaan Taare </v>
      </c>
      <c r="L237" t="str">
        <f>IF(
    ISNUMBER(SEARCH("Singer", getmp3[[#This Row],[description]])),
    TRIM(_xlfn.TEXTBEFORE(_xlfn.TEXTAFTER(_xlfn.TEXTAFTER(getmp3[[#This Row],[description]], "Singer"), {":","-"}), CHAR(10), , , 1)),
    "NILL"
)</f>
        <v>Bhanu Pratap Agnihotri</v>
      </c>
      <c r="M237" t="str" cm="1">
        <f t="array" ref="M2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237" t="str">
        <f>_xlfn.TEXTBEFORE(_xlfn.TEXTAFTER(getmp3[[#This Row],[description]],"Composer:"),CHAR(10))</f>
        <v xml:space="preserve"> Bhanu Pratap Agnihotri </v>
      </c>
      <c r="O237" t="str">
        <f>_xlfn.TEXTBEFORE(_xlfn.TEXTAFTER(getmp3[[#This Row],[description]],CHAR(10)&amp;"Music:"),CHAR(10))</f>
        <v xml:space="preserve"> Baman Chand</v>
      </c>
      <c r="P237" t="str">
        <f>_xlfn.TEXTBEFORE(_xlfn.TEXTAFTER(getmp3[[#This Row],[description]],CHAR(10)&amp;"Video:"),CHAR(10))</f>
        <v xml:space="preserve"> Team Tru Makers</v>
      </c>
      <c r="Q237" s="1" t="e">
        <f>HYPERLINK(_xlfn.TEXTBEFORE(_xlfn.TEXTAFTER(getmp3[[#This Row],[description]],"YouTube Music:"),CHAR(10)))</f>
        <v>#N/A</v>
      </c>
      <c r="R237" s="1" t="e">
        <f>HYPERLINK(_xlfn.TEXTBEFORE(_xlfn.TEXTAFTER(getmp3[[#This Row],[description]],"Spotify:"),CHAR(10)))</f>
        <v>#N/A</v>
      </c>
      <c r="S237" s="1" t="e">
        <f>HYPERLINK(_xlfn.TEXTBEFORE(_xlfn.TEXTAFTER(getmp3[[#This Row],[description]],"Apple Music:"),CHAR(10)))</f>
        <v>#N/A</v>
      </c>
      <c r="T237" s="1" t="e">
        <f>HYPERLINK(_xlfn.TEXTBEFORE(_xlfn.TEXTAFTER(getmp3[[#This Row],[description]], "JioSaavn:"),CHAR(10)))</f>
        <v>#N/A</v>
      </c>
      <c r="U237" s="1" t="e">
        <f>HYPERLINK(_xlfn.TEXTBEFORE(_xlfn.TEXTAFTER(getmp3[[#This Row],[description]], "Instagram Reel:"),CHAR(10)))</f>
        <v>#N/A</v>
      </c>
    </row>
    <row r="238" spans="1:21" hidden="1" x14ac:dyDescent="0.3">
      <c r="A238" t="s">
        <v>11</v>
      </c>
      <c r="B238" t="s">
        <v>1733</v>
      </c>
      <c r="C238" t="s">
        <v>1734</v>
      </c>
      <c r="D238" t="s">
        <v>1732</v>
      </c>
      <c r="E238" t="s">
        <v>16</v>
      </c>
      <c r="F238" t="s">
        <v>1736</v>
      </c>
      <c r="G238" t="s">
        <v>1737</v>
      </c>
      <c r="H238" t="s">
        <v>1738</v>
      </c>
      <c r="I238" t="s">
        <v>1739</v>
      </c>
      <c r="J238" t="str" cm="1">
        <f t="array" ref="J2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8" t="str">
        <f>_xlfn.TEXTBEFORE(getmp3[[#This Row],[Title]],{":","(","-"})</f>
        <v xml:space="preserve">Uth Na Jaan Taare </v>
      </c>
      <c r="L238" t="str">
        <f>IF(
    ISNUMBER(SEARCH("Singer", getmp3[[#This Row],[description]])),
    TRIM(_xlfn.TEXTBEFORE(_xlfn.TEXTAFTER(_xlfn.TEXTAFTER(getmp3[[#This Row],[description]], "Singer"), {":","-"}), CHAR(10), , , 1)),
    "NILL"
)</f>
        <v>Bhanu Pratap Agnihotri</v>
      </c>
      <c r="M238" t="str" cm="1">
        <f t="array" ref="M2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238" t="str">
        <f>_xlfn.TEXTBEFORE(_xlfn.TEXTAFTER(getmp3[[#This Row],[description]],"Composer:"),CHAR(10))</f>
        <v xml:space="preserve"> Bhanu Pratap Agnihotri </v>
      </c>
      <c r="O238" t="str">
        <f>_xlfn.TEXTBEFORE(_xlfn.TEXTAFTER(getmp3[[#This Row],[description]],CHAR(10)&amp;"Music:"),CHAR(10))</f>
        <v xml:space="preserve"> Baman Chand</v>
      </c>
      <c r="P238" t="str">
        <f>_xlfn.TEXTBEFORE(_xlfn.TEXTAFTER(getmp3[[#This Row],[description]],CHAR(10)&amp;"Video:"),CHAR(10))</f>
        <v xml:space="preserve"> Team Tru Makers</v>
      </c>
      <c r="Q238" s="1" t="e">
        <f>HYPERLINK(_xlfn.TEXTBEFORE(_xlfn.TEXTAFTER(getmp3[[#This Row],[description]],"YouTube Music:"),CHAR(10)))</f>
        <v>#N/A</v>
      </c>
      <c r="R238" s="1" t="e">
        <f>HYPERLINK(_xlfn.TEXTBEFORE(_xlfn.TEXTAFTER(getmp3[[#This Row],[description]],"Spotify:"),CHAR(10)))</f>
        <v>#N/A</v>
      </c>
      <c r="S238" s="1" t="e">
        <f>HYPERLINK(_xlfn.TEXTBEFORE(_xlfn.TEXTAFTER(getmp3[[#This Row],[description]],"Apple Music:"),CHAR(10)))</f>
        <v>#N/A</v>
      </c>
      <c r="T238" s="1" t="e">
        <f>HYPERLINK(_xlfn.TEXTBEFORE(_xlfn.TEXTAFTER(getmp3[[#This Row],[description]], "JioSaavn:"),CHAR(10)))</f>
        <v>#N/A</v>
      </c>
      <c r="U238" s="1" t="e">
        <f>HYPERLINK(_xlfn.TEXTBEFORE(_xlfn.TEXTAFTER(getmp3[[#This Row],[description]], "Instagram Reel:"),CHAR(10)))</f>
        <v>#N/A</v>
      </c>
    </row>
    <row r="239" spans="1:21" hidden="1" x14ac:dyDescent="0.3">
      <c r="A239" t="s">
        <v>11</v>
      </c>
      <c r="B239" t="s">
        <v>1741</v>
      </c>
      <c r="C239" t="s">
        <v>1742</v>
      </c>
      <c r="D239" t="s">
        <v>1740</v>
      </c>
      <c r="E239" t="s">
        <v>16</v>
      </c>
      <c r="F239" t="s">
        <v>338</v>
      </c>
      <c r="G239" t="s">
        <v>1744</v>
      </c>
      <c r="H239" t="s">
        <v>1745</v>
      </c>
      <c r="I239" t="s">
        <v>1746</v>
      </c>
      <c r="J239" t="str" cm="1">
        <f t="array" ref="J2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39" t="str">
        <f>_xlfn.TEXTBEFORE(getmp3[[#This Row],[Title]],{":","(","-"})</f>
        <v xml:space="preserve">Athroo </v>
      </c>
      <c r="L239" t="str">
        <f>_xlfn.TEXTBEFORE(_xlfn.TEXTAFTER(getmp3[[#This Row],[description]],{"Singer:","Artist:","Singer &amp; Lyrics:","Singer/Lyrics:","Singer"}),CHAR(10))</f>
        <v xml:space="preserve"> Karan Randhawa</v>
      </c>
      <c r="M239" t="str" cm="1">
        <f t="array" ref="M2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39" t="str">
        <f>_xlfn.TEXTBEFORE(_xlfn.TEXTAFTER(getmp3[[#This Row],[description]],"Composer:"),CHAR(10))</f>
        <v xml:space="preserve"> Micheal</v>
      </c>
      <c r="O239" t="str">
        <f>_xlfn.TEXTBEFORE(_xlfn.TEXTAFTER(getmp3[[#This Row],[description]],CHAR(10)&amp;"Music:"),CHAR(10))</f>
        <v xml:space="preserve"> Kelly</v>
      </c>
      <c r="P239" t="e">
        <f>_xlfn.TEXTBEFORE(_xlfn.TEXTAFTER(getmp3[[#This Row],[description]],CHAR(10)&amp;"Video:"),CHAR(10))</f>
        <v>#N/A</v>
      </c>
      <c r="Q239" s="1" t="e">
        <f>HYPERLINK(_xlfn.TEXTBEFORE(_xlfn.TEXTAFTER(getmp3[[#This Row],[description]],"YouTube Music:"),CHAR(10)))</f>
        <v>#N/A</v>
      </c>
      <c r="R239" s="1" t="e">
        <f>HYPERLINK(_xlfn.TEXTBEFORE(_xlfn.TEXTAFTER(getmp3[[#This Row],[description]],"Spotify:"),CHAR(10)))</f>
        <v>#N/A</v>
      </c>
      <c r="S239" s="1" t="e">
        <f>HYPERLINK(_xlfn.TEXTBEFORE(_xlfn.TEXTAFTER(getmp3[[#This Row],[description]],"Apple Music:"),CHAR(10)))</f>
        <v>#N/A</v>
      </c>
      <c r="T239" s="1" t="e">
        <f>HYPERLINK(_xlfn.TEXTBEFORE(_xlfn.TEXTAFTER(getmp3[[#This Row],[description]], "JioSaavn:"),CHAR(10)))</f>
        <v>#N/A</v>
      </c>
      <c r="U239" s="1" t="e">
        <f>HYPERLINK(_xlfn.TEXTBEFORE(_xlfn.TEXTAFTER(getmp3[[#This Row],[description]], "Instagram Reel:"),CHAR(10)))</f>
        <v>#N/A</v>
      </c>
    </row>
    <row r="240" spans="1:21" hidden="1" x14ac:dyDescent="0.3">
      <c r="A240" t="s">
        <v>11</v>
      </c>
      <c r="B240" t="s">
        <v>1748</v>
      </c>
      <c r="C240" t="s">
        <v>1749</v>
      </c>
      <c r="D240" t="s">
        <v>1747</v>
      </c>
      <c r="E240" t="s">
        <v>16</v>
      </c>
      <c r="F240" t="s">
        <v>554</v>
      </c>
      <c r="G240" t="s">
        <v>1751</v>
      </c>
      <c r="H240" t="s">
        <v>1752</v>
      </c>
      <c r="I240" t="s">
        <v>1753</v>
      </c>
      <c r="J240" t="str" cm="1">
        <f t="array" ref="J2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0" t="str">
        <f>_xlfn.TEXTBEFORE(getmp3[[#This Row],[Title]],{":","(","-"})</f>
        <v xml:space="preserve">Hun Changa Ae </v>
      </c>
      <c r="L240" t="str">
        <f>_xlfn.TEXTBEFORE(_xlfn.TEXTAFTER(getmp3[[#This Row],[description]],{"Singer:","Artist:","Singer &amp; Lyrics:","Singer/Lyrics:","Singer"}),CHAR(10))</f>
        <v xml:space="preserve"> Satbir Aujla </v>
      </c>
      <c r="M240" t="str" cm="1">
        <f t="array" ref="M2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40" t="str">
        <f>_xlfn.TEXTBEFORE(_xlfn.TEXTAFTER(getmp3[[#This Row],[description]],"Composer:"),CHAR(10))</f>
        <v xml:space="preserve"> Satbir Aujla</v>
      </c>
      <c r="O240" t="str">
        <f>_xlfn.TEXTBEFORE(_xlfn.TEXTAFTER(getmp3[[#This Row],[description]],CHAR(10)&amp;"Music:"),CHAR(10))</f>
        <v xml:space="preserve"> Jazz Dee</v>
      </c>
      <c r="P240" t="e">
        <f>_xlfn.TEXTBEFORE(_xlfn.TEXTAFTER(getmp3[[#This Row],[description]],CHAR(10)&amp;"Video:"),CHAR(10))</f>
        <v>#N/A</v>
      </c>
      <c r="Q240" s="1" t="e">
        <f>HYPERLINK(_xlfn.TEXTBEFORE(_xlfn.TEXTAFTER(getmp3[[#This Row],[description]],"YouTube Music:"),CHAR(10)))</f>
        <v>#N/A</v>
      </c>
      <c r="R240" s="1" t="e">
        <f>HYPERLINK(_xlfn.TEXTBEFORE(_xlfn.TEXTAFTER(getmp3[[#This Row],[description]],"Spotify:"),CHAR(10)))</f>
        <v>#N/A</v>
      </c>
      <c r="S240" s="1" t="e">
        <f>HYPERLINK(_xlfn.TEXTBEFORE(_xlfn.TEXTAFTER(getmp3[[#This Row],[description]],"Apple Music:"),CHAR(10)))</f>
        <v>#N/A</v>
      </c>
      <c r="T240" s="1" t="e">
        <f>HYPERLINK(_xlfn.TEXTBEFORE(_xlfn.TEXTAFTER(getmp3[[#This Row],[description]], "JioSaavn:"),CHAR(10)))</f>
        <v>#N/A</v>
      </c>
      <c r="U240" s="1" t="e">
        <f>HYPERLINK(_xlfn.TEXTBEFORE(_xlfn.TEXTAFTER(getmp3[[#This Row],[description]], "Instagram Reel:"),CHAR(10)))</f>
        <v>#N/A</v>
      </c>
    </row>
    <row r="241" spans="1:21" hidden="1" x14ac:dyDescent="0.3">
      <c r="A241" t="s">
        <v>11</v>
      </c>
      <c r="B241" t="s">
        <v>1755</v>
      </c>
      <c r="C241" t="s">
        <v>1756</v>
      </c>
      <c r="D241" t="s">
        <v>1754</v>
      </c>
      <c r="E241" t="s">
        <v>16</v>
      </c>
      <c r="F241" t="s">
        <v>1040</v>
      </c>
      <c r="G241" t="s">
        <v>1758</v>
      </c>
      <c r="H241" t="s">
        <v>1759</v>
      </c>
      <c r="I241" t="s">
        <v>1760</v>
      </c>
      <c r="J241" t="str" cm="1">
        <f t="array" ref="J2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1" t="str">
        <f>_xlfn.TEXTBEFORE(getmp3[[#This Row],[Title]],{":","(","-"})</f>
        <v xml:space="preserve">Nagni 2 </v>
      </c>
      <c r="L241" t="str">
        <f>_xlfn.TEXTBEFORE(_xlfn.TEXTAFTER(getmp3[[#This Row],[description]],{"Singer:","Artist:","Singer &amp; Lyrics:","Singer/Lyrics:","Singer"}),CHAR(10))</f>
        <v xml:space="preserve"> Vadda Grewal &amp; Deepak Dhillon</v>
      </c>
      <c r="M241" t="str" cm="1">
        <f t="array" ref="M2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1" t="str">
        <f>_xlfn.TEXTBEFORE(_xlfn.TEXTAFTER(getmp3[[#This Row],[description]],"Composer:"),CHAR(10))</f>
        <v xml:space="preserve"> Vadda Grewal</v>
      </c>
      <c r="O241" t="str">
        <f>_xlfn.TEXTBEFORE(_xlfn.TEXTAFTER(getmp3[[#This Row],[description]],CHAR(10)&amp;"Music:"),CHAR(10))</f>
        <v xml:space="preserve"> Me Dee</v>
      </c>
      <c r="P241" t="e">
        <f>_xlfn.TEXTBEFORE(_xlfn.TEXTAFTER(getmp3[[#This Row],[description]],CHAR(10)&amp;"Video:"),CHAR(10))</f>
        <v>#N/A</v>
      </c>
      <c r="Q241" s="1" t="e">
        <f>HYPERLINK(_xlfn.TEXTBEFORE(_xlfn.TEXTAFTER(getmp3[[#This Row],[description]],"YouTube Music:"),CHAR(10)))</f>
        <v>#N/A</v>
      </c>
      <c r="R241" s="1" t="str">
        <f>HYPERLINK(_xlfn.TEXTBEFORE(_xlfn.TEXTAFTER(getmp3[[#This Row],[description]],"Spotify:"),CHAR(10)))</f>
        <v xml:space="preserve"> http://bit.ly/3gmRb4I</v>
      </c>
      <c r="S241" s="1" t="str">
        <f>HYPERLINK(_xlfn.TEXTBEFORE(_xlfn.TEXTAFTER(getmp3[[#This Row],[description]],"Apple Music:"),CHAR(10)))</f>
        <v xml:space="preserve"> http://bit.ly/3hUMuzw</v>
      </c>
      <c r="T241" s="1" t="e">
        <f>HYPERLINK(_xlfn.TEXTBEFORE(_xlfn.TEXTAFTER(getmp3[[#This Row],[description]], "JioSaavn:"),CHAR(10)))</f>
        <v>#N/A</v>
      </c>
      <c r="U241" s="1" t="e">
        <f>HYPERLINK(_xlfn.TEXTBEFORE(_xlfn.TEXTAFTER(getmp3[[#This Row],[description]], "Instagram Reel:"),CHAR(10)))</f>
        <v>#N/A</v>
      </c>
    </row>
    <row r="242" spans="1:21" hidden="1" x14ac:dyDescent="0.3">
      <c r="A242" t="s">
        <v>11</v>
      </c>
      <c r="B242" t="s">
        <v>1762</v>
      </c>
      <c r="C242" t="s">
        <v>1763</v>
      </c>
      <c r="D242" t="s">
        <v>1761</v>
      </c>
      <c r="E242" t="s">
        <v>16</v>
      </c>
      <c r="F242" t="s">
        <v>1765</v>
      </c>
      <c r="G242" t="s">
        <v>1766</v>
      </c>
      <c r="H242" t="s">
        <v>1767</v>
      </c>
      <c r="I242" t="s">
        <v>1768</v>
      </c>
      <c r="J242" t="str" cm="1">
        <f t="array" ref="J2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2" t="str">
        <f>_xlfn.TEXTBEFORE(getmp3[[#This Row],[Title]],{":","(","-"})</f>
        <v xml:space="preserve">Teri Galiyon Mein </v>
      </c>
      <c r="L242" t="str">
        <f>_xlfn.TEXTBEFORE(_xlfn.TEXTAFTER(getmp3[[#This Row],[description]],{"Singer:","Artist:","Singer &amp; Lyrics:","Singer/Lyrics:","Singer"}),CHAR(10))</f>
        <v xml:space="preserve"> Guri</v>
      </c>
      <c r="M242" t="str" cm="1">
        <f t="array" ref="M2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242" t="e">
        <f>_xlfn.TEXTBEFORE(_xlfn.TEXTAFTER(getmp3[[#This Row],[description]],"Composer:"),CHAR(10))</f>
        <v>#N/A</v>
      </c>
      <c r="O242" t="str">
        <f>_xlfn.TEXTBEFORE(_xlfn.TEXTAFTER(getmp3[[#This Row],[description]],CHAR(10)&amp;"Music:"),CHAR(10))</f>
        <v xml:space="preserve"> Snipr</v>
      </c>
      <c r="P242" t="e">
        <f>_xlfn.TEXTBEFORE(_xlfn.TEXTAFTER(getmp3[[#This Row],[description]],CHAR(10)&amp;"Video:"),CHAR(10))</f>
        <v>#N/A</v>
      </c>
      <c r="Q242" s="1" t="e">
        <f>HYPERLINK(_xlfn.TEXTBEFORE(_xlfn.TEXTAFTER(getmp3[[#This Row],[description]],"YouTube Music:"),CHAR(10)))</f>
        <v>#N/A</v>
      </c>
      <c r="R242" s="1" t="str">
        <f>HYPERLINK(_xlfn.TEXTBEFORE(_xlfn.TEXTAFTER(getmp3[[#This Row],[description]],"Spotify:"),CHAR(10)))</f>
        <v xml:space="preserve"> http://bit.ly/3i9sDfX</v>
      </c>
      <c r="S242" s="1" t="str">
        <f>HYPERLINK(_xlfn.TEXTBEFORE(_xlfn.TEXTAFTER(getmp3[[#This Row],[description]],"Apple Music:"),CHAR(10)))</f>
        <v xml:space="preserve"> https://bit.ly/3F7tRS7</v>
      </c>
      <c r="T242" s="1" t="str">
        <f>HYPERLINK(_xlfn.TEXTBEFORE(_xlfn.TEXTAFTER(getmp3[[#This Row],[description]], "JioSaavn:"),CHAR(10)))</f>
        <v xml:space="preserve"> https://bit.ly/3u6CTbI</v>
      </c>
      <c r="U242" s="1" t="str">
        <f>HYPERLINK(_xlfn.TEXTBEFORE(_xlfn.TEXTAFTER(getmp3[[#This Row],[description]], "Instagram Reel:"),CHAR(10)))</f>
        <v xml:space="preserve"> http://bit.ly/3tZl9in</v>
      </c>
    </row>
    <row r="243" spans="1:21" hidden="1" x14ac:dyDescent="0.3">
      <c r="A243" t="s">
        <v>11</v>
      </c>
      <c r="B243" t="s">
        <v>1770</v>
      </c>
      <c r="C243" t="s">
        <v>1771</v>
      </c>
      <c r="D243" t="s">
        <v>1769</v>
      </c>
      <c r="E243" t="s">
        <v>16</v>
      </c>
      <c r="F243" t="s">
        <v>1713</v>
      </c>
      <c r="G243" t="s">
        <v>1773</v>
      </c>
      <c r="H243" t="s">
        <v>1774</v>
      </c>
      <c r="I243" t="s">
        <v>1775</v>
      </c>
      <c r="J243" t="str" cm="1">
        <f t="array" ref="J2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3" t="str">
        <f>_xlfn.TEXTBEFORE(getmp3[[#This Row],[Title]],{":","(","-"})</f>
        <v xml:space="preserve">Danger Driver </v>
      </c>
      <c r="L243" t="str">
        <f>IF(
    ISNUMBER(SEARCH("Singer", getmp3[[#This Row],[description]])),
    TRIM(_xlfn.TEXTBEFORE(_xlfn.TEXTAFTER(_xlfn.TEXTAFTER(getmp3[[#This Row],[description]], "Singer"), {":","-"}), CHAR(10), , , 1)),
    "NILL"
)</f>
        <v>Vadda Grewal</v>
      </c>
      <c r="M243" t="str" cm="1">
        <f t="array" ref="M2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3" t="str">
        <f>_xlfn.TEXTBEFORE(_xlfn.TEXTAFTER(getmp3[[#This Row],[description]],"Composer:"),CHAR(10))</f>
        <v xml:space="preserve"> Vadda Grewal </v>
      </c>
      <c r="O243" t="str">
        <f>_xlfn.TEXTBEFORE(_xlfn.TEXTAFTER(getmp3[[#This Row],[description]],CHAR(10)&amp;"Music:"),CHAR(10))</f>
        <v xml:space="preserve"> Raka </v>
      </c>
      <c r="P243" t="e">
        <f>_xlfn.TEXTBEFORE(_xlfn.TEXTAFTER(getmp3[[#This Row],[description]],CHAR(10)&amp;"Video:"),CHAR(10))</f>
        <v>#N/A</v>
      </c>
      <c r="Q243" s="1" t="e">
        <f>HYPERLINK(_xlfn.TEXTBEFORE(_xlfn.TEXTAFTER(getmp3[[#This Row],[description]],"YouTube Music:"),CHAR(10)))</f>
        <v>#N/A</v>
      </c>
      <c r="R243" s="1" t="str">
        <f>HYPERLINK(_xlfn.TEXTBEFORE(_xlfn.TEXTAFTER(getmp3[[#This Row],[description]],"Spotify:"),CHAR(10)))</f>
        <v xml:space="preserve"> http://bit.ly/3gmRb4I</v>
      </c>
      <c r="S243" s="1" t="str">
        <f>HYPERLINK(_xlfn.TEXTBEFORE(_xlfn.TEXTAFTER(getmp3[[#This Row],[description]],"Apple Music:"),CHAR(10)))</f>
        <v xml:space="preserve"> http://bit.ly/3hUMuzw</v>
      </c>
      <c r="T243" s="1" t="e">
        <f>HYPERLINK(_xlfn.TEXTBEFORE(_xlfn.TEXTAFTER(getmp3[[#This Row],[description]], "JioSaavn:"),CHAR(10)))</f>
        <v>#N/A</v>
      </c>
      <c r="U243" s="1" t="e">
        <f>HYPERLINK(_xlfn.TEXTBEFORE(_xlfn.TEXTAFTER(getmp3[[#This Row],[description]], "Instagram Reel:"),CHAR(10)))</f>
        <v>#N/A</v>
      </c>
    </row>
    <row r="244" spans="1:21" hidden="1" x14ac:dyDescent="0.3">
      <c r="A244" t="s">
        <v>11</v>
      </c>
      <c r="B244" t="s">
        <v>1777</v>
      </c>
      <c r="C244" t="s">
        <v>1771</v>
      </c>
      <c r="D244" t="s">
        <v>1776</v>
      </c>
      <c r="E244" t="s">
        <v>16</v>
      </c>
      <c r="F244" t="s">
        <v>445</v>
      </c>
      <c r="G244" t="s">
        <v>1779</v>
      </c>
      <c r="H244" t="s">
        <v>1780</v>
      </c>
      <c r="I244" t="s">
        <v>1781</v>
      </c>
      <c r="J244" t="str" cm="1">
        <f t="array" ref="J2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4" t="str">
        <f>_xlfn.TEXTBEFORE(getmp3[[#This Row],[Title]],{":","(","-"})</f>
        <v xml:space="preserve">Dil Jittna Aunda </v>
      </c>
      <c r="L244" t="str">
        <f>IF(
    ISNUMBER(SEARCH("Singer", getmp3[[#This Row],[description]])),
    TRIM(_xlfn.TEXTBEFORE(_xlfn.TEXTAFTER(_xlfn.TEXTAFTER(getmp3[[#This Row],[description]], "Singer"), {":","-"}), CHAR(10), , , 1)),
    "NILL"
)</f>
        <v>Vadda Grewal</v>
      </c>
      <c r="M244" t="str" cm="1">
        <f t="array" ref="M2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4" t="str">
        <f>_xlfn.TEXTBEFORE(_xlfn.TEXTAFTER(getmp3[[#This Row],[description]],"Composer:"),CHAR(10))</f>
        <v xml:space="preserve"> Vadda Grewal </v>
      </c>
      <c r="O244" t="str">
        <f>_xlfn.TEXTBEFORE(_xlfn.TEXTAFTER(getmp3[[#This Row],[description]],CHAR(10)&amp;"Music:"),CHAR(10))</f>
        <v xml:space="preserve"> Raka </v>
      </c>
      <c r="P244" t="e">
        <f>_xlfn.TEXTBEFORE(_xlfn.TEXTAFTER(getmp3[[#This Row],[description]],CHAR(10)&amp;"Video:"),CHAR(10))</f>
        <v>#N/A</v>
      </c>
      <c r="Q244" s="1" t="e">
        <f>HYPERLINK(_xlfn.TEXTBEFORE(_xlfn.TEXTAFTER(getmp3[[#This Row],[description]],"YouTube Music:"),CHAR(10)))</f>
        <v>#N/A</v>
      </c>
      <c r="R244" s="1" t="str">
        <f>HYPERLINK(_xlfn.TEXTBEFORE(_xlfn.TEXTAFTER(getmp3[[#This Row],[description]],"Spotify:"),CHAR(10)))</f>
        <v xml:space="preserve"> http://bit.ly/3gmRb4I</v>
      </c>
      <c r="S244" s="1" t="str">
        <f>HYPERLINK(_xlfn.TEXTBEFORE(_xlfn.TEXTAFTER(getmp3[[#This Row],[description]],"Apple Music:"),CHAR(10)))</f>
        <v xml:space="preserve"> http://bit.ly/3hUMuzw</v>
      </c>
      <c r="T244" s="1" t="e">
        <f>HYPERLINK(_xlfn.TEXTBEFORE(_xlfn.TEXTAFTER(getmp3[[#This Row],[description]], "JioSaavn:"),CHAR(10)))</f>
        <v>#N/A</v>
      </c>
      <c r="U244" s="1" t="e">
        <f>HYPERLINK(_xlfn.TEXTBEFORE(_xlfn.TEXTAFTER(getmp3[[#This Row],[description]], "Instagram Reel:"),CHAR(10)))</f>
        <v>#N/A</v>
      </c>
    </row>
    <row r="245" spans="1:21" hidden="1" x14ac:dyDescent="0.3">
      <c r="A245" t="s">
        <v>11</v>
      </c>
      <c r="B245" t="s">
        <v>1783</v>
      </c>
      <c r="C245" t="s">
        <v>1784</v>
      </c>
      <c r="D245" t="s">
        <v>1782</v>
      </c>
      <c r="E245" t="s">
        <v>16</v>
      </c>
      <c r="F245" t="s">
        <v>415</v>
      </c>
      <c r="G245" t="s">
        <v>1786</v>
      </c>
      <c r="H245" t="s">
        <v>1787</v>
      </c>
      <c r="I245" t="s">
        <v>1788</v>
      </c>
      <c r="J245" t="str" cm="1">
        <f t="array" ref="J2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5" t="str">
        <f>_xlfn.TEXTBEFORE(getmp3[[#This Row],[Title]],{":","(","-"})</f>
        <v xml:space="preserve">Goli Feem Di </v>
      </c>
      <c r="L245" t="str">
        <f>IF(
    ISNUMBER(SEARCH("Singer", getmp3[[#This Row],[description]])),
    TRIM(_xlfn.TEXTBEFORE(_xlfn.TEXTAFTER(_xlfn.TEXTAFTER(getmp3[[#This Row],[description]], "Singer"), {":","-"}), CHAR(10), , , 1)),
    "NILL"
)</f>
        <v>Vadda Grewal</v>
      </c>
      <c r="M245" t="str" cm="1">
        <f t="array" ref="M2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5" t="str">
        <f>_xlfn.TEXTBEFORE(_xlfn.TEXTAFTER(getmp3[[#This Row],[description]],"Composer:"),CHAR(10))</f>
        <v xml:space="preserve"> Vadda Grewal </v>
      </c>
      <c r="O245" t="str">
        <f>_xlfn.TEXTBEFORE(_xlfn.TEXTAFTER(getmp3[[#This Row],[description]],CHAR(10)&amp;"Music:"),CHAR(10))</f>
        <v xml:space="preserve"> Raka </v>
      </c>
      <c r="P245" t="e">
        <f>_xlfn.TEXTBEFORE(_xlfn.TEXTAFTER(getmp3[[#This Row],[description]],CHAR(10)&amp;"Video:"),CHAR(10))</f>
        <v>#N/A</v>
      </c>
      <c r="Q245" s="1" t="e">
        <f>HYPERLINK(_xlfn.TEXTBEFORE(_xlfn.TEXTAFTER(getmp3[[#This Row],[description]],"YouTube Music:"),CHAR(10)))</f>
        <v>#N/A</v>
      </c>
      <c r="R245" s="1" t="str">
        <f>HYPERLINK(_xlfn.TEXTBEFORE(_xlfn.TEXTAFTER(getmp3[[#This Row],[description]],"Spotify:"),CHAR(10)))</f>
        <v xml:space="preserve"> http://bit.ly/3gmRb4I</v>
      </c>
      <c r="S245" s="1" t="str">
        <f>HYPERLINK(_xlfn.TEXTBEFORE(_xlfn.TEXTAFTER(getmp3[[#This Row],[description]],"Apple Music:"),CHAR(10)))</f>
        <v xml:space="preserve"> http://bit.ly/3hUMuzw</v>
      </c>
      <c r="T245" s="1" t="e">
        <f>HYPERLINK(_xlfn.TEXTBEFORE(_xlfn.TEXTAFTER(getmp3[[#This Row],[description]], "JioSaavn:"),CHAR(10)))</f>
        <v>#N/A</v>
      </c>
      <c r="U245" s="1" t="e">
        <f>HYPERLINK(_xlfn.TEXTBEFORE(_xlfn.TEXTAFTER(getmp3[[#This Row],[description]], "Instagram Reel:"),CHAR(10)))</f>
        <v>#N/A</v>
      </c>
    </row>
    <row r="246" spans="1:21" hidden="1" x14ac:dyDescent="0.3">
      <c r="A246" t="s">
        <v>11</v>
      </c>
      <c r="B246" t="s">
        <v>1790</v>
      </c>
      <c r="C246" t="s">
        <v>1791</v>
      </c>
      <c r="D246" t="s">
        <v>1789</v>
      </c>
      <c r="E246" t="s">
        <v>16</v>
      </c>
      <c r="F246" t="s">
        <v>423</v>
      </c>
      <c r="G246" t="s">
        <v>1793</v>
      </c>
      <c r="H246" t="s">
        <v>1794</v>
      </c>
      <c r="I246" t="s">
        <v>1795</v>
      </c>
      <c r="J246" t="str" cm="1">
        <f t="array" ref="J2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6" t="str">
        <f>_xlfn.TEXTBEFORE(getmp3[[#This Row],[Title]],{":","(","-"})</f>
        <v xml:space="preserve">Neend Tuttugi </v>
      </c>
      <c r="L246" t="str">
        <f>IF(
    ISNUMBER(SEARCH("Singer", getmp3[[#This Row],[description]])),
    TRIM(_xlfn.TEXTBEFORE(_xlfn.TEXTAFTER(_xlfn.TEXTAFTER(getmp3[[#This Row],[description]], "Singer"), {":","-"}), CHAR(10), , , 1)),
    "NILL"
)</f>
        <v>Vadda Grewal</v>
      </c>
      <c r="M246" t="str" cm="1">
        <f t="array" ref="M2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6" t="str">
        <f>_xlfn.TEXTBEFORE(_xlfn.TEXTAFTER(getmp3[[#This Row],[description]],"Composer:"),CHAR(10))</f>
        <v xml:space="preserve"> Vadda Grewal </v>
      </c>
      <c r="O246" t="str">
        <f>_xlfn.TEXTBEFORE(_xlfn.TEXTAFTER(getmp3[[#This Row],[description]],CHAR(10)&amp;"Music:"),CHAR(10))</f>
        <v xml:space="preserve"> Raka </v>
      </c>
      <c r="P246" t="e">
        <f>_xlfn.TEXTBEFORE(_xlfn.TEXTAFTER(getmp3[[#This Row],[description]],CHAR(10)&amp;"Video:"),CHAR(10))</f>
        <v>#N/A</v>
      </c>
      <c r="Q246" s="1" t="e">
        <f>HYPERLINK(_xlfn.TEXTBEFORE(_xlfn.TEXTAFTER(getmp3[[#This Row],[description]],"YouTube Music:"),CHAR(10)))</f>
        <v>#N/A</v>
      </c>
      <c r="R246" s="1" t="str">
        <f>HYPERLINK(_xlfn.TEXTBEFORE(_xlfn.TEXTAFTER(getmp3[[#This Row],[description]],"Spotify:"),CHAR(10)))</f>
        <v xml:space="preserve"> http://bit.ly/3gmRb4I</v>
      </c>
      <c r="S246" s="1" t="str">
        <f>HYPERLINK(_xlfn.TEXTBEFORE(_xlfn.TEXTAFTER(getmp3[[#This Row],[description]],"Apple Music:"),CHAR(10)))</f>
        <v xml:space="preserve"> http://bit.ly/3hUMuzw</v>
      </c>
      <c r="T246" s="1" t="e">
        <f>HYPERLINK(_xlfn.TEXTBEFORE(_xlfn.TEXTAFTER(getmp3[[#This Row],[description]], "JioSaavn:"),CHAR(10)))</f>
        <v>#N/A</v>
      </c>
      <c r="U246" s="1" t="e">
        <f>HYPERLINK(_xlfn.TEXTBEFORE(_xlfn.TEXTAFTER(getmp3[[#This Row],[description]], "Instagram Reel:"),CHAR(10)))</f>
        <v>#N/A</v>
      </c>
    </row>
    <row r="247" spans="1:21" hidden="1" x14ac:dyDescent="0.3">
      <c r="A247" t="s">
        <v>11</v>
      </c>
      <c r="B247" t="s">
        <v>1797</v>
      </c>
      <c r="C247" t="s">
        <v>1791</v>
      </c>
      <c r="D247" t="s">
        <v>1796</v>
      </c>
      <c r="E247" t="s">
        <v>16</v>
      </c>
      <c r="F247" t="s">
        <v>199</v>
      </c>
      <c r="G247" t="s">
        <v>1799</v>
      </c>
      <c r="H247" t="s">
        <v>1800</v>
      </c>
      <c r="I247" t="s">
        <v>1801</v>
      </c>
      <c r="J247" t="str" cm="1">
        <f t="array" ref="J2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7" t="str">
        <f>_xlfn.TEXTBEFORE(getmp3[[#This Row],[Title]],{":","(","-"})</f>
        <v xml:space="preserve">Nagni 2 </v>
      </c>
      <c r="L247" t="str">
        <f>IF(
    ISNUMBER(SEARCH("Singer", getmp3[[#This Row],[description]])),
    TRIM(_xlfn.TEXTBEFORE(_xlfn.TEXTAFTER(_xlfn.TEXTAFTER(getmp3[[#This Row],[description]], "Singer"), {":","-"}), CHAR(10), , , 1)),
    "NILL"
)</f>
        <v>Vadda Grewal</v>
      </c>
      <c r="M247" t="str" cm="1">
        <f t="array" ref="M2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7" t="str">
        <f>_xlfn.TEXTBEFORE(_xlfn.TEXTAFTER(getmp3[[#This Row],[description]],"Composer:"),CHAR(10))</f>
        <v xml:space="preserve"> Vadda Grewal </v>
      </c>
      <c r="O247" t="str">
        <f>_xlfn.TEXTBEFORE(_xlfn.TEXTAFTER(getmp3[[#This Row],[description]],CHAR(10)&amp;"Music:"),CHAR(10))</f>
        <v xml:space="preserve"> Raka </v>
      </c>
      <c r="P247" t="e">
        <f>_xlfn.TEXTBEFORE(_xlfn.TEXTAFTER(getmp3[[#This Row],[description]],CHAR(10)&amp;"Video:"),CHAR(10))</f>
        <v>#N/A</v>
      </c>
      <c r="Q247" s="1" t="e">
        <f>HYPERLINK(_xlfn.TEXTBEFORE(_xlfn.TEXTAFTER(getmp3[[#This Row],[description]],"YouTube Music:"),CHAR(10)))</f>
        <v>#N/A</v>
      </c>
      <c r="R247" s="1" t="str">
        <f>HYPERLINK(_xlfn.TEXTBEFORE(_xlfn.TEXTAFTER(getmp3[[#This Row],[description]],"Spotify:"),CHAR(10)))</f>
        <v xml:space="preserve"> http://bit.ly/3gmRb4I</v>
      </c>
      <c r="S247" s="1" t="str">
        <f>HYPERLINK(_xlfn.TEXTBEFORE(_xlfn.TEXTAFTER(getmp3[[#This Row],[description]],"Apple Music:"),CHAR(10)))</f>
        <v xml:space="preserve"> http://bit.ly/3hUMuzw</v>
      </c>
      <c r="T247" s="1" t="e">
        <f>HYPERLINK(_xlfn.TEXTBEFORE(_xlfn.TEXTAFTER(getmp3[[#This Row],[description]], "JioSaavn:"),CHAR(10)))</f>
        <v>#N/A</v>
      </c>
      <c r="U247" s="1" t="e">
        <f>HYPERLINK(_xlfn.TEXTBEFORE(_xlfn.TEXTAFTER(getmp3[[#This Row],[description]], "Instagram Reel:"),CHAR(10)))</f>
        <v>#N/A</v>
      </c>
    </row>
    <row r="248" spans="1:21" hidden="1" x14ac:dyDescent="0.3">
      <c r="A248" t="s">
        <v>11</v>
      </c>
      <c r="B248" t="s">
        <v>1803</v>
      </c>
      <c r="C248" t="s">
        <v>1791</v>
      </c>
      <c r="D248" t="s">
        <v>1802</v>
      </c>
      <c r="E248" t="s">
        <v>16</v>
      </c>
      <c r="F248" t="s">
        <v>661</v>
      </c>
      <c r="G248" t="s">
        <v>1805</v>
      </c>
      <c r="H248" t="s">
        <v>1806</v>
      </c>
      <c r="I248" t="s">
        <v>1807</v>
      </c>
      <c r="J248" t="str" cm="1">
        <f t="array" ref="J2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8" t="str">
        <f>_xlfn.TEXTBEFORE(getmp3[[#This Row],[Title]],{":","(","-"})</f>
        <v xml:space="preserve">Nasha Patta </v>
      </c>
      <c r="L248" t="str">
        <f>IF(
    ISNUMBER(SEARCH("Singer", getmp3[[#This Row],[description]])),
    TRIM(_xlfn.TEXTBEFORE(_xlfn.TEXTAFTER(_xlfn.TEXTAFTER(getmp3[[#This Row],[description]], "Singer"), {":","-"}), CHAR(10), , , 1)),
    "NILL"
)</f>
        <v>Vadda Grewal</v>
      </c>
      <c r="M248" t="str" cm="1">
        <f t="array" ref="M2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8" t="str">
        <f>_xlfn.TEXTBEFORE(_xlfn.TEXTAFTER(getmp3[[#This Row],[description]],"Composer:"),CHAR(10))</f>
        <v xml:space="preserve"> Vadda Grewal </v>
      </c>
      <c r="O248" t="str">
        <f>_xlfn.TEXTBEFORE(_xlfn.TEXTAFTER(getmp3[[#This Row],[description]],CHAR(10)&amp;"Music:"),CHAR(10))</f>
        <v xml:space="preserve"> Raka </v>
      </c>
      <c r="P248" t="e">
        <f>_xlfn.TEXTBEFORE(_xlfn.TEXTAFTER(getmp3[[#This Row],[description]],CHAR(10)&amp;"Video:"),CHAR(10))</f>
        <v>#N/A</v>
      </c>
      <c r="Q248" s="1" t="e">
        <f>HYPERLINK(_xlfn.TEXTBEFORE(_xlfn.TEXTAFTER(getmp3[[#This Row],[description]],"YouTube Music:"),CHAR(10)))</f>
        <v>#N/A</v>
      </c>
      <c r="R248" s="1" t="str">
        <f>HYPERLINK(_xlfn.TEXTBEFORE(_xlfn.TEXTAFTER(getmp3[[#This Row],[description]],"Spotify:"),CHAR(10)))</f>
        <v xml:space="preserve"> http://bit.ly/3gmRb4I</v>
      </c>
      <c r="S248" s="1" t="str">
        <f>HYPERLINK(_xlfn.TEXTBEFORE(_xlfn.TEXTAFTER(getmp3[[#This Row],[description]],"Apple Music:"),CHAR(10)))</f>
        <v xml:space="preserve"> http://bit.ly/3hUMuzw</v>
      </c>
      <c r="T248" s="1" t="e">
        <f>HYPERLINK(_xlfn.TEXTBEFORE(_xlfn.TEXTAFTER(getmp3[[#This Row],[description]], "JioSaavn:"),CHAR(10)))</f>
        <v>#N/A</v>
      </c>
      <c r="U248" s="1" t="e">
        <f>HYPERLINK(_xlfn.TEXTBEFORE(_xlfn.TEXTAFTER(getmp3[[#This Row],[description]], "Instagram Reel:"),CHAR(10)))</f>
        <v>#N/A</v>
      </c>
    </row>
    <row r="249" spans="1:21" hidden="1" x14ac:dyDescent="0.3">
      <c r="A249" t="s">
        <v>11</v>
      </c>
      <c r="B249" t="s">
        <v>1809</v>
      </c>
      <c r="C249" t="s">
        <v>1791</v>
      </c>
      <c r="D249" t="s">
        <v>1808</v>
      </c>
      <c r="E249" t="s">
        <v>16</v>
      </c>
      <c r="F249" t="s">
        <v>1811</v>
      </c>
      <c r="G249" t="s">
        <v>1812</v>
      </c>
      <c r="H249" t="s">
        <v>1813</v>
      </c>
      <c r="I249" t="s">
        <v>1814</v>
      </c>
      <c r="J249" t="str" cm="1">
        <f t="array" ref="J2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49" t="str">
        <f>_xlfn.TEXTBEFORE(getmp3[[#This Row],[Title]],{":","(","-"})</f>
        <v xml:space="preserve">Full Desi </v>
      </c>
      <c r="L249" t="str">
        <f>IF(
    ISNUMBER(SEARCH("Singer", getmp3[[#This Row],[description]])),
    TRIM(_xlfn.TEXTBEFORE(_xlfn.TEXTAFTER(_xlfn.TEXTAFTER(getmp3[[#This Row],[description]], "Singer"), {":","-"}), CHAR(10), , , 1)),
    "NILL"
)</f>
        <v>Vadda Grewal</v>
      </c>
      <c r="M249" t="str" cm="1">
        <f t="array" ref="M2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249" t="str">
        <f>_xlfn.TEXTBEFORE(_xlfn.TEXTAFTER(getmp3[[#This Row],[description]],"Composer:"),CHAR(10))</f>
        <v xml:space="preserve"> Vadda Grewal </v>
      </c>
      <c r="O249" t="str">
        <f>_xlfn.TEXTBEFORE(_xlfn.TEXTAFTER(getmp3[[#This Row],[description]],CHAR(10)&amp;"Music:"),CHAR(10))</f>
        <v xml:space="preserve"> Raka </v>
      </c>
      <c r="P249" t="e">
        <f>_xlfn.TEXTBEFORE(_xlfn.TEXTAFTER(getmp3[[#This Row],[description]],CHAR(10)&amp;"Video:"),CHAR(10))</f>
        <v>#N/A</v>
      </c>
      <c r="Q249" s="1" t="e">
        <f>HYPERLINK(_xlfn.TEXTBEFORE(_xlfn.TEXTAFTER(getmp3[[#This Row],[description]],"YouTube Music:"),CHAR(10)))</f>
        <v>#N/A</v>
      </c>
      <c r="R249" s="1" t="str">
        <f>HYPERLINK(_xlfn.TEXTBEFORE(_xlfn.TEXTAFTER(getmp3[[#This Row],[description]],"Spotify:"),CHAR(10)))</f>
        <v xml:space="preserve"> http://bit.ly/3gmRb4I</v>
      </c>
      <c r="S249" s="1" t="str">
        <f>HYPERLINK(_xlfn.TEXTBEFORE(_xlfn.TEXTAFTER(getmp3[[#This Row],[description]],"Apple Music:"),CHAR(10)))</f>
        <v xml:space="preserve"> http://bit.ly/3hUMuzw</v>
      </c>
      <c r="T249" s="1" t="e">
        <f>HYPERLINK(_xlfn.TEXTBEFORE(_xlfn.TEXTAFTER(getmp3[[#This Row],[description]], "JioSaavn:"),CHAR(10)))</f>
        <v>#N/A</v>
      </c>
      <c r="U249" s="1" t="e">
        <f>HYPERLINK(_xlfn.TEXTBEFORE(_xlfn.TEXTAFTER(getmp3[[#This Row],[description]], "Instagram Reel:"),CHAR(10)))</f>
        <v>#N/A</v>
      </c>
    </row>
    <row r="250" spans="1:21" hidden="1" x14ac:dyDescent="0.3">
      <c r="A250" t="s">
        <v>11</v>
      </c>
      <c r="B250" t="s">
        <v>1816</v>
      </c>
      <c r="C250" t="s">
        <v>1817</v>
      </c>
      <c r="D250" t="s">
        <v>1815</v>
      </c>
      <c r="E250" t="s">
        <v>16</v>
      </c>
      <c r="F250" t="s">
        <v>415</v>
      </c>
      <c r="G250" t="s">
        <v>1819</v>
      </c>
      <c r="H250" t="s">
        <v>1820</v>
      </c>
      <c r="I250" t="s">
        <v>1821</v>
      </c>
      <c r="J250" t="str" cm="1">
        <f t="array" ref="J2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0" t="str">
        <f>_xlfn.TEXTBEFORE(getmp3[[#This Row],[Title]],{":","(","-"})</f>
        <v xml:space="preserve">Sniff </v>
      </c>
      <c r="L250" t="str">
        <f>_xlfn.TEXTBEFORE(_xlfn.TEXTAFTER(getmp3[[#This Row],[description]],{"Singer:","Artist:","Singer &amp; Lyrics:","Singer/Lyrics:","Singer"}),CHAR(10))</f>
        <v xml:space="preserve"> Vadda Grewal , Elly Mangat </v>
      </c>
      <c r="M250" t="str" cm="1">
        <f t="array" ref="M2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Deep Balran</v>
      </c>
      <c r="N250" t="str">
        <f>_xlfn.TEXTBEFORE(_xlfn.TEXTAFTER(getmp3[[#This Row],[description]],"Composer:"),CHAR(10))</f>
        <v xml:space="preserve"> Vadda Grewal </v>
      </c>
      <c r="O250" t="str">
        <f>_xlfn.TEXTBEFORE(_xlfn.TEXTAFTER(getmp3[[#This Row],[description]],CHAR(10)&amp;"Music:"),CHAR(10))</f>
        <v xml:space="preserve"> Hammy Mangat</v>
      </c>
      <c r="P250" t="e">
        <f>_xlfn.TEXTBEFORE(_xlfn.TEXTAFTER(getmp3[[#This Row],[description]],CHAR(10)&amp;"Video:"),CHAR(10))</f>
        <v>#N/A</v>
      </c>
      <c r="Q250" s="1" t="e">
        <f>HYPERLINK(_xlfn.TEXTBEFORE(_xlfn.TEXTAFTER(getmp3[[#This Row],[description]],"YouTube Music:"),CHAR(10)))</f>
        <v>#N/A</v>
      </c>
      <c r="R250" s="1" t="str">
        <f>HYPERLINK(_xlfn.TEXTBEFORE(_xlfn.TEXTAFTER(getmp3[[#This Row],[description]],"Spotify:"),CHAR(10)))</f>
        <v xml:space="preserve"> http://bit.ly/3gmRb4I</v>
      </c>
      <c r="S250" s="1" t="str">
        <f>HYPERLINK(_xlfn.TEXTBEFORE(_xlfn.TEXTAFTER(getmp3[[#This Row],[description]],"Apple Music:"),CHAR(10)))</f>
        <v xml:space="preserve"> http://bit.ly/3hUMuzw</v>
      </c>
      <c r="T250" s="1" t="e">
        <f>HYPERLINK(_xlfn.TEXTBEFORE(_xlfn.TEXTAFTER(getmp3[[#This Row],[description]], "JioSaavn:"),CHAR(10)))</f>
        <v>#N/A</v>
      </c>
      <c r="U250" s="1" t="e">
        <f>HYPERLINK(_xlfn.TEXTBEFORE(_xlfn.TEXTAFTER(getmp3[[#This Row],[description]], "Instagram Reel:"),CHAR(10)))</f>
        <v>#N/A</v>
      </c>
    </row>
    <row r="251" spans="1:21" hidden="1" x14ac:dyDescent="0.3">
      <c r="A251" t="s">
        <v>11</v>
      </c>
      <c r="B251" t="s">
        <v>1823</v>
      </c>
      <c r="C251" t="s">
        <v>1824</v>
      </c>
      <c r="D251" t="s">
        <v>1822</v>
      </c>
      <c r="E251" t="s">
        <v>16</v>
      </c>
      <c r="F251" t="s">
        <v>1138</v>
      </c>
      <c r="G251" t="s">
        <v>1826</v>
      </c>
      <c r="H251" t="s">
        <v>1827</v>
      </c>
      <c r="I251" t="s">
        <v>1828</v>
      </c>
      <c r="J251" t="str" cm="1">
        <f t="array" ref="J2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1" t="str">
        <f>_xlfn.TEXTBEFORE(getmp3[[#This Row],[Title]],{":","(","-"})</f>
        <v xml:space="preserve">Kacherian </v>
      </c>
      <c r="L251" t="str">
        <f>_xlfn.TEXTBEFORE(_xlfn.TEXTAFTER(getmp3[[#This Row],[description]],{"Singer:","Artist:","Singer &amp; Lyrics:","Singer/Lyrics:","Singer"}),CHAR(10))</f>
        <v xml:space="preserve"> Karan Randhawa</v>
      </c>
      <c r="M251" t="str" cm="1">
        <f t="array" ref="M2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51" t="str">
        <f>_xlfn.TEXTBEFORE(_xlfn.TEXTAFTER(getmp3[[#This Row],[description]],"Composer:"),CHAR(10))</f>
        <v xml:space="preserve"> Micheal</v>
      </c>
      <c r="O251" t="str">
        <f>_xlfn.TEXTBEFORE(_xlfn.TEXTAFTER(getmp3[[#This Row],[description]],CHAR(10)&amp;"Music:"),CHAR(10))</f>
        <v xml:space="preserve"> Raka</v>
      </c>
      <c r="P251" t="e">
        <f>_xlfn.TEXTBEFORE(_xlfn.TEXTAFTER(getmp3[[#This Row],[description]],CHAR(10)&amp;"Video:"),CHAR(10))</f>
        <v>#N/A</v>
      </c>
      <c r="Q251" s="1" t="e">
        <f>HYPERLINK(_xlfn.TEXTBEFORE(_xlfn.TEXTAFTER(getmp3[[#This Row],[description]],"YouTube Music:"),CHAR(10)))</f>
        <v>#N/A</v>
      </c>
      <c r="R251" s="1" t="e">
        <f>HYPERLINK(_xlfn.TEXTBEFORE(_xlfn.TEXTAFTER(getmp3[[#This Row],[description]],"Spotify:"),CHAR(10)))</f>
        <v>#N/A</v>
      </c>
      <c r="S251" s="1" t="e">
        <f>HYPERLINK(_xlfn.TEXTBEFORE(_xlfn.TEXTAFTER(getmp3[[#This Row],[description]],"Apple Music:"),CHAR(10)))</f>
        <v>#N/A</v>
      </c>
      <c r="T251" s="1" t="e">
        <f>HYPERLINK(_xlfn.TEXTBEFORE(_xlfn.TEXTAFTER(getmp3[[#This Row],[description]], "JioSaavn:"),CHAR(10)))</f>
        <v>#N/A</v>
      </c>
      <c r="U251" s="1" t="e">
        <f>HYPERLINK(_xlfn.TEXTBEFORE(_xlfn.TEXTAFTER(getmp3[[#This Row],[description]], "Instagram Reel:"),CHAR(10)))</f>
        <v>#N/A</v>
      </c>
    </row>
    <row r="252" spans="1:21" hidden="1" x14ac:dyDescent="0.3">
      <c r="A252" t="s">
        <v>11</v>
      </c>
      <c r="B252" t="s">
        <v>1830</v>
      </c>
      <c r="C252" t="s">
        <v>1831</v>
      </c>
      <c r="D252" t="s">
        <v>1829</v>
      </c>
      <c r="E252" t="s">
        <v>16</v>
      </c>
      <c r="F252" t="s">
        <v>493</v>
      </c>
      <c r="G252" t="s">
        <v>1833</v>
      </c>
      <c r="H252" t="s">
        <v>1834</v>
      </c>
      <c r="I252" t="s">
        <v>1835</v>
      </c>
      <c r="J252" t="str" cm="1">
        <f t="array" ref="J2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2" t="str">
        <f>_xlfn.TEXTBEFORE(getmp3[[#This Row],[Title]],{":","(","-"})</f>
        <v xml:space="preserve">Shahi Zindagi </v>
      </c>
      <c r="L252" t="str">
        <f>_xlfn.TEXTBEFORE(_xlfn.TEXTAFTER(getmp3[[#This Row],[description]],{"Singer:","Artist:","Singer &amp; Lyrics:","Singer/Lyrics:","Singer"}),CHAR(10))</f>
        <v xml:space="preserve"> Sagar Pop</v>
      </c>
      <c r="M252" t="str" cm="1">
        <f t="array" ref="M2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52" t="str">
        <f>_xlfn.TEXTBEFORE(_xlfn.TEXTAFTER(getmp3[[#This Row],[description]],"Composer:"),CHAR(10))</f>
        <v xml:space="preserve"> Micheal </v>
      </c>
      <c r="O252" t="str">
        <f>_xlfn.TEXTBEFORE(_xlfn.TEXTAFTER(getmp3[[#This Row],[description]],CHAR(10)&amp;"Music:"),CHAR(10))</f>
        <v xml:space="preserve"> Showkidd</v>
      </c>
      <c r="P252" t="e">
        <f>_xlfn.TEXTBEFORE(_xlfn.TEXTAFTER(getmp3[[#This Row],[description]],CHAR(10)&amp;"Video:"),CHAR(10))</f>
        <v>#N/A</v>
      </c>
      <c r="Q252" s="1" t="e">
        <f>HYPERLINK(_xlfn.TEXTBEFORE(_xlfn.TEXTAFTER(getmp3[[#This Row],[description]],"YouTube Music:"),CHAR(10)))</f>
        <v>#N/A</v>
      </c>
      <c r="R252" s="1" t="str">
        <f>HYPERLINK(_xlfn.TEXTBEFORE(_xlfn.TEXTAFTER(getmp3[[#This Row],[description]],"Spotify:"),CHAR(10)))</f>
        <v xml:space="preserve"> http://bit.ly/3UBIvpo</v>
      </c>
      <c r="S252" s="1" t="str">
        <f>HYPERLINK(_xlfn.TEXTBEFORE(_xlfn.TEXTAFTER(getmp3[[#This Row],[description]],"Apple Music:"),CHAR(10)))</f>
        <v xml:space="preserve"> http://bit.ly/3WPiOUc</v>
      </c>
      <c r="T252" s="1" t="e">
        <f>HYPERLINK(_xlfn.TEXTBEFORE(_xlfn.TEXTAFTER(getmp3[[#This Row],[description]], "JioSaavn:"),CHAR(10)))</f>
        <v>#N/A</v>
      </c>
      <c r="U252" s="1" t="e">
        <f>HYPERLINK(_xlfn.TEXTBEFORE(_xlfn.TEXTAFTER(getmp3[[#This Row],[description]], "Instagram Reel:"),CHAR(10)))</f>
        <v>#N/A</v>
      </c>
    </row>
    <row r="253" spans="1:21" hidden="1" x14ac:dyDescent="0.3">
      <c r="A253" t="s">
        <v>11</v>
      </c>
      <c r="B253" t="s">
        <v>1837</v>
      </c>
      <c r="C253" t="s">
        <v>1838</v>
      </c>
      <c r="D253" t="s">
        <v>1836</v>
      </c>
      <c r="E253" t="s">
        <v>16</v>
      </c>
      <c r="F253" t="s">
        <v>1032</v>
      </c>
      <c r="G253" t="s">
        <v>1840</v>
      </c>
      <c r="H253" t="s">
        <v>1841</v>
      </c>
      <c r="I253" t="s">
        <v>1842</v>
      </c>
      <c r="J253" t="str" cm="1">
        <f t="array" ref="J2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3" t="str">
        <f>_xlfn.TEXTBEFORE(getmp3[[#This Row],[Title]],{":","(","-"})</f>
        <v xml:space="preserve">Chobbar Title Track </v>
      </c>
      <c r="L253" t="str">
        <f>_xlfn.TEXTBEFORE(_xlfn.TEXTAFTER(getmp3[[#This Row],[description]],{"Singer:","Artist:","Singer &amp; Lyrics:","Singer/Lyrics:","Singer"}),CHAR(10))</f>
        <v xml:space="preserve"> Jordan Sandhu</v>
      </c>
      <c r="M253" t="str" cm="1">
        <f t="array" ref="M2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Jaggi Jagowal</v>
      </c>
      <c r="N253" t="str">
        <f>_xlfn.TEXTBEFORE(_xlfn.TEXTAFTER(getmp3[[#This Row],[description]],"Composer:"),CHAR(10))</f>
        <v xml:space="preserve"> Jaggi Jagowal</v>
      </c>
      <c r="O253" t="str">
        <f>_xlfn.TEXTBEFORE(_xlfn.TEXTAFTER(getmp3[[#This Row],[description]],CHAR(10)&amp;"Music:"),CHAR(10))</f>
        <v xml:space="preserve"> Showkidd</v>
      </c>
      <c r="P253" t="e">
        <f>_xlfn.TEXTBEFORE(_xlfn.TEXTAFTER(getmp3[[#This Row],[description]],CHAR(10)&amp;"Video:"),CHAR(10))</f>
        <v>#N/A</v>
      </c>
      <c r="Q253" s="1" t="e">
        <f>HYPERLINK(_xlfn.TEXTBEFORE(_xlfn.TEXTAFTER(getmp3[[#This Row],[description]],"YouTube Music:"),CHAR(10)))</f>
        <v>#N/A</v>
      </c>
      <c r="R253" s="1" t="str">
        <f>HYPERLINK(_xlfn.TEXTBEFORE(_xlfn.TEXTAFTER(getmp3[[#This Row],[description]],"Spotify:"),CHAR(10)))</f>
        <v xml:space="preserve"> http://bit.ly/3NFxnWe</v>
      </c>
      <c r="S253" s="1" t="str">
        <f>HYPERLINK(_xlfn.TEXTBEFORE(_xlfn.TEXTAFTER(getmp3[[#This Row],[description]],"Apple Music:"),CHAR(10)))</f>
        <v xml:space="preserve"> http://bit.ly/3fIsyyX</v>
      </c>
      <c r="T253" s="1" t="e">
        <f>HYPERLINK(_xlfn.TEXTBEFORE(_xlfn.TEXTAFTER(getmp3[[#This Row],[description]], "JioSaavn:"),CHAR(10)))</f>
        <v>#N/A</v>
      </c>
      <c r="U253" s="1" t="e">
        <f>HYPERLINK(_xlfn.TEXTBEFORE(_xlfn.TEXTAFTER(getmp3[[#This Row],[description]], "Instagram Reel:"),CHAR(10)))</f>
        <v>#N/A</v>
      </c>
    </row>
    <row r="254" spans="1:21" x14ac:dyDescent="0.3">
      <c r="A254" t="s">
        <v>11</v>
      </c>
      <c r="B254" t="s">
        <v>1844</v>
      </c>
      <c r="C254" t="s">
        <v>1845</v>
      </c>
      <c r="D254" t="s">
        <v>1843</v>
      </c>
      <c r="E254" t="s">
        <v>16</v>
      </c>
      <c r="F254" t="s">
        <v>593</v>
      </c>
      <c r="G254" t="s">
        <v>1847</v>
      </c>
      <c r="H254" t="s">
        <v>1848</v>
      </c>
      <c r="I254" t="s">
        <v>1849</v>
      </c>
      <c r="J254" t="str" cm="1">
        <f t="array" ref="J2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4" t="str">
        <f>_xlfn.TEXTBEFORE(getmp3[[#This Row],[Title]],{":","(","-"})</f>
        <v xml:space="preserve">Chobbar Trailer 2 </v>
      </c>
      <c r="L254" t="e">
        <f>_xlfn.TEXTBEFORE(_xlfn.TEXTAFTER(getmp3[[#This Row],[description]],{"Singer:","Artist:","Singer &amp; Lyrics:","Singer/Lyrics:","Singer"}),CHAR(10))</f>
        <v>#N/A</v>
      </c>
      <c r="M254" t="str" cm="1">
        <f t="array" ref="M2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54" t="e">
        <f>_xlfn.TEXTBEFORE(_xlfn.TEXTAFTER(getmp3[[#This Row],[description]],"Composer:"),CHAR(10))</f>
        <v>#N/A</v>
      </c>
      <c r="O254" t="e">
        <f>_xlfn.TEXTBEFORE(_xlfn.TEXTAFTER(getmp3[[#This Row],[description]],CHAR(10)&amp;"Music :"),CHAR(10))</f>
        <v>#N/A</v>
      </c>
      <c r="P254" t="e">
        <f>_xlfn.TEXTBEFORE(_xlfn.TEXTAFTER(getmp3[[#This Row],[description]],CHAR(10)&amp;"Video:"),CHAR(10))</f>
        <v>#N/A</v>
      </c>
      <c r="Q254" s="1" t="e">
        <f>HYPERLINK(_xlfn.TEXTBEFORE(_xlfn.TEXTAFTER(getmp3[[#This Row],[description]],"YouTube Music:"),CHAR(10)))</f>
        <v>#N/A</v>
      </c>
      <c r="R254" s="1" t="e">
        <f>HYPERLINK(_xlfn.TEXTBEFORE(_xlfn.TEXTAFTER(getmp3[[#This Row],[description]],"Spotify:"),CHAR(10)))</f>
        <v>#N/A</v>
      </c>
      <c r="S254" s="1" t="e">
        <f>HYPERLINK(_xlfn.TEXTBEFORE(_xlfn.TEXTAFTER(getmp3[[#This Row],[description]],"Apple Music:"),CHAR(10)))</f>
        <v>#N/A</v>
      </c>
      <c r="T254" s="1" t="e">
        <f>HYPERLINK(_xlfn.TEXTBEFORE(_xlfn.TEXTAFTER(getmp3[[#This Row],[description]], "JioSaavn:"),CHAR(10)))</f>
        <v>#N/A</v>
      </c>
      <c r="U254" s="1" t="e">
        <f>HYPERLINK(_xlfn.TEXTBEFORE(_xlfn.TEXTAFTER(getmp3[[#This Row],[description]], "Instagram Reel:"),CHAR(10)))</f>
        <v>#N/A</v>
      </c>
    </row>
    <row r="255" spans="1:21" hidden="1" x14ac:dyDescent="0.3">
      <c r="A255" t="s">
        <v>11</v>
      </c>
      <c r="B255" t="s">
        <v>1851</v>
      </c>
      <c r="C255" t="s">
        <v>1852</v>
      </c>
      <c r="D255" t="s">
        <v>1850</v>
      </c>
      <c r="E255" t="s">
        <v>16</v>
      </c>
      <c r="F255" t="s">
        <v>113</v>
      </c>
      <c r="G255" t="s">
        <v>1854</v>
      </c>
      <c r="H255" t="s">
        <v>1855</v>
      </c>
      <c r="I255" t="s">
        <v>1856</v>
      </c>
      <c r="J255" t="str" cm="1">
        <f t="array" ref="J2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5" t="str">
        <f>_xlfn.TEXTBEFORE(getmp3[[#This Row],[Title]],{":","(","-"})</f>
        <v xml:space="preserve">TAUR </v>
      </c>
      <c r="L255" t="str">
        <f>_xlfn.TEXTBEFORE(_xlfn.TEXTAFTER(getmp3[[#This Row],[description]],{"Singer:","Artist:","Singer &amp; Lyrics:","Singer/Lyrics:","Singer"}),CHAR(10))</f>
        <v xml:space="preserve"> Jass Manak </v>
      </c>
      <c r="M255" t="str" cm="1">
        <f t="array" ref="M2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55" t="str">
        <f>_xlfn.TEXTBEFORE(_xlfn.TEXTAFTER(getmp3[[#This Row],[description]],"Composer:"),CHAR(10))</f>
        <v xml:space="preserve"> Jass Manak </v>
      </c>
      <c r="O255" t="str">
        <f>_xlfn.TEXTBEFORE(_xlfn.TEXTAFTER(getmp3[[#This Row],[description]],CHAR(10)&amp;"Music:"),CHAR(10))</f>
        <v xml:space="preserve"> Ikky</v>
      </c>
      <c r="P255" t="e">
        <f>_xlfn.TEXTBEFORE(_xlfn.TEXTAFTER(getmp3[[#This Row],[description]],CHAR(10)&amp;"Video:"),CHAR(10))</f>
        <v>#N/A</v>
      </c>
      <c r="Q255" s="1" t="str">
        <f>HYPERLINK(_xlfn.TEXTBEFORE(_xlfn.TEXTAFTER(getmp3[[#This Row],[description]],"YouTube Music:"),CHAR(10)))</f>
        <v xml:space="preserve"> https://bit.ly/3dkbGgZ</v>
      </c>
      <c r="R255" s="1" t="str">
        <f>HYPERLINK(_xlfn.TEXTBEFORE(_xlfn.TEXTAFTER(getmp3[[#This Row],[description]],"Spotify:"),CHAR(10)))</f>
        <v xml:space="preserve"> https://spoti.fi/3UoqFXR</v>
      </c>
      <c r="S255" s="1" t="str">
        <f>HYPERLINK(_xlfn.TEXTBEFORE(_xlfn.TEXTAFTER(getmp3[[#This Row],[description]],"Apple Music:"),CHAR(10)))</f>
        <v xml:space="preserve"> https://apple.co/3BVvr84</v>
      </c>
      <c r="T255" s="1" t="str">
        <f>HYPERLINK(_xlfn.TEXTBEFORE(_xlfn.TEXTAFTER(getmp3[[#This Row],[description]], "JioSaavn:"),CHAR(10)))</f>
        <v xml:space="preserve"> https://bit.ly/3Dyy0Oi</v>
      </c>
      <c r="U255" s="1" t="e">
        <f>HYPERLINK(_xlfn.TEXTBEFORE(_xlfn.TEXTAFTER(getmp3[[#This Row],[description]], "Instagram Reel:"),CHAR(10)))</f>
        <v>#N/A</v>
      </c>
    </row>
    <row r="256" spans="1:21" hidden="1" x14ac:dyDescent="0.3">
      <c r="A256" t="s">
        <v>11</v>
      </c>
      <c r="B256" t="s">
        <v>1858</v>
      </c>
      <c r="C256" t="s">
        <v>1859</v>
      </c>
      <c r="D256" t="s">
        <v>1857</v>
      </c>
      <c r="E256" t="s">
        <v>16</v>
      </c>
      <c r="F256" t="s">
        <v>1861</v>
      </c>
      <c r="G256" t="s">
        <v>1862</v>
      </c>
      <c r="H256" t="s">
        <v>1863</v>
      </c>
      <c r="I256" t="s">
        <v>1864</v>
      </c>
      <c r="J256" t="str" cm="1">
        <f t="array" ref="J2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6" t="str">
        <f>_xlfn.TEXTBEFORE(getmp3[[#This Row],[Title]],{":","(","-"})</f>
        <v xml:space="preserve">Dooron Dooron </v>
      </c>
      <c r="L256" t="str">
        <f>_xlfn.TEXTBEFORE(_xlfn.TEXTAFTER(getmp3[[#This Row],[description]],{"Singer:","Artist:","Singer &amp; Lyrics:","Singer/Lyrics:","Singer"}),CHAR(10))</f>
        <v xml:space="preserve"> Karan Randhawa</v>
      </c>
      <c r="M256" t="str" cm="1">
        <f t="array" ref="M2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56" t="e">
        <f>_xlfn.TEXTBEFORE(_xlfn.TEXTAFTER(getmp3[[#This Row],[description]],"Composer:"),CHAR(10))</f>
        <v>#N/A</v>
      </c>
      <c r="O256" t="str">
        <f>_xlfn.TEXTBEFORE(_xlfn.TEXTAFTER(getmp3[[#This Row],[description]],CHAR(10)&amp;"Music:"),CHAR(10))</f>
        <v xml:space="preserve"> Showkidd</v>
      </c>
      <c r="P256" t="e">
        <f>_xlfn.TEXTBEFORE(_xlfn.TEXTAFTER(getmp3[[#This Row],[description]],CHAR(10)&amp;"Video:"),CHAR(10))</f>
        <v>#N/A</v>
      </c>
      <c r="Q256" s="1" t="e">
        <f>HYPERLINK(_xlfn.TEXTBEFORE(_xlfn.TEXTAFTER(getmp3[[#This Row],[description]],"YouTube Music:"),CHAR(10)))</f>
        <v>#N/A</v>
      </c>
      <c r="R256" s="1" t="str">
        <f>HYPERLINK(_xlfn.TEXTBEFORE(_xlfn.TEXTAFTER(getmp3[[#This Row],[description]],"Spotify:"),CHAR(10)))</f>
        <v xml:space="preserve"> https://spoti.fi/3A0Bs0U</v>
      </c>
      <c r="S256" s="1" t="str">
        <f>HYPERLINK(_xlfn.TEXTBEFORE(_xlfn.TEXTAFTER(getmp3[[#This Row],[description]],"Apple Music:"),CHAR(10)))</f>
        <v xml:space="preserve"> https://apple.co/3wdQ5gc</v>
      </c>
      <c r="T256" s="1" t="str">
        <f>HYPERLINK(_xlfn.TEXTBEFORE(_xlfn.TEXTAFTER(getmp3[[#This Row],[description]], "JioSaavn:"),CHAR(10)))</f>
        <v xml:space="preserve"> https://bit.ly/3PyNgNz</v>
      </c>
      <c r="U256" s="1" t="e">
        <f>HYPERLINK(_xlfn.TEXTBEFORE(_xlfn.TEXTAFTER(getmp3[[#This Row],[description]], "Instagram Reel:"),CHAR(10)))</f>
        <v>#N/A</v>
      </c>
    </row>
    <row r="257" spans="1:21" hidden="1" x14ac:dyDescent="0.3">
      <c r="A257" t="s">
        <v>11</v>
      </c>
      <c r="B257" t="s">
        <v>1866</v>
      </c>
      <c r="C257" t="s">
        <v>1867</v>
      </c>
      <c r="D257" t="s">
        <v>1865</v>
      </c>
      <c r="E257" t="s">
        <v>16</v>
      </c>
      <c r="F257" t="s">
        <v>1869</v>
      </c>
      <c r="G257" t="s">
        <v>1870</v>
      </c>
      <c r="H257" t="s">
        <v>1871</v>
      </c>
      <c r="I257" t="s">
        <v>1872</v>
      </c>
      <c r="J257" t="str" cm="1">
        <f t="array" ref="J2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7" t="str">
        <f>_xlfn.TEXTBEFORE(getmp3[[#This Row],[Title]],{":","(","-"})</f>
        <v xml:space="preserve">Koshish </v>
      </c>
      <c r="L257" t="str">
        <f>_xlfn.TEXTBEFORE(_xlfn.TEXTAFTER(getmp3[[#This Row],[description]],{"Singer:","Artist:","Singer &amp; Lyrics:","Singer/Lyrics:","Singer"}),CHAR(10))</f>
        <v xml:space="preserve"> Avtar Gill</v>
      </c>
      <c r="M257" t="str" cm="1">
        <f t="array" ref="M2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Sarb Sidhu</v>
      </c>
      <c r="N257" t="e">
        <f>_xlfn.TEXTBEFORE(_xlfn.TEXTAFTER(getmp3[[#This Row],[description]],"Composer:"),CHAR(10))</f>
        <v>#N/A</v>
      </c>
      <c r="O257" t="str">
        <f>_xlfn.TEXTBEFORE(_xlfn.TEXTAFTER(getmp3[[#This Row],[description]],CHAR(10)&amp;"Music:"),CHAR(10))</f>
        <v xml:space="preserve"> Crew Beats </v>
      </c>
      <c r="P257" t="str">
        <f>_xlfn.TEXTBEFORE(_xlfn.TEXTAFTER(getmp3[[#This Row],[description]],CHAR(10)&amp;"Video:"),CHAR(10))</f>
        <v xml:space="preserve"> Gursimrat (GS)</v>
      </c>
      <c r="Q257" s="1" t="e">
        <f>HYPERLINK(_xlfn.TEXTBEFORE(_xlfn.TEXTAFTER(getmp3[[#This Row],[description]],"YouTube Music:"),CHAR(10)))</f>
        <v>#N/A</v>
      </c>
      <c r="R257" s="1" t="e">
        <f>HYPERLINK(_xlfn.TEXTBEFORE(_xlfn.TEXTAFTER(getmp3[[#This Row],[description]],"Spotify:"),CHAR(10)))</f>
        <v>#N/A</v>
      </c>
      <c r="S257" s="1" t="e">
        <f>HYPERLINK(_xlfn.TEXTBEFORE(_xlfn.TEXTAFTER(getmp3[[#This Row],[description]],"Apple Music:"),CHAR(10)))</f>
        <v>#N/A</v>
      </c>
      <c r="T257" s="1" t="e">
        <f>HYPERLINK(_xlfn.TEXTBEFORE(_xlfn.TEXTAFTER(getmp3[[#This Row],[description]], "JioSaavn:"),CHAR(10)))</f>
        <v>#N/A</v>
      </c>
      <c r="U257" s="1" t="e">
        <f>HYPERLINK(_xlfn.TEXTBEFORE(_xlfn.TEXTAFTER(getmp3[[#This Row],[description]], "Instagram Reel:"),CHAR(10)))</f>
        <v>#N/A</v>
      </c>
    </row>
    <row r="258" spans="1:21" x14ac:dyDescent="0.3">
      <c r="A258" t="s">
        <v>11</v>
      </c>
      <c r="B258" t="s">
        <v>1874</v>
      </c>
      <c r="C258" t="s">
        <v>1875</v>
      </c>
      <c r="D258" t="s">
        <v>1873</v>
      </c>
      <c r="E258" t="s">
        <v>16</v>
      </c>
      <c r="F258" t="s">
        <v>1877</v>
      </c>
      <c r="G258" t="s">
        <v>1878</v>
      </c>
      <c r="H258" t="s">
        <v>1879</v>
      </c>
      <c r="I258" t="s">
        <v>1880</v>
      </c>
      <c r="J258" t="str" cm="1">
        <f t="array" ref="J2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8" t="str">
        <f>_xlfn.TEXTBEFORE(getmp3[[#This Row],[Title]],{":","(","-"})</f>
        <v xml:space="preserve">Love Thunder Lofi Album </v>
      </c>
      <c r="L258" t="e">
        <f>_xlfn.TEXTBEFORE(_xlfn.TEXTAFTER(getmp3[[#This Row],[description]],{"Singer:","Artist:","Singer &amp; Lyrics:","Singer/Lyrics:","Singer"}),CHAR(10))</f>
        <v>#N/A</v>
      </c>
      <c r="M258" t="str" cm="1">
        <f t="array" ref="M2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58" t="e">
        <f>_xlfn.TEXTBEFORE(_xlfn.TEXTAFTER(getmp3[[#This Row],[description]],"Composer:"),CHAR(10))</f>
        <v>#N/A</v>
      </c>
      <c r="O258" t="e">
        <f>_xlfn.TEXTBEFORE(_xlfn.TEXTAFTER(getmp3[[#This Row],[description]],CHAR(10)&amp;"Music :"),CHAR(10))</f>
        <v>#N/A</v>
      </c>
      <c r="P258" t="e">
        <f>_xlfn.TEXTBEFORE(_xlfn.TEXTAFTER(getmp3[[#This Row],[description]],CHAR(10)&amp;"Video:"),CHAR(10))</f>
        <v>#N/A</v>
      </c>
      <c r="Q258" s="1" t="str">
        <f>HYPERLINK(_xlfn.TEXTBEFORE(_xlfn.TEXTAFTER(getmp3[[#This Row],[description]],"YouTube Music:"),CHAR(10)))</f>
        <v xml:space="preserve"> https://bit.ly/3dkbGgZ</v>
      </c>
      <c r="R258" s="1" t="str">
        <f>HYPERLINK(_xlfn.TEXTBEFORE(_xlfn.TEXTAFTER(getmp3[[#This Row],[description]],"Spotify:"),CHAR(10)))</f>
        <v xml:space="preserve"> https://spoti.fi/3UoqFXR</v>
      </c>
      <c r="S258" s="1" t="str">
        <f>HYPERLINK(_xlfn.TEXTBEFORE(_xlfn.TEXTAFTER(getmp3[[#This Row],[description]],"Apple Music:"),CHAR(10)))</f>
        <v xml:space="preserve"> https://apple.co/3BVvr84</v>
      </c>
      <c r="T258" s="1" t="str">
        <f>HYPERLINK(_xlfn.TEXTBEFORE(_xlfn.TEXTAFTER(getmp3[[#This Row],[description]], "JioSaavn:"),CHAR(10)))</f>
        <v xml:space="preserve"> https://bit.ly/3Dyy0Oi</v>
      </c>
      <c r="U258" s="1" t="e">
        <f>HYPERLINK(_xlfn.TEXTBEFORE(_xlfn.TEXTAFTER(getmp3[[#This Row],[description]], "Instagram Reel:"),CHAR(10)))</f>
        <v>#N/A</v>
      </c>
    </row>
    <row r="259" spans="1:21" x14ac:dyDescent="0.3">
      <c r="A259" t="s">
        <v>11</v>
      </c>
      <c r="B259" t="s">
        <v>1882</v>
      </c>
      <c r="C259" t="s">
        <v>1883</v>
      </c>
      <c r="D259" t="s">
        <v>1881</v>
      </c>
      <c r="E259" t="s">
        <v>16</v>
      </c>
      <c r="F259" t="s">
        <v>121</v>
      </c>
      <c r="G259" t="s">
        <v>1885</v>
      </c>
      <c r="H259" t="s">
        <v>1886</v>
      </c>
      <c r="I259" t="s">
        <v>1887</v>
      </c>
      <c r="J259" t="str" cm="1">
        <f t="array" ref="J2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59" t="str">
        <f>_xlfn.TEXTBEFORE(getmp3[[#This Row],[Title]],{":","(","-"})</f>
        <v xml:space="preserve">Chobbar Trailer 1 </v>
      </c>
      <c r="L259" t="e">
        <f>_xlfn.TEXTBEFORE(_xlfn.TEXTAFTER(getmp3[[#This Row],[description]],{"Singer:","Artist:","Singer &amp; Lyrics:","Singer/Lyrics:","Singer"}),CHAR(10))</f>
        <v>#N/A</v>
      </c>
      <c r="M259" t="str" cm="1">
        <f t="array" ref="M2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59" t="e">
        <f>_xlfn.TEXTBEFORE(_xlfn.TEXTAFTER(getmp3[[#This Row],[description]],"Composer:"),CHAR(10))</f>
        <v>#N/A</v>
      </c>
      <c r="O259" t="e">
        <f>_xlfn.TEXTBEFORE(_xlfn.TEXTAFTER(getmp3[[#This Row],[description]],CHAR(10)&amp;"Music :"),CHAR(10))</f>
        <v>#N/A</v>
      </c>
      <c r="P259" t="e">
        <f>_xlfn.TEXTBEFORE(_xlfn.TEXTAFTER(getmp3[[#This Row],[description]],CHAR(10)&amp;"Video:"),CHAR(10))</f>
        <v>#N/A</v>
      </c>
      <c r="Q259" s="1" t="e">
        <f>HYPERLINK(_xlfn.TEXTBEFORE(_xlfn.TEXTAFTER(getmp3[[#This Row],[description]],"YouTube Music:"),CHAR(10)))</f>
        <v>#N/A</v>
      </c>
      <c r="R259" s="1" t="e">
        <f>HYPERLINK(_xlfn.TEXTBEFORE(_xlfn.TEXTAFTER(getmp3[[#This Row],[description]],"Spotify:"),CHAR(10)))</f>
        <v>#N/A</v>
      </c>
      <c r="S259" s="1" t="e">
        <f>HYPERLINK(_xlfn.TEXTBEFORE(_xlfn.TEXTAFTER(getmp3[[#This Row],[description]],"Apple Music:"),CHAR(10)))</f>
        <v>#N/A</v>
      </c>
      <c r="T259" s="1" t="e">
        <f>HYPERLINK(_xlfn.TEXTBEFORE(_xlfn.TEXTAFTER(getmp3[[#This Row],[description]], "JioSaavn:"),CHAR(10)))</f>
        <v>#N/A</v>
      </c>
      <c r="U259" s="1" t="e">
        <f>HYPERLINK(_xlfn.TEXTBEFORE(_xlfn.TEXTAFTER(getmp3[[#This Row],[description]], "Instagram Reel:"),CHAR(10)))</f>
        <v>#N/A</v>
      </c>
    </row>
    <row r="260" spans="1:21" hidden="1" x14ac:dyDescent="0.3">
      <c r="A260" t="s">
        <v>11</v>
      </c>
      <c r="B260" t="s">
        <v>1889</v>
      </c>
      <c r="C260" t="s">
        <v>1890</v>
      </c>
      <c r="D260" t="s">
        <v>1888</v>
      </c>
      <c r="E260" t="s">
        <v>16</v>
      </c>
      <c r="F260" t="s">
        <v>377</v>
      </c>
      <c r="G260" t="s">
        <v>1892</v>
      </c>
      <c r="H260" t="s">
        <v>1893</v>
      </c>
      <c r="I260" t="s">
        <v>1894</v>
      </c>
      <c r="J260" t="str" cm="1">
        <f t="array" ref="J2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0" t="str">
        <f>_xlfn.TEXTBEFORE(getmp3[[#This Row],[Title]],{":","(","-"})</f>
        <v xml:space="preserve">Kuj Gallan </v>
      </c>
      <c r="L260" t="str">
        <f>_xlfn.TEXTBEFORE(_xlfn.TEXTAFTER(getmp3[[#This Row],[description]],{"Singer:","Artist:","Singer &amp; Lyrics:","Singer/Lyrics:","Singer"}),CHAR(10))</f>
        <v xml:space="preserve"> Satbir Aujla</v>
      </c>
      <c r="M260" t="str" cm="1">
        <f t="array" ref="M2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60" t="str">
        <f>_xlfn.TEXTBEFORE(_xlfn.TEXTAFTER(getmp3[[#This Row],[description]],"Composer:"),CHAR(10))</f>
        <v xml:space="preserve"> Satbir Aujla</v>
      </c>
      <c r="O260" t="str">
        <f>_xlfn.TEXTBEFORE(_xlfn.TEXTAFTER(getmp3[[#This Row],[description]],CHAR(10)&amp;"Music:"),CHAR(10))</f>
        <v xml:space="preserve"> Jazz Dee</v>
      </c>
      <c r="P260" t="e">
        <f>_xlfn.TEXTBEFORE(_xlfn.TEXTAFTER(getmp3[[#This Row],[description]],CHAR(10)&amp;"Video:"),CHAR(10))</f>
        <v>#N/A</v>
      </c>
      <c r="Q260" s="1" t="e">
        <f>HYPERLINK(_xlfn.TEXTBEFORE(_xlfn.TEXTAFTER(getmp3[[#This Row],[description]],"YouTube Music:"),CHAR(10)))</f>
        <v>#N/A</v>
      </c>
      <c r="R260" s="1" t="str">
        <f>HYPERLINK(_xlfn.TEXTBEFORE(_xlfn.TEXTAFTER(getmp3[[#This Row],[description]],"Spotify:"),CHAR(10)))</f>
        <v xml:space="preserve"> https://spoti.fi/3PgxQh8</v>
      </c>
      <c r="S260" s="1" t="str">
        <f>HYPERLINK(_xlfn.TEXTBEFORE(_xlfn.TEXTAFTER(getmp3[[#This Row],[description]],"Apple Music:"),CHAR(10)))</f>
        <v xml:space="preserve"> https://apple.co/3RoIjsU</v>
      </c>
      <c r="T260" s="1" t="e">
        <f>HYPERLINK(_xlfn.TEXTBEFORE(_xlfn.TEXTAFTER(getmp3[[#This Row],[description]], "JioSaavn:"),CHAR(10)))</f>
        <v>#N/A</v>
      </c>
      <c r="U260" s="1" t="e">
        <f>HYPERLINK(_xlfn.TEXTBEFORE(_xlfn.TEXTAFTER(getmp3[[#This Row],[description]], "Instagram Reel:"),CHAR(10)))</f>
        <v>#N/A</v>
      </c>
    </row>
    <row r="261" spans="1:21" x14ac:dyDescent="0.3">
      <c r="A261" t="s">
        <v>11</v>
      </c>
      <c r="B261" t="s">
        <v>1896</v>
      </c>
      <c r="C261" t="s">
        <v>1897</v>
      </c>
      <c r="D261" t="s">
        <v>1895</v>
      </c>
      <c r="E261" t="s">
        <v>16</v>
      </c>
      <c r="F261" t="s">
        <v>1899</v>
      </c>
      <c r="G261" t="s">
        <v>1900</v>
      </c>
      <c r="H261" t="s">
        <v>1901</v>
      </c>
      <c r="I261" t="s">
        <v>1902</v>
      </c>
      <c r="J261" t="str" cm="1">
        <f t="array" ref="J2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1" t="str">
        <f>_xlfn.TEXTBEFORE(getmp3[[#This Row],[Title]],{":","(","-"})</f>
        <v xml:space="preserve">Love Thunder Audio Jukebox </v>
      </c>
      <c r="L261" t="e">
        <f>_xlfn.TEXTBEFORE(_xlfn.TEXTAFTER(getmp3[[#This Row],[description]],{"Singer:","Artist:","Singer &amp; Lyrics:","Singer/Lyrics:","Singer"}),CHAR(10))</f>
        <v>#N/A</v>
      </c>
      <c r="M261" t="str" cm="1">
        <f t="array" ref="M2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61" t="e">
        <f>_xlfn.TEXTBEFORE(_xlfn.TEXTAFTER(getmp3[[#This Row],[description]],"Composer:"),CHAR(10))</f>
        <v>#N/A</v>
      </c>
      <c r="O261" t="e">
        <f>_xlfn.TEXTBEFORE(_xlfn.TEXTAFTER(getmp3[[#This Row],[description]],CHAR(10)&amp;"Music :"),CHAR(10))</f>
        <v>#N/A</v>
      </c>
      <c r="P261" t="e">
        <f>_xlfn.TEXTBEFORE(_xlfn.TEXTAFTER(getmp3[[#This Row],[description]],CHAR(10)&amp;"Video:"),CHAR(10))</f>
        <v>#N/A</v>
      </c>
      <c r="Q261" s="1" t="str">
        <f>HYPERLINK(_xlfn.TEXTBEFORE(_xlfn.TEXTAFTER(getmp3[[#This Row],[description]],"YouTube Music:"),CHAR(10)))</f>
        <v xml:space="preserve"> https://bit.ly/3dkbGgZ</v>
      </c>
      <c r="R261" s="1" t="str">
        <f>HYPERLINK(_xlfn.TEXTBEFORE(_xlfn.TEXTAFTER(getmp3[[#This Row],[description]],"Spotify:"),CHAR(10)))</f>
        <v xml:space="preserve"> https://spoti.fi/3UoqFXR</v>
      </c>
      <c r="S261" s="1" t="str">
        <f>HYPERLINK(_xlfn.TEXTBEFORE(_xlfn.TEXTAFTER(getmp3[[#This Row],[description]],"Apple Music:"),CHAR(10)))</f>
        <v xml:space="preserve"> https://apple.co/3BVvr84</v>
      </c>
      <c r="T261" s="1" t="str">
        <f>HYPERLINK(_xlfn.TEXTBEFORE(_xlfn.TEXTAFTER(getmp3[[#This Row],[description]], "JioSaavn:"),CHAR(10)))</f>
        <v xml:space="preserve"> https://bit.ly/3Dyy0Oi</v>
      </c>
      <c r="U261" s="1" t="e">
        <f>HYPERLINK(_xlfn.TEXTBEFORE(_xlfn.TEXTAFTER(getmp3[[#This Row],[description]], "Instagram Reel:"),CHAR(10)))</f>
        <v>#N/A</v>
      </c>
    </row>
    <row r="262" spans="1:21" hidden="1" x14ac:dyDescent="0.3">
      <c r="A262" t="s">
        <v>11</v>
      </c>
      <c r="B262" t="s">
        <v>1904</v>
      </c>
      <c r="C262" t="s">
        <v>1905</v>
      </c>
      <c r="D262" t="s">
        <v>1903</v>
      </c>
      <c r="E262" t="s">
        <v>16</v>
      </c>
      <c r="F262" t="s">
        <v>246</v>
      </c>
      <c r="G262" t="s">
        <v>1907</v>
      </c>
      <c r="H262" t="s">
        <v>1908</v>
      </c>
      <c r="I262" t="s">
        <v>1909</v>
      </c>
      <c r="J262" t="str" cm="1">
        <f t="array" ref="J2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2" t="str">
        <f>_xlfn.TEXTBEFORE(getmp3[[#This Row],[Title]],{":","(","-"})</f>
        <v xml:space="preserve">MAHIYA </v>
      </c>
      <c r="L262" t="str">
        <f>_xlfn.TEXTBEFORE(_xlfn.TEXTAFTER(getmp3[[#This Row],[description]],{"Singer:","Artist:","Singer &amp; Lyrics:","Singer/Lyrics:","Singer"}),CHAR(10))</f>
        <v xml:space="preserve"> Jass Manak </v>
      </c>
      <c r="M262" t="str" cm="1">
        <f t="array" ref="M2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2" t="str">
        <f>_xlfn.TEXTBEFORE(_xlfn.TEXTAFTER(getmp3[[#This Row],[description]],"Composer:"),CHAR(10))</f>
        <v xml:space="preserve"> Jass Manak </v>
      </c>
      <c r="O262" t="str">
        <f>_xlfn.TEXTBEFORE(_xlfn.TEXTAFTER(getmp3[[#This Row],[description]],CHAR(10)&amp;"Music:"),CHAR(10))</f>
        <v xml:space="preserve"> V Barot </v>
      </c>
      <c r="P262" t="e">
        <f>_xlfn.TEXTBEFORE(_xlfn.TEXTAFTER(getmp3[[#This Row],[description]],CHAR(10)&amp;"Video:"),CHAR(10))</f>
        <v>#N/A</v>
      </c>
      <c r="Q262" s="1" t="str">
        <f>HYPERLINK(_xlfn.TEXTBEFORE(_xlfn.TEXTAFTER(getmp3[[#This Row],[description]],"YouTube Music:"),CHAR(10)))</f>
        <v xml:space="preserve"> https://bit.ly/3dkbGgZ</v>
      </c>
      <c r="R262" s="1" t="str">
        <f>HYPERLINK(_xlfn.TEXTBEFORE(_xlfn.TEXTAFTER(getmp3[[#This Row],[description]],"Spotify:"),CHAR(10)))</f>
        <v xml:space="preserve"> https://spoti.fi/3UoqFXR</v>
      </c>
      <c r="S262" s="1" t="str">
        <f>HYPERLINK(_xlfn.TEXTBEFORE(_xlfn.TEXTAFTER(getmp3[[#This Row],[description]],"Apple Music:"),CHAR(10)))</f>
        <v xml:space="preserve"> https://apple.co/3BVvr84</v>
      </c>
      <c r="T262" s="1" t="str">
        <f>HYPERLINK(_xlfn.TEXTBEFORE(_xlfn.TEXTAFTER(getmp3[[#This Row],[description]], "JioSaavn:"),CHAR(10)))</f>
        <v xml:space="preserve"> https://bit.ly/3Dyy0Oi</v>
      </c>
      <c r="U262" s="1" t="e">
        <f>HYPERLINK(_xlfn.TEXTBEFORE(_xlfn.TEXTAFTER(getmp3[[#This Row],[description]], "Instagram Reel:"),CHAR(10)))</f>
        <v>#N/A</v>
      </c>
    </row>
    <row r="263" spans="1:21" hidden="1" x14ac:dyDescent="0.3">
      <c r="A263" t="s">
        <v>11</v>
      </c>
      <c r="B263" t="s">
        <v>1911</v>
      </c>
      <c r="C263" t="s">
        <v>1912</v>
      </c>
      <c r="D263" t="s">
        <v>1910</v>
      </c>
      <c r="E263" t="s">
        <v>16</v>
      </c>
      <c r="F263" t="s">
        <v>1914</v>
      </c>
      <c r="G263" t="s">
        <v>1915</v>
      </c>
      <c r="H263" t="s">
        <v>1916</v>
      </c>
      <c r="I263" t="s">
        <v>1917</v>
      </c>
      <c r="J263" t="str" cm="1">
        <f t="array" ref="J2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3" t="str">
        <f>_xlfn.TEXTBEFORE(getmp3[[#This Row],[Title]],{":","(","-"})</f>
        <v xml:space="preserve">POSSESSIVE </v>
      </c>
      <c r="L263" t="str">
        <f>_xlfn.TEXTBEFORE(_xlfn.TEXTAFTER(getmp3[[#This Row],[description]],{"Singer:","Artist:","Singer &amp; Lyrics:","Singer/Lyrics:","Singer"}),CHAR(10))</f>
        <v xml:space="preserve"> Jass Manak </v>
      </c>
      <c r="M263" t="str" cm="1">
        <f t="array" ref="M2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3" t="str">
        <f>_xlfn.TEXTBEFORE(_xlfn.TEXTAFTER(getmp3[[#This Row],[description]],"Composer:"),CHAR(10))</f>
        <v xml:space="preserve"> Jass Manak </v>
      </c>
      <c r="O263" t="str">
        <f>_xlfn.TEXTBEFORE(_xlfn.TEXTAFTER(getmp3[[#This Row],[description]],CHAR(10)&amp;"Music:"),CHAR(10))</f>
        <v xml:space="preserve"> V Barot</v>
      </c>
      <c r="P263" t="e">
        <f>_xlfn.TEXTBEFORE(_xlfn.TEXTAFTER(getmp3[[#This Row],[description]],CHAR(10)&amp;"Video:"),CHAR(10))</f>
        <v>#N/A</v>
      </c>
      <c r="Q263" s="1" t="str">
        <f>HYPERLINK(_xlfn.TEXTBEFORE(_xlfn.TEXTAFTER(getmp3[[#This Row],[description]],"YouTube Music:"),CHAR(10)))</f>
        <v xml:space="preserve"> https://bit.ly/3dkbGgZ</v>
      </c>
      <c r="R263" s="1" t="str">
        <f>HYPERLINK(_xlfn.TEXTBEFORE(_xlfn.TEXTAFTER(getmp3[[#This Row],[description]],"Spotify:"),CHAR(10)))</f>
        <v xml:space="preserve"> https://spoti.fi/3UoqFXR</v>
      </c>
      <c r="S263" s="1" t="str">
        <f>HYPERLINK(_xlfn.TEXTBEFORE(_xlfn.TEXTAFTER(getmp3[[#This Row],[description]],"Apple Music:"),CHAR(10)))</f>
        <v xml:space="preserve"> https://apple.co/3BVvr84</v>
      </c>
      <c r="T263" s="1" t="str">
        <f>HYPERLINK(_xlfn.TEXTBEFORE(_xlfn.TEXTAFTER(getmp3[[#This Row],[description]], "JioSaavn:"),CHAR(10)))</f>
        <v xml:space="preserve"> https://bit.ly/3Dyy0Oi</v>
      </c>
      <c r="U263" s="1" t="e">
        <f>HYPERLINK(_xlfn.TEXTBEFORE(_xlfn.TEXTAFTER(getmp3[[#This Row],[description]], "Instagram Reel:"),CHAR(10)))</f>
        <v>#N/A</v>
      </c>
    </row>
    <row r="264" spans="1:21" hidden="1" x14ac:dyDescent="0.3">
      <c r="A264" t="s">
        <v>11</v>
      </c>
      <c r="B264" t="s">
        <v>1919</v>
      </c>
      <c r="C264" t="s">
        <v>1920</v>
      </c>
      <c r="D264" t="s">
        <v>1918</v>
      </c>
      <c r="E264" t="s">
        <v>16</v>
      </c>
      <c r="F264" t="s">
        <v>113</v>
      </c>
      <c r="G264" t="s">
        <v>1922</v>
      </c>
      <c r="H264" t="s">
        <v>1923</v>
      </c>
      <c r="I264" t="s">
        <v>1924</v>
      </c>
      <c r="J264" t="str" cm="1">
        <f t="array" ref="J2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4" t="str">
        <f>_xlfn.TEXTBEFORE(getmp3[[#This Row],[Title]],{":","(","-"})</f>
        <v xml:space="preserve">BACHKE </v>
      </c>
      <c r="L264" t="str">
        <f>_xlfn.TEXTBEFORE(_xlfn.TEXTAFTER(getmp3[[#This Row],[description]],{"Singer:","Artist:","Singer &amp; Lyrics:","Singer/Lyrics:","Singer"}),CHAR(10))</f>
        <v xml:space="preserve"> Jass Manak </v>
      </c>
      <c r="M264" t="str" cm="1">
        <f t="array" ref="M2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4" t="str">
        <f>_xlfn.TEXTBEFORE(_xlfn.TEXTAFTER(getmp3[[#This Row],[description]],"Composer:"),CHAR(10))</f>
        <v xml:space="preserve"> Jass Manak </v>
      </c>
      <c r="O264" t="str">
        <f>_xlfn.TEXTBEFORE(_xlfn.TEXTAFTER(getmp3[[#This Row],[description]],CHAR(10)&amp;"Music:"),CHAR(10))</f>
        <v xml:space="preserve"> Sharry Nexus</v>
      </c>
      <c r="P264" t="e">
        <f>_xlfn.TEXTBEFORE(_xlfn.TEXTAFTER(getmp3[[#This Row],[description]],CHAR(10)&amp;"Video:"),CHAR(10))</f>
        <v>#N/A</v>
      </c>
      <c r="Q264" s="1" t="str">
        <f>HYPERLINK(_xlfn.TEXTBEFORE(_xlfn.TEXTAFTER(getmp3[[#This Row],[description]],"YouTube Music:"),CHAR(10)))</f>
        <v xml:space="preserve"> https://bit.ly/3dkbGgZ</v>
      </c>
      <c r="R264" s="1" t="str">
        <f>HYPERLINK(_xlfn.TEXTBEFORE(_xlfn.TEXTAFTER(getmp3[[#This Row],[description]],"Spotify:"),CHAR(10)))</f>
        <v xml:space="preserve"> https://spoti.fi/3UoqFXR</v>
      </c>
      <c r="S264" s="1" t="str">
        <f>HYPERLINK(_xlfn.TEXTBEFORE(_xlfn.TEXTAFTER(getmp3[[#This Row],[description]],"Apple Music:"),CHAR(10)))</f>
        <v xml:space="preserve"> https://apple.co/3BVvr84</v>
      </c>
      <c r="T264" s="1" t="str">
        <f>HYPERLINK(_xlfn.TEXTBEFORE(_xlfn.TEXTAFTER(getmp3[[#This Row],[description]], "JioSaavn:"),CHAR(10)))</f>
        <v xml:space="preserve"> https://bit.ly/3Dyy0Oi</v>
      </c>
      <c r="U264" s="1" t="e">
        <f>HYPERLINK(_xlfn.TEXTBEFORE(_xlfn.TEXTAFTER(getmp3[[#This Row],[description]], "Instagram Reel:"),CHAR(10)))</f>
        <v>#N/A</v>
      </c>
    </row>
    <row r="265" spans="1:21" hidden="1" x14ac:dyDescent="0.3">
      <c r="A265" t="s">
        <v>11</v>
      </c>
      <c r="B265" t="s">
        <v>1926</v>
      </c>
      <c r="C265" t="s">
        <v>1927</v>
      </c>
      <c r="D265" t="s">
        <v>1925</v>
      </c>
      <c r="E265" t="s">
        <v>16</v>
      </c>
      <c r="F265" t="s">
        <v>818</v>
      </c>
      <c r="G265" t="s">
        <v>1929</v>
      </c>
      <c r="H265" t="s">
        <v>1930</v>
      </c>
      <c r="I265" t="s">
        <v>1931</v>
      </c>
      <c r="J265" t="str" cm="1">
        <f t="array" ref="J2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5" t="str">
        <f>_xlfn.TEXTBEFORE(getmp3[[#This Row],[Title]],{":","(","-"})</f>
        <v xml:space="preserve">ADDICTION </v>
      </c>
      <c r="L265" t="str">
        <f>_xlfn.TEXTBEFORE(_xlfn.TEXTAFTER(getmp3[[#This Row],[description]],{"Singer:","Artist:","Singer &amp; Lyrics:","Singer/Lyrics:","Singer"}),CHAR(10))</f>
        <v xml:space="preserve"> Jass Manak </v>
      </c>
      <c r="M265" t="str" cm="1">
        <f t="array" ref="M2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5" t="str">
        <f>_xlfn.TEXTBEFORE(_xlfn.TEXTAFTER(getmp3[[#This Row],[description]],"Composer:"),CHAR(10))</f>
        <v xml:space="preserve"> Jass Manak </v>
      </c>
      <c r="O265" t="str">
        <f>_xlfn.TEXTBEFORE(_xlfn.TEXTAFTER(getmp3[[#This Row],[description]],CHAR(10)&amp;"Music:"),CHAR(10))</f>
        <v xml:space="preserve"> Sharry Nexus</v>
      </c>
      <c r="P265" t="e">
        <f>_xlfn.TEXTBEFORE(_xlfn.TEXTAFTER(getmp3[[#This Row],[description]],CHAR(10)&amp;"Video:"),CHAR(10))</f>
        <v>#N/A</v>
      </c>
      <c r="Q265" s="1" t="str">
        <f>HYPERLINK(_xlfn.TEXTBEFORE(_xlfn.TEXTAFTER(getmp3[[#This Row],[description]],"YouTube Music:"),CHAR(10)))</f>
        <v xml:space="preserve"> https://bit.ly/3dkbGgZ</v>
      </c>
      <c r="R265" s="1" t="str">
        <f>HYPERLINK(_xlfn.TEXTBEFORE(_xlfn.TEXTAFTER(getmp3[[#This Row],[description]],"Spotify:"),CHAR(10)))</f>
        <v xml:space="preserve"> https://spoti.fi/3UoqFXR</v>
      </c>
      <c r="S265" s="1" t="str">
        <f>HYPERLINK(_xlfn.TEXTBEFORE(_xlfn.TEXTAFTER(getmp3[[#This Row],[description]],"Apple Music:"),CHAR(10)))</f>
        <v xml:space="preserve"> https://apple.co/3BVvr84</v>
      </c>
      <c r="T265" s="1" t="str">
        <f>HYPERLINK(_xlfn.TEXTBEFORE(_xlfn.TEXTAFTER(getmp3[[#This Row],[description]], "JioSaavn:"),CHAR(10)))</f>
        <v xml:space="preserve"> https://bit.ly/3Dyy0Oi</v>
      </c>
      <c r="U265" s="1" t="e">
        <f>HYPERLINK(_xlfn.TEXTBEFORE(_xlfn.TEXTAFTER(getmp3[[#This Row],[description]], "Instagram Reel:"),CHAR(10)))</f>
        <v>#N/A</v>
      </c>
    </row>
    <row r="266" spans="1:21" hidden="1" x14ac:dyDescent="0.3">
      <c r="A266" t="s">
        <v>11</v>
      </c>
      <c r="B266" t="s">
        <v>1933</v>
      </c>
      <c r="C266" t="s">
        <v>1934</v>
      </c>
      <c r="D266" t="s">
        <v>1932</v>
      </c>
      <c r="E266" t="s">
        <v>16</v>
      </c>
      <c r="F266" t="s">
        <v>1040</v>
      </c>
      <c r="G266" t="s">
        <v>1936</v>
      </c>
      <c r="H266" t="s">
        <v>1937</v>
      </c>
      <c r="I266" t="s">
        <v>1938</v>
      </c>
      <c r="J266" t="str" cm="1">
        <f t="array" ref="J2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6" t="str">
        <f>_xlfn.TEXTBEFORE(getmp3[[#This Row],[Title]],{":","(","-"})</f>
        <v xml:space="preserve">VENOM LOVE </v>
      </c>
      <c r="L266" t="str">
        <f>_xlfn.TEXTBEFORE(_xlfn.TEXTAFTER(getmp3[[#This Row],[description]],{"Singer:","Artist:","Singer &amp; Lyrics:","Singer/Lyrics:","Singer"}),CHAR(10))</f>
        <v xml:space="preserve"> Jass Manak </v>
      </c>
      <c r="M266" t="str" cm="1">
        <f t="array" ref="M2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6" t="str">
        <f>_xlfn.TEXTBEFORE(_xlfn.TEXTAFTER(getmp3[[#This Row],[description]],"Composer:"),CHAR(10))</f>
        <v xml:space="preserve"> Jass Manak </v>
      </c>
      <c r="O266" t="str">
        <f>_xlfn.TEXTBEFORE(_xlfn.TEXTAFTER(getmp3[[#This Row],[description]],CHAR(10)&amp;"Music:"),CHAR(10))</f>
        <v xml:space="preserve"> Sharry Nexus</v>
      </c>
      <c r="P266" t="e">
        <f>_xlfn.TEXTBEFORE(_xlfn.TEXTAFTER(getmp3[[#This Row],[description]],CHAR(10)&amp;"Video:"),CHAR(10))</f>
        <v>#N/A</v>
      </c>
      <c r="Q266" s="1" t="str">
        <f>HYPERLINK(_xlfn.TEXTBEFORE(_xlfn.TEXTAFTER(getmp3[[#This Row],[description]],"YouTube Music:"),CHAR(10)))</f>
        <v xml:space="preserve"> https://bit.ly/3dkbGgZ</v>
      </c>
      <c r="R266" s="1" t="str">
        <f>HYPERLINK(_xlfn.TEXTBEFORE(_xlfn.TEXTAFTER(getmp3[[#This Row],[description]],"Spotify:"),CHAR(10)))</f>
        <v xml:space="preserve"> https://spoti.fi/3UoqFXR</v>
      </c>
      <c r="S266" s="1" t="str">
        <f>HYPERLINK(_xlfn.TEXTBEFORE(_xlfn.TEXTAFTER(getmp3[[#This Row],[description]],"Apple Music:"),CHAR(10)))</f>
        <v xml:space="preserve"> https://apple.co/3BVvr84</v>
      </c>
      <c r="T266" s="1" t="str">
        <f>HYPERLINK(_xlfn.TEXTBEFORE(_xlfn.TEXTAFTER(getmp3[[#This Row],[description]], "JioSaavn:"),CHAR(10)))</f>
        <v xml:space="preserve"> https://bit.ly/3Dyy0Oi</v>
      </c>
      <c r="U266" s="1" t="e">
        <f>HYPERLINK(_xlfn.TEXTBEFORE(_xlfn.TEXTAFTER(getmp3[[#This Row],[description]], "Instagram Reel:"),CHAR(10)))</f>
        <v>#N/A</v>
      </c>
    </row>
    <row r="267" spans="1:21" hidden="1" x14ac:dyDescent="0.3">
      <c r="A267" t="s">
        <v>11</v>
      </c>
      <c r="B267" t="s">
        <v>1940</v>
      </c>
      <c r="C267" t="s">
        <v>1941</v>
      </c>
      <c r="D267" t="s">
        <v>1939</v>
      </c>
      <c r="E267" t="s">
        <v>16</v>
      </c>
      <c r="F267" t="s">
        <v>477</v>
      </c>
      <c r="G267" t="s">
        <v>1943</v>
      </c>
      <c r="H267" t="s">
        <v>1944</v>
      </c>
      <c r="I267" t="s">
        <v>1945</v>
      </c>
      <c r="J267" t="str" cm="1">
        <f t="array" ref="J2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7" t="str">
        <f>_xlfn.TEXTBEFORE(getmp3[[#This Row],[Title]],{":","(","-"})</f>
        <v xml:space="preserve">iTs MORNING </v>
      </c>
      <c r="L267" t="str">
        <f>_xlfn.TEXTBEFORE(_xlfn.TEXTAFTER(getmp3[[#This Row],[description]],{"Singer:","Artist:","Singer &amp; Lyrics:","Singer/Lyrics:","Singer"}),CHAR(10))</f>
        <v xml:space="preserve"> Jass Manak </v>
      </c>
      <c r="M267" t="str" cm="1">
        <f t="array" ref="M2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7" t="str">
        <f>_xlfn.TEXTBEFORE(_xlfn.TEXTAFTER(getmp3[[#This Row],[description]],"Composer:"),CHAR(10))</f>
        <v xml:space="preserve"> Jass Manak </v>
      </c>
      <c r="O267" t="str">
        <f>_xlfn.TEXTBEFORE(_xlfn.TEXTAFTER(getmp3[[#This Row],[description]],CHAR(10)&amp;"Music:"),CHAR(10))</f>
        <v xml:space="preserve"> Sharry Nexus</v>
      </c>
      <c r="P267" t="e">
        <f>_xlfn.TEXTBEFORE(_xlfn.TEXTAFTER(getmp3[[#This Row],[description]],CHAR(10)&amp;"Video:"),CHAR(10))</f>
        <v>#N/A</v>
      </c>
      <c r="Q267" s="1" t="str">
        <f>HYPERLINK(_xlfn.TEXTBEFORE(_xlfn.TEXTAFTER(getmp3[[#This Row],[description]],"YouTube Music:"),CHAR(10)))</f>
        <v xml:space="preserve"> https://bit.ly/3dkbGgZ</v>
      </c>
      <c r="R267" s="1" t="str">
        <f>HYPERLINK(_xlfn.TEXTBEFORE(_xlfn.TEXTAFTER(getmp3[[#This Row],[description]],"Spotify:"),CHAR(10)))</f>
        <v xml:space="preserve"> https://spoti.fi/3UoqFXR</v>
      </c>
      <c r="S267" s="1" t="str">
        <f>HYPERLINK(_xlfn.TEXTBEFORE(_xlfn.TEXTAFTER(getmp3[[#This Row],[description]],"Apple Music:"),CHAR(10)))</f>
        <v xml:space="preserve"> https://apple.co/3BVvr84</v>
      </c>
      <c r="T267" s="1" t="str">
        <f>HYPERLINK(_xlfn.TEXTBEFORE(_xlfn.TEXTAFTER(getmp3[[#This Row],[description]], "JioSaavn:"),CHAR(10)))</f>
        <v xml:space="preserve"> https://bit.ly/3Dyy0Oi</v>
      </c>
      <c r="U267" s="1" t="e">
        <f>HYPERLINK(_xlfn.TEXTBEFORE(_xlfn.TEXTAFTER(getmp3[[#This Row],[description]], "Instagram Reel:"),CHAR(10)))</f>
        <v>#N/A</v>
      </c>
    </row>
    <row r="268" spans="1:21" hidden="1" x14ac:dyDescent="0.3">
      <c r="A268" t="s">
        <v>11</v>
      </c>
      <c r="B268" t="s">
        <v>1947</v>
      </c>
      <c r="C268" t="s">
        <v>1948</v>
      </c>
      <c r="D268" t="s">
        <v>1946</v>
      </c>
      <c r="E268" t="s">
        <v>16</v>
      </c>
      <c r="F268" t="s">
        <v>818</v>
      </c>
      <c r="G268" t="s">
        <v>1950</v>
      </c>
      <c r="H268" t="s">
        <v>1951</v>
      </c>
      <c r="I268" t="s">
        <v>1952</v>
      </c>
      <c r="J268" t="str" cm="1">
        <f t="array" ref="J2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8" t="str">
        <f>_xlfn.TEXTBEFORE(getmp3[[#This Row],[Title]],{":","(","-"})</f>
        <v xml:space="preserve">PERFECT </v>
      </c>
      <c r="L268" t="str">
        <f>_xlfn.TEXTBEFORE(_xlfn.TEXTAFTER(getmp3[[#This Row],[description]],{"Singer:","Artist:","Singer &amp; Lyrics:","Singer/Lyrics:","Singer"}),CHAR(10))</f>
        <v xml:space="preserve"> Jass Manak </v>
      </c>
      <c r="M268" t="str" cm="1">
        <f t="array" ref="M2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8" t="str">
        <f>_xlfn.TEXTBEFORE(_xlfn.TEXTAFTER(getmp3[[#This Row],[description]],"Composer:"),CHAR(10))</f>
        <v xml:space="preserve"> Jass Manak </v>
      </c>
      <c r="O268" t="str">
        <f>_xlfn.TEXTBEFORE(_xlfn.TEXTAFTER(getmp3[[#This Row],[description]],CHAR(10)&amp;"Music:"),CHAR(10))</f>
        <v xml:space="preserve"> Rajat Nagpal</v>
      </c>
      <c r="P268" t="e">
        <f>_xlfn.TEXTBEFORE(_xlfn.TEXTAFTER(getmp3[[#This Row],[description]],CHAR(10)&amp;"Video:"),CHAR(10))</f>
        <v>#N/A</v>
      </c>
      <c r="Q268" s="1" t="str">
        <f>HYPERLINK(_xlfn.TEXTBEFORE(_xlfn.TEXTAFTER(getmp3[[#This Row],[description]],"YouTube Music:"),CHAR(10)))</f>
        <v xml:space="preserve"> https://bit.ly/3dkbGgZ</v>
      </c>
      <c r="R268" s="1" t="str">
        <f>HYPERLINK(_xlfn.TEXTBEFORE(_xlfn.TEXTAFTER(getmp3[[#This Row],[description]],"Spotify:"),CHAR(10)))</f>
        <v xml:space="preserve"> https://spoti.fi/3UoqFXR</v>
      </c>
      <c r="S268" s="1" t="str">
        <f>HYPERLINK(_xlfn.TEXTBEFORE(_xlfn.TEXTAFTER(getmp3[[#This Row],[description]],"Apple Music:"),CHAR(10)))</f>
        <v xml:space="preserve"> https://apple.co/3BVvr84</v>
      </c>
      <c r="T268" s="1" t="str">
        <f>HYPERLINK(_xlfn.TEXTBEFORE(_xlfn.TEXTAFTER(getmp3[[#This Row],[description]], "JioSaavn:"),CHAR(10)))</f>
        <v xml:space="preserve"> https://bit.ly/3Dyy0Oi</v>
      </c>
      <c r="U268" s="1" t="e">
        <f>HYPERLINK(_xlfn.TEXTBEFORE(_xlfn.TEXTAFTER(getmp3[[#This Row],[description]], "Instagram Reel:"),CHAR(10)))</f>
        <v>#N/A</v>
      </c>
    </row>
    <row r="269" spans="1:21" hidden="1" x14ac:dyDescent="0.3">
      <c r="A269" t="s">
        <v>11</v>
      </c>
      <c r="B269" t="s">
        <v>1954</v>
      </c>
      <c r="C269" t="s">
        <v>1955</v>
      </c>
      <c r="D269" t="s">
        <v>1953</v>
      </c>
      <c r="E269" t="s">
        <v>16</v>
      </c>
      <c r="F269" t="s">
        <v>461</v>
      </c>
      <c r="G269" t="s">
        <v>1957</v>
      </c>
      <c r="H269" t="s">
        <v>1958</v>
      </c>
      <c r="I269" t="s">
        <v>1959</v>
      </c>
      <c r="J269" t="str" cm="1">
        <f t="array" ref="J2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69" t="str">
        <f>_xlfn.TEXTBEFORE(getmp3[[#This Row],[Title]],{":","(","-"})</f>
        <v xml:space="preserve">TAUR </v>
      </c>
      <c r="L269" t="str">
        <f>_xlfn.TEXTBEFORE(_xlfn.TEXTAFTER(getmp3[[#This Row],[description]],{"Singer:","Artist:","Singer &amp; Lyrics:","Singer/Lyrics:","Singer"}),CHAR(10))</f>
        <v xml:space="preserve"> Jass Manak </v>
      </c>
      <c r="M269" t="str" cm="1">
        <f t="array" ref="M2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69" t="str">
        <f>_xlfn.TEXTBEFORE(_xlfn.TEXTAFTER(getmp3[[#This Row],[description]],"Composer:"),CHAR(10))</f>
        <v xml:space="preserve"> Jass Manak </v>
      </c>
      <c r="O269" t="str">
        <f>_xlfn.TEXTBEFORE(_xlfn.TEXTAFTER(getmp3[[#This Row],[description]],CHAR(10)&amp;"Music:"),CHAR(10))</f>
        <v xml:space="preserve"> Ikky</v>
      </c>
      <c r="P269" t="e">
        <f>_xlfn.TEXTBEFORE(_xlfn.TEXTAFTER(getmp3[[#This Row],[description]],CHAR(10)&amp;"Video:"),CHAR(10))</f>
        <v>#N/A</v>
      </c>
      <c r="Q269" s="1" t="str">
        <f>HYPERLINK(_xlfn.TEXTBEFORE(_xlfn.TEXTAFTER(getmp3[[#This Row],[description]],"YouTube Music:"),CHAR(10)))</f>
        <v xml:space="preserve"> https://bit.ly/3dkbGgZ</v>
      </c>
      <c r="R269" s="1" t="str">
        <f>HYPERLINK(_xlfn.TEXTBEFORE(_xlfn.TEXTAFTER(getmp3[[#This Row],[description]],"Spotify:"),CHAR(10)))</f>
        <v xml:space="preserve"> https://spoti.fi/3UoqFXR</v>
      </c>
      <c r="S269" s="1" t="str">
        <f>HYPERLINK(_xlfn.TEXTBEFORE(_xlfn.TEXTAFTER(getmp3[[#This Row],[description]],"Apple Music:"),CHAR(10)))</f>
        <v xml:space="preserve"> https://apple.co/3BVvr84</v>
      </c>
      <c r="T269" s="1" t="str">
        <f>HYPERLINK(_xlfn.TEXTBEFORE(_xlfn.TEXTAFTER(getmp3[[#This Row],[description]], "JioSaavn:"),CHAR(10)))</f>
        <v xml:space="preserve"> https://bit.ly/3Dyy0Oi</v>
      </c>
      <c r="U269" s="1" t="e">
        <f>HYPERLINK(_xlfn.TEXTBEFORE(_xlfn.TEXTAFTER(getmp3[[#This Row],[description]], "Instagram Reel:"),CHAR(10)))</f>
        <v>#N/A</v>
      </c>
    </row>
    <row r="270" spans="1:21" x14ac:dyDescent="0.3">
      <c r="A270" t="s">
        <v>11</v>
      </c>
      <c r="B270" t="s">
        <v>1961</v>
      </c>
      <c r="C270" t="s">
        <v>1962</v>
      </c>
      <c r="D270" t="s">
        <v>1960</v>
      </c>
      <c r="E270" t="s">
        <v>16</v>
      </c>
      <c r="F270" t="s">
        <v>1964</v>
      </c>
      <c r="G270" t="s">
        <v>1965</v>
      </c>
      <c r="H270" t="s">
        <v>1966</v>
      </c>
      <c r="I270" t="s">
        <v>1967</v>
      </c>
      <c r="J270" t="str" cm="1">
        <f t="array" ref="J2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Album</v>
      </c>
      <c r="K270" t="str">
        <f>_xlfn.TEXTBEFORE(getmp3[[#This Row],[Title]],{":","(","-"})</f>
        <v xml:space="preserve">Intro Love Thunder Album </v>
      </c>
      <c r="L270" t="e">
        <f>_xlfn.TEXTBEFORE(_xlfn.TEXTAFTER(getmp3[[#This Row],[description]],{"Singer:","Artist:","Singer &amp; Lyrics:","Singer/Lyrics:","Singer"}),CHAR(10))</f>
        <v>#N/A</v>
      </c>
      <c r="M270" t="str" cm="1">
        <f t="array" ref="M2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70" t="e">
        <f>_xlfn.TEXTBEFORE(_xlfn.TEXTAFTER(getmp3[[#This Row],[description]],"Composer:"),CHAR(10))</f>
        <v>#N/A</v>
      </c>
      <c r="O270" t="e">
        <f>_xlfn.TEXTBEFORE(_xlfn.TEXTAFTER(getmp3[[#This Row],[description]],CHAR(10)&amp;"Music :"),CHAR(10))</f>
        <v>#N/A</v>
      </c>
      <c r="P270" t="e">
        <f>_xlfn.TEXTBEFORE(_xlfn.TEXTAFTER(getmp3[[#This Row],[description]],CHAR(10)&amp;"Video:"),CHAR(10))</f>
        <v>#N/A</v>
      </c>
      <c r="Q270" s="1" t="str">
        <f>HYPERLINK(_xlfn.TEXTBEFORE(_xlfn.TEXTAFTER(getmp3[[#This Row],[description]],"YouTube Music:"),CHAR(10)))</f>
        <v xml:space="preserve"> https://bit.ly/3dkbGgZ</v>
      </c>
      <c r="R270" s="1" t="str">
        <f>HYPERLINK(_xlfn.TEXTBEFORE(_xlfn.TEXTAFTER(getmp3[[#This Row],[description]],"Spotify:"),CHAR(10)))</f>
        <v xml:space="preserve"> https://spoti.fi/3UoqFXR</v>
      </c>
      <c r="S270" s="1" t="e">
        <f>HYPERLINK(_xlfn.TEXTBEFORE(_xlfn.TEXTAFTER(getmp3[[#This Row],[description]],"Apple Music:"),CHAR(10)))</f>
        <v>#N/A</v>
      </c>
      <c r="T270" s="1" t="str">
        <f>HYPERLINK(_xlfn.TEXTBEFORE(_xlfn.TEXTAFTER(getmp3[[#This Row],[description]], "JioSaavn:"),CHAR(10)))</f>
        <v xml:space="preserve"> https://bit.ly/3Dyy0Oi</v>
      </c>
      <c r="U270" s="1" t="e">
        <f>HYPERLINK(_xlfn.TEXTBEFORE(_xlfn.TEXTAFTER(getmp3[[#This Row],[description]], "Instagram Reel:"),CHAR(10)))</f>
        <v>#N/A</v>
      </c>
    </row>
    <row r="271" spans="1:21" x14ac:dyDescent="0.3">
      <c r="A271" t="s">
        <v>11</v>
      </c>
      <c r="B271" t="s">
        <v>1969</v>
      </c>
      <c r="C271" t="s">
        <v>1962</v>
      </c>
      <c r="D271" t="s">
        <v>7901</v>
      </c>
      <c r="E271" t="s">
        <v>16</v>
      </c>
      <c r="F271" t="s">
        <v>1427</v>
      </c>
      <c r="G271" t="s">
        <v>1971</v>
      </c>
      <c r="H271" t="s">
        <v>1972</v>
      </c>
      <c r="I271" t="s">
        <v>1973</v>
      </c>
      <c r="J271" t="str" cm="1">
        <f t="array" ref="J2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Album</v>
      </c>
      <c r="K271" t="str">
        <f>_xlfn.TEXTBEFORE(getmp3[[#This Row],[Title]],{":","(","-","#"})</f>
        <v xml:space="preserve">AdhiRaat </v>
      </c>
      <c r="L271" t="e">
        <f>_xlfn.TEXTBEFORE(_xlfn.TEXTAFTER(getmp3[[#This Row],[description]],{"Singer:","Artist:","Singer &amp; Lyrics:","Singer/Lyrics:","Singer"}),CHAR(10))</f>
        <v>#N/A</v>
      </c>
      <c r="M271" t="str" cm="1">
        <f t="array" ref="M2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71" t="e">
        <f>_xlfn.TEXTBEFORE(_xlfn.TEXTAFTER(getmp3[[#This Row],[description]],"Composer:"),CHAR(10))</f>
        <v>#N/A</v>
      </c>
      <c r="O271" t="e">
        <f>_xlfn.TEXTBEFORE(_xlfn.TEXTAFTER(getmp3[[#This Row],[description]],CHAR(10)&amp;"Music :"),CHAR(10))</f>
        <v>#N/A</v>
      </c>
      <c r="P271" t="e">
        <f>_xlfn.TEXTBEFORE(_xlfn.TEXTAFTER(getmp3[[#This Row],[description]],CHAR(10)&amp;"Video:"),CHAR(10))</f>
        <v>#N/A</v>
      </c>
      <c r="Q271" s="1" t="str">
        <f>HYPERLINK(_xlfn.TEXTBEFORE(_xlfn.TEXTAFTER(getmp3[[#This Row],[description]],"YouTube Music:"),CHAR(10)))</f>
        <v xml:space="preserve"> https://bit.ly/3dkbGgZ</v>
      </c>
      <c r="R271" s="1" t="str">
        <f>HYPERLINK(_xlfn.TEXTBEFORE(_xlfn.TEXTAFTER(getmp3[[#This Row],[description]],"Spotify:"),CHAR(10)))</f>
        <v xml:space="preserve"> https://spoti.fi/3UoqFXR</v>
      </c>
      <c r="S271" s="1" t="e">
        <f>HYPERLINK(_xlfn.TEXTBEFORE(_xlfn.TEXTAFTER(getmp3[[#This Row],[description]],"Apple Music:"),CHAR(10)))</f>
        <v>#N/A</v>
      </c>
      <c r="T271" s="1" t="str">
        <f>HYPERLINK(_xlfn.TEXTBEFORE(_xlfn.TEXTAFTER(getmp3[[#This Row],[description]], "JioSaavn:"),CHAR(10)))</f>
        <v xml:space="preserve"> https://bit.ly/3Dyy0Oi</v>
      </c>
      <c r="U271" s="1" t="e">
        <f>HYPERLINK(_xlfn.TEXTBEFORE(_xlfn.TEXTAFTER(getmp3[[#This Row],[description]], "Instagram Reel:"),CHAR(10)))</f>
        <v>#N/A</v>
      </c>
    </row>
    <row r="272" spans="1:21" hidden="1" x14ac:dyDescent="0.3">
      <c r="A272" t="s">
        <v>11</v>
      </c>
      <c r="B272" t="s">
        <v>1975</v>
      </c>
      <c r="C272" t="s">
        <v>1976</v>
      </c>
      <c r="D272" t="s">
        <v>1974</v>
      </c>
      <c r="E272" t="s">
        <v>16</v>
      </c>
      <c r="F272" t="s">
        <v>1978</v>
      </c>
      <c r="G272" t="s">
        <v>1979</v>
      </c>
      <c r="H272" t="s">
        <v>1980</v>
      </c>
      <c r="I272" t="s">
        <v>1981</v>
      </c>
      <c r="J272" t="str" cm="1">
        <f t="array" ref="J2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2" t="str">
        <f>_xlfn.TEXTBEFORE(getmp3[[#This Row],[Title]],{":","(","-"})</f>
        <v xml:space="preserve">ADHI RAAT </v>
      </c>
      <c r="L272" t="str">
        <f>_xlfn.TEXTBEFORE(_xlfn.TEXTAFTER(getmp3[[#This Row],[description]],{"Singer:","Artist:","Singer &amp; Lyrics:","Singer/Lyrics:","Singer"}),CHAR(10))</f>
        <v xml:space="preserve"> Jass Manak </v>
      </c>
      <c r="M272" t="str" cm="1">
        <f t="array" ref="M2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72" t="str">
        <f>_xlfn.TEXTBEFORE(_xlfn.TEXTAFTER(getmp3[[#This Row],[description]],"Composer:"),CHAR(10))</f>
        <v xml:space="preserve"> Jass Manak </v>
      </c>
      <c r="O272" t="str">
        <f>_xlfn.TEXTBEFORE(_xlfn.TEXTAFTER(getmp3[[#This Row],[description]],CHAR(10)&amp;"Music:"),CHAR(10))</f>
        <v xml:space="preserve"> Sharry Nexus</v>
      </c>
      <c r="P272" t="e">
        <f>_xlfn.TEXTBEFORE(_xlfn.TEXTAFTER(getmp3[[#This Row],[description]],CHAR(10)&amp;"Video:"),CHAR(10))</f>
        <v>#N/A</v>
      </c>
      <c r="Q272" s="1" t="str">
        <f>HYPERLINK(_xlfn.TEXTBEFORE(_xlfn.TEXTAFTER(getmp3[[#This Row],[description]],"YouTube Music:"),CHAR(10)))</f>
        <v xml:space="preserve"> https://bit.ly/3dkbGgZ</v>
      </c>
      <c r="R272" s="1" t="str">
        <f>HYPERLINK(_xlfn.TEXTBEFORE(_xlfn.TEXTAFTER(getmp3[[#This Row],[description]],"Spotify:"),CHAR(10)))</f>
        <v xml:space="preserve"> https://spoti.fi/3UoqFXR</v>
      </c>
      <c r="S272" s="1" t="str">
        <f>HYPERLINK(_xlfn.TEXTBEFORE(_xlfn.TEXTAFTER(getmp3[[#This Row],[description]],"Apple Music:"),CHAR(10)))</f>
        <v xml:space="preserve"> https://apple.co/3BVvr84</v>
      </c>
      <c r="T272" s="1" t="str">
        <f>HYPERLINK(_xlfn.TEXTBEFORE(_xlfn.TEXTAFTER(getmp3[[#This Row],[description]], "JioSaavn:"),CHAR(10)))</f>
        <v xml:space="preserve"> https://bit.ly/3Dyy0Oi</v>
      </c>
      <c r="U272" s="1" t="e">
        <f>HYPERLINK(_xlfn.TEXTBEFORE(_xlfn.TEXTAFTER(getmp3[[#This Row],[description]], "Instagram Reel:"),CHAR(10)))</f>
        <v>#N/A</v>
      </c>
    </row>
    <row r="273" spans="1:21" hidden="1" x14ac:dyDescent="0.3">
      <c r="A273" t="s">
        <v>11</v>
      </c>
      <c r="B273" t="s">
        <v>1983</v>
      </c>
      <c r="C273" t="s">
        <v>1984</v>
      </c>
      <c r="D273" t="s">
        <v>1982</v>
      </c>
      <c r="E273" t="s">
        <v>16</v>
      </c>
      <c r="F273" t="s">
        <v>1204</v>
      </c>
      <c r="G273" t="s">
        <v>1986</v>
      </c>
      <c r="H273" t="s">
        <v>1987</v>
      </c>
      <c r="I273" t="s">
        <v>1988</v>
      </c>
      <c r="J273" t="str" cm="1">
        <f t="array" ref="J2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3" t="str">
        <f>_xlfn.TEXTBEFORE(getmp3[[#This Row],[Title]],{":","(","-"})</f>
        <v xml:space="preserve">Ghoda </v>
      </c>
      <c r="L273" t="str">
        <f>_xlfn.TEXTBEFORE(_xlfn.TEXTAFTER(getmp3[[#This Row],[description]],{"Singer:","Artist:","Singer &amp; Lyrics:","Singer/Lyrics:","Singer"}),CHAR(10))</f>
        <v xml:space="preserve"> Karan Randhawa</v>
      </c>
      <c r="M273" t="str" cm="1">
        <f t="array" ref="M2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73" t="e">
        <f>_xlfn.TEXTBEFORE(_xlfn.TEXTAFTER(getmp3[[#This Row],[description]],"Composer:"),CHAR(10))</f>
        <v>#N/A</v>
      </c>
      <c r="O273" t="str">
        <f>_xlfn.TEXTBEFORE(_xlfn.TEXTAFTER(getmp3[[#This Row],[description]],CHAR(10)&amp;"Music:"),CHAR(10))</f>
        <v xml:space="preserve"> Showkidd</v>
      </c>
      <c r="P273" t="e">
        <f>_xlfn.TEXTBEFORE(_xlfn.TEXTAFTER(getmp3[[#This Row],[description]],CHAR(10)&amp;"Video:"),CHAR(10))</f>
        <v>#N/A</v>
      </c>
      <c r="Q273" s="1" t="e">
        <f>HYPERLINK(_xlfn.TEXTBEFORE(_xlfn.TEXTAFTER(getmp3[[#This Row],[description]],"YouTube Music:"),CHAR(10)))</f>
        <v>#N/A</v>
      </c>
      <c r="R273" s="1" t="str">
        <f>HYPERLINK(_xlfn.TEXTBEFORE(_xlfn.TEXTAFTER(getmp3[[#This Row],[description]],"Spotify:"),CHAR(10)))</f>
        <v xml:space="preserve"> https://spoti.fi/3A0Bs0U</v>
      </c>
      <c r="S273" s="1" t="str">
        <f>HYPERLINK(_xlfn.TEXTBEFORE(_xlfn.TEXTAFTER(getmp3[[#This Row],[description]],"Apple Music:"),CHAR(10)))</f>
        <v xml:space="preserve"> https://apple.co/3wdQ5gc</v>
      </c>
      <c r="T273" s="1" t="str">
        <f>HYPERLINK(_xlfn.TEXTBEFORE(_xlfn.TEXTAFTER(getmp3[[#This Row],[description]], "JioSaavn:"),CHAR(10)))</f>
        <v xml:space="preserve"> https://bit.ly/3PyNgNz</v>
      </c>
      <c r="U273" s="1" t="e">
        <f>HYPERLINK(_xlfn.TEXTBEFORE(_xlfn.TEXTAFTER(getmp3[[#This Row],[description]], "Instagram Reel:"),CHAR(10)))</f>
        <v>#N/A</v>
      </c>
    </row>
    <row r="274" spans="1:21" x14ac:dyDescent="0.3">
      <c r="A274" t="s">
        <v>11</v>
      </c>
      <c r="B274" t="s">
        <v>1990</v>
      </c>
      <c r="C274" t="s">
        <v>1991</v>
      </c>
      <c r="D274" t="s">
        <v>1989</v>
      </c>
      <c r="E274" t="s">
        <v>16</v>
      </c>
      <c r="F274" t="s">
        <v>493</v>
      </c>
      <c r="G274" t="s">
        <v>1993</v>
      </c>
      <c r="H274" t="s">
        <v>1994</v>
      </c>
      <c r="I274" t="s">
        <v>1995</v>
      </c>
      <c r="J274" t="str" cm="1">
        <f t="array" ref="J2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4" t="str">
        <f>_xlfn.TEXTBEFORE(getmp3[[#This Row],[Title]],{":","(","-"})</f>
        <v xml:space="preserve">PABLO </v>
      </c>
      <c r="L274" t="e">
        <f>_xlfn.TEXTBEFORE(_xlfn.TEXTAFTER(getmp3[[#This Row],[description]],{"Singer:","Artist:","Singer &amp; Lyrics:","Singer/Lyrics:","Singer"}),CHAR(10))</f>
        <v>#N/A</v>
      </c>
      <c r="M274" t="str" cm="1">
        <f t="array" ref="M2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274" t="e">
        <f>_xlfn.TEXTBEFORE(_xlfn.TEXTAFTER(getmp3[[#This Row],[description]],"Composer:"),CHAR(10))</f>
        <v>#N/A</v>
      </c>
      <c r="O274" t="e">
        <f>_xlfn.TEXTBEFORE(_xlfn.TEXTAFTER(getmp3[[#This Row],[description]],CHAR(10)&amp;"Music :"),CHAR(10))</f>
        <v>#N/A</v>
      </c>
      <c r="P274" t="e">
        <f>_xlfn.TEXTBEFORE(_xlfn.TEXTAFTER(getmp3[[#This Row],[description]],CHAR(10)&amp;"Video:"),CHAR(10))</f>
        <v>#N/A</v>
      </c>
      <c r="Q274" s="1" t="e">
        <f>HYPERLINK(_xlfn.TEXTBEFORE(_xlfn.TEXTAFTER(getmp3[[#This Row],[description]],"YouTube Music:"),CHAR(10)))</f>
        <v>#N/A</v>
      </c>
      <c r="R274" s="1" t="e">
        <f>HYPERLINK(_xlfn.TEXTBEFORE(_xlfn.TEXTAFTER(getmp3[[#This Row],[description]],"Spotify:"),CHAR(10)))</f>
        <v>#N/A</v>
      </c>
      <c r="S274" s="1" t="e">
        <f>HYPERLINK(_xlfn.TEXTBEFORE(_xlfn.TEXTAFTER(getmp3[[#This Row],[description]],"Apple Music:"),CHAR(10)))</f>
        <v>#N/A</v>
      </c>
      <c r="T274" s="1" t="e">
        <f>HYPERLINK(_xlfn.TEXTBEFORE(_xlfn.TEXTAFTER(getmp3[[#This Row],[description]], "JioSaavn:"),CHAR(10)))</f>
        <v>#N/A</v>
      </c>
      <c r="U274" s="1" t="e">
        <f>HYPERLINK(_xlfn.TEXTBEFORE(_xlfn.TEXTAFTER(getmp3[[#This Row],[description]], "Instagram Reel:"),CHAR(10)))</f>
        <v>#N/A</v>
      </c>
    </row>
    <row r="275" spans="1:21" hidden="1" x14ac:dyDescent="0.3">
      <c r="A275" t="s">
        <v>11</v>
      </c>
      <c r="B275" t="s">
        <v>1997</v>
      </c>
      <c r="C275" t="s">
        <v>1998</v>
      </c>
      <c r="D275" t="s">
        <v>1996</v>
      </c>
      <c r="E275" t="s">
        <v>16</v>
      </c>
      <c r="F275" t="s">
        <v>2000</v>
      </c>
      <c r="G275" t="s">
        <v>2001</v>
      </c>
      <c r="H275" t="s">
        <v>2002</v>
      </c>
      <c r="I275" t="s">
        <v>2003</v>
      </c>
      <c r="J275" t="str" cm="1">
        <f t="array" ref="J2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5" t="str">
        <f>_xlfn.TEXTBEFORE(getmp3[[#This Row],[Title]],{":","(","-"})</f>
        <v xml:space="preserve">Jass Manak </v>
      </c>
      <c r="L275" t="str">
        <f>_xlfn.TEXTBEFORE(_xlfn.TEXTAFTER(getmp3[[#This Row],[description]],{"Singer:","Artist:","Singer &amp; Lyrics:","Singer/Lyrics:","Singer"}),CHAR(10))</f>
        <v xml:space="preserve"> Jass Manak </v>
      </c>
      <c r="M275" t="str" cm="1">
        <f t="array" ref="M2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275" t="str">
        <f>_xlfn.TEXTBEFORE(_xlfn.TEXTAFTER(getmp3[[#This Row],[description]],"Composer:"),CHAR(10))</f>
        <v xml:space="preserve"> Jass Manak </v>
      </c>
      <c r="O275" t="str">
        <f>_xlfn.TEXTBEFORE(_xlfn.TEXTAFTER(getmp3[[#This Row],[description]],CHAR(10)&amp;"Music:"),CHAR(10))</f>
        <v xml:space="preserve"> Sharry Nexus</v>
      </c>
      <c r="P275" t="e">
        <f>_xlfn.TEXTBEFORE(_xlfn.TEXTAFTER(getmp3[[#This Row],[description]],CHAR(10)&amp;"Video:"),CHAR(10))</f>
        <v>#N/A</v>
      </c>
      <c r="Q275" s="1" t="str">
        <f>HYPERLINK(_xlfn.TEXTBEFORE(_xlfn.TEXTAFTER(getmp3[[#This Row],[description]],"YouTube Music:"),CHAR(10)))</f>
        <v xml:space="preserve"> https://bit.ly/3dkbGgZ</v>
      </c>
      <c r="R275" s="1" t="str">
        <f>HYPERLINK(_xlfn.TEXTBEFORE(_xlfn.TEXTAFTER(getmp3[[#This Row],[description]],"Spotify:"),CHAR(10)))</f>
        <v xml:space="preserve"> https://spoti.fi/3UoqFXR</v>
      </c>
      <c r="S275" s="1" t="e">
        <f>HYPERLINK(_xlfn.TEXTBEFORE(_xlfn.TEXTAFTER(getmp3[[#This Row],[description]],"Apple Music:"),CHAR(10)))</f>
        <v>#N/A</v>
      </c>
      <c r="T275" s="1" t="str">
        <f>HYPERLINK(_xlfn.TEXTBEFORE(_xlfn.TEXTAFTER(getmp3[[#This Row],[description]], "JioSaavn:"),CHAR(10)))</f>
        <v xml:space="preserve"> https://bit.ly/3Dyy0Oi</v>
      </c>
      <c r="U275" s="1" t="e">
        <f>HYPERLINK(_xlfn.TEXTBEFORE(_xlfn.TEXTAFTER(getmp3[[#This Row],[description]], "Instagram Reel:"),CHAR(10)))</f>
        <v>#N/A</v>
      </c>
    </row>
    <row r="276" spans="1:21" hidden="1" x14ac:dyDescent="0.3">
      <c r="A276" t="s">
        <v>11</v>
      </c>
      <c r="B276" t="s">
        <v>2005</v>
      </c>
      <c r="C276" t="s">
        <v>2006</v>
      </c>
      <c r="D276" t="s">
        <v>2004</v>
      </c>
      <c r="E276" t="s">
        <v>16</v>
      </c>
      <c r="F276" t="s">
        <v>546</v>
      </c>
      <c r="G276" t="s">
        <v>2008</v>
      </c>
      <c r="H276" t="s">
        <v>2009</v>
      </c>
      <c r="I276" t="s">
        <v>2010</v>
      </c>
      <c r="J276" t="str" cm="1">
        <f t="array" ref="J2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6" t="str">
        <f>_xlfn.TEXTBEFORE(getmp3[[#This Row],[Title]],{":","(","-"})</f>
        <v xml:space="preserve">Surma </v>
      </c>
      <c r="L276" t="str">
        <f>_xlfn.TEXTBEFORE(_xlfn.TEXTAFTER(getmp3[[#This Row],[description]],{"Singer:","Artist:","Singer &amp; Lyrics:","Singer/Lyrics:","Singer"}),CHAR(10))</f>
        <v xml:space="preserve"> Satbir Aujla</v>
      </c>
      <c r="M276" t="str" cm="1">
        <f t="array" ref="M2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76" t="str">
        <f>_xlfn.TEXTBEFORE(_xlfn.TEXTAFTER(getmp3[[#This Row],[description]],"Composer:"),CHAR(10))</f>
        <v xml:space="preserve"> Satbir Aujla</v>
      </c>
      <c r="O276" t="str">
        <f>_xlfn.TEXTBEFORE(_xlfn.TEXTAFTER(getmp3[[#This Row],[description]],CHAR(10)&amp;"Music:"),CHAR(10))</f>
        <v xml:space="preserve"> Jazz Dee</v>
      </c>
      <c r="P276" t="e">
        <f>_xlfn.TEXTBEFORE(_xlfn.TEXTAFTER(getmp3[[#This Row],[description]],CHAR(10)&amp;"Video:"),CHAR(10))</f>
        <v>#N/A</v>
      </c>
      <c r="Q276" s="1" t="e">
        <f>HYPERLINK(_xlfn.TEXTBEFORE(_xlfn.TEXTAFTER(getmp3[[#This Row],[description]],"YouTube Music:"),CHAR(10)))</f>
        <v>#N/A</v>
      </c>
      <c r="R276" s="1" t="str">
        <f>HYPERLINK(_xlfn.TEXTBEFORE(_xlfn.TEXTAFTER(getmp3[[#This Row],[description]],"Spotify:"),CHAR(10)))</f>
        <v xml:space="preserve"> https://spoti.fi/3PgxQh8</v>
      </c>
      <c r="S276" s="1" t="str">
        <f>HYPERLINK(_xlfn.TEXTBEFORE(_xlfn.TEXTAFTER(getmp3[[#This Row],[description]],"Apple Music:"),CHAR(10)))</f>
        <v xml:space="preserve"> https://apple.co/3RoIjsU</v>
      </c>
      <c r="T276" s="1" t="e">
        <f>HYPERLINK(_xlfn.TEXTBEFORE(_xlfn.TEXTAFTER(getmp3[[#This Row],[description]], "JioSaavn:"),CHAR(10)))</f>
        <v>#N/A</v>
      </c>
      <c r="U276" s="1" t="e">
        <f>HYPERLINK(_xlfn.TEXTBEFORE(_xlfn.TEXTAFTER(getmp3[[#This Row],[description]], "Instagram Reel:"),CHAR(10)))</f>
        <v>#N/A</v>
      </c>
    </row>
    <row r="277" spans="1:21" hidden="1" x14ac:dyDescent="0.3">
      <c r="A277" t="s">
        <v>11</v>
      </c>
      <c r="B277" t="s">
        <v>2012</v>
      </c>
      <c r="C277" t="s">
        <v>2013</v>
      </c>
      <c r="D277" t="s">
        <v>2011</v>
      </c>
      <c r="E277" t="s">
        <v>16</v>
      </c>
      <c r="F277" t="s">
        <v>385</v>
      </c>
      <c r="G277" t="s">
        <v>2015</v>
      </c>
      <c r="H277" t="s">
        <v>2016</v>
      </c>
      <c r="I277" t="s">
        <v>2017</v>
      </c>
      <c r="J277" t="str" cm="1">
        <f t="array" ref="J2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7" t="str">
        <f>_xlfn.TEXTBEFORE(getmp3[[#This Row],[Title]],{":","(","-"})</f>
        <v xml:space="preserve">Jhumke </v>
      </c>
      <c r="L277" t="str">
        <f>_xlfn.TEXTBEFORE(_xlfn.TEXTAFTER(getmp3[[#This Row],[description]],{"Singer:","Artist:","Singer &amp; Lyrics:","Singer/Lyrics:","Singer"}),CHAR(10))</f>
        <v xml:space="preserve"> Karan Randhawa</v>
      </c>
      <c r="M277" t="str" cm="1">
        <f t="array" ref="M2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77" t="e">
        <f>_xlfn.TEXTBEFORE(_xlfn.TEXTAFTER(getmp3[[#This Row],[description]],"Composer:"),CHAR(10))</f>
        <v>#N/A</v>
      </c>
      <c r="O277" t="str">
        <f>_xlfn.TEXTBEFORE(_xlfn.TEXTAFTER(getmp3[[#This Row],[description]],CHAR(10)&amp;"Music:"),CHAR(10))</f>
        <v xml:space="preserve"> Raka</v>
      </c>
      <c r="P277" t="e">
        <f>_xlfn.TEXTBEFORE(_xlfn.TEXTAFTER(getmp3[[#This Row],[description]],CHAR(10)&amp;"Video:"),CHAR(10))</f>
        <v>#N/A</v>
      </c>
      <c r="Q277" s="1" t="e">
        <f>HYPERLINK(_xlfn.TEXTBEFORE(_xlfn.TEXTAFTER(getmp3[[#This Row],[description]],"YouTube Music:"),CHAR(10)))</f>
        <v>#N/A</v>
      </c>
      <c r="R277" s="1" t="str">
        <f>HYPERLINK(_xlfn.TEXTBEFORE(_xlfn.TEXTAFTER(getmp3[[#This Row],[description]],"Spotify:"),CHAR(10)))</f>
        <v xml:space="preserve"> https://spoti.fi/3A0Bs0U</v>
      </c>
      <c r="S277" s="1" t="str">
        <f>HYPERLINK(_xlfn.TEXTBEFORE(_xlfn.TEXTAFTER(getmp3[[#This Row],[description]],"Apple Music:"),CHAR(10)))</f>
        <v xml:space="preserve"> https://apple.co/3wdQ5gc</v>
      </c>
      <c r="T277" s="1" t="str">
        <f>HYPERLINK(_xlfn.TEXTBEFORE(_xlfn.TEXTAFTER(getmp3[[#This Row],[description]], "JioSaavn:"),CHAR(10)))</f>
        <v xml:space="preserve"> https://bit.ly/3PyNgNz</v>
      </c>
      <c r="U277" s="1" t="e">
        <f>HYPERLINK(_xlfn.TEXTBEFORE(_xlfn.TEXTAFTER(getmp3[[#This Row],[description]], "Instagram Reel:"),CHAR(10)))</f>
        <v>#N/A</v>
      </c>
    </row>
    <row r="278" spans="1:21" hidden="1" x14ac:dyDescent="0.3">
      <c r="A278" t="s">
        <v>11</v>
      </c>
      <c r="B278" t="s">
        <v>2019</v>
      </c>
      <c r="C278" t="s">
        <v>2020</v>
      </c>
      <c r="D278" t="s">
        <v>2018</v>
      </c>
      <c r="E278" t="s">
        <v>16</v>
      </c>
      <c r="F278" t="s">
        <v>1414</v>
      </c>
      <c r="G278" t="s">
        <v>2022</v>
      </c>
      <c r="H278" t="s">
        <v>2023</v>
      </c>
      <c r="I278" t="s">
        <v>2024</v>
      </c>
      <c r="J278" t="str" cm="1">
        <f t="array" ref="J2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8" t="str">
        <f>_xlfn.TEXTBEFORE(getmp3[[#This Row],[Title]],{":","(","-"})</f>
        <v xml:space="preserve">Hisab </v>
      </c>
      <c r="L278" t="str">
        <f>_xlfn.TEXTBEFORE(_xlfn.TEXTAFTER(getmp3[[#This Row],[description]],{"Singer:","Artist:","Singer &amp; Lyrics:","Singer/Lyrics:","Singer"}),CHAR(10))</f>
        <v xml:space="preserve"> Karan Randhawa</v>
      </c>
      <c r="M278" t="str" cm="1">
        <f t="array" ref="M2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78" t="e">
        <f>_xlfn.TEXTBEFORE(_xlfn.TEXTAFTER(getmp3[[#This Row],[description]],"Composer:"),CHAR(10))</f>
        <v>#N/A</v>
      </c>
      <c r="O278" t="str">
        <f>_xlfn.TEXTBEFORE(_xlfn.TEXTAFTER(getmp3[[#This Row],[description]],CHAR(10)&amp;"Music:"),CHAR(10))</f>
        <v xml:space="preserve"> ShowKidd </v>
      </c>
      <c r="P278" t="e">
        <f>_xlfn.TEXTBEFORE(_xlfn.TEXTAFTER(getmp3[[#This Row],[description]],CHAR(10)&amp;"Video:"),CHAR(10))</f>
        <v>#N/A</v>
      </c>
      <c r="Q278" s="1" t="e">
        <f>HYPERLINK(_xlfn.TEXTBEFORE(_xlfn.TEXTAFTER(getmp3[[#This Row],[description]],"YouTube Music:"),CHAR(10)))</f>
        <v>#N/A</v>
      </c>
      <c r="R278" s="1" t="str">
        <f>HYPERLINK(_xlfn.TEXTBEFORE(_xlfn.TEXTAFTER(getmp3[[#This Row],[description]],"Spotify:"),CHAR(10)))</f>
        <v xml:space="preserve"> https://spoti.fi/3A0Bs0U</v>
      </c>
      <c r="S278" s="1" t="str">
        <f>HYPERLINK(_xlfn.TEXTBEFORE(_xlfn.TEXTAFTER(getmp3[[#This Row],[description]],"Apple Music:"),CHAR(10)))</f>
        <v xml:space="preserve"> https://apple.co/3wdQ5gc</v>
      </c>
      <c r="T278" s="1" t="str">
        <f>HYPERLINK(_xlfn.TEXTBEFORE(_xlfn.TEXTAFTER(getmp3[[#This Row],[description]], "JioSaavn:"),CHAR(10)))</f>
        <v xml:space="preserve"> https://bit.ly/3PyNgNz</v>
      </c>
      <c r="U278" s="1" t="e">
        <f>HYPERLINK(_xlfn.TEXTBEFORE(_xlfn.TEXTAFTER(getmp3[[#This Row],[description]], "Instagram Reel:"),CHAR(10)))</f>
        <v>#N/A</v>
      </c>
    </row>
    <row r="279" spans="1:21" hidden="1" x14ac:dyDescent="0.3">
      <c r="A279" t="s">
        <v>11</v>
      </c>
      <c r="B279" t="s">
        <v>2026</v>
      </c>
      <c r="C279" t="s">
        <v>2027</v>
      </c>
      <c r="D279" t="s">
        <v>2025</v>
      </c>
      <c r="E279" t="s">
        <v>16</v>
      </c>
      <c r="F279" t="s">
        <v>2029</v>
      </c>
      <c r="G279" t="s">
        <v>2030</v>
      </c>
      <c r="H279" t="s">
        <v>2031</v>
      </c>
      <c r="I279" t="s">
        <v>2032</v>
      </c>
      <c r="J279" t="str" cm="1">
        <f t="array" ref="J2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79" t="str">
        <f>_xlfn.TEXTBEFORE(getmp3[[#This Row],[Title]],{":","(","-"})</f>
        <v xml:space="preserve">Zulfan </v>
      </c>
      <c r="L279" t="str">
        <f>_xlfn.TEXTBEFORE(_xlfn.TEXTAFTER(getmp3[[#This Row],[description]],{"Singer:","Artist:","Singer &amp; Lyrics:","Singer/Lyrics:","Singer"}),CHAR(10))</f>
        <v xml:space="preserve"> Karan Randhawa</v>
      </c>
      <c r="M279" t="str" cm="1">
        <f t="array" ref="M2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79" t="str">
        <f>_xlfn.TEXTBEFORE(_xlfn.TEXTAFTER(getmp3[[#This Row],[description]],"Composer:"),CHAR(10))</f>
        <v xml:space="preserve"> Karan Randhawa</v>
      </c>
      <c r="O279" t="str">
        <f>_xlfn.TEXTBEFORE(_xlfn.TEXTAFTER(getmp3[[#This Row],[description]],CHAR(10)&amp;"Music:"),CHAR(10))</f>
        <v xml:space="preserve"> ShowKidd </v>
      </c>
      <c r="P279" t="e">
        <f>_xlfn.TEXTBEFORE(_xlfn.TEXTAFTER(getmp3[[#This Row],[description]],CHAR(10)&amp;"Video:"),CHAR(10))</f>
        <v>#N/A</v>
      </c>
      <c r="Q279" s="1" t="e">
        <f>HYPERLINK(_xlfn.TEXTBEFORE(_xlfn.TEXTAFTER(getmp3[[#This Row],[description]],"YouTube Music:"),CHAR(10)))</f>
        <v>#N/A</v>
      </c>
      <c r="R279" s="1" t="str">
        <f>HYPERLINK(_xlfn.TEXTBEFORE(_xlfn.TEXTAFTER(getmp3[[#This Row],[description]],"Spotify:"),CHAR(10)))</f>
        <v xml:space="preserve"> https://spoti.fi/3A0Bs0U</v>
      </c>
      <c r="S279" s="1" t="str">
        <f>HYPERLINK(_xlfn.TEXTBEFORE(_xlfn.TEXTAFTER(getmp3[[#This Row],[description]],"Apple Music:"),CHAR(10)))</f>
        <v xml:space="preserve"> https://apple.co/3wdQ5gc</v>
      </c>
      <c r="T279" s="1" t="str">
        <f>HYPERLINK(_xlfn.TEXTBEFORE(_xlfn.TEXTAFTER(getmp3[[#This Row],[description]], "JioSaavn:"),CHAR(10)))</f>
        <v xml:space="preserve"> https://bit.ly/3PyNgNz</v>
      </c>
      <c r="U279" s="1" t="e">
        <f>HYPERLINK(_xlfn.TEXTBEFORE(_xlfn.TEXTAFTER(getmp3[[#This Row],[description]], "Instagram Reel:"),CHAR(10)))</f>
        <v>#N/A</v>
      </c>
    </row>
    <row r="280" spans="1:21" hidden="1" x14ac:dyDescent="0.3">
      <c r="A280" t="s">
        <v>11</v>
      </c>
      <c r="B280" t="s">
        <v>2034</v>
      </c>
      <c r="C280" t="s">
        <v>2035</v>
      </c>
      <c r="D280" t="s">
        <v>2033</v>
      </c>
      <c r="E280" t="s">
        <v>16</v>
      </c>
      <c r="F280" t="s">
        <v>780</v>
      </c>
      <c r="G280" t="s">
        <v>2037</v>
      </c>
      <c r="H280" t="s">
        <v>2038</v>
      </c>
      <c r="I280" t="s">
        <v>783</v>
      </c>
      <c r="J280" t="str" cm="1">
        <f t="array" ref="J2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0" t="str">
        <f>_xlfn.TEXTBEFORE(getmp3[[#This Row],[Title]],{":","(","-"})</f>
        <v xml:space="preserve">Eyes On You </v>
      </c>
      <c r="L280" t="str">
        <f>_xlfn.TEXTBEFORE(_xlfn.TEXTAFTER(getmp3[[#This Row],[description]],{"Singer:","Artist:","Singer &amp; Lyrics:","Singer/Lyrics:","Singer"}),CHAR(10))</f>
        <v xml:space="preserve"> Karan Randhawa</v>
      </c>
      <c r="M280" t="str" cm="1">
        <f t="array" ref="M2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0" t="str">
        <f>_xlfn.TEXTBEFORE(_xlfn.TEXTAFTER(getmp3[[#This Row],[description]],"Composer:"),CHAR(10))</f>
        <v xml:space="preserve"> Karan Randhawa</v>
      </c>
      <c r="O280" t="str">
        <f>_xlfn.TEXTBEFORE(_xlfn.TEXTAFTER(getmp3[[#This Row],[description]],CHAR(10)&amp;"Music:"),CHAR(10))</f>
        <v xml:space="preserve"> ShowKidd </v>
      </c>
      <c r="P280" t="e">
        <f>_xlfn.TEXTBEFORE(_xlfn.TEXTAFTER(getmp3[[#This Row],[description]],CHAR(10)&amp;"Video:"),CHAR(10))</f>
        <v>#N/A</v>
      </c>
      <c r="Q280" s="1" t="e">
        <f>HYPERLINK(_xlfn.TEXTBEFORE(_xlfn.TEXTAFTER(getmp3[[#This Row],[description]],"YouTube Music:"),CHAR(10)))</f>
        <v>#N/A</v>
      </c>
      <c r="R280" s="1" t="str">
        <f>HYPERLINK(_xlfn.TEXTBEFORE(_xlfn.TEXTAFTER(getmp3[[#This Row],[description]],"Spotify:"),CHAR(10)))</f>
        <v xml:space="preserve"> https://spoti.fi/3A0Bs0U</v>
      </c>
      <c r="S280" s="1" t="str">
        <f>HYPERLINK(_xlfn.TEXTBEFORE(_xlfn.TEXTAFTER(getmp3[[#This Row],[description]],"Apple Music:"),CHAR(10)))</f>
        <v xml:space="preserve"> https://apple.co/3wdQ5gc</v>
      </c>
      <c r="T280" s="1" t="str">
        <f>HYPERLINK(_xlfn.TEXTBEFORE(_xlfn.TEXTAFTER(getmp3[[#This Row],[description]], "JioSaavn:"),CHAR(10)))</f>
        <v xml:space="preserve"> https://bit.ly/3PyNgNz</v>
      </c>
      <c r="U280" s="1" t="e">
        <f>HYPERLINK(_xlfn.TEXTBEFORE(_xlfn.TEXTAFTER(getmp3[[#This Row],[description]], "Instagram Reel:"),CHAR(10)))</f>
        <v>#N/A</v>
      </c>
    </row>
    <row r="281" spans="1:21" hidden="1" x14ac:dyDescent="0.3">
      <c r="A281" t="s">
        <v>11</v>
      </c>
      <c r="B281" t="s">
        <v>2040</v>
      </c>
      <c r="C281" t="s">
        <v>2020</v>
      </c>
      <c r="D281" t="s">
        <v>2039</v>
      </c>
      <c r="E281" t="s">
        <v>16</v>
      </c>
      <c r="F281" t="s">
        <v>593</v>
      </c>
      <c r="G281" t="s">
        <v>2042</v>
      </c>
      <c r="H281" t="s">
        <v>2043</v>
      </c>
      <c r="I281" t="s">
        <v>2044</v>
      </c>
      <c r="J281" t="str" cm="1">
        <f t="array" ref="J2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1" t="str">
        <f>_xlfn.TEXTBEFORE(getmp3[[#This Row],[Title]],{":","(","-"})</f>
        <v xml:space="preserve">Average </v>
      </c>
      <c r="L281" t="str">
        <f>_xlfn.TEXTBEFORE(_xlfn.TEXTAFTER(getmp3[[#This Row],[description]],{"Singer:","Artist:","Singer &amp; Lyrics:","Singer/Lyrics:","Singer"}),CHAR(10))</f>
        <v xml:space="preserve"> Karan Randhawa</v>
      </c>
      <c r="M281" t="str" cm="1">
        <f t="array" ref="M2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1" t="e">
        <f>_xlfn.TEXTBEFORE(_xlfn.TEXTAFTER(getmp3[[#This Row],[description]],"Composer:"),CHAR(10))</f>
        <v>#N/A</v>
      </c>
      <c r="O281" t="str">
        <f>_xlfn.TEXTBEFORE(_xlfn.TEXTAFTER(getmp3[[#This Row],[description]],CHAR(10)&amp;"Music:"),CHAR(10))</f>
        <v xml:space="preserve"> ShowKidd </v>
      </c>
      <c r="P281" t="e">
        <f>_xlfn.TEXTBEFORE(_xlfn.TEXTAFTER(getmp3[[#This Row],[description]],CHAR(10)&amp;"Video:"),CHAR(10))</f>
        <v>#N/A</v>
      </c>
      <c r="Q281" s="1" t="e">
        <f>HYPERLINK(_xlfn.TEXTBEFORE(_xlfn.TEXTAFTER(getmp3[[#This Row],[description]],"YouTube Music:"),CHAR(10)))</f>
        <v>#N/A</v>
      </c>
      <c r="R281" s="1" t="str">
        <f>HYPERLINK(_xlfn.TEXTBEFORE(_xlfn.TEXTAFTER(getmp3[[#This Row],[description]],"Spotify:"),CHAR(10)))</f>
        <v xml:space="preserve"> https://spoti.fi/3A0Bs0U</v>
      </c>
      <c r="S281" s="1" t="str">
        <f>HYPERLINK(_xlfn.TEXTBEFORE(_xlfn.TEXTAFTER(getmp3[[#This Row],[description]],"Apple Music:"),CHAR(10)))</f>
        <v xml:space="preserve"> https://apple.co/3wdQ5gc</v>
      </c>
      <c r="T281" s="1" t="str">
        <f>HYPERLINK(_xlfn.TEXTBEFORE(_xlfn.TEXTAFTER(getmp3[[#This Row],[description]], "JioSaavn:"),CHAR(10)))</f>
        <v xml:space="preserve"> https://bit.ly/3PyNgNz</v>
      </c>
      <c r="U281" s="1" t="e">
        <f>HYPERLINK(_xlfn.TEXTBEFORE(_xlfn.TEXTAFTER(getmp3[[#This Row],[description]], "Instagram Reel:"),CHAR(10)))</f>
        <v>#N/A</v>
      </c>
    </row>
    <row r="282" spans="1:21" hidden="1" x14ac:dyDescent="0.3">
      <c r="A282" t="s">
        <v>11</v>
      </c>
      <c r="B282" t="s">
        <v>2046</v>
      </c>
      <c r="C282" t="s">
        <v>2047</v>
      </c>
      <c r="D282" t="s">
        <v>2045</v>
      </c>
      <c r="E282" t="s">
        <v>16</v>
      </c>
      <c r="F282" t="s">
        <v>795</v>
      </c>
      <c r="G282" t="s">
        <v>2049</v>
      </c>
      <c r="H282" t="s">
        <v>2050</v>
      </c>
      <c r="I282" t="s">
        <v>2051</v>
      </c>
      <c r="J282" t="str" cm="1">
        <f t="array" ref="J2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2" t="str">
        <f>_xlfn.TEXTBEFORE(getmp3[[#This Row],[Title]],{":","(","-"})</f>
        <v xml:space="preserve">Bunk </v>
      </c>
      <c r="L282" t="str">
        <f>_xlfn.TEXTBEFORE(_xlfn.TEXTAFTER(getmp3[[#This Row],[description]],{"Singer:","Artist:","Singer &amp; Lyrics:","Singer/Lyrics:","Singer"}),CHAR(10))</f>
        <v xml:space="preserve"> Karan Randhawa</v>
      </c>
      <c r="M282" t="str" cm="1">
        <f t="array" ref="M2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2" t="str">
        <f>_xlfn.TEXTBEFORE(_xlfn.TEXTAFTER(getmp3[[#This Row],[description]],"Composer:"),CHAR(10))</f>
        <v xml:space="preserve"> Karan Randhawa</v>
      </c>
      <c r="O282" t="str">
        <f>_xlfn.TEXTBEFORE(_xlfn.TEXTAFTER(getmp3[[#This Row],[description]],CHAR(10)&amp;"Music:"),CHAR(10))</f>
        <v xml:space="preserve"> ShowKidd </v>
      </c>
      <c r="P282" t="e">
        <f>_xlfn.TEXTBEFORE(_xlfn.TEXTAFTER(getmp3[[#This Row],[description]],CHAR(10)&amp;"Video:"),CHAR(10))</f>
        <v>#N/A</v>
      </c>
      <c r="Q282" s="1" t="e">
        <f>HYPERLINK(_xlfn.TEXTBEFORE(_xlfn.TEXTAFTER(getmp3[[#This Row],[description]],"YouTube Music:"),CHAR(10)))</f>
        <v>#N/A</v>
      </c>
      <c r="R282" s="1" t="str">
        <f>HYPERLINK(_xlfn.TEXTBEFORE(_xlfn.TEXTAFTER(getmp3[[#This Row],[description]],"Spotify:"),CHAR(10)))</f>
        <v xml:space="preserve"> https://spoti.fi/3A0Bs0U</v>
      </c>
      <c r="S282" s="1" t="str">
        <f>HYPERLINK(_xlfn.TEXTBEFORE(_xlfn.TEXTAFTER(getmp3[[#This Row],[description]],"Apple Music:"),CHAR(10)))</f>
        <v xml:space="preserve"> https://apple.co/3wdQ5gc</v>
      </c>
      <c r="T282" s="1" t="str">
        <f>HYPERLINK(_xlfn.TEXTBEFORE(_xlfn.TEXTAFTER(getmp3[[#This Row],[description]], "JioSaavn:"),CHAR(10)))</f>
        <v xml:space="preserve"> https://bit.ly/3PyNgNz</v>
      </c>
      <c r="U282" s="1" t="e">
        <f>HYPERLINK(_xlfn.TEXTBEFORE(_xlfn.TEXTAFTER(getmp3[[#This Row],[description]], "Instagram Reel:"),CHAR(10)))</f>
        <v>#N/A</v>
      </c>
    </row>
    <row r="283" spans="1:21" hidden="1" x14ac:dyDescent="0.3">
      <c r="A283" t="s">
        <v>11</v>
      </c>
      <c r="B283" t="s">
        <v>2053</v>
      </c>
      <c r="C283" t="s">
        <v>2054</v>
      </c>
      <c r="D283" t="s">
        <v>2052</v>
      </c>
      <c r="E283" t="s">
        <v>16</v>
      </c>
      <c r="F283" t="s">
        <v>1168</v>
      </c>
      <c r="G283" t="s">
        <v>2056</v>
      </c>
      <c r="H283" t="s">
        <v>2057</v>
      </c>
      <c r="I283" t="s">
        <v>2058</v>
      </c>
      <c r="J283" t="str" cm="1">
        <f t="array" ref="J2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3" t="str">
        <f>_xlfn.TEXTBEFORE(getmp3[[#This Row],[Title]],{":","(","-"})</f>
        <v xml:space="preserve">Jhumke </v>
      </c>
      <c r="L283" t="str">
        <f>_xlfn.TEXTBEFORE(_xlfn.TEXTAFTER(getmp3[[#This Row],[description]],{"Singer:","Artist:","Singer &amp; Lyrics:","Singer/Lyrics:","Singer"}),CHAR(10))</f>
        <v xml:space="preserve"> Karan Randhawa</v>
      </c>
      <c r="M283" t="str" cm="1">
        <f t="array" ref="M2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3" t="e">
        <f>_xlfn.TEXTBEFORE(_xlfn.TEXTAFTER(getmp3[[#This Row],[description]],"Composer:"),CHAR(10))</f>
        <v>#N/A</v>
      </c>
      <c r="O283" t="str">
        <f>_xlfn.TEXTBEFORE(_xlfn.TEXTAFTER(getmp3[[#This Row],[description]],CHAR(10)&amp;"Music:"),CHAR(10))</f>
        <v xml:space="preserve"> ShowKidd </v>
      </c>
      <c r="P283" t="e">
        <f>_xlfn.TEXTBEFORE(_xlfn.TEXTAFTER(getmp3[[#This Row],[description]],CHAR(10)&amp;"Video:"),CHAR(10))</f>
        <v>#N/A</v>
      </c>
      <c r="Q283" s="1" t="e">
        <f>HYPERLINK(_xlfn.TEXTBEFORE(_xlfn.TEXTAFTER(getmp3[[#This Row],[description]],"YouTube Music:"),CHAR(10)))</f>
        <v>#N/A</v>
      </c>
      <c r="R283" s="1" t="str">
        <f>HYPERLINK(_xlfn.TEXTBEFORE(_xlfn.TEXTAFTER(getmp3[[#This Row],[description]],"Spotify:"),CHAR(10)))</f>
        <v xml:space="preserve"> https://spoti.fi/3A0Bs0U</v>
      </c>
      <c r="S283" s="1" t="str">
        <f>HYPERLINK(_xlfn.TEXTBEFORE(_xlfn.TEXTAFTER(getmp3[[#This Row],[description]],"Apple Music:"),CHAR(10)))</f>
        <v xml:space="preserve"> https://apple.co/3wdQ5gc</v>
      </c>
      <c r="T283" s="1" t="str">
        <f>HYPERLINK(_xlfn.TEXTBEFORE(_xlfn.TEXTAFTER(getmp3[[#This Row],[description]], "JioSaavn:"),CHAR(10)))</f>
        <v xml:space="preserve"> https://bit.ly/3PyNgNz</v>
      </c>
      <c r="U283" s="1" t="e">
        <f>HYPERLINK(_xlfn.TEXTBEFORE(_xlfn.TEXTAFTER(getmp3[[#This Row],[description]], "Instagram Reel:"),CHAR(10)))</f>
        <v>#N/A</v>
      </c>
    </row>
    <row r="284" spans="1:21" hidden="1" x14ac:dyDescent="0.3">
      <c r="A284" t="s">
        <v>11</v>
      </c>
      <c r="B284" t="s">
        <v>2060</v>
      </c>
      <c r="C284" t="s">
        <v>2061</v>
      </c>
      <c r="D284" t="s">
        <v>2059</v>
      </c>
      <c r="E284" t="s">
        <v>16</v>
      </c>
      <c r="F284" t="s">
        <v>2063</v>
      </c>
      <c r="G284" t="s">
        <v>2064</v>
      </c>
      <c r="H284" t="s">
        <v>2065</v>
      </c>
      <c r="I284" t="s">
        <v>2066</v>
      </c>
      <c r="J284" t="str" cm="1">
        <f t="array" ref="J2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4" t="str">
        <f>_xlfn.TEXTBEFORE(getmp3[[#This Row],[Title]],{":","(","-"})</f>
        <v xml:space="preserve">XYZ </v>
      </c>
      <c r="L284" t="str">
        <f>_xlfn.TEXTBEFORE(_xlfn.TEXTAFTER(getmp3[[#This Row],[description]],{"Singer:","Artist:","Singer &amp; Lyrics:","Singer/Lyrics:","Singer"}),CHAR(10))</f>
        <v xml:space="preserve"> Karan Randhawa</v>
      </c>
      <c r="M284" t="str" cm="1">
        <f t="array" ref="M2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4" t="e">
        <f>_xlfn.TEXTBEFORE(_xlfn.TEXTAFTER(getmp3[[#This Row],[description]],"Composer:"),CHAR(10))</f>
        <v>#N/A</v>
      </c>
      <c r="O284" t="str">
        <f>_xlfn.TEXTBEFORE(_xlfn.TEXTAFTER(getmp3[[#This Row],[description]],CHAR(10)&amp;"Music:"),CHAR(10))</f>
        <v xml:space="preserve"> ShowKidd </v>
      </c>
      <c r="P284" t="e">
        <f>_xlfn.TEXTBEFORE(_xlfn.TEXTAFTER(getmp3[[#This Row],[description]],CHAR(10)&amp;"Video:"),CHAR(10))</f>
        <v>#N/A</v>
      </c>
      <c r="Q284" s="1" t="e">
        <f>HYPERLINK(_xlfn.TEXTBEFORE(_xlfn.TEXTAFTER(getmp3[[#This Row],[description]],"YouTube Music:"),CHAR(10)))</f>
        <v>#N/A</v>
      </c>
      <c r="R284" s="1" t="str">
        <f>HYPERLINK(_xlfn.TEXTBEFORE(_xlfn.TEXTAFTER(getmp3[[#This Row],[description]],"Spotify:"),CHAR(10)))</f>
        <v xml:space="preserve"> https://spoti.fi/3A0Bs0U</v>
      </c>
      <c r="S284" s="1" t="str">
        <f>HYPERLINK(_xlfn.TEXTBEFORE(_xlfn.TEXTAFTER(getmp3[[#This Row],[description]],"Apple Music:"),CHAR(10)))</f>
        <v xml:space="preserve"> https://apple.co/3wdQ5gc</v>
      </c>
      <c r="T284" s="1" t="str">
        <f>HYPERLINK(_xlfn.TEXTBEFORE(_xlfn.TEXTAFTER(getmp3[[#This Row],[description]], "JioSaavn:"),CHAR(10)))</f>
        <v xml:space="preserve"> https://bit.ly/3PyNgNz</v>
      </c>
      <c r="U284" s="1" t="e">
        <f>HYPERLINK(_xlfn.TEXTBEFORE(_xlfn.TEXTAFTER(getmp3[[#This Row],[description]], "Instagram Reel:"),CHAR(10)))</f>
        <v>#N/A</v>
      </c>
    </row>
    <row r="285" spans="1:21" hidden="1" x14ac:dyDescent="0.3">
      <c r="A285" t="s">
        <v>11</v>
      </c>
      <c r="B285" t="s">
        <v>2068</v>
      </c>
      <c r="C285" t="s">
        <v>2054</v>
      </c>
      <c r="D285" t="s">
        <v>2067</v>
      </c>
      <c r="E285" t="s">
        <v>16</v>
      </c>
      <c r="F285" t="s">
        <v>780</v>
      </c>
      <c r="G285" t="s">
        <v>2070</v>
      </c>
      <c r="H285" t="s">
        <v>2071</v>
      </c>
      <c r="I285" t="s">
        <v>2072</v>
      </c>
      <c r="J285" t="str" cm="1">
        <f t="array" ref="J2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5" t="str">
        <f>_xlfn.TEXTBEFORE(getmp3[[#This Row],[Title]],{":","(","-"})</f>
        <v xml:space="preserve">Dooron Dooron </v>
      </c>
      <c r="L285" t="str">
        <f>_xlfn.TEXTBEFORE(_xlfn.TEXTAFTER(getmp3[[#This Row],[description]],{"Singer:","Artist:","Singer &amp; Lyrics:","Singer/Lyrics:","Singer"}),CHAR(10))</f>
        <v xml:space="preserve"> Karan Randhawa</v>
      </c>
      <c r="M285" t="str" cm="1">
        <f t="array" ref="M2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5" t="e">
        <f>_xlfn.TEXTBEFORE(_xlfn.TEXTAFTER(getmp3[[#This Row],[description]],"Composer:"),CHAR(10))</f>
        <v>#N/A</v>
      </c>
      <c r="O285" t="str">
        <f>_xlfn.TEXTBEFORE(_xlfn.TEXTAFTER(getmp3[[#This Row],[description]],CHAR(10)&amp;"Music:"),CHAR(10))</f>
        <v xml:space="preserve"> ShowKidd </v>
      </c>
      <c r="P285" t="e">
        <f>_xlfn.TEXTBEFORE(_xlfn.TEXTAFTER(getmp3[[#This Row],[description]],CHAR(10)&amp;"Video:"),CHAR(10))</f>
        <v>#N/A</v>
      </c>
      <c r="Q285" s="1" t="e">
        <f>HYPERLINK(_xlfn.TEXTBEFORE(_xlfn.TEXTAFTER(getmp3[[#This Row],[description]],"YouTube Music:"),CHAR(10)))</f>
        <v>#N/A</v>
      </c>
      <c r="R285" s="1" t="str">
        <f>HYPERLINK(_xlfn.TEXTBEFORE(_xlfn.TEXTAFTER(getmp3[[#This Row],[description]],"Spotify:"),CHAR(10)))</f>
        <v xml:space="preserve"> https://spoti.fi/3A0Bs0U</v>
      </c>
      <c r="S285" s="1" t="str">
        <f>HYPERLINK(_xlfn.TEXTBEFORE(_xlfn.TEXTAFTER(getmp3[[#This Row],[description]],"Apple Music:"),CHAR(10)))</f>
        <v xml:space="preserve"> https://apple.co/3wdQ5gc</v>
      </c>
      <c r="T285" s="1" t="str">
        <f>HYPERLINK(_xlfn.TEXTBEFORE(_xlfn.TEXTAFTER(getmp3[[#This Row],[description]], "JioSaavn:"),CHAR(10)))</f>
        <v xml:space="preserve"> https://bit.ly/3PyNgNz</v>
      </c>
      <c r="U285" s="1" t="e">
        <f>HYPERLINK(_xlfn.TEXTBEFORE(_xlfn.TEXTAFTER(getmp3[[#This Row],[description]], "Instagram Reel:"),CHAR(10)))</f>
        <v>#N/A</v>
      </c>
    </row>
    <row r="286" spans="1:21" hidden="1" x14ac:dyDescent="0.3">
      <c r="A286" t="s">
        <v>11</v>
      </c>
      <c r="B286" t="s">
        <v>2074</v>
      </c>
      <c r="C286" t="s">
        <v>2075</v>
      </c>
      <c r="D286" t="s">
        <v>2073</v>
      </c>
      <c r="E286" t="s">
        <v>16</v>
      </c>
      <c r="F286" t="s">
        <v>353</v>
      </c>
      <c r="G286" t="s">
        <v>2077</v>
      </c>
      <c r="H286" t="s">
        <v>2078</v>
      </c>
      <c r="I286" t="s">
        <v>2079</v>
      </c>
      <c r="J286" t="str" cm="1">
        <f t="array" ref="J2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6" t="str">
        <f>_xlfn.TEXTBEFORE(getmp3[[#This Row],[Title]],{":","(","-"})</f>
        <v xml:space="preserve">Ghoda </v>
      </c>
      <c r="L286" t="str">
        <f>_xlfn.TEXTBEFORE(_xlfn.TEXTAFTER(getmp3[[#This Row],[description]],{"Singer:","Artist:","Singer &amp; Lyrics:","Singer/Lyrics:","Singer"}),CHAR(10))</f>
        <v xml:space="preserve"> Karan Randhawa</v>
      </c>
      <c r="M286" t="str" cm="1">
        <f t="array" ref="M2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286" t="e">
        <f>_xlfn.TEXTBEFORE(_xlfn.TEXTAFTER(getmp3[[#This Row],[description]],"Composer:"),CHAR(10))</f>
        <v>#N/A</v>
      </c>
      <c r="O286" t="str">
        <f>_xlfn.TEXTBEFORE(_xlfn.TEXTAFTER(getmp3[[#This Row],[description]],CHAR(10)&amp;"Music:"),CHAR(10))</f>
        <v xml:space="preserve"> ShowKidd </v>
      </c>
      <c r="P286" t="e">
        <f>_xlfn.TEXTBEFORE(_xlfn.TEXTAFTER(getmp3[[#This Row],[description]],CHAR(10)&amp;"Video:"),CHAR(10))</f>
        <v>#N/A</v>
      </c>
      <c r="Q286" s="1" t="e">
        <f>HYPERLINK(_xlfn.TEXTBEFORE(_xlfn.TEXTAFTER(getmp3[[#This Row],[description]],"YouTube Music:"),CHAR(10)))</f>
        <v>#N/A</v>
      </c>
      <c r="R286" s="1" t="str">
        <f>HYPERLINK(_xlfn.TEXTBEFORE(_xlfn.TEXTAFTER(getmp3[[#This Row],[description]],"Spotify:"),CHAR(10)))</f>
        <v xml:space="preserve"> https://spoti.fi/3A0Bs0U</v>
      </c>
      <c r="S286" s="1" t="str">
        <f>HYPERLINK(_xlfn.TEXTBEFORE(_xlfn.TEXTAFTER(getmp3[[#This Row],[description]],"Apple Music:"),CHAR(10)))</f>
        <v xml:space="preserve"> https://apple.co/3wdQ5gc</v>
      </c>
      <c r="T286" s="1" t="str">
        <f>HYPERLINK(_xlfn.TEXTBEFORE(_xlfn.TEXTAFTER(getmp3[[#This Row],[description]], "JioSaavn:"),CHAR(10)))</f>
        <v xml:space="preserve"> https://bit.ly/3PyNgNz</v>
      </c>
      <c r="U286" s="1" t="e">
        <f>HYPERLINK(_xlfn.TEXTBEFORE(_xlfn.TEXTAFTER(getmp3[[#This Row],[description]], "Instagram Reel:"),CHAR(10)))</f>
        <v>#N/A</v>
      </c>
    </row>
    <row r="287" spans="1:21" hidden="1" x14ac:dyDescent="0.3">
      <c r="A287" t="s">
        <v>11</v>
      </c>
      <c r="B287" t="s">
        <v>2081</v>
      </c>
      <c r="C287" t="s">
        <v>2082</v>
      </c>
      <c r="D287" t="s">
        <v>2080</v>
      </c>
      <c r="E287" t="s">
        <v>16</v>
      </c>
      <c r="F287" t="s">
        <v>593</v>
      </c>
      <c r="G287" t="s">
        <v>2084</v>
      </c>
      <c r="H287" t="s">
        <v>2085</v>
      </c>
      <c r="I287" t="s">
        <v>2086</v>
      </c>
      <c r="J287" t="str" cm="1">
        <f t="array" ref="J2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7" t="str">
        <f>_xlfn.TEXTBEFORE(getmp3[[#This Row],[Title]],{":","(","-"})</f>
        <v xml:space="preserve">Guitar </v>
      </c>
      <c r="L287" t="str">
        <f>_xlfn.TEXTBEFORE(_xlfn.TEXTAFTER(getmp3[[#This Row],[description]],{"Singer:","Artist:","Singer &amp; Lyrics:","Singer/Lyrics:","Singer"}),CHAR(10))</f>
        <v xml:space="preserve"> Karan Randhawa</v>
      </c>
      <c r="M287" t="str" cm="1">
        <f t="array" ref="M2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287" t="str">
        <f>_xlfn.TEXTBEFORE(_xlfn.TEXTAFTER(getmp3[[#This Row],[description]],"Composer:"),CHAR(10))</f>
        <v xml:space="preserve"> Fateh Shergill</v>
      </c>
      <c r="O287" t="str">
        <f>_xlfn.TEXTBEFORE(_xlfn.TEXTAFTER(getmp3[[#This Row],[description]],CHAR(10)&amp;"Music:"),CHAR(10))</f>
        <v xml:space="preserve"> V Barot</v>
      </c>
      <c r="P287" t="e">
        <f>_xlfn.TEXTBEFORE(_xlfn.TEXTAFTER(getmp3[[#This Row],[description]],CHAR(10)&amp;"Video:"),CHAR(10))</f>
        <v>#N/A</v>
      </c>
      <c r="Q287" s="1" t="e">
        <f>HYPERLINK(_xlfn.TEXTBEFORE(_xlfn.TEXTAFTER(getmp3[[#This Row],[description]],"YouTube Music:"),CHAR(10)))</f>
        <v>#N/A</v>
      </c>
      <c r="R287" s="1" t="str">
        <f>HYPERLINK(_xlfn.TEXTBEFORE(_xlfn.TEXTAFTER(getmp3[[#This Row],[description]],"Spotify:"),CHAR(10)))</f>
        <v xml:space="preserve"> https://spoti.fi/3A0Bs0U</v>
      </c>
      <c r="S287" s="1" t="str">
        <f>HYPERLINK(_xlfn.TEXTBEFORE(_xlfn.TEXTAFTER(getmp3[[#This Row],[description]],"Apple Music:"),CHAR(10)))</f>
        <v xml:space="preserve"> https://apple.co/3wdQ5gc</v>
      </c>
      <c r="T287" s="1" t="str">
        <f>HYPERLINK(_xlfn.TEXTBEFORE(_xlfn.TEXTAFTER(getmp3[[#This Row],[description]], "JioSaavn:"),CHAR(10)))</f>
        <v xml:space="preserve"> https://bit.ly/3PyNgNz</v>
      </c>
      <c r="U287" s="1" t="e">
        <f>HYPERLINK(_xlfn.TEXTBEFORE(_xlfn.TEXTAFTER(getmp3[[#This Row],[description]], "Instagram Reel:"),CHAR(10)))</f>
        <v>#N/A</v>
      </c>
    </row>
    <row r="288" spans="1:21" hidden="1" x14ac:dyDescent="0.3">
      <c r="A288" t="s">
        <v>11</v>
      </c>
      <c r="B288" t="s">
        <v>2088</v>
      </c>
      <c r="C288" t="s">
        <v>2089</v>
      </c>
      <c r="D288" t="s">
        <v>2087</v>
      </c>
      <c r="E288" t="s">
        <v>16</v>
      </c>
      <c r="F288" t="s">
        <v>17</v>
      </c>
      <c r="G288" t="s">
        <v>2091</v>
      </c>
      <c r="H288" t="s">
        <v>2092</v>
      </c>
      <c r="I288" t="s">
        <v>2093</v>
      </c>
      <c r="J288" t="str" cm="1">
        <f t="array" ref="J2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8" t="str">
        <f>_xlfn.TEXTBEFORE(getmp3[[#This Row],[Title]],{":","(","-"})</f>
        <v xml:space="preserve">Zalma </v>
      </c>
      <c r="L288" t="str">
        <f>_xlfn.TEXTBEFORE(_xlfn.TEXTAFTER(getmp3[[#This Row],[description]],{"Singer:","Artist:","Singer &amp; Lyrics:","Singer/Lyrics:","Singer"}),CHAR(10))</f>
        <v xml:space="preserve"> Priya</v>
      </c>
      <c r="M288" t="str" cm="1">
        <f t="array" ref="M2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Fateh Shergill</v>
      </c>
      <c r="N288" t="e">
        <f>_xlfn.TEXTBEFORE(_xlfn.TEXTAFTER(getmp3[[#This Row],[description]],"Composer:"),CHAR(10))</f>
        <v>#N/A</v>
      </c>
      <c r="O288" t="str">
        <f>_xlfn.TEXTBEFORE(_xlfn.TEXTAFTER(getmp3[[#This Row],[description]],CHAR(10)&amp;"Music:"),CHAR(10))</f>
        <v xml:space="preserve"> V Barot </v>
      </c>
      <c r="P288" t="e">
        <f>_xlfn.TEXTBEFORE(_xlfn.TEXTAFTER(getmp3[[#This Row],[description]],CHAR(10)&amp;"Video:"),CHAR(10))</f>
        <v>#N/A</v>
      </c>
      <c r="Q288" s="1" t="e">
        <f>HYPERLINK(_xlfn.TEXTBEFORE(_xlfn.TEXTAFTER(getmp3[[#This Row],[description]],"YouTube Music:"),CHAR(10)))</f>
        <v>#N/A</v>
      </c>
      <c r="R288" s="1" t="str">
        <f>HYPERLINK(_xlfn.TEXTBEFORE(_xlfn.TEXTAFTER(getmp3[[#This Row],[description]],"Spotify:"),CHAR(10)))</f>
        <v xml:space="preserve"> https://spoti.fi/3QdOfnE</v>
      </c>
      <c r="S288" s="1" t="str">
        <f>HYPERLINK(_xlfn.TEXTBEFORE(_xlfn.TEXTAFTER(getmp3[[#This Row],[description]],"Apple Music:"),CHAR(10)))</f>
        <v xml:space="preserve"> https://apple.co/3pocsvK</v>
      </c>
      <c r="T288" s="1" t="e">
        <f>HYPERLINK(_xlfn.TEXTBEFORE(_xlfn.TEXTAFTER(getmp3[[#This Row],[description]], "JioSaavn:"),CHAR(10)))</f>
        <v>#N/A</v>
      </c>
      <c r="U288" s="1" t="e">
        <f>HYPERLINK(_xlfn.TEXTBEFORE(_xlfn.TEXTAFTER(getmp3[[#This Row],[description]], "Instagram Reel:"),CHAR(10)))</f>
        <v>#N/A</v>
      </c>
    </row>
    <row r="289" spans="1:21" x14ac:dyDescent="0.3">
      <c r="A289" t="s">
        <v>11</v>
      </c>
      <c r="B289" t="s">
        <v>2095</v>
      </c>
      <c r="C289" t="s">
        <v>2096</v>
      </c>
      <c r="D289" t="s">
        <v>2094</v>
      </c>
      <c r="E289" t="s">
        <v>16</v>
      </c>
      <c r="F289" t="s">
        <v>578</v>
      </c>
      <c r="G289" t="s">
        <v>2098</v>
      </c>
      <c r="H289" t="s">
        <v>2099</v>
      </c>
      <c r="I289" t="s">
        <v>2100</v>
      </c>
      <c r="J289" t="str" cm="1">
        <f t="array" ref="J2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89" t="str">
        <f>_xlfn.TEXTBEFORE(getmp3[[#This Row],[Title]],{":","(","-"})</f>
        <v xml:space="preserve">Haye Vee </v>
      </c>
      <c r="L289" t="str">
        <f>_xlfn.TEXTBEFORE(_xlfn.TEXTAFTER(getmp3[[#This Row],[description]],{"Singer :","Artist:","Singer &amp; Lyrics:","Singer/Lyrics:","Singer"}),CHAR(10))</f>
        <v xml:space="preserve"> Love Lohka</v>
      </c>
      <c r="M289" t="str" cm="1">
        <f t="array" ref="M2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Love Lohka , Kinda Sandhu</v>
      </c>
      <c r="N289" t="e">
        <f>_xlfn.TEXTBEFORE(_xlfn.TEXTAFTER(getmp3[[#This Row],[description]],"Composer:"),CHAR(10))</f>
        <v>#N/A</v>
      </c>
      <c r="O289" t="str">
        <f>_xlfn.TEXTBEFORE(_xlfn.TEXTAFTER(getmp3[[#This Row],[description]],CHAR(10)&amp;"Music :"),CHAR(10))</f>
        <v xml:space="preserve"> Mind Frique</v>
      </c>
      <c r="P289" t="e">
        <f>_xlfn.TEXTBEFORE(_xlfn.TEXTAFTER(getmp3[[#This Row],[description]],CHAR(10)&amp;"Video:"),CHAR(10))</f>
        <v>#N/A</v>
      </c>
      <c r="Q289" s="1" t="e">
        <f>HYPERLINK(_xlfn.TEXTBEFORE(_xlfn.TEXTAFTER(getmp3[[#This Row],[description]],"YouTube Music:"),CHAR(10)))</f>
        <v>#N/A</v>
      </c>
      <c r="R289" s="1" t="e">
        <f>HYPERLINK(_xlfn.TEXTBEFORE(_xlfn.TEXTAFTER(getmp3[[#This Row],[description]],"Spotify:"),CHAR(10)))</f>
        <v>#N/A</v>
      </c>
      <c r="S289" s="1" t="e">
        <f>HYPERLINK(_xlfn.TEXTBEFORE(_xlfn.TEXTAFTER(getmp3[[#This Row],[description]],"Apple Music:"),CHAR(10)))</f>
        <v>#N/A</v>
      </c>
      <c r="T289" s="1" t="e">
        <f>HYPERLINK(_xlfn.TEXTBEFORE(_xlfn.TEXTAFTER(getmp3[[#This Row],[description]], "JioSaavn:"),CHAR(10)))</f>
        <v>#N/A</v>
      </c>
      <c r="U289" s="1" t="e">
        <f>HYPERLINK(_xlfn.TEXTBEFORE(_xlfn.TEXTAFTER(getmp3[[#This Row],[description]], "Instagram Reel:"),CHAR(10)))</f>
        <v>#N/A</v>
      </c>
    </row>
    <row r="290" spans="1:21" hidden="1" x14ac:dyDescent="0.3">
      <c r="A290" t="s">
        <v>11</v>
      </c>
      <c r="B290" t="s">
        <v>2102</v>
      </c>
      <c r="C290" t="s">
        <v>2103</v>
      </c>
      <c r="D290" t="s">
        <v>2101</v>
      </c>
      <c r="E290" t="s">
        <v>16</v>
      </c>
      <c r="F290" t="s">
        <v>863</v>
      </c>
      <c r="G290" t="s">
        <v>2105</v>
      </c>
      <c r="H290" t="s">
        <v>2106</v>
      </c>
      <c r="I290" t="s">
        <v>1207</v>
      </c>
      <c r="J290" t="str" cm="1">
        <f t="array" ref="J2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0" t="str">
        <f>_xlfn.TEXTBEFORE(getmp3[[#This Row],[Title]],{":","(","-"})</f>
        <v xml:space="preserve">Intzaar </v>
      </c>
      <c r="L290" t="str">
        <f>IF(
    ISNUMBER(SEARCH("Singer", getmp3[[#This Row],[description]])),
    TRIM(_xlfn.TEXTBEFORE(_xlfn.TEXTAFTER(_xlfn.TEXTAFTER(getmp3[[#This Row],[description]], "Singer"), {":","-"}), CHAR(10), , , 1)),
    "NILL"
)</f>
        <v>Satbir Aujla</v>
      </c>
      <c r="M290" t="str" cm="1">
        <f t="array" ref="M2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0" t="str">
        <f>_xlfn.TEXTBEFORE(_xlfn.TEXTAFTER(getmp3[[#This Row],[description]],"Composer:"),CHAR(10))</f>
        <v xml:space="preserve"> Satbir Aujla </v>
      </c>
      <c r="O290" t="str">
        <f>_xlfn.TEXTBEFORE(_xlfn.TEXTAFTER(getmp3[[#This Row],[description]],CHAR(10)&amp;"Music:"),CHAR(10))</f>
        <v xml:space="preserve"> Jazz Dee</v>
      </c>
      <c r="P290" t="e">
        <f>_xlfn.TEXTBEFORE(_xlfn.TEXTAFTER(getmp3[[#This Row],[description]],CHAR(10)&amp;"Video:"),CHAR(10))</f>
        <v>#N/A</v>
      </c>
      <c r="Q290" s="1" t="e">
        <f>HYPERLINK(_xlfn.TEXTBEFORE(_xlfn.TEXTAFTER(getmp3[[#This Row],[description]],"YouTube Music:"),CHAR(10)))</f>
        <v>#N/A</v>
      </c>
      <c r="R290" s="1" t="str">
        <f>HYPERLINK(_xlfn.TEXTBEFORE(_xlfn.TEXTAFTER(getmp3[[#This Row],[description]],"Spotify:"),CHAR(10)))</f>
        <v xml:space="preserve"> https://spoti.fi/3PgxQh8</v>
      </c>
      <c r="S290" s="1" t="e">
        <f>HYPERLINK(_xlfn.TEXTBEFORE(_xlfn.TEXTAFTER(getmp3[[#This Row],[description]],"Apple Music:"),CHAR(10)))</f>
        <v>#N/A</v>
      </c>
      <c r="T290" s="1" t="e">
        <f>HYPERLINK(_xlfn.TEXTBEFORE(_xlfn.TEXTAFTER(getmp3[[#This Row],[description]], "JioSaavn:"),CHAR(10)))</f>
        <v>#N/A</v>
      </c>
      <c r="U290" s="1" t="e">
        <f>HYPERLINK(_xlfn.TEXTBEFORE(_xlfn.TEXTAFTER(getmp3[[#This Row],[description]], "Instagram Reel:"),CHAR(10)))</f>
        <v>#N/A</v>
      </c>
    </row>
    <row r="291" spans="1:21" hidden="1" x14ac:dyDescent="0.3">
      <c r="A291" t="s">
        <v>11</v>
      </c>
      <c r="B291" t="s">
        <v>2108</v>
      </c>
      <c r="C291" t="s">
        <v>2109</v>
      </c>
      <c r="D291" t="s">
        <v>2107</v>
      </c>
      <c r="E291" t="s">
        <v>16</v>
      </c>
      <c r="F291" t="s">
        <v>2111</v>
      </c>
      <c r="G291" t="s">
        <v>2112</v>
      </c>
      <c r="H291" t="s">
        <v>2113</v>
      </c>
      <c r="I291" t="s">
        <v>2114</v>
      </c>
      <c r="J291" t="str" cm="1">
        <f t="array" ref="J2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1" t="str">
        <f>_xlfn.TEXTBEFORE(getmp3[[#This Row],[Title]],{":","(","-"})</f>
        <v xml:space="preserve">Gentlemen </v>
      </c>
      <c r="L291" t="str">
        <f>IF(
    ISNUMBER(SEARCH("Singer", getmp3[[#This Row],[description]])),
    TRIM(_xlfn.TEXTBEFORE(_xlfn.TEXTAFTER(_xlfn.TEXTAFTER(getmp3[[#This Row],[description]], "Singer"), {":","-"}), CHAR(10), , , 1)),
    "NILL"
)</f>
        <v>Satbir Aujla</v>
      </c>
      <c r="M291" t="str" cm="1">
        <f t="array" ref="M2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1" t="str">
        <f>_xlfn.TEXTBEFORE(_xlfn.TEXTAFTER(getmp3[[#This Row],[description]],"Composer:"),CHAR(10))</f>
        <v xml:space="preserve"> Satbir Aujla </v>
      </c>
      <c r="O291" t="str">
        <f>_xlfn.TEXTBEFORE(_xlfn.TEXTAFTER(getmp3[[#This Row],[description]],CHAR(10)&amp;"Music:"),CHAR(10))</f>
        <v xml:space="preserve"> Jazz Dee</v>
      </c>
      <c r="P291" t="e">
        <f>_xlfn.TEXTBEFORE(_xlfn.TEXTAFTER(getmp3[[#This Row],[description]],CHAR(10)&amp;"Video:"),CHAR(10))</f>
        <v>#N/A</v>
      </c>
      <c r="Q291" s="1" t="e">
        <f>HYPERLINK(_xlfn.TEXTBEFORE(_xlfn.TEXTAFTER(getmp3[[#This Row],[description]],"YouTube Music:"),CHAR(10)))</f>
        <v>#N/A</v>
      </c>
      <c r="R291" s="1" t="str">
        <f>HYPERLINK(_xlfn.TEXTBEFORE(_xlfn.TEXTAFTER(getmp3[[#This Row],[description]],"Spotify:"),CHAR(10)))</f>
        <v xml:space="preserve"> https://spoti.fi/3PgxQh8</v>
      </c>
      <c r="S291" s="1" t="e">
        <f>HYPERLINK(_xlfn.TEXTBEFORE(_xlfn.TEXTAFTER(getmp3[[#This Row],[description]],"Apple Music:"),CHAR(10)))</f>
        <v>#N/A</v>
      </c>
      <c r="T291" s="1" t="e">
        <f>HYPERLINK(_xlfn.TEXTBEFORE(_xlfn.TEXTAFTER(getmp3[[#This Row],[description]], "JioSaavn:"),CHAR(10)))</f>
        <v>#N/A</v>
      </c>
      <c r="U291" s="1" t="e">
        <f>HYPERLINK(_xlfn.TEXTBEFORE(_xlfn.TEXTAFTER(getmp3[[#This Row],[description]], "Instagram Reel:"),CHAR(10)))</f>
        <v>#N/A</v>
      </c>
    </row>
    <row r="292" spans="1:21" hidden="1" x14ac:dyDescent="0.3">
      <c r="A292" t="s">
        <v>11</v>
      </c>
      <c r="B292" t="s">
        <v>2116</v>
      </c>
      <c r="C292" t="s">
        <v>2117</v>
      </c>
      <c r="D292" t="s">
        <v>2115</v>
      </c>
      <c r="E292" t="s">
        <v>16</v>
      </c>
      <c r="F292" t="s">
        <v>2119</v>
      </c>
      <c r="G292" t="s">
        <v>2120</v>
      </c>
      <c r="H292" t="s">
        <v>2121</v>
      </c>
      <c r="I292" t="s">
        <v>2122</v>
      </c>
      <c r="J292" t="str" cm="1">
        <f t="array" ref="J2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2" t="str">
        <f>_xlfn.TEXTBEFORE(getmp3[[#This Row],[Title]],{":","(","-"})</f>
        <v xml:space="preserve">Cha Tu Te Mai </v>
      </c>
      <c r="L292" t="str">
        <f>IF(
    ISNUMBER(SEARCH("Singer", getmp3[[#This Row],[description]])),
    TRIM(_xlfn.TEXTBEFORE(_xlfn.TEXTAFTER(_xlfn.TEXTAFTER(getmp3[[#This Row],[description]], "Singer"), {":","-"}), CHAR(10), , , 1)),
    "NILL"
)</f>
        <v>Satbir Aujla</v>
      </c>
      <c r="M292" t="str" cm="1">
        <f t="array" ref="M2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2" t="str">
        <f>_xlfn.TEXTBEFORE(_xlfn.TEXTAFTER(getmp3[[#This Row],[description]],"Composer:"),CHAR(10))</f>
        <v xml:space="preserve"> Satbir Aujla </v>
      </c>
      <c r="O292" t="str">
        <f>_xlfn.TEXTBEFORE(_xlfn.TEXTAFTER(getmp3[[#This Row],[description]],CHAR(10)&amp;"Music:"),CHAR(10))</f>
        <v xml:space="preserve"> Jazz Dee</v>
      </c>
      <c r="P292" t="e">
        <f>_xlfn.TEXTBEFORE(_xlfn.TEXTAFTER(getmp3[[#This Row],[description]],CHAR(10)&amp;"Video:"),CHAR(10))</f>
        <v>#N/A</v>
      </c>
      <c r="Q292" s="1" t="e">
        <f>HYPERLINK(_xlfn.TEXTBEFORE(_xlfn.TEXTAFTER(getmp3[[#This Row],[description]],"YouTube Music:"),CHAR(10)))</f>
        <v>#N/A</v>
      </c>
      <c r="R292" s="1" t="str">
        <f>HYPERLINK(_xlfn.TEXTBEFORE(_xlfn.TEXTAFTER(getmp3[[#This Row],[description]],"Spotify:"),CHAR(10)))</f>
        <v xml:space="preserve"> https://spoti.fi/3PgxQh8</v>
      </c>
      <c r="S292" s="1" t="e">
        <f>HYPERLINK(_xlfn.TEXTBEFORE(_xlfn.TEXTAFTER(getmp3[[#This Row],[description]],"Apple Music:"),CHAR(10)))</f>
        <v>#N/A</v>
      </c>
      <c r="T292" s="1" t="e">
        <f>HYPERLINK(_xlfn.TEXTBEFORE(_xlfn.TEXTAFTER(getmp3[[#This Row],[description]], "JioSaavn:"),CHAR(10)))</f>
        <v>#N/A</v>
      </c>
      <c r="U292" s="1" t="e">
        <f>HYPERLINK(_xlfn.TEXTBEFORE(_xlfn.TEXTAFTER(getmp3[[#This Row],[description]], "Instagram Reel:"),CHAR(10)))</f>
        <v>#N/A</v>
      </c>
    </row>
    <row r="293" spans="1:21" hidden="1" x14ac:dyDescent="0.3">
      <c r="A293" t="s">
        <v>11</v>
      </c>
      <c r="B293" t="s">
        <v>2124</v>
      </c>
      <c r="C293" t="s">
        <v>2125</v>
      </c>
      <c r="D293" t="s">
        <v>2123</v>
      </c>
      <c r="E293" t="s">
        <v>16</v>
      </c>
      <c r="F293" t="s">
        <v>1204</v>
      </c>
      <c r="G293" t="s">
        <v>2127</v>
      </c>
      <c r="H293" t="s">
        <v>2128</v>
      </c>
      <c r="I293" t="s">
        <v>821</v>
      </c>
      <c r="J293" t="str" cm="1">
        <f t="array" ref="J2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3" t="str">
        <f>_xlfn.TEXTBEFORE(getmp3[[#This Row],[Title]],{":","(","-"})</f>
        <v xml:space="preserve">Jodi </v>
      </c>
      <c r="L293" t="str">
        <f>IF(
    ISNUMBER(SEARCH("Singer", getmp3[[#This Row],[description]])),
    TRIM(_xlfn.TEXTBEFORE(_xlfn.TEXTAFTER(_xlfn.TEXTAFTER(getmp3[[#This Row],[description]], "Singer"), {":","-"}), CHAR(10), , , 1)),
    "NILL"
)</f>
        <v>Satbir Aujla</v>
      </c>
      <c r="M293" t="str" cm="1">
        <f t="array" ref="M2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3" t="str">
        <f>_xlfn.TEXTBEFORE(_xlfn.TEXTAFTER(getmp3[[#This Row],[description]],"Composer:"),CHAR(10))</f>
        <v xml:space="preserve"> Satbir Aujla </v>
      </c>
      <c r="O293" t="str">
        <f>_xlfn.TEXTBEFORE(_xlfn.TEXTAFTER(getmp3[[#This Row],[description]],CHAR(10)&amp;"Music:"),CHAR(10))</f>
        <v xml:space="preserve"> Jazz Dee</v>
      </c>
      <c r="P293" t="e">
        <f>_xlfn.TEXTBEFORE(_xlfn.TEXTAFTER(getmp3[[#This Row],[description]],CHAR(10)&amp;"Video:"),CHAR(10))</f>
        <v>#N/A</v>
      </c>
      <c r="Q293" s="1" t="e">
        <f>HYPERLINK(_xlfn.TEXTBEFORE(_xlfn.TEXTAFTER(getmp3[[#This Row],[description]],"YouTube Music:"),CHAR(10)))</f>
        <v>#N/A</v>
      </c>
      <c r="R293" s="1" t="str">
        <f>HYPERLINK(_xlfn.TEXTBEFORE(_xlfn.TEXTAFTER(getmp3[[#This Row],[description]],"Spotify:"),CHAR(10)))</f>
        <v xml:space="preserve"> https://spoti.fi/3PgxQh8</v>
      </c>
      <c r="S293" s="1" t="e">
        <f>HYPERLINK(_xlfn.TEXTBEFORE(_xlfn.TEXTAFTER(getmp3[[#This Row],[description]],"Apple Music:"),CHAR(10)))</f>
        <v>#N/A</v>
      </c>
      <c r="T293" s="1" t="e">
        <f>HYPERLINK(_xlfn.TEXTBEFORE(_xlfn.TEXTAFTER(getmp3[[#This Row],[description]], "JioSaavn:"),CHAR(10)))</f>
        <v>#N/A</v>
      </c>
      <c r="U293" s="1" t="e">
        <f>HYPERLINK(_xlfn.TEXTBEFORE(_xlfn.TEXTAFTER(getmp3[[#This Row],[description]], "Instagram Reel:"),CHAR(10)))</f>
        <v>#N/A</v>
      </c>
    </row>
    <row r="294" spans="1:21" hidden="1" x14ac:dyDescent="0.3">
      <c r="A294" t="s">
        <v>11</v>
      </c>
      <c r="B294" t="s">
        <v>2130</v>
      </c>
      <c r="C294" t="s">
        <v>2131</v>
      </c>
      <c r="D294" t="s">
        <v>2129</v>
      </c>
      <c r="E294" t="s">
        <v>16</v>
      </c>
      <c r="F294" t="s">
        <v>113</v>
      </c>
      <c r="G294" t="s">
        <v>2133</v>
      </c>
      <c r="H294" t="s">
        <v>2134</v>
      </c>
      <c r="I294" t="s">
        <v>1409</v>
      </c>
      <c r="J294" t="str" cm="1">
        <f t="array" ref="J2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4" t="str">
        <f>_xlfn.TEXTBEFORE(getmp3[[#This Row],[Title]],{":","(","-"})</f>
        <v xml:space="preserve">Asla </v>
      </c>
      <c r="L294" t="str">
        <f>IF(
    ISNUMBER(SEARCH("Singer", getmp3[[#This Row],[description]])),
    TRIM(_xlfn.TEXTBEFORE(_xlfn.TEXTAFTER(_xlfn.TEXTAFTER(getmp3[[#This Row],[description]], "Singer"), {":","-"}), CHAR(10), , , 1)),
    "NILL"
)</f>
        <v>Satbir Aujla</v>
      </c>
      <c r="M294" t="str" cm="1">
        <f t="array" ref="M2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4" t="str">
        <f>_xlfn.TEXTBEFORE(_xlfn.TEXTAFTER(getmp3[[#This Row],[description]],"Composer:"),CHAR(10))</f>
        <v xml:space="preserve"> Satbir Aujla </v>
      </c>
      <c r="O294" t="str">
        <f>_xlfn.TEXTBEFORE(_xlfn.TEXTAFTER(getmp3[[#This Row],[description]],CHAR(10)&amp;"Music:"),CHAR(10))</f>
        <v xml:space="preserve"> Jazz Dee</v>
      </c>
      <c r="P294" t="e">
        <f>_xlfn.TEXTBEFORE(_xlfn.TEXTAFTER(getmp3[[#This Row],[description]],CHAR(10)&amp;"Video:"),CHAR(10))</f>
        <v>#N/A</v>
      </c>
      <c r="Q294" s="1" t="e">
        <f>HYPERLINK(_xlfn.TEXTBEFORE(_xlfn.TEXTAFTER(getmp3[[#This Row],[description]],"YouTube Music:"),CHAR(10)))</f>
        <v>#N/A</v>
      </c>
      <c r="R294" s="1" t="str">
        <f>HYPERLINK(_xlfn.TEXTBEFORE(_xlfn.TEXTAFTER(getmp3[[#This Row],[description]],"Spotify:"),CHAR(10)))</f>
        <v xml:space="preserve"> https://spoti.fi/3PgxQh8</v>
      </c>
      <c r="S294" s="1" t="e">
        <f>HYPERLINK(_xlfn.TEXTBEFORE(_xlfn.TEXTAFTER(getmp3[[#This Row],[description]],"Apple Music:"),CHAR(10)))</f>
        <v>#N/A</v>
      </c>
      <c r="T294" s="1" t="e">
        <f>HYPERLINK(_xlfn.TEXTBEFORE(_xlfn.TEXTAFTER(getmp3[[#This Row],[description]], "JioSaavn:"),CHAR(10)))</f>
        <v>#N/A</v>
      </c>
      <c r="U294" s="1" t="e">
        <f>HYPERLINK(_xlfn.TEXTBEFORE(_xlfn.TEXTAFTER(getmp3[[#This Row],[description]], "Instagram Reel:"),CHAR(10)))</f>
        <v>#N/A</v>
      </c>
    </row>
    <row r="295" spans="1:21" hidden="1" x14ac:dyDescent="0.3">
      <c r="A295" t="s">
        <v>11</v>
      </c>
      <c r="B295" t="s">
        <v>2136</v>
      </c>
      <c r="C295" t="s">
        <v>2137</v>
      </c>
      <c r="D295" t="s">
        <v>2135</v>
      </c>
      <c r="E295" t="s">
        <v>16</v>
      </c>
      <c r="F295" t="s">
        <v>1138</v>
      </c>
      <c r="G295" t="s">
        <v>2139</v>
      </c>
      <c r="H295" t="s">
        <v>2140</v>
      </c>
      <c r="I295" t="s">
        <v>843</v>
      </c>
      <c r="J295" t="str" cm="1">
        <f t="array" ref="J2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5" t="str">
        <f>_xlfn.TEXTBEFORE(getmp3[[#This Row],[Title]],{":","(","-"})</f>
        <v xml:space="preserve">Peg Laa Ke </v>
      </c>
      <c r="L295" t="str">
        <f>IF(
    ISNUMBER(SEARCH("Singer", getmp3[[#This Row],[description]])),
    TRIM(_xlfn.TEXTBEFORE(_xlfn.TEXTAFTER(_xlfn.TEXTAFTER(getmp3[[#This Row],[description]], "Singer"), {":","-"}), CHAR(10), , , 1)),
    "NILL"
)</f>
        <v>Satbir Aujla</v>
      </c>
      <c r="M295" t="str" cm="1">
        <f t="array" ref="M2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5" t="str">
        <f>_xlfn.TEXTBEFORE(_xlfn.TEXTAFTER(getmp3[[#This Row],[description]],"Composer:"),CHAR(10))</f>
        <v xml:space="preserve"> Satbir Aujla </v>
      </c>
      <c r="O295" t="str">
        <f>_xlfn.TEXTBEFORE(_xlfn.TEXTAFTER(getmp3[[#This Row],[description]],CHAR(10)&amp;"Music:"),CHAR(10))</f>
        <v xml:space="preserve"> Jazz Dee</v>
      </c>
      <c r="P295" t="e">
        <f>_xlfn.TEXTBEFORE(_xlfn.TEXTAFTER(getmp3[[#This Row],[description]],CHAR(10)&amp;"Video:"),CHAR(10))</f>
        <v>#N/A</v>
      </c>
      <c r="Q295" s="1" t="e">
        <f>HYPERLINK(_xlfn.TEXTBEFORE(_xlfn.TEXTAFTER(getmp3[[#This Row],[description]],"YouTube Music:"),CHAR(10)))</f>
        <v>#N/A</v>
      </c>
      <c r="R295" s="1" t="str">
        <f>HYPERLINK(_xlfn.TEXTBEFORE(_xlfn.TEXTAFTER(getmp3[[#This Row],[description]],"Spotify:"),CHAR(10)))</f>
        <v xml:space="preserve"> https://spoti.fi/3PgxQh8</v>
      </c>
      <c r="S295" s="1" t="e">
        <f>HYPERLINK(_xlfn.TEXTBEFORE(_xlfn.TEXTAFTER(getmp3[[#This Row],[description]],"Apple Music:"),CHAR(10)))</f>
        <v>#N/A</v>
      </c>
      <c r="T295" s="1" t="e">
        <f>HYPERLINK(_xlfn.TEXTBEFORE(_xlfn.TEXTAFTER(getmp3[[#This Row],[description]], "JioSaavn:"),CHAR(10)))</f>
        <v>#N/A</v>
      </c>
      <c r="U295" s="1" t="e">
        <f>HYPERLINK(_xlfn.TEXTBEFORE(_xlfn.TEXTAFTER(getmp3[[#This Row],[description]], "Instagram Reel:"),CHAR(10)))</f>
        <v>#N/A</v>
      </c>
    </row>
    <row r="296" spans="1:21" hidden="1" x14ac:dyDescent="0.3">
      <c r="A296" t="s">
        <v>11</v>
      </c>
      <c r="B296" t="s">
        <v>2142</v>
      </c>
      <c r="C296" t="s">
        <v>2143</v>
      </c>
      <c r="D296" t="s">
        <v>2141</v>
      </c>
      <c r="E296" t="s">
        <v>16</v>
      </c>
      <c r="F296" t="s">
        <v>562</v>
      </c>
      <c r="G296" t="s">
        <v>2145</v>
      </c>
      <c r="H296" t="s">
        <v>2146</v>
      </c>
      <c r="I296" t="s">
        <v>2147</v>
      </c>
      <c r="J296" t="str" cm="1">
        <f t="array" ref="J2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6" t="str">
        <f>_xlfn.TEXTBEFORE(getmp3[[#This Row],[Title]],{":","(","-"})</f>
        <v xml:space="preserve">Surma </v>
      </c>
      <c r="L296" t="str">
        <f>IF(
    ISNUMBER(SEARCH("Singer", getmp3[[#This Row],[description]])),
    TRIM(_xlfn.TEXTBEFORE(_xlfn.TEXTAFTER(_xlfn.TEXTAFTER(getmp3[[#This Row],[description]], "Singer"), {":","-"}), CHAR(10), , , 1)),
    "NILL"
)</f>
        <v>Satbir Aujla</v>
      </c>
      <c r="M296" t="str" cm="1">
        <f t="array" ref="M2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6" t="str">
        <f>_xlfn.TEXTBEFORE(_xlfn.TEXTAFTER(getmp3[[#This Row],[description]],"Composer:"),CHAR(10))</f>
        <v xml:space="preserve"> Satbir Aujla </v>
      </c>
      <c r="O296" t="str">
        <f>_xlfn.TEXTBEFORE(_xlfn.TEXTAFTER(getmp3[[#This Row],[description]],CHAR(10)&amp;"Music:"),CHAR(10))</f>
        <v xml:space="preserve"> Jazz Dee</v>
      </c>
      <c r="P296" t="e">
        <f>_xlfn.TEXTBEFORE(_xlfn.TEXTAFTER(getmp3[[#This Row],[description]],CHAR(10)&amp;"Video:"),CHAR(10))</f>
        <v>#N/A</v>
      </c>
      <c r="Q296" s="1" t="e">
        <f>HYPERLINK(_xlfn.TEXTBEFORE(_xlfn.TEXTAFTER(getmp3[[#This Row],[description]],"YouTube Music:"),CHAR(10)))</f>
        <v>#N/A</v>
      </c>
      <c r="R296" s="1" t="str">
        <f>HYPERLINK(_xlfn.TEXTBEFORE(_xlfn.TEXTAFTER(getmp3[[#This Row],[description]],"Spotify:"),CHAR(10)))</f>
        <v xml:space="preserve"> https://spoti.fi/3PgxQh8</v>
      </c>
      <c r="S296" s="1" t="e">
        <f>HYPERLINK(_xlfn.TEXTBEFORE(_xlfn.TEXTAFTER(getmp3[[#This Row],[description]],"Apple Music:"),CHAR(10)))</f>
        <v>#N/A</v>
      </c>
      <c r="T296" s="1" t="e">
        <f>HYPERLINK(_xlfn.TEXTBEFORE(_xlfn.TEXTAFTER(getmp3[[#This Row],[description]], "JioSaavn:"),CHAR(10)))</f>
        <v>#N/A</v>
      </c>
      <c r="U296" s="1" t="e">
        <f>HYPERLINK(_xlfn.TEXTBEFORE(_xlfn.TEXTAFTER(getmp3[[#This Row],[description]], "Instagram Reel:"),CHAR(10)))</f>
        <v>#N/A</v>
      </c>
    </row>
    <row r="297" spans="1:21" hidden="1" x14ac:dyDescent="0.3">
      <c r="A297" t="s">
        <v>11</v>
      </c>
      <c r="B297" t="s">
        <v>2149</v>
      </c>
      <c r="C297" t="s">
        <v>2150</v>
      </c>
      <c r="D297" t="s">
        <v>2148</v>
      </c>
      <c r="E297" t="s">
        <v>16</v>
      </c>
      <c r="F297" t="s">
        <v>262</v>
      </c>
      <c r="G297" t="s">
        <v>2152</v>
      </c>
      <c r="H297" t="s">
        <v>2153</v>
      </c>
      <c r="I297" t="s">
        <v>2154</v>
      </c>
      <c r="J297" t="str" cm="1">
        <f t="array" ref="J2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7" t="str">
        <f>_xlfn.TEXTBEFORE(getmp3[[#This Row],[Title]],{":","(","-"})</f>
        <v xml:space="preserve">Kuj Gallan </v>
      </c>
      <c r="L297" t="str">
        <f>IF(
    ISNUMBER(SEARCH("Singer", getmp3[[#This Row],[description]])),
    TRIM(_xlfn.TEXTBEFORE(_xlfn.TEXTAFTER(_xlfn.TEXTAFTER(getmp3[[#This Row],[description]], "Singer"), {":","-"}), CHAR(10), , , 1)),
    "NILL"
)</f>
        <v>Satbir Aujla</v>
      </c>
      <c r="M297" t="str" cm="1">
        <f t="array" ref="M2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7" t="str">
        <f>_xlfn.TEXTBEFORE(_xlfn.TEXTAFTER(getmp3[[#This Row],[description]],"Composer:"),CHAR(10))</f>
        <v xml:space="preserve"> Satbir Aujla </v>
      </c>
      <c r="O297" t="str">
        <f>_xlfn.TEXTBEFORE(_xlfn.TEXTAFTER(getmp3[[#This Row],[description]],CHAR(10)&amp;"Music:"),CHAR(10))</f>
        <v xml:space="preserve"> Jazz Dee</v>
      </c>
      <c r="P297" t="e">
        <f>_xlfn.TEXTBEFORE(_xlfn.TEXTAFTER(getmp3[[#This Row],[description]],CHAR(10)&amp;"Video:"),CHAR(10))</f>
        <v>#N/A</v>
      </c>
      <c r="Q297" s="1" t="e">
        <f>HYPERLINK(_xlfn.TEXTBEFORE(_xlfn.TEXTAFTER(getmp3[[#This Row],[description]],"YouTube Music:"),CHAR(10)))</f>
        <v>#N/A</v>
      </c>
      <c r="R297" s="1" t="str">
        <f>HYPERLINK(_xlfn.TEXTBEFORE(_xlfn.TEXTAFTER(getmp3[[#This Row],[description]],"Spotify:"),CHAR(10)))</f>
        <v xml:space="preserve"> https://spoti.fi/3PgxQh8</v>
      </c>
      <c r="S297" s="1" t="e">
        <f>HYPERLINK(_xlfn.TEXTBEFORE(_xlfn.TEXTAFTER(getmp3[[#This Row],[description]],"Apple Music:"),CHAR(10)))</f>
        <v>#N/A</v>
      </c>
      <c r="T297" s="1" t="e">
        <f>HYPERLINK(_xlfn.TEXTBEFORE(_xlfn.TEXTAFTER(getmp3[[#This Row],[description]], "JioSaavn:"),CHAR(10)))</f>
        <v>#N/A</v>
      </c>
      <c r="U297" s="1" t="e">
        <f>HYPERLINK(_xlfn.TEXTBEFORE(_xlfn.TEXTAFTER(getmp3[[#This Row],[description]], "Instagram Reel:"),CHAR(10)))</f>
        <v>#N/A</v>
      </c>
    </row>
    <row r="298" spans="1:21" hidden="1" x14ac:dyDescent="0.3">
      <c r="A298" t="s">
        <v>11</v>
      </c>
      <c r="B298" t="s">
        <v>2156</v>
      </c>
      <c r="C298" t="s">
        <v>2157</v>
      </c>
      <c r="D298" t="s">
        <v>2155</v>
      </c>
      <c r="E298" t="s">
        <v>16</v>
      </c>
      <c r="F298" t="s">
        <v>2159</v>
      </c>
      <c r="G298" t="s">
        <v>2160</v>
      </c>
      <c r="H298" t="s">
        <v>2161</v>
      </c>
      <c r="I298" t="s">
        <v>2162</v>
      </c>
      <c r="J298" t="str" cm="1">
        <f t="array" ref="J2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8" t="str">
        <f>_xlfn.TEXTBEFORE(getmp3[[#This Row],[Title]],{":","(","-"})</f>
        <v xml:space="preserve">Geetkaar </v>
      </c>
      <c r="L298" t="str">
        <f>IF(
    ISNUMBER(SEARCH("Singer", getmp3[[#This Row],[description]])),
    TRIM(_xlfn.TEXTBEFORE(_xlfn.TEXTAFTER(_xlfn.TEXTAFTER(getmp3[[#This Row],[description]], "Singer"), {":","-"}), CHAR(10), , , 1)),
    "NILL"
)</f>
        <v>Satbir Aujla</v>
      </c>
      <c r="M298" t="str" cm="1">
        <f t="array" ref="M2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8" t="str">
        <f>_xlfn.TEXTBEFORE(_xlfn.TEXTAFTER(getmp3[[#This Row],[description]],"Composer:"),CHAR(10))</f>
        <v xml:space="preserve"> Satbir Aujla </v>
      </c>
      <c r="O298" t="str">
        <f>_xlfn.TEXTBEFORE(_xlfn.TEXTAFTER(getmp3[[#This Row],[description]],CHAR(10)&amp;"Music:"),CHAR(10))</f>
        <v xml:space="preserve"> Jazz Dee</v>
      </c>
      <c r="P298" t="e">
        <f>_xlfn.TEXTBEFORE(_xlfn.TEXTAFTER(getmp3[[#This Row],[description]],CHAR(10)&amp;"Video:"),CHAR(10))</f>
        <v>#N/A</v>
      </c>
      <c r="Q298" s="1" t="e">
        <f>HYPERLINK(_xlfn.TEXTBEFORE(_xlfn.TEXTAFTER(getmp3[[#This Row],[description]],"YouTube Music:"),CHAR(10)))</f>
        <v>#N/A</v>
      </c>
      <c r="R298" s="1" t="str">
        <f>HYPERLINK(_xlfn.TEXTBEFORE(_xlfn.TEXTAFTER(getmp3[[#This Row],[description]],"Spotify:"),CHAR(10)))</f>
        <v xml:space="preserve"> https://spoti.fi/3PgxQh8</v>
      </c>
      <c r="S298" s="1" t="e">
        <f>HYPERLINK(_xlfn.TEXTBEFORE(_xlfn.TEXTAFTER(getmp3[[#This Row],[description]],"Apple Music:"),CHAR(10)))</f>
        <v>#N/A</v>
      </c>
      <c r="T298" s="1" t="e">
        <f>HYPERLINK(_xlfn.TEXTBEFORE(_xlfn.TEXTAFTER(getmp3[[#This Row],[description]], "JioSaavn:"),CHAR(10)))</f>
        <v>#N/A</v>
      </c>
      <c r="U298" s="1" t="e">
        <f>HYPERLINK(_xlfn.TEXTBEFORE(_xlfn.TEXTAFTER(getmp3[[#This Row],[description]], "Instagram Reel:"),CHAR(10)))</f>
        <v>#N/A</v>
      </c>
    </row>
    <row r="299" spans="1:21" hidden="1" x14ac:dyDescent="0.3">
      <c r="A299" t="s">
        <v>11</v>
      </c>
      <c r="B299" t="s">
        <v>2164</v>
      </c>
      <c r="C299" t="s">
        <v>2165</v>
      </c>
      <c r="D299" t="s">
        <v>2163</v>
      </c>
      <c r="E299" t="s">
        <v>16</v>
      </c>
      <c r="F299" t="s">
        <v>2167</v>
      </c>
      <c r="G299" t="s">
        <v>2168</v>
      </c>
      <c r="H299" t="s">
        <v>2169</v>
      </c>
      <c r="I299" t="s">
        <v>2170</v>
      </c>
      <c r="J299" t="str" cm="1">
        <f t="array" ref="J2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299" t="str">
        <f>_xlfn.TEXTBEFORE(getmp3[[#This Row],[Title]],{":","(","-"})</f>
        <v xml:space="preserve">Tim Hortons </v>
      </c>
      <c r="L299" t="str">
        <f>_xlfn.TEXTBEFORE(_xlfn.TEXTAFTER(getmp3[[#This Row],[description]],{"Singer:","Artist:","Singer &amp; Lyrics:","Singer/Lyrics:","Singer"}),CHAR(10))</f>
        <v xml:space="preserve"> Satbir Aujla</v>
      </c>
      <c r="M299" t="str" cm="1">
        <f t="array" ref="M2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299" t="str">
        <f>_xlfn.TEXTBEFORE(_xlfn.TEXTAFTER(getmp3[[#This Row],[description]],"Composer:"),CHAR(10))</f>
        <v xml:space="preserve"> Satbir Aujla</v>
      </c>
      <c r="O299" t="str">
        <f>_xlfn.TEXTBEFORE(_xlfn.TEXTAFTER(getmp3[[#This Row],[description]],CHAR(10)&amp;"Music:"),CHAR(10))</f>
        <v xml:space="preserve"> Jazz Dee</v>
      </c>
      <c r="P299" t="e">
        <f>_xlfn.TEXTBEFORE(_xlfn.TEXTAFTER(getmp3[[#This Row],[description]],CHAR(10)&amp;"Video:"),CHAR(10))</f>
        <v>#N/A</v>
      </c>
      <c r="Q299" s="1" t="e">
        <f>HYPERLINK(_xlfn.TEXTBEFORE(_xlfn.TEXTAFTER(getmp3[[#This Row],[description]],"YouTube Music:"),CHAR(10)))</f>
        <v>#N/A</v>
      </c>
      <c r="R299" s="1" t="str">
        <f>HYPERLINK(_xlfn.TEXTBEFORE(_xlfn.TEXTAFTER(getmp3[[#This Row],[description]],"Spotify:"),CHAR(10)))</f>
        <v xml:space="preserve"> https://spoti.fi/3PgxQh8</v>
      </c>
      <c r="S299" s="1" t="str">
        <f>HYPERLINK(_xlfn.TEXTBEFORE(_xlfn.TEXTAFTER(getmp3[[#This Row],[description]],"Apple Music:"),CHAR(10)))</f>
        <v xml:space="preserve"> https://apple.co/3RoIjsU</v>
      </c>
      <c r="T299" s="1" t="e">
        <f>HYPERLINK(_xlfn.TEXTBEFORE(_xlfn.TEXTAFTER(getmp3[[#This Row],[description]], "JioSaavn:"),CHAR(10)))</f>
        <v>#N/A</v>
      </c>
      <c r="U299" s="1" t="e">
        <f>HYPERLINK(_xlfn.TEXTBEFORE(_xlfn.TEXTAFTER(getmp3[[#This Row],[description]], "Instagram Reel:"),CHAR(10)))</f>
        <v>#N/A</v>
      </c>
    </row>
    <row r="300" spans="1:21" hidden="1" x14ac:dyDescent="0.3">
      <c r="A300" t="s">
        <v>11</v>
      </c>
      <c r="B300" t="s">
        <v>2172</v>
      </c>
      <c r="C300" t="s">
        <v>2173</v>
      </c>
      <c r="D300" t="s">
        <v>2171</v>
      </c>
      <c r="E300" t="s">
        <v>16</v>
      </c>
      <c r="F300" t="s">
        <v>2175</v>
      </c>
      <c r="G300" t="s">
        <v>2176</v>
      </c>
      <c r="H300" t="s">
        <v>2177</v>
      </c>
      <c r="I300" t="s">
        <v>1688</v>
      </c>
      <c r="J300" t="str" cm="1">
        <f t="array" ref="J3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0" t="str">
        <f>_xlfn.TEXTBEFORE(getmp3[[#This Row],[Title]],{":","(","-"})</f>
        <v xml:space="preserve">Lover Movie Promotional Tour Jalandhar To Ambala </v>
      </c>
      <c r="L300" t="str" cm="1">
        <f t="array" ref="L300">_xlfn.TEXTBEFORE(_xlfn.TEXTAFTER(getmp3[[#This Row],[description]],CHAR(10)&amp;{"Singers:","Artist:","Singer &amp; Lyrics:","Singer/Lyrics:","Singer"}),CHAR(10))</f>
        <v xml:space="preserve"> Rahat Fateh Ali Khan, Atif Aslam, Sachet Tandon, Nooran Sisters, Asees Kaur, Jass Manak </v>
      </c>
      <c r="M300" t="str" cm="1">
        <f t="array" ref="M3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00" t="e">
        <f>_xlfn.TEXTBEFORE(_xlfn.TEXTAFTER(getmp3[[#This Row],[description]],"Composer:"),CHAR(10))</f>
        <v>#N/A</v>
      </c>
      <c r="O300" t="str">
        <f>_xlfn.TEXTBEFORE(_xlfn.TEXTAFTER(getmp3[[#This Row],[description]],CHAR(10)&amp;"Music:"),CHAR(10))</f>
        <v xml:space="preserve"> Sharry Nexus, Snipr, Rajat Nagpal</v>
      </c>
      <c r="P300" t="e">
        <f>_xlfn.TEXTBEFORE(_xlfn.TEXTAFTER(getmp3[[#This Row],[description]],CHAR(10)&amp;"Video:"),CHAR(10))</f>
        <v>#N/A</v>
      </c>
      <c r="Q300" s="1" t="e">
        <f>HYPERLINK(_xlfn.TEXTBEFORE(_xlfn.TEXTAFTER(getmp3[[#This Row],[description]],"YouTube Music:"),CHAR(10)))</f>
        <v>#N/A</v>
      </c>
      <c r="R300" s="1" t="e">
        <f>HYPERLINK(_xlfn.TEXTBEFORE(_xlfn.TEXTAFTER(getmp3[[#This Row],[description]],"Spotify:"),CHAR(10)))</f>
        <v>#N/A</v>
      </c>
      <c r="S300" s="1" t="e">
        <f>HYPERLINK(_xlfn.TEXTBEFORE(_xlfn.TEXTAFTER(getmp3[[#This Row],[description]],"Apple Music:"),CHAR(10)))</f>
        <v>#N/A</v>
      </c>
      <c r="T300" s="1" t="e">
        <f>HYPERLINK(_xlfn.TEXTBEFORE(_xlfn.TEXTAFTER(getmp3[[#This Row],[description]], "JioSaavn:"),CHAR(10)))</f>
        <v>#N/A</v>
      </c>
      <c r="U300" s="1" t="e">
        <f>HYPERLINK(_xlfn.TEXTBEFORE(_xlfn.TEXTAFTER(getmp3[[#This Row],[description]], "Instagram Reel:"),CHAR(10)))</f>
        <v>#N/A</v>
      </c>
    </row>
    <row r="301" spans="1:21" hidden="1" x14ac:dyDescent="0.3">
      <c r="A301" t="s">
        <v>11</v>
      </c>
      <c r="B301" t="s">
        <v>2179</v>
      </c>
      <c r="C301" t="s">
        <v>2180</v>
      </c>
      <c r="D301" t="s">
        <v>2178</v>
      </c>
      <c r="E301" t="s">
        <v>16</v>
      </c>
      <c r="F301" t="s">
        <v>307</v>
      </c>
      <c r="G301" t="s">
        <v>2182</v>
      </c>
      <c r="H301" t="s">
        <v>2183</v>
      </c>
      <c r="I301" t="s">
        <v>2184</v>
      </c>
      <c r="J301" t="str" cm="1">
        <f t="array" ref="J3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1" t="str">
        <f>_xlfn.TEXTBEFORE(getmp3[[#This Row],[Title]],{":","(","-"})</f>
        <v xml:space="preserve">Kasam </v>
      </c>
      <c r="L301" t="str">
        <f>_xlfn.TEXTBEFORE(_xlfn.TEXTAFTER(getmp3[[#This Row],[description]],{"Singer:","Artist:","Singer &amp; Lyrics:","Singer/Lyrics:","Singer"}),CHAR(10))</f>
        <v xml:space="preserve">  Hashmat Sultana</v>
      </c>
      <c r="M301" t="str" cm="1">
        <f t="array" ref="M3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01" t="e">
        <f>_xlfn.TEXTBEFORE(_xlfn.TEXTAFTER(getmp3[[#This Row],[description]],"Composer:"),CHAR(10))</f>
        <v>#N/A</v>
      </c>
      <c r="O301" t="str">
        <f>_xlfn.TEXTBEFORE(_xlfn.TEXTAFTER(getmp3[[#This Row],[description]],CHAR(10)&amp;"Music:"),CHAR(10))</f>
        <v xml:space="preserve"> Sharry Nexus, Snipr, Rajat Nagpal</v>
      </c>
      <c r="P301" t="e">
        <f>_xlfn.TEXTBEFORE(_xlfn.TEXTAFTER(getmp3[[#This Row],[description]],CHAR(10)&amp;"Video:"),CHAR(10))</f>
        <v>#N/A</v>
      </c>
      <c r="Q301" s="1" t="e">
        <f>HYPERLINK(_xlfn.TEXTBEFORE(_xlfn.TEXTAFTER(getmp3[[#This Row],[description]],"YouTube Music:"),CHAR(10)))</f>
        <v>#N/A</v>
      </c>
      <c r="R301" s="1" t="e">
        <f>HYPERLINK(_xlfn.TEXTBEFORE(_xlfn.TEXTAFTER(getmp3[[#This Row],[description]],"Spotify:"),CHAR(10)))</f>
        <v>#N/A</v>
      </c>
      <c r="S301" s="1" t="e">
        <f>HYPERLINK(_xlfn.TEXTBEFORE(_xlfn.TEXTAFTER(getmp3[[#This Row],[description]],"Apple Music:"),CHAR(10)))</f>
        <v>#N/A</v>
      </c>
      <c r="T301" s="1" t="e">
        <f>HYPERLINK(_xlfn.TEXTBEFORE(_xlfn.TEXTAFTER(getmp3[[#This Row],[description]], "JioSaavn:"),CHAR(10)))</f>
        <v>#N/A</v>
      </c>
      <c r="U301" s="1" t="e">
        <f>HYPERLINK(_xlfn.TEXTBEFORE(_xlfn.TEXTAFTER(getmp3[[#This Row],[description]], "Instagram Reel:"),CHAR(10)))</f>
        <v>#N/A</v>
      </c>
    </row>
    <row r="302" spans="1:21" hidden="1" x14ac:dyDescent="0.3">
      <c r="A302" t="s">
        <v>11</v>
      </c>
      <c r="B302" t="s">
        <v>2186</v>
      </c>
      <c r="C302" t="s">
        <v>2187</v>
      </c>
      <c r="D302" t="s">
        <v>2185</v>
      </c>
      <c r="E302" t="s">
        <v>16</v>
      </c>
      <c r="F302" t="s">
        <v>2189</v>
      </c>
      <c r="G302" t="s">
        <v>2190</v>
      </c>
      <c r="H302" t="s">
        <v>2191</v>
      </c>
      <c r="I302" t="s">
        <v>698</v>
      </c>
      <c r="J302" t="str" cm="1">
        <f t="array" ref="J3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2" t="e">
        <f>_xlfn.TEXTBEFORE(getmp3[[#This Row],[Title]],{":","(","-"})</f>
        <v>#N/A</v>
      </c>
      <c r="L302" t="str">
        <f>_xlfn.TEXTBEFORE(_xlfn.TEXTAFTER(getmp3[[#This Row],[description]],{"Singers:","Artist:","Singer &amp; Lyrics:","Singer/Lyrics:","Singer"}),CHAR(10))</f>
        <v xml:space="preserve"> Rahat Fateh Ali Khan, Atif Aslam, Sachet Tandon, Nooran Sisters, Asees Kaur, Jass Manak </v>
      </c>
      <c r="M302" t="str" cm="1">
        <f t="array" ref="M3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02" t="e">
        <f>_xlfn.TEXTBEFORE(_xlfn.TEXTAFTER(getmp3[[#This Row],[description]],"Composer:"),CHAR(10))</f>
        <v>#N/A</v>
      </c>
      <c r="O302" t="str">
        <f>_xlfn.TEXTBEFORE(_xlfn.TEXTAFTER(getmp3[[#This Row],[description]],CHAR(10)&amp;"Music:"),CHAR(10))</f>
        <v xml:space="preserve"> Sharry Nexus, Snipr, Rajat Nagpal</v>
      </c>
      <c r="P302" t="e">
        <f>_xlfn.TEXTBEFORE(_xlfn.TEXTAFTER(getmp3[[#This Row],[description]],CHAR(10)&amp;"Video:"),CHAR(10))</f>
        <v>#N/A</v>
      </c>
      <c r="Q302" s="1" t="e">
        <f>HYPERLINK(_xlfn.TEXTBEFORE(_xlfn.TEXTAFTER(getmp3[[#This Row],[description]],"YouTube Music:"),CHAR(10)))</f>
        <v>#N/A</v>
      </c>
      <c r="R302" s="1" t="e">
        <f>HYPERLINK(_xlfn.TEXTBEFORE(_xlfn.TEXTAFTER(getmp3[[#This Row],[description]],"Spotify:"),CHAR(10)))</f>
        <v>#N/A</v>
      </c>
      <c r="S302" s="1" t="e">
        <f>HYPERLINK(_xlfn.TEXTBEFORE(_xlfn.TEXTAFTER(getmp3[[#This Row],[description]],"Apple Music:"),CHAR(10)))</f>
        <v>#N/A</v>
      </c>
      <c r="T302" s="1" t="e">
        <f>HYPERLINK(_xlfn.TEXTBEFORE(_xlfn.TEXTAFTER(getmp3[[#This Row],[description]], "JioSaavn:"),CHAR(10)))</f>
        <v>#N/A</v>
      </c>
      <c r="U302" s="1" t="e">
        <f>HYPERLINK(_xlfn.TEXTBEFORE(_xlfn.TEXTAFTER(getmp3[[#This Row],[description]], "Instagram Reel:"),CHAR(10)))</f>
        <v>#N/A</v>
      </c>
    </row>
    <row r="303" spans="1:21" hidden="1" x14ac:dyDescent="0.3">
      <c r="A303" t="s">
        <v>11</v>
      </c>
      <c r="B303" t="s">
        <v>2193</v>
      </c>
      <c r="C303" t="s">
        <v>2194</v>
      </c>
      <c r="D303" t="s">
        <v>2192</v>
      </c>
      <c r="E303" t="s">
        <v>16</v>
      </c>
      <c r="F303" t="s">
        <v>593</v>
      </c>
      <c r="G303" t="s">
        <v>2196</v>
      </c>
      <c r="H303" t="s">
        <v>2197</v>
      </c>
      <c r="I303" t="s">
        <v>2198</v>
      </c>
      <c r="J303" t="str" cm="1">
        <f t="array" ref="J3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3" t="str">
        <f>_xlfn.TEXTBEFORE(getmp3[[#This Row],[Title]],{":","(","-"})</f>
        <v xml:space="preserve">Marke </v>
      </c>
      <c r="L303" t="str">
        <f>_xlfn.TEXTBEFORE(_xlfn.TEXTAFTER(getmp3[[#This Row],[description]],{"Singer:","Artist:","Singer &amp; Lyrics:","Singer/Lyrics:","Singer"}),CHAR(10))</f>
        <v xml:space="preserve">  Jass Manak</v>
      </c>
      <c r="M303" t="str" cm="1">
        <f t="array" ref="M3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Love Lohka</v>
      </c>
      <c r="N303" t="e">
        <f>_xlfn.TEXTBEFORE(_xlfn.TEXTAFTER(getmp3[[#This Row],[description]],"Composer:"),CHAR(10))</f>
        <v>#N/A</v>
      </c>
      <c r="O303" t="str">
        <f>_xlfn.TEXTBEFORE(_xlfn.TEXTAFTER(getmp3[[#This Row],[description]],CHAR(10)&amp;"Music:"),CHAR(10))</f>
        <v xml:space="preserve"> Sharry Nexus, Snipr, Rajat Nagpal</v>
      </c>
      <c r="P303" t="e">
        <f>_xlfn.TEXTBEFORE(_xlfn.TEXTAFTER(getmp3[[#This Row],[description]],CHAR(10)&amp;"Video:"),CHAR(10))</f>
        <v>#N/A</v>
      </c>
      <c r="Q303" s="1" t="e">
        <f>HYPERLINK(_xlfn.TEXTBEFORE(_xlfn.TEXTAFTER(getmp3[[#This Row],[description]],"YouTube Music:"),CHAR(10)))</f>
        <v>#N/A</v>
      </c>
      <c r="R303" s="1" t="str">
        <f>HYPERLINK(_xlfn.TEXTBEFORE(_xlfn.TEXTAFTER(getmp3[[#This Row],[description]],"Spotify:"),CHAR(10)))</f>
        <v xml:space="preserve"> https://spoti.fi/3OrJVjw</v>
      </c>
      <c r="S303" s="1" t="e">
        <f>HYPERLINK(_xlfn.TEXTBEFORE(_xlfn.TEXTAFTER(getmp3[[#This Row],[description]],"Apple Music:"),CHAR(10)))</f>
        <v>#N/A</v>
      </c>
      <c r="T303" s="1" t="e">
        <f>HYPERLINK(_xlfn.TEXTBEFORE(_xlfn.TEXTAFTER(getmp3[[#This Row],[description]], "JioSaavn:"),CHAR(10)))</f>
        <v>#N/A</v>
      </c>
      <c r="U303" s="1" t="e">
        <f>HYPERLINK(_xlfn.TEXTBEFORE(_xlfn.TEXTAFTER(getmp3[[#This Row],[description]], "Instagram Reel:"),CHAR(10)))</f>
        <v>#N/A</v>
      </c>
    </row>
    <row r="304" spans="1:21" hidden="1" x14ac:dyDescent="0.3">
      <c r="A304" t="s">
        <v>11</v>
      </c>
      <c r="B304" t="s">
        <v>2200</v>
      </c>
      <c r="C304" t="s">
        <v>2187</v>
      </c>
      <c r="D304" t="s">
        <v>2199</v>
      </c>
      <c r="E304" t="s">
        <v>16</v>
      </c>
      <c r="F304" t="s">
        <v>2202</v>
      </c>
      <c r="G304" t="s">
        <v>2203</v>
      </c>
      <c r="H304" t="s">
        <v>1760</v>
      </c>
      <c r="I304" t="s">
        <v>2204</v>
      </c>
      <c r="J304" t="str" cm="1">
        <f t="array" ref="J3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4" t="str">
        <f>_xlfn.TEXTBEFORE(getmp3[[#This Row],[Title]],{":","(","-"})</f>
        <v xml:space="preserve">Lover Movie Premiere At Elante </v>
      </c>
      <c r="L304" t="str">
        <f>_xlfn.TEXTBEFORE(_xlfn.TEXTAFTER(getmp3[[#This Row],[description]],{"Singers:","Artist:","Singer &amp; Lyrics:","Singer/Lyrics:","Singer"}),CHAR(10))</f>
        <v xml:space="preserve"> Rahat Fateh Ali Khan, Atif Aslam, Sachet Tandon, Nooran Sisters, Asees Kaur, Jass Manak </v>
      </c>
      <c r="M304" t="str" cm="1">
        <f t="array" ref="M3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04" t="e">
        <f>_xlfn.TEXTBEFORE(_xlfn.TEXTAFTER(getmp3[[#This Row],[description]],"Composer:"),CHAR(10))</f>
        <v>#N/A</v>
      </c>
      <c r="O304" t="str">
        <f>_xlfn.TEXTBEFORE(_xlfn.TEXTAFTER(getmp3[[#This Row],[description]],CHAR(10)&amp;"Music:"),CHAR(10))</f>
        <v xml:space="preserve"> Sharry Nexus, Snipr, Rajat Nagpal</v>
      </c>
      <c r="P304" t="e">
        <f>_xlfn.TEXTBEFORE(_xlfn.TEXTAFTER(getmp3[[#This Row],[description]],CHAR(10)&amp;"Video:"),CHAR(10))</f>
        <v>#N/A</v>
      </c>
      <c r="Q304" s="1" t="e">
        <f>HYPERLINK(_xlfn.TEXTBEFORE(_xlfn.TEXTAFTER(getmp3[[#This Row],[description]],"YouTube Music:"),CHAR(10)))</f>
        <v>#N/A</v>
      </c>
      <c r="R304" s="1" t="e">
        <f>HYPERLINK(_xlfn.TEXTBEFORE(_xlfn.TEXTAFTER(getmp3[[#This Row],[description]],"Spotify:"),CHAR(10)))</f>
        <v>#N/A</v>
      </c>
      <c r="S304" s="1" t="e">
        <f>HYPERLINK(_xlfn.TEXTBEFORE(_xlfn.TEXTAFTER(getmp3[[#This Row],[description]],"Apple Music:"),CHAR(10)))</f>
        <v>#N/A</v>
      </c>
      <c r="T304" s="1" t="e">
        <f>HYPERLINK(_xlfn.TEXTBEFORE(_xlfn.TEXTAFTER(getmp3[[#This Row],[description]], "JioSaavn:"),CHAR(10)))</f>
        <v>#N/A</v>
      </c>
      <c r="U304" s="1" t="e">
        <f>HYPERLINK(_xlfn.TEXTBEFORE(_xlfn.TEXTAFTER(getmp3[[#This Row],[description]], "Instagram Reel:"),CHAR(10)))</f>
        <v>#N/A</v>
      </c>
    </row>
    <row r="305" spans="1:21" hidden="1" x14ac:dyDescent="0.3">
      <c r="A305" t="s">
        <v>11</v>
      </c>
      <c r="B305" t="s">
        <v>2206</v>
      </c>
      <c r="C305" t="s">
        <v>2187</v>
      </c>
      <c r="D305" t="s">
        <v>2205</v>
      </c>
      <c r="E305" t="s">
        <v>16</v>
      </c>
      <c r="F305" t="s">
        <v>2208</v>
      </c>
      <c r="G305" t="s">
        <v>2209</v>
      </c>
      <c r="H305" t="s">
        <v>2210</v>
      </c>
      <c r="I305" t="s">
        <v>2211</v>
      </c>
      <c r="J305" t="str" cm="1">
        <f t="array" ref="J3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5" t="str">
        <f>_xlfn.TEXTBEFORE(getmp3[[#This Row],[Title]],{":","(","-"})</f>
        <v xml:space="preserve">Lover Movie Promotional Tour Sirsa To Delhi </v>
      </c>
      <c r="L305" t="str">
        <f>_xlfn.TEXTBEFORE(_xlfn.TEXTAFTER(getmp3[[#This Row],[description]],{"Singers:","Artist:","Singer &amp; Lyrics:","Singer/Lyrics:","Singer"}),CHAR(10))</f>
        <v xml:space="preserve"> Rahat Fateh Ali Khan, Atif Aslam, Sachet Tandon, Nooran Sisters, Asees Kaur, Jass Manak </v>
      </c>
      <c r="M305" t="str" cm="1">
        <f t="array" ref="M3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05" t="e">
        <f>_xlfn.TEXTBEFORE(_xlfn.TEXTAFTER(getmp3[[#This Row],[description]],"Composer:"),CHAR(10))</f>
        <v>#N/A</v>
      </c>
      <c r="O305" t="str">
        <f>_xlfn.TEXTBEFORE(_xlfn.TEXTAFTER(getmp3[[#This Row],[description]],CHAR(10)&amp;"Music:"),CHAR(10))</f>
        <v xml:space="preserve"> Sharry Nexus, Snipr, Rajat Nagpal</v>
      </c>
      <c r="P305" t="e">
        <f>_xlfn.TEXTBEFORE(_xlfn.TEXTAFTER(getmp3[[#This Row],[description]],CHAR(10)&amp;"Video:"),CHAR(10))</f>
        <v>#N/A</v>
      </c>
      <c r="Q305" s="1" t="e">
        <f>HYPERLINK(_xlfn.TEXTBEFORE(_xlfn.TEXTAFTER(getmp3[[#This Row],[description]],"YouTube Music:"),CHAR(10)))</f>
        <v>#N/A</v>
      </c>
      <c r="R305" s="1" t="e">
        <f>HYPERLINK(_xlfn.TEXTBEFORE(_xlfn.TEXTAFTER(getmp3[[#This Row],[description]],"Spotify:"),CHAR(10)))</f>
        <v>#N/A</v>
      </c>
      <c r="S305" s="1" t="e">
        <f>HYPERLINK(_xlfn.TEXTBEFORE(_xlfn.TEXTAFTER(getmp3[[#This Row],[description]],"Apple Music:"),CHAR(10)))</f>
        <v>#N/A</v>
      </c>
      <c r="T305" s="1" t="e">
        <f>HYPERLINK(_xlfn.TEXTBEFORE(_xlfn.TEXTAFTER(getmp3[[#This Row],[description]], "JioSaavn:"),CHAR(10)))</f>
        <v>#N/A</v>
      </c>
      <c r="U305" s="1" t="e">
        <f>HYPERLINK(_xlfn.TEXTBEFORE(_xlfn.TEXTAFTER(getmp3[[#This Row],[description]], "Instagram Reel:"),CHAR(10)))</f>
        <v>#N/A</v>
      </c>
    </row>
    <row r="306" spans="1:21" hidden="1" x14ac:dyDescent="0.3">
      <c r="A306" t="s">
        <v>11</v>
      </c>
      <c r="B306" t="s">
        <v>2213</v>
      </c>
      <c r="C306" t="s">
        <v>2214</v>
      </c>
      <c r="D306" t="s">
        <v>2212</v>
      </c>
      <c r="E306" t="s">
        <v>16</v>
      </c>
      <c r="F306" t="s">
        <v>2029</v>
      </c>
      <c r="G306" t="s">
        <v>2216</v>
      </c>
      <c r="H306" t="s">
        <v>2217</v>
      </c>
      <c r="I306" t="s">
        <v>2218</v>
      </c>
      <c r="J306" t="str" cm="1">
        <f t="array" ref="J3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6" t="str">
        <f>_xlfn.TEXTBEFORE(getmp3[[#This Row],[Title]],{":","(","-"})</f>
        <v xml:space="preserve">Tere Bina </v>
      </c>
      <c r="L306" t="str">
        <f>_xlfn.TEXTBEFORE(_xlfn.TEXTAFTER(getmp3[[#This Row],[description]],{"Singer:","Artist:","Singer &amp; Lyrics:","Singer/Lyrics:","Singer"}),CHAR(10))</f>
        <v xml:space="preserve"> Ustad Rahat Fateh Ali Khan</v>
      </c>
      <c r="M306" t="str" cm="1">
        <f t="array" ref="M3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06" t="e">
        <f>_xlfn.TEXTBEFORE(_xlfn.TEXTAFTER(getmp3[[#This Row],[description]],"Composer:"),CHAR(10))</f>
        <v>#N/A</v>
      </c>
      <c r="O306" t="str">
        <f>_xlfn.TEXTBEFORE(_xlfn.TEXTAFTER(getmp3[[#This Row],[description]],CHAR(10)&amp;"Music:"),CHAR(10))</f>
        <v xml:space="preserve"> Sharry Nexus, Snipr, Rajat Nagpal</v>
      </c>
      <c r="P306" t="e">
        <f>_xlfn.TEXTBEFORE(_xlfn.TEXTAFTER(getmp3[[#This Row],[description]],CHAR(10)&amp;"Video:"),CHAR(10))</f>
        <v>#N/A</v>
      </c>
      <c r="Q306" s="1" t="e">
        <f>HYPERLINK(_xlfn.TEXTBEFORE(_xlfn.TEXTAFTER(getmp3[[#This Row],[description]],"YouTube Music:"),CHAR(10)))</f>
        <v>#N/A</v>
      </c>
      <c r="R306" s="1" t="e">
        <f>HYPERLINK(_xlfn.TEXTBEFORE(_xlfn.TEXTAFTER(getmp3[[#This Row],[description]],"Spotify:"),CHAR(10)))</f>
        <v>#N/A</v>
      </c>
      <c r="S306" s="1" t="e">
        <f>HYPERLINK(_xlfn.TEXTBEFORE(_xlfn.TEXTAFTER(getmp3[[#This Row],[description]],"Apple Music:"),CHAR(10)))</f>
        <v>#N/A</v>
      </c>
      <c r="T306" s="1" t="e">
        <f>HYPERLINK(_xlfn.TEXTBEFORE(_xlfn.TEXTAFTER(getmp3[[#This Row],[description]], "JioSaavn:"),CHAR(10)))</f>
        <v>#N/A</v>
      </c>
      <c r="U306" s="1" t="e">
        <f>HYPERLINK(_xlfn.TEXTBEFORE(_xlfn.TEXTAFTER(getmp3[[#This Row],[description]], "Instagram Reel:"),CHAR(10)))</f>
        <v>#N/A</v>
      </c>
    </row>
    <row r="307" spans="1:21" hidden="1" x14ac:dyDescent="0.3">
      <c r="A307" t="s">
        <v>11</v>
      </c>
      <c r="B307" t="s">
        <v>2220</v>
      </c>
      <c r="C307" t="s">
        <v>2221</v>
      </c>
      <c r="D307" t="s">
        <v>2219</v>
      </c>
      <c r="E307" t="s">
        <v>16</v>
      </c>
      <c r="F307" t="s">
        <v>2223</v>
      </c>
      <c r="G307" t="s">
        <v>2224</v>
      </c>
      <c r="H307" t="s">
        <v>2225</v>
      </c>
      <c r="I307" t="s">
        <v>2226</v>
      </c>
      <c r="J307" t="str" cm="1">
        <f t="array" ref="J3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7" t="str">
        <f>_xlfn.TEXTBEFORE(getmp3[[#This Row],[Title]],{":","(","-"})</f>
        <v xml:space="preserve">Lover </v>
      </c>
      <c r="L307" t="str">
        <f>_xlfn.TEXTBEFORE(_xlfn.TEXTAFTER(getmp3[[#This Row],[description]],{"Singer:","Artist:","Singer &amp; Lyrics:","Singer/Lyrics:","Singer"}),CHAR(10))</f>
        <v xml:space="preserve"> Jass Manak </v>
      </c>
      <c r="M307" t="str" cm="1">
        <f t="array" ref="M3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07" t="e">
        <f>_xlfn.TEXTBEFORE(_xlfn.TEXTAFTER(getmp3[[#This Row],[description]],"Composer:"),CHAR(10))</f>
        <v>#N/A</v>
      </c>
      <c r="O307" t="str">
        <f>_xlfn.TEXTBEFORE(_xlfn.TEXTAFTER(getmp3[[#This Row],[description]],CHAR(10)&amp;"Music:"),CHAR(10))</f>
        <v xml:space="preserve"> Sharry Nexus </v>
      </c>
      <c r="P307" t="e">
        <f>_xlfn.TEXTBEFORE(_xlfn.TEXTAFTER(getmp3[[#This Row],[description]],CHAR(10)&amp;"Video:"),CHAR(10))</f>
        <v>#N/A</v>
      </c>
      <c r="Q307" s="1" t="e">
        <f>HYPERLINK(_xlfn.TEXTBEFORE(_xlfn.TEXTAFTER(getmp3[[#This Row],[description]],"YouTube Music:"),CHAR(10)))</f>
        <v>#N/A</v>
      </c>
      <c r="R307" s="1" t="e">
        <f>HYPERLINK(_xlfn.TEXTBEFORE(_xlfn.TEXTAFTER(getmp3[[#This Row],[description]],"Spotify:"),CHAR(10)))</f>
        <v>#N/A</v>
      </c>
      <c r="S307" s="1" t="e">
        <f>HYPERLINK(_xlfn.TEXTBEFORE(_xlfn.TEXTAFTER(getmp3[[#This Row],[description]],"Apple Music:"),CHAR(10)))</f>
        <v>#N/A</v>
      </c>
      <c r="T307" s="1" t="e">
        <f>HYPERLINK(_xlfn.TEXTBEFORE(_xlfn.TEXTAFTER(getmp3[[#This Row],[description]], "JioSaavn:"),CHAR(10)))</f>
        <v>#N/A</v>
      </c>
      <c r="U307" s="1" t="e">
        <f>HYPERLINK(_xlfn.TEXTBEFORE(_xlfn.TEXTAFTER(getmp3[[#This Row],[description]], "Instagram Reel:"),CHAR(10)))</f>
        <v>#N/A</v>
      </c>
    </row>
    <row r="308" spans="1:21" hidden="1" x14ac:dyDescent="0.3">
      <c r="A308" t="s">
        <v>11</v>
      </c>
      <c r="B308" t="s">
        <v>2228</v>
      </c>
      <c r="C308" t="s">
        <v>2229</v>
      </c>
      <c r="D308" t="s">
        <v>2227</v>
      </c>
      <c r="E308" t="s">
        <v>16</v>
      </c>
      <c r="F308" t="s">
        <v>1189</v>
      </c>
      <c r="G308" t="s">
        <v>2231</v>
      </c>
      <c r="H308" t="s">
        <v>2232</v>
      </c>
      <c r="I308" t="s">
        <v>2233</v>
      </c>
      <c r="J308" t="str" cm="1">
        <f t="array" ref="J3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8" t="str">
        <f>_xlfn.TEXTBEFORE(getmp3[[#This Row],[Title]],{":","(","-"})</f>
        <v xml:space="preserve">Kasam </v>
      </c>
      <c r="L308" t="str">
        <f>_xlfn.TEXTBEFORE(_xlfn.TEXTAFTER(getmp3[[#This Row],[description]],{"Singer:","Artist:","Singer &amp; Lyrics:","Singer/Lyrics:","Singer"}),CHAR(10))</f>
        <v xml:space="preserve">  Hashmat Sultana</v>
      </c>
      <c r="M308" t="str" cm="1">
        <f t="array" ref="M3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08" t="e">
        <f>_xlfn.TEXTBEFORE(_xlfn.TEXTAFTER(getmp3[[#This Row],[description]],"Composer:"),CHAR(10))</f>
        <v>#N/A</v>
      </c>
      <c r="O308" t="str">
        <f>_xlfn.TEXTBEFORE(_xlfn.TEXTAFTER(getmp3[[#This Row],[description]],CHAR(10)&amp;"Music:"),CHAR(10))</f>
        <v xml:space="preserve"> Sharry Nexus, Snipr, Rajat Nagpal</v>
      </c>
      <c r="P308" t="e">
        <f>_xlfn.TEXTBEFORE(_xlfn.TEXTAFTER(getmp3[[#This Row],[description]],CHAR(10)&amp;"Video:"),CHAR(10))</f>
        <v>#N/A</v>
      </c>
      <c r="Q308" s="1" t="e">
        <f>HYPERLINK(_xlfn.TEXTBEFORE(_xlfn.TEXTAFTER(getmp3[[#This Row],[description]],"YouTube Music:"),CHAR(10)))</f>
        <v>#N/A</v>
      </c>
      <c r="R308" s="1" t="e">
        <f>HYPERLINK(_xlfn.TEXTBEFORE(_xlfn.TEXTAFTER(getmp3[[#This Row],[description]],"Spotify:"),CHAR(10)))</f>
        <v>#N/A</v>
      </c>
      <c r="S308" s="1" t="e">
        <f>HYPERLINK(_xlfn.TEXTBEFORE(_xlfn.TEXTAFTER(getmp3[[#This Row],[description]],"Apple Music:"),CHAR(10)))</f>
        <v>#N/A</v>
      </c>
      <c r="T308" s="1" t="e">
        <f>HYPERLINK(_xlfn.TEXTBEFORE(_xlfn.TEXTAFTER(getmp3[[#This Row],[description]], "JioSaavn:"),CHAR(10)))</f>
        <v>#N/A</v>
      </c>
      <c r="U308" s="1" t="e">
        <f>HYPERLINK(_xlfn.TEXTBEFORE(_xlfn.TEXTAFTER(getmp3[[#This Row],[description]], "Instagram Reel:"),CHAR(10)))</f>
        <v>#N/A</v>
      </c>
    </row>
    <row r="309" spans="1:21" hidden="1" x14ac:dyDescent="0.3">
      <c r="A309" t="s">
        <v>11</v>
      </c>
      <c r="B309" t="s">
        <v>2235</v>
      </c>
      <c r="C309" t="s">
        <v>2187</v>
      </c>
      <c r="D309" t="s">
        <v>2234</v>
      </c>
      <c r="E309" t="s">
        <v>16</v>
      </c>
      <c r="F309" t="s">
        <v>2237</v>
      </c>
      <c r="G309" t="s">
        <v>2238</v>
      </c>
      <c r="H309" t="s">
        <v>2239</v>
      </c>
      <c r="I309" t="s">
        <v>2240</v>
      </c>
      <c r="J309" t="str" cm="1">
        <f t="array" ref="J3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09" t="str">
        <f>_xlfn.TEXTBEFORE(getmp3[[#This Row],[Title]],{":","(","-"})</f>
        <v xml:space="preserve">Lover Movie Promotional Tour Sirsa To Jalandher </v>
      </c>
      <c r="L309" t="str">
        <f>_xlfn.TEXTBEFORE(_xlfn.TEXTAFTER(getmp3[[#This Row],[description]],{"Singers:","Artist:","Singer &amp; Lyrics:","Singer/Lyrics:","Singer"}),CHAR(10))</f>
        <v xml:space="preserve"> Rahat Fateh Ali Khan, Atif Aslam, Sachet Tandon, Nooran Sisters, Asees Kaur, Jass Manak </v>
      </c>
      <c r="M309" t="str" cm="1">
        <f t="array" ref="M3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09" t="e">
        <f>_xlfn.TEXTBEFORE(_xlfn.TEXTAFTER(getmp3[[#This Row],[description]],"Composer:"),CHAR(10))</f>
        <v>#N/A</v>
      </c>
      <c r="O309" t="str">
        <f>_xlfn.TEXTBEFORE(_xlfn.TEXTAFTER(getmp3[[#This Row],[description]],CHAR(10)&amp;"Music:"),CHAR(10))</f>
        <v xml:space="preserve"> Sharry Nexus, Snipr, Rajat Nagpal</v>
      </c>
      <c r="P309" t="e">
        <f>_xlfn.TEXTBEFORE(_xlfn.TEXTAFTER(getmp3[[#This Row],[description]],CHAR(10)&amp;"Video:"),CHAR(10))</f>
        <v>#N/A</v>
      </c>
      <c r="Q309" s="1" t="e">
        <f>HYPERLINK(_xlfn.TEXTBEFORE(_xlfn.TEXTAFTER(getmp3[[#This Row],[description]],"YouTube Music:"),CHAR(10)))</f>
        <v>#N/A</v>
      </c>
      <c r="R309" s="1" t="e">
        <f>HYPERLINK(_xlfn.TEXTBEFORE(_xlfn.TEXTAFTER(getmp3[[#This Row],[description]],"Spotify:"),CHAR(10)))</f>
        <v>#N/A</v>
      </c>
      <c r="S309" s="1" t="e">
        <f>HYPERLINK(_xlfn.TEXTBEFORE(_xlfn.TEXTAFTER(getmp3[[#This Row],[description]],"Apple Music:"),CHAR(10)))</f>
        <v>#N/A</v>
      </c>
      <c r="T309" s="1" t="e">
        <f>HYPERLINK(_xlfn.TEXTBEFORE(_xlfn.TEXTAFTER(getmp3[[#This Row],[description]], "JioSaavn:"),CHAR(10)))</f>
        <v>#N/A</v>
      </c>
      <c r="U309" s="1" t="e">
        <f>HYPERLINK(_xlfn.TEXTBEFORE(_xlfn.TEXTAFTER(getmp3[[#This Row],[description]], "Instagram Reel:"),CHAR(10)))</f>
        <v>#N/A</v>
      </c>
    </row>
    <row r="310" spans="1:21" hidden="1" x14ac:dyDescent="0.3">
      <c r="A310" t="s">
        <v>11</v>
      </c>
      <c r="B310" t="s">
        <v>2242</v>
      </c>
      <c r="C310" t="s">
        <v>2173</v>
      </c>
      <c r="D310" t="s">
        <v>2241</v>
      </c>
      <c r="E310" t="s">
        <v>16</v>
      </c>
      <c r="F310" t="s">
        <v>2244</v>
      </c>
      <c r="G310" t="s">
        <v>2245</v>
      </c>
      <c r="H310" t="s">
        <v>2246</v>
      </c>
      <c r="I310" t="s">
        <v>2247</v>
      </c>
      <c r="J310" t="str" cm="1">
        <f t="array" ref="J3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0" t="str">
        <f>_xlfn.TEXTBEFORE(getmp3[[#This Row],[Title]],{":","(","-"})</f>
        <v xml:space="preserve">LOVER Movie Promotional Tour Sirsa To Mohali </v>
      </c>
      <c r="L310" t="str">
        <f>_xlfn.TEXTBEFORE(_xlfn.TEXTAFTER(getmp3[[#This Row],[description]],{"Singers:","Artist:","Singer &amp; Lyrics:","Singer/Lyrics:","Singer"}),CHAR(10))</f>
        <v xml:space="preserve"> Rahat Fateh Ali Khan, Atif Aslam, Sachet Tandon, Nooran Sisters, Asees Kaur, Jass Manak </v>
      </c>
      <c r="M310" t="str" cm="1">
        <f t="array" ref="M3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10" t="e">
        <f>_xlfn.TEXTBEFORE(_xlfn.TEXTAFTER(getmp3[[#This Row],[description]],"Composer:"),CHAR(10))</f>
        <v>#N/A</v>
      </c>
      <c r="O310" t="str">
        <f>_xlfn.TEXTBEFORE(_xlfn.TEXTAFTER(getmp3[[#This Row],[description]],CHAR(10)&amp;"Music:"),CHAR(10))</f>
        <v xml:space="preserve"> Sharry Nexus, Snipr, Rajat Nagpal</v>
      </c>
      <c r="P310" t="e">
        <f>_xlfn.TEXTBEFORE(_xlfn.TEXTAFTER(getmp3[[#This Row],[description]],CHAR(10)&amp;"Video:"),CHAR(10))</f>
        <v>#N/A</v>
      </c>
      <c r="Q310" s="1" t="e">
        <f>HYPERLINK(_xlfn.TEXTBEFORE(_xlfn.TEXTAFTER(getmp3[[#This Row],[description]],"YouTube Music:"),CHAR(10)))</f>
        <v>#N/A</v>
      </c>
      <c r="R310" s="1" t="e">
        <f>HYPERLINK(_xlfn.TEXTBEFORE(_xlfn.TEXTAFTER(getmp3[[#This Row],[description]],"Spotify:"),CHAR(10)))</f>
        <v>#N/A</v>
      </c>
      <c r="S310" s="1" t="e">
        <f>HYPERLINK(_xlfn.TEXTBEFORE(_xlfn.TEXTAFTER(getmp3[[#This Row],[description]],"Apple Music:"),CHAR(10)))</f>
        <v>#N/A</v>
      </c>
      <c r="T310" s="1" t="e">
        <f>HYPERLINK(_xlfn.TEXTBEFORE(_xlfn.TEXTAFTER(getmp3[[#This Row],[description]], "JioSaavn:"),CHAR(10)))</f>
        <v>#N/A</v>
      </c>
      <c r="U310" s="1" t="e">
        <f>HYPERLINK(_xlfn.TEXTBEFORE(_xlfn.TEXTAFTER(getmp3[[#This Row],[description]], "Instagram Reel:"),CHAR(10)))</f>
        <v>#N/A</v>
      </c>
    </row>
    <row r="311" spans="1:21" hidden="1" x14ac:dyDescent="0.3">
      <c r="A311" t="s">
        <v>11</v>
      </c>
      <c r="B311" t="s">
        <v>2249</v>
      </c>
      <c r="C311" t="s">
        <v>2250</v>
      </c>
      <c r="D311" t="s">
        <v>2248</v>
      </c>
      <c r="E311" t="s">
        <v>16</v>
      </c>
      <c r="F311" t="s">
        <v>1568</v>
      </c>
      <c r="G311" t="s">
        <v>2252</v>
      </c>
      <c r="H311" t="s">
        <v>2253</v>
      </c>
      <c r="I311" t="s">
        <v>2254</v>
      </c>
      <c r="J311" t="str" cm="1">
        <f t="array" ref="J3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1" t="str">
        <f>_xlfn.TEXTBEFORE(getmp3[[#This Row],[Title]],{":","(","-"})</f>
        <v xml:space="preserve">Marke </v>
      </c>
      <c r="L311" t="str">
        <f>_xlfn.TEXTBEFORE(_xlfn.TEXTAFTER(getmp3[[#This Row],[description]],{"Singer:","Artist:","Singer &amp; Lyrics:","Singer/Lyrics:","Singer"}),CHAR(10))</f>
        <v xml:space="preserve">  Jass Manak</v>
      </c>
      <c r="M311" t="str" cm="1">
        <f t="array" ref="M3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Love Lohka</v>
      </c>
      <c r="N311" t="e">
        <f>_xlfn.TEXTBEFORE(_xlfn.TEXTAFTER(getmp3[[#This Row],[description]],"Composer:"),CHAR(10))</f>
        <v>#N/A</v>
      </c>
      <c r="O311" t="str">
        <f>_xlfn.TEXTBEFORE(_xlfn.TEXTAFTER(getmp3[[#This Row],[description]],CHAR(10)&amp;"Music:"),CHAR(10))</f>
        <v xml:space="preserve"> Sharry Nexus, Snipr, Rajat Nagpal</v>
      </c>
      <c r="P311" t="e">
        <f>_xlfn.TEXTBEFORE(_xlfn.TEXTAFTER(getmp3[[#This Row],[description]],CHAR(10)&amp;"Video:"),CHAR(10))</f>
        <v>#N/A</v>
      </c>
      <c r="Q311" s="1" t="e">
        <f>HYPERLINK(_xlfn.TEXTBEFORE(_xlfn.TEXTAFTER(getmp3[[#This Row],[description]],"YouTube Music:"),CHAR(10)))</f>
        <v>#N/A</v>
      </c>
      <c r="R311" s="1" t="str">
        <f>HYPERLINK(_xlfn.TEXTBEFORE(_xlfn.TEXTAFTER(getmp3[[#This Row],[description]],"Spotify:"),CHAR(10)))</f>
        <v xml:space="preserve"> https://spoti.fi/3OrJVjw</v>
      </c>
      <c r="S311" s="1" t="e">
        <f>HYPERLINK(_xlfn.TEXTBEFORE(_xlfn.TEXTAFTER(getmp3[[#This Row],[description]],"Apple Music:"),CHAR(10)))</f>
        <v>#N/A</v>
      </c>
      <c r="T311" s="1" t="e">
        <f>HYPERLINK(_xlfn.TEXTBEFORE(_xlfn.TEXTAFTER(getmp3[[#This Row],[description]], "JioSaavn:"),CHAR(10)))</f>
        <v>#N/A</v>
      </c>
      <c r="U311" s="1" t="e">
        <f>HYPERLINK(_xlfn.TEXTBEFORE(_xlfn.TEXTAFTER(getmp3[[#This Row],[description]], "Instagram Reel:"),CHAR(10)))</f>
        <v>#N/A</v>
      </c>
    </row>
    <row r="312" spans="1:21" hidden="1" x14ac:dyDescent="0.3">
      <c r="A312" t="s">
        <v>11</v>
      </c>
      <c r="B312" t="s">
        <v>2256</v>
      </c>
      <c r="C312" t="s">
        <v>2257</v>
      </c>
      <c r="D312" t="s">
        <v>2255</v>
      </c>
      <c r="E312" t="s">
        <v>16</v>
      </c>
      <c r="F312" t="s">
        <v>2259</v>
      </c>
      <c r="G312" t="s">
        <v>2260</v>
      </c>
      <c r="H312" t="s">
        <v>2261</v>
      </c>
      <c r="I312" t="s">
        <v>2262</v>
      </c>
      <c r="J312" t="str" cm="1">
        <f t="array" ref="J3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2" t="str">
        <f>_xlfn.TEXTBEFORE(getmp3[[#This Row],[Title]],{":","(","-"})</f>
        <v xml:space="preserve">Tere Bina </v>
      </c>
      <c r="L312" t="str">
        <f>_xlfn.TEXTBEFORE(_xlfn.TEXTAFTER(getmp3[[#This Row],[description]],{"Singer:","Artist:","Singer &amp; Lyrics:","Singer/Lyrics:","Singer"}),CHAR(10))</f>
        <v xml:space="preserve"> Ustad Rahat Fateh Ali Khan</v>
      </c>
      <c r="M312" t="str" cm="1">
        <f t="array" ref="M3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12" t="e">
        <f>_xlfn.TEXTBEFORE(_xlfn.TEXTAFTER(getmp3[[#This Row],[description]],"Composer:"),CHAR(10))</f>
        <v>#N/A</v>
      </c>
      <c r="O312" t="str">
        <f>_xlfn.TEXTBEFORE(_xlfn.TEXTAFTER(getmp3[[#This Row],[description]],CHAR(10)&amp;"Music:"),CHAR(10))</f>
        <v xml:space="preserve"> Sharry Nexus, Snipr, Rajat Nagpal</v>
      </c>
      <c r="P312" t="e">
        <f>_xlfn.TEXTBEFORE(_xlfn.TEXTAFTER(getmp3[[#This Row],[description]],CHAR(10)&amp;"Video:"),CHAR(10))</f>
        <v>#N/A</v>
      </c>
      <c r="Q312" s="1" t="e">
        <f>HYPERLINK(_xlfn.TEXTBEFORE(_xlfn.TEXTAFTER(getmp3[[#This Row],[description]],"YouTube Music:"),CHAR(10)))</f>
        <v>#N/A</v>
      </c>
      <c r="R312" s="1" t="e">
        <f>HYPERLINK(_xlfn.TEXTBEFORE(_xlfn.TEXTAFTER(getmp3[[#This Row],[description]],"Spotify:"),CHAR(10)))</f>
        <v>#N/A</v>
      </c>
      <c r="S312" s="1" t="e">
        <f>HYPERLINK(_xlfn.TEXTBEFORE(_xlfn.TEXTAFTER(getmp3[[#This Row],[description]],"Apple Music:"),CHAR(10)))</f>
        <v>#N/A</v>
      </c>
      <c r="T312" s="1" t="e">
        <f>HYPERLINK(_xlfn.TEXTBEFORE(_xlfn.TEXTAFTER(getmp3[[#This Row],[description]], "JioSaavn:"),CHAR(10)))</f>
        <v>#N/A</v>
      </c>
      <c r="U312" s="1" t="e">
        <f>HYPERLINK(_xlfn.TEXTBEFORE(_xlfn.TEXTAFTER(getmp3[[#This Row],[description]], "Instagram Reel:"),CHAR(10)))</f>
        <v>#N/A</v>
      </c>
    </row>
    <row r="313" spans="1:21" hidden="1" x14ac:dyDescent="0.3">
      <c r="A313" t="s">
        <v>11</v>
      </c>
      <c r="B313" t="s">
        <v>2264</v>
      </c>
      <c r="C313" t="s">
        <v>2173</v>
      </c>
      <c r="D313" t="s">
        <v>2263</v>
      </c>
      <c r="E313" t="s">
        <v>16</v>
      </c>
      <c r="F313" t="s">
        <v>2266</v>
      </c>
      <c r="G313" t="s">
        <v>2267</v>
      </c>
      <c r="H313" t="s">
        <v>2268</v>
      </c>
      <c r="I313" t="s">
        <v>2269</v>
      </c>
      <c r="J313" t="str" cm="1">
        <f t="array" ref="J3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3" t="e">
        <f>_xlfn.TEXTBEFORE(getmp3[[#This Row],[Title]],{":","(","-"})</f>
        <v>#N/A</v>
      </c>
      <c r="L313" t="str">
        <f>_xlfn.TEXTBEFORE(_xlfn.TEXTAFTER(getmp3[[#This Row],[description]],{"Singers:","Artist:","Singer &amp; Lyrics:","Singer/Lyrics:","Singer"}),CHAR(10))</f>
        <v xml:space="preserve"> Rahat Fateh Ali Khan, Atif Aslam, Sachet Tandon, Nooran Sisters, Asees Kaur, Jass Manak </v>
      </c>
      <c r="M313" t="str" cm="1">
        <f t="array" ref="M3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13" t="e">
        <f>_xlfn.TEXTBEFORE(_xlfn.TEXTAFTER(getmp3[[#This Row],[description]],"Composer:"),CHAR(10))</f>
        <v>#N/A</v>
      </c>
      <c r="O313" t="str">
        <f>_xlfn.TEXTBEFORE(_xlfn.TEXTAFTER(getmp3[[#This Row],[description]],CHAR(10)&amp;"Music:"),CHAR(10))</f>
        <v xml:space="preserve"> Sharry Nexus, Snipr, Rajat Nagpal</v>
      </c>
      <c r="P313" t="e">
        <f>_xlfn.TEXTBEFORE(_xlfn.TEXTAFTER(getmp3[[#This Row],[description]],CHAR(10)&amp;"Video:"),CHAR(10))</f>
        <v>#N/A</v>
      </c>
      <c r="Q313" s="1" t="e">
        <f>HYPERLINK(_xlfn.TEXTBEFORE(_xlfn.TEXTAFTER(getmp3[[#This Row],[description]],"YouTube Music:"),CHAR(10)))</f>
        <v>#N/A</v>
      </c>
      <c r="R313" s="1" t="e">
        <f>HYPERLINK(_xlfn.TEXTBEFORE(_xlfn.TEXTAFTER(getmp3[[#This Row],[description]],"Spotify:"),CHAR(10)))</f>
        <v>#N/A</v>
      </c>
      <c r="S313" s="1" t="e">
        <f>HYPERLINK(_xlfn.TEXTBEFORE(_xlfn.TEXTAFTER(getmp3[[#This Row],[description]],"Apple Music:"),CHAR(10)))</f>
        <v>#N/A</v>
      </c>
      <c r="T313" s="1" t="e">
        <f>HYPERLINK(_xlfn.TEXTBEFORE(_xlfn.TEXTAFTER(getmp3[[#This Row],[description]], "JioSaavn:"),CHAR(10)))</f>
        <v>#N/A</v>
      </c>
      <c r="U313" s="1" t="e">
        <f>HYPERLINK(_xlfn.TEXTBEFORE(_xlfn.TEXTAFTER(getmp3[[#This Row],[description]], "Instagram Reel:"),CHAR(10)))</f>
        <v>#N/A</v>
      </c>
    </row>
    <row r="314" spans="1:21" hidden="1" x14ac:dyDescent="0.3">
      <c r="A314" t="s">
        <v>11</v>
      </c>
      <c r="B314" t="s">
        <v>2271</v>
      </c>
      <c r="C314" t="s">
        <v>2272</v>
      </c>
      <c r="D314" t="s">
        <v>2270</v>
      </c>
      <c r="E314" t="s">
        <v>16</v>
      </c>
      <c r="F314" t="s">
        <v>49</v>
      </c>
      <c r="G314" t="s">
        <v>2274</v>
      </c>
      <c r="H314" t="s">
        <v>2275</v>
      </c>
      <c r="I314" t="s">
        <v>2276</v>
      </c>
      <c r="J314" t="str" cm="1">
        <f t="array" ref="J3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4" t="str">
        <f>_xlfn.TEXTBEFORE(getmp3[[#This Row],[Title]],{":","(","-"})</f>
        <v xml:space="preserve">Rangreza </v>
      </c>
      <c r="L314" t="str">
        <f>_xlfn.TEXTBEFORE(_xlfn.TEXTAFTER(getmp3[[#This Row],[description]],{"Singer:","Artist:","Singer &amp; Lyrics:","Singer/Lyrics:","Singer"}),CHAR(10))</f>
        <v xml:space="preserve"> Atif Aslam</v>
      </c>
      <c r="M314" t="str" cm="1">
        <f t="array" ref="M3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14" t="e">
        <f>_xlfn.TEXTBEFORE(_xlfn.TEXTAFTER(getmp3[[#This Row],[description]],"Composer:"),CHAR(10))</f>
        <v>#N/A</v>
      </c>
      <c r="O314" t="str">
        <f>_xlfn.TEXTBEFORE(_xlfn.TEXTAFTER(getmp3[[#This Row],[description]],CHAR(10)&amp;"Music:"),CHAR(10))</f>
        <v xml:space="preserve"> Sharry Nexus, Snipr, Rajat Nagpal</v>
      </c>
      <c r="P314" t="e">
        <f>_xlfn.TEXTBEFORE(_xlfn.TEXTAFTER(getmp3[[#This Row],[description]],CHAR(10)&amp;"Video:"),CHAR(10))</f>
        <v>#N/A</v>
      </c>
      <c r="Q314" s="1" t="e">
        <f>HYPERLINK(_xlfn.TEXTBEFORE(_xlfn.TEXTAFTER(getmp3[[#This Row],[description]],"YouTube Music:"),CHAR(10)))</f>
        <v>#N/A</v>
      </c>
      <c r="R314" s="1" t="e">
        <f>HYPERLINK(_xlfn.TEXTBEFORE(_xlfn.TEXTAFTER(getmp3[[#This Row],[description]],"Spotify:"),CHAR(10)))</f>
        <v>#N/A</v>
      </c>
      <c r="S314" s="1" t="e">
        <f>HYPERLINK(_xlfn.TEXTBEFORE(_xlfn.TEXTAFTER(getmp3[[#This Row],[description]],"Apple Music:"),CHAR(10)))</f>
        <v>#N/A</v>
      </c>
      <c r="T314" s="1" t="e">
        <f>HYPERLINK(_xlfn.TEXTBEFORE(_xlfn.TEXTAFTER(getmp3[[#This Row],[description]], "JioSaavn:"),CHAR(10)))</f>
        <v>#N/A</v>
      </c>
      <c r="U314" s="1" t="e">
        <f>HYPERLINK(_xlfn.TEXTBEFORE(_xlfn.TEXTAFTER(getmp3[[#This Row],[description]], "Instagram Reel:"),CHAR(10)))</f>
        <v>#N/A</v>
      </c>
    </row>
    <row r="315" spans="1:21" hidden="1" x14ac:dyDescent="0.3">
      <c r="A315" t="s">
        <v>11</v>
      </c>
      <c r="B315" t="s">
        <v>2278</v>
      </c>
      <c r="C315" t="s">
        <v>2187</v>
      </c>
      <c r="D315" t="s">
        <v>2277</v>
      </c>
      <c r="E315" t="s">
        <v>16</v>
      </c>
      <c r="F315" t="s">
        <v>73</v>
      </c>
      <c r="G315" t="s">
        <v>2280</v>
      </c>
      <c r="H315" t="s">
        <v>2281</v>
      </c>
      <c r="I315" t="s">
        <v>2282</v>
      </c>
      <c r="J315" t="str" cm="1">
        <f t="array" ref="J3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5" t="str">
        <f>_xlfn.TEXTBEFORE(getmp3[[#This Row],[Title]],{":","(","-"})</f>
        <v xml:space="preserve">Lover Promo 1 </v>
      </c>
      <c r="L315" t="str">
        <f>_xlfn.TEXTBEFORE(_xlfn.TEXTAFTER(getmp3[[#This Row],[description]],{"Singers:","Artist:","Singer &amp; Lyrics:","Singer/Lyrics:","Singer"}),CHAR(10))</f>
        <v xml:space="preserve"> Rahat Fateh Ali Khan, Atif Aslam, Sachet Tandon, Nooran Sisters, Asees Kaur, Jass Manak </v>
      </c>
      <c r="M315" t="str" cm="1">
        <f t="array" ref="M3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15" t="e">
        <f>_xlfn.TEXTBEFORE(_xlfn.TEXTAFTER(getmp3[[#This Row],[description]],"Composer:"),CHAR(10))</f>
        <v>#N/A</v>
      </c>
      <c r="O315" t="str">
        <f>_xlfn.TEXTBEFORE(_xlfn.TEXTAFTER(getmp3[[#This Row],[description]],CHAR(10)&amp;"Music:"),CHAR(10))</f>
        <v xml:space="preserve"> Sharry Nexus, Snipr, Rajat Nagpal</v>
      </c>
      <c r="P315" t="e">
        <f>_xlfn.TEXTBEFORE(_xlfn.TEXTAFTER(getmp3[[#This Row],[description]],CHAR(10)&amp;"Video:"),CHAR(10))</f>
        <v>#N/A</v>
      </c>
      <c r="Q315" s="1" t="e">
        <f>HYPERLINK(_xlfn.TEXTBEFORE(_xlfn.TEXTAFTER(getmp3[[#This Row],[description]],"YouTube Music:"),CHAR(10)))</f>
        <v>#N/A</v>
      </c>
      <c r="R315" s="1" t="e">
        <f>HYPERLINK(_xlfn.TEXTBEFORE(_xlfn.TEXTAFTER(getmp3[[#This Row],[description]],"Spotify:"),CHAR(10)))</f>
        <v>#N/A</v>
      </c>
      <c r="S315" s="1" t="e">
        <f>HYPERLINK(_xlfn.TEXTBEFORE(_xlfn.TEXTAFTER(getmp3[[#This Row],[description]],"Apple Music:"),CHAR(10)))</f>
        <v>#N/A</v>
      </c>
      <c r="T315" s="1" t="e">
        <f>HYPERLINK(_xlfn.TEXTBEFORE(_xlfn.TEXTAFTER(getmp3[[#This Row],[description]], "JioSaavn:"),CHAR(10)))</f>
        <v>#N/A</v>
      </c>
      <c r="U315" s="1" t="e">
        <f>HYPERLINK(_xlfn.TEXTBEFORE(_xlfn.TEXTAFTER(getmp3[[#This Row],[description]], "Instagram Reel:"),CHAR(10)))</f>
        <v>#N/A</v>
      </c>
    </row>
    <row r="316" spans="1:21" x14ac:dyDescent="0.3">
      <c r="A316" t="s">
        <v>11</v>
      </c>
      <c r="B316" t="s">
        <v>2284</v>
      </c>
      <c r="C316" t="s">
        <v>2285</v>
      </c>
      <c r="D316" t="s">
        <v>2283</v>
      </c>
      <c r="E316" t="s">
        <v>16</v>
      </c>
      <c r="F316" t="s">
        <v>17</v>
      </c>
      <c r="G316" t="s">
        <v>2287</v>
      </c>
      <c r="H316" t="s">
        <v>2288</v>
      </c>
      <c r="I316" t="s">
        <v>2289</v>
      </c>
      <c r="J316" t="str" cm="1">
        <f t="array" ref="J3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6" t="str">
        <f>_xlfn.TEXTBEFORE(getmp3[[#This Row],[Title]],{":","(","-"})</f>
        <v xml:space="preserve">Naah Lofi Version </v>
      </c>
      <c r="L316" t="str">
        <f>_xlfn.TEXTBEFORE(_xlfn.TEXTAFTER(getmp3[[#This Row],[description]],{"Singer :","Artist:","Singer &amp; Lyrics:","Singer/Lyrics:","Singer"}),CHAR(10))</f>
        <v xml:space="preserve"> Jass Manak </v>
      </c>
      <c r="M316" t="str" cm="1">
        <f t="array" ref="M3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16" t="e">
        <f>_xlfn.TEXTBEFORE(_xlfn.TEXTAFTER(getmp3[[#This Row],[description]],"Composer:"),CHAR(10))</f>
        <v>#N/A</v>
      </c>
      <c r="O316" t="str">
        <f>_xlfn.TEXTBEFORE(_xlfn.TEXTAFTER(getmp3[[#This Row],[description]],CHAR(10)&amp;"Music :"),CHAR(10))</f>
        <v xml:space="preserve"> Sharry Nexus</v>
      </c>
      <c r="P316" t="e">
        <f>_xlfn.TEXTBEFORE(_xlfn.TEXTAFTER(getmp3[[#This Row],[description]],CHAR(10)&amp;"Video:"),CHAR(10))</f>
        <v>#N/A</v>
      </c>
      <c r="Q316" s="1" t="e">
        <f>HYPERLINK(_xlfn.TEXTBEFORE(_xlfn.TEXTAFTER(getmp3[[#This Row],[description]],"YouTube Music:"),CHAR(10)))</f>
        <v>#N/A</v>
      </c>
      <c r="R316" s="1" t="str">
        <f>HYPERLINK(_xlfn.TEXTBEFORE(_xlfn.TEXTAFTER(getmp3[[#This Row],[description]],"Spotify:"),CHAR(10)))</f>
        <v xml:space="preserve"> https://spoti.fi/3tWUORs</v>
      </c>
      <c r="S316" s="1" t="str">
        <f>HYPERLINK(_xlfn.TEXTBEFORE(_xlfn.TEXTAFTER(getmp3[[#This Row],[description]],"Apple Music:"),CHAR(10)))</f>
        <v xml:space="preserve"> https://apple.co/3i6h2Lu</v>
      </c>
      <c r="T316" s="1" t="str">
        <f>HYPERLINK(_xlfn.TEXTBEFORE(_xlfn.TEXTAFTER(getmp3[[#This Row],[description]], "JioSaavn:"),CHAR(10)))</f>
        <v xml:space="preserve"> https://bit.ly/36frk9g</v>
      </c>
      <c r="U316" s="1" t="e">
        <f>HYPERLINK(_xlfn.TEXTBEFORE(_xlfn.TEXTAFTER(getmp3[[#This Row],[description]], "Instagram Reel:"),CHAR(10)))</f>
        <v>#N/A</v>
      </c>
    </row>
    <row r="317" spans="1:21" hidden="1" x14ac:dyDescent="0.3">
      <c r="A317" t="s">
        <v>11</v>
      </c>
      <c r="B317" t="s">
        <v>2291</v>
      </c>
      <c r="C317" t="s">
        <v>2292</v>
      </c>
      <c r="D317" t="s">
        <v>2290</v>
      </c>
      <c r="E317" t="s">
        <v>16</v>
      </c>
      <c r="F317" t="s">
        <v>818</v>
      </c>
      <c r="G317" t="s">
        <v>2294</v>
      </c>
      <c r="H317" t="s">
        <v>2295</v>
      </c>
      <c r="I317" t="s">
        <v>2296</v>
      </c>
      <c r="J317" t="str" cm="1">
        <f t="array" ref="J3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7" t="str">
        <f>_xlfn.TEXTBEFORE(getmp3[[#This Row],[Title]],{":","(","-"})</f>
        <v xml:space="preserve">Kitna Chahe </v>
      </c>
      <c r="L317" t="str">
        <f>_xlfn.TEXTBEFORE(_xlfn.TEXTAFTER(getmp3[[#This Row],[description]],{"Singer:","Artist:","Singer &amp; Lyrics:","Singer/Lyrics:","Singer"}),CHAR(10))</f>
        <v xml:space="preserve"> Jass Manak, Asees Kaur</v>
      </c>
      <c r="M317" t="str" cm="1">
        <f t="array" ref="M3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17" t="str">
        <f>_xlfn.TEXTBEFORE(_xlfn.TEXTAFTER(getmp3[[#This Row],[description]],"Composer:"),CHAR(10))</f>
        <v xml:space="preserve"> Jass Manak </v>
      </c>
      <c r="O317" t="str">
        <f>_xlfn.TEXTBEFORE(_xlfn.TEXTAFTER(getmp3[[#This Row],[description]],CHAR(10)&amp;"Music:"),CHAR(10))</f>
        <v xml:space="preserve"> Sharry Nexus, Snipr, Rajat Nagpal</v>
      </c>
      <c r="P317" t="e">
        <f>_xlfn.TEXTBEFORE(_xlfn.TEXTAFTER(getmp3[[#This Row],[description]],CHAR(10)&amp;"Video:"),CHAR(10))</f>
        <v>#N/A</v>
      </c>
      <c r="Q317" s="1" t="e">
        <f>HYPERLINK(_xlfn.TEXTBEFORE(_xlfn.TEXTAFTER(getmp3[[#This Row],[description]],"YouTube Music:"),CHAR(10)))</f>
        <v>#N/A</v>
      </c>
      <c r="R317" s="1" t="str">
        <f>HYPERLINK(_xlfn.TEXTBEFORE(_xlfn.TEXTAFTER(getmp3[[#This Row],[description]],"Spotify:"),CHAR(10)))</f>
        <v xml:space="preserve"> https://spoti.fi/3tSZKaP</v>
      </c>
      <c r="S317" s="1" t="str">
        <f>HYPERLINK(_xlfn.TEXTBEFORE(_xlfn.TEXTAFTER(getmp3[[#This Row],[description]],"Apple Music:"),CHAR(10)))</f>
        <v xml:space="preserve"> https://apple.co/3zVgphM</v>
      </c>
      <c r="T317" s="1" t="e">
        <f>HYPERLINK(_xlfn.TEXTBEFORE(_xlfn.TEXTAFTER(getmp3[[#This Row],[description]], "JioSaavn:"),CHAR(10)))</f>
        <v>#N/A</v>
      </c>
      <c r="U317" s="1" t="e">
        <f>HYPERLINK(_xlfn.TEXTBEFORE(_xlfn.TEXTAFTER(getmp3[[#This Row],[description]], "Instagram Reel:"),CHAR(10)))</f>
        <v>#N/A</v>
      </c>
    </row>
    <row r="318" spans="1:21" hidden="1" x14ac:dyDescent="0.3">
      <c r="A318" t="s">
        <v>11</v>
      </c>
      <c r="B318" t="s">
        <v>2298</v>
      </c>
      <c r="C318" t="s">
        <v>2299</v>
      </c>
      <c r="D318" t="s">
        <v>2297</v>
      </c>
      <c r="E318" t="s">
        <v>16</v>
      </c>
      <c r="F318" t="s">
        <v>2301</v>
      </c>
      <c r="G318" t="s">
        <v>2302</v>
      </c>
      <c r="H318" t="s">
        <v>2303</v>
      </c>
      <c r="I318" t="s">
        <v>2304</v>
      </c>
      <c r="J318" t="str" cm="1">
        <f t="array" ref="J3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8" t="str">
        <f>_xlfn.TEXTBEFORE(getmp3[[#This Row],[Title]],{":","(","-"})</f>
        <v xml:space="preserve">Lover Title Track </v>
      </c>
      <c r="L318" t="str">
        <f>_xlfn.TEXTBEFORE(_xlfn.TEXTAFTER(getmp3[[#This Row],[description]],{"Singer:","Artist:","Singer &amp; Lyrics:","Singer/Lyrics:","Singer"}),CHAR(10))</f>
        <v xml:space="preserve"> Sachet Tandon</v>
      </c>
      <c r="M318" t="str" cm="1">
        <f t="array" ref="M3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18" t="e">
        <f>_xlfn.TEXTBEFORE(_xlfn.TEXTAFTER(getmp3[[#This Row],[description]],"Composer:"),CHAR(10))</f>
        <v>#N/A</v>
      </c>
      <c r="O318" t="str">
        <f>_xlfn.TEXTBEFORE(_xlfn.TEXTAFTER(getmp3[[#This Row],[description]],CHAR(10)&amp;"Music:"),CHAR(10))</f>
        <v xml:space="preserve"> Sharry Nexus, Snipr, Rajat Nagpal</v>
      </c>
      <c r="P318" t="e">
        <f>_xlfn.TEXTBEFORE(_xlfn.TEXTAFTER(getmp3[[#This Row],[description]],CHAR(10)&amp;"Video:"),CHAR(10))</f>
        <v>#N/A</v>
      </c>
      <c r="Q318" s="1" t="e">
        <f>HYPERLINK(_xlfn.TEXTBEFORE(_xlfn.TEXTAFTER(getmp3[[#This Row],[description]],"YouTube Music:"),CHAR(10)))</f>
        <v>#N/A</v>
      </c>
      <c r="R318" s="1" t="str">
        <f>HYPERLINK(_xlfn.TEXTBEFORE(_xlfn.TEXTAFTER(getmp3[[#This Row],[description]],"Spotify:"),CHAR(10)))</f>
        <v xml:space="preserve"> https://spoti.fi/3AsDp86</v>
      </c>
      <c r="S318" s="1" t="str">
        <f>HYPERLINK(_xlfn.TEXTBEFORE(_xlfn.TEXTAFTER(getmp3[[#This Row],[description]],"Apple Music:"),CHAR(10)))</f>
        <v xml:space="preserve"> https://apple.co/3a7WPVj</v>
      </c>
      <c r="T318" s="1" t="e">
        <f>HYPERLINK(_xlfn.TEXTBEFORE(_xlfn.TEXTAFTER(getmp3[[#This Row],[description]], "JioSaavn:"),CHAR(10)))</f>
        <v>#N/A</v>
      </c>
      <c r="U318" s="1" t="e">
        <f>HYPERLINK(_xlfn.TEXTBEFORE(_xlfn.TEXTAFTER(getmp3[[#This Row],[description]], "Instagram Reel:"),CHAR(10)))</f>
        <v>#N/A</v>
      </c>
    </row>
    <row r="319" spans="1:21" hidden="1" x14ac:dyDescent="0.3">
      <c r="A319" t="s">
        <v>11</v>
      </c>
      <c r="B319" t="s">
        <v>2306</v>
      </c>
      <c r="C319" t="s">
        <v>2307</v>
      </c>
      <c r="D319" t="s">
        <v>2305</v>
      </c>
      <c r="E319" t="s">
        <v>16</v>
      </c>
      <c r="F319" t="s">
        <v>477</v>
      </c>
      <c r="G319" t="s">
        <v>2309</v>
      </c>
      <c r="H319" t="s">
        <v>2310</v>
      </c>
      <c r="I319" t="s">
        <v>2311</v>
      </c>
      <c r="J319" t="str" cm="1">
        <f t="array" ref="J3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19" t="str">
        <f>_xlfn.TEXTBEFORE(getmp3[[#This Row],[Title]],{":","(","-"})</f>
        <v xml:space="preserve">LOVER </v>
      </c>
      <c r="L319" t="str">
        <f>_xlfn.TEXTBEFORE(_xlfn.TEXTAFTER(getmp3[[#This Row],[description]],{"Singers:","Artist:","Singer &amp; Lyrics:","Singer/Lyrics:","Singer"}),CHAR(10))</f>
        <v xml:space="preserve"> Rahat Fateh Ali Khan, Atif Aslam, Sachet Tandon, Nooran Sisters, Asees Kaur, Jass Manak </v>
      </c>
      <c r="M319" t="str" cm="1">
        <f t="array" ref="M3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Lokha, Jass Manak</v>
      </c>
      <c r="N319" t="e">
        <f>_xlfn.TEXTBEFORE(_xlfn.TEXTAFTER(getmp3[[#This Row],[description]],"Composer:"),CHAR(10))</f>
        <v>#N/A</v>
      </c>
      <c r="O319" t="str">
        <f>_xlfn.TEXTBEFORE(_xlfn.TEXTAFTER(getmp3[[#This Row],[description]],CHAR(10)&amp;"Music:"),CHAR(10))</f>
        <v xml:space="preserve"> Sharry Nexus, Snipr, Rajat Nagpal</v>
      </c>
      <c r="P319" t="e">
        <f>_xlfn.TEXTBEFORE(_xlfn.TEXTAFTER(getmp3[[#This Row],[description]],CHAR(10)&amp;"Video:"),CHAR(10))</f>
        <v>#N/A</v>
      </c>
      <c r="Q319" s="1" t="e">
        <f>HYPERLINK(_xlfn.TEXTBEFORE(_xlfn.TEXTAFTER(getmp3[[#This Row],[description]],"YouTube Music:"),CHAR(10)))</f>
        <v>#N/A</v>
      </c>
      <c r="R319" s="1" t="e">
        <f>HYPERLINK(_xlfn.TEXTBEFORE(_xlfn.TEXTAFTER(getmp3[[#This Row],[description]],"Spotify:"),CHAR(10)))</f>
        <v>#N/A</v>
      </c>
      <c r="S319" s="1" t="e">
        <f>HYPERLINK(_xlfn.TEXTBEFORE(_xlfn.TEXTAFTER(getmp3[[#This Row],[description]],"Apple Music:"),CHAR(10)))</f>
        <v>#N/A</v>
      </c>
      <c r="T319" s="1" t="e">
        <f>HYPERLINK(_xlfn.TEXTBEFORE(_xlfn.TEXTAFTER(getmp3[[#This Row],[description]], "JioSaavn:"),CHAR(10)))</f>
        <v>#N/A</v>
      </c>
      <c r="U319" s="1" t="e">
        <f>HYPERLINK(_xlfn.TEXTBEFORE(_xlfn.TEXTAFTER(getmp3[[#This Row],[description]], "Instagram Reel:"),CHAR(10)))</f>
        <v>#N/A</v>
      </c>
    </row>
    <row r="320" spans="1:21" hidden="1" x14ac:dyDescent="0.3">
      <c r="A320" t="s">
        <v>11</v>
      </c>
      <c r="B320" t="s">
        <v>2313</v>
      </c>
      <c r="C320" t="s">
        <v>2314</v>
      </c>
      <c r="D320" t="s">
        <v>2312</v>
      </c>
      <c r="E320" t="s">
        <v>16</v>
      </c>
      <c r="F320" t="s">
        <v>1705</v>
      </c>
      <c r="G320" t="s">
        <v>2316</v>
      </c>
      <c r="H320" t="s">
        <v>2317</v>
      </c>
      <c r="I320" t="s">
        <v>2318</v>
      </c>
      <c r="J320" t="str" cm="1">
        <f t="array" ref="J3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0" t="str">
        <f>_xlfn.TEXTBEFORE(getmp3[[#This Row],[Title]],{":","(","-"})</f>
        <v xml:space="preserve">Pyar Karda </v>
      </c>
      <c r="L320" t="str">
        <f>_xlfn.TEXTBEFORE(_xlfn.TEXTAFTER(getmp3[[#This Row],[description]],{"Singer:","Artist:","Singer &amp; Lyrics:","Singer/Lyrics:","Singer"}),CHAR(10))</f>
        <v xml:space="preserve"> Jass Manak</v>
      </c>
      <c r="M320" t="str" cm="1">
        <f t="array" ref="M3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320" t="str">
        <f>_xlfn.TEXTBEFORE(_xlfn.TEXTAFTER(getmp3[[#This Row],[description]],"Composer:"),CHAR(10))</f>
        <v xml:space="preserve"> Babbu</v>
      </c>
      <c r="O320" t="str">
        <f>_xlfn.TEXTBEFORE(_xlfn.TEXTAFTER(getmp3[[#This Row],[description]],CHAR(10)&amp;"Music:"),CHAR(10))</f>
        <v xml:space="preserve"> Sharry Nexus</v>
      </c>
      <c r="P320" t="e">
        <f>_xlfn.TEXTBEFORE(_xlfn.TEXTAFTER(getmp3[[#This Row],[description]],CHAR(10)&amp;"Video:"),CHAR(10))</f>
        <v>#N/A</v>
      </c>
      <c r="Q320" s="1" t="e">
        <f>HYPERLINK(_xlfn.TEXTBEFORE(_xlfn.TEXTAFTER(getmp3[[#This Row],[description]],"YouTube Music:"),CHAR(10)))</f>
        <v>#N/A</v>
      </c>
      <c r="R320" s="1" t="e">
        <f>HYPERLINK(_xlfn.TEXTBEFORE(_xlfn.TEXTAFTER(getmp3[[#This Row],[description]],"Spotify:"),CHAR(10)))</f>
        <v>#N/A</v>
      </c>
      <c r="S320" s="1" t="e">
        <f>HYPERLINK(_xlfn.TEXTBEFORE(_xlfn.TEXTAFTER(getmp3[[#This Row],[description]],"Apple Music:"),CHAR(10)))</f>
        <v>#N/A</v>
      </c>
      <c r="T320" s="1" t="e">
        <f>HYPERLINK(_xlfn.TEXTBEFORE(_xlfn.TEXTAFTER(getmp3[[#This Row],[description]], "JioSaavn:"),CHAR(10)))</f>
        <v>#N/A</v>
      </c>
      <c r="U320" s="1" t="e">
        <f>HYPERLINK(_xlfn.TEXTBEFORE(_xlfn.TEXTAFTER(getmp3[[#This Row],[description]], "Instagram Reel:"),CHAR(10)))</f>
        <v>#N/A</v>
      </c>
    </row>
    <row r="321" spans="1:21" x14ac:dyDescent="0.3">
      <c r="A321" t="s">
        <v>11</v>
      </c>
      <c r="B321" t="s">
        <v>2320</v>
      </c>
      <c r="C321" t="s">
        <v>2321</v>
      </c>
      <c r="D321" t="s">
        <v>2319</v>
      </c>
      <c r="E321" t="s">
        <v>16</v>
      </c>
      <c r="F321" t="s">
        <v>2323</v>
      </c>
      <c r="G321" t="s">
        <v>2324</v>
      </c>
      <c r="H321" t="s">
        <v>2325</v>
      </c>
      <c r="I321" t="s">
        <v>2326</v>
      </c>
      <c r="J321" t="str" cm="1">
        <f t="array" ref="J3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1" t="str">
        <f>_xlfn.TEXTBEFORE(getmp3[[#This Row],[Title]],{":","(","-"})</f>
        <v xml:space="preserve">LOVER First Look </v>
      </c>
      <c r="L321" t="e">
        <f>_xlfn.TEXTBEFORE(_xlfn.TEXTAFTER(getmp3[[#This Row],[description]],{"Singer:","Artist:","Singer &amp; Lyrics:","Singer/Lyrics:","Singer"}),CHAR(10))</f>
        <v>#N/A</v>
      </c>
      <c r="M321" t="str" cm="1">
        <f t="array" ref="M3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21" t="e">
        <f>_xlfn.TEXTBEFORE(_xlfn.TEXTAFTER(getmp3[[#This Row],[description]],"Composer:"),CHAR(10))</f>
        <v>#N/A</v>
      </c>
      <c r="O321" t="e">
        <f>_xlfn.TEXTBEFORE(_xlfn.TEXTAFTER(getmp3[[#This Row],[description]],CHAR(10)&amp;"Music :"),CHAR(10))</f>
        <v>#N/A</v>
      </c>
      <c r="P321" t="e">
        <f>_xlfn.TEXTBEFORE(_xlfn.TEXTAFTER(getmp3[[#This Row],[description]],CHAR(10)&amp;"Video:"),CHAR(10))</f>
        <v>#N/A</v>
      </c>
      <c r="Q321" s="1" t="e">
        <f>HYPERLINK(_xlfn.TEXTBEFORE(_xlfn.TEXTAFTER(getmp3[[#This Row],[description]],"YouTube Music:"),CHAR(10)))</f>
        <v>#N/A</v>
      </c>
      <c r="R321" s="1" t="e">
        <f>HYPERLINK(_xlfn.TEXTBEFORE(_xlfn.TEXTAFTER(getmp3[[#This Row],[description]],"Spotify:"),CHAR(10)))</f>
        <v>#N/A</v>
      </c>
      <c r="S321" s="1" t="e">
        <f>HYPERLINK(_xlfn.TEXTBEFORE(_xlfn.TEXTAFTER(getmp3[[#This Row],[description]],"Apple Music:"),CHAR(10)))</f>
        <v>#N/A</v>
      </c>
      <c r="T321" s="1" t="e">
        <f>HYPERLINK(_xlfn.TEXTBEFORE(_xlfn.TEXTAFTER(getmp3[[#This Row],[description]], "JioSaavn:"),CHAR(10)))</f>
        <v>#N/A</v>
      </c>
      <c r="U321" s="1" t="e">
        <f>HYPERLINK(_xlfn.TEXTBEFORE(_xlfn.TEXTAFTER(getmp3[[#This Row],[description]], "Instagram Reel:"),CHAR(10)))</f>
        <v>#N/A</v>
      </c>
    </row>
    <row r="322" spans="1:21" hidden="1" x14ac:dyDescent="0.3">
      <c r="A322" t="s">
        <v>11</v>
      </c>
      <c r="B322" t="s">
        <v>2328</v>
      </c>
      <c r="C322" t="s">
        <v>2329</v>
      </c>
      <c r="D322" t="s">
        <v>2327</v>
      </c>
      <c r="E322" t="s">
        <v>16</v>
      </c>
      <c r="F322" t="s">
        <v>2331</v>
      </c>
      <c r="G322" t="s">
        <v>2332</v>
      </c>
      <c r="H322" t="s">
        <v>2333</v>
      </c>
      <c r="I322" t="s">
        <v>2334</v>
      </c>
      <c r="J322" t="str" cm="1">
        <f t="array" ref="J3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2" t="str">
        <f>_xlfn.TEXTBEFORE(getmp3[[#This Row],[Title]],{":","(","-"})</f>
        <v xml:space="preserve">LOVER Motion Poster </v>
      </c>
      <c r="L322" t="str">
        <f>_xlfn.TEXTBEFORE(_xlfn.TEXTAFTER(getmp3[[#This Row],[description]],{"Singers:","Artist:","Singer &amp; Lyrics:","Singer/Lyrics:","Singer"}),CHAR(10))</f>
        <v xml:space="preserve"> Rahat Fateh Ali Khan, Atif Aslam, Sachet Tandon, Nooran Sisters, Asees Kaur, Jass Manak </v>
      </c>
      <c r="M322" t="str" cm="1">
        <f t="array" ref="M3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 Love Lohka, Jass Manak</v>
      </c>
      <c r="N322" t="e">
        <f>_xlfn.TEXTBEFORE(_xlfn.TEXTAFTER(getmp3[[#This Row],[description]],"Composer:"),CHAR(10))</f>
        <v>#N/A</v>
      </c>
      <c r="O322" t="str">
        <f>_xlfn.TEXTBEFORE(_xlfn.TEXTAFTER(getmp3[[#This Row],[description]],CHAR(10)&amp;"Music:"),CHAR(10))</f>
        <v xml:space="preserve"> Sharry Nexus, Snipr, Rajat Nagpal</v>
      </c>
      <c r="P322" t="e">
        <f>_xlfn.TEXTBEFORE(_xlfn.TEXTAFTER(getmp3[[#This Row],[description]],CHAR(10)&amp;"Video:"),CHAR(10))</f>
        <v>#N/A</v>
      </c>
      <c r="Q322" s="1" t="e">
        <f>HYPERLINK(_xlfn.TEXTBEFORE(_xlfn.TEXTAFTER(getmp3[[#This Row],[description]],"YouTube Music:"),CHAR(10)))</f>
        <v>#N/A</v>
      </c>
      <c r="R322" s="1" t="e">
        <f>HYPERLINK(_xlfn.TEXTBEFORE(_xlfn.TEXTAFTER(getmp3[[#This Row],[description]],"Spotify:"),CHAR(10)))</f>
        <v>#N/A</v>
      </c>
      <c r="S322" s="1" t="e">
        <f>HYPERLINK(_xlfn.TEXTBEFORE(_xlfn.TEXTAFTER(getmp3[[#This Row],[description]],"Apple Music:"),CHAR(10)))</f>
        <v>#N/A</v>
      </c>
      <c r="T322" s="1" t="e">
        <f>HYPERLINK(_xlfn.TEXTBEFORE(_xlfn.TEXTAFTER(getmp3[[#This Row],[description]], "JioSaavn:"),CHAR(10)))</f>
        <v>#N/A</v>
      </c>
      <c r="U322" s="1" t="e">
        <f>HYPERLINK(_xlfn.TEXTBEFORE(_xlfn.TEXTAFTER(getmp3[[#This Row],[description]], "Instagram Reel:"),CHAR(10)))</f>
        <v>#N/A</v>
      </c>
    </row>
    <row r="323" spans="1:21" x14ac:dyDescent="0.3">
      <c r="A323" t="s">
        <v>11</v>
      </c>
      <c r="B323" t="s">
        <v>2336</v>
      </c>
      <c r="C323" t="s">
        <v>2337</v>
      </c>
      <c r="D323" t="s">
        <v>2335</v>
      </c>
      <c r="E323" t="s">
        <v>16</v>
      </c>
      <c r="F323" t="s">
        <v>222</v>
      </c>
      <c r="G323" t="s">
        <v>2339</v>
      </c>
      <c r="H323" t="s">
        <v>2340</v>
      </c>
      <c r="I323" t="s">
        <v>767</v>
      </c>
      <c r="J323" t="str" cm="1">
        <f t="array" ref="J3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3" t="str">
        <f>_xlfn.TEXTBEFORE(getmp3[[#This Row],[Title]],{":","(","-"})</f>
        <v xml:space="preserve">Tere Ghar De Niche </v>
      </c>
      <c r="L323" t="str">
        <f>IF(
    ISNUMBER(SEARCH("Singer", getmp3[[#This Row],[description]])),
    TRIM(_xlfn.TEXTBEFORE(_xlfn.TEXTAFTER(_xlfn.TEXTAFTER(getmp3[[#This Row],[description]], "Singer"), {":","-"}), CHAR(10), , , 1)),
    "NILL"
)</f>
        <v>Bhanu Pratap Agnihotri</v>
      </c>
      <c r="M323" t="str" cm="1">
        <f t="array" ref="M3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323" t="e">
        <f>_xlfn.TEXTBEFORE(_xlfn.TEXTAFTER(getmp3[[#This Row],[description]],"Composer:"),CHAR(10))</f>
        <v>#N/A</v>
      </c>
      <c r="O323" t="e">
        <f>_xlfn.TEXTBEFORE(_xlfn.TEXTAFTER(getmp3[[#This Row],[description]],CHAR(10)&amp;"Music :"),CHAR(10))</f>
        <v>#N/A</v>
      </c>
      <c r="P323" t="e">
        <f>_xlfn.TEXTBEFORE(_xlfn.TEXTAFTER(getmp3[[#This Row],[description]],CHAR(10)&amp;"Video:"),CHAR(10))</f>
        <v>#N/A</v>
      </c>
      <c r="Q323" s="1" t="e">
        <f>HYPERLINK(_xlfn.TEXTBEFORE(_xlfn.TEXTAFTER(getmp3[[#This Row],[description]],"YouTube Music:"),CHAR(10)))</f>
        <v>#N/A</v>
      </c>
      <c r="R323" s="1" t="e">
        <f>HYPERLINK(_xlfn.TEXTBEFORE(_xlfn.TEXTAFTER(getmp3[[#This Row],[description]],"Spotify:"),CHAR(10)))</f>
        <v>#N/A</v>
      </c>
      <c r="S323" s="1" t="e">
        <f>HYPERLINK(_xlfn.TEXTBEFORE(_xlfn.TEXTAFTER(getmp3[[#This Row],[description]],"Apple Music:"),CHAR(10)))</f>
        <v>#N/A</v>
      </c>
      <c r="T323" s="1" t="e">
        <f>HYPERLINK(_xlfn.TEXTBEFORE(_xlfn.TEXTAFTER(getmp3[[#This Row],[description]], "JioSaavn:"),CHAR(10)))</f>
        <v>#N/A</v>
      </c>
      <c r="U323" s="1" t="e">
        <f>HYPERLINK(_xlfn.TEXTBEFORE(_xlfn.TEXTAFTER(getmp3[[#This Row],[description]], "Instagram Reel:"),CHAR(10)))</f>
        <v>#N/A</v>
      </c>
    </row>
    <row r="324" spans="1:21" hidden="1" x14ac:dyDescent="0.3">
      <c r="A324" t="s">
        <v>11</v>
      </c>
      <c r="B324" t="s">
        <v>2342</v>
      </c>
      <c r="C324" t="s">
        <v>2343</v>
      </c>
      <c r="D324" t="s">
        <v>2341</v>
      </c>
      <c r="E324" t="s">
        <v>16</v>
      </c>
      <c r="F324" t="s">
        <v>161</v>
      </c>
      <c r="G324" t="s">
        <v>2345</v>
      </c>
      <c r="H324" t="s">
        <v>2346</v>
      </c>
      <c r="I324" t="s">
        <v>2347</v>
      </c>
      <c r="J324" t="str" cm="1">
        <f t="array" ref="J3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4" t="str">
        <f>_xlfn.TEXTBEFORE(getmp3[[#This Row],[Title]],{":","(","-"})</f>
        <v>Yenkan</v>
      </c>
      <c r="L324" t="str">
        <f>_xlfn.TEXTBEFORE(_xlfn.TEXTAFTER(getmp3[[#This Row],[description]],{"Singer:","Artist:","Singer &amp; Lyrics:","Singer/Lyrics:","Singer"}),CHAR(10))</f>
        <v xml:space="preserve"> Karaj Randhawa</v>
      </c>
      <c r="M324" t="str" cm="1">
        <f t="array" ref="M3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4" t="e">
        <f>_xlfn.TEXTBEFORE(_xlfn.TEXTAFTER(getmp3[[#This Row],[description]],"Composer:"),CHAR(10))</f>
        <v>#N/A</v>
      </c>
      <c r="O324" t="str">
        <f>_xlfn.TEXTBEFORE(_xlfn.TEXTAFTER(getmp3[[#This Row],[description]],CHAR(10)&amp;"Music:"),CHAR(10))</f>
        <v xml:space="preserve"> Yeah Proof</v>
      </c>
      <c r="P324" t="e">
        <f>_xlfn.TEXTBEFORE(_xlfn.TEXTAFTER(getmp3[[#This Row],[description]],CHAR(10)&amp;"Video:"),CHAR(10))</f>
        <v>#N/A</v>
      </c>
      <c r="Q324" s="1" t="e">
        <f>HYPERLINK(_xlfn.TEXTBEFORE(_xlfn.TEXTAFTER(getmp3[[#This Row],[description]],"YouTube Music:"),CHAR(10)))</f>
        <v>#N/A</v>
      </c>
      <c r="R324" s="1" t="str">
        <f>HYPERLINK(_xlfn.TEXTBEFORE(_xlfn.TEXTAFTER(getmp3[[#This Row],[description]],"Spotify:"),CHAR(10)))</f>
        <v xml:space="preserve"> https://spoti.fi/3MXNeho</v>
      </c>
      <c r="S324" s="1" t="str">
        <f>HYPERLINK(_xlfn.TEXTBEFORE(_xlfn.TEXTAFTER(getmp3[[#This Row],[description]],"Apple Music:"),CHAR(10)))</f>
        <v xml:space="preserve"> https://apple.co/3vRXSAt</v>
      </c>
      <c r="T324" s="1" t="str">
        <f>HYPERLINK(_xlfn.TEXTBEFORE(_xlfn.TEXTAFTER(getmp3[[#This Row],[description]], "JioSaavn:"),CHAR(10)))</f>
        <v xml:space="preserve"> https://bit.ly/38cpKGB</v>
      </c>
      <c r="U324" s="1" t="e">
        <f>HYPERLINK(_xlfn.TEXTBEFORE(_xlfn.TEXTAFTER(getmp3[[#This Row],[description]], "Instagram Reel:"),CHAR(10)))</f>
        <v>#N/A</v>
      </c>
    </row>
    <row r="325" spans="1:21" hidden="1" x14ac:dyDescent="0.3">
      <c r="A325" t="s">
        <v>11</v>
      </c>
      <c r="B325" t="s">
        <v>2349</v>
      </c>
      <c r="C325" t="s">
        <v>2350</v>
      </c>
      <c r="D325" t="s">
        <v>2348</v>
      </c>
      <c r="E325" t="s">
        <v>16</v>
      </c>
      <c r="F325" t="s">
        <v>2111</v>
      </c>
      <c r="G325" t="s">
        <v>2352</v>
      </c>
      <c r="H325" t="s">
        <v>2353</v>
      </c>
      <c r="I325" t="s">
        <v>2354</v>
      </c>
      <c r="J325" t="str" cm="1">
        <f t="array" ref="J3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5" t="str">
        <f>_xlfn.TEXTBEFORE(getmp3[[#This Row],[Title]],{":","(","-"})</f>
        <v>Yadaan</v>
      </c>
      <c r="L325" t="str">
        <f>_xlfn.TEXTBEFORE(_xlfn.TEXTAFTER(getmp3[[#This Row],[description]],{"Singer:","Artist:","Singer &amp; Lyrics:","Singer/Lyrics:","Singer"}),CHAR(10))</f>
        <v xml:space="preserve"> Karaj Randhawa</v>
      </c>
      <c r="M325" t="str" cm="1">
        <f t="array" ref="M3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5" t="e">
        <f>_xlfn.TEXTBEFORE(_xlfn.TEXTAFTER(getmp3[[#This Row],[description]],"Composer:"),CHAR(10))</f>
        <v>#N/A</v>
      </c>
      <c r="O325" t="str">
        <f>_xlfn.TEXTBEFORE(_xlfn.TEXTAFTER(getmp3[[#This Row],[description]],CHAR(10)&amp;"Music:"),CHAR(10))</f>
        <v xml:space="preserve"> Yeah Proof</v>
      </c>
      <c r="P325" t="e">
        <f>_xlfn.TEXTBEFORE(_xlfn.TEXTAFTER(getmp3[[#This Row],[description]],CHAR(10)&amp;"Video:"),CHAR(10))</f>
        <v>#N/A</v>
      </c>
      <c r="Q325" s="1" t="e">
        <f>HYPERLINK(_xlfn.TEXTBEFORE(_xlfn.TEXTAFTER(getmp3[[#This Row],[description]],"YouTube Music:"),CHAR(10)))</f>
        <v>#N/A</v>
      </c>
      <c r="R325" s="1" t="str">
        <f>HYPERLINK(_xlfn.TEXTBEFORE(_xlfn.TEXTAFTER(getmp3[[#This Row],[description]],"Spotify:"),CHAR(10)))</f>
        <v xml:space="preserve"> https://spoti.fi/3MXNeho</v>
      </c>
      <c r="S325" s="1" t="str">
        <f>HYPERLINK(_xlfn.TEXTBEFORE(_xlfn.TEXTAFTER(getmp3[[#This Row],[description]],"Apple Music:"),CHAR(10)))</f>
        <v xml:space="preserve"> https://apple.co/3vRXSAt</v>
      </c>
      <c r="T325" s="1" t="str">
        <f>HYPERLINK(_xlfn.TEXTBEFORE(_xlfn.TEXTAFTER(getmp3[[#This Row],[description]], "JioSaavn:"),CHAR(10)))</f>
        <v xml:space="preserve"> https://bit.ly/38cpKGB</v>
      </c>
      <c r="U325" s="1" t="e">
        <f>HYPERLINK(_xlfn.TEXTBEFORE(_xlfn.TEXTAFTER(getmp3[[#This Row],[description]], "Instagram Reel:"),CHAR(10)))</f>
        <v>#N/A</v>
      </c>
    </row>
    <row r="326" spans="1:21" hidden="1" x14ac:dyDescent="0.3">
      <c r="A326" t="s">
        <v>11</v>
      </c>
      <c r="B326" t="s">
        <v>2356</v>
      </c>
      <c r="C326" t="s">
        <v>2343</v>
      </c>
      <c r="D326" t="s">
        <v>2355</v>
      </c>
      <c r="E326" t="s">
        <v>16</v>
      </c>
      <c r="F326" t="s">
        <v>293</v>
      </c>
      <c r="G326" t="s">
        <v>2358</v>
      </c>
      <c r="H326" t="s">
        <v>2359</v>
      </c>
      <c r="I326" t="s">
        <v>2360</v>
      </c>
      <c r="J326" t="str" cm="1">
        <f t="array" ref="J3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6" t="str">
        <f>_xlfn.TEXTBEFORE(getmp3[[#This Row],[Title]],{":","(","-"})</f>
        <v xml:space="preserve">Gabru </v>
      </c>
      <c r="L326" t="str">
        <f>_xlfn.TEXTBEFORE(_xlfn.TEXTAFTER(getmp3[[#This Row],[description]],{"Singer:","Artist:","Singer &amp; Lyrics:","Singer/Lyrics:","Singer"}),CHAR(10))</f>
        <v xml:space="preserve"> Karaj Randhawa</v>
      </c>
      <c r="M326" t="str" cm="1">
        <f t="array" ref="M3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6" t="e">
        <f>_xlfn.TEXTBEFORE(_xlfn.TEXTAFTER(getmp3[[#This Row],[description]],"Composer:"),CHAR(10))</f>
        <v>#N/A</v>
      </c>
      <c r="O326" t="str">
        <f>_xlfn.TEXTBEFORE(_xlfn.TEXTAFTER(getmp3[[#This Row],[description]],CHAR(10)&amp;"Music:"),CHAR(10))</f>
        <v xml:space="preserve"> Yeah Proof</v>
      </c>
      <c r="P326" t="e">
        <f>_xlfn.TEXTBEFORE(_xlfn.TEXTAFTER(getmp3[[#This Row],[description]],CHAR(10)&amp;"Video:"),CHAR(10))</f>
        <v>#N/A</v>
      </c>
      <c r="Q326" s="1" t="e">
        <f>HYPERLINK(_xlfn.TEXTBEFORE(_xlfn.TEXTAFTER(getmp3[[#This Row],[description]],"YouTube Music:"),CHAR(10)))</f>
        <v>#N/A</v>
      </c>
      <c r="R326" s="1" t="str">
        <f>HYPERLINK(_xlfn.TEXTBEFORE(_xlfn.TEXTAFTER(getmp3[[#This Row],[description]],"Spotify:"),CHAR(10)))</f>
        <v xml:space="preserve"> https://spoti.fi/3MXNeho</v>
      </c>
      <c r="S326" s="1" t="str">
        <f>HYPERLINK(_xlfn.TEXTBEFORE(_xlfn.TEXTAFTER(getmp3[[#This Row],[description]],"Apple Music:"),CHAR(10)))</f>
        <v xml:space="preserve"> https://apple.co/3vRXSAt</v>
      </c>
      <c r="T326" s="1" t="str">
        <f>HYPERLINK(_xlfn.TEXTBEFORE(_xlfn.TEXTAFTER(getmp3[[#This Row],[description]], "JioSaavn:"),CHAR(10)))</f>
        <v xml:space="preserve"> https://bit.ly/38cpKGB</v>
      </c>
      <c r="U326" s="1" t="e">
        <f>HYPERLINK(_xlfn.TEXTBEFORE(_xlfn.TEXTAFTER(getmp3[[#This Row],[description]], "Instagram Reel:"),CHAR(10)))</f>
        <v>#N/A</v>
      </c>
    </row>
    <row r="327" spans="1:21" hidden="1" x14ac:dyDescent="0.3">
      <c r="A327" t="s">
        <v>11</v>
      </c>
      <c r="B327" t="s">
        <v>2362</v>
      </c>
      <c r="C327" t="s">
        <v>2343</v>
      </c>
      <c r="D327" t="s">
        <v>2361</v>
      </c>
      <c r="E327" t="s">
        <v>16</v>
      </c>
      <c r="F327" t="s">
        <v>285</v>
      </c>
      <c r="G327" t="s">
        <v>2364</v>
      </c>
      <c r="H327" t="s">
        <v>2365</v>
      </c>
      <c r="I327" t="s">
        <v>798</v>
      </c>
      <c r="J327" t="str" cm="1">
        <f t="array" ref="J3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7" t="str">
        <f>_xlfn.TEXTBEFORE(getmp3[[#This Row],[Title]],{":","(","-"})</f>
        <v xml:space="preserve">Hookah Bar </v>
      </c>
      <c r="L327" t="str">
        <f>_xlfn.TEXTBEFORE(_xlfn.TEXTAFTER(getmp3[[#This Row],[description]],{"Singer:","Artist:","Singer &amp; Lyrics:","Singer/Lyrics:","Singer"}),CHAR(10))</f>
        <v xml:space="preserve"> Karaj Randhawa</v>
      </c>
      <c r="M327" t="str" cm="1">
        <f t="array" ref="M3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7" t="e">
        <f>_xlfn.TEXTBEFORE(_xlfn.TEXTAFTER(getmp3[[#This Row],[description]],"Composer:"),CHAR(10))</f>
        <v>#N/A</v>
      </c>
      <c r="O327" t="str">
        <f>_xlfn.TEXTBEFORE(_xlfn.TEXTAFTER(getmp3[[#This Row],[description]],CHAR(10)&amp;"Music:"),CHAR(10))</f>
        <v xml:space="preserve"> Yeah Proof</v>
      </c>
      <c r="P327" t="e">
        <f>_xlfn.TEXTBEFORE(_xlfn.TEXTAFTER(getmp3[[#This Row],[description]],CHAR(10)&amp;"Video:"),CHAR(10))</f>
        <v>#N/A</v>
      </c>
      <c r="Q327" s="1" t="e">
        <f>HYPERLINK(_xlfn.TEXTBEFORE(_xlfn.TEXTAFTER(getmp3[[#This Row],[description]],"YouTube Music:"),CHAR(10)))</f>
        <v>#N/A</v>
      </c>
      <c r="R327" s="1" t="str">
        <f>HYPERLINK(_xlfn.TEXTBEFORE(_xlfn.TEXTAFTER(getmp3[[#This Row],[description]],"Spotify:"),CHAR(10)))</f>
        <v xml:space="preserve"> https://spoti.fi/3MXNeho</v>
      </c>
      <c r="S327" s="1" t="str">
        <f>HYPERLINK(_xlfn.TEXTBEFORE(_xlfn.TEXTAFTER(getmp3[[#This Row],[description]],"Apple Music:"),CHAR(10)))</f>
        <v xml:space="preserve"> https://apple.co/3vRXSAt</v>
      </c>
      <c r="T327" s="1" t="str">
        <f>HYPERLINK(_xlfn.TEXTBEFORE(_xlfn.TEXTAFTER(getmp3[[#This Row],[description]], "JioSaavn:"),CHAR(10)))</f>
        <v xml:space="preserve"> https://bit.ly/38cpKGB</v>
      </c>
      <c r="U327" s="1" t="e">
        <f>HYPERLINK(_xlfn.TEXTBEFORE(_xlfn.TEXTAFTER(getmp3[[#This Row],[description]], "Instagram Reel:"),CHAR(10)))</f>
        <v>#N/A</v>
      </c>
    </row>
    <row r="328" spans="1:21" hidden="1" x14ac:dyDescent="0.3">
      <c r="A328" t="s">
        <v>11</v>
      </c>
      <c r="B328" t="s">
        <v>2367</v>
      </c>
      <c r="C328" t="s">
        <v>2343</v>
      </c>
      <c r="D328" t="s">
        <v>2366</v>
      </c>
      <c r="E328" t="s">
        <v>16</v>
      </c>
      <c r="F328" t="s">
        <v>2369</v>
      </c>
      <c r="G328" t="s">
        <v>2370</v>
      </c>
      <c r="H328" t="s">
        <v>2371</v>
      </c>
      <c r="I328" t="s">
        <v>1258</v>
      </c>
      <c r="J328" t="str" cm="1">
        <f t="array" ref="J3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8" t="str">
        <f>_xlfn.TEXTBEFORE(getmp3[[#This Row],[Title]],{":","(","-"})</f>
        <v xml:space="preserve">Naal Tere </v>
      </c>
      <c r="L328" t="str">
        <f>_xlfn.TEXTBEFORE(_xlfn.TEXTAFTER(getmp3[[#This Row],[description]],{"Singer:","Artist:","Singer &amp; Lyrics:","Singer/Lyrics:","Singer"}),CHAR(10))</f>
        <v xml:space="preserve"> Karaj Randhawa</v>
      </c>
      <c r="M328" t="str" cm="1">
        <f t="array" ref="M3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8" t="e">
        <f>_xlfn.TEXTBEFORE(_xlfn.TEXTAFTER(getmp3[[#This Row],[description]],"Composer:"),CHAR(10))</f>
        <v>#N/A</v>
      </c>
      <c r="O328" t="str">
        <f>_xlfn.TEXTBEFORE(_xlfn.TEXTAFTER(getmp3[[#This Row],[description]],CHAR(10)&amp;"Music:"),CHAR(10))</f>
        <v xml:space="preserve"> Yeah Proof</v>
      </c>
      <c r="P328" t="e">
        <f>_xlfn.TEXTBEFORE(_xlfn.TEXTAFTER(getmp3[[#This Row],[description]],CHAR(10)&amp;"Video:"),CHAR(10))</f>
        <v>#N/A</v>
      </c>
      <c r="Q328" s="1" t="e">
        <f>HYPERLINK(_xlfn.TEXTBEFORE(_xlfn.TEXTAFTER(getmp3[[#This Row],[description]],"YouTube Music:"),CHAR(10)))</f>
        <v>#N/A</v>
      </c>
      <c r="R328" s="1" t="str">
        <f>HYPERLINK(_xlfn.TEXTBEFORE(_xlfn.TEXTAFTER(getmp3[[#This Row],[description]],"Spotify:"),CHAR(10)))</f>
        <v xml:space="preserve"> https://spoti.fi/3MXNeho</v>
      </c>
      <c r="S328" s="1" t="str">
        <f>HYPERLINK(_xlfn.TEXTBEFORE(_xlfn.TEXTAFTER(getmp3[[#This Row],[description]],"Apple Music:"),CHAR(10)))</f>
        <v xml:space="preserve"> https://apple.co/3vRXSAt</v>
      </c>
      <c r="T328" s="1" t="str">
        <f>HYPERLINK(_xlfn.TEXTBEFORE(_xlfn.TEXTAFTER(getmp3[[#This Row],[description]], "JioSaavn:"),CHAR(10)))</f>
        <v xml:space="preserve"> https://bit.ly/38cpKGB</v>
      </c>
      <c r="U328" s="1" t="e">
        <f>HYPERLINK(_xlfn.TEXTBEFORE(_xlfn.TEXTAFTER(getmp3[[#This Row],[description]], "Instagram Reel:"),CHAR(10)))</f>
        <v>#N/A</v>
      </c>
    </row>
    <row r="329" spans="1:21" hidden="1" x14ac:dyDescent="0.3">
      <c r="A329" t="s">
        <v>11</v>
      </c>
      <c r="B329" t="s">
        <v>2373</v>
      </c>
      <c r="C329" t="s">
        <v>2343</v>
      </c>
      <c r="D329" t="s">
        <v>2372</v>
      </c>
      <c r="E329" t="s">
        <v>16</v>
      </c>
      <c r="F329" t="s">
        <v>377</v>
      </c>
      <c r="G329" t="s">
        <v>2375</v>
      </c>
      <c r="H329" t="s">
        <v>2376</v>
      </c>
      <c r="I329" t="s">
        <v>2122</v>
      </c>
      <c r="J329" t="str" cm="1">
        <f t="array" ref="J3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29" t="str">
        <f>_xlfn.TEXTBEFORE(getmp3[[#This Row],[Title]],{":","(","-"})</f>
        <v xml:space="preserve">Chandigarh </v>
      </c>
      <c r="L329" t="str">
        <f>_xlfn.TEXTBEFORE(_xlfn.TEXTAFTER(getmp3[[#This Row],[description]],{"Singer:","Artist:","Singer &amp; Lyrics:","Singer/Lyrics:","Singer"}),CHAR(10))</f>
        <v xml:space="preserve"> Karaj Randhawa</v>
      </c>
      <c r="M329" t="str" cm="1">
        <f t="array" ref="M3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29" t="e">
        <f>_xlfn.TEXTBEFORE(_xlfn.TEXTAFTER(getmp3[[#This Row],[description]],"Composer:"),CHAR(10))</f>
        <v>#N/A</v>
      </c>
      <c r="O329" t="str">
        <f>_xlfn.TEXTBEFORE(_xlfn.TEXTAFTER(getmp3[[#This Row],[description]],CHAR(10)&amp;"Music:"),CHAR(10))</f>
        <v xml:space="preserve"> Yeah Proof</v>
      </c>
      <c r="P329" t="e">
        <f>_xlfn.TEXTBEFORE(_xlfn.TEXTAFTER(getmp3[[#This Row],[description]],CHAR(10)&amp;"Video:"),CHAR(10))</f>
        <v>#N/A</v>
      </c>
      <c r="Q329" s="1" t="e">
        <f>HYPERLINK(_xlfn.TEXTBEFORE(_xlfn.TEXTAFTER(getmp3[[#This Row],[description]],"YouTube Music:"),CHAR(10)))</f>
        <v>#N/A</v>
      </c>
      <c r="R329" s="1" t="str">
        <f>HYPERLINK(_xlfn.TEXTBEFORE(_xlfn.TEXTAFTER(getmp3[[#This Row],[description]],"Spotify:"),CHAR(10)))</f>
        <v xml:space="preserve"> https://spoti.fi/3MXNeho</v>
      </c>
      <c r="S329" s="1" t="str">
        <f>HYPERLINK(_xlfn.TEXTBEFORE(_xlfn.TEXTAFTER(getmp3[[#This Row],[description]],"Apple Music:"),CHAR(10)))</f>
        <v xml:space="preserve"> https://apple.co/3vRXSAt</v>
      </c>
      <c r="T329" s="1" t="str">
        <f>HYPERLINK(_xlfn.TEXTBEFORE(_xlfn.TEXTAFTER(getmp3[[#This Row],[description]], "JioSaavn:"),CHAR(10)))</f>
        <v xml:space="preserve"> https://bit.ly/38cpKGB</v>
      </c>
      <c r="U329" s="1" t="e">
        <f>HYPERLINK(_xlfn.TEXTBEFORE(_xlfn.TEXTAFTER(getmp3[[#This Row],[description]], "Instagram Reel:"),CHAR(10)))</f>
        <v>#N/A</v>
      </c>
    </row>
    <row r="330" spans="1:21" hidden="1" x14ac:dyDescent="0.3">
      <c r="A330" t="s">
        <v>11</v>
      </c>
      <c r="B330" t="s">
        <v>2378</v>
      </c>
      <c r="C330" t="s">
        <v>2343</v>
      </c>
      <c r="D330" t="s">
        <v>2377</v>
      </c>
      <c r="E330" t="s">
        <v>16</v>
      </c>
      <c r="F330" t="s">
        <v>1032</v>
      </c>
      <c r="G330" t="s">
        <v>2380</v>
      </c>
      <c r="H330" t="s">
        <v>2381</v>
      </c>
      <c r="I330" t="s">
        <v>1087</v>
      </c>
      <c r="J330" t="str" cm="1">
        <f t="array" ref="J3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0" t="str">
        <f>_xlfn.TEXTBEFORE(getmp3[[#This Row],[Title]],{":","(","-"})</f>
        <v xml:space="preserve">Saheliyan </v>
      </c>
      <c r="L330" t="str">
        <f>_xlfn.TEXTBEFORE(_xlfn.TEXTAFTER(getmp3[[#This Row],[description]],{"Singer:","Artist:","Singer &amp; Lyrics:","Singer/Lyrics:","Singer"}),CHAR(10))</f>
        <v xml:space="preserve"> Karaj Randhawa</v>
      </c>
      <c r="M330" t="str" cm="1">
        <f t="array" ref="M3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30" t="e">
        <f>_xlfn.TEXTBEFORE(_xlfn.TEXTAFTER(getmp3[[#This Row],[description]],"Composer:"),CHAR(10))</f>
        <v>#N/A</v>
      </c>
      <c r="O330" t="str">
        <f>_xlfn.TEXTBEFORE(_xlfn.TEXTAFTER(getmp3[[#This Row],[description]],CHAR(10)&amp;"Music:"),CHAR(10))</f>
        <v xml:space="preserve"> Yeah Proof</v>
      </c>
      <c r="P330" t="e">
        <f>_xlfn.TEXTBEFORE(_xlfn.TEXTAFTER(getmp3[[#This Row],[description]],CHAR(10)&amp;"Video:"),CHAR(10))</f>
        <v>#N/A</v>
      </c>
      <c r="Q330" s="1" t="e">
        <f>HYPERLINK(_xlfn.TEXTBEFORE(_xlfn.TEXTAFTER(getmp3[[#This Row],[description]],"YouTube Music:"),CHAR(10)))</f>
        <v>#N/A</v>
      </c>
      <c r="R330" s="1" t="str">
        <f>HYPERLINK(_xlfn.TEXTBEFORE(_xlfn.TEXTAFTER(getmp3[[#This Row],[description]],"Spotify:"),CHAR(10)))</f>
        <v xml:space="preserve"> https://spoti.fi/3MXNeho</v>
      </c>
      <c r="S330" s="1" t="str">
        <f>HYPERLINK(_xlfn.TEXTBEFORE(_xlfn.TEXTAFTER(getmp3[[#This Row],[description]],"Apple Music:"),CHAR(10)))</f>
        <v xml:space="preserve"> https://apple.co/3vRXSAt</v>
      </c>
      <c r="T330" s="1" t="str">
        <f>HYPERLINK(_xlfn.TEXTBEFORE(_xlfn.TEXTAFTER(getmp3[[#This Row],[description]], "JioSaavn:"),CHAR(10)))</f>
        <v xml:space="preserve"> https://bit.ly/38cpKGB</v>
      </c>
      <c r="U330" s="1" t="e">
        <f>HYPERLINK(_xlfn.TEXTBEFORE(_xlfn.TEXTAFTER(getmp3[[#This Row],[description]], "Instagram Reel:"),CHAR(10)))</f>
        <v>#N/A</v>
      </c>
    </row>
    <row r="331" spans="1:21" hidden="1" x14ac:dyDescent="0.3">
      <c r="A331" t="s">
        <v>11</v>
      </c>
      <c r="B331" t="s">
        <v>2383</v>
      </c>
      <c r="C331" t="s">
        <v>2384</v>
      </c>
      <c r="D331" t="s">
        <v>2382</v>
      </c>
      <c r="E331" t="s">
        <v>16</v>
      </c>
      <c r="F331" t="s">
        <v>2386</v>
      </c>
      <c r="G331" t="s">
        <v>2387</v>
      </c>
      <c r="H331" t="s">
        <v>1842</v>
      </c>
      <c r="I331" t="s">
        <v>1701</v>
      </c>
      <c r="J331" t="str" cm="1">
        <f t="array" ref="J3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1" t="str">
        <f>_xlfn.TEXTBEFORE(getmp3[[#This Row],[Title]],{":","(","-"})</f>
        <v xml:space="preserve">Shikari </v>
      </c>
      <c r="L331" t="str">
        <f>_xlfn.TEXTBEFORE(_xlfn.TEXTAFTER(getmp3[[#This Row],[description]],{"Singer:","Artist:","Singer &amp; Lyrics:","Singer/Lyrics:","Singer"}),CHAR(10))</f>
        <v xml:space="preserve"> Karaj Randhawa</v>
      </c>
      <c r="M331" t="str" cm="1">
        <f t="array" ref="M3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31" t="e">
        <f>_xlfn.TEXTBEFORE(_xlfn.TEXTAFTER(getmp3[[#This Row],[description]],"Composer:"),CHAR(10))</f>
        <v>#N/A</v>
      </c>
      <c r="O331" t="str">
        <f>_xlfn.TEXTBEFORE(_xlfn.TEXTAFTER(getmp3[[#This Row],[description]],CHAR(10)&amp;"Music:"),CHAR(10))</f>
        <v xml:space="preserve"> Yeah Proof</v>
      </c>
      <c r="P331" t="e">
        <f>_xlfn.TEXTBEFORE(_xlfn.TEXTAFTER(getmp3[[#This Row],[description]],CHAR(10)&amp;"Video:"),CHAR(10))</f>
        <v>#N/A</v>
      </c>
      <c r="Q331" s="1" t="e">
        <f>HYPERLINK(_xlfn.TEXTBEFORE(_xlfn.TEXTAFTER(getmp3[[#This Row],[description]],"YouTube Music:"),CHAR(10)))</f>
        <v>#N/A</v>
      </c>
      <c r="R331" s="1" t="str">
        <f>HYPERLINK(_xlfn.TEXTBEFORE(_xlfn.TEXTAFTER(getmp3[[#This Row],[description]],"Spotify:"),CHAR(10)))</f>
        <v xml:space="preserve"> https://spoti.fi/3MXNeho</v>
      </c>
      <c r="S331" s="1" t="str">
        <f>HYPERLINK(_xlfn.TEXTBEFORE(_xlfn.TEXTAFTER(getmp3[[#This Row],[description]],"Apple Music:"),CHAR(10)))</f>
        <v xml:space="preserve"> https://apple.co/3vRXSAt</v>
      </c>
      <c r="T331" s="1" t="str">
        <f>HYPERLINK(_xlfn.TEXTBEFORE(_xlfn.TEXTAFTER(getmp3[[#This Row],[description]], "JioSaavn:"),CHAR(10)))</f>
        <v xml:space="preserve"> https://bit.ly/38cpKGB</v>
      </c>
      <c r="U331" s="1" t="e">
        <f>HYPERLINK(_xlfn.TEXTBEFORE(_xlfn.TEXTAFTER(getmp3[[#This Row],[description]], "Instagram Reel:"),CHAR(10)))</f>
        <v>#N/A</v>
      </c>
    </row>
    <row r="332" spans="1:21" hidden="1" x14ac:dyDescent="0.3">
      <c r="A332" t="s">
        <v>11</v>
      </c>
      <c r="B332" t="s">
        <v>2389</v>
      </c>
      <c r="C332" t="s">
        <v>2390</v>
      </c>
      <c r="D332" t="s">
        <v>2388</v>
      </c>
      <c r="E332" t="s">
        <v>16</v>
      </c>
      <c r="F332" t="s">
        <v>330</v>
      </c>
      <c r="G332" t="s">
        <v>2392</v>
      </c>
      <c r="H332" t="s">
        <v>2393</v>
      </c>
      <c r="I332" t="s">
        <v>2394</v>
      </c>
      <c r="J332" t="str" cm="1">
        <f t="array" ref="J3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2" t="str">
        <f>_xlfn.TEXTBEFORE(getmp3[[#This Row],[Title]],{":","(","-"})</f>
        <v xml:space="preserve">Putthe Kamm </v>
      </c>
      <c r="L332" t="str">
        <f>_xlfn.TEXTBEFORE(_xlfn.TEXTAFTER(getmp3[[#This Row],[description]],{"Singer:","Artist:","Singer &amp; Lyrics:","Singer/Lyrics:","Singer"}),CHAR(10))</f>
        <v xml:space="preserve"> Karaj Randhawa , Gurlez Akhtar</v>
      </c>
      <c r="M332" t="str" cm="1">
        <f t="array" ref="M3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32" t="e">
        <f>_xlfn.TEXTBEFORE(_xlfn.TEXTAFTER(getmp3[[#This Row],[description]],"Composer:"),CHAR(10))</f>
        <v>#N/A</v>
      </c>
      <c r="O332" t="str">
        <f>_xlfn.TEXTBEFORE(_xlfn.TEXTAFTER(getmp3[[#This Row],[description]],CHAR(10)&amp;"Music:"),CHAR(10))</f>
        <v xml:space="preserve"> Proof</v>
      </c>
      <c r="P332" t="e">
        <f>_xlfn.TEXTBEFORE(_xlfn.TEXTAFTER(getmp3[[#This Row],[description]],CHAR(10)&amp;"Video:"),CHAR(10))</f>
        <v>#N/A</v>
      </c>
      <c r="Q332" s="1" t="e">
        <f>HYPERLINK(_xlfn.TEXTBEFORE(_xlfn.TEXTAFTER(getmp3[[#This Row],[description]],"YouTube Music:"),CHAR(10)))</f>
        <v>#N/A</v>
      </c>
      <c r="R332" s="1" t="str">
        <f>HYPERLINK(_xlfn.TEXTBEFORE(_xlfn.TEXTAFTER(getmp3[[#This Row],[description]],"Spotify:"),CHAR(10)))</f>
        <v xml:space="preserve"> https://spoti.fi/3MXNeho</v>
      </c>
      <c r="S332" s="1" t="str">
        <f>HYPERLINK(_xlfn.TEXTBEFORE(_xlfn.TEXTAFTER(getmp3[[#This Row],[description]],"Apple Music:"),CHAR(10)))</f>
        <v xml:space="preserve"> https://apple.co/3vRXSAt</v>
      </c>
      <c r="T332" s="1" t="str">
        <f>HYPERLINK(_xlfn.TEXTBEFORE(_xlfn.TEXTAFTER(getmp3[[#This Row],[description]], "JioSaavn:"),CHAR(10)))</f>
        <v xml:space="preserve"> https://bit.ly/38cpKGB</v>
      </c>
      <c r="U332" s="1" t="e">
        <f>HYPERLINK(_xlfn.TEXTBEFORE(_xlfn.TEXTAFTER(getmp3[[#This Row],[description]], "Instagram Reel:"),CHAR(10)))</f>
        <v>#N/A</v>
      </c>
    </row>
    <row r="333" spans="1:21" hidden="1" x14ac:dyDescent="0.3">
      <c r="A333" t="s">
        <v>11</v>
      </c>
      <c r="B333" t="s">
        <v>2396</v>
      </c>
      <c r="C333" t="s">
        <v>2397</v>
      </c>
      <c r="D333" t="s">
        <v>2395</v>
      </c>
      <c r="E333" t="s">
        <v>16</v>
      </c>
      <c r="F333" t="s">
        <v>645</v>
      </c>
      <c r="G333" t="s">
        <v>2399</v>
      </c>
      <c r="H333" t="s">
        <v>2400</v>
      </c>
      <c r="I333" t="s">
        <v>2401</v>
      </c>
      <c r="J333" t="str" cm="1">
        <f t="array" ref="J3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3" t="str">
        <f>_xlfn.TEXTBEFORE(getmp3[[#This Row],[Title]],{":","(","-"})</f>
        <v xml:space="preserve">Putthe Kamm </v>
      </c>
      <c r="L333" t="str">
        <f>_xlfn.TEXTBEFORE(_xlfn.TEXTAFTER(getmp3[[#This Row],[description]],{"Singer:","Artist:","Singer &amp; Lyrics:","Singer/Lyrics:","Singer"}),CHAR(10))</f>
        <v xml:space="preserve"> Karaj Randhawa </v>
      </c>
      <c r="M333" t="str" cm="1">
        <f t="array" ref="M3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33" t="e">
        <f>_xlfn.TEXTBEFORE(_xlfn.TEXTAFTER(getmp3[[#This Row],[description]],"Composer:"),CHAR(10))</f>
        <v>#N/A</v>
      </c>
      <c r="O333" t="str">
        <f>_xlfn.TEXTBEFORE(_xlfn.TEXTAFTER(getmp3[[#This Row],[description]],CHAR(10)&amp;"Music:"),CHAR(10))</f>
        <v xml:space="preserve"> Proof</v>
      </c>
      <c r="P333" t="e">
        <f>_xlfn.TEXTBEFORE(_xlfn.TEXTAFTER(getmp3[[#This Row],[description]],CHAR(10)&amp;"Video:"),CHAR(10))</f>
        <v>#N/A</v>
      </c>
      <c r="Q333" s="1" t="e">
        <f>HYPERLINK(_xlfn.TEXTBEFORE(_xlfn.TEXTAFTER(getmp3[[#This Row],[description]],"YouTube Music:"),CHAR(10)))</f>
        <v>#N/A</v>
      </c>
      <c r="R333" s="1" t="e">
        <f>HYPERLINK(_xlfn.TEXTBEFORE(_xlfn.TEXTAFTER(getmp3[[#This Row],[description]],"Spotify:"),CHAR(10)))</f>
        <v>#N/A</v>
      </c>
      <c r="S333" s="1" t="e">
        <f>HYPERLINK(_xlfn.TEXTBEFORE(_xlfn.TEXTAFTER(getmp3[[#This Row],[description]],"Apple Music:"),CHAR(10)))</f>
        <v>#N/A</v>
      </c>
      <c r="T333" s="1" t="e">
        <f>HYPERLINK(_xlfn.TEXTBEFORE(_xlfn.TEXTAFTER(getmp3[[#This Row],[description]], "JioSaavn:"),CHAR(10)))</f>
        <v>#N/A</v>
      </c>
      <c r="U333" s="1" t="e">
        <f>HYPERLINK(_xlfn.TEXTBEFORE(_xlfn.TEXTAFTER(getmp3[[#This Row],[description]], "Instagram Reel:"),CHAR(10)))</f>
        <v>#N/A</v>
      </c>
    </row>
    <row r="334" spans="1:21" x14ac:dyDescent="0.3">
      <c r="A334" t="s">
        <v>11</v>
      </c>
      <c r="B334" t="s">
        <v>2403</v>
      </c>
      <c r="C334" t="s">
        <v>2404</v>
      </c>
      <c r="D334" t="s">
        <v>2402</v>
      </c>
      <c r="E334" t="s">
        <v>16</v>
      </c>
      <c r="F334" t="s">
        <v>17</v>
      </c>
      <c r="G334" t="s">
        <v>2406</v>
      </c>
      <c r="H334" t="s">
        <v>2407</v>
      </c>
      <c r="I334" t="s">
        <v>2408</v>
      </c>
      <c r="J334" t="str" cm="1">
        <f t="array" ref="J3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4" t="str">
        <f>_xlfn.TEXTBEFORE(getmp3[[#This Row],[Title]],{":","(","-"})</f>
        <v>Mere Wall</v>
      </c>
      <c r="L334" t="str">
        <f>_xlfn.TEXTBEFORE(_xlfn.TEXTAFTER(getmp3[[#This Row],[description]],{"Singer :","Artist:","Singer &amp; Lyrics:","Singer/Lyrics:","Singer"}),CHAR(10))</f>
        <v xml:space="preserve"> Karan Randhawa </v>
      </c>
      <c r="M334" t="str" cm="1">
        <f t="array" ref="M3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Farmaan</v>
      </c>
      <c r="N334" t="e">
        <f>_xlfn.TEXTBEFORE(_xlfn.TEXTAFTER(getmp3[[#This Row],[description]],"Composer:"),CHAR(10))</f>
        <v>#N/A</v>
      </c>
      <c r="O334" t="str">
        <f>_xlfn.TEXTBEFORE(_xlfn.TEXTAFTER(getmp3[[#This Row],[description]],CHAR(10)&amp;"Music :"),CHAR(10))</f>
        <v xml:space="preserve"> Raka</v>
      </c>
      <c r="P334" t="e">
        <f>_xlfn.TEXTBEFORE(_xlfn.TEXTAFTER(getmp3[[#This Row],[description]],CHAR(10)&amp;"Video:"),CHAR(10))</f>
        <v>#N/A</v>
      </c>
      <c r="Q334" s="1" t="e">
        <f>HYPERLINK(_xlfn.TEXTBEFORE(_xlfn.TEXTAFTER(getmp3[[#This Row],[description]],"YouTube Music:"),CHAR(10)))</f>
        <v>#N/A</v>
      </c>
      <c r="R334" s="1" t="e">
        <f>HYPERLINK(_xlfn.TEXTBEFORE(_xlfn.TEXTAFTER(getmp3[[#This Row],[description]],"Spotify:"),CHAR(10)))</f>
        <v>#N/A</v>
      </c>
      <c r="S334" s="1" t="e">
        <f>HYPERLINK(_xlfn.TEXTBEFORE(_xlfn.TEXTAFTER(getmp3[[#This Row],[description]],"Apple Music:"),CHAR(10)))</f>
        <v>#N/A</v>
      </c>
      <c r="T334" s="1" t="e">
        <f>HYPERLINK(_xlfn.TEXTBEFORE(_xlfn.TEXTAFTER(getmp3[[#This Row],[description]], "JioSaavn:"),CHAR(10)))</f>
        <v>#N/A</v>
      </c>
      <c r="U334" s="1" t="e">
        <f>HYPERLINK(_xlfn.TEXTBEFORE(_xlfn.TEXTAFTER(getmp3[[#This Row],[description]], "Instagram Reel:"),CHAR(10)))</f>
        <v>#N/A</v>
      </c>
    </row>
    <row r="335" spans="1:21" x14ac:dyDescent="0.3">
      <c r="A335" t="s">
        <v>11</v>
      </c>
      <c r="B335" t="s">
        <v>2410</v>
      </c>
      <c r="C335" t="s">
        <v>1604</v>
      </c>
      <c r="D335" t="s">
        <v>2409</v>
      </c>
      <c r="E335" t="s">
        <v>16</v>
      </c>
      <c r="F335" t="s">
        <v>2412</v>
      </c>
      <c r="G335" t="s">
        <v>2413</v>
      </c>
      <c r="H335" t="s">
        <v>2414</v>
      </c>
      <c r="I335" t="s">
        <v>2415</v>
      </c>
      <c r="J335" t="str" cm="1">
        <f t="array" ref="J3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335" t="str">
        <f>_xlfn.TEXTBEFORE(getmp3[[#This Row],[Title]],{":","(","-"})</f>
        <v xml:space="preserve">Mere Wall </v>
      </c>
      <c r="L335" t="e">
        <f>_xlfn.TEXTBEFORE(_xlfn.TEXTAFTER(getmp3[[#This Row],[description]],{"Singer:","Artist:","Singer &amp; Lyrics:","Singer/Lyrics:","Singer"}),CHAR(10))</f>
        <v>#N/A</v>
      </c>
      <c r="M335" t="str" cm="1">
        <f t="array" ref="M3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35" t="e">
        <f>_xlfn.TEXTBEFORE(_xlfn.TEXTAFTER(getmp3[[#This Row],[description]],"Composer:"),CHAR(10))</f>
        <v>#N/A</v>
      </c>
      <c r="O335" t="e">
        <f>_xlfn.TEXTBEFORE(_xlfn.TEXTAFTER(getmp3[[#This Row],[description]],CHAR(10)&amp;"Music :"),CHAR(10))</f>
        <v>#N/A</v>
      </c>
      <c r="P335" t="e">
        <f>_xlfn.TEXTBEFORE(_xlfn.TEXTAFTER(getmp3[[#This Row],[description]],CHAR(10)&amp;"Video:"),CHAR(10))</f>
        <v>#N/A</v>
      </c>
      <c r="Q335" s="1" t="e">
        <f>HYPERLINK(_xlfn.TEXTBEFORE(_xlfn.TEXTAFTER(getmp3[[#This Row],[description]],"YouTube Music:"),CHAR(10)))</f>
        <v>#N/A</v>
      </c>
      <c r="R335" s="1" t="e">
        <f>HYPERLINK(_xlfn.TEXTBEFORE(_xlfn.TEXTAFTER(getmp3[[#This Row],[description]],"Spotify:"),CHAR(10)))</f>
        <v>#N/A</v>
      </c>
      <c r="S335" s="1" t="e">
        <f>HYPERLINK(_xlfn.TEXTBEFORE(_xlfn.TEXTAFTER(getmp3[[#This Row],[description]],"Apple Music:"),CHAR(10)))</f>
        <v>#N/A</v>
      </c>
      <c r="T335" s="1" t="e">
        <f>HYPERLINK(_xlfn.TEXTBEFORE(_xlfn.TEXTAFTER(getmp3[[#This Row],[description]], "JioSaavn:"),CHAR(10)))</f>
        <v>#N/A</v>
      </c>
      <c r="U335" s="1" t="e">
        <f>HYPERLINK(_xlfn.TEXTBEFORE(_xlfn.TEXTAFTER(getmp3[[#This Row],[description]], "Instagram Reel:"),CHAR(10)))</f>
        <v>#N/A</v>
      </c>
    </row>
    <row r="336" spans="1:21" x14ac:dyDescent="0.3">
      <c r="A336" t="s">
        <v>11</v>
      </c>
      <c r="B336" t="s">
        <v>2417</v>
      </c>
      <c r="C336" t="s">
        <v>2418</v>
      </c>
      <c r="D336" t="s">
        <v>2416</v>
      </c>
      <c r="E336" t="s">
        <v>16</v>
      </c>
      <c r="F336" t="s">
        <v>199</v>
      </c>
      <c r="G336" t="s">
        <v>2420</v>
      </c>
      <c r="H336" t="s">
        <v>2421</v>
      </c>
      <c r="I336" t="s">
        <v>2422</v>
      </c>
      <c r="J336" t="str" cm="1">
        <f t="array" ref="J3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6" t="str">
        <f>_xlfn.TEXTBEFORE(getmp3[[#This Row],[Title]],{":","(","-"})</f>
        <v xml:space="preserve">Charso Bees 2 </v>
      </c>
      <c r="L336" t="e">
        <f>_xlfn.TEXTBEFORE(_xlfn.TEXTAFTER(getmp3[[#This Row],[description]],{"Singer:","Artist:","Singer &amp; Lyrics:","Singer/Lyrics:","Singer"}),CHAR(10))</f>
        <v>#N/A</v>
      </c>
      <c r="M336" t="str" cm="1">
        <f t="array" ref="M3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36" t="str">
        <f>_xlfn.TEXTBEFORE(_xlfn.TEXTAFTER(getmp3[[#This Row],[description]],"Composer:"),CHAR(10))</f>
        <v xml:space="preserve"> Deep Jandu</v>
      </c>
      <c r="O336" t="e">
        <f>_xlfn.TEXTBEFORE(_xlfn.TEXTAFTER(getmp3[[#This Row],[description]],CHAR(10)&amp;"Music :"),CHAR(10))</f>
        <v>#N/A</v>
      </c>
      <c r="P336" t="e">
        <f>_xlfn.TEXTBEFORE(_xlfn.TEXTAFTER(getmp3[[#This Row],[description]],CHAR(10)&amp;"Video:"),CHAR(10))</f>
        <v>#N/A</v>
      </c>
      <c r="Q336" s="1" t="e">
        <f>HYPERLINK(_xlfn.TEXTBEFORE(_xlfn.TEXTAFTER(getmp3[[#This Row],[description]],"YouTube Music:"),CHAR(10)))</f>
        <v>#N/A</v>
      </c>
      <c r="R336" s="1" t="str">
        <f>HYPERLINK(_xlfn.TEXTBEFORE(_xlfn.TEXTAFTER(getmp3[[#This Row],[description]],"Spotify:"),CHAR(10)))</f>
        <v xml:space="preserve"> https://spoti.fi/37Abp6x</v>
      </c>
      <c r="S336" s="1" t="e">
        <f>HYPERLINK(_xlfn.TEXTBEFORE(_xlfn.TEXTAFTER(getmp3[[#This Row],[description]],"Apple Music:"),CHAR(10)))</f>
        <v>#N/A</v>
      </c>
      <c r="T336" s="1" t="str">
        <f>HYPERLINK(_xlfn.TEXTBEFORE(_xlfn.TEXTAFTER(getmp3[[#This Row],[description]], "JioSaavn:"),CHAR(10)))</f>
        <v xml:space="preserve"> https://bit.ly/3xIze6Y</v>
      </c>
      <c r="U336" s="1" t="e">
        <f>HYPERLINK(_xlfn.TEXTBEFORE(_xlfn.TEXTAFTER(getmp3[[#This Row],[description]], "Instagram Reel:"),CHAR(10)))</f>
        <v>#N/A</v>
      </c>
    </row>
    <row r="337" spans="1:21" x14ac:dyDescent="0.3">
      <c r="A337" t="s">
        <v>11</v>
      </c>
      <c r="B337" t="s">
        <v>2424</v>
      </c>
      <c r="C337" t="s">
        <v>2418</v>
      </c>
      <c r="D337" t="s">
        <v>2423</v>
      </c>
      <c r="E337" t="s">
        <v>16</v>
      </c>
      <c r="F337" t="s">
        <v>2426</v>
      </c>
      <c r="G337" t="s">
        <v>2427</v>
      </c>
      <c r="H337" t="s">
        <v>2428</v>
      </c>
      <c r="I337" t="s">
        <v>2429</v>
      </c>
      <c r="J337" t="str" cm="1">
        <f t="array" ref="J3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7" t="str">
        <f>_xlfn.TEXTBEFORE(getmp3[[#This Row],[Title]],{":","(","-"})</f>
        <v xml:space="preserve">Samandar </v>
      </c>
      <c r="L337" t="e">
        <f>_xlfn.TEXTBEFORE(_xlfn.TEXTAFTER(getmp3[[#This Row],[description]],{"Singer:","Artist:","Singer &amp; Lyrics:","Singer/Lyrics:","Singer"}),CHAR(10))</f>
        <v>#N/A</v>
      </c>
      <c r="M337" t="str" cm="1">
        <f t="array" ref="M3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37" t="str">
        <f>_xlfn.TEXTBEFORE(_xlfn.TEXTAFTER(getmp3[[#This Row],[description]],"Composer:"),CHAR(10))</f>
        <v xml:space="preserve"> Deep Jandu</v>
      </c>
      <c r="O337" t="e">
        <f>_xlfn.TEXTBEFORE(_xlfn.TEXTAFTER(getmp3[[#This Row],[description]],CHAR(10)&amp;"Music :"),CHAR(10))</f>
        <v>#N/A</v>
      </c>
      <c r="P337" t="e">
        <f>_xlfn.TEXTBEFORE(_xlfn.TEXTAFTER(getmp3[[#This Row],[description]],CHAR(10)&amp;"Video:"),CHAR(10))</f>
        <v>#N/A</v>
      </c>
      <c r="Q337" s="1" t="e">
        <f>HYPERLINK(_xlfn.TEXTBEFORE(_xlfn.TEXTAFTER(getmp3[[#This Row],[description]],"YouTube Music:"),CHAR(10)))</f>
        <v>#N/A</v>
      </c>
      <c r="R337" s="1" t="str">
        <f>HYPERLINK(_xlfn.TEXTBEFORE(_xlfn.TEXTAFTER(getmp3[[#This Row],[description]],"Spotify:"),CHAR(10)))</f>
        <v xml:space="preserve"> https://spoti.fi/37Abp6x</v>
      </c>
      <c r="S337" s="1" t="e">
        <f>HYPERLINK(_xlfn.TEXTBEFORE(_xlfn.TEXTAFTER(getmp3[[#This Row],[description]],"Apple Music:"),CHAR(10)))</f>
        <v>#N/A</v>
      </c>
      <c r="T337" s="1" t="str">
        <f>HYPERLINK(_xlfn.TEXTBEFORE(_xlfn.TEXTAFTER(getmp3[[#This Row],[description]], "JioSaavn:"),CHAR(10)))</f>
        <v xml:space="preserve"> https://bit.ly/3xIze6Y</v>
      </c>
      <c r="U337" s="1" t="e">
        <f>HYPERLINK(_xlfn.TEXTBEFORE(_xlfn.TEXTAFTER(getmp3[[#This Row],[description]], "Instagram Reel:"),CHAR(10)))</f>
        <v>#N/A</v>
      </c>
    </row>
    <row r="338" spans="1:21" x14ac:dyDescent="0.3">
      <c r="A338" t="s">
        <v>11</v>
      </c>
      <c r="B338" t="s">
        <v>2431</v>
      </c>
      <c r="C338" t="s">
        <v>2418</v>
      </c>
      <c r="D338" t="s">
        <v>2430</v>
      </c>
      <c r="E338" t="s">
        <v>16</v>
      </c>
      <c r="F338" t="s">
        <v>262</v>
      </c>
      <c r="G338" t="s">
        <v>2433</v>
      </c>
      <c r="H338" t="s">
        <v>2434</v>
      </c>
      <c r="I338" t="s">
        <v>2435</v>
      </c>
      <c r="J338" t="str" cm="1">
        <f t="array" ref="J3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8" t="str">
        <f>_xlfn.TEXTBEFORE(getmp3[[#This Row],[Title]],{":","(","-"})</f>
        <v xml:space="preserve">Desi Hip Hop </v>
      </c>
      <c r="L338" t="e">
        <f>_xlfn.TEXTBEFORE(_xlfn.TEXTAFTER(getmp3[[#This Row],[description]],{"Singer:","Artist:","Singer &amp; Lyrics:","Singer/Lyrics:","Singer"}),CHAR(10))</f>
        <v>#N/A</v>
      </c>
      <c r="M338" t="str" cm="1">
        <f t="array" ref="M3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38" t="str">
        <f>_xlfn.TEXTBEFORE(_xlfn.TEXTAFTER(getmp3[[#This Row],[description]],"Composer:"),CHAR(10))</f>
        <v xml:space="preserve"> Deep Jandu</v>
      </c>
      <c r="O338" t="e">
        <f>_xlfn.TEXTBEFORE(_xlfn.TEXTAFTER(getmp3[[#This Row],[description]],CHAR(10)&amp;"Music :"),CHAR(10))</f>
        <v>#N/A</v>
      </c>
      <c r="P338" t="e">
        <f>_xlfn.TEXTBEFORE(_xlfn.TEXTAFTER(getmp3[[#This Row],[description]],CHAR(10)&amp;"Video:"),CHAR(10))</f>
        <v>#N/A</v>
      </c>
      <c r="Q338" s="1" t="e">
        <f>HYPERLINK(_xlfn.TEXTBEFORE(_xlfn.TEXTAFTER(getmp3[[#This Row],[description]],"YouTube Music:"),CHAR(10)))</f>
        <v>#N/A</v>
      </c>
      <c r="R338" s="1" t="str">
        <f>HYPERLINK(_xlfn.TEXTBEFORE(_xlfn.TEXTAFTER(getmp3[[#This Row],[description]],"Spotify:"),CHAR(10)))</f>
        <v xml:space="preserve"> https://spoti.fi/37Abp6x</v>
      </c>
      <c r="S338" s="1" t="e">
        <f>HYPERLINK(_xlfn.TEXTBEFORE(_xlfn.TEXTAFTER(getmp3[[#This Row],[description]],"Apple Music:"),CHAR(10)))</f>
        <v>#N/A</v>
      </c>
      <c r="T338" s="1" t="str">
        <f>HYPERLINK(_xlfn.TEXTBEFORE(_xlfn.TEXTAFTER(getmp3[[#This Row],[description]], "JioSaavn:"),CHAR(10)))</f>
        <v xml:space="preserve"> https://bit.ly/3xIze6Y</v>
      </c>
      <c r="U338" s="1" t="e">
        <f>HYPERLINK(_xlfn.TEXTBEFORE(_xlfn.TEXTAFTER(getmp3[[#This Row],[description]], "Instagram Reel:"),CHAR(10)))</f>
        <v>#N/A</v>
      </c>
    </row>
    <row r="339" spans="1:21" x14ac:dyDescent="0.3">
      <c r="A339" t="s">
        <v>11</v>
      </c>
      <c r="B339" t="s">
        <v>2437</v>
      </c>
      <c r="C339" t="s">
        <v>2418</v>
      </c>
      <c r="D339" t="s">
        <v>2436</v>
      </c>
      <c r="E339" t="s">
        <v>16</v>
      </c>
      <c r="F339" t="s">
        <v>1092</v>
      </c>
      <c r="G339" t="s">
        <v>2439</v>
      </c>
      <c r="H339" t="s">
        <v>2440</v>
      </c>
      <c r="I339" t="s">
        <v>813</v>
      </c>
      <c r="J339" t="str" cm="1">
        <f t="array" ref="J3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39" t="str">
        <f>_xlfn.TEXTBEFORE(getmp3[[#This Row],[Title]],{":","(","-"})</f>
        <v xml:space="preserve">Maar Dena </v>
      </c>
      <c r="L339" t="e">
        <f>_xlfn.TEXTBEFORE(_xlfn.TEXTAFTER(getmp3[[#This Row],[description]],{"Singer:","Artist:","Singer &amp; Lyrics:","Singer/Lyrics:","Singer"}),CHAR(10))</f>
        <v>#N/A</v>
      </c>
      <c r="M339" t="str" cm="1">
        <f t="array" ref="M3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39" t="str">
        <f>_xlfn.TEXTBEFORE(_xlfn.TEXTAFTER(getmp3[[#This Row],[description]],"Composer:"),CHAR(10))</f>
        <v xml:space="preserve"> Deep Jandu</v>
      </c>
      <c r="O339" t="e">
        <f>_xlfn.TEXTBEFORE(_xlfn.TEXTAFTER(getmp3[[#This Row],[description]],CHAR(10)&amp;"Music :"),CHAR(10))</f>
        <v>#N/A</v>
      </c>
      <c r="P339" t="e">
        <f>_xlfn.TEXTBEFORE(_xlfn.TEXTAFTER(getmp3[[#This Row],[description]],CHAR(10)&amp;"Video:"),CHAR(10))</f>
        <v>#N/A</v>
      </c>
      <c r="Q339" s="1" t="e">
        <f>HYPERLINK(_xlfn.TEXTBEFORE(_xlfn.TEXTAFTER(getmp3[[#This Row],[description]],"YouTube Music:"),CHAR(10)))</f>
        <v>#N/A</v>
      </c>
      <c r="R339" s="1" t="str">
        <f>HYPERLINK(_xlfn.TEXTBEFORE(_xlfn.TEXTAFTER(getmp3[[#This Row],[description]],"Spotify:"),CHAR(10)))</f>
        <v xml:space="preserve"> https://spoti.fi/37Abp6x</v>
      </c>
      <c r="S339" s="1" t="e">
        <f>HYPERLINK(_xlfn.TEXTBEFORE(_xlfn.TEXTAFTER(getmp3[[#This Row],[description]],"Apple Music:"),CHAR(10)))</f>
        <v>#N/A</v>
      </c>
      <c r="T339" s="1" t="str">
        <f>HYPERLINK(_xlfn.TEXTBEFORE(_xlfn.TEXTAFTER(getmp3[[#This Row],[description]], "JioSaavn:"),CHAR(10)))</f>
        <v xml:space="preserve"> https://bit.ly/3xIze6Y</v>
      </c>
      <c r="U339" s="1" t="e">
        <f>HYPERLINK(_xlfn.TEXTBEFORE(_xlfn.TEXTAFTER(getmp3[[#This Row],[description]], "Instagram Reel:"),CHAR(10)))</f>
        <v>#N/A</v>
      </c>
    </row>
    <row r="340" spans="1:21" hidden="1" x14ac:dyDescent="0.3">
      <c r="A340" t="s">
        <v>11</v>
      </c>
      <c r="B340" t="s">
        <v>2442</v>
      </c>
      <c r="C340" t="s">
        <v>2443</v>
      </c>
      <c r="D340" t="s">
        <v>2441</v>
      </c>
      <c r="E340" t="s">
        <v>16</v>
      </c>
      <c r="F340" t="s">
        <v>25</v>
      </c>
      <c r="G340" t="s">
        <v>2445</v>
      </c>
      <c r="H340" t="s">
        <v>2446</v>
      </c>
      <c r="I340" t="s">
        <v>2447</v>
      </c>
      <c r="J340" t="str" cm="1">
        <f t="array" ref="J3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0" t="str">
        <f>_xlfn.TEXTBEFORE(getmp3[[#This Row],[Title]],{":","(","-"})</f>
        <v xml:space="preserve">Tu Te Kehndi C </v>
      </c>
      <c r="L340" t="e">
        <f>_xlfn.TEXTBEFORE(_xlfn.TEXTAFTER(getmp3[[#This Row],[description]],{"Singer:","Artist:","Singer &amp; Lyrics:","Singer/Lyrics:","Singer"}),CHAR(10))</f>
        <v>#N/A</v>
      </c>
      <c r="M340" t="str" cm="1">
        <f t="array" ref="M3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0" t="e">
        <f>_xlfn.TEXTBEFORE(_xlfn.TEXTAFTER(getmp3[[#This Row],[description]],"Composer:"),CHAR(10))</f>
        <v>#N/A</v>
      </c>
      <c r="O340" t="str">
        <f>_xlfn.TEXTBEFORE(_xlfn.TEXTAFTER(getmp3[[#This Row],[description]],CHAR(10)&amp;"Music:"),CHAR(10))</f>
        <v xml:space="preserve"> Deep Jandu</v>
      </c>
      <c r="P340" t="e">
        <f>_xlfn.TEXTBEFORE(_xlfn.TEXTAFTER(getmp3[[#This Row],[description]],CHAR(10)&amp;"Video:"),CHAR(10))</f>
        <v>#N/A</v>
      </c>
      <c r="Q340" s="1" t="e">
        <f>HYPERLINK(_xlfn.TEXTBEFORE(_xlfn.TEXTAFTER(getmp3[[#This Row],[description]],"YouTube Music:"),CHAR(10)))</f>
        <v>#N/A</v>
      </c>
      <c r="R340" s="1" t="str">
        <f>HYPERLINK(_xlfn.TEXTBEFORE(_xlfn.TEXTAFTER(getmp3[[#This Row],[description]],"Spotify:"),CHAR(10)))</f>
        <v xml:space="preserve"> https://spoti.fi/37Abp6x</v>
      </c>
      <c r="S340" s="1" t="e">
        <f>HYPERLINK(_xlfn.TEXTBEFORE(_xlfn.TEXTAFTER(getmp3[[#This Row],[description]],"Apple Music:"),CHAR(10)))</f>
        <v>#N/A</v>
      </c>
      <c r="T340" s="1" t="str">
        <f>HYPERLINK(_xlfn.TEXTBEFORE(_xlfn.TEXTAFTER(getmp3[[#This Row],[description]], "JioSaavn:"),CHAR(10)))</f>
        <v xml:space="preserve"> https://bit.ly/3xIze6Y</v>
      </c>
      <c r="U340" s="1" t="e">
        <f>HYPERLINK(_xlfn.TEXTBEFORE(_xlfn.TEXTAFTER(getmp3[[#This Row],[description]], "Instagram Reel:"),CHAR(10)))</f>
        <v>#N/A</v>
      </c>
    </row>
    <row r="341" spans="1:21" x14ac:dyDescent="0.3">
      <c r="A341" t="s">
        <v>11</v>
      </c>
      <c r="B341" t="s">
        <v>2449</v>
      </c>
      <c r="C341" t="s">
        <v>2418</v>
      </c>
      <c r="D341" t="s">
        <v>2448</v>
      </c>
      <c r="E341" t="s">
        <v>16</v>
      </c>
      <c r="F341" t="s">
        <v>1204</v>
      </c>
      <c r="G341" t="s">
        <v>2451</v>
      </c>
      <c r="H341" t="s">
        <v>2452</v>
      </c>
      <c r="I341" t="s">
        <v>2453</v>
      </c>
      <c r="J341" t="str" cm="1">
        <f t="array" ref="J3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1" t="str">
        <f>_xlfn.TEXTBEFORE(getmp3[[#This Row],[Title]],{":","(","-"})</f>
        <v xml:space="preserve">Balle Balle </v>
      </c>
      <c r="L341" t="e">
        <f>_xlfn.TEXTBEFORE(_xlfn.TEXTAFTER(getmp3[[#This Row],[description]],{"Singer:","Artist:","Singer &amp; Lyrics:","Singer/Lyrics:","Singer"}),CHAR(10))</f>
        <v>#N/A</v>
      </c>
      <c r="M341" t="str" cm="1">
        <f t="array" ref="M3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1" t="str">
        <f>_xlfn.TEXTBEFORE(_xlfn.TEXTAFTER(getmp3[[#This Row],[description]],"Composer:"),CHAR(10))</f>
        <v xml:space="preserve"> Deep Jandu</v>
      </c>
      <c r="O341" t="e">
        <f>_xlfn.TEXTBEFORE(_xlfn.TEXTAFTER(getmp3[[#This Row],[description]],CHAR(10)&amp;"Music :"),CHAR(10))</f>
        <v>#N/A</v>
      </c>
      <c r="P341" t="e">
        <f>_xlfn.TEXTBEFORE(_xlfn.TEXTAFTER(getmp3[[#This Row],[description]],CHAR(10)&amp;"Video:"),CHAR(10))</f>
        <v>#N/A</v>
      </c>
      <c r="Q341" s="1" t="e">
        <f>HYPERLINK(_xlfn.TEXTBEFORE(_xlfn.TEXTAFTER(getmp3[[#This Row],[description]],"YouTube Music:"),CHAR(10)))</f>
        <v>#N/A</v>
      </c>
      <c r="R341" s="1" t="str">
        <f>HYPERLINK(_xlfn.TEXTBEFORE(_xlfn.TEXTAFTER(getmp3[[#This Row],[description]],"Spotify:"),CHAR(10)))</f>
        <v xml:space="preserve"> https://spoti.fi/37Abp6x</v>
      </c>
      <c r="S341" s="1" t="e">
        <f>HYPERLINK(_xlfn.TEXTBEFORE(_xlfn.TEXTAFTER(getmp3[[#This Row],[description]],"Apple Music:"),CHAR(10)))</f>
        <v>#N/A</v>
      </c>
      <c r="T341" s="1" t="str">
        <f>HYPERLINK(_xlfn.TEXTBEFORE(_xlfn.TEXTAFTER(getmp3[[#This Row],[description]], "JioSaavn:"),CHAR(10)))</f>
        <v xml:space="preserve"> https://bit.ly/3xIze6Y</v>
      </c>
      <c r="U341" s="1" t="e">
        <f>HYPERLINK(_xlfn.TEXTBEFORE(_xlfn.TEXTAFTER(getmp3[[#This Row],[description]], "Instagram Reel:"),CHAR(10)))</f>
        <v>#N/A</v>
      </c>
    </row>
    <row r="342" spans="1:21" hidden="1" x14ac:dyDescent="0.3">
      <c r="A342" t="s">
        <v>11</v>
      </c>
      <c r="B342" t="s">
        <v>2455</v>
      </c>
      <c r="C342" t="s">
        <v>2443</v>
      </c>
      <c r="D342" t="s">
        <v>2454</v>
      </c>
      <c r="E342" t="s">
        <v>16</v>
      </c>
      <c r="F342" t="s">
        <v>818</v>
      </c>
      <c r="G342" t="s">
        <v>2457</v>
      </c>
      <c r="H342" t="s">
        <v>2458</v>
      </c>
      <c r="I342" t="s">
        <v>813</v>
      </c>
      <c r="J342" t="str" cm="1">
        <f t="array" ref="J3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2" t="str">
        <f>_xlfn.TEXTBEFORE(getmp3[[#This Row],[Title]],{":","(","-"})</f>
        <v xml:space="preserve">Dil </v>
      </c>
      <c r="L342" t="e">
        <f>_xlfn.TEXTBEFORE(_xlfn.TEXTAFTER(getmp3[[#This Row],[description]],{"Singer:","Artist:","Singer &amp; Lyrics:","Singer/Lyrics:","Singer"}),CHAR(10))</f>
        <v>#N/A</v>
      </c>
      <c r="M342" t="str" cm="1">
        <f t="array" ref="M3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2" t="e">
        <f>_xlfn.TEXTBEFORE(_xlfn.TEXTAFTER(getmp3[[#This Row],[description]],"Composer:"),CHAR(10))</f>
        <v>#N/A</v>
      </c>
      <c r="O342" t="str">
        <f>_xlfn.TEXTBEFORE(_xlfn.TEXTAFTER(getmp3[[#This Row],[description]],CHAR(10)&amp;"Music:"),CHAR(10))</f>
        <v xml:space="preserve"> Deep Jandu</v>
      </c>
      <c r="P342" t="e">
        <f>_xlfn.TEXTBEFORE(_xlfn.TEXTAFTER(getmp3[[#This Row],[description]],CHAR(10)&amp;"Video:"),CHAR(10))</f>
        <v>#N/A</v>
      </c>
      <c r="Q342" s="1" t="e">
        <f>HYPERLINK(_xlfn.TEXTBEFORE(_xlfn.TEXTAFTER(getmp3[[#This Row],[description]],"YouTube Music:"),CHAR(10)))</f>
        <v>#N/A</v>
      </c>
      <c r="R342" s="1" t="str">
        <f>HYPERLINK(_xlfn.TEXTBEFORE(_xlfn.TEXTAFTER(getmp3[[#This Row],[description]],"Spotify:"),CHAR(10)))</f>
        <v xml:space="preserve"> https://spoti.fi/37Abp6x</v>
      </c>
      <c r="S342" s="1" t="e">
        <f>HYPERLINK(_xlfn.TEXTBEFORE(_xlfn.TEXTAFTER(getmp3[[#This Row],[description]],"Apple Music:"),CHAR(10)))</f>
        <v>#N/A</v>
      </c>
      <c r="T342" s="1" t="str">
        <f>HYPERLINK(_xlfn.TEXTBEFORE(_xlfn.TEXTAFTER(getmp3[[#This Row],[description]], "JioSaavn:"),CHAR(10)))</f>
        <v xml:space="preserve"> https://bit.ly/3xIze6Y</v>
      </c>
      <c r="U342" s="1" t="e">
        <f>HYPERLINK(_xlfn.TEXTBEFORE(_xlfn.TEXTAFTER(getmp3[[#This Row],[description]], "Instagram Reel:"),CHAR(10)))</f>
        <v>#N/A</v>
      </c>
    </row>
    <row r="343" spans="1:21" hidden="1" x14ac:dyDescent="0.3">
      <c r="A343" t="s">
        <v>11</v>
      </c>
      <c r="B343" t="s">
        <v>2460</v>
      </c>
      <c r="C343" t="s">
        <v>2443</v>
      </c>
      <c r="D343" t="s">
        <v>2459</v>
      </c>
      <c r="E343" t="s">
        <v>16</v>
      </c>
      <c r="F343" t="s">
        <v>908</v>
      </c>
      <c r="G343" t="s">
        <v>2462</v>
      </c>
      <c r="H343" t="s">
        <v>2463</v>
      </c>
      <c r="I343" t="s">
        <v>2464</v>
      </c>
      <c r="J343" t="str" cm="1">
        <f t="array" ref="J3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3" t="str">
        <f>_xlfn.TEXTBEFORE(getmp3[[#This Row],[Title]],{":","(","-"})</f>
        <v xml:space="preserve">Gutt </v>
      </c>
      <c r="L343" t="e">
        <f>_xlfn.TEXTBEFORE(_xlfn.TEXTAFTER(getmp3[[#This Row],[description]],{"Singer:","Artist:","Singer &amp; Lyrics:","Singer/Lyrics:","Singer"}),CHAR(10))</f>
        <v>#N/A</v>
      </c>
      <c r="M343" t="str" cm="1">
        <f t="array" ref="M3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3" t="e">
        <f>_xlfn.TEXTBEFORE(_xlfn.TEXTAFTER(getmp3[[#This Row],[description]],"Composer:"),CHAR(10))</f>
        <v>#N/A</v>
      </c>
      <c r="O343" t="str">
        <f>_xlfn.TEXTBEFORE(_xlfn.TEXTAFTER(getmp3[[#This Row],[description]],CHAR(10)&amp;"Music:"),CHAR(10))</f>
        <v xml:space="preserve"> Deep Jandu</v>
      </c>
      <c r="P343" t="e">
        <f>_xlfn.TEXTBEFORE(_xlfn.TEXTAFTER(getmp3[[#This Row],[description]],CHAR(10)&amp;"Video:"),CHAR(10))</f>
        <v>#N/A</v>
      </c>
      <c r="Q343" s="1" t="e">
        <f>HYPERLINK(_xlfn.TEXTBEFORE(_xlfn.TEXTAFTER(getmp3[[#This Row],[description]],"YouTube Music:"),CHAR(10)))</f>
        <v>#N/A</v>
      </c>
      <c r="R343" s="1" t="str">
        <f>HYPERLINK(_xlfn.TEXTBEFORE(_xlfn.TEXTAFTER(getmp3[[#This Row],[description]],"Spotify:"),CHAR(10)))</f>
        <v xml:space="preserve"> https://spoti.fi/37Abp6x</v>
      </c>
      <c r="S343" s="1" t="e">
        <f>HYPERLINK(_xlfn.TEXTBEFORE(_xlfn.TEXTAFTER(getmp3[[#This Row],[description]],"Apple Music:"),CHAR(10)))</f>
        <v>#N/A</v>
      </c>
      <c r="T343" s="1" t="str">
        <f>HYPERLINK(_xlfn.TEXTBEFORE(_xlfn.TEXTAFTER(getmp3[[#This Row],[description]], "JioSaavn:"),CHAR(10)))</f>
        <v xml:space="preserve"> https://bit.ly/3xIze6Y</v>
      </c>
      <c r="U343" s="1" t="e">
        <f>HYPERLINK(_xlfn.TEXTBEFORE(_xlfn.TEXTAFTER(getmp3[[#This Row],[description]], "Instagram Reel:"),CHAR(10)))</f>
        <v>#N/A</v>
      </c>
    </row>
    <row r="344" spans="1:21" hidden="1" x14ac:dyDescent="0.3">
      <c r="A344" t="s">
        <v>11</v>
      </c>
      <c r="B344" t="s">
        <v>2466</v>
      </c>
      <c r="C344" t="s">
        <v>2443</v>
      </c>
      <c r="D344" t="s">
        <v>2465</v>
      </c>
      <c r="E344" t="s">
        <v>16</v>
      </c>
      <c r="F344" t="s">
        <v>361</v>
      </c>
      <c r="G344" t="s">
        <v>2468</v>
      </c>
      <c r="H344" t="s">
        <v>2469</v>
      </c>
      <c r="I344" t="s">
        <v>2470</v>
      </c>
      <c r="J344" t="str" cm="1">
        <f t="array" ref="J3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4" t="str">
        <f>_xlfn.TEXTBEFORE(getmp3[[#This Row],[Title]],{":","(","-"})</f>
        <v xml:space="preserve">I.M.I.T </v>
      </c>
      <c r="L344" t="e">
        <f>_xlfn.TEXTBEFORE(_xlfn.TEXTAFTER(getmp3[[#This Row],[description]],{"Singer:","Artist:","Singer &amp; Lyrics:","Singer/Lyrics:","Singer"}),CHAR(10))</f>
        <v>#N/A</v>
      </c>
      <c r="M344" t="str" cm="1">
        <f t="array" ref="M3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4" t="e">
        <f>_xlfn.TEXTBEFORE(_xlfn.TEXTAFTER(getmp3[[#This Row],[description]],"Composer:"),CHAR(10))</f>
        <v>#N/A</v>
      </c>
      <c r="O344" t="str">
        <f>_xlfn.TEXTBEFORE(_xlfn.TEXTAFTER(getmp3[[#This Row],[description]],CHAR(10)&amp;"Music:"),CHAR(10))</f>
        <v xml:space="preserve"> Deep Jandu</v>
      </c>
      <c r="P344" t="e">
        <f>_xlfn.TEXTBEFORE(_xlfn.TEXTAFTER(getmp3[[#This Row],[description]],CHAR(10)&amp;"Video:"),CHAR(10))</f>
        <v>#N/A</v>
      </c>
      <c r="Q344" s="1" t="e">
        <f>HYPERLINK(_xlfn.TEXTBEFORE(_xlfn.TEXTAFTER(getmp3[[#This Row],[description]],"YouTube Music:"),CHAR(10)))</f>
        <v>#N/A</v>
      </c>
      <c r="R344" s="1" t="str">
        <f>HYPERLINK(_xlfn.TEXTBEFORE(_xlfn.TEXTAFTER(getmp3[[#This Row],[description]],"Spotify:"),CHAR(10)))</f>
        <v xml:space="preserve"> https://spoti.fi/37Abp6x</v>
      </c>
      <c r="S344" s="1" t="e">
        <f>HYPERLINK(_xlfn.TEXTBEFORE(_xlfn.TEXTAFTER(getmp3[[#This Row],[description]],"Apple Music:"),CHAR(10)))</f>
        <v>#N/A</v>
      </c>
      <c r="T344" s="1" t="str">
        <f>HYPERLINK(_xlfn.TEXTBEFORE(_xlfn.TEXTAFTER(getmp3[[#This Row],[description]], "JioSaavn:"),CHAR(10)))</f>
        <v xml:space="preserve"> https://bit.ly/3xIze6Y</v>
      </c>
      <c r="U344" s="1" t="e">
        <f>HYPERLINK(_xlfn.TEXTBEFORE(_xlfn.TEXTAFTER(getmp3[[#This Row],[description]], "Instagram Reel:"),CHAR(10)))</f>
        <v>#N/A</v>
      </c>
    </row>
    <row r="345" spans="1:21" hidden="1" x14ac:dyDescent="0.3">
      <c r="A345" t="s">
        <v>11</v>
      </c>
      <c r="B345" t="s">
        <v>2472</v>
      </c>
      <c r="C345" t="s">
        <v>2443</v>
      </c>
      <c r="D345" t="s">
        <v>2471</v>
      </c>
      <c r="E345" t="s">
        <v>16</v>
      </c>
      <c r="F345" t="s">
        <v>415</v>
      </c>
      <c r="G345" t="s">
        <v>2474</v>
      </c>
      <c r="H345" t="s">
        <v>2475</v>
      </c>
      <c r="I345" t="s">
        <v>2476</v>
      </c>
      <c r="J345" t="str" cm="1">
        <f t="array" ref="J3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5" t="str">
        <f>_xlfn.TEXTBEFORE(getmp3[[#This Row],[Title]],{":","(","-"})</f>
        <v xml:space="preserve">Drug Dealer </v>
      </c>
      <c r="L345" t="e">
        <f>_xlfn.TEXTBEFORE(_xlfn.TEXTAFTER(getmp3[[#This Row],[description]],{"Singer:","Artist:","Singer &amp; Lyrics:","Singer/Lyrics:","Singer"}),CHAR(10))</f>
        <v>#N/A</v>
      </c>
      <c r="M345" t="str" cm="1">
        <f t="array" ref="M3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5" t="e">
        <f>_xlfn.TEXTBEFORE(_xlfn.TEXTAFTER(getmp3[[#This Row],[description]],"Composer:"),CHAR(10))</f>
        <v>#N/A</v>
      </c>
      <c r="O345" t="str">
        <f>_xlfn.TEXTBEFORE(_xlfn.TEXTAFTER(getmp3[[#This Row],[description]],CHAR(10)&amp;"Music:"),CHAR(10))</f>
        <v xml:space="preserve"> Deep Jandu</v>
      </c>
      <c r="P345" t="e">
        <f>_xlfn.TEXTBEFORE(_xlfn.TEXTAFTER(getmp3[[#This Row],[description]],CHAR(10)&amp;"Video:"),CHAR(10))</f>
        <v>#N/A</v>
      </c>
      <c r="Q345" s="1" t="e">
        <f>HYPERLINK(_xlfn.TEXTBEFORE(_xlfn.TEXTAFTER(getmp3[[#This Row],[description]],"YouTube Music:"),CHAR(10)))</f>
        <v>#N/A</v>
      </c>
      <c r="R345" s="1" t="str">
        <f>HYPERLINK(_xlfn.TEXTBEFORE(_xlfn.TEXTAFTER(getmp3[[#This Row],[description]],"Spotify:"),CHAR(10)))</f>
        <v xml:space="preserve"> https://spoti.fi/37Abp6x</v>
      </c>
      <c r="S345" s="1" t="e">
        <f>HYPERLINK(_xlfn.TEXTBEFORE(_xlfn.TEXTAFTER(getmp3[[#This Row],[description]],"Apple Music:"),CHAR(10)))</f>
        <v>#N/A</v>
      </c>
      <c r="T345" s="1" t="str">
        <f>HYPERLINK(_xlfn.TEXTBEFORE(_xlfn.TEXTAFTER(getmp3[[#This Row],[description]], "JioSaavn:"),CHAR(10)))</f>
        <v xml:space="preserve"> https://bit.ly/3xIze6Y</v>
      </c>
      <c r="U345" s="1" t="e">
        <f>HYPERLINK(_xlfn.TEXTBEFORE(_xlfn.TEXTAFTER(getmp3[[#This Row],[description]], "Instagram Reel:"),CHAR(10)))</f>
        <v>#N/A</v>
      </c>
    </row>
    <row r="346" spans="1:21" hidden="1" x14ac:dyDescent="0.3">
      <c r="A346" t="s">
        <v>11</v>
      </c>
      <c r="B346" t="s">
        <v>2478</v>
      </c>
      <c r="C346" t="s">
        <v>2479</v>
      </c>
      <c r="D346" t="s">
        <v>2477</v>
      </c>
      <c r="E346" t="s">
        <v>16</v>
      </c>
      <c r="F346" t="s">
        <v>353</v>
      </c>
      <c r="G346" t="s">
        <v>2481</v>
      </c>
      <c r="H346" t="s">
        <v>2482</v>
      </c>
      <c r="I346" t="s">
        <v>2483</v>
      </c>
      <c r="J346" t="str" cm="1">
        <f t="array" ref="J3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6" t="str">
        <f>_xlfn.TEXTBEFORE(getmp3[[#This Row],[Title]],{":","(","-"})</f>
        <v xml:space="preserve">Main </v>
      </c>
      <c r="L346" t="e">
        <f>_xlfn.TEXTBEFORE(_xlfn.TEXTAFTER(getmp3[[#This Row],[description]],{"Singer:","Artist:","Singer &amp; Lyrics:","Singer/Lyrics:","Singer"}),CHAR(10))</f>
        <v>#N/A</v>
      </c>
      <c r="M346" t="str" cm="1">
        <f t="array" ref="M3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6" t="e">
        <f>_xlfn.TEXTBEFORE(_xlfn.TEXTAFTER(getmp3[[#This Row],[description]],"Composer:"),CHAR(10))</f>
        <v>#N/A</v>
      </c>
      <c r="O346" t="str">
        <f>_xlfn.TEXTBEFORE(_xlfn.TEXTAFTER(getmp3[[#This Row],[description]],CHAR(10)&amp;"Music:"),CHAR(10))</f>
        <v xml:space="preserve"> Deep Jandu</v>
      </c>
      <c r="P346" t="e">
        <f>_xlfn.TEXTBEFORE(_xlfn.TEXTAFTER(getmp3[[#This Row],[description]],CHAR(10)&amp;"Video:"),CHAR(10))</f>
        <v>#N/A</v>
      </c>
      <c r="Q346" s="1" t="e">
        <f>HYPERLINK(_xlfn.TEXTBEFORE(_xlfn.TEXTAFTER(getmp3[[#This Row],[description]],"YouTube Music:"),CHAR(10)))</f>
        <v>#N/A</v>
      </c>
      <c r="R346" s="1" t="str">
        <f>HYPERLINK(_xlfn.TEXTBEFORE(_xlfn.TEXTAFTER(getmp3[[#This Row],[description]],"Spotify:"),CHAR(10)))</f>
        <v xml:space="preserve"> https://spoti.fi/37Abp6x</v>
      </c>
      <c r="S346" s="1" t="e">
        <f>HYPERLINK(_xlfn.TEXTBEFORE(_xlfn.TEXTAFTER(getmp3[[#This Row],[description]],"Apple Music:"),CHAR(10)))</f>
        <v>#N/A</v>
      </c>
      <c r="T346" s="1" t="str">
        <f>HYPERLINK(_xlfn.TEXTBEFORE(_xlfn.TEXTAFTER(getmp3[[#This Row],[description]], "JioSaavn:"),CHAR(10)))</f>
        <v xml:space="preserve"> https://bit.ly/3xIze6Y</v>
      </c>
      <c r="U346" s="1" t="e">
        <f>HYPERLINK(_xlfn.TEXTBEFORE(_xlfn.TEXTAFTER(getmp3[[#This Row],[description]], "Instagram Reel:"),CHAR(10)))</f>
        <v>#N/A</v>
      </c>
    </row>
    <row r="347" spans="1:21" hidden="1" x14ac:dyDescent="0.3">
      <c r="A347" t="s">
        <v>11</v>
      </c>
      <c r="B347" t="s">
        <v>2485</v>
      </c>
      <c r="C347" t="s">
        <v>2443</v>
      </c>
      <c r="D347" t="s">
        <v>2484</v>
      </c>
      <c r="E347" t="s">
        <v>16</v>
      </c>
      <c r="F347" t="s">
        <v>262</v>
      </c>
      <c r="G347" t="s">
        <v>2487</v>
      </c>
      <c r="H347" t="s">
        <v>2488</v>
      </c>
      <c r="I347" t="s">
        <v>2489</v>
      </c>
      <c r="J347" t="str" cm="1">
        <f t="array" ref="J3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7" t="str">
        <f>_xlfn.TEXTBEFORE(getmp3[[#This Row],[Title]],{":","(","-"})</f>
        <v xml:space="preserve">Jee Kare </v>
      </c>
      <c r="L347" t="e">
        <f>_xlfn.TEXTBEFORE(_xlfn.TEXTAFTER(getmp3[[#This Row],[description]],{"Singer:","Artist:","Singer &amp; Lyrics:","Singer/Lyrics:","Singer"}),CHAR(10))</f>
        <v>#N/A</v>
      </c>
      <c r="M347" t="str" cm="1">
        <f t="array" ref="M3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7" t="e">
        <f>_xlfn.TEXTBEFORE(_xlfn.TEXTAFTER(getmp3[[#This Row],[description]],"Composer:"),CHAR(10))</f>
        <v>#N/A</v>
      </c>
      <c r="O347" t="str">
        <f>_xlfn.TEXTBEFORE(_xlfn.TEXTAFTER(getmp3[[#This Row],[description]],CHAR(10)&amp;"Music:"),CHAR(10))</f>
        <v xml:space="preserve"> Deep Jandu</v>
      </c>
      <c r="P347" t="e">
        <f>_xlfn.TEXTBEFORE(_xlfn.TEXTAFTER(getmp3[[#This Row],[description]],CHAR(10)&amp;"Video:"),CHAR(10))</f>
        <v>#N/A</v>
      </c>
      <c r="Q347" s="1" t="e">
        <f>HYPERLINK(_xlfn.TEXTBEFORE(_xlfn.TEXTAFTER(getmp3[[#This Row],[description]],"YouTube Music:"),CHAR(10)))</f>
        <v>#N/A</v>
      </c>
      <c r="R347" s="1" t="str">
        <f>HYPERLINK(_xlfn.TEXTBEFORE(_xlfn.TEXTAFTER(getmp3[[#This Row],[description]],"Spotify:"),CHAR(10)))</f>
        <v xml:space="preserve"> https://spoti.fi/37Abp6x</v>
      </c>
      <c r="S347" s="1" t="e">
        <f>HYPERLINK(_xlfn.TEXTBEFORE(_xlfn.TEXTAFTER(getmp3[[#This Row],[description]],"Apple Music:"),CHAR(10)))</f>
        <v>#N/A</v>
      </c>
      <c r="T347" s="1" t="str">
        <f>HYPERLINK(_xlfn.TEXTBEFORE(_xlfn.TEXTAFTER(getmp3[[#This Row],[description]], "JioSaavn:"),CHAR(10)))</f>
        <v xml:space="preserve"> https://bit.ly/3xIze6Y</v>
      </c>
      <c r="U347" s="1" t="e">
        <f>HYPERLINK(_xlfn.TEXTBEFORE(_xlfn.TEXTAFTER(getmp3[[#This Row],[description]], "Instagram Reel:"),CHAR(10)))</f>
        <v>#N/A</v>
      </c>
    </row>
    <row r="348" spans="1:21" hidden="1" x14ac:dyDescent="0.3">
      <c r="A348" t="s">
        <v>11</v>
      </c>
      <c r="B348" t="s">
        <v>2491</v>
      </c>
      <c r="C348" t="s">
        <v>2443</v>
      </c>
      <c r="D348" t="s">
        <v>2490</v>
      </c>
      <c r="E348" t="s">
        <v>16</v>
      </c>
      <c r="F348" t="s">
        <v>485</v>
      </c>
      <c r="G348" t="s">
        <v>2493</v>
      </c>
      <c r="H348" t="s">
        <v>2494</v>
      </c>
      <c r="I348" t="s">
        <v>2495</v>
      </c>
      <c r="J348" t="str" cm="1">
        <f t="array" ref="J3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8" t="str">
        <f>_xlfn.TEXTBEFORE(getmp3[[#This Row],[Title]],{":","(","-"})</f>
        <v xml:space="preserve">Daddy's Home </v>
      </c>
      <c r="L348" t="e">
        <f>_xlfn.TEXTBEFORE(_xlfn.TEXTAFTER(getmp3[[#This Row],[description]],{"Singer:","Artist:","Singer &amp; Lyrics:","Singer/Lyrics:","Singer"}),CHAR(10))</f>
        <v>#N/A</v>
      </c>
      <c r="M348" t="str" cm="1">
        <f t="array" ref="M3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8" t="e">
        <f>_xlfn.TEXTBEFORE(_xlfn.TEXTAFTER(getmp3[[#This Row],[description]],"Composer:"),CHAR(10))</f>
        <v>#N/A</v>
      </c>
      <c r="O348" t="str">
        <f>_xlfn.TEXTBEFORE(_xlfn.TEXTAFTER(getmp3[[#This Row],[description]],CHAR(10)&amp;"Music:"),CHAR(10))</f>
        <v xml:space="preserve"> Deep Jandu</v>
      </c>
      <c r="P348" t="e">
        <f>_xlfn.TEXTBEFORE(_xlfn.TEXTAFTER(getmp3[[#This Row],[description]],CHAR(10)&amp;"Video:"),CHAR(10))</f>
        <v>#N/A</v>
      </c>
      <c r="Q348" s="1" t="e">
        <f>HYPERLINK(_xlfn.TEXTBEFORE(_xlfn.TEXTAFTER(getmp3[[#This Row],[description]],"YouTube Music:"),CHAR(10)))</f>
        <v>#N/A</v>
      </c>
      <c r="R348" s="1" t="str">
        <f>HYPERLINK(_xlfn.TEXTBEFORE(_xlfn.TEXTAFTER(getmp3[[#This Row],[description]],"Spotify:"),CHAR(10)))</f>
        <v xml:space="preserve"> https://spoti.fi/37Abp6x</v>
      </c>
      <c r="S348" s="1" t="e">
        <f>HYPERLINK(_xlfn.TEXTBEFORE(_xlfn.TEXTAFTER(getmp3[[#This Row],[description]],"Apple Music:"),CHAR(10)))</f>
        <v>#N/A</v>
      </c>
      <c r="T348" s="1" t="str">
        <f>HYPERLINK(_xlfn.TEXTBEFORE(_xlfn.TEXTAFTER(getmp3[[#This Row],[description]], "JioSaavn:"),CHAR(10)))</f>
        <v xml:space="preserve"> https://bit.ly/3xIze6Y</v>
      </c>
      <c r="U348" s="1" t="e">
        <f>HYPERLINK(_xlfn.TEXTBEFORE(_xlfn.TEXTAFTER(getmp3[[#This Row],[description]], "Instagram Reel:"),CHAR(10)))</f>
        <v>#N/A</v>
      </c>
    </row>
    <row r="349" spans="1:21" hidden="1" x14ac:dyDescent="0.3">
      <c r="A349" t="s">
        <v>11</v>
      </c>
      <c r="B349" t="s">
        <v>2497</v>
      </c>
      <c r="C349" t="s">
        <v>2443</v>
      </c>
      <c r="D349" t="s">
        <v>2496</v>
      </c>
      <c r="E349" t="s">
        <v>16</v>
      </c>
      <c r="F349" t="s">
        <v>2499</v>
      </c>
      <c r="G349" t="s">
        <v>2500</v>
      </c>
      <c r="H349" t="s">
        <v>2501</v>
      </c>
      <c r="I349" t="s">
        <v>2502</v>
      </c>
      <c r="J349" t="str" cm="1">
        <f t="array" ref="J3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49" t="str">
        <f>_xlfn.TEXTBEFORE(getmp3[[#This Row],[Title]],{":","(","-"})</f>
        <v xml:space="preserve">I Am I.C.O.N Album </v>
      </c>
      <c r="L349" t="e">
        <f>_xlfn.TEXTBEFORE(_xlfn.TEXTAFTER(getmp3[[#This Row],[description]],{"Singer:","Artist:","Singer &amp; Lyrics:","Singer/Lyrics:","Singer"}),CHAR(10))</f>
        <v>#N/A</v>
      </c>
      <c r="M349" t="str" cm="1">
        <f t="array" ref="M3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49" t="e">
        <f>_xlfn.TEXTBEFORE(_xlfn.TEXTAFTER(getmp3[[#This Row],[description]],"Composer:"),CHAR(10))</f>
        <v>#N/A</v>
      </c>
      <c r="O349" t="str">
        <f>_xlfn.TEXTBEFORE(_xlfn.TEXTAFTER(getmp3[[#This Row],[description]],CHAR(10)&amp;"Music:"),CHAR(10))</f>
        <v xml:space="preserve"> Deep Jandu</v>
      </c>
      <c r="P349" t="e">
        <f>_xlfn.TEXTBEFORE(_xlfn.TEXTAFTER(getmp3[[#This Row],[description]],CHAR(10)&amp;"Video:"),CHAR(10))</f>
        <v>#N/A</v>
      </c>
      <c r="Q349" s="1" t="e">
        <f>HYPERLINK(_xlfn.TEXTBEFORE(_xlfn.TEXTAFTER(getmp3[[#This Row],[description]],"YouTube Music:"),CHAR(10)))</f>
        <v>#N/A</v>
      </c>
      <c r="R349" s="1" t="str">
        <f>HYPERLINK(_xlfn.TEXTBEFORE(_xlfn.TEXTAFTER(getmp3[[#This Row],[description]],"Spotify:"),CHAR(10)))</f>
        <v xml:space="preserve"> https://spoti.fi/37Abp6x</v>
      </c>
      <c r="S349" s="1" t="e">
        <f>HYPERLINK(_xlfn.TEXTBEFORE(_xlfn.TEXTAFTER(getmp3[[#This Row],[description]],"Apple Music:"),CHAR(10)))</f>
        <v>#N/A</v>
      </c>
      <c r="T349" s="1" t="str">
        <f>HYPERLINK(_xlfn.TEXTBEFORE(_xlfn.TEXTAFTER(getmp3[[#This Row],[description]], "JioSaavn:"),CHAR(10)))</f>
        <v xml:space="preserve"> https://bit.ly/3xIze6Y</v>
      </c>
      <c r="U349" s="1" t="e">
        <f>HYPERLINK(_xlfn.TEXTBEFORE(_xlfn.TEXTAFTER(getmp3[[#This Row],[description]], "Instagram Reel:"),CHAR(10)))</f>
        <v>#N/A</v>
      </c>
    </row>
    <row r="350" spans="1:21" x14ac:dyDescent="0.3">
      <c r="A350" t="s">
        <v>11</v>
      </c>
      <c r="B350" t="s">
        <v>2504</v>
      </c>
      <c r="C350" t="s">
        <v>2505</v>
      </c>
      <c r="D350" t="s">
        <v>2503</v>
      </c>
      <c r="E350" t="s">
        <v>16</v>
      </c>
      <c r="F350" t="s">
        <v>2507</v>
      </c>
      <c r="G350" t="s">
        <v>2508</v>
      </c>
      <c r="H350" t="s">
        <v>2509</v>
      </c>
      <c r="I350" t="s">
        <v>2510</v>
      </c>
      <c r="J350" t="str" cm="1">
        <f t="array" ref="J3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0" t="str">
        <f>_xlfn.TEXTBEFORE(getmp3[[#This Row],[Title]],{":","(","-"})</f>
        <v xml:space="preserve">Tumhara Pyar </v>
      </c>
      <c r="L350" t="e">
        <f>_xlfn.TEXTBEFORE(_xlfn.TEXTAFTER(getmp3[[#This Row],[description]],{"Singer:","Artist:","Singer &amp; Lyrics:","Singer/Lyrics:","Singer"}),CHAR(10))</f>
        <v>#N/A</v>
      </c>
      <c r="M350" t="str" cm="1">
        <f t="array" ref="M3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BOHEMIA</v>
      </c>
      <c r="N350" t="e">
        <f>_xlfn.TEXTBEFORE(_xlfn.TEXTAFTER(getmp3[[#This Row],[description]],"Composer:"),CHAR(10))</f>
        <v>#N/A</v>
      </c>
      <c r="O350" t="e">
        <f>_xlfn.TEXTBEFORE(_xlfn.TEXTAFTER(getmp3[[#This Row],[description]],CHAR(10)&amp;"Music :"),CHAR(10))</f>
        <v>#N/A</v>
      </c>
      <c r="P350" t="e">
        <f>_xlfn.TEXTBEFORE(_xlfn.TEXTAFTER(getmp3[[#This Row],[description]],CHAR(10)&amp;"Video:"),CHAR(10))</f>
        <v>#N/A</v>
      </c>
      <c r="Q350" s="1" t="e">
        <f>HYPERLINK(_xlfn.TEXTBEFORE(_xlfn.TEXTAFTER(getmp3[[#This Row],[description]],"YouTube Music:"),CHAR(10)))</f>
        <v>#N/A</v>
      </c>
      <c r="R350" s="1" t="str">
        <f>HYPERLINK(_xlfn.TEXTBEFORE(_xlfn.TEXTAFTER(getmp3[[#This Row],[description]],"Spotify:"),CHAR(10)))</f>
        <v xml:space="preserve"> https://spoti.fi/37Abp6x</v>
      </c>
      <c r="S350" s="1" t="e">
        <f>HYPERLINK(_xlfn.TEXTBEFORE(_xlfn.TEXTAFTER(getmp3[[#This Row],[description]],"Apple Music:"),CHAR(10)))</f>
        <v>#N/A</v>
      </c>
      <c r="T350" s="1" t="str">
        <f>HYPERLINK(_xlfn.TEXTBEFORE(_xlfn.TEXTAFTER(getmp3[[#This Row],[description]], "JioSaavn:"),CHAR(10)))</f>
        <v xml:space="preserve"> https://bit.ly/3xIze6Y</v>
      </c>
      <c r="U350" s="1" t="e">
        <f>HYPERLINK(_xlfn.TEXTBEFORE(_xlfn.TEXTAFTER(getmp3[[#This Row],[description]], "Instagram Reel:"),CHAR(10)))</f>
        <v>#N/A</v>
      </c>
    </row>
    <row r="351" spans="1:21" x14ac:dyDescent="0.3">
      <c r="A351" t="s">
        <v>11</v>
      </c>
      <c r="B351" t="s">
        <v>2512</v>
      </c>
      <c r="C351" t="s">
        <v>2513</v>
      </c>
      <c r="D351" t="s">
        <v>2511</v>
      </c>
      <c r="E351" t="s">
        <v>16</v>
      </c>
      <c r="F351" t="s">
        <v>17</v>
      </c>
      <c r="G351" t="s">
        <v>2515</v>
      </c>
      <c r="H351" t="s">
        <v>2516</v>
      </c>
      <c r="I351" t="s">
        <v>2517</v>
      </c>
      <c r="J351" t="str" cm="1">
        <f t="array" ref="J3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1" t="str">
        <f>_xlfn.TEXTBEFORE(getmp3[[#This Row],[Title]],{":","(","-"})</f>
        <v xml:space="preserve">Nawa Suit </v>
      </c>
      <c r="L351" t="str">
        <f>_xlfn.TEXTBEFORE(_xlfn.TEXTAFTER(getmp3[[#This Row],[description]],{"Singer :","Artist:","Singer &amp; Lyrics:","Singer/Lyrics:","Singer"}),CHAR(10))</f>
        <v xml:space="preserve"> Harf Cheema &amp; Gurlez Akhtar</v>
      </c>
      <c r="M351" t="str" cm="1">
        <f t="array" ref="M3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351" t="e">
        <f>_xlfn.TEXTBEFORE(_xlfn.TEXTAFTER(getmp3[[#This Row],[description]],"Composer:"),CHAR(10))</f>
        <v>#N/A</v>
      </c>
      <c r="O351" t="str">
        <f>_xlfn.TEXTBEFORE(_xlfn.TEXTAFTER(getmp3[[#This Row],[description]],CHAR(10)&amp;"Music :"),CHAR(10))</f>
        <v xml:space="preserve"> Beat Minister</v>
      </c>
      <c r="P351" t="e">
        <f>_xlfn.TEXTBEFORE(_xlfn.TEXTAFTER(getmp3[[#This Row],[description]],CHAR(10)&amp;"Video:"),CHAR(10))</f>
        <v>#N/A</v>
      </c>
      <c r="Q351" s="1" t="e">
        <f>HYPERLINK(_xlfn.TEXTBEFORE(_xlfn.TEXTAFTER(getmp3[[#This Row],[description]],"YouTube Music:"),CHAR(10)))</f>
        <v>#N/A</v>
      </c>
      <c r="R351" s="1" t="e">
        <f>HYPERLINK(_xlfn.TEXTBEFORE(_xlfn.TEXTAFTER(getmp3[[#This Row],[description]],"Spotify:"),CHAR(10)))</f>
        <v>#N/A</v>
      </c>
      <c r="S351" s="1" t="e">
        <f>HYPERLINK(_xlfn.TEXTBEFORE(_xlfn.TEXTAFTER(getmp3[[#This Row],[description]],"Apple Music:"),CHAR(10)))</f>
        <v>#N/A</v>
      </c>
      <c r="T351" s="1" t="e">
        <f>HYPERLINK(_xlfn.TEXTBEFORE(_xlfn.TEXTAFTER(getmp3[[#This Row],[description]], "JioSaavn:"),CHAR(10)))</f>
        <v>#N/A</v>
      </c>
      <c r="U351" s="1" t="e">
        <f>HYPERLINK(_xlfn.TEXTBEFORE(_xlfn.TEXTAFTER(getmp3[[#This Row],[description]], "Instagram Reel:"),CHAR(10)))</f>
        <v>#N/A</v>
      </c>
    </row>
    <row r="352" spans="1:21" x14ac:dyDescent="0.3">
      <c r="A352" t="s">
        <v>11</v>
      </c>
      <c r="B352" t="s">
        <v>2519</v>
      </c>
      <c r="C352" t="s">
        <v>2520</v>
      </c>
      <c r="D352" t="s">
        <v>2518</v>
      </c>
      <c r="E352" t="s">
        <v>16</v>
      </c>
      <c r="F352" t="s">
        <v>49</v>
      </c>
      <c r="G352" t="s">
        <v>2522</v>
      </c>
      <c r="H352" t="s">
        <v>2523</v>
      </c>
      <c r="I352" t="s">
        <v>2524</v>
      </c>
      <c r="J352" t="str" cm="1">
        <f t="array" ref="J3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2" t="str">
        <f>_xlfn.TEXTBEFORE(getmp3[[#This Row],[Title]],{":","(","-"})</f>
        <v xml:space="preserve">Naah </v>
      </c>
      <c r="L352" t="str">
        <f>_xlfn.TEXTBEFORE(_xlfn.TEXTAFTER(getmp3[[#This Row],[description]],{"Singer :","Artist:","Singer &amp; Lyrics:","Singer/Lyrics:","Singer"}),CHAR(10))</f>
        <v xml:space="preserve"> Jass Manak </v>
      </c>
      <c r="M352" t="str" cm="1">
        <f t="array" ref="M3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52" t="e">
        <f>_xlfn.TEXTBEFORE(_xlfn.TEXTAFTER(getmp3[[#This Row],[description]],"Composer:"),CHAR(10))</f>
        <v>#N/A</v>
      </c>
      <c r="O352" t="str">
        <f>_xlfn.TEXTBEFORE(_xlfn.TEXTAFTER(getmp3[[#This Row],[description]],CHAR(10)&amp;"Music :"),CHAR(10))</f>
        <v xml:space="preserve"> Sharry Nexus</v>
      </c>
      <c r="P352" t="e">
        <f>_xlfn.TEXTBEFORE(_xlfn.TEXTAFTER(getmp3[[#This Row],[description]],CHAR(10)&amp;"Video:"),CHAR(10))</f>
        <v>#N/A</v>
      </c>
      <c r="Q352" s="1" t="e">
        <f>HYPERLINK(_xlfn.TEXTBEFORE(_xlfn.TEXTAFTER(getmp3[[#This Row],[description]],"YouTube Music:"),CHAR(10)))</f>
        <v>#N/A</v>
      </c>
      <c r="R352" s="1" t="e">
        <f>HYPERLINK(_xlfn.TEXTBEFORE(_xlfn.TEXTAFTER(getmp3[[#This Row],[description]],"Spotify:"),CHAR(10)))</f>
        <v>#N/A</v>
      </c>
      <c r="S352" s="1" t="e">
        <f>HYPERLINK(_xlfn.TEXTBEFORE(_xlfn.TEXTAFTER(getmp3[[#This Row],[description]],"Apple Music:"),CHAR(10)))</f>
        <v>#N/A</v>
      </c>
      <c r="T352" s="1" t="e">
        <f>HYPERLINK(_xlfn.TEXTBEFORE(_xlfn.TEXTAFTER(getmp3[[#This Row],[description]], "JioSaavn:"),CHAR(10)))</f>
        <v>#N/A</v>
      </c>
      <c r="U352" s="1" t="e">
        <f>HYPERLINK(_xlfn.TEXTBEFORE(_xlfn.TEXTAFTER(getmp3[[#This Row],[description]], "Instagram Reel:"),CHAR(10)))</f>
        <v>#N/A</v>
      </c>
    </row>
    <row r="353" spans="1:21" x14ac:dyDescent="0.3">
      <c r="A353" t="s">
        <v>11</v>
      </c>
      <c r="B353" t="s">
        <v>2526</v>
      </c>
      <c r="C353" t="s">
        <v>2527</v>
      </c>
      <c r="D353" t="s">
        <v>2525</v>
      </c>
      <c r="E353" t="s">
        <v>16</v>
      </c>
      <c r="F353" t="s">
        <v>1084</v>
      </c>
      <c r="G353" t="s">
        <v>2529</v>
      </c>
      <c r="H353" t="s">
        <v>2530</v>
      </c>
      <c r="I353" t="s">
        <v>2531</v>
      </c>
      <c r="J353" t="str" cm="1">
        <f t="array" ref="J3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3" t="str">
        <f>_xlfn.TEXTBEFORE(getmp3[[#This Row],[Title]],{":","(","-"})</f>
        <v xml:space="preserve">Naah </v>
      </c>
      <c r="L353" t="str">
        <f>IF(
    ISNUMBER(SEARCH("Singer", getmp3[[#This Row],[description]])),
    TRIM(_xlfn.TEXTBEFORE(_xlfn.TEXTAFTER(_xlfn.TEXTAFTER(getmp3[[#This Row],[description]], "Singer"), {":","-"}), CHAR(10), , , 1)),
    "NILL"
)</f>
        <v>Jass Manak</v>
      </c>
      <c r="M353" t="str" cm="1">
        <f t="array" ref="M3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53" t="e">
        <f>_xlfn.TEXTBEFORE(_xlfn.TEXTAFTER(getmp3[[#This Row],[description]],"Composer:"),CHAR(10))</f>
        <v>#N/A</v>
      </c>
      <c r="O353" t="str">
        <f>_xlfn.TEXTBEFORE(_xlfn.TEXTAFTER(getmp3[[#This Row],[description]],CHAR(10)&amp;"Music :"),CHAR(10))</f>
        <v xml:space="preserve"> Sharry Nexus</v>
      </c>
      <c r="P353" t="e">
        <f>_xlfn.TEXTBEFORE(_xlfn.TEXTAFTER(getmp3[[#This Row],[description]],CHAR(10)&amp;"Video:"),CHAR(10))</f>
        <v>#N/A</v>
      </c>
      <c r="Q353" s="1" t="e">
        <f>HYPERLINK(_xlfn.TEXTBEFORE(_xlfn.TEXTAFTER(getmp3[[#This Row],[description]],"YouTube Music:"),CHAR(10)))</f>
        <v>#N/A</v>
      </c>
      <c r="R353" s="1" t="e">
        <f>HYPERLINK(_xlfn.TEXTBEFORE(_xlfn.TEXTAFTER(getmp3[[#This Row],[description]],"Spotify:"),CHAR(10)))</f>
        <v>#N/A</v>
      </c>
      <c r="S353" s="1" t="e">
        <f>HYPERLINK(_xlfn.TEXTBEFORE(_xlfn.TEXTAFTER(getmp3[[#This Row],[description]],"Apple Music:"),CHAR(10)))</f>
        <v>#N/A</v>
      </c>
      <c r="T353" s="1" t="e">
        <f>HYPERLINK(_xlfn.TEXTBEFORE(_xlfn.TEXTAFTER(getmp3[[#This Row],[description]], "JioSaavn:"),CHAR(10)))</f>
        <v>#N/A</v>
      </c>
      <c r="U353" s="1" t="e">
        <f>HYPERLINK(_xlfn.TEXTBEFORE(_xlfn.TEXTAFTER(getmp3[[#This Row],[description]], "Instagram Reel:"),CHAR(10)))</f>
        <v>#N/A</v>
      </c>
    </row>
    <row r="354" spans="1:21" x14ac:dyDescent="0.3">
      <c r="A354" t="s">
        <v>11</v>
      </c>
      <c r="B354" t="s">
        <v>2533</v>
      </c>
      <c r="C354" t="s">
        <v>2534</v>
      </c>
      <c r="D354" t="s">
        <v>2532</v>
      </c>
      <c r="E354" t="s">
        <v>16</v>
      </c>
      <c r="F354" t="s">
        <v>2536</v>
      </c>
      <c r="G354" t="s">
        <v>2537</v>
      </c>
      <c r="H354" t="s">
        <v>2538</v>
      </c>
      <c r="I354" t="s">
        <v>2539</v>
      </c>
      <c r="J354" t="str" cm="1">
        <f t="array" ref="J3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4" t="str">
        <f>_xlfn.TEXTBEFORE(getmp3[[#This Row],[Title]],{":","(","-"})</f>
        <v xml:space="preserve">Gaani </v>
      </c>
      <c r="L354" t="str">
        <f>_xlfn.TEXTBEFORE(_xlfn.TEXTAFTER(getmp3[[#This Row],[description]],{"Singer :","Artist:","Singer &amp; Lyrics:","Singer/Lyrics:","Singer"}),CHAR(10))</f>
        <v xml:space="preserve"> Guri </v>
      </c>
      <c r="M354" t="str" cm="1">
        <f t="array" ref="M3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354" t="e">
        <f>_xlfn.TEXTBEFORE(_xlfn.TEXTAFTER(getmp3[[#This Row],[description]],"Composer:"),CHAR(10))</f>
        <v>#N/A</v>
      </c>
      <c r="O354" t="str">
        <f>_xlfn.TEXTBEFORE(_xlfn.TEXTAFTER(getmp3[[#This Row],[description]],CHAR(10)&amp;"Music :"),CHAR(10))</f>
        <v xml:space="preserve"> Rajat Nagpal</v>
      </c>
      <c r="P354" t="e">
        <f>_xlfn.TEXTBEFORE(_xlfn.TEXTAFTER(getmp3[[#This Row],[description]],CHAR(10)&amp;"Video:"),CHAR(10))</f>
        <v>#N/A</v>
      </c>
      <c r="Q354" s="1" t="e">
        <f>HYPERLINK(_xlfn.TEXTBEFORE(_xlfn.TEXTAFTER(getmp3[[#This Row],[description]],"YouTube Music:"),CHAR(10)))</f>
        <v>#N/A</v>
      </c>
      <c r="R354" s="1" t="e">
        <f>HYPERLINK(_xlfn.TEXTBEFORE(_xlfn.TEXTAFTER(getmp3[[#This Row],[description]],"Spotify:"),CHAR(10)))</f>
        <v>#N/A</v>
      </c>
      <c r="S354" s="1" t="e">
        <f>HYPERLINK(_xlfn.TEXTBEFORE(_xlfn.TEXTAFTER(getmp3[[#This Row],[description]],"Apple Music:"),CHAR(10)))</f>
        <v>#N/A</v>
      </c>
      <c r="T354" s="1" t="e">
        <f>HYPERLINK(_xlfn.TEXTBEFORE(_xlfn.TEXTAFTER(getmp3[[#This Row],[description]], "JioSaavn:"),CHAR(10)))</f>
        <v>#N/A</v>
      </c>
      <c r="U354" s="1" t="e">
        <f>HYPERLINK(_xlfn.TEXTBEFORE(_xlfn.TEXTAFTER(getmp3[[#This Row],[description]], "Instagram Reel:"),CHAR(10)))</f>
        <v>#N/A</v>
      </c>
    </row>
    <row r="355" spans="1:21" x14ac:dyDescent="0.3">
      <c r="A355" t="s">
        <v>11</v>
      </c>
      <c r="B355" t="s">
        <v>2541</v>
      </c>
      <c r="C355" t="s">
        <v>2542</v>
      </c>
      <c r="D355" t="s">
        <v>2540</v>
      </c>
      <c r="E355" t="s">
        <v>16</v>
      </c>
      <c r="F355" t="s">
        <v>2544</v>
      </c>
      <c r="G355" t="s">
        <v>2545</v>
      </c>
      <c r="H355" t="s">
        <v>2546</v>
      </c>
      <c r="I355" t="s">
        <v>2547</v>
      </c>
      <c r="J355" t="str" cm="1">
        <f t="array" ref="J3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5" t="str">
        <f>_xlfn.TEXTBEFORE(getmp3[[#This Row],[Title]],{":","(","-"})</f>
        <v xml:space="preserve">Gaani </v>
      </c>
      <c r="L355" t="str">
        <f>_xlfn.TEXTBEFORE(_xlfn.TEXTAFTER(getmp3[[#This Row],[description]],{"Singer :","Artist:","Singer &amp; Lyrics:","Singer/Lyrics:","Singer"}),CHAR(10))</f>
        <v xml:space="preserve"> Guri </v>
      </c>
      <c r="M355" t="str" cm="1">
        <f t="array" ref="M3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355" t="e">
        <f>_xlfn.TEXTBEFORE(_xlfn.TEXTAFTER(getmp3[[#This Row],[description]],"Composer:"),CHAR(10))</f>
        <v>#N/A</v>
      </c>
      <c r="O355" t="str">
        <f>_xlfn.TEXTBEFORE(_xlfn.TEXTAFTER(getmp3[[#This Row],[description]],CHAR(10)&amp;"Music :"),CHAR(10))</f>
        <v xml:space="preserve"> Rajat Nagpal</v>
      </c>
      <c r="P355" t="e">
        <f>_xlfn.TEXTBEFORE(_xlfn.TEXTAFTER(getmp3[[#This Row],[description]],CHAR(10)&amp;"Video:"),CHAR(10))</f>
        <v>#N/A</v>
      </c>
      <c r="Q355" s="1" t="e">
        <f>HYPERLINK(_xlfn.TEXTBEFORE(_xlfn.TEXTAFTER(getmp3[[#This Row],[description]],"YouTube Music:"),CHAR(10)))</f>
        <v>#N/A</v>
      </c>
      <c r="R355" s="1" t="e">
        <f>HYPERLINK(_xlfn.TEXTBEFORE(_xlfn.TEXTAFTER(getmp3[[#This Row],[description]],"Spotify:"),CHAR(10)))</f>
        <v>#N/A</v>
      </c>
      <c r="S355" s="1" t="e">
        <f>HYPERLINK(_xlfn.TEXTBEFORE(_xlfn.TEXTAFTER(getmp3[[#This Row],[description]],"Apple Music:"),CHAR(10)))</f>
        <v>#N/A</v>
      </c>
      <c r="T355" s="1" t="e">
        <f>HYPERLINK(_xlfn.TEXTBEFORE(_xlfn.TEXTAFTER(getmp3[[#This Row],[description]], "JioSaavn:"),CHAR(10)))</f>
        <v>#N/A</v>
      </c>
      <c r="U355" s="1" t="e">
        <f>HYPERLINK(_xlfn.TEXTBEFORE(_xlfn.TEXTAFTER(getmp3[[#This Row],[description]], "Instagram Reel:"),CHAR(10)))</f>
        <v>#N/A</v>
      </c>
    </row>
    <row r="356" spans="1:21" x14ac:dyDescent="0.3">
      <c r="A356" t="s">
        <v>11</v>
      </c>
      <c r="B356" t="s">
        <v>2549</v>
      </c>
      <c r="C356" t="s">
        <v>2550</v>
      </c>
      <c r="D356" t="s">
        <v>2548</v>
      </c>
      <c r="E356" t="s">
        <v>16</v>
      </c>
      <c r="F356" t="s">
        <v>73</v>
      </c>
      <c r="G356" t="s">
        <v>2552</v>
      </c>
      <c r="H356" t="s">
        <v>2553</v>
      </c>
      <c r="I356" t="s">
        <v>2554</v>
      </c>
      <c r="J356" t="str" cm="1">
        <f t="array" ref="J3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6" t="str">
        <f>_xlfn.TEXTBEFORE(getmp3[[#This Row],[Title]],{":","(","-"})</f>
        <v xml:space="preserve">Jatt Brothers </v>
      </c>
      <c r="L356" t="e">
        <f>_xlfn.TEXTBEFORE(_xlfn.TEXTAFTER(getmp3[[#This Row],[description]],{"Singer:","Artist:","Singer &amp; Lyrics:","Singer/Lyrics:","Singer"}),CHAR(10))</f>
        <v>#N/A</v>
      </c>
      <c r="M356" t="str" cm="1">
        <f t="array" ref="M3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56" t="e">
        <f>_xlfn.TEXTBEFORE(_xlfn.TEXTAFTER(getmp3[[#This Row],[description]],"Composer:"),CHAR(10))</f>
        <v>#N/A</v>
      </c>
      <c r="O356" t="e">
        <f>_xlfn.TEXTBEFORE(_xlfn.TEXTAFTER(getmp3[[#This Row],[description]],CHAR(10)&amp;"Music :"),CHAR(10))</f>
        <v>#N/A</v>
      </c>
      <c r="P356" t="e">
        <f>_xlfn.TEXTBEFORE(_xlfn.TEXTAFTER(getmp3[[#This Row],[description]],CHAR(10)&amp;"Video:"),CHAR(10))</f>
        <v>#N/A</v>
      </c>
      <c r="Q356" s="1" t="e">
        <f>HYPERLINK(_xlfn.TEXTBEFORE(_xlfn.TEXTAFTER(getmp3[[#This Row],[description]],"YouTube Music:"),CHAR(10)))</f>
        <v>#N/A</v>
      </c>
      <c r="R356" s="1" t="e">
        <f>HYPERLINK(_xlfn.TEXTBEFORE(_xlfn.TEXTAFTER(getmp3[[#This Row],[description]],"Spotify:"),CHAR(10)))</f>
        <v>#N/A</v>
      </c>
      <c r="S356" s="1" t="e">
        <f>HYPERLINK(_xlfn.TEXTBEFORE(_xlfn.TEXTAFTER(getmp3[[#This Row],[description]],"Apple Music:"),CHAR(10)))</f>
        <v>#N/A</v>
      </c>
      <c r="T356" s="1" t="e">
        <f>HYPERLINK(_xlfn.TEXTBEFORE(_xlfn.TEXTAFTER(getmp3[[#This Row],[description]], "JioSaavn:"),CHAR(10)))</f>
        <v>#N/A</v>
      </c>
      <c r="U356" s="1" t="e">
        <f>HYPERLINK(_xlfn.TEXTBEFORE(_xlfn.TEXTAFTER(getmp3[[#This Row],[description]], "Instagram Reel:"),CHAR(10)))</f>
        <v>#N/A</v>
      </c>
    </row>
    <row r="357" spans="1:21" x14ac:dyDescent="0.3">
      <c r="A357" t="s">
        <v>11</v>
      </c>
      <c r="B357" t="s">
        <v>2556</v>
      </c>
      <c r="C357" t="s">
        <v>1604</v>
      </c>
      <c r="D357" t="s">
        <v>2555</v>
      </c>
      <c r="E357" t="s">
        <v>16</v>
      </c>
      <c r="F357" t="s">
        <v>315</v>
      </c>
      <c r="G357" t="s">
        <v>2558</v>
      </c>
      <c r="H357" t="s">
        <v>2559</v>
      </c>
      <c r="I357" t="s">
        <v>2560</v>
      </c>
      <c r="J357" t="str" cm="1">
        <f t="array" ref="J3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357" t="str">
        <f>_xlfn.TEXTBEFORE(getmp3[[#This Row],[Title]],{":","(","-","Lofi Version"})</f>
        <v xml:space="preserve">Yaar Mera </v>
      </c>
      <c r="L357" t="e">
        <f>_xlfn.TEXTBEFORE(_xlfn.TEXTAFTER(getmp3[[#This Row],[description]],{"Singer:","Artist:","Singer &amp; Lyrics:","Singer/Lyrics:","Singer"}),CHAR(10))</f>
        <v>#N/A</v>
      </c>
      <c r="M357" t="str" cm="1">
        <f t="array" ref="M3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57" t="e">
        <f>_xlfn.TEXTBEFORE(_xlfn.TEXTAFTER(getmp3[[#This Row],[description]],"Composer:"),CHAR(10))</f>
        <v>#N/A</v>
      </c>
      <c r="O357" t="e">
        <f>_xlfn.TEXTBEFORE(_xlfn.TEXTAFTER(getmp3[[#This Row],[description]],CHAR(10)&amp;"Music :"),CHAR(10))</f>
        <v>#N/A</v>
      </c>
      <c r="P357" t="e">
        <f>_xlfn.TEXTBEFORE(_xlfn.TEXTAFTER(getmp3[[#This Row],[description]],CHAR(10)&amp;"Video:"),CHAR(10))</f>
        <v>#N/A</v>
      </c>
      <c r="Q357" s="1" t="e">
        <f>HYPERLINK(_xlfn.TEXTBEFORE(_xlfn.TEXTAFTER(getmp3[[#This Row],[description]],"YouTube Music:"),CHAR(10)))</f>
        <v>#N/A</v>
      </c>
      <c r="R357" s="1" t="e">
        <f>HYPERLINK(_xlfn.TEXTBEFORE(_xlfn.TEXTAFTER(getmp3[[#This Row],[description]],"Spotify:"),CHAR(10)))</f>
        <v>#N/A</v>
      </c>
      <c r="S357" s="1" t="e">
        <f>HYPERLINK(_xlfn.TEXTBEFORE(_xlfn.TEXTAFTER(getmp3[[#This Row],[description]],"Apple Music:"),CHAR(10)))</f>
        <v>#N/A</v>
      </c>
      <c r="T357" s="1" t="e">
        <f>HYPERLINK(_xlfn.TEXTBEFORE(_xlfn.TEXTAFTER(getmp3[[#This Row],[description]], "JioSaavn:"),CHAR(10)))</f>
        <v>#N/A</v>
      </c>
      <c r="U357" s="1" t="e">
        <f>HYPERLINK(_xlfn.TEXTBEFORE(_xlfn.TEXTAFTER(getmp3[[#This Row],[description]], "Instagram Reel:"),CHAR(10)))</f>
        <v>#N/A</v>
      </c>
    </row>
    <row r="358" spans="1:21" x14ac:dyDescent="0.3">
      <c r="A358" t="s">
        <v>11</v>
      </c>
      <c r="B358" t="s">
        <v>2562</v>
      </c>
      <c r="C358" t="s">
        <v>2550</v>
      </c>
      <c r="D358" t="s">
        <v>2561</v>
      </c>
      <c r="E358" t="s">
        <v>16</v>
      </c>
      <c r="F358" t="s">
        <v>73</v>
      </c>
      <c r="G358" t="s">
        <v>2564</v>
      </c>
      <c r="H358" t="s">
        <v>2565</v>
      </c>
      <c r="I358" t="s">
        <v>2566</v>
      </c>
      <c r="J358" t="str" cm="1">
        <f t="array" ref="J3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8" t="str">
        <f>_xlfn.TEXTBEFORE(getmp3[[#This Row],[Title]],{":","(","-"})</f>
        <v xml:space="preserve">Jatt Brothers </v>
      </c>
      <c r="L358" t="e">
        <f>_xlfn.TEXTBEFORE(_xlfn.TEXTAFTER(getmp3[[#This Row],[description]],{"Singer:","Artist:","Singer &amp; Lyrics:","Singer/Lyrics:","Singer"}),CHAR(10))</f>
        <v>#N/A</v>
      </c>
      <c r="M358" t="str" cm="1">
        <f t="array" ref="M3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58" t="e">
        <f>_xlfn.TEXTBEFORE(_xlfn.TEXTAFTER(getmp3[[#This Row],[description]],"Composer:"),CHAR(10))</f>
        <v>#N/A</v>
      </c>
      <c r="O358" t="e">
        <f>_xlfn.TEXTBEFORE(_xlfn.TEXTAFTER(getmp3[[#This Row],[description]],CHAR(10)&amp;"Music :"),CHAR(10))</f>
        <v>#N/A</v>
      </c>
      <c r="P358" t="e">
        <f>_xlfn.TEXTBEFORE(_xlfn.TEXTAFTER(getmp3[[#This Row],[description]],CHAR(10)&amp;"Video:"),CHAR(10))</f>
        <v>#N/A</v>
      </c>
      <c r="Q358" s="1" t="e">
        <f>HYPERLINK(_xlfn.TEXTBEFORE(_xlfn.TEXTAFTER(getmp3[[#This Row],[description]],"YouTube Music:"),CHAR(10)))</f>
        <v>#N/A</v>
      </c>
      <c r="R358" s="1" t="e">
        <f>HYPERLINK(_xlfn.TEXTBEFORE(_xlfn.TEXTAFTER(getmp3[[#This Row],[description]],"Spotify:"),CHAR(10)))</f>
        <v>#N/A</v>
      </c>
      <c r="S358" s="1" t="e">
        <f>HYPERLINK(_xlfn.TEXTBEFORE(_xlfn.TEXTAFTER(getmp3[[#This Row],[description]],"Apple Music:"),CHAR(10)))</f>
        <v>#N/A</v>
      </c>
      <c r="T358" s="1" t="e">
        <f>HYPERLINK(_xlfn.TEXTBEFORE(_xlfn.TEXTAFTER(getmp3[[#This Row],[description]], "JioSaavn:"),CHAR(10)))</f>
        <v>#N/A</v>
      </c>
      <c r="U358" s="1" t="e">
        <f>HYPERLINK(_xlfn.TEXTBEFORE(_xlfn.TEXTAFTER(getmp3[[#This Row],[description]], "Instagram Reel:"),CHAR(10)))</f>
        <v>#N/A</v>
      </c>
    </row>
    <row r="359" spans="1:21" x14ac:dyDescent="0.3">
      <c r="A359" t="s">
        <v>11</v>
      </c>
      <c r="B359" t="s">
        <v>2568</v>
      </c>
      <c r="C359" t="s">
        <v>2569</v>
      </c>
      <c r="D359" t="s">
        <v>2567</v>
      </c>
      <c r="E359" t="s">
        <v>16</v>
      </c>
      <c r="F359" t="s">
        <v>609</v>
      </c>
      <c r="G359" t="s">
        <v>2571</v>
      </c>
      <c r="H359" t="s">
        <v>2572</v>
      </c>
      <c r="I359" t="s">
        <v>2573</v>
      </c>
      <c r="J359" t="str" cm="1">
        <f t="array" ref="J3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59" t="str">
        <f>_xlfn.TEXTBEFORE(getmp3[[#This Row],[Title]],{":","(","-"})</f>
        <v xml:space="preserve">London </v>
      </c>
      <c r="L359" t="str">
        <f>_xlfn.TEXTBEFORE(_xlfn.TEXTAFTER(getmp3[[#This Row],[description]],{"Singer :","Artist:","Singer &amp; Lyrics:","Singer/Lyrics:","Singer"}),CHAR(10))</f>
        <v xml:space="preserve"> Guri &amp; Jass Manak</v>
      </c>
      <c r="M359" t="str" cm="1">
        <f t="array" ref="M3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&amp; Jass Manak</v>
      </c>
      <c r="N359" t="e">
        <f>_xlfn.TEXTBEFORE(_xlfn.TEXTAFTER(getmp3[[#This Row],[description]],"Composer:"),CHAR(10))</f>
        <v>#N/A</v>
      </c>
      <c r="O359" t="str">
        <f>_xlfn.TEXTBEFORE(_xlfn.TEXTAFTER(getmp3[[#This Row],[description]],CHAR(10)&amp;"Music :"),CHAR(10))</f>
        <v xml:space="preserve"> Rajat Nagpal</v>
      </c>
      <c r="P359" t="e">
        <f>_xlfn.TEXTBEFORE(_xlfn.TEXTAFTER(getmp3[[#This Row],[description]],CHAR(10)&amp;"Video:"),CHAR(10))</f>
        <v>#N/A</v>
      </c>
      <c r="Q359" s="1" t="e">
        <f>HYPERLINK(_xlfn.TEXTBEFORE(_xlfn.TEXTAFTER(getmp3[[#This Row],[description]],"YouTube Music:"),CHAR(10)))</f>
        <v>#N/A</v>
      </c>
      <c r="R359" s="1" t="e">
        <f>HYPERLINK(_xlfn.TEXTBEFORE(_xlfn.TEXTAFTER(getmp3[[#This Row],[description]],"Spotify:"),CHAR(10)))</f>
        <v>#N/A</v>
      </c>
      <c r="S359" s="1" t="e">
        <f>HYPERLINK(_xlfn.TEXTBEFORE(_xlfn.TEXTAFTER(getmp3[[#This Row],[description]],"Apple Music:"),CHAR(10)))</f>
        <v>#N/A</v>
      </c>
      <c r="T359" s="1" t="e">
        <f>HYPERLINK(_xlfn.TEXTBEFORE(_xlfn.TEXTAFTER(getmp3[[#This Row],[description]], "JioSaavn:"),CHAR(10)))</f>
        <v>#N/A</v>
      </c>
      <c r="U359" s="1" t="e">
        <f>HYPERLINK(_xlfn.TEXTBEFORE(_xlfn.TEXTAFTER(getmp3[[#This Row],[description]], "Instagram Reel:"),CHAR(10)))</f>
        <v>#N/A</v>
      </c>
    </row>
    <row r="360" spans="1:21" x14ac:dyDescent="0.3">
      <c r="A360" t="s">
        <v>11</v>
      </c>
      <c r="B360" t="s">
        <v>2575</v>
      </c>
      <c r="C360" t="s">
        <v>2550</v>
      </c>
      <c r="D360" t="s">
        <v>2574</v>
      </c>
      <c r="E360" t="s">
        <v>16</v>
      </c>
      <c r="F360" t="s">
        <v>73</v>
      </c>
      <c r="G360" t="s">
        <v>2577</v>
      </c>
      <c r="H360" t="s">
        <v>2578</v>
      </c>
      <c r="I360" t="s">
        <v>858</v>
      </c>
      <c r="J360" t="str" cm="1">
        <f t="array" ref="J3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0" t="str">
        <f>_xlfn.TEXTBEFORE(getmp3[[#This Row],[Title]],{":","(","-"})</f>
        <v xml:space="preserve">Jatt Brothers </v>
      </c>
      <c r="L360" t="e">
        <f>_xlfn.TEXTBEFORE(_xlfn.TEXTAFTER(getmp3[[#This Row],[description]],{"Singer:","Artist:","Singer &amp; Lyrics:","Singer/Lyrics:","Singer"}),CHAR(10))</f>
        <v>#N/A</v>
      </c>
      <c r="M360" t="str" cm="1">
        <f t="array" ref="M3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60" t="e">
        <f>_xlfn.TEXTBEFORE(_xlfn.TEXTAFTER(getmp3[[#This Row],[description]],"Composer:"),CHAR(10))</f>
        <v>#N/A</v>
      </c>
      <c r="O360" t="e">
        <f>_xlfn.TEXTBEFORE(_xlfn.TEXTAFTER(getmp3[[#This Row],[description]],CHAR(10)&amp;"Music :"),CHAR(10))</f>
        <v>#N/A</v>
      </c>
      <c r="P360" t="e">
        <f>_xlfn.TEXTBEFORE(_xlfn.TEXTAFTER(getmp3[[#This Row],[description]],CHAR(10)&amp;"Video:"),CHAR(10))</f>
        <v>#N/A</v>
      </c>
      <c r="Q360" s="1" t="e">
        <f>HYPERLINK(_xlfn.TEXTBEFORE(_xlfn.TEXTAFTER(getmp3[[#This Row],[description]],"YouTube Music:"),CHAR(10)))</f>
        <v>#N/A</v>
      </c>
      <c r="R360" s="1" t="e">
        <f>HYPERLINK(_xlfn.TEXTBEFORE(_xlfn.TEXTAFTER(getmp3[[#This Row],[description]],"Spotify:"),CHAR(10)))</f>
        <v>#N/A</v>
      </c>
      <c r="S360" s="1" t="e">
        <f>HYPERLINK(_xlfn.TEXTBEFORE(_xlfn.TEXTAFTER(getmp3[[#This Row],[description]],"Apple Music:"),CHAR(10)))</f>
        <v>#N/A</v>
      </c>
      <c r="T360" s="1" t="e">
        <f>HYPERLINK(_xlfn.TEXTBEFORE(_xlfn.TEXTAFTER(getmp3[[#This Row],[description]], "JioSaavn:"),CHAR(10)))</f>
        <v>#N/A</v>
      </c>
      <c r="U360" s="1" t="e">
        <f>HYPERLINK(_xlfn.TEXTBEFORE(_xlfn.TEXTAFTER(getmp3[[#This Row],[description]], "Instagram Reel:"),CHAR(10)))</f>
        <v>#N/A</v>
      </c>
    </row>
    <row r="361" spans="1:21" x14ac:dyDescent="0.3">
      <c r="A361" t="s">
        <v>11</v>
      </c>
      <c r="B361" t="s">
        <v>2580</v>
      </c>
      <c r="C361" t="s">
        <v>2550</v>
      </c>
      <c r="D361" t="s">
        <v>2579</v>
      </c>
      <c r="E361" t="s">
        <v>16</v>
      </c>
      <c r="F361" t="s">
        <v>73</v>
      </c>
      <c r="G361" t="s">
        <v>2582</v>
      </c>
      <c r="H361" t="s">
        <v>2583</v>
      </c>
      <c r="I361" t="s">
        <v>2584</v>
      </c>
      <c r="J361" t="str" cm="1">
        <f t="array" ref="J3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1" t="str">
        <f>_xlfn.TEXTBEFORE(getmp3[[#This Row],[Title]],{":","(","-"})</f>
        <v xml:space="preserve">Jatt Brothers </v>
      </c>
      <c r="L361" t="e">
        <f>_xlfn.TEXTBEFORE(_xlfn.TEXTAFTER(getmp3[[#This Row],[description]],{"Singer:","Artist:","Singer &amp; Lyrics:","Singer/Lyrics:","Singer"}),CHAR(10))</f>
        <v>#N/A</v>
      </c>
      <c r="M361" t="str" cm="1">
        <f t="array" ref="M3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61" t="e">
        <f>_xlfn.TEXTBEFORE(_xlfn.TEXTAFTER(getmp3[[#This Row],[description]],"Composer:"),CHAR(10))</f>
        <v>#N/A</v>
      </c>
      <c r="O361" t="e">
        <f>_xlfn.TEXTBEFORE(_xlfn.TEXTAFTER(getmp3[[#This Row],[description]],CHAR(10)&amp;"Music :"),CHAR(10))</f>
        <v>#N/A</v>
      </c>
      <c r="P361" t="e">
        <f>_xlfn.TEXTBEFORE(_xlfn.TEXTAFTER(getmp3[[#This Row],[description]],CHAR(10)&amp;"Video:"),CHAR(10))</f>
        <v>#N/A</v>
      </c>
      <c r="Q361" s="1" t="e">
        <f>HYPERLINK(_xlfn.TEXTBEFORE(_xlfn.TEXTAFTER(getmp3[[#This Row],[description]],"YouTube Music:"),CHAR(10)))</f>
        <v>#N/A</v>
      </c>
      <c r="R361" s="1" t="e">
        <f>HYPERLINK(_xlfn.TEXTBEFORE(_xlfn.TEXTAFTER(getmp3[[#This Row],[description]],"Spotify:"),CHAR(10)))</f>
        <v>#N/A</v>
      </c>
      <c r="S361" s="1" t="e">
        <f>HYPERLINK(_xlfn.TEXTBEFORE(_xlfn.TEXTAFTER(getmp3[[#This Row],[description]],"Apple Music:"),CHAR(10)))</f>
        <v>#N/A</v>
      </c>
      <c r="T361" s="1" t="e">
        <f>HYPERLINK(_xlfn.TEXTBEFORE(_xlfn.TEXTAFTER(getmp3[[#This Row],[description]], "JioSaavn:"),CHAR(10)))</f>
        <v>#N/A</v>
      </c>
      <c r="U361" s="1" t="e">
        <f>HYPERLINK(_xlfn.TEXTBEFORE(_xlfn.TEXTAFTER(getmp3[[#This Row],[description]], "Instagram Reel:"),CHAR(10)))</f>
        <v>#N/A</v>
      </c>
    </row>
    <row r="362" spans="1:21" x14ac:dyDescent="0.3">
      <c r="A362" t="s">
        <v>11</v>
      </c>
      <c r="B362" t="s">
        <v>2586</v>
      </c>
      <c r="C362" t="s">
        <v>2587</v>
      </c>
      <c r="D362" t="s">
        <v>2585</v>
      </c>
      <c r="E362" t="s">
        <v>16</v>
      </c>
      <c r="F362" t="s">
        <v>1414</v>
      </c>
      <c r="G362" t="s">
        <v>2589</v>
      </c>
      <c r="H362" t="s">
        <v>2590</v>
      </c>
      <c r="I362" t="s">
        <v>2591</v>
      </c>
      <c r="J362" t="str" cm="1">
        <f t="array" ref="J3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2" t="str">
        <f>_xlfn.TEXTBEFORE(getmp3[[#This Row],[Title]],{":","(","-"})</f>
        <v xml:space="preserve">Lamborghini </v>
      </c>
      <c r="L362" t="str">
        <f>_xlfn.TEXTBEFORE(_xlfn.TEXTAFTER(getmp3[[#This Row],[description]],{"Singer :","Artist:","Singer &amp; Lyrics:","Singer/Lyrics:","Singer"}),CHAR(10))</f>
        <v xml:space="preserve"> Jass Manak</v>
      </c>
      <c r="M362" t="str" cm="1">
        <f t="array" ref="M3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62" t="e">
        <f>_xlfn.TEXTBEFORE(_xlfn.TEXTAFTER(getmp3[[#This Row],[description]],"Composer:"),CHAR(10))</f>
        <v>#N/A</v>
      </c>
      <c r="O362" t="str">
        <f>_xlfn.TEXTBEFORE(_xlfn.TEXTAFTER(getmp3[[#This Row],[description]],CHAR(10)&amp;"Music :"),CHAR(10))</f>
        <v xml:space="preserve"> Rajat Nagpal</v>
      </c>
      <c r="P362" t="e">
        <f>_xlfn.TEXTBEFORE(_xlfn.TEXTAFTER(getmp3[[#This Row],[description]],CHAR(10)&amp;"Video:"),CHAR(10))</f>
        <v>#N/A</v>
      </c>
      <c r="Q362" s="1" t="e">
        <f>HYPERLINK(_xlfn.TEXTBEFORE(_xlfn.TEXTAFTER(getmp3[[#This Row],[description]],"YouTube Music:"),CHAR(10)))</f>
        <v>#N/A</v>
      </c>
      <c r="R362" s="1" t="e">
        <f>HYPERLINK(_xlfn.TEXTBEFORE(_xlfn.TEXTAFTER(getmp3[[#This Row],[description]],"Spotify:"),CHAR(10)))</f>
        <v>#N/A</v>
      </c>
      <c r="S362" s="1" t="e">
        <f>HYPERLINK(_xlfn.TEXTBEFORE(_xlfn.TEXTAFTER(getmp3[[#This Row],[description]],"Apple Music:"),CHAR(10)))</f>
        <v>#N/A</v>
      </c>
      <c r="T362" s="1" t="e">
        <f>HYPERLINK(_xlfn.TEXTBEFORE(_xlfn.TEXTAFTER(getmp3[[#This Row],[description]], "JioSaavn:"),CHAR(10)))</f>
        <v>#N/A</v>
      </c>
      <c r="U362" s="1" t="e">
        <f>HYPERLINK(_xlfn.TEXTBEFORE(_xlfn.TEXTAFTER(getmp3[[#This Row],[description]], "Instagram Reel:"),CHAR(10)))</f>
        <v>#N/A</v>
      </c>
    </row>
    <row r="363" spans="1:21" x14ac:dyDescent="0.3">
      <c r="A363" t="s">
        <v>11</v>
      </c>
      <c r="B363" t="s">
        <v>2593</v>
      </c>
      <c r="C363" t="s">
        <v>2550</v>
      </c>
      <c r="D363" t="s">
        <v>2592</v>
      </c>
      <c r="E363" t="s">
        <v>16</v>
      </c>
      <c r="F363" t="s">
        <v>73</v>
      </c>
      <c r="G363" t="s">
        <v>2595</v>
      </c>
      <c r="H363" t="s">
        <v>2596</v>
      </c>
      <c r="I363" t="s">
        <v>2597</v>
      </c>
      <c r="J363" t="str" cm="1">
        <f t="array" ref="J3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3" t="str">
        <f>_xlfn.TEXTBEFORE(getmp3[[#This Row],[Title]],{":","(","-"})</f>
        <v xml:space="preserve">Jatt Brothers </v>
      </c>
      <c r="L363" t="e">
        <f>_xlfn.TEXTBEFORE(_xlfn.TEXTAFTER(getmp3[[#This Row],[description]],{"Singer:","Artist:","Singer &amp; Lyrics:","Singer/Lyrics:","Singer"}),CHAR(10))</f>
        <v>#N/A</v>
      </c>
      <c r="M363" t="str" cm="1">
        <f t="array" ref="M3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63" t="e">
        <f>_xlfn.TEXTBEFORE(_xlfn.TEXTAFTER(getmp3[[#This Row],[description]],"Composer:"),CHAR(10))</f>
        <v>#N/A</v>
      </c>
      <c r="O363" t="e">
        <f>_xlfn.TEXTBEFORE(_xlfn.TEXTAFTER(getmp3[[#This Row],[description]],CHAR(10)&amp;"Music :"),CHAR(10))</f>
        <v>#N/A</v>
      </c>
      <c r="P363" t="e">
        <f>_xlfn.TEXTBEFORE(_xlfn.TEXTAFTER(getmp3[[#This Row],[description]],CHAR(10)&amp;"Video:"),CHAR(10))</f>
        <v>#N/A</v>
      </c>
      <c r="Q363" s="1" t="e">
        <f>HYPERLINK(_xlfn.TEXTBEFORE(_xlfn.TEXTAFTER(getmp3[[#This Row],[description]],"YouTube Music:"),CHAR(10)))</f>
        <v>#N/A</v>
      </c>
      <c r="R363" s="1" t="e">
        <f>HYPERLINK(_xlfn.TEXTBEFORE(_xlfn.TEXTAFTER(getmp3[[#This Row],[description]],"Spotify:"),CHAR(10)))</f>
        <v>#N/A</v>
      </c>
      <c r="S363" s="1" t="e">
        <f>HYPERLINK(_xlfn.TEXTBEFORE(_xlfn.TEXTAFTER(getmp3[[#This Row],[description]],"Apple Music:"),CHAR(10)))</f>
        <v>#N/A</v>
      </c>
      <c r="T363" s="1" t="e">
        <f>HYPERLINK(_xlfn.TEXTBEFORE(_xlfn.TEXTAFTER(getmp3[[#This Row],[description]], "JioSaavn:"),CHAR(10)))</f>
        <v>#N/A</v>
      </c>
      <c r="U363" s="1" t="e">
        <f>HYPERLINK(_xlfn.TEXTBEFORE(_xlfn.TEXTAFTER(getmp3[[#This Row],[description]], "Instagram Reel:"),CHAR(10)))</f>
        <v>#N/A</v>
      </c>
    </row>
    <row r="364" spans="1:21" x14ac:dyDescent="0.3">
      <c r="A364" t="s">
        <v>11</v>
      </c>
      <c r="B364" t="s">
        <v>2599</v>
      </c>
      <c r="C364" t="s">
        <v>2600</v>
      </c>
      <c r="D364" t="s">
        <v>2598</v>
      </c>
      <c r="E364" t="s">
        <v>16</v>
      </c>
      <c r="F364" t="s">
        <v>1092</v>
      </c>
      <c r="G364" t="s">
        <v>2602</v>
      </c>
      <c r="H364" t="s">
        <v>2603</v>
      </c>
      <c r="I364" t="s">
        <v>2604</v>
      </c>
      <c r="J364" t="str" cm="1">
        <f t="array" ref="J3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4" t="str">
        <f>_xlfn.TEXTBEFORE(getmp3[[#This Row],[Title]],{":","(","-"})</f>
        <v xml:space="preserve">Yaara </v>
      </c>
      <c r="L364" t="str">
        <f>_xlfn.TEXTBEFORE(_xlfn.TEXTAFTER(getmp3[[#This Row],[description]],{"Singer :","Artist:","Singer &amp; Lyrics:","Singer/Lyrics:","Singer"}),CHAR(10))</f>
        <v xml:space="preserve"> Guri</v>
      </c>
      <c r="M364" t="str" cm="1">
        <f t="array" ref="M3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364" t="e">
        <f>_xlfn.TEXTBEFORE(_xlfn.TEXTAFTER(getmp3[[#This Row],[description]],"Composer:"),CHAR(10))</f>
        <v>#N/A</v>
      </c>
      <c r="O364" t="str">
        <f>_xlfn.TEXTBEFORE(_xlfn.TEXTAFTER(getmp3[[#This Row],[description]],CHAR(10)&amp;"Music :"),CHAR(10))</f>
        <v xml:space="preserve"> Rajat Nagpal</v>
      </c>
      <c r="P364" t="e">
        <f>_xlfn.TEXTBEFORE(_xlfn.TEXTAFTER(getmp3[[#This Row],[description]],CHAR(10)&amp;"Video:"),CHAR(10))</f>
        <v>#N/A</v>
      </c>
      <c r="Q364" s="1" t="e">
        <f>HYPERLINK(_xlfn.TEXTBEFORE(_xlfn.TEXTAFTER(getmp3[[#This Row],[description]],"YouTube Music:"),CHAR(10)))</f>
        <v>#N/A</v>
      </c>
      <c r="R364" s="1" t="e">
        <f>HYPERLINK(_xlfn.TEXTBEFORE(_xlfn.TEXTAFTER(getmp3[[#This Row],[description]],"Spotify:"),CHAR(10)))</f>
        <v>#N/A</v>
      </c>
      <c r="S364" s="1" t="e">
        <f>HYPERLINK(_xlfn.TEXTBEFORE(_xlfn.TEXTAFTER(getmp3[[#This Row],[description]],"Apple Music:"),CHAR(10)))</f>
        <v>#N/A</v>
      </c>
      <c r="T364" s="1" t="e">
        <f>HYPERLINK(_xlfn.TEXTBEFORE(_xlfn.TEXTAFTER(getmp3[[#This Row],[description]], "JioSaavn:"),CHAR(10)))</f>
        <v>#N/A</v>
      </c>
      <c r="U364" s="1" t="e">
        <f>HYPERLINK(_xlfn.TEXTBEFORE(_xlfn.TEXTAFTER(getmp3[[#This Row],[description]], "Instagram Reel:"),CHAR(10)))</f>
        <v>#N/A</v>
      </c>
    </row>
    <row r="365" spans="1:21" x14ac:dyDescent="0.3">
      <c r="A365" t="s">
        <v>11</v>
      </c>
      <c r="B365" t="s">
        <v>2606</v>
      </c>
      <c r="C365" t="s">
        <v>2607</v>
      </c>
      <c r="D365" t="s">
        <v>2605</v>
      </c>
      <c r="E365" t="s">
        <v>16</v>
      </c>
      <c r="F365" t="s">
        <v>453</v>
      </c>
      <c r="G365" t="s">
        <v>2609</v>
      </c>
      <c r="H365" t="s">
        <v>2610</v>
      </c>
      <c r="I365" t="s">
        <v>1647</v>
      </c>
      <c r="J365" t="str" cm="1">
        <f t="array" ref="J3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5" t="str">
        <f>_xlfn.TEXTBEFORE(getmp3[[#This Row],[Title]],{":","(","-"})</f>
        <v xml:space="preserve">Time Table </v>
      </c>
      <c r="L365" t="str">
        <f>_xlfn.TEXTBEFORE(_xlfn.TEXTAFTER(getmp3[[#This Row],[description]],{"Singer :","Artist:","Singer &amp; Lyrics:","Singer/Lyrics:","Singer"}),CHAR(10))</f>
        <v xml:space="preserve"> Gurjazz </v>
      </c>
      <c r="M365" t="str" cm="1">
        <f t="array" ref="M3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Lavi Tibbi</v>
      </c>
      <c r="N365" t="e">
        <f>_xlfn.TEXTBEFORE(_xlfn.TEXTAFTER(getmp3[[#This Row],[description]],"Composer:"),CHAR(10))</f>
        <v>#N/A</v>
      </c>
      <c r="O365" t="str">
        <f>_xlfn.TEXTBEFORE(_xlfn.TEXTAFTER(getmp3[[#This Row],[description]],CHAR(10)&amp;"Music :"),CHAR(10))</f>
        <v xml:space="preserve"> Juggy Gill</v>
      </c>
      <c r="P365" t="e">
        <f>_xlfn.TEXTBEFORE(_xlfn.TEXTAFTER(getmp3[[#This Row],[description]],CHAR(10)&amp;"Video:"),CHAR(10))</f>
        <v>#N/A</v>
      </c>
      <c r="Q365" s="1" t="e">
        <f>HYPERLINK(_xlfn.TEXTBEFORE(_xlfn.TEXTAFTER(getmp3[[#This Row],[description]],"YouTube Music:"),CHAR(10)))</f>
        <v>#N/A</v>
      </c>
      <c r="R365" s="1" t="e">
        <f>HYPERLINK(_xlfn.TEXTBEFORE(_xlfn.TEXTAFTER(getmp3[[#This Row],[description]],"Spotify:"),CHAR(10)))</f>
        <v>#N/A</v>
      </c>
      <c r="S365" s="1" t="e">
        <f>HYPERLINK(_xlfn.TEXTBEFORE(_xlfn.TEXTAFTER(getmp3[[#This Row],[description]],"Apple Music:"),CHAR(10)))</f>
        <v>#N/A</v>
      </c>
      <c r="T365" s="1" t="e">
        <f>HYPERLINK(_xlfn.TEXTBEFORE(_xlfn.TEXTAFTER(getmp3[[#This Row],[description]], "JioSaavn:"),CHAR(10)))</f>
        <v>#N/A</v>
      </c>
      <c r="U365" s="1" t="e">
        <f>HYPERLINK(_xlfn.TEXTBEFORE(_xlfn.TEXTAFTER(getmp3[[#This Row],[description]], "Instagram Reel:"),CHAR(10)))</f>
        <v>#N/A</v>
      </c>
    </row>
    <row r="366" spans="1:21" x14ac:dyDescent="0.3">
      <c r="A366" t="s">
        <v>11</v>
      </c>
      <c r="B366" t="s">
        <v>2612</v>
      </c>
      <c r="C366" t="s">
        <v>2613</v>
      </c>
      <c r="D366" t="s">
        <v>2611</v>
      </c>
      <c r="E366" t="s">
        <v>16</v>
      </c>
      <c r="F366" t="s">
        <v>129</v>
      </c>
      <c r="G366" t="s">
        <v>2615</v>
      </c>
      <c r="H366" t="s">
        <v>2616</v>
      </c>
      <c r="I366" t="s">
        <v>2617</v>
      </c>
      <c r="J366" t="str" cm="1">
        <f t="array" ref="J3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6" t="str">
        <f>_xlfn.TEXTBEFORE(getmp3[[#This Row],[Title]],{":","(","-"})</f>
        <v xml:space="preserve">Yaar Mera </v>
      </c>
      <c r="L366" t="str">
        <f>_xlfn.TEXTBEFORE(_xlfn.TEXTAFTER(getmp3[[#This Row],[description]],{"Singer :","Artist:","Singer &amp; Lyrics:","Singer/Lyrics:","Singer"}),CHAR(10))</f>
        <v xml:space="preserve"> Jass Manak</v>
      </c>
      <c r="M366" t="str" cm="1">
        <f t="array" ref="M3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66" t="e">
        <f>_xlfn.TEXTBEFORE(_xlfn.TEXTAFTER(getmp3[[#This Row],[description]],"Composer:"),CHAR(10))</f>
        <v>#N/A</v>
      </c>
      <c r="O366" t="str">
        <f>_xlfn.TEXTBEFORE(_xlfn.TEXTAFTER(getmp3[[#This Row],[description]],CHAR(10)&amp;"Music :"),CHAR(10))</f>
        <v xml:space="preserve"> MixSingh</v>
      </c>
      <c r="P366" t="e">
        <f>_xlfn.TEXTBEFORE(_xlfn.TEXTAFTER(getmp3[[#This Row],[description]],CHAR(10)&amp;"Video:"),CHAR(10))</f>
        <v>#N/A</v>
      </c>
      <c r="Q366" s="1" t="e">
        <f>HYPERLINK(_xlfn.TEXTBEFORE(_xlfn.TEXTAFTER(getmp3[[#This Row],[description]],"YouTube Music:"),CHAR(10)))</f>
        <v>#N/A</v>
      </c>
      <c r="R366" s="1" t="e">
        <f>HYPERLINK(_xlfn.TEXTBEFORE(_xlfn.TEXTAFTER(getmp3[[#This Row],[description]],"Spotify:"),CHAR(10)))</f>
        <v>#N/A</v>
      </c>
      <c r="S366" s="1" t="e">
        <f>HYPERLINK(_xlfn.TEXTBEFORE(_xlfn.TEXTAFTER(getmp3[[#This Row],[description]],"Apple Music:"),CHAR(10)))</f>
        <v>#N/A</v>
      </c>
      <c r="T366" s="1" t="e">
        <f>HYPERLINK(_xlfn.TEXTBEFORE(_xlfn.TEXTAFTER(getmp3[[#This Row],[description]], "JioSaavn:"),CHAR(10)))</f>
        <v>#N/A</v>
      </c>
      <c r="U366" s="1" t="e">
        <f>HYPERLINK(_xlfn.TEXTBEFORE(_xlfn.TEXTAFTER(getmp3[[#This Row],[description]], "Instagram Reel:"),CHAR(10)))</f>
        <v>#N/A</v>
      </c>
    </row>
    <row r="367" spans="1:21" x14ac:dyDescent="0.3">
      <c r="A367" t="s">
        <v>11</v>
      </c>
      <c r="B367" t="s">
        <v>2619</v>
      </c>
      <c r="C367" t="s">
        <v>2620</v>
      </c>
      <c r="D367" t="s">
        <v>2618</v>
      </c>
      <c r="E367" t="s">
        <v>16</v>
      </c>
      <c r="F367" t="s">
        <v>293</v>
      </c>
      <c r="G367" t="s">
        <v>2622</v>
      </c>
      <c r="H367" t="s">
        <v>2623</v>
      </c>
      <c r="I367" t="s">
        <v>2624</v>
      </c>
      <c r="J367" t="str" cm="1">
        <f t="array" ref="J3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7" t="str">
        <f>_xlfn.TEXTBEFORE(getmp3[[#This Row],[Title]],{":","(","-"})</f>
        <v xml:space="preserve">Yaara </v>
      </c>
      <c r="L367" t="str">
        <f>IF(
    ISNUMBER(SEARCH("Singer", getmp3[[#This Row],[description]])),
    TRIM(_xlfn.TEXTBEFORE(_xlfn.TEXTAFTER(_xlfn.TEXTAFTER(getmp3[[#This Row],[description]], "Singer"), {":","-"}), CHAR(10), , , 1)),
    "NILL"
)</f>
        <v>Gurpreet Chattha</v>
      </c>
      <c r="M367" t="str" cm="1">
        <f t="array" ref="M3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Kaur</v>
      </c>
      <c r="N367" t="e">
        <f>_xlfn.TEXTBEFORE(_xlfn.TEXTAFTER(getmp3[[#This Row],[description]],"Composer:"),CHAR(10))</f>
        <v>#N/A</v>
      </c>
      <c r="O367" t="str">
        <f>_xlfn.TEXTBEFORE(_xlfn.TEXTAFTER(getmp3[[#This Row],[description]],CHAR(10)&amp;"Music :"),CHAR(10))</f>
        <v xml:space="preserve"> Dj Strings</v>
      </c>
      <c r="P367" t="e">
        <f>_xlfn.TEXTBEFORE(_xlfn.TEXTAFTER(getmp3[[#This Row],[description]],CHAR(10)&amp;"Video:"),CHAR(10))</f>
        <v>#N/A</v>
      </c>
      <c r="Q367" s="1" t="e">
        <f>HYPERLINK(_xlfn.TEXTBEFORE(_xlfn.TEXTAFTER(getmp3[[#This Row],[description]],"YouTube Music:"),CHAR(10)))</f>
        <v>#N/A</v>
      </c>
      <c r="R367" s="1" t="e">
        <f>HYPERLINK(_xlfn.TEXTBEFORE(_xlfn.TEXTAFTER(getmp3[[#This Row],[description]],"Spotify:"),CHAR(10)))</f>
        <v>#N/A</v>
      </c>
      <c r="S367" s="1" t="e">
        <f>HYPERLINK(_xlfn.TEXTBEFORE(_xlfn.TEXTAFTER(getmp3[[#This Row],[description]],"Apple Music:"),CHAR(10)))</f>
        <v>#N/A</v>
      </c>
      <c r="T367" s="1" t="e">
        <f>HYPERLINK(_xlfn.TEXTBEFORE(_xlfn.TEXTAFTER(getmp3[[#This Row],[description]], "JioSaavn:"),CHAR(10)))</f>
        <v>#N/A</v>
      </c>
      <c r="U367" s="1" t="e">
        <f>HYPERLINK(_xlfn.TEXTBEFORE(_xlfn.TEXTAFTER(getmp3[[#This Row],[description]], "Instagram Reel:"),CHAR(10)))</f>
        <v>#N/A</v>
      </c>
    </row>
    <row r="368" spans="1:21" x14ac:dyDescent="0.3">
      <c r="A368" t="s">
        <v>11</v>
      </c>
      <c r="B368" t="s">
        <v>2626</v>
      </c>
      <c r="C368" t="s">
        <v>2627</v>
      </c>
      <c r="D368" t="s">
        <v>2625</v>
      </c>
      <c r="E368" t="s">
        <v>16</v>
      </c>
      <c r="F368" t="s">
        <v>285</v>
      </c>
      <c r="G368" t="s">
        <v>2629</v>
      </c>
      <c r="H368" t="s">
        <v>2630</v>
      </c>
      <c r="I368" t="s">
        <v>2631</v>
      </c>
      <c r="J368" t="str" cm="1">
        <f t="array" ref="J3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8" t="str">
        <f>_xlfn.TEXTBEFORE(getmp3[[#This Row],[Title]],{":","(","-"})</f>
        <v xml:space="preserve">Do Naina </v>
      </c>
      <c r="L368" t="str">
        <f>_xlfn.TEXTBEFORE(_xlfn.TEXTAFTER(getmp3[[#This Row],[description]],{"Singer :","Artist:","Singer &amp; Lyrics:","Singer/Lyrics:","Singer"}),CHAR(10))</f>
        <v xml:space="preserve"> Gurnazar</v>
      </c>
      <c r="M368" t="str" cm="1">
        <f t="array" ref="M3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Lavi Tibbi</v>
      </c>
      <c r="N368" t="e">
        <f>_xlfn.TEXTBEFORE(_xlfn.TEXTAFTER(getmp3[[#This Row],[description]],"Composer:"),CHAR(10))</f>
        <v>#N/A</v>
      </c>
      <c r="O368" t="str">
        <f>_xlfn.TEXTBEFORE(_xlfn.TEXTAFTER(getmp3[[#This Row],[description]],CHAR(10)&amp;"Music :"),CHAR(10))</f>
        <v xml:space="preserve"> Groovester</v>
      </c>
      <c r="P368" t="e">
        <f>_xlfn.TEXTBEFORE(_xlfn.TEXTAFTER(getmp3[[#This Row],[description]],CHAR(10)&amp;"Video:"),CHAR(10))</f>
        <v>#N/A</v>
      </c>
      <c r="Q368" s="1" t="e">
        <f>HYPERLINK(_xlfn.TEXTBEFORE(_xlfn.TEXTAFTER(getmp3[[#This Row],[description]],"YouTube Music:"),CHAR(10)))</f>
        <v>#N/A</v>
      </c>
      <c r="R368" s="1" t="e">
        <f>HYPERLINK(_xlfn.TEXTBEFORE(_xlfn.TEXTAFTER(getmp3[[#This Row],[description]],"Spotify:"),CHAR(10)))</f>
        <v>#N/A</v>
      </c>
      <c r="S368" s="1" t="e">
        <f>HYPERLINK(_xlfn.TEXTBEFORE(_xlfn.TEXTAFTER(getmp3[[#This Row],[description]],"Apple Music:"),CHAR(10)))</f>
        <v>#N/A</v>
      </c>
      <c r="T368" s="1" t="e">
        <f>HYPERLINK(_xlfn.TEXTBEFORE(_xlfn.TEXTAFTER(getmp3[[#This Row],[description]], "JioSaavn:"),CHAR(10)))</f>
        <v>#N/A</v>
      </c>
      <c r="U368" s="1" t="e">
        <f>HYPERLINK(_xlfn.TEXTBEFORE(_xlfn.TEXTAFTER(getmp3[[#This Row],[description]], "Instagram Reel:"),CHAR(10)))</f>
        <v>#N/A</v>
      </c>
    </row>
    <row r="369" spans="1:21" x14ac:dyDescent="0.3">
      <c r="A369" t="s">
        <v>11</v>
      </c>
      <c r="B369" t="s">
        <v>2633</v>
      </c>
      <c r="C369" t="s">
        <v>2634</v>
      </c>
      <c r="D369" t="s">
        <v>2632</v>
      </c>
      <c r="E369" t="s">
        <v>16</v>
      </c>
      <c r="F369" t="s">
        <v>2111</v>
      </c>
      <c r="G369" t="s">
        <v>2636</v>
      </c>
      <c r="H369" t="s">
        <v>2637</v>
      </c>
      <c r="I369" t="s">
        <v>2638</v>
      </c>
      <c r="J369" t="str" cm="1">
        <f t="array" ref="J3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69" t="str">
        <f>_xlfn.TEXTBEFORE(getmp3[[#This Row],[Title]],{":","(","-"})</f>
        <v xml:space="preserve">Chandigarh </v>
      </c>
      <c r="L369" t="str">
        <f>_xlfn.TEXTBEFORE(_xlfn.TEXTAFTER(getmp3[[#This Row],[description]],{"Singer :","Artist:","Singer &amp; Lyrics:","Singer/Lyrics:","Singer"}),CHAR(10))</f>
        <v xml:space="preserve"> Guri, Jass Manak </v>
      </c>
      <c r="M369" t="str" cm="1">
        <f t="array" ref="M3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v>
      </c>
      <c r="N369" t="e">
        <f>_xlfn.TEXTBEFORE(_xlfn.TEXTAFTER(getmp3[[#This Row],[description]],"Composer:"),CHAR(10))</f>
        <v>#N/A</v>
      </c>
      <c r="O369" t="str">
        <f>_xlfn.TEXTBEFORE(_xlfn.TEXTAFTER(getmp3[[#This Row],[description]],CHAR(10)&amp;"Music :"),CHAR(10))</f>
        <v xml:space="preserve"> Rajat Nagpal</v>
      </c>
      <c r="P369" t="e">
        <f>_xlfn.TEXTBEFORE(_xlfn.TEXTAFTER(getmp3[[#This Row],[description]],CHAR(10)&amp;"Video:"),CHAR(10))</f>
        <v>#N/A</v>
      </c>
      <c r="Q369" s="1" t="e">
        <f>HYPERLINK(_xlfn.TEXTBEFORE(_xlfn.TEXTAFTER(getmp3[[#This Row],[description]],"YouTube Music:"),CHAR(10)))</f>
        <v>#N/A</v>
      </c>
      <c r="R369" s="1" t="e">
        <f>HYPERLINK(_xlfn.TEXTBEFORE(_xlfn.TEXTAFTER(getmp3[[#This Row],[description]],"Spotify:"),CHAR(10)))</f>
        <v>#N/A</v>
      </c>
      <c r="S369" s="1" t="e">
        <f>HYPERLINK(_xlfn.TEXTBEFORE(_xlfn.TEXTAFTER(getmp3[[#This Row],[description]],"Apple Music:"),CHAR(10)))</f>
        <v>#N/A</v>
      </c>
      <c r="T369" s="1" t="e">
        <f>HYPERLINK(_xlfn.TEXTBEFORE(_xlfn.TEXTAFTER(getmp3[[#This Row],[description]], "JioSaavn:"),CHAR(10)))</f>
        <v>#N/A</v>
      </c>
      <c r="U369" s="1" t="e">
        <f>HYPERLINK(_xlfn.TEXTBEFORE(_xlfn.TEXTAFTER(getmp3[[#This Row],[description]], "Instagram Reel:"),CHAR(10)))</f>
        <v>#N/A</v>
      </c>
    </row>
    <row r="370" spans="1:21" x14ac:dyDescent="0.3">
      <c r="A370" t="s">
        <v>11</v>
      </c>
      <c r="B370" t="s">
        <v>2640</v>
      </c>
      <c r="C370" t="s">
        <v>2641</v>
      </c>
      <c r="D370" t="s">
        <v>2639</v>
      </c>
      <c r="E370" t="s">
        <v>16</v>
      </c>
      <c r="F370" t="s">
        <v>676</v>
      </c>
      <c r="G370" t="s">
        <v>2643</v>
      </c>
      <c r="H370" t="s">
        <v>2644</v>
      </c>
      <c r="I370" t="s">
        <v>2645</v>
      </c>
      <c r="J370" t="str" cm="1">
        <f t="array" ref="J3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0" t="str">
        <f>_xlfn.TEXTBEFORE(getmp3[[#This Row],[Title]],{":","(","-"})</f>
        <v xml:space="preserve">Chitta Kurta </v>
      </c>
      <c r="L370" t="str">
        <f>_xlfn.TEXTBEFORE(_xlfn.TEXTAFTER(getmp3[[#This Row],[description]],{"Singer :","Artist:","Singer &amp; Lyrics:","Singer/Lyrics:","Singer"}),CHAR(10))</f>
        <v xml:space="preserve"> Gurjazz &amp; Harish Verma </v>
      </c>
      <c r="M370" t="str" cm="1">
        <f t="array" ref="M3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Lavi Tibbi</v>
      </c>
      <c r="N370" t="e">
        <f>_xlfn.TEXTBEFORE(_xlfn.TEXTAFTER(getmp3[[#This Row],[description]],"Composer:"),CHAR(10))</f>
        <v>#N/A</v>
      </c>
      <c r="O370" t="str">
        <f>_xlfn.TEXTBEFORE(_xlfn.TEXTAFTER(getmp3[[#This Row],[description]],CHAR(10)&amp;"Music :"),CHAR(10))</f>
        <v xml:space="preserve"> Laddi Gill </v>
      </c>
      <c r="P370" t="e">
        <f>_xlfn.TEXTBEFORE(_xlfn.TEXTAFTER(getmp3[[#This Row],[description]],CHAR(10)&amp;"Video:"),CHAR(10))</f>
        <v>#N/A</v>
      </c>
      <c r="Q370" s="1" t="e">
        <f>HYPERLINK(_xlfn.TEXTBEFORE(_xlfn.TEXTAFTER(getmp3[[#This Row],[description]],"YouTube Music:"),CHAR(10)))</f>
        <v>#N/A</v>
      </c>
      <c r="R370" s="1" t="e">
        <f>HYPERLINK(_xlfn.TEXTBEFORE(_xlfn.TEXTAFTER(getmp3[[#This Row],[description]],"Spotify:"),CHAR(10)))</f>
        <v>#N/A</v>
      </c>
      <c r="S370" s="1" t="e">
        <f>HYPERLINK(_xlfn.TEXTBEFORE(_xlfn.TEXTAFTER(getmp3[[#This Row],[description]],"Apple Music:"),CHAR(10)))</f>
        <v>#N/A</v>
      </c>
      <c r="T370" s="1" t="e">
        <f>HYPERLINK(_xlfn.TEXTBEFORE(_xlfn.TEXTAFTER(getmp3[[#This Row],[description]], "JioSaavn:"),CHAR(10)))</f>
        <v>#N/A</v>
      </c>
      <c r="U370" s="1" t="e">
        <f>HYPERLINK(_xlfn.TEXTBEFORE(_xlfn.TEXTAFTER(getmp3[[#This Row],[description]], "Instagram Reel:"),CHAR(10)))</f>
        <v>#N/A</v>
      </c>
    </row>
    <row r="371" spans="1:21" x14ac:dyDescent="0.3">
      <c r="A371" t="s">
        <v>11</v>
      </c>
      <c r="B371" t="s">
        <v>2647</v>
      </c>
      <c r="C371" t="s">
        <v>2648</v>
      </c>
      <c r="D371" t="s">
        <v>2646</v>
      </c>
      <c r="E371" t="s">
        <v>16</v>
      </c>
      <c r="F371" t="s">
        <v>2650</v>
      </c>
      <c r="G371" t="s">
        <v>2651</v>
      </c>
      <c r="H371" t="s">
        <v>2652</v>
      </c>
      <c r="I371" t="s">
        <v>2653</v>
      </c>
      <c r="J371" t="str" cm="1">
        <f t="array" ref="J3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1" t="str">
        <f>_xlfn.TEXTBEFORE(getmp3[[#This Row],[Title]],{":","(","-"})</f>
        <v xml:space="preserve">Tukda Chann Da </v>
      </c>
      <c r="L371" t="str">
        <f>IF(
    ISNUMBER(SEARCH("Singer", getmp3[[#This Row],[description]])),
    TRIM(_xlfn.TEXTBEFORE(_xlfn.TEXTAFTER(_xlfn.TEXTAFTER(getmp3[[#This Row],[description]], "Singer"), {":","-"}), CHAR(10), , , 1)),
    "NILL"
)</f>
        <v>Lavi Tibbi</v>
      </c>
      <c r="M371" t="str" cm="1">
        <f t="array" ref="M3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Lavi Tibbi</v>
      </c>
      <c r="N371" t="e">
        <f>_xlfn.TEXTBEFORE(_xlfn.TEXTAFTER(getmp3[[#This Row],[description]],"Composer:"),CHAR(10))</f>
        <v>#N/A</v>
      </c>
      <c r="O371" t="str">
        <f>_xlfn.TEXTBEFORE(_xlfn.TEXTAFTER(getmp3[[#This Row],[description]],CHAR(10)&amp;"Music :"),CHAR(10))</f>
        <v xml:space="preserve"> Nik D Gill </v>
      </c>
      <c r="P371" t="e">
        <f>_xlfn.TEXTBEFORE(_xlfn.TEXTAFTER(getmp3[[#This Row],[description]],CHAR(10)&amp;"Video:"),CHAR(10))</f>
        <v>#N/A</v>
      </c>
      <c r="Q371" s="1" t="e">
        <f>HYPERLINK(_xlfn.TEXTBEFORE(_xlfn.TEXTAFTER(getmp3[[#This Row],[description]],"YouTube Music:"),CHAR(10)))</f>
        <v>#N/A</v>
      </c>
      <c r="R371" s="1" t="e">
        <f>HYPERLINK(_xlfn.TEXTBEFORE(_xlfn.TEXTAFTER(getmp3[[#This Row],[description]],"Spotify:"),CHAR(10)))</f>
        <v>#N/A</v>
      </c>
      <c r="S371" s="1" t="e">
        <f>HYPERLINK(_xlfn.TEXTBEFORE(_xlfn.TEXTAFTER(getmp3[[#This Row],[description]],"Apple Music:"),CHAR(10)))</f>
        <v>#N/A</v>
      </c>
      <c r="T371" s="1" t="e">
        <f>HYPERLINK(_xlfn.TEXTBEFORE(_xlfn.TEXTAFTER(getmp3[[#This Row],[description]], "JioSaavn:"),CHAR(10)))</f>
        <v>#N/A</v>
      </c>
      <c r="U371" s="1" t="e">
        <f>HYPERLINK(_xlfn.TEXTBEFORE(_xlfn.TEXTAFTER(getmp3[[#This Row],[description]], "Instagram Reel:"),CHAR(10)))</f>
        <v>#N/A</v>
      </c>
    </row>
    <row r="372" spans="1:21" x14ac:dyDescent="0.3">
      <c r="A372" t="s">
        <v>11</v>
      </c>
      <c r="B372" t="s">
        <v>2655</v>
      </c>
      <c r="C372" t="s">
        <v>2656</v>
      </c>
      <c r="D372" t="s">
        <v>2654</v>
      </c>
      <c r="E372" t="s">
        <v>16</v>
      </c>
      <c r="F372" t="s">
        <v>1861</v>
      </c>
      <c r="G372" t="s">
        <v>2658</v>
      </c>
      <c r="H372" t="s">
        <v>2659</v>
      </c>
      <c r="I372" t="s">
        <v>2660</v>
      </c>
      <c r="J372" t="str" cm="1">
        <f t="array" ref="J3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2" t="str">
        <f>_xlfn.TEXTBEFORE(getmp3[[#This Row],[Title]],{":","(","-"})</f>
        <v xml:space="preserve">Jatt Brothers </v>
      </c>
      <c r="L372" t="e">
        <f>_xlfn.TEXTBEFORE(_xlfn.TEXTAFTER(getmp3[[#This Row],[description]],{"Singer:","Artist:","Singer &amp; Lyrics:","Singer/Lyrics:","Singer"}),CHAR(10))</f>
        <v>#N/A</v>
      </c>
      <c r="M372" t="str" cm="1">
        <f t="array" ref="M3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72" t="e">
        <f>_xlfn.TEXTBEFORE(_xlfn.TEXTAFTER(getmp3[[#This Row],[description]],"Composer:"),CHAR(10))</f>
        <v>#N/A</v>
      </c>
      <c r="O372" t="e">
        <f>_xlfn.TEXTBEFORE(_xlfn.TEXTAFTER(getmp3[[#This Row],[description]],CHAR(10)&amp;"Music :"),CHAR(10))</f>
        <v>#N/A</v>
      </c>
      <c r="P372" t="e">
        <f>_xlfn.TEXTBEFORE(_xlfn.TEXTAFTER(getmp3[[#This Row],[description]],CHAR(10)&amp;"Video:"),CHAR(10))</f>
        <v>#N/A</v>
      </c>
      <c r="Q372" s="1" t="e">
        <f>HYPERLINK(_xlfn.TEXTBEFORE(_xlfn.TEXTAFTER(getmp3[[#This Row],[description]],"YouTube Music:"),CHAR(10)))</f>
        <v>#N/A</v>
      </c>
      <c r="R372" s="1" t="e">
        <f>HYPERLINK(_xlfn.TEXTBEFORE(_xlfn.TEXTAFTER(getmp3[[#This Row],[description]],"Spotify:"),CHAR(10)))</f>
        <v>#N/A</v>
      </c>
      <c r="S372" s="1" t="e">
        <f>HYPERLINK(_xlfn.TEXTBEFORE(_xlfn.TEXTAFTER(getmp3[[#This Row],[description]],"Apple Music:"),CHAR(10)))</f>
        <v>#N/A</v>
      </c>
      <c r="T372" s="1" t="e">
        <f>HYPERLINK(_xlfn.TEXTBEFORE(_xlfn.TEXTAFTER(getmp3[[#This Row],[description]], "JioSaavn:"),CHAR(10)))</f>
        <v>#N/A</v>
      </c>
      <c r="U372" s="1" t="e">
        <f>HYPERLINK(_xlfn.TEXTBEFORE(_xlfn.TEXTAFTER(getmp3[[#This Row],[description]], "Instagram Reel:"),CHAR(10)))</f>
        <v>#N/A</v>
      </c>
    </row>
    <row r="373" spans="1:21" x14ac:dyDescent="0.3">
      <c r="A373" t="s">
        <v>11</v>
      </c>
      <c r="B373" t="s">
        <v>2662</v>
      </c>
      <c r="C373" t="s">
        <v>2663</v>
      </c>
      <c r="D373" t="s">
        <v>2661</v>
      </c>
      <c r="E373" t="s">
        <v>16</v>
      </c>
      <c r="F373" t="s">
        <v>161</v>
      </c>
      <c r="G373" t="s">
        <v>2665</v>
      </c>
      <c r="H373" t="s">
        <v>2666</v>
      </c>
      <c r="I373" t="s">
        <v>2667</v>
      </c>
      <c r="J373" t="str" cm="1">
        <f t="array" ref="J3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3" t="str">
        <f>_xlfn.TEXTBEFORE(getmp3[[#This Row],[Title]],{":","(","-"})</f>
        <v xml:space="preserve">Juttiyan Da Joda </v>
      </c>
      <c r="L373" t="str">
        <f>_xlfn.TEXTBEFORE(_xlfn.TEXTAFTER(getmp3[[#This Row],[description]],{"Singer :","Artist:","Singer &amp; Lyrics:","Singer/Lyrics:","Singer"}),CHAR(10))</f>
        <v xml:space="preserve"> Satbir Aujla </v>
      </c>
      <c r="M373" t="str" cm="1">
        <f t="array" ref="M3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373" t="e">
        <f>_xlfn.TEXTBEFORE(_xlfn.TEXTAFTER(getmp3[[#This Row],[description]],"Composer:"),CHAR(10))</f>
        <v>#N/A</v>
      </c>
      <c r="O373" t="str">
        <f>_xlfn.TEXTBEFORE(_xlfn.TEXTAFTER(getmp3[[#This Row],[description]],CHAR(10)&amp;"Music :"),CHAR(10))</f>
        <v xml:space="preserve"> Jazz Dee</v>
      </c>
      <c r="P373" t="e">
        <f>_xlfn.TEXTBEFORE(_xlfn.TEXTAFTER(getmp3[[#This Row],[description]],CHAR(10)&amp;"Video:"),CHAR(10))</f>
        <v>#N/A</v>
      </c>
      <c r="Q373" s="1" t="e">
        <f>HYPERLINK(_xlfn.TEXTBEFORE(_xlfn.TEXTAFTER(getmp3[[#This Row],[description]],"YouTube Music:"),CHAR(10)))</f>
        <v>#N/A</v>
      </c>
      <c r="R373" s="1" t="e">
        <f>HYPERLINK(_xlfn.TEXTBEFORE(_xlfn.TEXTAFTER(getmp3[[#This Row],[description]],"Spotify:"),CHAR(10)))</f>
        <v>#N/A</v>
      </c>
      <c r="S373" s="1" t="e">
        <f>HYPERLINK(_xlfn.TEXTBEFORE(_xlfn.TEXTAFTER(getmp3[[#This Row],[description]],"Apple Music:"),CHAR(10)))</f>
        <v>#N/A</v>
      </c>
      <c r="T373" s="1" t="e">
        <f>HYPERLINK(_xlfn.TEXTBEFORE(_xlfn.TEXTAFTER(getmp3[[#This Row],[description]], "JioSaavn:"),CHAR(10)))</f>
        <v>#N/A</v>
      </c>
      <c r="U373" s="1" t="e">
        <f>HYPERLINK(_xlfn.TEXTBEFORE(_xlfn.TEXTAFTER(getmp3[[#This Row],[description]], "Instagram Reel:"),CHAR(10)))</f>
        <v>#N/A</v>
      </c>
    </row>
    <row r="374" spans="1:21" x14ac:dyDescent="0.3">
      <c r="A374" t="s">
        <v>11</v>
      </c>
      <c r="B374" t="s">
        <v>2669</v>
      </c>
      <c r="C374" t="s">
        <v>2670</v>
      </c>
      <c r="D374" t="s">
        <v>2668</v>
      </c>
      <c r="E374" t="s">
        <v>16</v>
      </c>
      <c r="F374" t="s">
        <v>538</v>
      </c>
      <c r="G374" t="s">
        <v>2672</v>
      </c>
      <c r="H374" t="s">
        <v>2673</v>
      </c>
      <c r="I374" t="s">
        <v>2674</v>
      </c>
      <c r="J374" t="str" cm="1">
        <f t="array" ref="J3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4" t="str">
        <f>_xlfn.TEXTBEFORE(getmp3[[#This Row],[Title]],{":","(","-"})</f>
        <v xml:space="preserve">Badmashi </v>
      </c>
      <c r="L374" t="str">
        <f>_xlfn.TEXTBEFORE(_xlfn.TEXTAFTER(getmp3[[#This Row],[description]],{"Singer :","Artist:","Singer &amp; Lyrics:","Singer/Lyrics:","Singer"}),CHAR(10))</f>
        <v xml:space="preserve"> Karaj Randhawa </v>
      </c>
      <c r="M374" t="str" cm="1">
        <f t="array" ref="M3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74" t="e">
        <f>_xlfn.TEXTBEFORE(_xlfn.TEXTAFTER(getmp3[[#This Row],[description]],"Composer:"),CHAR(10))</f>
        <v>#N/A</v>
      </c>
      <c r="O374" t="str">
        <f>_xlfn.TEXTBEFORE(_xlfn.TEXTAFTER(getmp3[[#This Row],[description]],CHAR(10)&amp;"Music :"),CHAR(10))</f>
        <v xml:space="preserve"> The Kidd</v>
      </c>
      <c r="P374" t="e">
        <f>_xlfn.TEXTBEFORE(_xlfn.TEXTAFTER(getmp3[[#This Row],[description]],CHAR(10)&amp;"Video:"),CHAR(10))</f>
        <v>#N/A</v>
      </c>
      <c r="Q374" s="1" t="e">
        <f>HYPERLINK(_xlfn.TEXTBEFORE(_xlfn.TEXTAFTER(getmp3[[#This Row],[description]],"YouTube Music:"),CHAR(10)))</f>
        <v>#N/A</v>
      </c>
      <c r="R374" s="1" t="e">
        <f>HYPERLINK(_xlfn.TEXTBEFORE(_xlfn.TEXTAFTER(getmp3[[#This Row],[description]],"Spotify:"),CHAR(10)))</f>
        <v>#N/A</v>
      </c>
      <c r="S374" s="1" t="e">
        <f>HYPERLINK(_xlfn.TEXTBEFORE(_xlfn.TEXTAFTER(getmp3[[#This Row],[description]],"Apple Music:"),CHAR(10)))</f>
        <v>#N/A</v>
      </c>
      <c r="T374" s="1" t="e">
        <f>HYPERLINK(_xlfn.TEXTBEFORE(_xlfn.TEXTAFTER(getmp3[[#This Row],[description]], "JioSaavn:"),CHAR(10)))</f>
        <v>#N/A</v>
      </c>
      <c r="U374" s="1" t="e">
        <f>HYPERLINK(_xlfn.TEXTBEFORE(_xlfn.TEXTAFTER(getmp3[[#This Row],[description]], "Instagram Reel:"),CHAR(10)))</f>
        <v>#N/A</v>
      </c>
    </row>
    <row r="375" spans="1:21" x14ac:dyDescent="0.3">
      <c r="A375" t="s">
        <v>11</v>
      </c>
      <c r="B375" t="s">
        <v>2676</v>
      </c>
      <c r="C375" t="s">
        <v>2677</v>
      </c>
      <c r="D375" t="s">
        <v>2675</v>
      </c>
      <c r="E375" t="s">
        <v>16</v>
      </c>
      <c r="F375" t="s">
        <v>1914</v>
      </c>
      <c r="G375" t="s">
        <v>2679</v>
      </c>
      <c r="H375" t="s">
        <v>2680</v>
      </c>
      <c r="I375" t="s">
        <v>2681</v>
      </c>
      <c r="J375" t="str" cm="1">
        <f t="array" ref="J3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5" t="str">
        <f>_xlfn.TEXTBEFORE(getmp3[[#This Row],[Title]],{":","(","-"})</f>
        <v xml:space="preserve">Vailpuna </v>
      </c>
      <c r="L375" t="str">
        <f>_xlfn.TEXTBEFORE(_xlfn.TEXTAFTER(getmp3[[#This Row],[description]],{"Singer :","Artist:","Singer &amp; Lyrics:","Singer/Lyrics:","Singer"}),CHAR(10))</f>
        <v xml:space="preserve"> Hairat Aulakh, Gurlez Akhtar </v>
      </c>
      <c r="M375" t="str" cm="1">
        <f t="array" ref="M3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Hairat Aulakh</v>
      </c>
      <c r="N375" t="e">
        <f>_xlfn.TEXTBEFORE(_xlfn.TEXTAFTER(getmp3[[#This Row],[description]],"Composer:"),CHAR(10))</f>
        <v>#N/A</v>
      </c>
      <c r="O375" t="str">
        <f>_xlfn.TEXTBEFORE(_xlfn.TEXTAFTER(getmp3[[#This Row],[description]],CHAR(10)&amp;"Music :"),CHAR(10))</f>
        <v xml:space="preserve"> Raka</v>
      </c>
      <c r="P375" t="e">
        <f>_xlfn.TEXTBEFORE(_xlfn.TEXTAFTER(getmp3[[#This Row],[description]],CHAR(10)&amp;"Video:"),CHAR(10))</f>
        <v>#N/A</v>
      </c>
      <c r="Q375" s="1" t="e">
        <f>HYPERLINK(_xlfn.TEXTBEFORE(_xlfn.TEXTAFTER(getmp3[[#This Row],[description]],"YouTube Music:"),CHAR(10)))</f>
        <v>#N/A</v>
      </c>
      <c r="R375" s="1" t="e">
        <f>HYPERLINK(_xlfn.TEXTBEFORE(_xlfn.TEXTAFTER(getmp3[[#This Row],[description]],"Spotify:"),CHAR(10)))</f>
        <v>#N/A</v>
      </c>
      <c r="S375" s="1" t="e">
        <f>HYPERLINK(_xlfn.TEXTBEFORE(_xlfn.TEXTAFTER(getmp3[[#This Row],[description]],"Apple Music:"),CHAR(10)))</f>
        <v>#N/A</v>
      </c>
      <c r="T375" s="1" t="e">
        <f>HYPERLINK(_xlfn.TEXTBEFORE(_xlfn.TEXTAFTER(getmp3[[#This Row],[description]], "JioSaavn:"),CHAR(10)))</f>
        <v>#N/A</v>
      </c>
      <c r="U375" s="1" t="e">
        <f>HYPERLINK(_xlfn.TEXTBEFORE(_xlfn.TEXTAFTER(getmp3[[#This Row],[description]], "Instagram Reel:"),CHAR(10)))</f>
        <v>#N/A</v>
      </c>
    </row>
    <row r="376" spans="1:21" x14ac:dyDescent="0.3">
      <c r="A376" t="s">
        <v>11</v>
      </c>
      <c r="B376" t="s">
        <v>2683</v>
      </c>
      <c r="C376" t="s">
        <v>2684</v>
      </c>
      <c r="D376" t="s">
        <v>2682</v>
      </c>
      <c r="E376" t="s">
        <v>16</v>
      </c>
      <c r="F376" t="s">
        <v>2686</v>
      </c>
      <c r="G376" t="s">
        <v>2687</v>
      </c>
      <c r="H376" t="s">
        <v>2688</v>
      </c>
      <c r="I376" t="s">
        <v>2689</v>
      </c>
      <c r="J376" t="str" cm="1">
        <f t="array" ref="J3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6" t="str">
        <f>_xlfn.TEXTBEFORE(getmp3[[#This Row],[Title]],{":","(","-"})</f>
        <v xml:space="preserve">Parche </v>
      </c>
      <c r="L376" t="str">
        <f>_xlfn.TEXTBEFORE(_xlfn.TEXTAFTER(getmp3[[#This Row],[description]],{"Singer :","Artist:","Singer &amp; Lyrics:","Singer/Lyrics:","Singer"}),CHAR(10))</f>
        <v xml:space="preserve"> Karaj Randhawa </v>
      </c>
      <c r="M376" t="str" cm="1">
        <f t="array" ref="M3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76" t="e">
        <f>_xlfn.TEXTBEFORE(_xlfn.TEXTAFTER(getmp3[[#This Row],[description]],"Composer:"),CHAR(10))</f>
        <v>#N/A</v>
      </c>
      <c r="O376" t="str">
        <f>_xlfn.TEXTBEFORE(_xlfn.TEXTAFTER(getmp3[[#This Row],[description]],CHAR(10)&amp;"Music :"),CHAR(10))</f>
        <v xml:space="preserve"> The Kidd</v>
      </c>
      <c r="P376" t="e">
        <f>_xlfn.TEXTBEFORE(_xlfn.TEXTAFTER(getmp3[[#This Row],[description]],CHAR(10)&amp;"Video:"),CHAR(10))</f>
        <v>#N/A</v>
      </c>
      <c r="Q376" s="1" t="e">
        <f>HYPERLINK(_xlfn.TEXTBEFORE(_xlfn.TEXTAFTER(getmp3[[#This Row],[description]],"YouTube Music:"),CHAR(10)))</f>
        <v>#N/A</v>
      </c>
      <c r="R376" s="1" t="e">
        <f>HYPERLINK(_xlfn.TEXTBEFORE(_xlfn.TEXTAFTER(getmp3[[#This Row],[description]],"Spotify:"),CHAR(10)))</f>
        <v>#N/A</v>
      </c>
      <c r="S376" s="1" t="e">
        <f>HYPERLINK(_xlfn.TEXTBEFORE(_xlfn.TEXTAFTER(getmp3[[#This Row],[description]],"Apple Music:"),CHAR(10)))</f>
        <v>#N/A</v>
      </c>
      <c r="T376" s="1" t="e">
        <f>HYPERLINK(_xlfn.TEXTBEFORE(_xlfn.TEXTAFTER(getmp3[[#This Row],[description]], "JioSaavn:"),CHAR(10)))</f>
        <v>#N/A</v>
      </c>
      <c r="U376" s="1" t="e">
        <f>HYPERLINK(_xlfn.TEXTBEFORE(_xlfn.TEXTAFTER(getmp3[[#This Row],[description]], "Instagram Reel:"),CHAR(10)))</f>
        <v>#N/A</v>
      </c>
    </row>
    <row r="377" spans="1:21" x14ac:dyDescent="0.3">
      <c r="A377" t="s">
        <v>11</v>
      </c>
      <c r="B377" t="s">
        <v>2691</v>
      </c>
      <c r="C377" t="s">
        <v>2692</v>
      </c>
      <c r="D377" t="s">
        <v>2690</v>
      </c>
      <c r="E377" t="s">
        <v>16</v>
      </c>
      <c r="F377" t="s">
        <v>1040</v>
      </c>
      <c r="G377" t="s">
        <v>2694</v>
      </c>
      <c r="H377" t="s">
        <v>2695</v>
      </c>
      <c r="I377" t="s">
        <v>2696</v>
      </c>
      <c r="J377" t="str" cm="1">
        <f t="array" ref="J3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7" t="str">
        <f>_xlfn.TEXTBEFORE(getmp3[[#This Row],[Title]],{":","(","-"})</f>
        <v xml:space="preserve">Shooter </v>
      </c>
      <c r="L377" t="str">
        <f>_xlfn.TEXTBEFORE(_xlfn.TEXTAFTER(getmp3[[#This Row],[description]],{"Singer :","Artist:","Singer &amp; Lyrics:","Singer/Lyrics:","Singer"}),CHAR(10))</f>
        <v xml:space="preserve"> Guri </v>
      </c>
      <c r="M377" t="str" cm="1">
        <f t="array" ref="M3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377" t="e">
        <f>_xlfn.TEXTBEFORE(_xlfn.TEXTAFTER(getmp3[[#This Row],[description]],"Composer:"),CHAR(10))</f>
        <v>#N/A</v>
      </c>
      <c r="O377" t="e">
        <f>_xlfn.TEXTBEFORE(_xlfn.TEXTAFTER(getmp3[[#This Row],[description]],CHAR(10)&amp;"Music :"),CHAR(10))</f>
        <v>#N/A</v>
      </c>
      <c r="P377" t="e">
        <f>_xlfn.TEXTBEFORE(_xlfn.TEXTAFTER(getmp3[[#This Row],[description]],CHAR(10)&amp;"Video:"),CHAR(10))</f>
        <v>#N/A</v>
      </c>
      <c r="Q377" s="1" t="e">
        <f>HYPERLINK(_xlfn.TEXTBEFORE(_xlfn.TEXTAFTER(getmp3[[#This Row],[description]],"YouTube Music:"),CHAR(10)))</f>
        <v>#N/A</v>
      </c>
      <c r="R377" s="1" t="e">
        <f>HYPERLINK(_xlfn.TEXTBEFORE(_xlfn.TEXTAFTER(getmp3[[#This Row],[description]],"Spotify:"),CHAR(10)))</f>
        <v>#N/A</v>
      </c>
      <c r="S377" s="1" t="e">
        <f>HYPERLINK(_xlfn.TEXTBEFORE(_xlfn.TEXTAFTER(getmp3[[#This Row],[description]],"Apple Music:"),CHAR(10)))</f>
        <v>#N/A</v>
      </c>
      <c r="T377" s="1" t="e">
        <f>HYPERLINK(_xlfn.TEXTBEFORE(_xlfn.TEXTAFTER(getmp3[[#This Row],[description]], "JioSaavn:"),CHAR(10)))</f>
        <v>#N/A</v>
      </c>
      <c r="U377" s="1" t="e">
        <f>HYPERLINK(_xlfn.TEXTBEFORE(_xlfn.TEXTAFTER(getmp3[[#This Row],[description]], "Instagram Reel:"),CHAR(10)))</f>
        <v>#N/A</v>
      </c>
    </row>
    <row r="378" spans="1:21" x14ac:dyDescent="0.3">
      <c r="A378" t="s">
        <v>11</v>
      </c>
      <c r="B378" t="s">
        <v>2698</v>
      </c>
      <c r="C378" t="s">
        <v>2699</v>
      </c>
      <c r="D378" t="s">
        <v>2697</v>
      </c>
      <c r="E378" t="s">
        <v>16</v>
      </c>
      <c r="F378" t="s">
        <v>2701</v>
      </c>
      <c r="G378" t="s">
        <v>2702</v>
      </c>
      <c r="H378" t="s">
        <v>2703</v>
      </c>
      <c r="I378" t="s">
        <v>2704</v>
      </c>
      <c r="J378" t="str" cm="1">
        <f t="array" ref="J3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8" t="str">
        <f>_xlfn.TEXTBEFORE(getmp3[[#This Row],[Title]],{":","(","-"})</f>
        <v xml:space="preserve">Shooter </v>
      </c>
      <c r="L378" t="e">
        <f>_xlfn.TEXTBEFORE(_xlfn.TEXTAFTER(getmp3[[#This Row],[description]],{"Singer:","Artist:","Singer &amp; Lyrics:","Singer/Lyrics:","Singer"}),CHAR(10))</f>
        <v>#N/A</v>
      </c>
      <c r="M378" t="str" cm="1">
        <f t="array" ref="M3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78" t="e">
        <f>_xlfn.TEXTBEFORE(_xlfn.TEXTAFTER(getmp3[[#This Row],[description]],"Composer:"),CHAR(10))</f>
        <v>#N/A</v>
      </c>
      <c r="O378" t="e">
        <f>_xlfn.TEXTBEFORE(_xlfn.TEXTAFTER(getmp3[[#This Row],[description]],CHAR(10)&amp;"Music :"),CHAR(10))</f>
        <v>#N/A</v>
      </c>
      <c r="P378" t="e">
        <f>_xlfn.TEXTBEFORE(_xlfn.TEXTAFTER(getmp3[[#This Row],[description]],CHAR(10)&amp;"Video:"),CHAR(10))</f>
        <v>#N/A</v>
      </c>
      <c r="Q378" s="1" t="e">
        <f>HYPERLINK(_xlfn.TEXTBEFORE(_xlfn.TEXTAFTER(getmp3[[#This Row],[description]],"YouTube Music:"),CHAR(10)))</f>
        <v>#N/A</v>
      </c>
      <c r="R378" s="1" t="e">
        <f>HYPERLINK(_xlfn.TEXTBEFORE(_xlfn.TEXTAFTER(getmp3[[#This Row],[description]],"Spotify:"),CHAR(10)))</f>
        <v>#N/A</v>
      </c>
      <c r="S378" s="1" t="e">
        <f>HYPERLINK(_xlfn.TEXTBEFORE(_xlfn.TEXTAFTER(getmp3[[#This Row],[description]],"Apple Music:"),CHAR(10)))</f>
        <v>#N/A</v>
      </c>
      <c r="T378" s="1" t="e">
        <f>HYPERLINK(_xlfn.TEXTBEFORE(_xlfn.TEXTAFTER(getmp3[[#This Row],[description]], "JioSaavn:"),CHAR(10)))</f>
        <v>#N/A</v>
      </c>
      <c r="U378" s="1" t="e">
        <f>HYPERLINK(_xlfn.TEXTBEFORE(_xlfn.TEXTAFTER(getmp3[[#This Row],[description]], "Instagram Reel:"),CHAR(10)))</f>
        <v>#N/A</v>
      </c>
    </row>
    <row r="379" spans="1:21" x14ac:dyDescent="0.3">
      <c r="A379" t="s">
        <v>11</v>
      </c>
      <c r="B379" t="s">
        <v>2706</v>
      </c>
      <c r="C379" t="s">
        <v>2707</v>
      </c>
      <c r="D379" t="s">
        <v>2705</v>
      </c>
      <c r="E379" t="s">
        <v>16</v>
      </c>
      <c r="F379" t="s">
        <v>1978</v>
      </c>
      <c r="G379" t="s">
        <v>2709</v>
      </c>
      <c r="H379" t="s">
        <v>2710</v>
      </c>
      <c r="I379" t="s">
        <v>2711</v>
      </c>
      <c r="J379" t="str" cm="1">
        <f t="array" ref="J3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79" t="str">
        <f>_xlfn.TEXTBEFORE(getmp3[[#This Row],[Title]],{":","(","-"})</f>
        <v xml:space="preserve">Fer Tenu Dasunga </v>
      </c>
      <c r="L379" t="str">
        <f>IF(
    ISNUMBER(SEARCH("Singer", getmp3[[#This Row],[description]])),
    TRIM(_xlfn.TEXTBEFORE(_xlfn.TEXTAFTER(_xlfn.TEXTAFTER(getmp3[[#This Row],[description]], "Singer"), {":","-"}), CHAR(10), , , 1)),
    "NILL"
)</f>
        <v>Bhanu Pratap Agnihotri</v>
      </c>
      <c r="M379" t="str" cm="1">
        <f t="array" ref="M3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379" t="e">
        <f>_xlfn.TEXTBEFORE(_xlfn.TEXTAFTER(getmp3[[#This Row],[description]],"Composer:"),CHAR(10))</f>
        <v>#N/A</v>
      </c>
      <c r="O379" t="str">
        <f>_xlfn.TEXTBEFORE(_xlfn.TEXTAFTER(getmp3[[#This Row],[description]],CHAR(10)&amp;"Music :"),CHAR(10))</f>
        <v xml:space="preserve"> The Sam</v>
      </c>
      <c r="P379" t="e">
        <f>_xlfn.TEXTBEFORE(_xlfn.TEXTAFTER(getmp3[[#This Row],[description]],CHAR(10)&amp;"Video:"),CHAR(10))</f>
        <v>#N/A</v>
      </c>
      <c r="Q379" s="1" t="e">
        <f>HYPERLINK(_xlfn.TEXTBEFORE(_xlfn.TEXTAFTER(getmp3[[#This Row],[description]],"YouTube Music:"),CHAR(10)))</f>
        <v>#N/A</v>
      </c>
      <c r="R379" s="1" t="e">
        <f>HYPERLINK(_xlfn.TEXTBEFORE(_xlfn.TEXTAFTER(getmp3[[#This Row],[description]],"Spotify:"),CHAR(10)))</f>
        <v>#N/A</v>
      </c>
      <c r="S379" s="1" t="e">
        <f>HYPERLINK(_xlfn.TEXTBEFORE(_xlfn.TEXTAFTER(getmp3[[#This Row],[description]],"Apple Music:"),CHAR(10)))</f>
        <v>#N/A</v>
      </c>
      <c r="T379" s="1" t="e">
        <f>HYPERLINK(_xlfn.TEXTBEFORE(_xlfn.TEXTAFTER(getmp3[[#This Row],[description]], "JioSaavn:"),CHAR(10)))</f>
        <v>#N/A</v>
      </c>
      <c r="U379" s="1" t="e">
        <f>HYPERLINK(_xlfn.TEXTBEFORE(_xlfn.TEXTAFTER(getmp3[[#This Row],[description]], "Instagram Reel:"),CHAR(10)))</f>
        <v>#N/A</v>
      </c>
    </row>
    <row r="380" spans="1:21" x14ac:dyDescent="0.3">
      <c r="A380" t="s">
        <v>11</v>
      </c>
      <c r="B380" t="s">
        <v>2713</v>
      </c>
      <c r="C380" t="s">
        <v>2714</v>
      </c>
      <c r="D380" t="s">
        <v>2712</v>
      </c>
      <c r="E380" t="s">
        <v>16</v>
      </c>
      <c r="F380" t="s">
        <v>983</v>
      </c>
      <c r="G380" t="s">
        <v>2716</v>
      </c>
      <c r="H380" t="s">
        <v>2717</v>
      </c>
      <c r="I380" t="s">
        <v>2718</v>
      </c>
      <c r="J380" t="str" cm="1">
        <f t="array" ref="J3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0" t="str">
        <f>_xlfn.TEXTBEFORE(getmp3[[#This Row],[Title]],{":","(","-"})</f>
        <v xml:space="preserve">Faslan Te Nasla </v>
      </c>
      <c r="L380" t="str">
        <f>_xlfn.TEXTBEFORE(_xlfn.TEXTAFTER(getmp3[[#This Row],[description]],{"Singer :","Artist:","Singer &amp; Lyrics:","Singer/Lyrics:","Singer"}),CHAR(10))</f>
        <v xml:space="preserve"> Zorawar Brar &amp; Harf Cheema</v>
      </c>
      <c r="M380" t="str" cm="1">
        <f t="array" ref="M3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380" t="e">
        <f>_xlfn.TEXTBEFORE(_xlfn.TEXTAFTER(getmp3[[#This Row],[description]],"Composer:"),CHAR(10))</f>
        <v>#N/A</v>
      </c>
      <c r="O380" t="str">
        <f>_xlfn.TEXTBEFORE(_xlfn.TEXTAFTER(getmp3[[#This Row],[description]],CHAR(10)&amp;"Music :"),CHAR(10))</f>
        <v xml:space="preserve"> Vikram Sangha</v>
      </c>
      <c r="P380" t="e">
        <f>_xlfn.TEXTBEFORE(_xlfn.TEXTAFTER(getmp3[[#This Row],[description]],CHAR(10)&amp;"Video:"),CHAR(10))</f>
        <v>#N/A</v>
      </c>
      <c r="Q380" s="1" t="e">
        <f>HYPERLINK(_xlfn.TEXTBEFORE(_xlfn.TEXTAFTER(getmp3[[#This Row],[description]],"YouTube Music:"),CHAR(10)))</f>
        <v>#N/A</v>
      </c>
      <c r="R380" s="1" t="e">
        <f>HYPERLINK(_xlfn.TEXTBEFORE(_xlfn.TEXTAFTER(getmp3[[#This Row],[description]],"Spotify:"),CHAR(10)))</f>
        <v>#N/A</v>
      </c>
      <c r="S380" s="1" t="e">
        <f>HYPERLINK(_xlfn.TEXTBEFORE(_xlfn.TEXTAFTER(getmp3[[#This Row],[description]],"Apple Music:"),CHAR(10)))</f>
        <v>#N/A</v>
      </c>
      <c r="T380" s="1" t="e">
        <f>HYPERLINK(_xlfn.TEXTBEFORE(_xlfn.TEXTAFTER(getmp3[[#This Row],[description]], "JioSaavn:"),CHAR(10)))</f>
        <v>#N/A</v>
      </c>
      <c r="U380" s="1" t="e">
        <f>HYPERLINK(_xlfn.TEXTBEFORE(_xlfn.TEXTAFTER(getmp3[[#This Row],[description]], "Instagram Reel:"),CHAR(10)))</f>
        <v>#N/A</v>
      </c>
    </row>
    <row r="381" spans="1:21" x14ac:dyDescent="0.3">
      <c r="A381" t="s">
        <v>11</v>
      </c>
      <c r="B381" t="s">
        <v>2720</v>
      </c>
      <c r="C381" t="s">
        <v>2721</v>
      </c>
      <c r="D381" t="s">
        <v>2719</v>
      </c>
      <c r="E381" t="s">
        <v>16</v>
      </c>
      <c r="F381" t="s">
        <v>1092</v>
      </c>
      <c r="G381" t="s">
        <v>2723</v>
      </c>
      <c r="H381" t="s">
        <v>2724</v>
      </c>
      <c r="I381" t="s">
        <v>2725</v>
      </c>
      <c r="J381" t="str" cm="1">
        <f t="array" ref="J3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1" t="str">
        <f>_xlfn.TEXTBEFORE(getmp3[[#This Row],[Title]],{":","(","-"})</f>
        <v xml:space="preserve">Raule Gaule </v>
      </c>
      <c r="L381" t="str">
        <f>_xlfn.TEXTBEFORE(_xlfn.TEXTAFTER(getmp3[[#This Row],[description]],{"Singer :","Artist:","Singer &amp; Lyrics:","Singer/Lyrics:","Singer"}),CHAR(10))</f>
        <v xml:space="preserve"> Sultan Singh &amp; Gurlez Akhtar</v>
      </c>
      <c r="M381" t="str" cm="1">
        <f t="array" ref="M3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Dhaliwal</v>
      </c>
      <c r="N381" t="e">
        <f>_xlfn.TEXTBEFORE(_xlfn.TEXTAFTER(getmp3[[#This Row],[description]],"Composer:"),CHAR(10))</f>
        <v>#N/A</v>
      </c>
      <c r="O381" t="str">
        <f>_xlfn.TEXTBEFORE(_xlfn.TEXTAFTER(getmp3[[#This Row],[description]],CHAR(10)&amp;"Music :"),CHAR(10))</f>
        <v xml:space="preserve"> Deep Jandu</v>
      </c>
      <c r="P381" t="e">
        <f>_xlfn.TEXTBEFORE(_xlfn.TEXTAFTER(getmp3[[#This Row],[description]],CHAR(10)&amp;"Video:"),CHAR(10))</f>
        <v>#N/A</v>
      </c>
      <c r="Q381" s="1" t="e">
        <f>HYPERLINK(_xlfn.TEXTBEFORE(_xlfn.TEXTAFTER(getmp3[[#This Row],[description]],"YouTube Music:"),CHAR(10)))</f>
        <v>#N/A</v>
      </c>
      <c r="R381" s="1" t="e">
        <f>HYPERLINK(_xlfn.TEXTBEFORE(_xlfn.TEXTAFTER(getmp3[[#This Row],[description]],"Spotify:"),CHAR(10)))</f>
        <v>#N/A</v>
      </c>
      <c r="S381" s="1" t="e">
        <f>HYPERLINK(_xlfn.TEXTBEFORE(_xlfn.TEXTAFTER(getmp3[[#This Row],[description]],"Apple Music:"),CHAR(10)))</f>
        <v>#N/A</v>
      </c>
      <c r="T381" s="1" t="e">
        <f>HYPERLINK(_xlfn.TEXTBEFORE(_xlfn.TEXTAFTER(getmp3[[#This Row],[description]], "JioSaavn:"),CHAR(10)))</f>
        <v>#N/A</v>
      </c>
      <c r="U381" s="1" t="e">
        <f>HYPERLINK(_xlfn.TEXTBEFORE(_xlfn.TEXTAFTER(getmp3[[#This Row],[description]], "Instagram Reel:"),CHAR(10)))</f>
        <v>#N/A</v>
      </c>
    </row>
    <row r="382" spans="1:21" x14ac:dyDescent="0.3">
      <c r="A382" t="s">
        <v>11</v>
      </c>
      <c r="B382" t="s">
        <v>2727</v>
      </c>
      <c r="C382" t="s">
        <v>2728</v>
      </c>
      <c r="D382" t="s">
        <v>2726</v>
      </c>
      <c r="E382" t="s">
        <v>16</v>
      </c>
      <c r="F382" t="s">
        <v>353</v>
      </c>
      <c r="G382" t="s">
        <v>2730</v>
      </c>
      <c r="H382" t="s">
        <v>2731</v>
      </c>
      <c r="I382" t="s">
        <v>2732</v>
      </c>
      <c r="J382" t="str" cm="1">
        <f t="array" ref="J3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2" t="str">
        <f>_xlfn.TEXTBEFORE(getmp3[[#This Row],[Title]],{":","(","-"})</f>
        <v xml:space="preserve">Chan Chanani </v>
      </c>
      <c r="L382" t="str">
        <f>_xlfn.TEXTBEFORE(_xlfn.TEXTAFTER(getmp3[[#This Row],[description]],{"Singer :","Artist:","Singer &amp; Lyrics:","Singer/Lyrics:","Singer"}),CHAR(10))</f>
        <v xml:space="preserve"> Karan Randhawa</v>
      </c>
      <c r="M382" t="str" cm="1">
        <f t="array" ref="M3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382" t="str">
        <f>_xlfn.TEXTBEFORE(_xlfn.TEXTAFTER(getmp3[[#This Row],[description]],"Composer:"),CHAR(10))</f>
        <v xml:space="preserve"> Karan Randhawa</v>
      </c>
      <c r="O382" t="str">
        <f>_xlfn.TEXTBEFORE(_xlfn.TEXTAFTER(getmp3[[#This Row],[description]],CHAR(10)&amp;"Music :"),CHAR(10))</f>
        <v xml:space="preserve"> Jazz Dee</v>
      </c>
      <c r="P382" t="e">
        <f>_xlfn.TEXTBEFORE(_xlfn.TEXTAFTER(getmp3[[#This Row],[description]],CHAR(10)&amp;"Video:"),CHAR(10))</f>
        <v>#N/A</v>
      </c>
      <c r="Q382" s="1" t="e">
        <f>HYPERLINK(_xlfn.TEXTBEFORE(_xlfn.TEXTAFTER(getmp3[[#This Row],[description]],"YouTube Music:"),CHAR(10)))</f>
        <v>#N/A</v>
      </c>
      <c r="R382" s="1" t="e">
        <f>HYPERLINK(_xlfn.TEXTBEFORE(_xlfn.TEXTAFTER(getmp3[[#This Row],[description]],"Spotify:"),CHAR(10)))</f>
        <v>#N/A</v>
      </c>
      <c r="S382" s="1" t="e">
        <f>HYPERLINK(_xlfn.TEXTBEFORE(_xlfn.TEXTAFTER(getmp3[[#This Row],[description]],"Apple Music:"),CHAR(10)))</f>
        <v>#N/A</v>
      </c>
      <c r="T382" s="1" t="e">
        <f>HYPERLINK(_xlfn.TEXTBEFORE(_xlfn.TEXTAFTER(getmp3[[#This Row],[description]], "JioSaavn:"),CHAR(10)))</f>
        <v>#N/A</v>
      </c>
      <c r="U382" s="1" t="e">
        <f>HYPERLINK(_xlfn.TEXTBEFORE(_xlfn.TEXTAFTER(getmp3[[#This Row],[description]], "Instagram Reel:"),CHAR(10)))</f>
        <v>#N/A</v>
      </c>
    </row>
    <row r="383" spans="1:21" x14ac:dyDescent="0.3">
      <c r="A383" t="s">
        <v>11</v>
      </c>
      <c r="B383" t="s">
        <v>2734</v>
      </c>
      <c r="C383" t="s">
        <v>2735</v>
      </c>
      <c r="D383" t="s">
        <v>2733</v>
      </c>
      <c r="E383" t="s">
        <v>16</v>
      </c>
      <c r="F383" t="s">
        <v>908</v>
      </c>
      <c r="G383" t="s">
        <v>2737</v>
      </c>
      <c r="H383" t="s">
        <v>2738</v>
      </c>
      <c r="I383" t="s">
        <v>2739</v>
      </c>
      <c r="J383" t="str" cm="1">
        <f t="array" ref="J3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3" t="str">
        <f>_xlfn.TEXTBEFORE(getmp3[[#This Row],[Title]],{":","(","-"})</f>
        <v xml:space="preserve">Vadde Velly </v>
      </c>
      <c r="L383" t="str">
        <f>_xlfn.TEXTBEFORE(_xlfn.TEXTAFTER(getmp3[[#This Row],[description]],{"Singer :","Artist:","Singer &amp; Lyrics:","Singer/Lyrics:","Singer"}),CHAR(10))</f>
        <v xml:space="preserve"> Karaj Randhawa </v>
      </c>
      <c r="M383" t="str" cm="1">
        <f t="array" ref="M3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383" t="e">
        <f>_xlfn.TEXTBEFORE(_xlfn.TEXTAFTER(getmp3[[#This Row],[description]],"Composer:"),CHAR(10))</f>
        <v>#N/A</v>
      </c>
      <c r="O383" t="str">
        <f>_xlfn.TEXTBEFORE(_xlfn.TEXTAFTER(getmp3[[#This Row],[description]],CHAR(10)&amp;"Music :"),CHAR(10))</f>
        <v xml:space="preserve"> Avvy Sra</v>
      </c>
      <c r="P383" t="e">
        <f>_xlfn.TEXTBEFORE(_xlfn.TEXTAFTER(getmp3[[#This Row],[description]],CHAR(10)&amp;"Video:"),CHAR(10))</f>
        <v>#N/A</v>
      </c>
      <c r="Q383" s="1" t="e">
        <f>HYPERLINK(_xlfn.TEXTBEFORE(_xlfn.TEXTAFTER(getmp3[[#This Row],[description]],"YouTube Music:"),CHAR(10)))</f>
        <v>#N/A</v>
      </c>
      <c r="R383" s="1" t="e">
        <f>HYPERLINK(_xlfn.TEXTBEFORE(_xlfn.TEXTAFTER(getmp3[[#This Row],[description]],"Spotify:"),CHAR(10)))</f>
        <v>#N/A</v>
      </c>
      <c r="S383" s="1" t="e">
        <f>HYPERLINK(_xlfn.TEXTBEFORE(_xlfn.TEXTAFTER(getmp3[[#This Row],[description]],"Apple Music:"),CHAR(10)))</f>
        <v>#N/A</v>
      </c>
      <c r="T383" s="1" t="e">
        <f>HYPERLINK(_xlfn.TEXTBEFORE(_xlfn.TEXTAFTER(getmp3[[#This Row],[description]], "JioSaavn:"),CHAR(10)))</f>
        <v>#N/A</v>
      </c>
      <c r="U383" s="1" t="e">
        <f>HYPERLINK(_xlfn.TEXTBEFORE(_xlfn.TEXTAFTER(getmp3[[#This Row],[description]], "Instagram Reel:"),CHAR(10)))</f>
        <v>#N/A</v>
      </c>
    </row>
    <row r="384" spans="1:21" x14ac:dyDescent="0.3">
      <c r="A384" t="s">
        <v>11</v>
      </c>
      <c r="B384" t="s">
        <v>2741</v>
      </c>
      <c r="C384" t="s">
        <v>2742</v>
      </c>
      <c r="D384" t="s">
        <v>2740</v>
      </c>
      <c r="E384" t="s">
        <v>16</v>
      </c>
      <c r="F384" t="s">
        <v>1092</v>
      </c>
      <c r="G384" t="s">
        <v>2744</v>
      </c>
      <c r="H384" t="s">
        <v>2745</v>
      </c>
      <c r="I384" t="s">
        <v>2746</v>
      </c>
      <c r="J384" t="str" cm="1">
        <f t="array" ref="J3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4" t="str">
        <f>_xlfn.TEXTBEFORE(getmp3[[#This Row],[Title]],{":","(","-"})</f>
        <v xml:space="preserve">Raule </v>
      </c>
      <c r="L384" t="str">
        <f>_xlfn.TEXTBEFORE(_xlfn.TEXTAFTER(getmp3[[#This Row],[description]],{"Singer :","Artist:","Singer &amp; Lyrics:","Singer/Lyrics:","Singer"}),CHAR(10))</f>
        <v xml:space="preserve"> Karan Randhawa </v>
      </c>
      <c r="M384" t="str" cm="1">
        <f t="array" ref="M3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384" t="str">
        <f>_xlfn.TEXTBEFORE(_xlfn.TEXTAFTER(getmp3[[#This Row],[description]],"Composer:"),CHAR(10))</f>
        <v xml:space="preserve"> Karan Randhawa</v>
      </c>
      <c r="O384" t="str">
        <f>_xlfn.TEXTBEFORE(_xlfn.TEXTAFTER(getmp3[[#This Row],[description]],CHAR(10)&amp;"Music :"),CHAR(10))</f>
        <v xml:space="preserve"> Mxrci</v>
      </c>
      <c r="P384" t="e">
        <f>_xlfn.TEXTBEFORE(_xlfn.TEXTAFTER(getmp3[[#This Row],[description]],CHAR(10)&amp;"Video:"),CHAR(10))</f>
        <v>#N/A</v>
      </c>
      <c r="Q384" s="1" t="e">
        <f>HYPERLINK(_xlfn.TEXTBEFORE(_xlfn.TEXTAFTER(getmp3[[#This Row],[description]],"YouTube Music:"),CHAR(10)))</f>
        <v>#N/A</v>
      </c>
      <c r="R384" s="1" t="e">
        <f>HYPERLINK(_xlfn.TEXTBEFORE(_xlfn.TEXTAFTER(getmp3[[#This Row],[description]],"Spotify:"),CHAR(10)))</f>
        <v>#N/A</v>
      </c>
      <c r="S384" s="1" t="e">
        <f>HYPERLINK(_xlfn.TEXTBEFORE(_xlfn.TEXTAFTER(getmp3[[#This Row],[description]],"Apple Music:"),CHAR(10)))</f>
        <v>#N/A</v>
      </c>
      <c r="T384" s="1" t="e">
        <f>HYPERLINK(_xlfn.TEXTBEFORE(_xlfn.TEXTAFTER(getmp3[[#This Row],[description]], "JioSaavn:"),CHAR(10)))</f>
        <v>#N/A</v>
      </c>
      <c r="U384" s="1" t="e">
        <f>HYPERLINK(_xlfn.TEXTBEFORE(_xlfn.TEXTAFTER(getmp3[[#This Row],[description]], "Instagram Reel:"),CHAR(10)))</f>
        <v>#N/A</v>
      </c>
    </row>
    <row r="385" spans="1:21" x14ac:dyDescent="0.3">
      <c r="A385" t="s">
        <v>11</v>
      </c>
      <c r="B385" t="s">
        <v>2748</v>
      </c>
      <c r="C385" t="s">
        <v>2749</v>
      </c>
      <c r="D385" t="s">
        <v>2747</v>
      </c>
      <c r="E385" t="s">
        <v>16</v>
      </c>
      <c r="F385" t="s">
        <v>885</v>
      </c>
      <c r="G385" t="s">
        <v>2751</v>
      </c>
      <c r="H385" t="s">
        <v>2752</v>
      </c>
      <c r="I385" t="s">
        <v>2753</v>
      </c>
      <c r="J385" t="str" cm="1">
        <f t="array" ref="J3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5" t="str">
        <f>_xlfn.TEXTBEFORE(getmp3[[#This Row],[Title]],{":","(","-"})</f>
        <v xml:space="preserve">GUNDA ZONE </v>
      </c>
      <c r="L385" t="str">
        <f>_xlfn.TEXTBEFORE(_xlfn.TEXTAFTER(getmp3[[#This Row],[description]],{"Singer :","Artist:","Singer &amp; Lyrics:","Singer/Lyrics:","Singer"}),CHAR(10))</f>
        <v xml:space="preserve"> Guri, Ramneek Dhaliwal</v>
      </c>
      <c r="M385" t="str" cm="1">
        <f t="array" ref="M3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Ramneek Dhaliwal</v>
      </c>
      <c r="N385" t="e">
        <f>_xlfn.TEXTBEFORE(_xlfn.TEXTAFTER(getmp3[[#This Row],[description]],"Composer:"),CHAR(10))</f>
        <v>#N/A</v>
      </c>
      <c r="O385" t="str">
        <f>_xlfn.TEXTBEFORE(_xlfn.TEXTAFTER(getmp3[[#This Row],[description]],CHAR(10)&amp;"Music :"),CHAR(10))</f>
        <v xml:space="preserve"> Igmor</v>
      </c>
      <c r="P385" t="e">
        <f>_xlfn.TEXTBEFORE(_xlfn.TEXTAFTER(getmp3[[#This Row],[description]],CHAR(10)&amp;"Video:"),CHAR(10))</f>
        <v>#N/A</v>
      </c>
      <c r="Q385" s="1" t="e">
        <f>HYPERLINK(_xlfn.TEXTBEFORE(_xlfn.TEXTAFTER(getmp3[[#This Row],[description]],"YouTube Music:"),CHAR(10)))</f>
        <v>#N/A</v>
      </c>
      <c r="R385" s="1" t="e">
        <f>HYPERLINK(_xlfn.TEXTBEFORE(_xlfn.TEXTAFTER(getmp3[[#This Row],[description]],"Spotify:"),CHAR(10)))</f>
        <v>#N/A</v>
      </c>
      <c r="S385" s="1" t="e">
        <f>HYPERLINK(_xlfn.TEXTBEFORE(_xlfn.TEXTAFTER(getmp3[[#This Row],[description]],"Apple Music:"),CHAR(10)))</f>
        <v>#N/A</v>
      </c>
      <c r="T385" s="1" t="e">
        <f>HYPERLINK(_xlfn.TEXTBEFORE(_xlfn.TEXTAFTER(getmp3[[#This Row],[description]], "JioSaavn:"),CHAR(10)))</f>
        <v>#N/A</v>
      </c>
      <c r="U385" s="1" t="e">
        <f>HYPERLINK(_xlfn.TEXTBEFORE(_xlfn.TEXTAFTER(getmp3[[#This Row],[description]], "Instagram Reel:"),CHAR(10)))</f>
        <v>#N/A</v>
      </c>
    </row>
    <row r="386" spans="1:21" x14ac:dyDescent="0.3">
      <c r="A386" t="s">
        <v>11</v>
      </c>
      <c r="B386" t="s">
        <v>2755</v>
      </c>
      <c r="C386" t="s">
        <v>2756</v>
      </c>
      <c r="D386" t="s">
        <v>2754</v>
      </c>
      <c r="E386" t="s">
        <v>16</v>
      </c>
      <c r="F386" t="s">
        <v>445</v>
      </c>
      <c r="G386" t="s">
        <v>2758</v>
      </c>
      <c r="H386" t="s">
        <v>2759</v>
      </c>
      <c r="I386" t="s">
        <v>2760</v>
      </c>
      <c r="J386" t="str" cm="1">
        <f t="array" ref="J3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6" t="str">
        <f>_xlfn.TEXTBEFORE(getmp3[[#This Row],[Title]],{":","(","-"})</f>
        <v xml:space="preserve">ASLA </v>
      </c>
      <c r="L386" t="str">
        <f>_xlfn.TEXTBEFORE(_xlfn.TEXTAFTER(getmp3[[#This Row],[description]],{"Singer :","Artist:","Singer &amp; Lyrics:","Singer/Lyrics:","Singer"}),CHAR(10))</f>
        <v xml:space="preserve"> Karan Randhawa </v>
      </c>
      <c r="M386" t="str" cm="1">
        <f t="array" ref="M3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386" t="e">
        <f>_xlfn.TEXTBEFORE(_xlfn.TEXTAFTER(getmp3[[#This Row],[description]],"Composer:"),CHAR(10))</f>
        <v>#N/A</v>
      </c>
      <c r="O386" t="str">
        <f>_xlfn.TEXTBEFORE(_xlfn.TEXTAFTER(getmp3[[#This Row],[description]],CHAR(10)&amp;"Music :"),CHAR(10))</f>
        <v xml:space="preserve"> Raka  </v>
      </c>
      <c r="P386" t="e">
        <f>_xlfn.TEXTBEFORE(_xlfn.TEXTAFTER(getmp3[[#This Row],[description]],CHAR(10)&amp;"Video:"),CHAR(10))</f>
        <v>#N/A</v>
      </c>
      <c r="Q386" s="1" t="e">
        <f>HYPERLINK(_xlfn.TEXTBEFORE(_xlfn.TEXTAFTER(getmp3[[#This Row],[description]],"YouTube Music:"),CHAR(10)))</f>
        <v>#N/A</v>
      </c>
      <c r="R386" s="1" t="e">
        <f>HYPERLINK(_xlfn.TEXTBEFORE(_xlfn.TEXTAFTER(getmp3[[#This Row],[description]],"Spotify:"),CHAR(10)))</f>
        <v>#N/A</v>
      </c>
      <c r="S386" s="1" t="e">
        <f>HYPERLINK(_xlfn.TEXTBEFORE(_xlfn.TEXTAFTER(getmp3[[#This Row],[description]],"Apple Music:"),CHAR(10)))</f>
        <v>#N/A</v>
      </c>
      <c r="T386" s="1" t="e">
        <f>HYPERLINK(_xlfn.TEXTBEFORE(_xlfn.TEXTAFTER(getmp3[[#This Row],[description]], "JioSaavn:"),CHAR(10)))</f>
        <v>#N/A</v>
      </c>
      <c r="U386" s="1" t="e">
        <f>HYPERLINK(_xlfn.TEXTBEFORE(_xlfn.TEXTAFTER(getmp3[[#This Row],[description]], "Instagram Reel:"),CHAR(10)))</f>
        <v>#N/A</v>
      </c>
    </row>
    <row r="387" spans="1:21" x14ac:dyDescent="0.3">
      <c r="A387" t="s">
        <v>11</v>
      </c>
      <c r="B387" t="s">
        <v>2762</v>
      </c>
      <c r="C387" t="s">
        <v>2763</v>
      </c>
      <c r="D387" t="s">
        <v>2761</v>
      </c>
      <c r="E387" t="s">
        <v>16</v>
      </c>
      <c r="F387" t="s">
        <v>1713</v>
      </c>
      <c r="G387" t="s">
        <v>2765</v>
      </c>
      <c r="H387" t="s">
        <v>2766</v>
      </c>
      <c r="I387" t="s">
        <v>2767</v>
      </c>
      <c r="J387" t="str" cm="1">
        <f t="array" ref="J3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7" t="str">
        <f>_xlfn.TEXTBEFORE(getmp3[[#This Row],[Title]],{":","(","-"})</f>
        <v xml:space="preserve">ZALMA </v>
      </c>
      <c r="L387" t="str">
        <f>_xlfn.TEXTBEFORE(_xlfn.TEXTAFTER(getmp3[[#This Row],[description]],{"Singer :","Artist:","Singer &amp; Lyrics:","Singer/Lyrics:","Singer"}),CHAR(10))</f>
        <v xml:space="preserve"> Guri</v>
      </c>
      <c r="M387" t="str" cm="1">
        <f t="array" ref="M3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387" t="e">
        <f>_xlfn.TEXTBEFORE(_xlfn.TEXTAFTER(getmp3[[#This Row],[description]],"Composer:"),CHAR(10))</f>
        <v>#N/A</v>
      </c>
      <c r="O387" t="str">
        <f>_xlfn.TEXTBEFORE(_xlfn.TEXTAFTER(getmp3[[#This Row],[description]],CHAR(10)&amp;"Music :"),CHAR(10))</f>
        <v xml:space="preserve"> Sharry Nexus</v>
      </c>
      <c r="P387" t="e">
        <f>_xlfn.TEXTBEFORE(_xlfn.TEXTAFTER(getmp3[[#This Row],[description]],CHAR(10)&amp;"Video:"),CHAR(10))</f>
        <v>#N/A</v>
      </c>
      <c r="Q387" s="1" t="e">
        <f>HYPERLINK(_xlfn.TEXTBEFORE(_xlfn.TEXTAFTER(getmp3[[#This Row],[description]],"YouTube Music:"),CHAR(10)))</f>
        <v>#N/A</v>
      </c>
      <c r="R387" s="1" t="e">
        <f>HYPERLINK(_xlfn.TEXTBEFORE(_xlfn.TEXTAFTER(getmp3[[#This Row],[description]],"Spotify:"),CHAR(10)))</f>
        <v>#N/A</v>
      </c>
      <c r="S387" s="1" t="e">
        <f>HYPERLINK(_xlfn.TEXTBEFORE(_xlfn.TEXTAFTER(getmp3[[#This Row],[description]],"Apple Music:"),CHAR(10)))</f>
        <v>#N/A</v>
      </c>
      <c r="T387" s="1" t="e">
        <f>HYPERLINK(_xlfn.TEXTBEFORE(_xlfn.TEXTAFTER(getmp3[[#This Row],[description]], "JioSaavn:"),CHAR(10)))</f>
        <v>#N/A</v>
      </c>
      <c r="U387" s="1" t="e">
        <f>HYPERLINK(_xlfn.TEXTBEFORE(_xlfn.TEXTAFTER(getmp3[[#This Row],[description]], "Instagram Reel:"),CHAR(10)))</f>
        <v>#N/A</v>
      </c>
    </row>
    <row r="388" spans="1:21" x14ac:dyDescent="0.3">
      <c r="A388" t="s">
        <v>11</v>
      </c>
      <c r="B388" t="s">
        <v>2769</v>
      </c>
      <c r="C388" t="s">
        <v>2770</v>
      </c>
      <c r="D388" t="s">
        <v>2768</v>
      </c>
      <c r="E388" t="s">
        <v>16</v>
      </c>
      <c r="F388" t="s">
        <v>97</v>
      </c>
      <c r="G388" t="s">
        <v>2772</v>
      </c>
      <c r="H388" t="s">
        <v>2773</v>
      </c>
      <c r="I388" t="s">
        <v>2774</v>
      </c>
      <c r="J388" t="str" cm="1">
        <f t="array" ref="J3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8" t="str">
        <f>_xlfn.TEXTBEFORE(getmp3[[#This Row],[Title]],{":","(","-"})</f>
        <v xml:space="preserve">Kaka Pardhan </v>
      </c>
      <c r="L388" t="e">
        <f>_xlfn.TEXTBEFORE(_xlfn.TEXTAFTER(getmp3[[#This Row],[description]],{"Singer:","Artist:","Singer &amp; Lyrics:","Singer/Lyrics:","Singer"}),CHAR(10))</f>
        <v>#N/A</v>
      </c>
      <c r="M388" t="str" cm="1">
        <f t="array" ref="M3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388" t="e">
        <f>_xlfn.TEXTBEFORE(_xlfn.TEXTAFTER(getmp3[[#This Row],[description]],"Composer:"),CHAR(10))</f>
        <v>#N/A</v>
      </c>
      <c r="O388" t="e">
        <f>_xlfn.TEXTBEFORE(_xlfn.TEXTAFTER(getmp3[[#This Row],[description]],CHAR(10)&amp;"Music :"),CHAR(10))</f>
        <v>#N/A</v>
      </c>
      <c r="P388" t="e">
        <f>_xlfn.TEXTBEFORE(_xlfn.TEXTAFTER(getmp3[[#This Row],[description]],CHAR(10)&amp;"Video:"),CHAR(10))</f>
        <v>#N/A</v>
      </c>
      <c r="Q388" s="1" t="e">
        <f>HYPERLINK(_xlfn.TEXTBEFORE(_xlfn.TEXTAFTER(getmp3[[#This Row],[description]],"YouTube Music:"),CHAR(10)))</f>
        <v>#N/A</v>
      </c>
      <c r="R388" s="1" t="e">
        <f>HYPERLINK(_xlfn.TEXTBEFORE(_xlfn.TEXTAFTER(getmp3[[#This Row],[description]],"Spotify:"),CHAR(10)))</f>
        <v>#N/A</v>
      </c>
      <c r="S388" s="1" t="e">
        <f>HYPERLINK(_xlfn.TEXTBEFORE(_xlfn.TEXTAFTER(getmp3[[#This Row],[description]],"Apple Music:"),CHAR(10)))</f>
        <v>#N/A</v>
      </c>
      <c r="T388" s="1" t="e">
        <f>HYPERLINK(_xlfn.TEXTBEFORE(_xlfn.TEXTAFTER(getmp3[[#This Row],[description]], "JioSaavn:"),CHAR(10)))</f>
        <v>#N/A</v>
      </c>
      <c r="U388" s="1" t="e">
        <f>HYPERLINK(_xlfn.TEXTBEFORE(_xlfn.TEXTAFTER(getmp3[[#This Row],[description]], "Instagram Reel:"),CHAR(10)))</f>
        <v>#N/A</v>
      </c>
    </row>
    <row r="389" spans="1:21" x14ac:dyDescent="0.3">
      <c r="A389" t="s">
        <v>11</v>
      </c>
      <c r="B389" t="s">
        <v>2776</v>
      </c>
      <c r="C389" t="s">
        <v>2777</v>
      </c>
      <c r="D389" t="s">
        <v>2775</v>
      </c>
      <c r="E389" t="s">
        <v>16</v>
      </c>
      <c r="F389" t="s">
        <v>461</v>
      </c>
      <c r="G389" t="s">
        <v>2779</v>
      </c>
      <c r="H389" t="s">
        <v>2780</v>
      </c>
      <c r="I389" t="s">
        <v>2781</v>
      </c>
      <c r="J389" t="str" cm="1">
        <f t="array" ref="J3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89" t="str">
        <f>_xlfn.TEXTBEFORE(getmp3[[#This Row],[Title]],{":","(","-"})</f>
        <v xml:space="preserve">Salama Hundiyan </v>
      </c>
      <c r="L389" t="str">
        <f>_xlfn.TEXTBEFORE(_xlfn.TEXTAFTER(getmp3[[#This Row],[description]],{"Singer :","Artist:","Singer &amp; Lyrics:","Singer/Lyrics:","Singer"}),CHAR(10))</f>
        <v xml:space="preserve"> Jass Manak, Banny A</v>
      </c>
      <c r="M389" t="str" cm="1">
        <f t="array" ref="M3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Sadhpuri</v>
      </c>
      <c r="N389" t="e">
        <f>_xlfn.TEXTBEFORE(_xlfn.TEXTAFTER(getmp3[[#This Row],[description]],"Composer:"),CHAR(10))</f>
        <v>#N/A</v>
      </c>
      <c r="O389" t="str">
        <f>_xlfn.TEXTBEFORE(_xlfn.TEXTAFTER(getmp3[[#This Row],[description]],CHAR(10)&amp;"Music :"),CHAR(10))</f>
        <v xml:space="preserve"> Deep Jandu </v>
      </c>
      <c r="P389" t="e">
        <f>_xlfn.TEXTBEFORE(_xlfn.TEXTAFTER(getmp3[[#This Row],[description]],CHAR(10)&amp;"Video:"),CHAR(10))</f>
        <v>#N/A</v>
      </c>
      <c r="Q389" s="1" t="e">
        <f>HYPERLINK(_xlfn.TEXTBEFORE(_xlfn.TEXTAFTER(getmp3[[#This Row],[description]],"YouTube Music:"),CHAR(10)))</f>
        <v>#N/A</v>
      </c>
      <c r="R389" s="1" t="e">
        <f>HYPERLINK(_xlfn.TEXTBEFORE(_xlfn.TEXTAFTER(getmp3[[#This Row],[description]],"Spotify:"),CHAR(10)))</f>
        <v>#N/A</v>
      </c>
      <c r="S389" s="1" t="e">
        <f>HYPERLINK(_xlfn.TEXTBEFORE(_xlfn.TEXTAFTER(getmp3[[#This Row],[description]],"Apple Music:"),CHAR(10)))</f>
        <v>#N/A</v>
      </c>
      <c r="T389" s="1" t="e">
        <f>HYPERLINK(_xlfn.TEXTBEFORE(_xlfn.TEXTAFTER(getmp3[[#This Row],[description]], "JioSaavn:"),CHAR(10)))</f>
        <v>#N/A</v>
      </c>
      <c r="U389" s="1" t="e">
        <f>HYPERLINK(_xlfn.TEXTBEFORE(_xlfn.TEXTAFTER(getmp3[[#This Row],[description]], "Instagram Reel:"),CHAR(10)))</f>
        <v>#N/A</v>
      </c>
    </row>
    <row r="390" spans="1:21" x14ac:dyDescent="0.3">
      <c r="A390" t="s">
        <v>11</v>
      </c>
      <c r="B390" t="s">
        <v>2783</v>
      </c>
      <c r="C390" t="s">
        <v>2784</v>
      </c>
      <c r="D390" t="s">
        <v>2782</v>
      </c>
      <c r="E390" t="s">
        <v>16</v>
      </c>
      <c r="F390" t="s">
        <v>461</v>
      </c>
      <c r="G390" t="s">
        <v>2786</v>
      </c>
      <c r="H390" t="s">
        <v>2787</v>
      </c>
      <c r="I390" t="s">
        <v>2788</v>
      </c>
      <c r="J390" t="str" cm="1">
        <f t="array" ref="J3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0" t="str">
        <f>_xlfn.TEXTBEFORE(getmp3[[#This Row],[Title]],{":","(","-"})</f>
        <v xml:space="preserve">Ajnabi </v>
      </c>
      <c r="L390" t="str">
        <f>_xlfn.TEXTBEFORE(_xlfn.TEXTAFTER(getmp3[[#This Row],[description]],{"Singer :","Artist:","Singer &amp; Lyrics:","Singer/Lyrics:","Singer"}),CHAR(10))</f>
        <v xml:space="preserve"> Bohemia </v>
      </c>
      <c r="M390" t="str" cm="1">
        <f t="array" ref="M3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Bohemia</v>
      </c>
      <c r="N390" t="e">
        <f>_xlfn.TEXTBEFORE(_xlfn.TEXTAFTER(getmp3[[#This Row],[description]],"Composer:"),CHAR(10))</f>
        <v>#N/A</v>
      </c>
      <c r="O390" t="str">
        <f>_xlfn.TEXTBEFORE(_xlfn.TEXTAFTER(getmp3[[#This Row],[description]],CHAR(10)&amp;"Music :"),CHAR(10))</f>
        <v xml:space="preserve"> Bohemia </v>
      </c>
      <c r="P390" t="e">
        <f>_xlfn.TEXTBEFORE(_xlfn.TEXTAFTER(getmp3[[#This Row],[description]],CHAR(10)&amp;"Video:"),CHAR(10))</f>
        <v>#N/A</v>
      </c>
      <c r="Q390" s="1" t="e">
        <f>HYPERLINK(_xlfn.TEXTBEFORE(_xlfn.TEXTAFTER(getmp3[[#This Row],[description]],"YouTube Music:"),CHAR(10)))</f>
        <v>#N/A</v>
      </c>
      <c r="R390" s="1" t="e">
        <f>HYPERLINK(_xlfn.TEXTBEFORE(_xlfn.TEXTAFTER(getmp3[[#This Row],[description]],"Spotify:"),CHAR(10)))</f>
        <v>#N/A</v>
      </c>
      <c r="S390" s="1" t="e">
        <f>HYPERLINK(_xlfn.TEXTBEFORE(_xlfn.TEXTAFTER(getmp3[[#This Row],[description]],"Apple Music:"),CHAR(10)))</f>
        <v>#N/A</v>
      </c>
      <c r="T390" s="1" t="e">
        <f>HYPERLINK(_xlfn.TEXTBEFORE(_xlfn.TEXTAFTER(getmp3[[#This Row],[description]], "JioSaavn:"),CHAR(10)))</f>
        <v>#N/A</v>
      </c>
      <c r="U390" s="1" t="e">
        <f>HYPERLINK(_xlfn.TEXTBEFORE(_xlfn.TEXTAFTER(getmp3[[#This Row],[description]], "Instagram Reel:"),CHAR(10)))</f>
        <v>#N/A</v>
      </c>
    </row>
    <row r="391" spans="1:21" x14ac:dyDescent="0.3">
      <c r="A391" t="s">
        <v>11</v>
      </c>
      <c r="B391" t="s">
        <v>2790</v>
      </c>
      <c r="C391" t="s">
        <v>2791</v>
      </c>
      <c r="D391" t="s">
        <v>2789</v>
      </c>
      <c r="E391" t="s">
        <v>16</v>
      </c>
      <c r="F391" t="s">
        <v>2793</v>
      </c>
      <c r="G391" t="s">
        <v>2794</v>
      </c>
      <c r="H391" t="s">
        <v>2795</v>
      </c>
      <c r="I391" t="s">
        <v>2796</v>
      </c>
      <c r="J391" t="str" cm="1">
        <f t="array" ref="J3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1" t="str">
        <f>_xlfn.TEXTBEFORE(getmp3[[#This Row],[Title]],{":","(","-"})</f>
        <v xml:space="preserve">Jurat </v>
      </c>
      <c r="L391" t="str">
        <f>_xlfn.TEXTBEFORE(_xlfn.TEXTAFTER(getmp3[[#This Row],[description]],{"Singer :","Artist:","Singer &amp; Lyrics:","Singer/Lyrics:","Singer"}),CHAR(10))</f>
        <v xml:space="preserve"> Zorawar Brar &amp; Harf Cheema</v>
      </c>
      <c r="M391" t="str" cm="1">
        <f t="array" ref="M3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391" t="str">
        <f>_xlfn.TEXTBEFORE(_xlfn.TEXTAFTER(getmp3[[#This Row],[description]],"Composer:"),CHAR(10))</f>
        <v xml:space="preserve"> Harf Cheema</v>
      </c>
      <c r="O391" t="str">
        <f>_xlfn.TEXTBEFORE(_xlfn.TEXTAFTER(getmp3[[#This Row],[description]],CHAR(10)&amp;"Music :"),CHAR(10))</f>
        <v xml:space="preserve"> Vikram Sangha </v>
      </c>
      <c r="P391" t="e">
        <f>_xlfn.TEXTBEFORE(_xlfn.TEXTAFTER(getmp3[[#This Row],[description]],CHAR(10)&amp;"Video:"),CHAR(10))</f>
        <v>#N/A</v>
      </c>
      <c r="Q391" s="1" t="e">
        <f>HYPERLINK(_xlfn.TEXTBEFORE(_xlfn.TEXTAFTER(getmp3[[#This Row],[description]],"YouTube Music:"),CHAR(10)))</f>
        <v>#N/A</v>
      </c>
      <c r="R391" s="1" t="e">
        <f>HYPERLINK(_xlfn.TEXTBEFORE(_xlfn.TEXTAFTER(getmp3[[#This Row],[description]],"Spotify:"),CHAR(10)))</f>
        <v>#N/A</v>
      </c>
      <c r="S391" s="1" t="e">
        <f>HYPERLINK(_xlfn.TEXTBEFORE(_xlfn.TEXTAFTER(getmp3[[#This Row],[description]],"Apple Music:"),CHAR(10)))</f>
        <v>#N/A</v>
      </c>
      <c r="T391" s="1" t="e">
        <f>HYPERLINK(_xlfn.TEXTBEFORE(_xlfn.TEXTAFTER(getmp3[[#This Row],[description]], "JioSaavn:"),CHAR(10)))</f>
        <v>#N/A</v>
      </c>
      <c r="U391" s="1" t="e">
        <f>HYPERLINK(_xlfn.TEXTBEFORE(_xlfn.TEXTAFTER(getmp3[[#This Row],[description]], "Instagram Reel:"),CHAR(10)))</f>
        <v>#N/A</v>
      </c>
    </row>
    <row r="392" spans="1:21" x14ac:dyDescent="0.3">
      <c r="A392" t="s">
        <v>11</v>
      </c>
      <c r="B392" t="s">
        <v>2798</v>
      </c>
      <c r="C392" t="s">
        <v>2799</v>
      </c>
      <c r="D392" t="s">
        <v>2797</v>
      </c>
      <c r="E392" t="s">
        <v>16</v>
      </c>
      <c r="F392" t="s">
        <v>2801</v>
      </c>
      <c r="G392" t="s">
        <v>2802</v>
      </c>
      <c r="H392" t="s">
        <v>2803</v>
      </c>
      <c r="I392" t="s">
        <v>2804</v>
      </c>
      <c r="J392" t="str" cm="1">
        <f t="array" ref="J3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2" t="str">
        <f>_xlfn.TEXTBEFORE(getmp3[[#This Row],[Title]],{":","(","-"})</f>
        <v xml:space="preserve">Jurat </v>
      </c>
      <c r="L392" t="str">
        <f>_xlfn.TEXTBEFORE(_xlfn.TEXTAFTER(getmp3[[#This Row],[description]],{"Singer :","Artist:","Singer &amp; Lyrics:","Singer/Lyrics:","Singer"}),CHAR(10))</f>
        <v xml:space="preserve"> Zorawar Brar &amp; Harf Cheema</v>
      </c>
      <c r="M392" t="str" cm="1">
        <f t="array" ref="M3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392" t="e">
        <f>_xlfn.TEXTBEFORE(_xlfn.TEXTAFTER(getmp3[[#This Row],[description]],"Composer:"),CHAR(10))</f>
        <v>#N/A</v>
      </c>
      <c r="O392" t="str">
        <f>_xlfn.TEXTBEFORE(_xlfn.TEXTAFTER(getmp3[[#This Row],[description]],CHAR(10)&amp;"Music :"),CHAR(10))</f>
        <v xml:space="preserve"> Vikram Sangha </v>
      </c>
      <c r="P392" t="e">
        <f>_xlfn.TEXTBEFORE(_xlfn.TEXTAFTER(getmp3[[#This Row],[description]],CHAR(10)&amp;"Video:"),CHAR(10))</f>
        <v>#N/A</v>
      </c>
      <c r="Q392" s="1" t="e">
        <f>HYPERLINK(_xlfn.TEXTBEFORE(_xlfn.TEXTAFTER(getmp3[[#This Row],[description]],"YouTube Music:"),CHAR(10)))</f>
        <v>#N/A</v>
      </c>
      <c r="R392" s="1" t="e">
        <f>HYPERLINK(_xlfn.TEXTBEFORE(_xlfn.TEXTAFTER(getmp3[[#This Row],[description]],"Spotify:"),CHAR(10)))</f>
        <v>#N/A</v>
      </c>
      <c r="S392" s="1" t="e">
        <f>HYPERLINK(_xlfn.TEXTBEFORE(_xlfn.TEXTAFTER(getmp3[[#This Row],[description]],"Apple Music:"),CHAR(10)))</f>
        <v>#N/A</v>
      </c>
      <c r="T392" s="1" t="e">
        <f>HYPERLINK(_xlfn.TEXTBEFORE(_xlfn.TEXTAFTER(getmp3[[#This Row],[description]], "JioSaavn:"),CHAR(10)))</f>
        <v>#N/A</v>
      </c>
      <c r="U392" s="1" t="e">
        <f>HYPERLINK(_xlfn.TEXTBEFORE(_xlfn.TEXTAFTER(getmp3[[#This Row],[description]], "Instagram Reel:"),CHAR(10)))</f>
        <v>#N/A</v>
      </c>
    </row>
    <row r="393" spans="1:21" hidden="1" x14ac:dyDescent="0.3">
      <c r="A393" t="s">
        <v>11</v>
      </c>
      <c r="B393" t="s">
        <v>2806</v>
      </c>
      <c r="C393" t="s">
        <v>2807</v>
      </c>
      <c r="D393" t="s">
        <v>2805</v>
      </c>
      <c r="E393" t="s">
        <v>16</v>
      </c>
      <c r="F393" t="s">
        <v>97</v>
      </c>
      <c r="G393" t="s">
        <v>2809</v>
      </c>
      <c r="H393" t="s">
        <v>2810</v>
      </c>
      <c r="I393" t="s">
        <v>2811</v>
      </c>
      <c r="J393" t="str" cm="1">
        <f t="array" ref="J3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3" t="str">
        <f>_xlfn.TEXTBEFORE(getmp3[[#This Row],[Title]],{":","(","-"})</f>
        <v xml:space="preserve">ZOOM </v>
      </c>
      <c r="L393" t="str">
        <f>_xlfn.TEXTBEFORE(_xlfn.TEXTAFTER(getmp3[[#This Row],[description]],{"Singer: ","Artist:","Singer &amp; Lyrics:","Singer/Lyrics:","Singer"}),CHAR(10))</f>
        <v>Jass Manak</v>
      </c>
      <c r="M393" t="str" cm="1">
        <f t="array" ref="M3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93" t="str">
        <f>_xlfn.TEXTBEFORE(_xlfn.TEXTAFTER(getmp3[[#This Row],[description]],"Composer:"),CHAR(10))</f>
        <v xml:space="preserve"> Jass Manak </v>
      </c>
      <c r="O393" t="str">
        <f>_xlfn.TEXTBEFORE(_xlfn.TEXTAFTER(getmp3[[#This Row],[description]],CHAR(10)&amp;"Music:"),CHAR(10))</f>
        <v xml:space="preserve"> Rajat Nagpal</v>
      </c>
      <c r="P393" t="e">
        <f>_xlfn.TEXTBEFORE(_xlfn.TEXTAFTER(getmp3[[#This Row],[description]],CHAR(10)&amp;"Video:"),CHAR(10))</f>
        <v>#N/A</v>
      </c>
      <c r="Q393" s="1" t="e">
        <f>HYPERLINK(_xlfn.TEXTBEFORE(_xlfn.TEXTAFTER(getmp3[[#This Row],[description]],"YouTube Music:"),CHAR(10)))</f>
        <v>#N/A</v>
      </c>
      <c r="R393" s="1" t="e">
        <f>HYPERLINK(_xlfn.TEXTBEFORE(_xlfn.TEXTAFTER(getmp3[[#This Row],[description]],"Spotify:"),CHAR(10)))</f>
        <v>#N/A</v>
      </c>
      <c r="S393" s="1" t="e">
        <f>HYPERLINK(_xlfn.TEXTBEFORE(_xlfn.TEXTAFTER(getmp3[[#This Row],[description]],"Apple Music:"),CHAR(10)))</f>
        <v>#N/A</v>
      </c>
      <c r="T393" s="1" t="e">
        <f>HYPERLINK(_xlfn.TEXTBEFORE(_xlfn.TEXTAFTER(getmp3[[#This Row],[description]], "JioSaavn:"),CHAR(10)))</f>
        <v>#N/A</v>
      </c>
      <c r="U393" s="1" t="e">
        <f>HYPERLINK(_xlfn.TEXTBEFORE(_xlfn.TEXTAFTER(getmp3[[#This Row],[description]], "Instagram Reel:"),CHAR(10)))</f>
        <v>#N/A</v>
      </c>
    </row>
    <row r="394" spans="1:21" x14ac:dyDescent="0.3">
      <c r="A394" t="s">
        <v>11</v>
      </c>
      <c r="B394" t="s">
        <v>2813</v>
      </c>
      <c r="C394" t="s">
        <v>2814</v>
      </c>
      <c r="D394" t="s">
        <v>2812</v>
      </c>
      <c r="E394" t="s">
        <v>16</v>
      </c>
      <c r="F394" t="s">
        <v>738</v>
      </c>
      <c r="G394" t="s">
        <v>2816</v>
      </c>
      <c r="H394" t="s">
        <v>2817</v>
      </c>
      <c r="I394" t="s">
        <v>2818</v>
      </c>
      <c r="J394" t="str" cm="1">
        <f t="array" ref="J3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4" t="str">
        <f>_xlfn.TEXTBEFORE(getmp3[[#This Row],[Title]],{":","(","-"})</f>
        <v xml:space="preserve">Hass Ke </v>
      </c>
      <c r="L394" t="str">
        <f>_xlfn.TEXTBEFORE(_xlfn.TEXTAFTER(getmp3[[#This Row],[description]],{"Singer :","Artist:","Singer &amp; Lyrics:","Singer/Lyrics:","Singer"}),CHAR(10))</f>
        <v xml:space="preserve"> Satbir Aujla</v>
      </c>
      <c r="M394" t="str" cm="1">
        <f t="array" ref="M3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394" t="e">
        <f>_xlfn.TEXTBEFORE(_xlfn.TEXTAFTER(getmp3[[#This Row],[description]],"Composer:"),CHAR(10))</f>
        <v>#N/A</v>
      </c>
      <c r="O394" t="str">
        <f>_xlfn.TEXTBEFORE(_xlfn.TEXTAFTER(getmp3[[#This Row],[description]],CHAR(10)&amp;"Music :"),CHAR(10))</f>
        <v xml:space="preserve"> Jazz Dee</v>
      </c>
      <c r="P394" t="e">
        <f>_xlfn.TEXTBEFORE(_xlfn.TEXTAFTER(getmp3[[#This Row],[description]],CHAR(10)&amp;"Video:"),CHAR(10))</f>
        <v>#N/A</v>
      </c>
      <c r="Q394" s="1" t="e">
        <f>HYPERLINK(_xlfn.TEXTBEFORE(_xlfn.TEXTAFTER(getmp3[[#This Row],[description]],"YouTube Music:"),CHAR(10)))</f>
        <v>#N/A</v>
      </c>
      <c r="R394" s="1" t="e">
        <f>HYPERLINK(_xlfn.TEXTBEFORE(_xlfn.TEXTAFTER(getmp3[[#This Row],[description]],"Spotify:"),CHAR(10)))</f>
        <v>#N/A</v>
      </c>
      <c r="S394" s="1" t="e">
        <f>HYPERLINK(_xlfn.TEXTBEFORE(_xlfn.TEXTAFTER(getmp3[[#This Row],[description]],"Apple Music:"),CHAR(10)))</f>
        <v>#N/A</v>
      </c>
      <c r="T394" s="1" t="e">
        <f>HYPERLINK(_xlfn.TEXTBEFORE(_xlfn.TEXTAFTER(getmp3[[#This Row],[description]], "JioSaavn:"),CHAR(10)))</f>
        <v>#N/A</v>
      </c>
      <c r="U394" s="1" t="e">
        <f>HYPERLINK(_xlfn.TEXTBEFORE(_xlfn.TEXTAFTER(getmp3[[#This Row],[description]], "Instagram Reel:"),CHAR(10)))</f>
        <v>#N/A</v>
      </c>
    </row>
    <row r="395" spans="1:21" x14ac:dyDescent="0.3">
      <c r="A395" t="s">
        <v>11</v>
      </c>
      <c r="B395" t="s">
        <v>2820</v>
      </c>
      <c r="C395" t="s">
        <v>2821</v>
      </c>
      <c r="D395" t="s">
        <v>2819</v>
      </c>
      <c r="E395" t="s">
        <v>16</v>
      </c>
      <c r="F395" t="s">
        <v>885</v>
      </c>
      <c r="G395" t="s">
        <v>2823</v>
      </c>
      <c r="H395" t="s">
        <v>2824</v>
      </c>
      <c r="I395" t="s">
        <v>2825</v>
      </c>
      <c r="J395" t="str" cm="1">
        <f t="array" ref="J3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5" t="str">
        <f>_xlfn.TEXTBEFORE(getmp3[[#This Row],[Title]],{":","(","-"})</f>
        <v xml:space="preserve">Gede </v>
      </c>
      <c r="L395" t="str">
        <f>_xlfn.TEXTBEFORE(_xlfn.TEXTAFTER(getmp3[[#This Row],[description]],{"Singer :","Artist:","Singer &amp; Lyrics:","Singer/Lyrics:","Singer"}),CHAR(10))</f>
        <v xml:space="preserve"> Karan Randhawa, Simar Kaur</v>
      </c>
      <c r="M395" t="str" cm="1">
        <f t="array" ref="M3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395" t="str">
        <f>_xlfn.TEXTBEFORE(_xlfn.TEXTAFTER(getmp3[[#This Row],[description]],"Composer:"),CHAR(10))</f>
        <v xml:space="preserve"> Karan Randhawa , Micheal</v>
      </c>
      <c r="O395" t="str">
        <f>_xlfn.TEXTBEFORE(_xlfn.TEXTAFTER(getmp3[[#This Row],[description]],CHAR(10)&amp;"Music :"),CHAR(10))</f>
        <v xml:space="preserve"> Raka</v>
      </c>
      <c r="P395" t="e">
        <f>_xlfn.TEXTBEFORE(_xlfn.TEXTAFTER(getmp3[[#This Row],[description]],CHAR(10)&amp;"Video:"),CHAR(10))</f>
        <v>#N/A</v>
      </c>
      <c r="Q395" s="1" t="e">
        <f>HYPERLINK(_xlfn.TEXTBEFORE(_xlfn.TEXTAFTER(getmp3[[#This Row],[description]],"YouTube Music:"),CHAR(10)))</f>
        <v>#N/A</v>
      </c>
      <c r="R395" s="1" t="e">
        <f>HYPERLINK(_xlfn.TEXTBEFORE(_xlfn.TEXTAFTER(getmp3[[#This Row],[description]],"Spotify:"),CHAR(10)))</f>
        <v>#N/A</v>
      </c>
      <c r="S395" s="1" t="e">
        <f>HYPERLINK(_xlfn.TEXTBEFORE(_xlfn.TEXTAFTER(getmp3[[#This Row],[description]],"Apple Music:"),CHAR(10)))</f>
        <v>#N/A</v>
      </c>
      <c r="T395" s="1" t="e">
        <f>HYPERLINK(_xlfn.TEXTBEFORE(_xlfn.TEXTAFTER(getmp3[[#This Row],[description]], "JioSaavn:"),CHAR(10)))</f>
        <v>#N/A</v>
      </c>
      <c r="U395" s="1" t="e">
        <f>HYPERLINK(_xlfn.TEXTBEFORE(_xlfn.TEXTAFTER(getmp3[[#This Row],[description]], "Instagram Reel:"),CHAR(10)))</f>
        <v>#N/A</v>
      </c>
    </row>
    <row r="396" spans="1:21" x14ac:dyDescent="0.3">
      <c r="A396" t="s">
        <v>11</v>
      </c>
      <c r="B396" t="s">
        <v>2827</v>
      </c>
      <c r="C396" t="s">
        <v>2828</v>
      </c>
      <c r="D396" t="s">
        <v>2826</v>
      </c>
      <c r="E396" t="s">
        <v>16</v>
      </c>
      <c r="F396" t="s">
        <v>2830</v>
      </c>
      <c r="G396" t="s">
        <v>2831</v>
      </c>
      <c r="H396" t="s">
        <v>2832</v>
      </c>
      <c r="I396" t="s">
        <v>2833</v>
      </c>
      <c r="J396" t="str" cm="1">
        <f t="array" ref="J3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6" t="str">
        <f>_xlfn.TEXTBEFORE(getmp3[[#This Row],[Title]],{":","(","-"})</f>
        <v xml:space="preserve">Hawa Warga </v>
      </c>
      <c r="L396" t="str">
        <f>_xlfn.TEXTBEFORE(_xlfn.TEXTAFTER(getmp3[[#This Row],[description]],{"Singer :","Artist:","Singer &amp; Lyrics:","Singer/Lyrics:","Singer"}),CHAR(10))</f>
        <v xml:space="preserve"> Nishawn Bhullar</v>
      </c>
      <c r="M396" t="str" cm="1">
        <f t="array" ref="M3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Nishawn Bhullar &amp; Kaushal Kishore</v>
      </c>
      <c r="N396" t="e">
        <f>_xlfn.TEXTBEFORE(_xlfn.TEXTAFTER(getmp3[[#This Row],[description]],"Composer:"),CHAR(10))</f>
        <v>#N/A</v>
      </c>
      <c r="O396" t="e">
        <f>_xlfn.TEXTBEFORE(_xlfn.TEXTAFTER(getmp3[[#This Row],[description]],CHAR(10)&amp;"Music :"),CHAR(10))</f>
        <v>#N/A</v>
      </c>
      <c r="P396" t="e">
        <f>_xlfn.TEXTBEFORE(_xlfn.TEXTAFTER(getmp3[[#This Row],[description]],CHAR(10)&amp;"Video:"),CHAR(10))</f>
        <v>#N/A</v>
      </c>
      <c r="Q396" s="1" t="e">
        <f>HYPERLINK(_xlfn.TEXTBEFORE(_xlfn.TEXTAFTER(getmp3[[#This Row],[description]],"YouTube Music:"),CHAR(10)))</f>
        <v>#N/A</v>
      </c>
      <c r="R396" s="1" t="e">
        <f>HYPERLINK(_xlfn.TEXTBEFORE(_xlfn.TEXTAFTER(getmp3[[#This Row],[description]],"Spotify:"),CHAR(10)))</f>
        <v>#N/A</v>
      </c>
      <c r="S396" s="1" t="e">
        <f>HYPERLINK(_xlfn.TEXTBEFORE(_xlfn.TEXTAFTER(getmp3[[#This Row],[description]],"Apple Music:"),CHAR(10)))</f>
        <v>#N/A</v>
      </c>
      <c r="T396" s="1" t="e">
        <f>HYPERLINK(_xlfn.TEXTBEFORE(_xlfn.TEXTAFTER(getmp3[[#This Row],[description]], "JioSaavn:"),CHAR(10)))</f>
        <v>#N/A</v>
      </c>
      <c r="U396" s="1" t="e">
        <f>HYPERLINK(_xlfn.TEXTBEFORE(_xlfn.TEXTAFTER(getmp3[[#This Row],[description]], "Instagram Reel:"),CHAR(10)))</f>
        <v>#N/A</v>
      </c>
    </row>
    <row r="397" spans="1:21" x14ac:dyDescent="0.3">
      <c r="A397" t="s">
        <v>11</v>
      </c>
      <c r="B397" t="s">
        <v>2835</v>
      </c>
      <c r="C397" t="s">
        <v>2836</v>
      </c>
      <c r="D397" t="s">
        <v>2834</v>
      </c>
      <c r="E397" t="s">
        <v>16</v>
      </c>
      <c r="F397" t="s">
        <v>1534</v>
      </c>
      <c r="G397" t="s">
        <v>2838</v>
      </c>
      <c r="H397" t="s">
        <v>2839</v>
      </c>
      <c r="I397" t="s">
        <v>2840</v>
      </c>
      <c r="J397" t="str" cm="1">
        <f t="array" ref="J3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7" t="str">
        <f>_xlfn.TEXTBEFORE(getmp3[[#This Row],[Title]],{":","(","-"})</f>
        <v xml:space="preserve">Shaka Laka Boom Boom </v>
      </c>
      <c r="L397" t="str">
        <f>_xlfn.TEXTBEFORE(_xlfn.TEXTAFTER(getmp3[[#This Row],[description]],{"Singer :","Artist:","Singer &amp; Lyrics:","Singer/Lyrics:","Singer"}),CHAR(10))</f>
        <v xml:space="preserve"> Jass Manak &amp; Simar Kaur</v>
      </c>
      <c r="M397" t="str" cm="1">
        <f t="array" ref="M3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97" t="e">
        <f>_xlfn.TEXTBEFORE(_xlfn.TEXTAFTER(getmp3[[#This Row],[description]],"Composer:"),CHAR(10))</f>
        <v>#N/A</v>
      </c>
      <c r="O397" t="str">
        <f>_xlfn.TEXTBEFORE(_xlfn.TEXTAFTER(getmp3[[#This Row],[description]],CHAR(10)&amp;"Music :"),CHAR(10))</f>
        <v xml:space="preserve"> Deep Jandu</v>
      </c>
      <c r="P397" t="e">
        <f>_xlfn.TEXTBEFORE(_xlfn.TEXTAFTER(getmp3[[#This Row],[description]],CHAR(10)&amp;"Video:"),CHAR(10))</f>
        <v>#N/A</v>
      </c>
      <c r="Q397" s="1" t="e">
        <f>HYPERLINK(_xlfn.TEXTBEFORE(_xlfn.TEXTAFTER(getmp3[[#This Row],[description]],"YouTube Music:"),CHAR(10)))</f>
        <v>#N/A</v>
      </c>
      <c r="R397" s="1" t="e">
        <f>HYPERLINK(_xlfn.TEXTBEFORE(_xlfn.TEXTAFTER(getmp3[[#This Row],[description]],"Spotify:"),CHAR(10)))</f>
        <v>#N/A</v>
      </c>
      <c r="S397" s="1" t="e">
        <f>HYPERLINK(_xlfn.TEXTBEFORE(_xlfn.TEXTAFTER(getmp3[[#This Row],[description]],"Apple Music:"),CHAR(10)))</f>
        <v>#N/A</v>
      </c>
      <c r="T397" s="1" t="e">
        <f>HYPERLINK(_xlfn.TEXTBEFORE(_xlfn.TEXTAFTER(getmp3[[#This Row],[description]], "JioSaavn:"),CHAR(10)))</f>
        <v>#N/A</v>
      </c>
      <c r="U397" s="1" t="e">
        <f>HYPERLINK(_xlfn.TEXTBEFORE(_xlfn.TEXTAFTER(getmp3[[#This Row],[description]], "Instagram Reel:"),CHAR(10)))</f>
        <v>#N/A</v>
      </c>
    </row>
    <row r="398" spans="1:21" x14ac:dyDescent="0.3">
      <c r="A398" t="s">
        <v>11</v>
      </c>
      <c r="B398" t="s">
        <v>2842</v>
      </c>
      <c r="C398" t="s">
        <v>2843</v>
      </c>
      <c r="D398" t="s">
        <v>2841</v>
      </c>
      <c r="E398" t="s">
        <v>16</v>
      </c>
      <c r="F398" t="s">
        <v>1978</v>
      </c>
      <c r="G398" t="s">
        <v>2845</v>
      </c>
      <c r="H398" t="s">
        <v>2846</v>
      </c>
      <c r="I398" t="s">
        <v>2847</v>
      </c>
      <c r="J398" t="str" cm="1">
        <f t="array" ref="J3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8" t="str">
        <f>_xlfn.TEXTBEFORE(getmp3[[#This Row],[Title]],{":","(","-"})</f>
        <v xml:space="preserve">Dil Todne Se Pehle </v>
      </c>
      <c r="L398" t="str">
        <f>_xlfn.TEXTBEFORE(_xlfn.TEXTAFTER(getmp3[[#This Row],[description]],{"Singer :","Artist:","Singer &amp; Lyrics:","Singer/Lyrics:","Singer"}),CHAR(10))</f>
        <v xml:space="preserve"> Sunidhi Chauhan</v>
      </c>
      <c r="M398" t="str" cm="1">
        <f t="array" ref="M3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398" t="e">
        <f>_xlfn.TEXTBEFORE(_xlfn.TEXTAFTER(getmp3[[#This Row],[description]],"Composer:"),CHAR(10))</f>
        <v>#N/A</v>
      </c>
      <c r="O398" t="str">
        <f>_xlfn.TEXTBEFORE(_xlfn.TEXTAFTER(getmp3[[#This Row],[description]],CHAR(10)&amp;"Music :"),CHAR(10))</f>
        <v xml:space="preserve"> Sharry Nexus</v>
      </c>
      <c r="P398" t="e">
        <f>_xlfn.TEXTBEFORE(_xlfn.TEXTAFTER(getmp3[[#This Row],[description]],CHAR(10)&amp;"Video:"),CHAR(10))</f>
        <v>#N/A</v>
      </c>
      <c r="Q398" s="1" t="e">
        <f>HYPERLINK(_xlfn.TEXTBEFORE(_xlfn.TEXTAFTER(getmp3[[#This Row],[description]],"YouTube Music:"),CHAR(10)))</f>
        <v>#N/A</v>
      </c>
      <c r="R398" s="1" t="e">
        <f>HYPERLINK(_xlfn.TEXTBEFORE(_xlfn.TEXTAFTER(getmp3[[#This Row],[description]],"Spotify:"),CHAR(10)))</f>
        <v>#N/A</v>
      </c>
      <c r="S398" s="1" t="e">
        <f>HYPERLINK(_xlfn.TEXTBEFORE(_xlfn.TEXTAFTER(getmp3[[#This Row],[description]],"Apple Music:"),CHAR(10)))</f>
        <v>#N/A</v>
      </c>
      <c r="T398" s="1" t="e">
        <f>HYPERLINK(_xlfn.TEXTBEFORE(_xlfn.TEXTAFTER(getmp3[[#This Row],[description]], "JioSaavn:"),CHAR(10)))</f>
        <v>#N/A</v>
      </c>
      <c r="U398" s="1" t="e">
        <f>HYPERLINK(_xlfn.TEXTBEFORE(_xlfn.TEXTAFTER(getmp3[[#This Row],[description]], "Instagram Reel:"),CHAR(10)))</f>
        <v>#N/A</v>
      </c>
    </row>
    <row r="399" spans="1:21" x14ac:dyDescent="0.3">
      <c r="A399" t="s">
        <v>11</v>
      </c>
      <c r="B399" t="s">
        <v>2849</v>
      </c>
      <c r="C399" t="s">
        <v>2850</v>
      </c>
      <c r="D399" t="s">
        <v>2848</v>
      </c>
      <c r="E399" t="s">
        <v>16</v>
      </c>
      <c r="F399" t="s">
        <v>2852</v>
      </c>
      <c r="G399" t="s">
        <v>2853</v>
      </c>
      <c r="H399" t="s">
        <v>2854</v>
      </c>
      <c r="I399" t="s">
        <v>2855</v>
      </c>
      <c r="J399" t="str" cm="1">
        <f t="array" ref="J3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399" t="str">
        <f>_xlfn.TEXTBEFORE(getmp3[[#This Row],[Title]],{":","(","-"})</f>
        <v xml:space="preserve">Sultan </v>
      </c>
      <c r="L399" t="str">
        <f>IF(
    ISNUMBER(SEARCH("Singer", getmp3[[#This Row],[description]])),
    TRIM(_xlfn.TEXTBEFORE(_xlfn.TEXTAFTER(_xlfn.TEXTAFTER(getmp3[[#This Row],[description]], "Singer"), {":","-"}), CHAR(10), , , 1)),
    "NILL"
)</f>
        <v>Bhanu Pratap Agnihotri</v>
      </c>
      <c r="M399" t="str" cm="1">
        <f t="array" ref="M3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399" t="e">
        <f>_xlfn.TEXTBEFORE(_xlfn.TEXTAFTER(getmp3[[#This Row],[description]],"Composer:"),CHAR(10))</f>
        <v>#N/A</v>
      </c>
      <c r="O399" t="str">
        <f>_xlfn.TEXTBEFORE(_xlfn.TEXTAFTER(getmp3[[#This Row],[description]],CHAR(10)&amp;"Music :"),CHAR(10))</f>
        <v xml:space="preserve"> Baman &amp; Chand </v>
      </c>
      <c r="P399" t="e">
        <f>_xlfn.TEXTBEFORE(_xlfn.TEXTAFTER(getmp3[[#This Row],[description]],CHAR(10)&amp;"Video:"),CHAR(10))</f>
        <v>#N/A</v>
      </c>
      <c r="Q399" s="1" t="e">
        <f>HYPERLINK(_xlfn.TEXTBEFORE(_xlfn.TEXTAFTER(getmp3[[#This Row],[description]],"YouTube Music:"),CHAR(10)))</f>
        <v>#N/A</v>
      </c>
      <c r="R399" s="1" t="e">
        <f>HYPERLINK(_xlfn.TEXTBEFORE(_xlfn.TEXTAFTER(getmp3[[#This Row],[description]],"Spotify:"),CHAR(10)))</f>
        <v>#N/A</v>
      </c>
      <c r="S399" s="1" t="e">
        <f>HYPERLINK(_xlfn.TEXTBEFORE(_xlfn.TEXTAFTER(getmp3[[#This Row],[description]],"Apple Music:"),CHAR(10)))</f>
        <v>#N/A</v>
      </c>
      <c r="T399" s="1" t="e">
        <f>HYPERLINK(_xlfn.TEXTBEFORE(_xlfn.TEXTAFTER(getmp3[[#This Row],[description]], "JioSaavn:"),CHAR(10)))</f>
        <v>#N/A</v>
      </c>
      <c r="U399" s="1" t="e">
        <f>HYPERLINK(_xlfn.TEXTBEFORE(_xlfn.TEXTAFTER(getmp3[[#This Row],[description]], "Instagram Reel:"),CHAR(10)))</f>
        <v>#N/A</v>
      </c>
    </row>
    <row r="400" spans="1:21" x14ac:dyDescent="0.3">
      <c r="A400" t="s">
        <v>11</v>
      </c>
      <c r="B400" t="s">
        <v>2857</v>
      </c>
      <c r="C400" t="s">
        <v>2858</v>
      </c>
      <c r="D400" t="s">
        <v>2856</v>
      </c>
      <c r="E400" t="s">
        <v>16</v>
      </c>
      <c r="F400" t="s">
        <v>113</v>
      </c>
      <c r="G400" t="s">
        <v>2860</v>
      </c>
      <c r="H400" t="s">
        <v>2861</v>
      </c>
      <c r="I400" t="s">
        <v>2862</v>
      </c>
      <c r="J400" t="str" cm="1">
        <f t="array" ref="J4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0" t="str">
        <f>_xlfn.TEXTBEFORE(getmp3[[#This Row],[Title]],{":","(","-"})</f>
        <v xml:space="preserve">RAMBO </v>
      </c>
      <c r="L400" t="str">
        <f>_xlfn.TEXTBEFORE(_xlfn.TEXTAFTER(getmp3[[#This Row],[description]],{"Singer :","Artist:","Singer &amp; Lyrics:","Singer/Lyrics:","Singer"}),CHAR(10))</f>
        <v xml:space="preserve"> Karan Randhawa</v>
      </c>
      <c r="M400" t="str" cm="1">
        <f t="array" ref="M4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00" t="str">
        <f>_xlfn.TEXTBEFORE(_xlfn.TEXTAFTER(getmp3[[#This Row],[description]],"Composer:"),CHAR(10))</f>
        <v xml:space="preserve"> Karan Randhawa &amp; Micheal</v>
      </c>
      <c r="O400" t="str">
        <f>_xlfn.TEXTBEFORE(_xlfn.TEXTAFTER(getmp3[[#This Row],[description]],CHAR(10)&amp;"Music :"),CHAR(10))</f>
        <v xml:space="preserve"> Raka </v>
      </c>
      <c r="P400" t="e">
        <f>_xlfn.TEXTBEFORE(_xlfn.TEXTAFTER(getmp3[[#This Row],[description]],CHAR(10)&amp;"Video:"),CHAR(10))</f>
        <v>#N/A</v>
      </c>
      <c r="Q400" s="1" t="e">
        <f>HYPERLINK(_xlfn.TEXTBEFORE(_xlfn.TEXTAFTER(getmp3[[#This Row],[description]],"YouTube Music:"),CHAR(10)))</f>
        <v>#N/A</v>
      </c>
      <c r="R400" s="1" t="e">
        <f>HYPERLINK(_xlfn.TEXTBEFORE(_xlfn.TEXTAFTER(getmp3[[#This Row],[description]],"Spotify:"),CHAR(10)))</f>
        <v>#N/A</v>
      </c>
      <c r="S400" s="1" t="e">
        <f>HYPERLINK(_xlfn.TEXTBEFORE(_xlfn.TEXTAFTER(getmp3[[#This Row],[description]],"Apple Music:"),CHAR(10)))</f>
        <v>#N/A</v>
      </c>
      <c r="T400" s="1" t="e">
        <f>HYPERLINK(_xlfn.TEXTBEFORE(_xlfn.TEXTAFTER(getmp3[[#This Row],[description]], "JioSaavn:"),CHAR(10)))</f>
        <v>#N/A</v>
      </c>
      <c r="U400" s="1" t="e">
        <f>HYPERLINK(_xlfn.TEXTBEFORE(_xlfn.TEXTAFTER(getmp3[[#This Row],[description]], "Instagram Reel:"),CHAR(10)))</f>
        <v>#N/A</v>
      </c>
    </row>
    <row r="401" spans="1:21" x14ac:dyDescent="0.3">
      <c r="A401" t="s">
        <v>11</v>
      </c>
      <c r="B401" t="s">
        <v>2864</v>
      </c>
      <c r="C401" t="s">
        <v>2865</v>
      </c>
      <c r="D401" t="s">
        <v>2863</v>
      </c>
      <c r="E401" t="s">
        <v>16</v>
      </c>
      <c r="F401" t="s">
        <v>353</v>
      </c>
      <c r="G401" t="s">
        <v>2867</v>
      </c>
      <c r="H401" t="s">
        <v>2868</v>
      </c>
      <c r="I401" t="s">
        <v>2869</v>
      </c>
      <c r="J401" t="str" cm="1">
        <f t="array" ref="J4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1" t="str">
        <f>_xlfn.TEXTBEFORE(getmp3[[#This Row],[Title]],{":","(","-"})</f>
        <v xml:space="preserve">STARBOY </v>
      </c>
      <c r="L401" t="str">
        <f>IF(
    ISNUMBER(SEARCH("Singer", getmp3[[#This Row],[description]])),
    TRIM(_xlfn.TEXTBEFORE(_xlfn.TEXTAFTER(_xlfn.TEXTAFTER(getmp3[[#This Row],[description]], "Singer"), {":","-"}), CHAR(10), , , 1)),
    "NILL"
)</f>
        <v>Jass Manak</v>
      </c>
      <c r="M401" t="str" cm="1">
        <f t="array" ref="M4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1" t="e">
        <f>_xlfn.TEXTBEFORE(_xlfn.TEXTAFTER(getmp3[[#This Row],[description]],"Composer:"),CHAR(10))</f>
        <v>#N/A</v>
      </c>
      <c r="O401" t="e">
        <f>_xlfn.TEXTBEFORE(_xlfn.TEXTAFTER(getmp3[[#This Row],[description]],CHAR(10)&amp;"Music :"),CHAR(10))</f>
        <v>#N/A</v>
      </c>
      <c r="P401" t="e">
        <f>_xlfn.TEXTBEFORE(_xlfn.TEXTAFTER(getmp3[[#This Row],[description]],CHAR(10)&amp;"Video:"),CHAR(10))</f>
        <v>#N/A</v>
      </c>
      <c r="Q401" s="1" t="e">
        <f>HYPERLINK(_xlfn.TEXTBEFORE(_xlfn.TEXTAFTER(getmp3[[#This Row],[description]],"YouTube Music:"),CHAR(10)))</f>
        <v>#N/A</v>
      </c>
      <c r="R401" s="1" t="e">
        <f>HYPERLINK(_xlfn.TEXTBEFORE(_xlfn.TEXTAFTER(getmp3[[#This Row],[description]],"Spotify:"),CHAR(10)))</f>
        <v>#N/A</v>
      </c>
      <c r="S401" s="1" t="e">
        <f>HYPERLINK(_xlfn.TEXTBEFORE(_xlfn.TEXTAFTER(getmp3[[#This Row],[description]],"Apple Music:"),CHAR(10)))</f>
        <v>#N/A</v>
      </c>
      <c r="T401" s="1" t="e">
        <f>HYPERLINK(_xlfn.TEXTBEFORE(_xlfn.TEXTAFTER(getmp3[[#This Row],[description]], "JioSaavn:"),CHAR(10)))</f>
        <v>#N/A</v>
      </c>
      <c r="U401" s="1" t="e">
        <f>HYPERLINK(_xlfn.TEXTBEFORE(_xlfn.TEXTAFTER(getmp3[[#This Row],[description]], "Instagram Reel:"),CHAR(10)))</f>
        <v>#N/A</v>
      </c>
    </row>
    <row r="402" spans="1:21" x14ac:dyDescent="0.3">
      <c r="A402" t="s">
        <v>11</v>
      </c>
      <c r="B402" t="s">
        <v>2871</v>
      </c>
      <c r="C402" t="s">
        <v>2872</v>
      </c>
      <c r="D402" t="s">
        <v>2870</v>
      </c>
      <c r="E402" t="s">
        <v>16</v>
      </c>
      <c r="F402" t="s">
        <v>285</v>
      </c>
      <c r="G402" t="s">
        <v>2874</v>
      </c>
      <c r="H402" t="s">
        <v>2875</v>
      </c>
      <c r="I402" t="s">
        <v>433</v>
      </c>
      <c r="J402" t="str" cm="1">
        <f t="array" ref="J4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2" t="str">
        <f>_xlfn.TEXTBEFORE(getmp3[[#This Row],[Title]],{":","(","-"})</f>
        <v xml:space="preserve">Teri Ho Gayi Aa </v>
      </c>
      <c r="L402" t="str">
        <f>IF(
    ISNUMBER(SEARCH("Singer", getmp3[[#This Row],[description]])),
    TRIM(_xlfn.TEXTBEFORE(_xlfn.TEXTAFTER(_xlfn.TEXTAFTER(getmp3[[#This Row],[description]], "Singer"), {":","-"}), CHAR(10), , , 1)),
    "NILL"
)</f>
        <v>Jass Manak</v>
      </c>
      <c r="M402" t="str" cm="1">
        <f t="array" ref="M4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2" t="e">
        <f>_xlfn.TEXTBEFORE(_xlfn.TEXTAFTER(getmp3[[#This Row],[description]],"Composer:"),CHAR(10))</f>
        <v>#N/A</v>
      </c>
      <c r="O402" t="e">
        <f>_xlfn.TEXTBEFORE(_xlfn.TEXTAFTER(getmp3[[#This Row],[description]],CHAR(10)&amp;"Music :"),CHAR(10))</f>
        <v>#N/A</v>
      </c>
      <c r="P402" t="e">
        <f>_xlfn.TEXTBEFORE(_xlfn.TEXTAFTER(getmp3[[#This Row],[description]],CHAR(10)&amp;"Video:"),CHAR(10))</f>
        <v>#N/A</v>
      </c>
      <c r="Q402" s="1" t="e">
        <f>HYPERLINK(_xlfn.TEXTBEFORE(_xlfn.TEXTAFTER(getmp3[[#This Row],[description]],"YouTube Music:"),CHAR(10)))</f>
        <v>#N/A</v>
      </c>
      <c r="R402" s="1" t="e">
        <f>HYPERLINK(_xlfn.TEXTBEFORE(_xlfn.TEXTAFTER(getmp3[[#This Row],[description]],"Spotify:"),CHAR(10)))</f>
        <v>#N/A</v>
      </c>
      <c r="S402" s="1" t="e">
        <f>HYPERLINK(_xlfn.TEXTBEFORE(_xlfn.TEXTAFTER(getmp3[[#This Row],[description]],"Apple Music:"),CHAR(10)))</f>
        <v>#N/A</v>
      </c>
      <c r="T402" s="1" t="e">
        <f>HYPERLINK(_xlfn.TEXTBEFORE(_xlfn.TEXTAFTER(getmp3[[#This Row],[description]], "JioSaavn:"),CHAR(10)))</f>
        <v>#N/A</v>
      </c>
      <c r="U402" s="1" t="e">
        <f>HYPERLINK(_xlfn.TEXTBEFORE(_xlfn.TEXTAFTER(getmp3[[#This Row],[description]], "Instagram Reel:"),CHAR(10)))</f>
        <v>#N/A</v>
      </c>
    </row>
    <row r="403" spans="1:21" x14ac:dyDescent="0.3">
      <c r="A403" t="s">
        <v>11</v>
      </c>
      <c r="B403" t="s">
        <v>2877</v>
      </c>
      <c r="C403" t="s">
        <v>2872</v>
      </c>
      <c r="D403" t="s">
        <v>2876</v>
      </c>
      <c r="E403" t="s">
        <v>16</v>
      </c>
      <c r="F403" t="s">
        <v>2650</v>
      </c>
      <c r="G403" t="s">
        <v>2879</v>
      </c>
      <c r="H403" t="s">
        <v>2880</v>
      </c>
      <c r="I403" t="s">
        <v>2881</v>
      </c>
      <c r="J403" t="str" cm="1">
        <f t="array" ref="J4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3" t="str">
        <f>_xlfn.TEXTBEFORE(getmp3[[#This Row],[Title]],{":","(","-"})</f>
        <v xml:space="preserve">YUMMY </v>
      </c>
      <c r="L403" t="str">
        <f>IF(
    ISNUMBER(SEARCH("Singer", getmp3[[#This Row],[description]])),
    TRIM(_xlfn.TEXTBEFORE(_xlfn.TEXTAFTER(_xlfn.TEXTAFTER(getmp3[[#This Row],[description]], "Singer"), {":","-"}), CHAR(10), , , 1)),
    "NILL"
)</f>
        <v>Jass Manak</v>
      </c>
      <c r="M403" t="str" cm="1">
        <f t="array" ref="M4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3" t="e">
        <f>_xlfn.TEXTBEFORE(_xlfn.TEXTAFTER(getmp3[[#This Row],[description]],"Composer:"),CHAR(10))</f>
        <v>#N/A</v>
      </c>
      <c r="O403" t="e">
        <f>_xlfn.TEXTBEFORE(_xlfn.TEXTAFTER(getmp3[[#This Row],[description]],CHAR(10)&amp;"Music :"),CHAR(10))</f>
        <v>#N/A</v>
      </c>
      <c r="P403" t="e">
        <f>_xlfn.TEXTBEFORE(_xlfn.TEXTAFTER(getmp3[[#This Row],[description]],CHAR(10)&amp;"Video:"),CHAR(10))</f>
        <v>#N/A</v>
      </c>
      <c r="Q403" s="1" t="e">
        <f>HYPERLINK(_xlfn.TEXTBEFORE(_xlfn.TEXTAFTER(getmp3[[#This Row],[description]],"YouTube Music:"),CHAR(10)))</f>
        <v>#N/A</v>
      </c>
      <c r="R403" s="1" t="e">
        <f>HYPERLINK(_xlfn.TEXTBEFORE(_xlfn.TEXTAFTER(getmp3[[#This Row],[description]],"Spotify:"),CHAR(10)))</f>
        <v>#N/A</v>
      </c>
      <c r="S403" s="1" t="e">
        <f>HYPERLINK(_xlfn.TEXTBEFORE(_xlfn.TEXTAFTER(getmp3[[#This Row],[description]],"Apple Music:"),CHAR(10)))</f>
        <v>#N/A</v>
      </c>
      <c r="T403" s="1" t="e">
        <f>HYPERLINK(_xlfn.TEXTBEFORE(_xlfn.TEXTAFTER(getmp3[[#This Row],[description]], "JioSaavn:"),CHAR(10)))</f>
        <v>#N/A</v>
      </c>
      <c r="U403" s="1" t="e">
        <f>HYPERLINK(_xlfn.TEXTBEFORE(_xlfn.TEXTAFTER(getmp3[[#This Row],[description]], "Instagram Reel:"),CHAR(10)))</f>
        <v>#N/A</v>
      </c>
    </row>
    <row r="404" spans="1:21" x14ac:dyDescent="0.3">
      <c r="A404" t="s">
        <v>11</v>
      </c>
      <c r="B404" t="s">
        <v>2883</v>
      </c>
      <c r="C404" t="s">
        <v>2884</v>
      </c>
      <c r="D404" t="s">
        <v>2882</v>
      </c>
      <c r="E404" t="s">
        <v>16</v>
      </c>
      <c r="F404" t="s">
        <v>2686</v>
      </c>
      <c r="G404" t="s">
        <v>2886</v>
      </c>
      <c r="H404" t="s">
        <v>2887</v>
      </c>
      <c r="I404" t="s">
        <v>2888</v>
      </c>
      <c r="J404" t="str" cm="1">
        <f t="array" ref="J4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4" t="str">
        <f>_xlfn.TEXTBEFORE(getmp3[[#This Row],[Title]],{":","(","-"})</f>
        <v xml:space="preserve">KAMI </v>
      </c>
      <c r="L404" t="str">
        <f>IF(
    ISNUMBER(SEARCH("Singer", getmp3[[#This Row],[description]])),
    TRIM(_xlfn.TEXTBEFORE(_xlfn.TEXTAFTER(_xlfn.TEXTAFTER(getmp3[[#This Row],[description]], "Singer"), {":","-"}), CHAR(10), , , 1)),
    "NILL"
)</f>
        <v>Jass Manak</v>
      </c>
      <c r="M404" t="str" cm="1">
        <f t="array" ref="M4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4" t="e">
        <f>_xlfn.TEXTBEFORE(_xlfn.TEXTAFTER(getmp3[[#This Row],[description]],"Composer:"),CHAR(10))</f>
        <v>#N/A</v>
      </c>
      <c r="O404" t="e">
        <f>_xlfn.TEXTBEFORE(_xlfn.TEXTAFTER(getmp3[[#This Row],[description]],CHAR(10)&amp;"Music :"),CHAR(10))</f>
        <v>#N/A</v>
      </c>
      <c r="P404" t="e">
        <f>_xlfn.TEXTBEFORE(_xlfn.TEXTAFTER(getmp3[[#This Row],[description]],CHAR(10)&amp;"Video:"),CHAR(10))</f>
        <v>#N/A</v>
      </c>
      <c r="Q404" s="1" t="e">
        <f>HYPERLINK(_xlfn.TEXTBEFORE(_xlfn.TEXTAFTER(getmp3[[#This Row],[description]],"YouTube Music:"),CHAR(10)))</f>
        <v>#N/A</v>
      </c>
      <c r="R404" s="1" t="e">
        <f>HYPERLINK(_xlfn.TEXTBEFORE(_xlfn.TEXTAFTER(getmp3[[#This Row],[description]],"Spotify:"),CHAR(10)))</f>
        <v>#N/A</v>
      </c>
      <c r="S404" s="1" t="e">
        <f>HYPERLINK(_xlfn.TEXTBEFORE(_xlfn.TEXTAFTER(getmp3[[#This Row],[description]],"Apple Music:"),CHAR(10)))</f>
        <v>#N/A</v>
      </c>
      <c r="T404" s="1" t="e">
        <f>HYPERLINK(_xlfn.TEXTBEFORE(_xlfn.TEXTAFTER(getmp3[[#This Row],[description]], "JioSaavn:"),CHAR(10)))</f>
        <v>#N/A</v>
      </c>
      <c r="U404" s="1" t="e">
        <f>HYPERLINK(_xlfn.TEXTBEFORE(_xlfn.TEXTAFTER(getmp3[[#This Row],[description]], "Instagram Reel:"),CHAR(10)))</f>
        <v>#N/A</v>
      </c>
    </row>
    <row r="405" spans="1:21" x14ac:dyDescent="0.3">
      <c r="A405" t="s">
        <v>11</v>
      </c>
      <c r="B405" t="s">
        <v>2890</v>
      </c>
      <c r="C405" t="s">
        <v>2891</v>
      </c>
      <c r="D405" t="s">
        <v>2889</v>
      </c>
      <c r="E405" t="s">
        <v>16</v>
      </c>
      <c r="F405" t="s">
        <v>485</v>
      </c>
      <c r="G405" t="s">
        <v>2893</v>
      </c>
      <c r="H405" t="s">
        <v>2894</v>
      </c>
      <c r="I405" t="s">
        <v>2895</v>
      </c>
      <c r="J405" t="str" cm="1">
        <f t="array" ref="J4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5" t="str">
        <f>_xlfn.TEXTBEFORE(getmp3[[#This Row],[Title]],{":","(","-"})</f>
        <v xml:space="preserve">MAR GAYI </v>
      </c>
      <c r="L405" t="str">
        <f>IF(
    ISNUMBER(SEARCH("Singer", getmp3[[#This Row],[description]])),
    TRIM(_xlfn.TEXTBEFORE(_xlfn.TEXTAFTER(_xlfn.TEXTAFTER(getmp3[[#This Row],[description]], "Singer"), {":","-"}), CHAR(10), , , 1)),
    "NILL"
)</f>
        <v>Jass Manak</v>
      </c>
      <c r="M405" t="str" cm="1">
        <f t="array" ref="M4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5" t="e">
        <f>_xlfn.TEXTBEFORE(_xlfn.TEXTAFTER(getmp3[[#This Row],[description]],"Composer:"),CHAR(10))</f>
        <v>#N/A</v>
      </c>
      <c r="O405" t="e">
        <f>_xlfn.TEXTBEFORE(_xlfn.TEXTAFTER(getmp3[[#This Row],[description]],CHAR(10)&amp;"Music :"),CHAR(10))</f>
        <v>#N/A</v>
      </c>
      <c r="P405" t="e">
        <f>_xlfn.TEXTBEFORE(_xlfn.TEXTAFTER(getmp3[[#This Row],[description]],CHAR(10)&amp;"Video:"),CHAR(10))</f>
        <v>#N/A</v>
      </c>
      <c r="Q405" s="1" t="e">
        <f>HYPERLINK(_xlfn.TEXTBEFORE(_xlfn.TEXTAFTER(getmp3[[#This Row],[description]],"YouTube Music:"),CHAR(10)))</f>
        <v>#N/A</v>
      </c>
      <c r="R405" s="1" t="e">
        <f>HYPERLINK(_xlfn.TEXTBEFORE(_xlfn.TEXTAFTER(getmp3[[#This Row],[description]],"Spotify:"),CHAR(10)))</f>
        <v>#N/A</v>
      </c>
      <c r="S405" s="1" t="e">
        <f>HYPERLINK(_xlfn.TEXTBEFORE(_xlfn.TEXTAFTER(getmp3[[#This Row],[description]],"Apple Music:"),CHAR(10)))</f>
        <v>#N/A</v>
      </c>
      <c r="T405" s="1" t="e">
        <f>HYPERLINK(_xlfn.TEXTBEFORE(_xlfn.TEXTAFTER(getmp3[[#This Row],[description]], "JioSaavn:"),CHAR(10)))</f>
        <v>#N/A</v>
      </c>
      <c r="U405" s="1" t="e">
        <f>HYPERLINK(_xlfn.TEXTBEFORE(_xlfn.TEXTAFTER(getmp3[[#This Row],[description]], "Instagram Reel:"),CHAR(10)))</f>
        <v>#N/A</v>
      </c>
    </row>
    <row r="406" spans="1:21" x14ac:dyDescent="0.3">
      <c r="A406" t="s">
        <v>11</v>
      </c>
      <c r="B406" t="s">
        <v>2897</v>
      </c>
      <c r="C406" t="s">
        <v>2898</v>
      </c>
      <c r="D406" t="s">
        <v>2896</v>
      </c>
      <c r="E406" t="s">
        <v>16</v>
      </c>
      <c r="F406" t="s">
        <v>2900</v>
      </c>
      <c r="G406" t="s">
        <v>2901</v>
      </c>
      <c r="H406" t="s">
        <v>2902</v>
      </c>
      <c r="I406" t="s">
        <v>2903</v>
      </c>
      <c r="J406" t="str" cm="1">
        <f t="array" ref="J4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6" t="str">
        <f>_xlfn.TEXTBEFORE(getmp3[[#This Row],[Title]],{":","(","-"})</f>
        <v xml:space="preserve">JAAN LE RAKHI </v>
      </c>
      <c r="L406" t="str">
        <f>IF(
    ISNUMBER(SEARCH("Singer", getmp3[[#This Row],[description]])),
    TRIM(_xlfn.TEXTBEFORE(_xlfn.TEXTAFTER(_xlfn.TEXTAFTER(getmp3[[#This Row],[description]], "Singer"), {":","-"}), CHAR(10), , , 1)),
    "NILL"
)</f>
        <v>Jass Manak</v>
      </c>
      <c r="M406" t="str" cm="1">
        <f t="array" ref="M4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6" t="e">
        <f>_xlfn.TEXTBEFORE(_xlfn.TEXTAFTER(getmp3[[#This Row],[description]],"Composer:"),CHAR(10))</f>
        <v>#N/A</v>
      </c>
      <c r="O406" t="e">
        <f>_xlfn.TEXTBEFORE(_xlfn.TEXTAFTER(getmp3[[#This Row],[description]],CHAR(10)&amp;"Music :"),CHAR(10))</f>
        <v>#N/A</v>
      </c>
      <c r="P406" t="e">
        <f>_xlfn.TEXTBEFORE(_xlfn.TEXTAFTER(getmp3[[#This Row],[description]],CHAR(10)&amp;"Video:"),CHAR(10))</f>
        <v>#N/A</v>
      </c>
      <c r="Q406" s="1" t="e">
        <f>HYPERLINK(_xlfn.TEXTBEFORE(_xlfn.TEXTAFTER(getmp3[[#This Row],[description]],"YouTube Music:"),CHAR(10)))</f>
        <v>#N/A</v>
      </c>
      <c r="R406" s="1" t="e">
        <f>HYPERLINK(_xlfn.TEXTBEFORE(_xlfn.TEXTAFTER(getmp3[[#This Row],[description]],"Spotify:"),CHAR(10)))</f>
        <v>#N/A</v>
      </c>
      <c r="S406" s="1" t="e">
        <f>HYPERLINK(_xlfn.TEXTBEFORE(_xlfn.TEXTAFTER(getmp3[[#This Row],[description]],"Apple Music:"),CHAR(10)))</f>
        <v>#N/A</v>
      </c>
      <c r="T406" s="1" t="e">
        <f>HYPERLINK(_xlfn.TEXTBEFORE(_xlfn.TEXTAFTER(getmp3[[#This Row],[description]], "JioSaavn:"),CHAR(10)))</f>
        <v>#N/A</v>
      </c>
      <c r="U406" s="1" t="e">
        <f>HYPERLINK(_xlfn.TEXTBEFORE(_xlfn.TEXTAFTER(getmp3[[#This Row],[description]], "Instagram Reel:"),CHAR(10)))</f>
        <v>#N/A</v>
      </c>
    </row>
    <row r="407" spans="1:21" x14ac:dyDescent="0.3">
      <c r="A407" t="s">
        <v>11</v>
      </c>
      <c r="B407" t="s">
        <v>2905</v>
      </c>
      <c r="C407" t="s">
        <v>2906</v>
      </c>
      <c r="D407" t="s">
        <v>2904</v>
      </c>
      <c r="E407" t="s">
        <v>16</v>
      </c>
      <c r="F407" t="s">
        <v>1869</v>
      </c>
      <c r="G407" t="s">
        <v>2908</v>
      </c>
      <c r="H407" t="s">
        <v>2909</v>
      </c>
      <c r="I407" t="s">
        <v>2910</v>
      </c>
      <c r="J407" t="str" cm="1">
        <f t="array" ref="J4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7" t="str">
        <f>_xlfn.TEXTBEFORE(getmp3[[#This Row],[Title]],{":","(","-"})</f>
        <v xml:space="preserve">TAJ MAHAL </v>
      </c>
      <c r="L407" t="str">
        <f>IF(
    ISNUMBER(SEARCH("Singer", getmp3[[#This Row],[description]])),
    TRIM(_xlfn.TEXTBEFORE(_xlfn.TEXTAFTER(_xlfn.TEXTAFTER(getmp3[[#This Row],[description]], "Singer"), {":","-"}), CHAR(10), , , 1)),
    "NILL"
)</f>
        <v>Jass Manak</v>
      </c>
      <c r="M407" t="str" cm="1">
        <f t="array" ref="M4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7" t="e">
        <f>_xlfn.TEXTBEFORE(_xlfn.TEXTAFTER(getmp3[[#This Row],[description]],"Composer:"),CHAR(10))</f>
        <v>#N/A</v>
      </c>
      <c r="O407" t="e">
        <f>_xlfn.TEXTBEFORE(_xlfn.TEXTAFTER(getmp3[[#This Row],[description]],CHAR(10)&amp;"Music :"),CHAR(10))</f>
        <v>#N/A</v>
      </c>
      <c r="P407" t="e">
        <f>_xlfn.TEXTBEFORE(_xlfn.TEXTAFTER(getmp3[[#This Row],[description]],CHAR(10)&amp;"Video:"),CHAR(10))</f>
        <v>#N/A</v>
      </c>
      <c r="Q407" s="1" t="e">
        <f>HYPERLINK(_xlfn.TEXTBEFORE(_xlfn.TEXTAFTER(getmp3[[#This Row],[description]],"YouTube Music:"),CHAR(10)))</f>
        <v>#N/A</v>
      </c>
      <c r="R407" s="1" t="e">
        <f>HYPERLINK(_xlfn.TEXTBEFORE(_xlfn.TEXTAFTER(getmp3[[#This Row],[description]],"Spotify:"),CHAR(10)))</f>
        <v>#N/A</v>
      </c>
      <c r="S407" s="1" t="e">
        <f>HYPERLINK(_xlfn.TEXTBEFORE(_xlfn.TEXTAFTER(getmp3[[#This Row],[description]],"Apple Music:"),CHAR(10)))</f>
        <v>#N/A</v>
      </c>
      <c r="T407" s="1" t="e">
        <f>HYPERLINK(_xlfn.TEXTBEFORE(_xlfn.TEXTAFTER(getmp3[[#This Row],[description]], "JioSaavn:"),CHAR(10)))</f>
        <v>#N/A</v>
      </c>
      <c r="U407" s="1" t="e">
        <f>HYPERLINK(_xlfn.TEXTBEFORE(_xlfn.TEXTAFTER(getmp3[[#This Row],[description]], "Instagram Reel:"),CHAR(10)))</f>
        <v>#N/A</v>
      </c>
    </row>
    <row r="408" spans="1:21" x14ac:dyDescent="0.3">
      <c r="A408" t="s">
        <v>11</v>
      </c>
      <c r="B408" t="s">
        <v>2912</v>
      </c>
      <c r="C408" t="s">
        <v>2913</v>
      </c>
      <c r="D408" t="s">
        <v>2911</v>
      </c>
      <c r="E408" t="s">
        <v>16</v>
      </c>
      <c r="F408" t="s">
        <v>2915</v>
      </c>
      <c r="G408" t="s">
        <v>2916</v>
      </c>
      <c r="H408" t="s">
        <v>2917</v>
      </c>
      <c r="I408" t="s">
        <v>2918</v>
      </c>
      <c r="J408" t="str" cm="1">
        <f t="array" ref="J4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8" t="str">
        <f>_xlfn.TEXTBEFORE(getmp3[[#This Row],[Title]],{":","(","-"})</f>
        <v xml:space="preserve">Bad Munda </v>
      </c>
      <c r="L408" t="str">
        <f>IF(
    ISNUMBER(SEARCH("Singer", getmp3[[#This Row],[description]])),
    TRIM(_xlfn.TEXTBEFORE(_xlfn.TEXTAFTER(_xlfn.TEXTAFTER(getmp3[[#This Row],[description]], "Singer"), {":","-"}), CHAR(10), , , 1)),
    "NILL"
)</f>
        <v>Jass Manak</v>
      </c>
      <c r="M408" t="str" cm="1">
        <f t="array" ref="M4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8" t="e">
        <f>_xlfn.TEXTBEFORE(_xlfn.TEXTAFTER(getmp3[[#This Row],[description]],"Composer:"),CHAR(10))</f>
        <v>#N/A</v>
      </c>
      <c r="O408" t="e">
        <f>_xlfn.TEXTBEFORE(_xlfn.TEXTAFTER(getmp3[[#This Row],[description]],CHAR(10)&amp;"Music :"),CHAR(10))</f>
        <v>#N/A</v>
      </c>
      <c r="P408" t="e">
        <f>_xlfn.TEXTBEFORE(_xlfn.TEXTAFTER(getmp3[[#This Row],[description]],CHAR(10)&amp;"Video:"),CHAR(10))</f>
        <v>#N/A</v>
      </c>
      <c r="Q408" s="1" t="e">
        <f>HYPERLINK(_xlfn.TEXTBEFORE(_xlfn.TEXTAFTER(getmp3[[#This Row],[description]],"YouTube Music:"),CHAR(10)))</f>
        <v>#N/A</v>
      </c>
      <c r="R408" s="1" t="e">
        <f>HYPERLINK(_xlfn.TEXTBEFORE(_xlfn.TEXTAFTER(getmp3[[#This Row],[description]],"Spotify:"),CHAR(10)))</f>
        <v>#N/A</v>
      </c>
      <c r="S408" s="1" t="e">
        <f>HYPERLINK(_xlfn.TEXTBEFORE(_xlfn.TEXTAFTER(getmp3[[#This Row],[description]],"Apple Music:"),CHAR(10)))</f>
        <v>#N/A</v>
      </c>
      <c r="T408" s="1" t="e">
        <f>HYPERLINK(_xlfn.TEXTBEFORE(_xlfn.TEXTAFTER(getmp3[[#This Row],[description]], "JioSaavn:"),CHAR(10)))</f>
        <v>#N/A</v>
      </c>
      <c r="U408" s="1" t="e">
        <f>HYPERLINK(_xlfn.TEXTBEFORE(_xlfn.TEXTAFTER(getmp3[[#This Row],[description]], "Instagram Reel:"),CHAR(10)))</f>
        <v>#N/A</v>
      </c>
    </row>
    <row r="409" spans="1:21" x14ac:dyDescent="0.3">
      <c r="A409" t="s">
        <v>11</v>
      </c>
      <c r="B409" t="s">
        <v>2920</v>
      </c>
      <c r="C409" t="s">
        <v>2921</v>
      </c>
      <c r="D409" t="s">
        <v>2919</v>
      </c>
      <c r="E409" t="s">
        <v>16</v>
      </c>
      <c r="F409" t="s">
        <v>818</v>
      </c>
      <c r="G409" t="s">
        <v>2923</v>
      </c>
      <c r="H409" t="s">
        <v>2924</v>
      </c>
      <c r="I409" t="s">
        <v>2925</v>
      </c>
      <c r="J409" t="str" cm="1">
        <f t="array" ref="J4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09" t="str">
        <f>_xlfn.TEXTBEFORE(getmp3[[#This Row],[Title]],{":","(","-"})</f>
        <v xml:space="preserve">BAD MUNDA </v>
      </c>
      <c r="L409" t="str">
        <f>_xlfn.TEXTBEFORE(_xlfn.TEXTAFTER(getmp3[[#This Row],[description]],{"Singer:","Artist:","Singer &amp; Lyrics:","Singer/Lyrics:","Singer","Singer :"}),CHAR(10))</f>
        <v xml:space="preserve"> Jass Manak</v>
      </c>
      <c r="M409" t="str" cm="1">
        <f t="array" ref="M4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09" t="e">
        <f>_xlfn.TEXTBEFORE(_xlfn.TEXTAFTER(getmp3[[#This Row],[description]],"Composer:"),CHAR(10))</f>
        <v>#N/A</v>
      </c>
      <c r="O409" t="str">
        <f>_xlfn.TEXTBEFORE(_xlfn.TEXTAFTER(getmp3[[#This Row],[description]],CHAR(10)&amp;"Music :"),CHAR(10))</f>
        <v xml:space="preserve"> Deep Jandu </v>
      </c>
      <c r="P409" t="e">
        <f>_xlfn.TEXTBEFORE(_xlfn.TEXTAFTER(getmp3[[#This Row],[description]],CHAR(10)&amp;"Video:"),CHAR(10))</f>
        <v>#N/A</v>
      </c>
      <c r="Q409" s="1" t="e">
        <f>HYPERLINK(_xlfn.TEXTBEFORE(_xlfn.TEXTAFTER(getmp3[[#This Row],[description]],"YouTube Music:"),CHAR(10)))</f>
        <v>#N/A</v>
      </c>
      <c r="R409" s="1" t="e">
        <f>HYPERLINK(_xlfn.TEXTBEFORE(_xlfn.TEXTAFTER(getmp3[[#This Row],[description]],"Spotify:"),CHAR(10)))</f>
        <v>#N/A</v>
      </c>
      <c r="S409" s="1" t="e">
        <f>HYPERLINK(_xlfn.TEXTBEFORE(_xlfn.TEXTAFTER(getmp3[[#This Row],[description]],"Apple Music:"),CHAR(10)))</f>
        <v>#N/A</v>
      </c>
      <c r="T409" s="1" t="e">
        <f>HYPERLINK(_xlfn.TEXTBEFORE(_xlfn.TEXTAFTER(getmp3[[#This Row],[description]], "JioSaavn:"),CHAR(10)))</f>
        <v>#N/A</v>
      </c>
      <c r="U409" s="1" t="e">
        <f>HYPERLINK(_xlfn.TEXTBEFORE(_xlfn.TEXTAFTER(getmp3[[#This Row],[description]], "Instagram Reel:"),CHAR(10)))</f>
        <v>#N/A</v>
      </c>
    </row>
    <row r="410" spans="1:21" x14ac:dyDescent="0.3">
      <c r="A410" t="s">
        <v>11</v>
      </c>
      <c r="B410" t="s">
        <v>2927</v>
      </c>
      <c r="C410" t="s">
        <v>2928</v>
      </c>
      <c r="D410" t="s">
        <v>2926</v>
      </c>
      <c r="E410" t="s">
        <v>16</v>
      </c>
      <c r="F410" t="s">
        <v>97</v>
      </c>
      <c r="G410" t="s">
        <v>2930</v>
      </c>
      <c r="H410" t="s">
        <v>2931</v>
      </c>
      <c r="I410" t="s">
        <v>2932</v>
      </c>
      <c r="J410" t="str" cm="1">
        <f t="array" ref="J4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0" t="str">
        <f>_xlfn.TEXTBEFORE(getmp3[[#This Row],[Title]],{":","(","-"})</f>
        <v xml:space="preserve">JATTI </v>
      </c>
      <c r="L410" t="str">
        <f>_xlfn.TEXTBEFORE(_xlfn.TEXTAFTER(getmp3[[#This Row],[description]],{"Singer:","Artist:","Singer &amp; Lyrics:","Singer/Lyrics:","Singer","Singer :"}),CHAR(10))</f>
        <v xml:space="preserve"> Karan Randhawa</v>
      </c>
      <c r="M410" t="str" cm="1">
        <f t="array" ref="M4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10" t="e">
        <f>_xlfn.TEXTBEFORE(_xlfn.TEXTAFTER(getmp3[[#This Row],[description]],"Composer:"),CHAR(10))</f>
        <v>#N/A</v>
      </c>
      <c r="O410" t="str">
        <f>_xlfn.TEXTBEFORE(_xlfn.TEXTAFTER(getmp3[[#This Row],[description]],CHAR(10)&amp;"Music :"),CHAR(10))</f>
        <v xml:space="preserve"> Raka </v>
      </c>
      <c r="P410" t="e">
        <f>_xlfn.TEXTBEFORE(_xlfn.TEXTAFTER(getmp3[[#This Row],[description]],CHAR(10)&amp;"Video:"),CHAR(10))</f>
        <v>#N/A</v>
      </c>
      <c r="Q410" s="1" t="e">
        <f>HYPERLINK(_xlfn.TEXTBEFORE(_xlfn.TEXTAFTER(getmp3[[#This Row],[description]],"YouTube Music:"),CHAR(10)))</f>
        <v>#N/A</v>
      </c>
      <c r="R410" s="1" t="e">
        <f>HYPERLINK(_xlfn.TEXTBEFORE(_xlfn.TEXTAFTER(getmp3[[#This Row],[description]],"Spotify:"),CHAR(10)))</f>
        <v>#N/A</v>
      </c>
      <c r="S410" s="1" t="e">
        <f>HYPERLINK(_xlfn.TEXTBEFORE(_xlfn.TEXTAFTER(getmp3[[#This Row],[description]],"Apple Music:"),CHAR(10)))</f>
        <v>#N/A</v>
      </c>
      <c r="T410" s="1" t="e">
        <f>HYPERLINK(_xlfn.TEXTBEFORE(_xlfn.TEXTAFTER(getmp3[[#This Row],[description]], "JioSaavn:"),CHAR(10)))</f>
        <v>#N/A</v>
      </c>
      <c r="U410" s="1" t="e">
        <f>HYPERLINK(_xlfn.TEXTBEFORE(_xlfn.TEXTAFTER(getmp3[[#This Row],[description]], "Instagram Reel:"),CHAR(10)))</f>
        <v>#N/A</v>
      </c>
    </row>
    <row r="411" spans="1:21" x14ac:dyDescent="0.3">
      <c r="A411" t="s">
        <v>11</v>
      </c>
      <c r="B411" t="s">
        <v>2934</v>
      </c>
      <c r="C411" t="s">
        <v>2935</v>
      </c>
      <c r="D411" t="s">
        <v>2933</v>
      </c>
      <c r="E411" t="s">
        <v>16</v>
      </c>
      <c r="F411" t="s">
        <v>2167</v>
      </c>
      <c r="G411" t="s">
        <v>2937</v>
      </c>
      <c r="H411" t="s">
        <v>2938</v>
      </c>
      <c r="I411" t="s">
        <v>2939</v>
      </c>
      <c r="J411" t="str" cm="1">
        <f t="array" ref="J4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1" t="str">
        <f>_xlfn.TEXTBEFORE(getmp3[[#This Row],[Title]],{":","(","-"})</f>
        <v xml:space="preserve">Nikaah </v>
      </c>
      <c r="L411" t="str">
        <f>_xlfn.TEXTBEFORE(_xlfn.TEXTAFTER(getmp3[[#This Row],[description]],{"Singer:","Artist:","Singer &amp; Lyrics:","Singer/Lyrics:","Singer","Singer :"}),CHAR(10))</f>
        <v xml:space="preserve"> Satbir Aujla, Priya</v>
      </c>
      <c r="M411" t="str" cm="1">
        <f t="array" ref="M4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11" t="e">
        <f>_xlfn.TEXTBEFORE(_xlfn.TEXTAFTER(getmp3[[#This Row],[description]],"Composer:"),CHAR(10))</f>
        <v>#N/A</v>
      </c>
      <c r="O411" t="str">
        <f>_xlfn.TEXTBEFORE(_xlfn.TEXTAFTER(getmp3[[#This Row],[description]],CHAR(10)&amp;"Music :"),CHAR(10))</f>
        <v xml:space="preserve"> Sharry Nexus </v>
      </c>
      <c r="P411" t="e">
        <f>_xlfn.TEXTBEFORE(_xlfn.TEXTAFTER(getmp3[[#This Row],[description]],CHAR(10)&amp;"Video:"),CHAR(10))</f>
        <v>#N/A</v>
      </c>
      <c r="Q411" s="1" t="e">
        <f>HYPERLINK(_xlfn.TEXTBEFORE(_xlfn.TEXTAFTER(getmp3[[#This Row],[description]],"YouTube Music:"),CHAR(10)))</f>
        <v>#N/A</v>
      </c>
      <c r="R411" s="1" t="e">
        <f>HYPERLINK(_xlfn.TEXTBEFORE(_xlfn.TEXTAFTER(getmp3[[#This Row],[description]],"Spotify:"),CHAR(10)))</f>
        <v>#N/A</v>
      </c>
      <c r="S411" s="1" t="e">
        <f>HYPERLINK(_xlfn.TEXTBEFORE(_xlfn.TEXTAFTER(getmp3[[#This Row],[description]],"Apple Music:"),CHAR(10)))</f>
        <v>#N/A</v>
      </c>
      <c r="T411" s="1" t="e">
        <f>HYPERLINK(_xlfn.TEXTBEFORE(_xlfn.TEXTAFTER(getmp3[[#This Row],[description]], "JioSaavn:"),CHAR(10)))</f>
        <v>#N/A</v>
      </c>
      <c r="U411" s="1" t="e">
        <f>HYPERLINK(_xlfn.TEXTBEFORE(_xlfn.TEXTAFTER(getmp3[[#This Row],[description]], "Instagram Reel:"),CHAR(10)))</f>
        <v>#N/A</v>
      </c>
    </row>
    <row r="412" spans="1:21" hidden="1" x14ac:dyDescent="0.3">
      <c r="A412" t="s">
        <v>11</v>
      </c>
      <c r="B412" t="s">
        <v>2941</v>
      </c>
      <c r="C412" t="s">
        <v>2942</v>
      </c>
      <c r="D412" t="s">
        <v>2940</v>
      </c>
      <c r="E412" t="s">
        <v>16</v>
      </c>
      <c r="F412" t="s">
        <v>41</v>
      </c>
      <c r="G412" t="s">
        <v>2944</v>
      </c>
      <c r="H412" t="s">
        <v>2945</v>
      </c>
      <c r="I412" t="s">
        <v>2946</v>
      </c>
      <c r="J412" t="str" cm="1">
        <f t="array" ref="J4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2" t="str">
        <f>_xlfn.TEXTBEFORE(getmp3[[#This Row],[Title]],{":","(","-"})</f>
        <v xml:space="preserve">PAUNE 12 </v>
      </c>
      <c r="L412" t="str">
        <f>_xlfn.TEXTBEFORE(_xlfn.TEXTAFTER(getmp3[[#This Row],[description]],{"Singer:","Artist:","Singer &amp; Lyrics:","Singer/Lyrics:","Singer"}),CHAR(10))</f>
        <v xml:space="preserve"> Karan Randhawa, Shipra Goyal </v>
      </c>
      <c r="M412" t="str" cm="1">
        <f t="array" ref="M4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Jind Dhaliwal</v>
      </c>
      <c r="N412" t="str">
        <f>_xlfn.TEXTBEFORE(_xlfn.TEXTAFTER(getmp3[[#This Row],[description]],"Composer:"),CHAR(10))</f>
        <v xml:space="preserve"> Karan Randhawa</v>
      </c>
      <c r="O412" t="str">
        <f>_xlfn.TEXTBEFORE(_xlfn.TEXTAFTER(getmp3[[#This Row],[description]],CHAR(10)&amp;"Music:"),CHAR(10))</f>
        <v xml:space="preserve"> Raka</v>
      </c>
      <c r="P412" t="str">
        <f>_xlfn.TEXTBEFORE(_xlfn.TEXTAFTER(getmp3[[#This Row],[description]],CHAR(10)&amp;"Video:"),CHAR(10))</f>
        <v xml:space="preserve"> Savio Sandhu </v>
      </c>
      <c r="Q412" s="1" t="e">
        <f>HYPERLINK(_xlfn.TEXTBEFORE(_xlfn.TEXTAFTER(getmp3[[#This Row],[description]],"YouTube Music:"),CHAR(10)))</f>
        <v>#N/A</v>
      </c>
      <c r="R412" s="1" t="str">
        <f>HYPERLINK(_xlfn.TEXTBEFORE(_xlfn.TEXTAFTER(getmp3[[#This Row],[description]],"Spotify:"),CHAR(10)))</f>
        <v xml:space="preserve"> https://bit.ly/RamboAlbumOn-Spotify</v>
      </c>
      <c r="S412" s="1" t="str">
        <f>HYPERLINK(_xlfn.TEXTBEFORE(_xlfn.TEXTAFTER(getmp3[[#This Row],[description]],"Apple Music:"),CHAR(10)))</f>
        <v xml:space="preserve"> https://bit.ly/RamboAlbumOniTunes</v>
      </c>
      <c r="T412" s="1" t="str">
        <f>HYPERLINK(_xlfn.TEXTBEFORE(_xlfn.TEXTAFTER(getmp3[[#This Row],[description]], "JioSaavn:"),CHAR(10)))</f>
        <v xml:space="preserve"> https://bit.ly/RamboAlbumOnJioSaavn</v>
      </c>
      <c r="U412" s="1" t="e">
        <f>HYPERLINK(_xlfn.TEXTBEFORE(_xlfn.TEXTAFTER(getmp3[[#This Row],[description]], "Instagram Reel:"),CHAR(10)))</f>
        <v>#N/A</v>
      </c>
    </row>
    <row r="413" spans="1:21" x14ac:dyDescent="0.3">
      <c r="A413" t="s">
        <v>11</v>
      </c>
      <c r="B413" t="s">
        <v>2948</v>
      </c>
      <c r="C413" t="s">
        <v>2949</v>
      </c>
      <c r="D413" t="s">
        <v>2947</v>
      </c>
      <c r="E413" t="s">
        <v>16</v>
      </c>
      <c r="F413" t="s">
        <v>41</v>
      </c>
      <c r="G413" t="s">
        <v>2951</v>
      </c>
      <c r="H413" t="s">
        <v>2952</v>
      </c>
      <c r="I413" t="s">
        <v>2953</v>
      </c>
      <c r="J413" t="str" cm="1">
        <f t="array" ref="J4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3" t="str">
        <f>_xlfn.TEXTBEFORE(getmp3[[#This Row],[Title]],{":","(","-"})</f>
        <v xml:space="preserve">MITRAN DA NAA </v>
      </c>
      <c r="L413" t="str">
        <f>_xlfn.TEXTBEFORE(_xlfn.TEXTAFTER(getmp3[[#This Row],[description]],{"Singer:","Artist:","Singer &amp; Lyrics:","Singer/Lyrics:","Singer","Singer :"}),CHAR(10))</f>
        <v xml:space="preserve"> Karan Randhawa </v>
      </c>
      <c r="M413" t="str" cm="1">
        <f t="array" ref="M4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413" t="str">
        <f>_xlfn.TEXTBEFORE(_xlfn.TEXTAFTER(getmp3[[#This Row],[description]],"Composer:"),CHAR(10))</f>
        <v xml:space="preserve"> Karan Randhawa</v>
      </c>
      <c r="O413" t="str">
        <f>_xlfn.TEXTBEFORE(_xlfn.TEXTAFTER(getmp3[[#This Row],[description]],CHAR(10)&amp;"Music :"),CHAR(10))</f>
        <v xml:space="preserve"> Deep Jandu </v>
      </c>
      <c r="P413" t="e">
        <f>_xlfn.TEXTBEFORE(_xlfn.TEXTAFTER(getmp3[[#This Row],[description]],CHAR(10)&amp;"Video:"),CHAR(10))</f>
        <v>#N/A</v>
      </c>
      <c r="Q413" s="1" t="e">
        <f>HYPERLINK(_xlfn.TEXTBEFORE(_xlfn.TEXTAFTER(getmp3[[#This Row],[description]],"YouTube Music:"),CHAR(10)))</f>
        <v>#N/A</v>
      </c>
      <c r="R413" s="1" t="e">
        <f>HYPERLINK(_xlfn.TEXTBEFORE(_xlfn.TEXTAFTER(getmp3[[#This Row],[description]],"Spotify:"),CHAR(10)))</f>
        <v>#N/A</v>
      </c>
      <c r="S413" s="1" t="e">
        <f>HYPERLINK(_xlfn.TEXTBEFORE(_xlfn.TEXTAFTER(getmp3[[#This Row],[description]],"Apple Music:"),CHAR(10)))</f>
        <v>#N/A</v>
      </c>
      <c r="T413" s="1" t="e">
        <f>HYPERLINK(_xlfn.TEXTBEFORE(_xlfn.TEXTAFTER(getmp3[[#This Row],[description]], "JioSaavn:"),CHAR(10)))</f>
        <v>#N/A</v>
      </c>
      <c r="U413" s="1" t="e">
        <f>HYPERLINK(_xlfn.TEXTBEFORE(_xlfn.TEXTAFTER(getmp3[[#This Row],[description]], "Instagram Reel:"),CHAR(10)))</f>
        <v>#N/A</v>
      </c>
    </row>
    <row r="414" spans="1:21" x14ac:dyDescent="0.3">
      <c r="A414" t="s">
        <v>11</v>
      </c>
      <c r="B414" t="s">
        <v>2955</v>
      </c>
      <c r="C414" t="s">
        <v>2956</v>
      </c>
      <c r="D414" t="s">
        <v>2954</v>
      </c>
      <c r="E414" t="s">
        <v>16</v>
      </c>
      <c r="F414" t="s">
        <v>246</v>
      </c>
      <c r="G414" t="s">
        <v>2958</v>
      </c>
      <c r="H414" t="s">
        <v>2959</v>
      </c>
      <c r="I414" t="s">
        <v>2960</v>
      </c>
      <c r="J414" t="str" cm="1">
        <f t="array" ref="J4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4" t="str">
        <f>_xlfn.TEXTBEFORE(getmp3[[#This Row],[Title]],{":","(","-"})</f>
        <v xml:space="preserve">ACTING </v>
      </c>
      <c r="L414" t="str">
        <f>_xlfn.TEXTBEFORE(_xlfn.TEXTAFTER(getmp3[[#This Row],[description]],{"Singer:","Artist:","Singer &amp; Lyrics:","Singer/Lyrics:","Singer","Singer :"}),CHAR(10))</f>
        <v xml:space="preserve"> Karan Randhawa </v>
      </c>
      <c r="M414" t="str" cm="1">
        <f t="array" ref="M4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Preet Sukh</v>
      </c>
      <c r="N414" t="e">
        <f>_xlfn.TEXTBEFORE(_xlfn.TEXTAFTER(getmp3[[#This Row],[description]],"Composer:"),CHAR(10))</f>
        <v>#N/A</v>
      </c>
      <c r="O414" t="str">
        <f>_xlfn.TEXTBEFORE(_xlfn.TEXTAFTER(getmp3[[#This Row],[description]],CHAR(10)&amp;"Music :"),CHAR(10))</f>
        <v xml:space="preserve"> Raka</v>
      </c>
      <c r="P414" t="e">
        <f>_xlfn.TEXTBEFORE(_xlfn.TEXTAFTER(getmp3[[#This Row],[description]],CHAR(10)&amp;"Video:"),CHAR(10))</f>
        <v>#N/A</v>
      </c>
      <c r="Q414" s="1" t="e">
        <f>HYPERLINK(_xlfn.TEXTBEFORE(_xlfn.TEXTAFTER(getmp3[[#This Row],[description]],"YouTube Music:"),CHAR(10)))</f>
        <v>#N/A</v>
      </c>
      <c r="R414" s="1" t="e">
        <f>HYPERLINK(_xlfn.TEXTBEFORE(_xlfn.TEXTAFTER(getmp3[[#This Row],[description]],"Spotify:"),CHAR(10)))</f>
        <v>#N/A</v>
      </c>
      <c r="S414" s="1" t="e">
        <f>HYPERLINK(_xlfn.TEXTBEFORE(_xlfn.TEXTAFTER(getmp3[[#This Row],[description]],"Apple Music:"),CHAR(10)))</f>
        <v>#N/A</v>
      </c>
      <c r="T414" s="1" t="e">
        <f>HYPERLINK(_xlfn.TEXTBEFORE(_xlfn.TEXTAFTER(getmp3[[#This Row],[description]], "JioSaavn:"),CHAR(10)))</f>
        <v>#N/A</v>
      </c>
      <c r="U414" s="1" t="e">
        <f>HYPERLINK(_xlfn.TEXTBEFORE(_xlfn.TEXTAFTER(getmp3[[#This Row],[description]], "Instagram Reel:"),CHAR(10)))</f>
        <v>#N/A</v>
      </c>
    </row>
    <row r="415" spans="1:21" x14ac:dyDescent="0.3">
      <c r="A415" t="s">
        <v>11</v>
      </c>
      <c r="B415" t="s">
        <v>2962</v>
      </c>
      <c r="C415" t="s">
        <v>2963</v>
      </c>
      <c r="D415" t="s">
        <v>2961</v>
      </c>
      <c r="E415" t="s">
        <v>16</v>
      </c>
      <c r="F415" t="s">
        <v>137</v>
      </c>
      <c r="G415" t="s">
        <v>2965</v>
      </c>
      <c r="H415" t="s">
        <v>2966</v>
      </c>
      <c r="I415" t="s">
        <v>2967</v>
      </c>
      <c r="J415" t="str" cm="1">
        <f t="array" ref="J4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5" t="str">
        <f>_xlfn.TEXTBEFORE(getmp3[[#This Row],[Title]],{":","(","-"})</f>
        <v xml:space="preserve">DAUR </v>
      </c>
      <c r="L415" t="str">
        <f>_xlfn.TEXTBEFORE(_xlfn.TEXTAFTER(getmp3[[#This Row],[description]],{"Singer:","Artist:","Singer &amp; Lyrics:","Singer/Lyrics:","Singer","Singer :"}),CHAR(10))</f>
        <v xml:space="preserve"> Karan Randhawa </v>
      </c>
      <c r="M415" t="str" cm="1">
        <f t="array" ref="M4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15" t="e">
        <f>_xlfn.TEXTBEFORE(_xlfn.TEXTAFTER(getmp3[[#This Row],[description]],"Composer:"),CHAR(10))</f>
        <v>#N/A</v>
      </c>
      <c r="O415" t="str">
        <f>_xlfn.TEXTBEFORE(_xlfn.TEXTAFTER(getmp3[[#This Row],[description]],CHAR(10)&amp;"Music :"),CHAR(10))</f>
        <v xml:space="preserve"> Raka</v>
      </c>
      <c r="P415" t="e">
        <f>_xlfn.TEXTBEFORE(_xlfn.TEXTAFTER(getmp3[[#This Row],[description]],CHAR(10)&amp;"Video:"),CHAR(10))</f>
        <v>#N/A</v>
      </c>
      <c r="Q415" s="1" t="e">
        <f>HYPERLINK(_xlfn.TEXTBEFORE(_xlfn.TEXTAFTER(getmp3[[#This Row],[description]],"YouTube Music:"),CHAR(10)))</f>
        <v>#N/A</v>
      </c>
      <c r="R415" s="1" t="e">
        <f>HYPERLINK(_xlfn.TEXTBEFORE(_xlfn.TEXTAFTER(getmp3[[#This Row],[description]],"Spotify:"),CHAR(10)))</f>
        <v>#N/A</v>
      </c>
      <c r="S415" s="1" t="e">
        <f>HYPERLINK(_xlfn.TEXTBEFORE(_xlfn.TEXTAFTER(getmp3[[#This Row],[description]],"Apple Music:"),CHAR(10)))</f>
        <v>#N/A</v>
      </c>
      <c r="T415" s="1" t="e">
        <f>HYPERLINK(_xlfn.TEXTBEFORE(_xlfn.TEXTAFTER(getmp3[[#This Row],[description]], "JioSaavn:"),CHAR(10)))</f>
        <v>#N/A</v>
      </c>
      <c r="U415" s="1" t="e">
        <f>HYPERLINK(_xlfn.TEXTBEFORE(_xlfn.TEXTAFTER(getmp3[[#This Row],[description]], "Instagram Reel:"),CHAR(10)))</f>
        <v>#N/A</v>
      </c>
    </row>
    <row r="416" spans="1:21" x14ac:dyDescent="0.3">
      <c r="A416" t="s">
        <v>11</v>
      </c>
      <c r="B416" t="s">
        <v>2969</v>
      </c>
      <c r="C416" t="s">
        <v>2970</v>
      </c>
      <c r="D416" t="s">
        <v>2968</v>
      </c>
      <c r="E416" t="s">
        <v>16</v>
      </c>
      <c r="F416" t="s">
        <v>848</v>
      </c>
      <c r="G416" t="s">
        <v>2972</v>
      </c>
      <c r="H416" t="s">
        <v>2973</v>
      </c>
      <c r="I416" t="s">
        <v>2974</v>
      </c>
      <c r="J416" t="str" cm="1">
        <f t="array" ref="J4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6" t="str">
        <f>_xlfn.TEXTBEFORE(getmp3[[#This Row],[Title]],{":","(","-"})</f>
        <v xml:space="preserve">ROKA </v>
      </c>
      <c r="L416" t="str">
        <f>_xlfn.TEXTBEFORE(_xlfn.TEXTAFTER(getmp3[[#This Row],[description]],{"Singer:","Artist:","Singer &amp; Lyrics:","Singer/Lyrics:","Singer","Singer :"}),CHAR(10))</f>
        <v xml:space="preserve"> Karan Randhawa </v>
      </c>
      <c r="M416" t="str" cm="1">
        <f t="array" ref="M4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Preet Sukh</v>
      </c>
      <c r="N416" t="e">
        <f>_xlfn.TEXTBEFORE(_xlfn.TEXTAFTER(getmp3[[#This Row],[description]],"Composer:"),CHAR(10))</f>
        <v>#N/A</v>
      </c>
      <c r="O416" t="str">
        <f>_xlfn.TEXTBEFORE(_xlfn.TEXTAFTER(getmp3[[#This Row],[description]],CHAR(10)&amp;"Music :"),CHAR(10))</f>
        <v xml:space="preserve"> Raka</v>
      </c>
      <c r="P416" t="e">
        <f>_xlfn.TEXTBEFORE(_xlfn.TEXTAFTER(getmp3[[#This Row],[description]],CHAR(10)&amp;"Video:"),CHAR(10))</f>
        <v>#N/A</v>
      </c>
      <c r="Q416" s="1" t="e">
        <f>HYPERLINK(_xlfn.TEXTBEFORE(_xlfn.TEXTAFTER(getmp3[[#This Row],[description]],"YouTube Music:"),CHAR(10)))</f>
        <v>#N/A</v>
      </c>
      <c r="R416" s="1" t="e">
        <f>HYPERLINK(_xlfn.TEXTBEFORE(_xlfn.TEXTAFTER(getmp3[[#This Row],[description]],"Spotify:"),CHAR(10)))</f>
        <v>#N/A</v>
      </c>
      <c r="S416" s="1" t="e">
        <f>HYPERLINK(_xlfn.TEXTBEFORE(_xlfn.TEXTAFTER(getmp3[[#This Row],[description]],"Apple Music:"),CHAR(10)))</f>
        <v>#N/A</v>
      </c>
      <c r="T416" s="1" t="e">
        <f>HYPERLINK(_xlfn.TEXTBEFORE(_xlfn.TEXTAFTER(getmp3[[#This Row],[description]], "JioSaavn:"),CHAR(10)))</f>
        <v>#N/A</v>
      </c>
      <c r="U416" s="1" t="e">
        <f>HYPERLINK(_xlfn.TEXTBEFORE(_xlfn.TEXTAFTER(getmp3[[#This Row],[description]], "Instagram Reel:"),CHAR(10)))</f>
        <v>#N/A</v>
      </c>
    </row>
    <row r="417" spans="1:21" x14ac:dyDescent="0.3">
      <c r="A417" t="s">
        <v>11</v>
      </c>
      <c r="B417" t="s">
        <v>2976</v>
      </c>
      <c r="C417" t="s">
        <v>2977</v>
      </c>
      <c r="D417" t="s">
        <v>2975</v>
      </c>
      <c r="E417" t="s">
        <v>16</v>
      </c>
      <c r="F417" t="s">
        <v>33</v>
      </c>
      <c r="G417" t="s">
        <v>2979</v>
      </c>
      <c r="H417" t="s">
        <v>2980</v>
      </c>
      <c r="I417" t="s">
        <v>100</v>
      </c>
      <c r="J417" t="str" cm="1">
        <f t="array" ref="J4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7" t="str">
        <f>_xlfn.TEXTBEFORE(getmp3[[#This Row],[Title]],{":","(","-"})</f>
        <v xml:space="preserve">CHANN </v>
      </c>
      <c r="L417" t="str">
        <f>_xlfn.TEXTBEFORE(_xlfn.TEXTAFTER(getmp3[[#This Row],[description]],{"Singer:","Artist:","Singer &amp; Lyrics:","Singer/Lyrics:","Singer","Singer :"}),CHAR(10))</f>
        <v xml:space="preserve"> Karan Randhawa </v>
      </c>
      <c r="M417" t="str" cm="1">
        <f t="array" ref="M4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Jaini Sandhu</v>
      </c>
      <c r="N417" t="e">
        <f>_xlfn.TEXTBEFORE(_xlfn.TEXTAFTER(getmp3[[#This Row],[description]],"Composer:"),CHAR(10))</f>
        <v>#N/A</v>
      </c>
      <c r="O417" t="str">
        <f>_xlfn.TEXTBEFORE(_xlfn.TEXTAFTER(getmp3[[#This Row],[description]],CHAR(10)&amp;"Music :"),CHAR(10))</f>
        <v xml:space="preserve"> Raka</v>
      </c>
      <c r="P417" t="e">
        <f>_xlfn.TEXTBEFORE(_xlfn.TEXTAFTER(getmp3[[#This Row],[description]],CHAR(10)&amp;"Video:"),CHAR(10))</f>
        <v>#N/A</v>
      </c>
      <c r="Q417" s="1" t="e">
        <f>HYPERLINK(_xlfn.TEXTBEFORE(_xlfn.TEXTAFTER(getmp3[[#This Row],[description]],"YouTube Music:"),CHAR(10)))</f>
        <v>#N/A</v>
      </c>
      <c r="R417" s="1" t="e">
        <f>HYPERLINK(_xlfn.TEXTBEFORE(_xlfn.TEXTAFTER(getmp3[[#This Row],[description]],"Spotify:"),CHAR(10)))</f>
        <v>#N/A</v>
      </c>
      <c r="S417" s="1" t="e">
        <f>HYPERLINK(_xlfn.TEXTBEFORE(_xlfn.TEXTAFTER(getmp3[[#This Row],[description]],"Apple Music:"),CHAR(10)))</f>
        <v>#N/A</v>
      </c>
      <c r="T417" s="1" t="e">
        <f>HYPERLINK(_xlfn.TEXTBEFORE(_xlfn.TEXTAFTER(getmp3[[#This Row],[description]], "JioSaavn:"),CHAR(10)))</f>
        <v>#N/A</v>
      </c>
      <c r="U417" s="1" t="e">
        <f>HYPERLINK(_xlfn.TEXTBEFORE(_xlfn.TEXTAFTER(getmp3[[#This Row],[description]], "Instagram Reel:"),CHAR(10)))</f>
        <v>#N/A</v>
      </c>
    </row>
    <row r="418" spans="1:21" x14ac:dyDescent="0.3">
      <c r="A418" t="s">
        <v>11</v>
      </c>
      <c r="B418" t="s">
        <v>2982</v>
      </c>
      <c r="C418" t="s">
        <v>2983</v>
      </c>
      <c r="D418" t="s">
        <v>2981</v>
      </c>
      <c r="E418" t="s">
        <v>16</v>
      </c>
      <c r="F418" t="s">
        <v>1713</v>
      </c>
      <c r="G418" t="s">
        <v>2985</v>
      </c>
      <c r="H418" t="s">
        <v>2986</v>
      </c>
      <c r="I418" t="s">
        <v>2987</v>
      </c>
      <c r="J418" t="str" cm="1">
        <f t="array" ref="J4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8" t="str">
        <f>_xlfn.TEXTBEFORE(getmp3[[#This Row],[Title]],{":","(","-"})</f>
        <v xml:space="preserve">PAUNE 12 </v>
      </c>
      <c r="L418" t="str">
        <f>_xlfn.TEXTBEFORE(_xlfn.TEXTAFTER(getmp3[[#This Row],[description]],{"Singer:","Artist:","Singer &amp; Lyrics:","Singer/Lyrics:","Singer","Singer :"}),CHAR(10))</f>
        <v xml:space="preserve"> Karan Randhawa, Shipra Goyal </v>
      </c>
      <c r="M418" t="str" cm="1">
        <f t="array" ref="M4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Jind Dhaliwal</v>
      </c>
      <c r="N418" t="str">
        <f>_xlfn.TEXTBEFORE(_xlfn.TEXTAFTER(getmp3[[#This Row],[description]],"Composer:"),CHAR(10))</f>
        <v xml:space="preserve"> Karan Randhawa</v>
      </c>
      <c r="O418" t="str">
        <f>_xlfn.TEXTBEFORE(_xlfn.TEXTAFTER(getmp3[[#This Row],[description]],CHAR(10)&amp;"Music :"),CHAR(10))</f>
        <v xml:space="preserve"> Raka</v>
      </c>
      <c r="P418" t="e">
        <f>_xlfn.TEXTBEFORE(_xlfn.TEXTAFTER(getmp3[[#This Row],[description]],CHAR(10)&amp;"Video:"),CHAR(10))</f>
        <v>#N/A</v>
      </c>
      <c r="Q418" s="1" t="e">
        <f>HYPERLINK(_xlfn.TEXTBEFORE(_xlfn.TEXTAFTER(getmp3[[#This Row],[description]],"YouTube Music:"),CHAR(10)))</f>
        <v>#N/A</v>
      </c>
      <c r="R418" s="1" t="e">
        <f>HYPERLINK(_xlfn.TEXTBEFORE(_xlfn.TEXTAFTER(getmp3[[#This Row],[description]],"Spotify:"),CHAR(10)))</f>
        <v>#N/A</v>
      </c>
      <c r="S418" s="1" t="e">
        <f>HYPERLINK(_xlfn.TEXTBEFORE(_xlfn.TEXTAFTER(getmp3[[#This Row],[description]],"Apple Music:"),CHAR(10)))</f>
        <v>#N/A</v>
      </c>
      <c r="T418" s="1" t="e">
        <f>HYPERLINK(_xlfn.TEXTBEFORE(_xlfn.TEXTAFTER(getmp3[[#This Row],[description]], "JioSaavn:"),CHAR(10)))</f>
        <v>#N/A</v>
      </c>
      <c r="U418" s="1" t="e">
        <f>HYPERLINK(_xlfn.TEXTBEFORE(_xlfn.TEXTAFTER(getmp3[[#This Row],[description]], "Instagram Reel:"),CHAR(10)))</f>
        <v>#N/A</v>
      </c>
    </row>
    <row r="419" spans="1:21" x14ac:dyDescent="0.3">
      <c r="A419" t="s">
        <v>11</v>
      </c>
      <c r="B419" t="s">
        <v>2989</v>
      </c>
      <c r="C419" t="s">
        <v>2990</v>
      </c>
      <c r="D419" t="s">
        <v>2988</v>
      </c>
      <c r="E419" t="s">
        <v>16</v>
      </c>
      <c r="F419" t="s">
        <v>908</v>
      </c>
      <c r="G419" t="s">
        <v>2992</v>
      </c>
      <c r="H419" t="s">
        <v>2993</v>
      </c>
      <c r="I419" t="s">
        <v>2994</v>
      </c>
      <c r="J419" t="str" cm="1">
        <f t="array" ref="J4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19" t="str">
        <f>_xlfn.TEXTBEFORE(getmp3[[#This Row],[Title]],{":","(","-"})</f>
        <v xml:space="preserve">JATTI </v>
      </c>
      <c r="L419" t="str">
        <f>_xlfn.TEXTBEFORE(_xlfn.TEXTAFTER(getmp3[[#This Row],[description]],{"Singer:","Artist:","Singer &amp; Lyrics:","Singer/Lyrics:","Singer","Singer :"}),CHAR(10))</f>
        <v xml:space="preserve"> Karan Randhawa</v>
      </c>
      <c r="M419" t="str" cm="1">
        <f t="array" ref="M4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19" t="e">
        <f>_xlfn.TEXTBEFORE(_xlfn.TEXTAFTER(getmp3[[#This Row],[description]],"Composer:"),CHAR(10))</f>
        <v>#N/A</v>
      </c>
      <c r="O419" t="str">
        <f>_xlfn.TEXTBEFORE(_xlfn.TEXTAFTER(getmp3[[#This Row],[description]],CHAR(10)&amp;"Music :"),CHAR(10))</f>
        <v xml:space="preserve"> Raka </v>
      </c>
      <c r="P419" t="e">
        <f>_xlfn.TEXTBEFORE(_xlfn.TEXTAFTER(getmp3[[#This Row],[description]],CHAR(10)&amp;"Video:"),CHAR(10))</f>
        <v>#N/A</v>
      </c>
      <c r="Q419" s="1" t="e">
        <f>HYPERLINK(_xlfn.TEXTBEFORE(_xlfn.TEXTAFTER(getmp3[[#This Row],[description]],"YouTube Music:"),CHAR(10)))</f>
        <v>#N/A</v>
      </c>
      <c r="R419" s="1" t="e">
        <f>HYPERLINK(_xlfn.TEXTBEFORE(_xlfn.TEXTAFTER(getmp3[[#This Row],[description]],"Spotify:"),CHAR(10)))</f>
        <v>#N/A</v>
      </c>
      <c r="S419" s="1" t="e">
        <f>HYPERLINK(_xlfn.TEXTBEFORE(_xlfn.TEXTAFTER(getmp3[[#This Row],[description]],"Apple Music:"),CHAR(10)))</f>
        <v>#N/A</v>
      </c>
      <c r="T419" s="1" t="e">
        <f>HYPERLINK(_xlfn.TEXTBEFORE(_xlfn.TEXTAFTER(getmp3[[#This Row],[description]], "JioSaavn:"),CHAR(10)))</f>
        <v>#N/A</v>
      </c>
      <c r="U419" s="1" t="e">
        <f>HYPERLINK(_xlfn.TEXTBEFORE(_xlfn.TEXTAFTER(getmp3[[#This Row],[description]], "Instagram Reel:"),CHAR(10)))</f>
        <v>#N/A</v>
      </c>
    </row>
    <row r="420" spans="1:21" x14ac:dyDescent="0.3">
      <c r="A420" t="s">
        <v>11</v>
      </c>
      <c r="B420" t="s">
        <v>2996</v>
      </c>
      <c r="C420" t="s">
        <v>2997</v>
      </c>
      <c r="D420" t="s">
        <v>2995</v>
      </c>
      <c r="E420" t="s">
        <v>16</v>
      </c>
      <c r="F420" t="s">
        <v>554</v>
      </c>
      <c r="G420" t="s">
        <v>2999</v>
      </c>
      <c r="H420" t="s">
        <v>3000</v>
      </c>
      <c r="I420" t="s">
        <v>3001</v>
      </c>
      <c r="J420" t="str" cm="1">
        <f t="array" ref="J4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0" t="str">
        <f>_xlfn.TEXTBEFORE(getmp3[[#This Row],[Title]],{":","(","-"})</f>
        <v xml:space="preserve">SLANG </v>
      </c>
      <c r="L420" t="str">
        <f>_xlfn.TEXTBEFORE(_xlfn.TEXTAFTER(getmp3[[#This Row],[description]],{"Singer:","Artist:","Singer &amp; Lyrics:","Singer/Lyrics:","Singer","Singer :"}),CHAR(10))</f>
        <v xml:space="preserve"> Karan Randhawa</v>
      </c>
      <c r="M420" t="str" cm="1">
        <f t="array" ref="M4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20" t="e">
        <f>_xlfn.TEXTBEFORE(_xlfn.TEXTAFTER(getmp3[[#This Row],[description]],"Composer:"),CHAR(10))</f>
        <v>#N/A</v>
      </c>
      <c r="O420" t="str">
        <f>_xlfn.TEXTBEFORE(_xlfn.TEXTAFTER(getmp3[[#This Row],[description]],CHAR(10)&amp;"Music :"),CHAR(10))</f>
        <v xml:space="preserve"> Raka </v>
      </c>
      <c r="P420" t="e">
        <f>_xlfn.TEXTBEFORE(_xlfn.TEXTAFTER(getmp3[[#This Row],[description]],CHAR(10)&amp;"Video:"),CHAR(10))</f>
        <v>#N/A</v>
      </c>
      <c r="Q420" s="1" t="e">
        <f>HYPERLINK(_xlfn.TEXTBEFORE(_xlfn.TEXTAFTER(getmp3[[#This Row],[description]],"YouTube Music:"),CHAR(10)))</f>
        <v>#N/A</v>
      </c>
      <c r="R420" s="1" t="e">
        <f>HYPERLINK(_xlfn.TEXTBEFORE(_xlfn.TEXTAFTER(getmp3[[#This Row],[description]],"Spotify:"),CHAR(10)))</f>
        <v>#N/A</v>
      </c>
      <c r="S420" s="1" t="e">
        <f>HYPERLINK(_xlfn.TEXTBEFORE(_xlfn.TEXTAFTER(getmp3[[#This Row],[description]],"Apple Music:"),CHAR(10)))</f>
        <v>#N/A</v>
      </c>
      <c r="T420" s="1" t="e">
        <f>HYPERLINK(_xlfn.TEXTBEFORE(_xlfn.TEXTAFTER(getmp3[[#This Row],[description]], "JioSaavn:"),CHAR(10)))</f>
        <v>#N/A</v>
      </c>
      <c r="U420" s="1" t="e">
        <f>HYPERLINK(_xlfn.TEXTBEFORE(_xlfn.TEXTAFTER(getmp3[[#This Row],[description]], "Instagram Reel:"),CHAR(10)))</f>
        <v>#N/A</v>
      </c>
    </row>
    <row r="421" spans="1:21" x14ac:dyDescent="0.3">
      <c r="A421" t="s">
        <v>11</v>
      </c>
      <c r="B421" t="s">
        <v>3003</v>
      </c>
      <c r="C421" t="s">
        <v>3004</v>
      </c>
      <c r="D421" t="s">
        <v>3002</v>
      </c>
      <c r="E421" t="s">
        <v>16</v>
      </c>
      <c r="F421" t="s">
        <v>3006</v>
      </c>
      <c r="G421" t="s">
        <v>3007</v>
      </c>
      <c r="H421" t="s">
        <v>3008</v>
      </c>
      <c r="I421" t="s">
        <v>3009</v>
      </c>
      <c r="J421" t="str" cm="1">
        <f t="array" ref="J4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1" t="str">
        <f>_xlfn.TEXTBEFORE(getmp3[[#This Row],[Title]],{":","(","-"})</f>
        <v xml:space="preserve">FAIR </v>
      </c>
      <c r="L421" t="str">
        <f>_xlfn.TEXTBEFORE(_xlfn.TEXTAFTER(getmp3[[#This Row],[description]],{"Singer:","Artist:","Singer &amp; Lyrics:","Singer/Lyrics:","Singer","Singer :"}),CHAR(10))</f>
        <v xml:space="preserve"> Karan Randhawa, Gurlez Akhtar </v>
      </c>
      <c r="M421" t="str" cm="1">
        <f t="array" ref="M4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Randhawa</v>
      </c>
      <c r="N421" t="e">
        <f>_xlfn.TEXTBEFORE(_xlfn.TEXTAFTER(getmp3[[#This Row],[description]],"Composer:"),CHAR(10))</f>
        <v>#N/A</v>
      </c>
      <c r="O421" t="str">
        <f>_xlfn.TEXTBEFORE(_xlfn.TEXTAFTER(getmp3[[#This Row],[description]],CHAR(10)&amp;"Music :"),CHAR(10))</f>
        <v xml:space="preserve"> Raka</v>
      </c>
      <c r="P421" t="e">
        <f>_xlfn.TEXTBEFORE(_xlfn.TEXTAFTER(getmp3[[#This Row],[description]],CHAR(10)&amp;"Video:"),CHAR(10))</f>
        <v>#N/A</v>
      </c>
      <c r="Q421" s="1" t="e">
        <f>HYPERLINK(_xlfn.TEXTBEFORE(_xlfn.TEXTAFTER(getmp3[[#This Row],[description]],"YouTube Music:"),CHAR(10)))</f>
        <v>#N/A</v>
      </c>
      <c r="R421" s="1" t="e">
        <f>HYPERLINK(_xlfn.TEXTBEFORE(_xlfn.TEXTAFTER(getmp3[[#This Row],[description]],"Spotify:"),CHAR(10)))</f>
        <v>#N/A</v>
      </c>
      <c r="S421" s="1" t="e">
        <f>HYPERLINK(_xlfn.TEXTBEFORE(_xlfn.TEXTAFTER(getmp3[[#This Row],[description]],"Apple Music:"),CHAR(10)))</f>
        <v>#N/A</v>
      </c>
      <c r="T421" s="1" t="e">
        <f>HYPERLINK(_xlfn.TEXTBEFORE(_xlfn.TEXTAFTER(getmp3[[#This Row],[description]], "JioSaavn:"),CHAR(10)))</f>
        <v>#N/A</v>
      </c>
      <c r="U421" s="1" t="e">
        <f>HYPERLINK(_xlfn.TEXTBEFORE(_xlfn.TEXTAFTER(getmp3[[#This Row],[description]], "Instagram Reel:"),CHAR(10)))</f>
        <v>#N/A</v>
      </c>
    </row>
    <row r="422" spans="1:21" hidden="1" x14ac:dyDescent="0.3">
      <c r="A422" t="s">
        <v>11</v>
      </c>
      <c r="B422" t="s">
        <v>3011</v>
      </c>
      <c r="C422" t="s">
        <v>3012</v>
      </c>
      <c r="D422" t="s">
        <v>3010</v>
      </c>
      <c r="E422" t="s">
        <v>16</v>
      </c>
      <c r="F422" t="s">
        <v>818</v>
      </c>
      <c r="G422" t="s">
        <v>3014</v>
      </c>
      <c r="H422" t="s">
        <v>3015</v>
      </c>
      <c r="I422" t="s">
        <v>3016</v>
      </c>
      <c r="J422" t="str" cm="1">
        <f t="array" ref="J4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2" t="str">
        <f>_xlfn.TEXTBEFORE(getmp3[[#This Row],[Title]],{":","(","-"})</f>
        <v xml:space="preserve">MARJANA </v>
      </c>
      <c r="L422" t="str">
        <f>_xlfn.TEXTBEFORE(_xlfn.TEXTAFTER(getmp3[[#This Row],[description]],{"Singer:","Artist:","Singer &amp; Lyrics:","Singer/Lyrics:","Singer","Singer :"}),CHAR(10))</f>
        <v xml:space="preserve"> Karan Randhawa</v>
      </c>
      <c r="M422" t="str" cm="1">
        <f t="array" ref="M4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22" t="str">
        <f>_xlfn.TEXTBEFORE(_xlfn.TEXTAFTER(getmp3[[#This Row],[description]],"Composer:"),CHAR(10))</f>
        <v xml:space="preserve"> Karan Randhawa</v>
      </c>
      <c r="O422" t="str">
        <f>_xlfn.TEXTBEFORE(_xlfn.TEXTAFTER(getmp3[[#This Row],[description]],CHAR(10)&amp;"Music:"),CHAR(10))</f>
        <v xml:space="preserve"> Raka </v>
      </c>
      <c r="P422" t="e">
        <f>_xlfn.TEXTBEFORE(_xlfn.TEXTAFTER(getmp3[[#This Row],[description]],CHAR(10)&amp;"Video:"),CHAR(10))</f>
        <v>#N/A</v>
      </c>
      <c r="Q422" s="1" t="e">
        <f>HYPERLINK(_xlfn.TEXTBEFORE(_xlfn.TEXTAFTER(getmp3[[#This Row],[description]],"YouTube Music:"),CHAR(10)))</f>
        <v>#N/A</v>
      </c>
      <c r="R422" s="1" t="str">
        <f>HYPERLINK(_xlfn.TEXTBEFORE(_xlfn.TEXTAFTER(getmp3[[#This Row],[description]],"Spotify:"),CHAR(10)))</f>
        <v xml:space="preserve"> https://bit.ly/RamboAlbumOn-Spotify</v>
      </c>
      <c r="S422" s="1" t="str">
        <f>HYPERLINK(_xlfn.TEXTBEFORE(_xlfn.TEXTAFTER(getmp3[[#This Row],[description]],"Apple Music:"),CHAR(10)))</f>
        <v xml:space="preserve"> https://bit.ly/RamboAlbumOniTunes</v>
      </c>
      <c r="T422" s="1" t="e">
        <f>HYPERLINK(_xlfn.TEXTBEFORE(_xlfn.TEXTAFTER(getmp3[[#This Row],[description]], "JioSaavn:"),CHAR(10)))</f>
        <v>#N/A</v>
      </c>
      <c r="U422" s="1" t="e">
        <f>HYPERLINK(_xlfn.TEXTBEFORE(_xlfn.TEXTAFTER(getmp3[[#This Row],[description]], "Instagram Reel:"),CHAR(10)))</f>
        <v>#N/A</v>
      </c>
    </row>
    <row r="423" spans="1:21" x14ac:dyDescent="0.3">
      <c r="A423" t="s">
        <v>11</v>
      </c>
      <c r="B423" t="s">
        <v>3018</v>
      </c>
      <c r="C423" t="s">
        <v>3019</v>
      </c>
      <c r="D423" t="s">
        <v>3017</v>
      </c>
      <c r="E423" t="s">
        <v>16</v>
      </c>
      <c r="F423" t="s">
        <v>3021</v>
      </c>
      <c r="G423" t="s">
        <v>3022</v>
      </c>
      <c r="H423" t="s">
        <v>3023</v>
      </c>
      <c r="I423" t="s">
        <v>3024</v>
      </c>
      <c r="J423" t="str" cm="1">
        <f t="array" ref="J4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3" t="str">
        <f>_xlfn.TEXTBEFORE(getmp3[[#This Row],[Title]],{":","(","-"})</f>
        <v xml:space="preserve">SHARAM HAYA </v>
      </c>
      <c r="L423" t="str">
        <f>_xlfn.TEXTBEFORE(_xlfn.TEXTAFTER(getmp3[[#This Row],[description]],{"Singer:","Artist:","Singer &amp; Lyrics:","Singer/Lyrics:","Singer","Singer :"}),CHAR(10))</f>
        <v xml:space="preserve"> Karan Randhawa, Chaahat</v>
      </c>
      <c r="M423" t="str" cm="1">
        <f t="array" ref="M4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Avy Ballagan</v>
      </c>
      <c r="N423" t="e">
        <f>_xlfn.TEXTBEFORE(_xlfn.TEXTAFTER(getmp3[[#This Row],[description]],"Composer:"),CHAR(10))</f>
        <v>#N/A</v>
      </c>
      <c r="O423" t="str">
        <f>_xlfn.TEXTBEFORE(_xlfn.TEXTAFTER(getmp3[[#This Row],[description]],CHAR(10)&amp;"Music :"),CHAR(10))</f>
        <v xml:space="preserve"> Oye Kunal</v>
      </c>
      <c r="P423" t="e">
        <f>_xlfn.TEXTBEFORE(_xlfn.TEXTAFTER(getmp3[[#This Row],[description]],CHAR(10)&amp;"Video:"),CHAR(10))</f>
        <v>#N/A</v>
      </c>
      <c r="Q423" s="1" t="e">
        <f>HYPERLINK(_xlfn.TEXTBEFORE(_xlfn.TEXTAFTER(getmp3[[#This Row],[description]],"YouTube Music:"),CHAR(10)))</f>
        <v>#N/A</v>
      </c>
      <c r="R423" s="1" t="e">
        <f>HYPERLINK(_xlfn.TEXTBEFORE(_xlfn.TEXTAFTER(getmp3[[#This Row],[description]],"Spotify:"),CHAR(10)))</f>
        <v>#N/A</v>
      </c>
      <c r="S423" s="1" t="e">
        <f>HYPERLINK(_xlfn.TEXTBEFORE(_xlfn.TEXTAFTER(getmp3[[#This Row],[description]],"Apple Music:"),CHAR(10)))</f>
        <v>#N/A</v>
      </c>
      <c r="T423" s="1" t="e">
        <f>HYPERLINK(_xlfn.TEXTBEFORE(_xlfn.TEXTAFTER(getmp3[[#This Row],[description]], "JioSaavn:"),CHAR(10)))</f>
        <v>#N/A</v>
      </c>
      <c r="U423" s="1" t="e">
        <f>HYPERLINK(_xlfn.TEXTBEFORE(_xlfn.TEXTAFTER(getmp3[[#This Row],[description]], "Instagram Reel:"),CHAR(10)))</f>
        <v>#N/A</v>
      </c>
    </row>
    <row r="424" spans="1:21" x14ac:dyDescent="0.3">
      <c r="A424" t="s">
        <v>11</v>
      </c>
      <c r="B424" t="s">
        <v>3026</v>
      </c>
      <c r="C424" t="s">
        <v>3027</v>
      </c>
      <c r="D424" t="s">
        <v>3025</v>
      </c>
      <c r="E424" t="s">
        <v>16</v>
      </c>
      <c r="F424" t="s">
        <v>3029</v>
      </c>
      <c r="G424" t="s">
        <v>3030</v>
      </c>
      <c r="H424" t="s">
        <v>3031</v>
      </c>
      <c r="I424" t="s">
        <v>3032</v>
      </c>
      <c r="J424" t="str" cm="1">
        <f t="array" ref="J4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4" t="str">
        <f>_xlfn.TEXTBEFORE(getmp3[[#This Row],[Title]],{":","(","-"})</f>
        <v xml:space="preserve">RAMBO </v>
      </c>
      <c r="L424" t="e">
        <f>_xlfn.TEXTBEFORE(_xlfn.TEXTAFTER(getmp3[[#This Row],[description]],{"Singer:","Artist:","Singer &amp; Lyrics:","Singer/Lyrics:","Singer"}),CHAR(10))</f>
        <v>#N/A</v>
      </c>
      <c r="M424" t="str" cm="1">
        <f t="array" ref="M4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24" t="e">
        <f>_xlfn.TEXTBEFORE(_xlfn.TEXTAFTER(getmp3[[#This Row],[description]],"Composer:"),CHAR(10))</f>
        <v>#N/A</v>
      </c>
      <c r="O424" t="e">
        <f>_xlfn.TEXTBEFORE(_xlfn.TEXTAFTER(getmp3[[#This Row],[description]],CHAR(10)&amp;"Music :"),CHAR(10))</f>
        <v>#N/A</v>
      </c>
      <c r="P424" t="e">
        <f>_xlfn.TEXTBEFORE(_xlfn.TEXTAFTER(getmp3[[#This Row],[description]],CHAR(10)&amp;"Video:"),CHAR(10))</f>
        <v>#N/A</v>
      </c>
      <c r="Q424" s="1" t="e">
        <f>HYPERLINK(_xlfn.TEXTBEFORE(_xlfn.TEXTAFTER(getmp3[[#This Row],[description]],"YouTube Music:"),CHAR(10)))</f>
        <v>#N/A</v>
      </c>
      <c r="R424" s="1" t="e">
        <f>HYPERLINK(_xlfn.TEXTBEFORE(_xlfn.TEXTAFTER(getmp3[[#This Row],[description]],"Spotify:"),CHAR(10)))</f>
        <v>#N/A</v>
      </c>
      <c r="S424" s="1" t="e">
        <f>HYPERLINK(_xlfn.TEXTBEFORE(_xlfn.TEXTAFTER(getmp3[[#This Row],[description]],"Apple Music:"),CHAR(10)))</f>
        <v>#N/A</v>
      </c>
      <c r="T424" s="1" t="e">
        <f>HYPERLINK(_xlfn.TEXTBEFORE(_xlfn.TEXTAFTER(getmp3[[#This Row],[description]], "JioSaavn:"),CHAR(10)))</f>
        <v>#N/A</v>
      </c>
      <c r="U424" s="1" t="e">
        <f>HYPERLINK(_xlfn.TEXTBEFORE(_xlfn.TEXTAFTER(getmp3[[#This Row],[description]], "Instagram Reel:"),CHAR(10)))</f>
        <v>#N/A</v>
      </c>
    </row>
    <row r="425" spans="1:21" x14ac:dyDescent="0.3">
      <c r="A425" t="s">
        <v>11</v>
      </c>
      <c r="B425" t="s">
        <v>3034</v>
      </c>
      <c r="C425" t="s">
        <v>3035</v>
      </c>
      <c r="D425" t="s">
        <v>3033</v>
      </c>
      <c r="E425" t="s">
        <v>16</v>
      </c>
      <c r="F425" t="s">
        <v>745</v>
      </c>
      <c r="G425" t="s">
        <v>3037</v>
      </c>
      <c r="H425" t="s">
        <v>3038</v>
      </c>
      <c r="I425" t="s">
        <v>3039</v>
      </c>
      <c r="J425" t="str" cm="1">
        <f t="array" ref="J4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5" t="str">
        <f>_xlfn.TEXTBEFORE(getmp3[[#This Row],[Title]],{":","(","-"})</f>
        <v xml:space="preserve">Surma </v>
      </c>
      <c r="L425" t="str">
        <f>_xlfn.TEXTBEFORE(_xlfn.TEXTAFTER(getmp3[[#This Row],[description]],{"Singer:","Artist:","Singer &amp; Lyrics:","Singer/Lyrics:","Singer","Singer :"}),CHAR(10))</f>
        <v xml:space="preserve"> Karan Randhawa </v>
      </c>
      <c r="M425" t="str" cm="1">
        <f t="array" ref="M4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Farmaan</v>
      </c>
      <c r="N425" t="e">
        <f>_xlfn.TEXTBEFORE(_xlfn.TEXTAFTER(getmp3[[#This Row],[description]],"Composer:"),CHAR(10))</f>
        <v>#N/A</v>
      </c>
      <c r="O425" t="str">
        <f>_xlfn.TEXTBEFORE(_xlfn.TEXTAFTER(getmp3[[#This Row],[description]],CHAR(10)&amp;"Music :"),CHAR(10))</f>
        <v xml:space="preserve"> Rox A</v>
      </c>
      <c r="P425" t="e">
        <f>_xlfn.TEXTBEFORE(_xlfn.TEXTAFTER(getmp3[[#This Row],[description]],CHAR(10)&amp;"Video:"),CHAR(10))</f>
        <v>#N/A</v>
      </c>
      <c r="Q425" s="1" t="e">
        <f>HYPERLINK(_xlfn.TEXTBEFORE(_xlfn.TEXTAFTER(getmp3[[#This Row],[description]],"YouTube Music:"),CHAR(10)))</f>
        <v>#N/A</v>
      </c>
      <c r="R425" s="1" t="e">
        <f>HYPERLINK(_xlfn.TEXTBEFORE(_xlfn.TEXTAFTER(getmp3[[#This Row],[description]],"Spotify:"),CHAR(10)))</f>
        <v>#N/A</v>
      </c>
      <c r="S425" s="1" t="e">
        <f>HYPERLINK(_xlfn.TEXTBEFORE(_xlfn.TEXTAFTER(getmp3[[#This Row],[description]],"Apple Music:"),CHAR(10)))</f>
        <v>#N/A</v>
      </c>
      <c r="T425" s="1" t="e">
        <f>HYPERLINK(_xlfn.TEXTBEFORE(_xlfn.TEXTAFTER(getmp3[[#This Row],[description]], "JioSaavn:"),CHAR(10)))</f>
        <v>#N/A</v>
      </c>
      <c r="U425" s="1" t="e">
        <f>HYPERLINK(_xlfn.TEXTBEFORE(_xlfn.TEXTAFTER(getmp3[[#This Row],[description]], "Instagram Reel:"),CHAR(10)))</f>
        <v>#N/A</v>
      </c>
    </row>
    <row r="426" spans="1:21" x14ac:dyDescent="0.3">
      <c r="A426" t="s">
        <v>11</v>
      </c>
      <c r="B426" t="s">
        <v>3041</v>
      </c>
      <c r="C426" t="s">
        <v>3042</v>
      </c>
      <c r="D426" t="s">
        <v>3040</v>
      </c>
      <c r="E426" t="s">
        <v>16</v>
      </c>
      <c r="F426" t="s">
        <v>908</v>
      </c>
      <c r="G426" t="s">
        <v>3044</v>
      </c>
      <c r="H426" t="s">
        <v>3045</v>
      </c>
      <c r="I426" t="s">
        <v>3046</v>
      </c>
      <c r="J426" t="str" cm="1">
        <f t="array" ref="J4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6" t="str">
        <f>_xlfn.TEXTBEFORE(getmp3[[#This Row],[Title]],{":","(","-"})</f>
        <v xml:space="preserve">Khyaal Karlo </v>
      </c>
      <c r="L426" t="str">
        <f>_xlfn.TEXTBEFORE(_xlfn.TEXTAFTER(getmp3[[#This Row],[description]],{"Singer:","Artist:","Singer &amp; Lyrics:","Singer/Lyrics:","Singer","Singer :"}),CHAR(10))</f>
        <v xml:space="preserve"> Rupali</v>
      </c>
      <c r="M426" t="str" cm="1">
        <f t="array" ref="M4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426" t="e">
        <f>_xlfn.TEXTBEFORE(_xlfn.TEXTAFTER(getmp3[[#This Row],[description]],"Composer:"),CHAR(10))</f>
        <v>#N/A</v>
      </c>
      <c r="O426" t="str">
        <f>_xlfn.TEXTBEFORE(_xlfn.TEXTAFTER(getmp3[[#This Row],[description]],CHAR(10)&amp;"Music :"),CHAR(10))</f>
        <v xml:space="preserve"> Akash Jandu</v>
      </c>
      <c r="P426" t="e">
        <f>_xlfn.TEXTBEFORE(_xlfn.TEXTAFTER(getmp3[[#This Row],[description]],CHAR(10)&amp;"Video:"),CHAR(10))</f>
        <v>#N/A</v>
      </c>
      <c r="Q426" s="1" t="e">
        <f>HYPERLINK(_xlfn.TEXTBEFORE(_xlfn.TEXTAFTER(getmp3[[#This Row],[description]],"YouTube Music:"),CHAR(10)))</f>
        <v>#N/A</v>
      </c>
      <c r="R426" s="1" t="e">
        <f>HYPERLINK(_xlfn.TEXTBEFORE(_xlfn.TEXTAFTER(getmp3[[#This Row],[description]],"Spotify:"),CHAR(10)))</f>
        <v>#N/A</v>
      </c>
      <c r="S426" s="1" t="e">
        <f>HYPERLINK(_xlfn.TEXTBEFORE(_xlfn.TEXTAFTER(getmp3[[#This Row],[description]],"Apple Music:"),CHAR(10)))</f>
        <v>#N/A</v>
      </c>
      <c r="T426" s="1" t="e">
        <f>HYPERLINK(_xlfn.TEXTBEFORE(_xlfn.TEXTAFTER(getmp3[[#This Row],[description]], "JioSaavn:"),CHAR(10)))</f>
        <v>#N/A</v>
      </c>
      <c r="U426" s="1" t="e">
        <f>HYPERLINK(_xlfn.TEXTBEFORE(_xlfn.TEXTAFTER(getmp3[[#This Row],[description]], "Instagram Reel:"),CHAR(10)))</f>
        <v>#N/A</v>
      </c>
    </row>
    <row r="427" spans="1:21" x14ac:dyDescent="0.3">
      <c r="A427" t="s">
        <v>11</v>
      </c>
      <c r="B427" t="s">
        <v>3048</v>
      </c>
      <c r="C427" t="s">
        <v>3049</v>
      </c>
      <c r="D427" t="s">
        <v>3047</v>
      </c>
      <c r="E427" t="s">
        <v>16</v>
      </c>
      <c r="F427" t="s">
        <v>199</v>
      </c>
      <c r="G427" t="s">
        <v>3051</v>
      </c>
      <c r="H427" t="s">
        <v>3052</v>
      </c>
      <c r="I427" t="s">
        <v>3053</v>
      </c>
      <c r="J427" t="str" cm="1">
        <f t="array" ref="J4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7" t="str">
        <f>_xlfn.TEXTBEFORE(getmp3[[#This Row],[Title]],{":","(","-"})</f>
        <v xml:space="preserve">JATTA </v>
      </c>
      <c r="L427" t="str">
        <f>_xlfn.TEXTBEFORE(_xlfn.TEXTAFTER(getmp3[[#This Row],[description]],{"Singer:","Artist:","Singer &amp; Lyrics:","Singer/Lyrics:","Singer","Singer :"}),CHAR(10))</f>
        <v xml:space="preserve"> Guri</v>
      </c>
      <c r="M427" t="str" cm="1">
        <f t="array" ref="M4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427" t="e">
        <f>_xlfn.TEXTBEFORE(_xlfn.TEXTAFTER(getmp3[[#This Row],[description]],"Composer:"),CHAR(10))</f>
        <v>#N/A</v>
      </c>
      <c r="O427" t="str">
        <f>_xlfn.TEXTBEFORE(_xlfn.TEXTAFTER(getmp3[[#This Row],[description]],CHAR(10)&amp;"Music :"),CHAR(10))</f>
        <v xml:space="preserve"> Sharry Nexus </v>
      </c>
      <c r="P427" t="e">
        <f>_xlfn.TEXTBEFORE(_xlfn.TEXTAFTER(getmp3[[#This Row],[description]],CHAR(10)&amp;"Video:"),CHAR(10))</f>
        <v>#N/A</v>
      </c>
      <c r="Q427" s="1" t="e">
        <f>HYPERLINK(_xlfn.TEXTBEFORE(_xlfn.TEXTAFTER(getmp3[[#This Row],[description]],"YouTube Music:"),CHAR(10)))</f>
        <v>#N/A</v>
      </c>
      <c r="R427" s="1" t="e">
        <f>HYPERLINK(_xlfn.TEXTBEFORE(_xlfn.TEXTAFTER(getmp3[[#This Row],[description]],"Spotify:"),CHAR(10)))</f>
        <v>#N/A</v>
      </c>
      <c r="S427" s="1" t="e">
        <f>HYPERLINK(_xlfn.TEXTBEFORE(_xlfn.TEXTAFTER(getmp3[[#This Row],[description]],"Apple Music:"),CHAR(10)))</f>
        <v>#N/A</v>
      </c>
      <c r="T427" s="1" t="e">
        <f>HYPERLINK(_xlfn.TEXTBEFORE(_xlfn.TEXTAFTER(getmp3[[#This Row],[description]], "JioSaavn:"),CHAR(10)))</f>
        <v>#N/A</v>
      </c>
      <c r="U427" s="1" t="e">
        <f>HYPERLINK(_xlfn.TEXTBEFORE(_xlfn.TEXTAFTER(getmp3[[#This Row],[description]], "Instagram Reel:"),CHAR(10)))</f>
        <v>#N/A</v>
      </c>
    </row>
    <row r="428" spans="1:21" x14ac:dyDescent="0.3">
      <c r="A428" t="s">
        <v>11</v>
      </c>
      <c r="B428" t="s">
        <v>3055</v>
      </c>
      <c r="C428" t="s">
        <v>3056</v>
      </c>
      <c r="D428" t="s">
        <v>3054</v>
      </c>
      <c r="E428" t="s">
        <v>16</v>
      </c>
      <c r="F428" t="s">
        <v>1392</v>
      </c>
      <c r="G428" t="s">
        <v>3058</v>
      </c>
      <c r="H428" t="s">
        <v>3059</v>
      </c>
      <c r="I428" t="s">
        <v>3060</v>
      </c>
      <c r="J428" t="str" cm="1">
        <f t="array" ref="J4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8" t="str">
        <f>_xlfn.TEXTBEFORE(getmp3[[#This Row],[Title]],{":","(","-"})</f>
        <v xml:space="preserve">Canada </v>
      </c>
      <c r="L428" t="str">
        <f>_xlfn.TEXTBEFORE(_xlfn.TEXTAFTER(getmp3[[#This Row],[description]],{"Singer:","Artist:","Singer &amp; Lyrics:","Singer/Lyrics:","Singer","Singer :"}),CHAR(10))</f>
        <v xml:space="preserve"> Satbir Aujla</v>
      </c>
      <c r="M428" t="str" cm="1">
        <f t="array" ref="M4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28" t="e">
        <f>_xlfn.TEXTBEFORE(_xlfn.TEXTAFTER(getmp3[[#This Row],[description]],"Composer:"),CHAR(10))</f>
        <v>#N/A</v>
      </c>
      <c r="O428" t="str">
        <f>_xlfn.TEXTBEFORE(_xlfn.TEXTAFTER(getmp3[[#This Row],[description]],CHAR(10)&amp;"Music :"),CHAR(10))</f>
        <v xml:space="preserve"> Sharry Nexus</v>
      </c>
      <c r="P428" t="e">
        <f>_xlfn.TEXTBEFORE(_xlfn.TEXTAFTER(getmp3[[#This Row],[description]],CHAR(10)&amp;"Video:"),CHAR(10))</f>
        <v>#N/A</v>
      </c>
      <c r="Q428" s="1" t="e">
        <f>HYPERLINK(_xlfn.TEXTBEFORE(_xlfn.TEXTAFTER(getmp3[[#This Row],[description]],"YouTube Music:"),CHAR(10)))</f>
        <v>#N/A</v>
      </c>
      <c r="R428" s="1" t="e">
        <f>HYPERLINK(_xlfn.TEXTBEFORE(_xlfn.TEXTAFTER(getmp3[[#This Row],[description]],"Spotify:"),CHAR(10)))</f>
        <v>#N/A</v>
      </c>
      <c r="S428" s="1" t="e">
        <f>HYPERLINK(_xlfn.TEXTBEFORE(_xlfn.TEXTAFTER(getmp3[[#This Row],[description]],"Apple Music:"),CHAR(10)))</f>
        <v>#N/A</v>
      </c>
      <c r="T428" s="1" t="e">
        <f>HYPERLINK(_xlfn.TEXTBEFORE(_xlfn.TEXTAFTER(getmp3[[#This Row],[description]], "JioSaavn:"),CHAR(10)))</f>
        <v>#N/A</v>
      </c>
      <c r="U428" s="1" t="e">
        <f>HYPERLINK(_xlfn.TEXTBEFORE(_xlfn.TEXTAFTER(getmp3[[#This Row],[description]], "Instagram Reel:"),CHAR(10)))</f>
        <v>#N/A</v>
      </c>
    </row>
    <row r="429" spans="1:21" x14ac:dyDescent="0.3">
      <c r="A429" t="s">
        <v>11</v>
      </c>
      <c r="B429" t="s">
        <v>3062</v>
      </c>
      <c r="C429" t="s">
        <v>3063</v>
      </c>
      <c r="D429" t="s">
        <v>3061</v>
      </c>
      <c r="E429" t="s">
        <v>16</v>
      </c>
      <c r="F429" t="s">
        <v>3065</v>
      </c>
      <c r="G429" t="s">
        <v>3066</v>
      </c>
      <c r="H429" t="s">
        <v>3067</v>
      </c>
      <c r="I429" t="s">
        <v>3068</v>
      </c>
      <c r="J429" t="str" cm="1">
        <f t="array" ref="J4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29" t="str">
        <f>_xlfn.TEXTBEFORE(getmp3[[#This Row],[Title]],{":","(","-"})</f>
        <v xml:space="preserve">KHYAAL </v>
      </c>
      <c r="L429" t="str">
        <f>_xlfn.TEXTBEFORE(_xlfn.TEXTAFTER(getmp3[[#This Row],[description]],{"Singer:","Artist:","Singer &amp; Lyrics:","Singer/Lyrics:","Singer","Singer :"}),CHAR(10))</f>
        <v xml:space="preserve"> Jass Manak</v>
      </c>
      <c r="M429" t="str" cm="1">
        <f t="array" ref="M4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29" t="e">
        <f>_xlfn.TEXTBEFORE(_xlfn.TEXTAFTER(getmp3[[#This Row],[description]],"Composer:"),CHAR(10))</f>
        <v>#N/A</v>
      </c>
      <c r="O429" t="str">
        <f>_xlfn.TEXTBEFORE(_xlfn.TEXTAFTER(getmp3[[#This Row],[description]],CHAR(10)&amp;"Music :"),CHAR(10))</f>
        <v xml:space="preserve"> Sharry Nexus</v>
      </c>
      <c r="P429" t="e">
        <f>_xlfn.TEXTBEFORE(_xlfn.TEXTAFTER(getmp3[[#This Row],[description]],CHAR(10)&amp;"Video:"),CHAR(10))</f>
        <v>#N/A</v>
      </c>
      <c r="Q429" s="1" t="e">
        <f>HYPERLINK(_xlfn.TEXTBEFORE(_xlfn.TEXTAFTER(getmp3[[#This Row],[description]],"YouTube Music:"),CHAR(10)))</f>
        <v>#N/A</v>
      </c>
      <c r="R429" s="1" t="e">
        <f>HYPERLINK(_xlfn.TEXTBEFORE(_xlfn.TEXTAFTER(getmp3[[#This Row],[description]],"Spotify:"),CHAR(10)))</f>
        <v>#N/A</v>
      </c>
      <c r="S429" s="1" t="e">
        <f>HYPERLINK(_xlfn.TEXTBEFORE(_xlfn.TEXTAFTER(getmp3[[#This Row],[description]],"Apple Music:"),CHAR(10)))</f>
        <v>#N/A</v>
      </c>
      <c r="T429" s="1" t="e">
        <f>HYPERLINK(_xlfn.TEXTBEFORE(_xlfn.TEXTAFTER(getmp3[[#This Row],[description]], "JioSaavn:"),CHAR(10)))</f>
        <v>#N/A</v>
      </c>
      <c r="U429" s="1" t="e">
        <f>HYPERLINK(_xlfn.TEXTBEFORE(_xlfn.TEXTAFTER(getmp3[[#This Row],[description]], "Instagram Reel:"),CHAR(10)))</f>
        <v>#N/A</v>
      </c>
    </row>
    <row r="430" spans="1:21" x14ac:dyDescent="0.3">
      <c r="A430" t="s">
        <v>11</v>
      </c>
      <c r="B430" t="s">
        <v>3070</v>
      </c>
      <c r="C430" t="s">
        <v>3071</v>
      </c>
      <c r="D430" t="s">
        <v>3069</v>
      </c>
      <c r="E430" t="s">
        <v>16</v>
      </c>
      <c r="F430" t="s">
        <v>3073</v>
      </c>
      <c r="G430" t="s">
        <v>3074</v>
      </c>
      <c r="H430" t="s">
        <v>3075</v>
      </c>
      <c r="I430" t="s">
        <v>3076</v>
      </c>
      <c r="J430" t="str" cm="1">
        <f t="array" ref="J4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0" t="str">
        <f>_xlfn.TEXTBEFORE(getmp3[[#This Row],[Title]],{":","(","-"})</f>
        <v xml:space="preserve">Lazeez </v>
      </c>
      <c r="L430" t="e">
        <f>_xlfn.TEXTBEFORE(_xlfn.TEXTAFTER(getmp3[[#This Row],[description]],{"Singer:","Artist:","Singer &amp; Lyrics:","Singer/Lyrics:","Singer"}),CHAR(10))</f>
        <v>#N/A</v>
      </c>
      <c r="M430" t="str" cm="1">
        <f t="array" ref="M4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30" t="e">
        <f>_xlfn.TEXTBEFORE(_xlfn.TEXTAFTER(getmp3[[#This Row],[description]],"Composer:"),CHAR(10))</f>
        <v>#N/A</v>
      </c>
      <c r="O430" t="e">
        <f>_xlfn.TEXTBEFORE(_xlfn.TEXTAFTER(getmp3[[#This Row],[description]],CHAR(10)&amp;"Music :"),CHAR(10))</f>
        <v>#N/A</v>
      </c>
      <c r="P430" t="e">
        <f>_xlfn.TEXTBEFORE(_xlfn.TEXTAFTER(getmp3[[#This Row],[description]],CHAR(10)&amp;"Video:"),CHAR(10))</f>
        <v>#N/A</v>
      </c>
      <c r="Q430" s="1" t="e">
        <f>HYPERLINK(_xlfn.TEXTBEFORE(_xlfn.TEXTAFTER(getmp3[[#This Row],[description]],"YouTube Music:"),CHAR(10)))</f>
        <v>#N/A</v>
      </c>
      <c r="R430" s="1" t="e">
        <f>HYPERLINK(_xlfn.TEXTBEFORE(_xlfn.TEXTAFTER(getmp3[[#This Row],[description]],"Spotify:"),CHAR(10)))</f>
        <v>#N/A</v>
      </c>
      <c r="S430" s="1" t="e">
        <f>HYPERLINK(_xlfn.TEXTBEFORE(_xlfn.TEXTAFTER(getmp3[[#This Row],[description]],"Apple Music:"),CHAR(10)))</f>
        <v>#N/A</v>
      </c>
      <c r="T430" s="1" t="e">
        <f>HYPERLINK(_xlfn.TEXTBEFORE(_xlfn.TEXTAFTER(getmp3[[#This Row],[description]], "JioSaavn:"),CHAR(10)))</f>
        <v>#N/A</v>
      </c>
      <c r="U430" s="1" t="e">
        <f>HYPERLINK(_xlfn.TEXTBEFORE(_xlfn.TEXTAFTER(getmp3[[#This Row],[description]], "Instagram Reel:"),CHAR(10)))</f>
        <v>#N/A</v>
      </c>
    </row>
    <row r="431" spans="1:21" x14ac:dyDescent="0.3">
      <c r="A431" t="s">
        <v>11</v>
      </c>
      <c r="B431" t="s">
        <v>3078</v>
      </c>
      <c r="C431" t="s">
        <v>3079</v>
      </c>
      <c r="D431" t="s">
        <v>3077</v>
      </c>
      <c r="E431" t="s">
        <v>16</v>
      </c>
      <c r="F431" t="s">
        <v>3081</v>
      </c>
      <c r="G431" t="s">
        <v>3082</v>
      </c>
      <c r="H431" t="s">
        <v>3083</v>
      </c>
      <c r="I431" t="s">
        <v>1563</v>
      </c>
      <c r="J431" t="str" cm="1">
        <f t="array" ref="J4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1" t="str">
        <f>_xlfn.TEXTBEFORE(getmp3[[#This Row],[Title]],{":","(","-"})</f>
        <v xml:space="preserve">Lazeez </v>
      </c>
      <c r="L431" t="e">
        <f>_xlfn.TEXTBEFORE(_xlfn.TEXTAFTER(getmp3[[#This Row],[description]],{"Singer:","Artist:","Singer &amp; Lyrics:","Singer/Lyrics:","Singer"}),CHAR(10))</f>
        <v>#N/A</v>
      </c>
      <c r="M431" t="str" cm="1">
        <f t="array" ref="M4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31" t="e">
        <f>_xlfn.TEXTBEFORE(_xlfn.TEXTAFTER(getmp3[[#This Row],[description]],"Composer:"),CHAR(10))</f>
        <v>#N/A</v>
      </c>
      <c r="O431" t="e">
        <f>_xlfn.TEXTBEFORE(_xlfn.TEXTAFTER(getmp3[[#This Row],[description]],CHAR(10)&amp;"Music :"),CHAR(10))</f>
        <v>#N/A</v>
      </c>
      <c r="P431" t="e">
        <f>_xlfn.TEXTBEFORE(_xlfn.TEXTAFTER(getmp3[[#This Row],[description]],CHAR(10)&amp;"Video:"),CHAR(10))</f>
        <v>#N/A</v>
      </c>
      <c r="Q431" s="1" t="e">
        <f>HYPERLINK(_xlfn.TEXTBEFORE(_xlfn.TEXTAFTER(getmp3[[#This Row],[description]],"YouTube Music:"),CHAR(10)))</f>
        <v>#N/A</v>
      </c>
      <c r="R431" s="1" t="e">
        <f>HYPERLINK(_xlfn.TEXTBEFORE(_xlfn.TEXTAFTER(getmp3[[#This Row],[description]],"Spotify:"),CHAR(10)))</f>
        <v>#N/A</v>
      </c>
      <c r="S431" s="1" t="e">
        <f>HYPERLINK(_xlfn.TEXTBEFORE(_xlfn.TEXTAFTER(getmp3[[#This Row],[description]],"Apple Music:"),CHAR(10)))</f>
        <v>#N/A</v>
      </c>
      <c r="T431" s="1" t="e">
        <f>HYPERLINK(_xlfn.TEXTBEFORE(_xlfn.TEXTAFTER(getmp3[[#This Row],[description]], "JioSaavn:"),CHAR(10)))</f>
        <v>#N/A</v>
      </c>
      <c r="U431" s="1" t="e">
        <f>HYPERLINK(_xlfn.TEXTBEFORE(_xlfn.TEXTAFTER(getmp3[[#This Row],[description]], "Instagram Reel:"),CHAR(10)))</f>
        <v>#N/A</v>
      </c>
    </row>
    <row r="432" spans="1:21" x14ac:dyDescent="0.3">
      <c r="A432" t="s">
        <v>11</v>
      </c>
      <c r="B432" t="s">
        <v>3085</v>
      </c>
      <c r="C432" t="s">
        <v>3086</v>
      </c>
      <c r="D432" t="s">
        <v>3084</v>
      </c>
      <c r="E432" t="s">
        <v>16</v>
      </c>
      <c r="F432" t="s">
        <v>3088</v>
      </c>
      <c r="G432" t="s">
        <v>3089</v>
      </c>
      <c r="H432" t="s">
        <v>3090</v>
      </c>
      <c r="I432" t="s">
        <v>1022</v>
      </c>
      <c r="J432" t="str" cm="1">
        <f t="array" ref="J4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2" t="str">
        <f>_xlfn.TEXTBEFORE(getmp3[[#This Row],[Title]],{":","(","-"})</f>
        <v xml:space="preserve">Lazeez </v>
      </c>
      <c r="L432" t="str">
        <f>_xlfn.TEXTBEFORE(_xlfn.TEXTAFTER(getmp3[[#This Row],[description]],{"Singer:","Artist:","Singer &amp; Lyrics:","Singer/Lyrics:","Singer","Singer :"}),CHAR(10))</f>
        <v xml:space="preserve"> Hasil</v>
      </c>
      <c r="M432" t="str" cm="1">
        <f t="array" ref="M4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Hasil</v>
      </c>
      <c r="N432" t="e">
        <f>_xlfn.TEXTBEFORE(_xlfn.TEXTAFTER(getmp3[[#This Row],[description]],"Composer:"),CHAR(10))</f>
        <v>#N/A</v>
      </c>
      <c r="O432" t="str">
        <f>_xlfn.TEXTBEFORE(_xlfn.TEXTAFTER(getmp3[[#This Row],[description]],CHAR(10)&amp;"Music :"),CHAR(10))</f>
        <v xml:space="preserve"> Reeju</v>
      </c>
      <c r="P432" t="e">
        <f>_xlfn.TEXTBEFORE(_xlfn.TEXTAFTER(getmp3[[#This Row],[description]],CHAR(10)&amp;"Video:"),CHAR(10))</f>
        <v>#N/A</v>
      </c>
      <c r="Q432" s="1" t="e">
        <f>HYPERLINK(_xlfn.TEXTBEFORE(_xlfn.TEXTAFTER(getmp3[[#This Row],[description]],"YouTube Music:"),CHAR(10)))</f>
        <v>#N/A</v>
      </c>
      <c r="R432" s="1" t="e">
        <f>HYPERLINK(_xlfn.TEXTBEFORE(_xlfn.TEXTAFTER(getmp3[[#This Row],[description]],"Spotify:"),CHAR(10)))</f>
        <v>#N/A</v>
      </c>
      <c r="S432" s="1" t="e">
        <f>HYPERLINK(_xlfn.TEXTBEFORE(_xlfn.TEXTAFTER(getmp3[[#This Row],[description]],"Apple Music:"),CHAR(10)))</f>
        <v>#N/A</v>
      </c>
      <c r="T432" s="1" t="e">
        <f>HYPERLINK(_xlfn.TEXTBEFORE(_xlfn.TEXTAFTER(getmp3[[#This Row],[description]], "JioSaavn:"),CHAR(10)))</f>
        <v>#N/A</v>
      </c>
      <c r="U432" s="1" t="e">
        <f>HYPERLINK(_xlfn.TEXTBEFORE(_xlfn.TEXTAFTER(getmp3[[#This Row],[description]], "Instagram Reel:"),CHAR(10)))</f>
        <v>#N/A</v>
      </c>
    </row>
    <row r="433" spans="1:21" x14ac:dyDescent="0.3">
      <c r="A433" t="s">
        <v>11</v>
      </c>
      <c r="B433" t="s">
        <v>3092</v>
      </c>
      <c r="C433" t="s">
        <v>3093</v>
      </c>
      <c r="D433" t="s">
        <v>3091</v>
      </c>
      <c r="E433" t="s">
        <v>16</v>
      </c>
      <c r="F433" t="s">
        <v>3095</v>
      </c>
      <c r="G433" t="s">
        <v>3096</v>
      </c>
      <c r="H433" t="s">
        <v>3097</v>
      </c>
      <c r="I433" t="s">
        <v>3098</v>
      </c>
      <c r="J433" t="str" cm="1">
        <f t="array" ref="J4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3" t="str">
        <f>_xlfn.TEXTBEFORE(getmp3[[#This Row],[Title]],{":","(","-"})</f>
        <v xml:space="preserve">Umeedan </v>
      </c>
      <c r="L433" t="str">
        <f>_xlfn.TEXTBEFORE(_xlfn.TEXTAFTER(getmp3[[#This Row],[description]],{"Singer:","Artist:","Singer &amp; Lyrics:","Singer/Lyrics:","Singer","Singer :"}),CHAR(10))</f>
        <v xml:space="preserve"> Sheetal Arora </v>
      </c>
      <c r="M433" t="str" cm="1">
        <f t="array" ref="M4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433" t="e">
        <f>_xlfn.TEXTBEFORE(_xlfn.TEXTAFTER(getmp3[[#This Row],[description]],"Composer:"),CHAR(10))</f>
        <v>#N/A</v>
      </c>
      <c r="O433" t="str">
        <f>_xlfn.TEXTBEFORE(_xlfn.TEXTAFTER(getmp3[[#This Row],[description]],CHAR(10)&amp;"Music :"),CHAR(10))</f>
        <v xml:space="preserve"> Akash Jandu</v>
      </c>
      <c r="P433" t="e">
        <f>_xlfn.TEXTBEFORE(_xlfn.TEXTAFTER(getmp3[[#This Row],[description]],CHAR(10)&amp;"Video:"),CHAR(10))</f>
        <v>#N/A</v>
      </c>
      <c r="Q433" s="1" t="e">
        <f>HYPERLINK(_xlfn.TEXTBEFORE(_xlfn.TEXTAFTER(getmp3[[#This Row],[description]],"YouTube Music:"),CHAR(10)))</f>
        <v>#N/A</v>
      </c>
      <c r="R433" s="1" t="e">
        <f>HYPERLINK(_xlfn.TEXTBEFORE(_xlfn.TEXTAFTER(getmp3[[#This Row],[description]],"Spotify:"),CHAR(10)))</f>
        <v>#N/A</v>
      </c>
      <c r="S433" s="1" t="e">
        <f>HYPERLINK(_xlfn.TEXTBEFORE(_xlfn.TEXTAFTER(getmp3[[#This Row],[description]],"Apple Music:"),CHAR(10)))</f>
        <v>#N/A</v>
      </c>
      <c r="T433" s="1" t="e">
        <f>HYPERLINK(_xlfn.TEXTBEFORE(_xlfn.TEXTAFTER(getmp3[[#This Row],[description]], "JioSaavn:"),CHAR(10)))</f>
        <v>#N/A</v>
      </c>
      <c r="U433" s="1" t="e">
        <f>HYPERLINK(_xlfn.TEXTBEFORE(_xlfn.TEXTAFTER(getmp3[[#This Row],[description]], "Instagram Reel:"),CHAR(10)))</f>
        <v>#N/A</v>
      </c>
    </row>
    <row r="434" spans="1:21" x14ac:dyDescent="0.3">
      <c r="A434" t="s">
        <v>11</v>
      </c>
      <c r="B434" t="s">
        <v>3100</v>
      </c>
      <c r="C434" t="s">
        <v>3101</v>
      </c>
      <c r="D434" t="s">
        <v>3099</v>
      </c>
      <c r="E434" t="s">
        <v>16</v>
      </c>
      <c r="F434" t="s">
        <v>3103</v>
      </c>
      <c r="G434" t="s">
        <v>3104</v>
      </c>
      <c r="H434" t="s">
        <v>3105</v>
      </c>
      <c r="I434" t="s">
        <v>3106</v>
      </c>
      <c r="J434" t="str" cm="1">
        <f t="array" ref="J4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4" t="str">
        <f>_xlfn.TEXTBEFORE(getmp3[[#This Row],[Title]],{":","(","-"})</f>
        <v xml:space="preserve">Lazeez </v>
      </c>
      <c r="L434" t="e">
        <f>_xlfn.TEXTBEFORE(_xlfn.TEXTAFTER(getmp3[[#This Row],[description]],{"Singer:","Artist:","Singer &amp; Lyrics:","Singer/Lyrics:","Singer"}),CHAR(10))</f>
        <v>#N/A</v>
      </c>
      <c r="M434" t="str" cm="1">
        <f t="array" ref="M4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34" t="e">
        <f>_xlfn.TEXTBEFORE(_xlfn.TEXTAFTER(getmp3[[#This Row],[description]],"Composer:"),CHAR(10))</f>
        <v>#N/A</v>
      </c>
      <c r="O434" t="e">
        <f>_xlfn.TEXTBEFORE(_xlfn.TEXTAFTER(getmp3[[#This Row],[description]],CHAR(10)&amp;"Music :"),CHAR(10))</f>
        <v>#N/A</v>
      </c>
      <c r="P434" t="e">
        <f>_xlfn.TEXTBEFORE(_xlfn.TEXTAFTER(getmp3[[#This Row],[description]],CHAR(10)&amp;"Video:"),CHAR(10))</f>
        <v>#N/A</v>
      </c>
      <c r="Q434" s="1" t="e">
        <f>HYPERLINK(_xlfn.TEXTBEFORE(_xlfn.TEXTAFTER(getmp3[[#This Row],[description]],"YouTube Music:"),CHAR(10)))</f>
        <v>#N/A</v>
      </c>
      <c r="R434" s="1" t="e">
        <f>HYPERLINK(_xlfn.TEXTBEFORE(_xlfn.TEXTAFTER(getmp3[[#This Row],[description]],"Spotify:"),CHAR(10)))</f>
        <v>#N/A</v>
      </c>
      <c r="S434" s="1" t="e">
        <f>HYPERLINK(_xlfn.TEXTBEFORE(_xlfn.TEXTAFTER(getmp3[[#This Row],[description]],"Apple Music:"),CHAR(10)))</f>
        <v>#N/A</v>
      </c>
      <c r="T434" s="1" t="e">
        <f>HYPERLINK(_xlfn.TEXTBEFORE(_xlfn.TEXTAFTER(getmp3[[#This Row],[description]], "JioSaavn:"),CHAR(10)))</f>
        <v>#N/A</v>
      </c>
      <c r="U434" s="1" t="e">
        <f>HYPERLINK(_xlfn.TEXTBEFORE(_xlfn.TEXTAFTER(getmp3[[#This Row],[description]], "Instagram Reel:"),CHAR(10)))</f>
        <v>#N/A</v>
      </c>
    </row>
    <row r="435" spans="1:21" x14ac:dyDescent="0.3">
      <c r="A435" t="s">
        <v>11</v>
      </c>
      <c r="B435" t="s">
        <v>3108</v>
      </c>
      <c r="C435" t="s">
        <v>3109</v>
      </c>
      <c r="D435" t="s">
        <v>3107</v>
      </c>
      <c r="E435" t="s">
        <v>16</v>
      </c>
      <c r="F435" t="s">
        <v>262</v>
      </c>
      <c r="G435" t="s">
        <v>3111</v>
      </c>
      <c r="H435" t="s">
        <v>3112</v>
      </c>
      <c r="I435" t="s">
        <v>3113</v>
      </c>
      <c r="J435" t="str" cm="1">
        <f t="array" ref="J4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5" t="str">
        <f>_xlfn.TEXTBEFORE(getmp3[[#This Row],[Title]],{":","(","-"})</f>
        <v xml:space="preserve">Kurbaan </v>
      </c>
      <c r="L435" t="str">
        <f>_xlfn.TEXTBEFORE(_xlfn.TEXTAFTER(getmp3[[#This Row],[description]],{"Singer:","Artist:","Singer &amp; Lyrics:","Singer/Lyrics:","Singer","Singer :"}),CHAR(10))</f>
        <v xml:space="preserve"> Musahib</v>
      </c>
      <c r="M435" t="str" cm="1">
        <f t="array" ref="M4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Sandhu</v>
      </c>
      <c r="N435" t="e">
        <f>_xlfn.TEXTBEFORE(_xlfn.TEXTAFTER(getmp3[[#This Row],[description]],"Composer:"),CHAR(10))</f>
        <v>#N/A</v>
      </c>
      <c r="O435" t="str">
        <f>_xlfn.TEXTBEFORE(_xlfn.TEXTAFTER(getmp3[[#This Row],[description]],CHAR(10)&amp;"Music :"),CHAR(10))</f>
        <v xml:space="preserve"> Sharry Nexus</v>
      </c>
      <c r="P435" t="e">
        <f>_xlfn.TEXTBEFORE(_xlfn.TEXTAFTER(getmp3[[#This Row],[description]],CHAR(10)&amp;"Video:"),CHAR(10))</f>
        <v>#N/A</v>
      </c>
      <c r="Q435" s="1" t="e">
        <f>HYPERLINK(_xlfn.TEXTBEFORE(_xlfn.TEXTAFTER(getmp3[[#This Row],[description]],"YouTube Music:"),CHAR(10)))</f>
        <v>#N/A</v>
      </c>
      <c r="R435" s="1" t="e">
        <f>HYPERLINK(_xlfn.TEXTBEFORE(_xlfn.TEXTAFTER(getmp3[[#This Row],[description]],"Spotify:"),CHAR(10)))</f>
        <v>#N/A</v>
      </c>
      <c r="S435" s="1" t="e">
        <f>HYPERLINK(_xlfn.TEXTBEFORE(_xlfn.TEXTAFTER(getmp3[[#This Row],[description]],"Apple Music:"),CHAR(10)))</f>
        <v>#N/A</v>
      </c>
      <c r="T435" s="1" t="e">
        <f>HYPERLINK(_xlfn.TEXTBEFORE(_xlfn.TEXTAFTER(getmp3[[#This Row],[description]], "JioSaavn:"),CHAR(10)))</f>
        <v>#N/A</v>
      </c>
      <c r="U435" s="1" t="e">
        <f>HYPERLINK(_xlfn.TEXTBEFORE(_xlfn.TEXTAFTER(getmp3[[#This Row],[description]], "Instagram Reel:"),CHAR(10)))</f>
        <v>#N/A</v>
      </c>
    </row>
    <row r="436" spans="1:21" x14ac:dyDescent="0.3">
      <c r="A436" t="s">
        <v>11</v>
      </c>
      <c r="B436" t="s">
        <v>3115</v>
      </c>
      <c r="C436" t="s">
        <v>3116</v>
      </c>
      <c r="D436" t="s">
        <v>3114</v>
      </c>
      <c r="E436" t="s">
        <v>16</v>
      </c>
      <c r="F436" t="s">
        <v>377</v>
      </c>
      <c r="G436" t="s">
        <v>3118</v>
      </c>
      <c r="H436" t="s">
        <v>3119</v>
      </c>
      <c r="I436" t="s">
        <v>3120</v>
      </c>
      <c r="J436" t="str" cm="1">
        <f t="array" ref="J4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6" t="str">
        <f>_xlfn.TEXTBEFORE(getmp3[[#This Row],[Title]],{":","(","-"})</f>
        <v xml:space="preserve">Rabba Teri Lod Aey </v>
      </c>
      <c r="L436" t="str">
        <f>_xlfn.TEXTBEFORE(_xlfn.TEXTAFTER(getmp3[[#This Row],[description]],{"Singer:","Artist:","Singer &amp; Lyrics:","Singer/Lyrics:","Singer","Singer :"}),CHAR(10))</f>
        <v xml:space="preserve"> Chetan</v>
      </c>
      <c r="M436" t="str" cm="1">
        <f t="array" ref="M4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436" t="e">
        <f>_xlfn.TEXTBEFORE(_xlfn.TEXTAFTER(getmp3[[#This Row],[description]],"Composer:"),CHAR(10))</f>
        <v>#N/A</v>
      </c>
      <c r="O436" t="str">
        <f>_xlfn.TEXTBEFORE(_xlfn.TEXTAFTER(getmp3[[#This Row],[description]],CHAR(10)&amp;"Music :"),CHAR(10))</f>
        <v xml:space="preserve"> Akash Jandu</v>
      </c>
      <c r="P436" t="e">
        <f>_xlfn.TEXTBEFORE(_xlfn.TEXTAFTER(getmp3[[#This Row],[description]],CHAR(10)&amp;"Video:"),CHAR(10))</f>
        <v>#N/A</v>
      </c>
      <c r="Q436" s="1" t="e">
        <f>HYPERLINK(_xlfn.TEXTBEFORE(_xlfn.TEXTAFTER(getmp3[[#This Row],[description]],"YouTube Music:"),CHAR(10)))</f>
        <v>#N/A</v>
      </c>
      <c r="R436" s="1" t="e">
        <f>HYPERLINK(_xlfn.TEXTBEFORE(_xlfn.TEXTAFTER(getmp3[[#This Row],[description]],"Spotify:"),CHAR(10)))</f>
        <v>#N/A</v>
      </c>
      <c r="S436" s="1" t="e">
        <f>HYPERLINK(_xlfn.TEXTBEFORE(_xlfn.TEXTAFTER(getmp3[[#This Row],[description]],"Apple Music:"),CHAR(10)))</f>
        <v>#N/A</v>
      </c>
      <c r="T436" s="1" t="e">
        <f>HYPERLINK(_xlfn.TEXTBEFORE(_xlfn.TEXTAFTER(getmp3[[#This Row],[description]], "JioSaavn:"),CHAR(10)))</f>
        <v>#N/A</v>
      </c>
      <c r="U436" s="1" t="e">
        <f>HYPERLINK(_xlfn.TEXTBEFORE(_xlfn.TEXTAFTER(getmp3[[#This Row],[description]], "Instagram Reel:"),CHAR(10)))</f>
        <v>#N/A</v>
      </c>
    </row>
    <row r="437" spans="1:21" x14ac:dyDescent="0.3">
      <c r="A437" t="s">
        <v>11</v>
      </c>
      <c r="B437" t="s">
        <v>3122</v>
      </c>
      <c r="C437" t="s">
        <v>3123</v>
      </c>
      <c r="D437" t="s">
        <v>3121</v>
      </c>
      <c r="E437" t="s">
        <v>16</v>
      </c>
      <c r="F437" t="s">
        <v>3125</v>
      </c>
      <c r="G437" t="s">
        <v>3126</v>
      </c>
      <c r="H437" t="s">
        <v>3127</v>
      </c>
      <c r="I437" t="s">
        <v>3128</v>
      </c>
      <c r="J437" t="str" cm="1">
        <f t="array" ref="J4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7" t="str">
        <f>_xlfn.TEXTBEFORE(getmp3[[#This Row],[Title]],{":","(","-"})</f>
        <v xml:space="preserve">Lazeez </v>
      </c>
      <c r="L437" t="e">
        <f>_xlfn.TEXTBEFORE(_xlfn.TEXTAFTER(getmp3[[#This Row],[description]],{"Singer:","Artist:","Singer &amp; Lyrics:","Singer/Lyrics:","Singer"}),CHAR(10))</f>
        <v>#N/A</v>
      </c>
      <c r="M437" t="str" cm="1">
        <f t="array" ref="M4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37" t="e">
        <f>_xlfn.TEXTBEFORE(_xlfn.TEXTAFTER(getmp3[[#This Row],[description]],"Composer:"),CHAR(10))</f>
        <v>#N/A</v>
      </c>
      <c r="O437" t="e">
        <f>_xlfn.TEXTBEFORE(_xlfn.TEXTAFTER(getmp3[[#This Row],[description]],CHAR(10)&amp;"Music :"),CHAR(10))</f>
        <v>#N/A</v>
      </c>
      <c r="P437" t="e">
        <f>_xlfn.TEXTBEFORE(_xlfn.TEXTAFTER(getmp3[[#This Row],[description]],CHAR(10)&amp;"Video:"),CHAR(10))</f>
        <v>#N/A</v>
      </c>
      <c r="Q437" s="1" t="e">
        <f>HYPERLINK(_xlfn.TEXTBEFORE(_xlfn.TEXTAFTER(getmp3[[#This Row],[description]],"YouTube Music:"),CHAR(10)))</f>
        <v>#N/A</v>
      </c>
      <c r="R437" s="1" t="e">
        <f>HYPERLINK(_xlfn.TEXTBEFORE(_xlfn.TEXTAFTER(getmp3[[#This Row],[description]],"Spotify:"),CHAR(10)))</f>
        <v>#N/A</v>
      </c>
      <c r="S437" s="1" t="e">
        <f>HYPERLINK(_xlfn.TEXTBEFORE(_xlfn.TEXTAFTER(getmp3[[#This Row],[description]],"Apple Music:"),CHAR(10)))</f>
        <v>#N/A</v>
      </c>
      <c r="T437" s="1" t="e">
        <f>HYPERLINK(_xlfn.TEXTBEFORE(_xlfn.TEXTAFTER(getmp3[[#This Row],[description]], "JioSaavn:"),CHAR(10)))</f>
        <v>#N/A</v>
      </c>
      <c r="U437" s="1" t="e">
        <f>HYPERLINK(_xlfn.TEXTBEFORE(_xlfn.TEXTAFTER(getmp3[[#This Row],[description]], "Instagram Reel:"),CHAR(10)))</f>
        <v>#N/A</v>
      </c>
    </row>
    <row r="438" spans="1:21" x14ac:dyDescent="0.3">
      <c r="A438" t="s">
        <v>11</v>
      </c>
      <c r="B438" t="s">
        <v>3130</v>
      </c>
      <c r="C438" t="s">
        <v>3131</v>
      </c>
      <c r="D438" t="s">
        <v>3129</v>
      </c>
      <c r="E438" t="s">
        <v>16</v>
      </c>
      <c r="F438" t="s">
        <v>601</v>
      </c>
      <c r="G438" t="s">
        <v>3133</v>
      </c>
      <c r="H438" t="s">
        <v>3134</v>
      </c>
      <c r="I438" t="s">
        <v>2154</v>
      </c>
      <c r="J438" t="str" cm="1">
        <f t="array" ref="J4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8" t="str">
        <f>_xlfn.TEXTBEFORE(getmp3[[#This Row],[Title]],{":","(","-"})</f>
        <v xml:space="preserve">Shikvay </v>
      </c>
      <c r="L438" t="str">
        <f>_xlfn.TEXTBEFORE(_xlfn.TEXTAFTER(getmp3[[#This Row],[description]],{"Singer:","Artist:","Singer &amp; Lyrics:","Singer/Lyrics:","Singer","Singer :"}),CHAR(10))</f>
        <v xml:space="preserve">  Raaji</v>
      </c>
      <c r="M438" t="str" cm="1">
        <f t="array" ref="M4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Harnoor Randhawa</v>
      </c>
      <c r="N438" t="e">
        <f>_xlfn.TEXTBEFORE(_xlfn.TEXTAFTER(getmp3[[#This Row],[description]],"Composer:"),CHAR(10))</f>
        <v>#N/A</v>
      </c>
      <c r="O438" t="str">
        <f>_xlfn.TEXTBEFORE(_xlfn.TEXTAFTER(getmp3[[#This Row],[description]],CHAR(10)&amp;"Music :"),CHAR(10))</f>
        <v xml:space="preserve"> Gurmoh</v>
      </c>
      <c r="P438" t="e">
        <f>_xlfn.TEXTBEFORE(_xlfn.TEXTAFTER(getmp3[[#This Row],[description]],CHAR(10)&amp;"Video:"),CHAR(10))</f>
        <v>#N/A</v>
      </c>
      <c r="Q438" s="1" t="e">
        <f>HYPERLINK(_xlfn.TEXTBEFORE(_xlfn.TEXTAFTER(getmp3[[#This Row],[description]],"YouTube Music:"),CHAR(10)))</f>
        <v>#N/A</v>
      </c>
      <c r="R438" s="1" t="e">
        <f>HYPERLINK(_xlfn.TEXTBEFORE(_xlfn.TEXTAFTER(getmp3[[#This Row],[description]],"Spotify:"),CHAR(10)))</f>
        <v>#N/A</v>
      </c>
      <c r="S438" s="1" t="e">
        <f>HYPERLINK(_xlfn.TEXTBEFORE(_xlfn.TEXTAFTER(getmp3[[#This Row],[description]],"Apple Music:"),CHAR(10)))</f>
        <v>#N/A</v>
      </c>
      <c r="T438" s="1" t="e">
        <f>HYPERLINK(_xlfn.TEXTBEFORE(_xlfn.TEXTAFTER(getmp3[[#This Row],[description]], "JioSaavn:"),CHAR(10)))</f>
        <v>#N/A</v>
      </c>
      <c r="U438" s="1" t="e">
        <f>HYPERLINK(_xlfn.TEXTBEFORE(_xlfn.TEXTAFTER(getmp3[[#This Row],[description]], "Instagram Reel:"),CHAR(10)))</f>
        <v>#N/A</v>
      </c>
    </row>
    <row r="439" spans="1:21" x14ac:dyDescent="0.3">
      <c r="A439" t="s">
        <v>11</v>
      </c>
      <c r="B439" t="s">
        <v>3136</v>
      </c>
      <c r="C439" t="s">
        <v>3137</v>
      </c>
      <c r="D439" t="s">
        <v>3135</v>
      </c>
      <c r="E439" t="s">
        <v>16</v>
      </c>
      <c r="F439" t="s">
        <v>493</v>
      </c>
      <c r="G439" t="s">
        <v>3139</v>
      </c>
      <c r="H439" t="s">
        <v>3140</v>
      </c>
      <c r="I439" t="s">
        <v>3141</v>
      </c>
      <c r="J439" t="str" cm="1">
        <f t="array" ref="J4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39" t="str">
        <f>_xlfn.TEXTBEFORE(getmp3[[#This Row],[Title]],{":","(","-"})</f>
        <v xml:space="preserve">Lazeez </v>
      </c>
      <c r="L439" t="e">
        <f>_xlfn.TEXTBEFORE(_xlfn.TEXTAFTER(getmp3[[#This Row],[description]],{"Singer:","Artist:","Singer &amp; Lyrics:","Singer/Lyrics:","Singer"}),CHAR(10))</f>
        <v>#N/A</v>
      </c>
      <c r="M439" t="str" cm="1">
        <f t="array" ref="M4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39" t="e">
        <f>_xlfn.TEXTBEFORE(_xlfn.TEXTAFTER(getmp3[[#This Row],[description]],"Composer:"),CHAR(10))</f>
        <v>#N/A</v>
      </c>
      <c r="O439" t="e">
        <f>_xlfn.TEXTBEFORE(_xlfn.TEXTAFTER(getmp3[[#This Row],[description]],CHAR(10)&amp;"Music :"),CHAR(10))</f>
        <v>#N/A</v>
      </c>
      <c r="P439" t="e">
        <f>_xlfn.TEXTBEFORE(_xlfn.TEXTAFTER(getmp3[[#This Row],[description]],CHAR(10)&amp;"Video:"),CHAR(10))</f>
        <v>#N/A</v>
      </c>
      <c r="Q439" s="1" t="e">
        <f>HYPERLINK(_xlfn.TEXTBEFORE(_xlfn.TEXTAFTER(getmp3[[#This Row],[description]],"YouTube Music:"),CHAR(10)))</f>
        <v>#N/A</v>
      </c>
      <c r="R439" s="1" t="e">
        <f>HYPERLINK(_xlfn.TEXTBEFORE(_xlfn.TEXTAFTER(getmp3[[#This Row],[description]],"Spotify:"),CHAR(10)))</f>
        <v>#N/A</v>
      </c>
      <c r="S439" s="1" t="e">
        <f>HYPERLINK(_xlfn.TEXTBEFORE(_xlfn.TEXTAFTER(getmp3[[#This Row],[description]],"Apple Music:"),CHAR(10)))</f>
        <v>#N/A</v>
      </c>
      <c r="T439" s="1" t="e">
        <f>HYPERLINK(_xlfn.TEXTBEFORE(_xlfn.TEXTAFTER(getmp3[[#This Row],[description]], "JioSaavn:"),CHAR(10)))</f>
        <v>#N/A</v>
      </c>
      <c r="U439" s="1" t="e">
        <f>HYPERLINK(_xlfn.TEXTBEFORE(_xlfn.TEXTAFTER(getmp3[[#This Row],[description]], "Instagram Reel:"),CHAR(10)))</f>
        <v>#N/A</v>
      </c>
    </row>
    <row r="440" spans="1:21" x14ac:dyDescent="0.3">
      <c r="A440" t="s">
        <v>11</v>
      </c>
      <c r="B440" t="s">
        <v>3143</v>
      </c>
      <c r="C440" t="s">
        <v>3144</v>
      </c>
      <c r="D440" t="s">
        <v>3142</v>
      </c>
      <c r="E440" t="s">
        <v>16</v>
      </c>
      <c r="F440" t="s">
        <v>780</v>
      </c>
      <c r="G440" t="s">
        <v>3146</v>
      </c>
      <c r="H440" t="s">
        <v>3147</v>
      </c>
      <c r="I440" t="s">
        <v>3148</v>
      </c>
      <c r="J440" t="str" cm="1">
        <f t="array" ref="J4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0" t="str">
        <f>_xlfn.TEXTBEFORE(getmp3[[#This Row],[Title]],{":","(","-"})</f>
        <v xml:space="preserve">Goli </v>
      </c>
      <c r="L440" t="str">
        <f>_xlfn.TEXTBEFORE(_xlfn.TEXTAFTER(getmp3[[#This Row],[description]],{"Singer:","Artist:","Singer &amp; Lyrics:","Singer/Lyrics:","Singer","Singer :"}),CHAR(10))</f>
        <v xml:space="preserve"> Karan Randhawa</v>
      </c>
      <c r="M440" t="str" cm="1">
        <f t="array" ref="M4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Farmaan</v>
      </c>
      <c r="N440" t="e">
        <f>_xlfn.TEXTBEFORE(_xlfn.TEXTAFTER(getmp3[[#This Row],[description]],"Composer:"),CHAR(10))</f>
        <v>#N/A</v>
      </c>
      <c r="O440" t="str">
        <f>_xlfn.TEXTBEFORE(_xlfn.TEXTAFTER(getmp3[[#This Row],[description]],CHAR(10)&amp;"Music :"),CHAR(10))</f>
        <v xml:space="preserve"> Deep Jandu </v>
      </c>
      <c r="P440" t="e">
        <f>_xlfn.TEXTBEFORE(_xlfn.TEXTAFTER(getmp3[[#This Row],[description]],CHAR(10)&amp;"Video:"),CHAR(10))</f>
        <v>#N/A</v>
      </c>
      <c r="Q440" s="1" t="e">
        <f>HYPERLINK(_xlfn.TEXTBEFORE(_xlfn.TEXTAFTER(getmp3[[#This Row],[description]],"YouTube Music:"),CHAR(10)))</f>
        <v>#N/A</v>
      </c>
      <c r="R440" s="1" t="e">
        <f>HYPERLINK(_xlfn.TEXTBEFORE(_xlfn.TEXTAFTER(getmp3[[#This Row],[description]],"Spotify:"),CHAR(10)))</f>
        <v>#N/A</v>
      </c>
      <c r="S440" s="1" t="e">
        <f>HYPERLINK(_xlfn.TEXTBEFORE(_xlfn.TEXTAFTER(getmp3[[#This Row],[description]],"Apple Music:"),CHAR(10)))</f>
        <v>#N/A</v>
      </c>
      <c r="T440" s="1" t="e">
        <f>HYPERLINK(_xlfn.TEXTBEFORE(_xlfn.TEXTAFTER(getmp3[[#This Row],[description]], "JioSaavn:"),CHAR(10)))</f>
        <v>#N/A</v>
      </c>
      <c r="U440" s="1" t="e">
        <f>HYPERLINK(_xlfn.TEXTBEFORE(_xlfn.TEXTAFTER(getmp3[[#This Row],[description]], "Instagram Reel:"),CHAR(10)))</f>
        <v>#N/A</v>
      </c>
    </row>
    <row r="441" spans="1:21" x14ac:dyDescent="0.3">
      <c r="A441" t="s">
        <v>11</v>
      </c>
      <c r="B441" t="s">
        <v>3150</v>
      </c>
      <c r="C441" t="s">
        <v>3151</v>
      </c>
      <c r="D441" t="s">
        <v>3149</v>
      </c>
      <c r="E441" t="s">
        <v>16</v>
      </c>
      <c r="F441" t="s">
        <v>3153</v>
      </c>
      <c r="G441" t="s">
        <v>3154</v>
      </c>
      <c r="H441" t="s">
        <v>3155</v>
      </c>
      <c r="I441" t="s">
        <v>3156</v>
      </c>
      <c r="J441" t="str" cm="1">
        <f t="array" ref="J4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1" t="str">
        <f>_xlfn.TEXTBEFORE(getmp3[[#This Row],[Title]],{":","(","-"})</f>
        <v xml:space="preserve">Vibe </v>
      </c>
      <c r="L441" t="str">
        <f>_xlfn.TEXTBEFORE(_xlfn.TEXTAFTER(getmp3[[#This Row],[description]],{"Singer:","Artist:","Singer &amp; Lyrics:","Singer/Lyrics:","Singer","Singer :"}),CHAR(10))</f>
        <v xml:space="preserve"> Satbir Aujla</v>
      </c>
      <c r="M441" t="str" cm="1">
        <f t="array" ref="M4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41" t="e">
        <f>_xlfn.TEXTBEFORE(_xlfn.TEXTAFTER(getmp3[[#This Row],[description]],"Composer:"),CHAR(10))</f>
        <v>#N/A</v>
      </c>
      <c r="O441" t="str">
        <f>_xlfn.TEXTBEFORE(_xlfn.TEXTAFTER(getmp3[[#This Row],[description]],CHAR(10)&amp;"Music :"),CHAR(10))</f>
        <v xml:space="preserve"> Preet Singh</v>
      </c>
      <c r="P441" t="e">
        <f>_xlfn.TEXTBEFORE(_xlfn.TEXTAFTER(getmp3[[#This Row],[description]],CHAR(10)&amp;"Video:"),CHAR(10))</f>
        <v>#N/A</v>
      </c>
      <c r="Q441" s="1" t="e">
        <f>HYPERLINK(_xlfn.TEXTBEFORE(_xlfn.TEXTAFTER(getmp3[[#This Row],[description]],"YouTube Music:"),CHAR(10)))</f>
        <v>#N/A</v>
      </c>
      <c r="R441" s="1" t="e">
        <f>HYPERLINK(_xlfn.TEXTBEFORE(_xlfn.TEXTAFTER(getmp3[[#This Row],[description]],"Spotify:"),CHAR(10)))</f>
        <v>#N/A</v>
      </c>
      <c r="S441" s="1" t="e">
        <f>HYPERLINK(_xlfn.TEXTBEFORE(_xlfn.TEXTAFTER(getmp3[[#This Row],[description]],"Apple Music:"),CHAR(10)))</f>
        <v>#N/A</v>
      </c>
      <c r="T441" s="1" t="e">
        <f>HYPERLINK(_xlfn.TEXTBEFORE(_xlfn.TEXTAFTER(getmp3[[#This Row],[description]], "JioSaavn:"),CHAR(10)))</f>
        <v>#N/A</v>
      </c>
      <c r="U441" s="1" t="e">
        <f>HYPERLINK(_xlfn.TEXTBEFORE(_xlfn.TEXTAFTER(getmp3[[#This Row],[description]], "Instagram Reel:"),CHAR(10)))</f>
        <v>#N/A</v>
      </c>
    </row>
    <row r="442" spans="1:21" x14ac:dyDescent="0.3">
      <c r="A442" t="s">
        <v>11</v>
      </c>
      <c r="B442" t="s">
        <v>3158</v>
      </c>
      <c r="C442" t="s">
        <v>3159</v>
      </c>
      <c r="D442" t="s">
        <v>3157</v>
      </c>
      <c r="E442" t="s">
        <v>16</v>
      </c>
      <c r="F442" t="s">
        <v>1032</v>
      </c>
      <c r="G442" t="s">
        <v>3161</v>
      </c>
      <c r="H442" t="s">
        <v>3162</v>
      </c>
      <c r="I442" t="s">
        <v>3163</v>
      </c>
      <c r="J442" t="str" cm="1">
        <f t="array" ref="J4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2" t="str">
        <f>_xlfn.TEXTBEFORE(getmp3[[#This Row],[Title]],{":","(","-"})</f>
        <v xml:space="preserve">Aadat </v>
      </c>
      <c r="L442" t="str">
        <f>_xlfn.TEXTBEFORE(_xlfn.TEXTAFTER(getmp3[[#This Row],[description]],{"Singer:","Artist:","Singer &amp; Lyrics:","Singer/Lyrics:","Singer","Singer :"}),CHAR(10))</f>
        <v xml:space="preserve"> Priya</v>
      </c>
      <c r="M442" t="str" cm="1">
        <f t="array" ref="M4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Haazi Sidhu</v>
      </c>
      <c r="N442" t="e">
        <f>_xlfn.TEXTBEFORE(_xlfn.TEXTAFTER(getmp3[[#This Row],[description]],"Composer:"),CHAR(10))</f>
        <v>#N/A</v>
      </c>
      <c r="O442" t="str">
        <f>_xlfn.TEXTBEFORE(_xlfn.TEXTAFTER(getmp3[[#This Row],[description]],CHAR(10)&amp;"Music :"),CHAR(10))</f>
        <v xml:space="preserve"> Starboy Music X</v>
      </c>
      <c r="P442" t="e">
        <f>_xlfn.TEXTBEFORE(_xlfn.TEXTAFTER(getmp3[[#This Row],[description]],CHAR(10)&amp;"Video:"),CHAR(10))</f>
        <v>#N/A</v>
      </c>
      <c r="Q442" s="1" t="e">
        <f>HYPERLINK(_xlfn.TEXTBEFORE(_xlfn.TEXTAFTER(getmp3[[#This Row],[description]],"YouTube Music:"),CHAR(10)))</f>
        <v>#N/A</v>
      </c>
      <c r="R442" s="1" t="e">
        <f>HYPERLINK(_xlfn.TEXTBEFORE(_xlfn.TEXTAFTER(getmp3[[#This Row],[description]],"Spotify:"),CHAR(10)))</f>
        <v>#N/A</v>
      </c>
      <c r="S442" s="1" t="e">
        <f>HYPERLINK(_xlfn.TEXTBEFORE(_xlfn.TEXTAFTER(getmp3[[#This Row],[description]],"Apple Music:"),CHAR(10)))</f>
        <v>#N/A</v>
      </c>
      <c r="T442" s="1" t="e">
        <f>HYPERLINK(_xlfn.TEXTBEFORE(_xlfn.TEXTAFTER(getmp3[[#This Row],[description]], "JioSaavn:"),CHAR(10)))</f>
        <v>#N/A</v>
      </c>
      <c r="U442" s="1" t="e">
        <f>HYPERLINK(_xlfn.TEXTBEFORE(_xlfn.TEXTAFTER(getmp3[[#This Row],[description]], "Instagram Reel:"),CHAR(10)))</f>
        <v>#N/A</v>
      </c>
    </row>
    <row r="443" spans="1:21" x14ac:dyDescent="0.3">
      <c r="A443" t="s">
        <v>11</v>
      </c>
      <c r="B443" t="s">
        <v>3165</v>
      </c>
      <c r="C443" t="s">
        <v>3166</v>
      </c>
      <c r="D443" t="s">
        <v>3164</v>
      </c>
      <c r="E443" t="s">
        <v>16</v>
      </c>
      <c r="F443" t="s">
        <v>3168</v>
      </c>
      <c r="G443" t="s">
        <v>3169</v>
      </c>
      <c r="H443" t="s">
        <v>3170</v>
      </c>
      <c r="I443" t="s">
        <v>3171</v>
      </c>
      <c r="J443" t="str" cm="1">
        <f t="array" ref="J4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3" t="str">
        <f>_xlfn.TEXTBEFORE(getmp3[[#This Row],[Title]],{":","(","-"})</f>
        <v xml:space="preserve">Pi Ke Likheya Ae </v>
      </c>
      <c r="L443" t="str">
        <f>_xlfn.TEXTBEFORE(_xlfn.TEXTAFTER(getmp3[[#This Row],[description]],{"Singer:","Artist:","Singer &amp; Lyrics:","Singer/Lyrics:","Singer","Singer :"}),CHAR(10))</f>
        <v xml:space="preserve"> Bhanu Pratap Agnihotri</v>
      </c>
      <c r="M443" t="str" cm="1">
        <f t="array" ref="M4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443" t="e">
        <f>_xlfn.TEXTBEFORE(_xlfn.TEXTAFTER(getmp3[[#This Row],[description]],"Composer:"),CHAR(10))</f>
        <v>#N/A</v>
      </c>
      <c r="O443" t="str">
        <f>_xlfn.TEXTBEFORE(_xlfn.TEXTAFTER(getmp3[[#This Row],[description]],CHAR(10)&amp;"Music :"),CHAR(10))</f>
        <v xml:space="preserve"> Sharry Nexus</v>
      </c>
      <c r="P443" t="e">
        <f>_xlfn.TEXTBEFORE(_xlfn.TEXTAFTER(getmp3[[#This Row],[description]],CHAR(10)&amp;"Video:"),CHAR(10))</f>
        <v>#N/A</v>
      </c>
      <c r="Q443" s="1" t="e">
        <f>HYPERLINK(_xlfn.TEXTBEFORE(_xlfn.TEXTAFTER(getmp3[[#This Row],[description]],"YouTube Music:"),CHAR(10)))</f>
        <v>#N/A</v>
      </c>
      <c r="R443" s="1" t="e">
        <f>HYPERLINK(_xlfn.TEXTBEFORE(_xlfn.TEXTAFTER(getmp3[[#This Row],[description]],"Spotify:"),CHAR(10)))</f>
        <v>#N/A</v>
      </c>
      <c r="S443" s="1" t="e">
        <f>HYPERLINK(_xlfn.TEXTBEFORE(_xlfn.TEXTAFTER(getmp3[[#This Row],[description]],"Apple Music:"),CHAR(10)))</f>
        <v>#N/A</v>
      </c>
      <c r="T443" s="1" t="e">
        <f>HYPERLINK(_xlfn.TEXTBEFORE(_xlfn.TEXTAFTER(getmp3[[#This Row],[description]], "JioSaavn:"),CHAR(10)))</f>
        <v>#N/A</v>
      </c>
      <c r="U443" s="1" t="e">
        <f>HYPERLINK(_xlfn.TEXTBEFORE(_xlfn.TEXTAFTER(getmp3[[#This Row],[description]], "Instagram Reel:"),CHAR(10)))</f>
        <v>#N/A</v>
      </c>
    </row>
    <row r="444" spans="1:21" x14ac:dyDescent="0.3">
      <c r="A444" t="s">
        <v>11</v>
      </c>
      <c r="B444" t="s">
        <v>3173</v>
      </c>
      <c r="C444" t="s">
        <v>3174</v>
      </c>
      <c r="D444" t="s">
        <v>3172</v>
      </c>
      <c r="E444" t="s">
        <v>16</v>
      </c>
      <c r="F444" t="s">
        <v>1584</v>
      </c>
      <c r="G444" t="s">
        <v>3176</v>
      </c>
      <c r="H444" t="s">
        <v>3177</v>
      </c>
      <c r="I444" t="s">
        <v>3178</v>
      </c>
      <c r="J444" t="str" cm="1">
        <f t="array" ref="J4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4" t="str">
        <f>_xlfn.TEXTBEFORE(getmp3[[#This Row],[Title]],{":","(","-"})</f>
        <v xml:space="preserve">Nakk Te Makhi </v>
      </c>
      <c r="L444" t="str">
        <f>_xlfn.TEXTBEFORE(_xlfn.TEXTAFTER(getmp3[[#This Row],[description]],{"Singer:","Artist:","Singer &amp; Lyrics:","Singer/Lyrics:","Singer","Singer :"}),CHAR(10))</f>
        <v xml:space="preserve"> Harf Cheema</v>
      </c>
      <c r="M444" t="str" cm="1">
        <f t="array" ref="M4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444" t="e">
        <f>_xlfn.TEXTBEFORE(_xlfn.TEXTAFTER(getmp3[[#This Row],[description]],"Composer:"),CHAR(10))</f>
        <v>#N/A</v>
      </c>
      <c r="O444" t="str">
        <f>_xlfn.TEXTBEFORE(_xlfn.TEXTAFTER(getmp3[[#This Row],[description]],CHAR(10)&amp;"Music :"),CHAR(10))</f>
        <v xml:space="preserve"> Desi Crew </v>
      </c>
      <c r="P444" t="e">
        <f>_xlfn.TEXTBEFORE(_xlfn.TEXTAFTER(getmp3[[#This Row],[description]],CHAR(10)&amp;"Video:"),CHAR(10))</f>
        <v>#N/A</v>
      </c>
      <c r="Q444" s="1" t="e">
        <f>HYPERLINK(_xlfn.TEXTBEFORE(_xlfn.TEXTAFTER(getmp3[[#This Row],[description]],"YouTube Music:"),CHAR(10)))</f>
        <v>#N/A</v>
      </c>
      <c r="R444" s="1" t="e">
        <f>HYPERLINK(_xlfn.TEXTBEFORE(_xlfn.TEXTAFTER(getmp3[[#This Row],[description]],"Spotify:"),CHAR(10)))</f>
        <v>#N/A</v>
      </c>
      <c r="S444" s="1" t="e">
        <f>HYPERLINK(_xlfn.TEXTBEFORE(_xlfn.TEXTAFTER(getmp3[[#This Row],[description]],"Apple Music:"),CHAR(10)))</f>
        <v>#N/A</v>
      </c>
      <c r="T444" s="1" t="e">
        <f>HYPERLINK(_xlfn.TEXTBEFORE(_xlfn.TEXTAFTER(getmp3[[#This Row],[description]], "JioSaavn:"),CHAR(10)))</f>
        <v>#N/A</v>
      </c>
      <c r="U444" s="1" t="e">
        <f>HYPERLINK(_xlfn.TEXTBEFORE(_xlfn.TEXTAFTER(getmp3[[#This Row],[description]], "Instagram Reel:"),CHAR(10)))</f>
        <v>#N/A</v>
      </c>
    </row>
    <row r="445" spans="1:21" x14ac:dyDescent="0.3">
      <c r="A445" t="s">
        <v>11</v>
      </c>
      <c r="B445" t="s">
        <v>3180</v>
      </c>
      <c r="C445" t="s">
        <v>3181</v>
      </c>
      <c r="D445" t="s">
        <v>3179</v>
      </c>
      <c r="E445" t="s">
        <v>16</v>
      </c>
      <c r="F445" t="s">
        <v>3153</v>
      </c>
      <c r="G445" t="s">
        <v>3183</v>
      </c>
      <c r="H445" t="s">
        <v>3184</v>
      </c>
      <c r="I445" t="s">
        <v>3185</v>
      </c>
      <c r="J445" t="str" cm="1">
        <f t="array" ref="J4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5" t="str">
        <f>_xlfn.TEXTBEFORE(getmp3[[#This Row],[Title]],{":","(","-"})</f>
        <v xml:space="preserve">Mutiyar </v>
      </c>
      <c r="L445" t="str">
        <f>_xlfn.TEXTBEFORE(_xlfn.TEXTAFTER(getmp3[[#This Row],[description]],{"Singer:","Artist:","Singer &amp; Lyrics:","Singer/Lyrics:","Singer","Singer :"}),CHAR(10))</f>
        <v xml:space="preserve"> Karaj Randhawa</v>
      </c>
      <c r="M445" t="str" cm="1">
        <f t="array" ref="M4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445" t="e">
        <f>_xlfn.TEXTBEFORE(_xlfn.TEXTAFTER(getmp3[[#This Row],[description]],"Composer:"),CHAR(10))</f>
        <v>#N/A</v>
      </c>
      <c r="O445" t="str">
        <f>_xlfn.TEXTBEFORE(_xlfn.TEXTAFTER(getmp3[[#This Row],[description]],CHAR(10)&amp;"Music :"),CHAR(10))</f>
        <v xml:space="preserve"> Mxrci</v>
      </c>
      <c r="P445" t="e">
        <f>_xlfn.TEXTBEFORE(_xlfn.TEXTAFTER(getmp3[[#This Row],[description]],CHAR(10)&amp;"Video:"),CHAR(10))</f>
        <v>#N/A</v>
      </c>
      <c r="Q445" s="1" t="e">
        <f>HYPERLINK(_xlfn.TEXTBEFORE(_xlfn.TEXTAFTER(getmp3[[#This Row],[description]],"YouTube Music:"),CHAR(10)))</f>
        <v>#N/A</v>
      </c>
      <c r="R445" s="1" t="e">
        <f>HYPERLINK(_xlfn.TEXTBEFORE(_xlfn.TEXTAFTER(getmp3[[#This Row],[description]],"Spotify:"),CHAR(10)))</f>
        <v>#N/A</v>
      </c>
      <c r="S445" s="1" t="e">
        <f>HYPERLINK(_xlfn.TEXTBEFORE(_xlfn.TEXTAFTER(getmp3[[#This Row],[description]],"Apple Music:"),CHAR(10)))</f>
        <v>#N/A</v>
      </c>
      <c r="T445" s="1" t="e">
        <f>HYPERLINK(_xlfn.TEXTBEFORE(_xlfn.TEXTAFTER(getmp3[[#This Row],[description]], "JioSaavn:"),CHAR(10)))</f>
        <v>#N/A</v>
      </c>
      <c r="U445" s="1" t="e">
        <f>HYPERLINK(_xlfn.TEXTBEFORE(_xlfn.TEXTAFTER(getmp3[[#This Row],[description]], "Instagram Reel:"),CHAR(10)))</f>
        <v>#N/A</v>
      </c>
    </row>
    <row r="446" spans="1:21" hidden="1" x14ac:dyDescent="0.3">
      <c r="A446" t="s">
        <v>11</v>
      </c>
      <c r="B446" t="s">
        <v>3187</v>
      </c>
      <c r="C446" t="s">
        <v>3188</v>
      </c>
      <c r="D446" t="s">
        <v>3186</v>
      </c>
      <c r="E446" t="s">
        <v>16</v>
      </c>
      <c r="F446" t="s">
        <v>270</v>
      </c>
      <c r="G446" t="s">
        <v>3190</v>
      </c>
      <c r="H446" t="s">
        <v>3191</v>
      </c>
      <c r="I446" t="s">
        <v>3192</v>
      </c>
      <c r="J446" t="str" cm="1">
        <f t="array" ref="J4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6" t="str">
        <f>_xlfn.TEXTBEFORE(getmp3[[#This Row],[Title]],{":","(","-"})</f>
        <v xml:space="preserve">Dard Viah Da </v>
      </c>
      <c r="L446" t="str">
        <f>_xlfn.TEXTBEFORE(_xlfn.TEXTAFTER(getmp3[[#This Row],[description]],{"Singer:","Artist:","Singer &amp; Lyrics:","Singer/Lyrics:","Singer","Singer :"}),CHAR(10))</f>
        <v xml:space="preserve"> Vadda Grewal</v>
      </c>
      <c r="M446" t="str" cm="1">
        <f t="array" ref="M4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Rajdeep Singh Dhuri</v>
      </c>
      <c r="N446" t="str">
        <f>_xlfn.TEXTBEFORE(_xlfn.TEXTAFTER(getmp3[[#This Row],[description]],"Composer:"),CHAR(10))</f>
        <v xml:space="preserve"> Vadda Grewal </v>
      </c>
      <c r="O446" t="str">
        <f>_xlfn.TEXTBEFORE(_xlfn.TEXTAFTER(getmp3[[#This Row],[description]],CHAR(10)&amp;"Music:"),CHAR(10))</f>
        <v xml:space="preserve"> Prince Saggu</v>
      </c>
      <c r="P446" t="str">
        <f>_xlfn.TEXTBEFORE(_xlfn.TEXTAFTER(getmp3[[#This Row],[description]],CHAR(10)&amp;"Video:"),CHAR(10))</f>
        <v xml:space="preserve"> Rav Dhillon</v>
      </c>
      <c r="Q446" s="1" t="e">
        <f>HYPERLINK(_xlfn.TEXTBEFORE(_xlfn.TEXTAFTER(getmp3[[#This Row],[description]],"YouTube Music:"),CHAR(10)))</f>
        <v>#N/A</v>
      </c>
      <c r="R446" s="1" t="str">
        <f>HYPERLINK(_xlfn.TEXTBEFORE(_xlfn.TEXTAFTER(getmp3[[#This Row],[description]],"Spotify:"),CHAR(10)))</f>
        <v xml:space="preserve"> http://spoti.fi/30IH3aI​</v>
      </c>
      <c r="S446" s="1" t="str">
        <f>HYPERLINK(_xlfn.TEXTBEFORE(_xlfn.TEXTAFTER(getmp3[[#This Row],[description]],"Apple Music:"),CHAR(10)))</f>
        <v xml:space="preserve"> http://apple.co/2OKbnPH​</v>
      </c>
      <c r="T446" s="1" t="str">
        <f>HYPERLINK(_xlfn.TEXTBEFORE(_xlfn.TEXTAFTER(getmp3[[#This Row],[description]], "JioSaavn:"),CHAR(10)))</f>
        <v xml:space="preserve"> http://bit.ly/3vwMp7a</v>
      </c>
      <c r="U446" s="1" t="e">
        <f>HYPERLINK(_xlfn.TEXTBEFORE(_xlfn.TEXTAFTER(getmp3[[#This Row],[description]], "Instagram Reel:"),CHAR(10)))</f>
        <v>#N/A</v>
      </c>
    </row>
    <row r="447" spans="1:21" x14ac:dyDescent="0.3">
      <c r="A447" t="s">
        <v>11</v>
      </c>
      <c r="B447" t="s">
        <v>3194</v>
      </c>
      <c r="C447" t="s">
        <v>3195</v>
      </c>
      <c r="D447" t="s">
        <v>3193</v>
      </c>
      <c r="E447" t="s">
        <v>16</v>
      </c>
      <c r="F447" t="s">
        <v>153</v>
      </c>
      <c r="G447" t="s">
        <v>3197</v>
      </c>
      <c r="H447" t="s">
        <v>3198</v>
      </c>
      <c r="I447" t="s">
        <v>3199</v>
      </c>
      <c r="J447" t="str" cm="1">
        <f t="array" ref="J4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7" t="str">
        <f>_xlfn.TEXTBEFORE(getmp3[[#This Row],[Title]],{":","(","-"})</f>
        <v xml:space="preserve">Khyaal Karlo </v>
      </c>
      <c r="L447" t="str">
        <f>_xlfn.TEXTBEFORE(_xlfn.TEXTAFTER(getmp3[[#This Row],[description]],{"Singer:","Artist:","Singer &amp; Lyrics:","Singer/Lyrics:","Singer","Singer :"}),CHAR(10))</f>
        <v xml:space="preserve"> Chetan</v>
      </c>
      <c r="M447" t="str" cm="1">
        <f t="array" ref="M4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Babbu</v>
      </c>
      <c r="N447" t="e">
        <f>_xlfn.TEXTBEFORE(_xlfn.TEXTAFTER(getmp3[[#This Row],[description]],"Composer:"),CHAR(10))</f>
        <v>#N/A</v>
      </c>
      <c r="O447" t="str">
        <f>_xlfn.TEXTBEFORE(_xlfn.TEXTAFTER(getmp3[[#This Row],[description]],CHAR(10)&amp;"Music :"),CHAR(10))</f>
        <v xml:space="preserve"> Akash Jandu</v>
      </c>
      <c r="P447" t="e">
        <f>_xlfn.TEXTBEFORE(_xlfn.TEXTAFTER(getmp3[[#This Row],[description]],CHAR(10)&amp;"Video:"),CHAR(10))</f>
        <v>#N/A</v>
      </c>
      <c r="Q447" s="1" t="e">
        <f>HYPERLINK(_xlfn.TEXTBEFORE(_xlfn.TEXTAFTER(getmp3[[#This Row],[description]],"YouTube Music:"),CHAR(10)))</f>
        <v>#N/A</v>
      </c>
      <c r="R447" s="1" t="e">
        <f>HYPERLINK(_xlfn.TEXTBEFORE(_xlfn.TEXTAFTER(getmp3[[#This Row],[description]],"Spotify:"),CHAR(10)))</f>
        <v>#N/A</v>
      </c>
      <c r="S447" s="1" t="e">
        <f>HYPERLINK(_xlfn.TEXTBEFORE(_xlfn.TEXTAFTER(getmp3[[#This Row],[description]],"Apple Music:"),CHAR(10)))</f>
        <v>#N/A</v>
      </c>
      <c r="T447" s="1" t="e">
        <f>HYPERLINK(_xlfn.TEXTBEFORE(_xlfn.TEXTAFTER(getmp3[[#This Row],[description]], "JioSaavn:"),CHAR(10)))</f>
        <v>#N/A</v>
      </c>
      <c r="U447" s="1" t="e">
        <f>HYPERLINK(_xlfn.TEXTBEFORE(_xlfn.TEXTAFTER(getmp3[[#This Row],[description]], "Instagram Reel:"),CHAR(10)))</f>
        <v>#N/A</v>
      </c>
    </row>
    <row r="448" spans="1:21" x14ac:dyDescent="0.3">
      <c r="A448" t="s">
        <v>11</v>
      </c>
      <c r="B448" t="s">
        <v>3201</v>
      </c>
      <c r="C448" t="s">
        <v>3202</v>
      </c>
      <c r="D448" t="s">
        <v>3200</v>
      </c>
      <c r="E448" t="s">
        <v>16</v>
      </c>
      <c r="F448" t="s">
        <v>1705</v>
      </c>
      <c r="G448" t="s">
        <v>3204</v>
      </c>
      <c r="H448" t="s">
        <v>3205</v>
      </c>
      <c r="I448" t="s">
        <v>3206</v>
      </c>
      <c r="J448" t="str" cm="1">
        <f t="array" ref="J4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8" t="str">
        <f>_xlfn.TEXTBEFORE(getmp3[[#This Row],[Title]],{":","(","-"})</f>
        <v xml:space="preserve">TENU NI PATA </v>
      </c>
      <c r="L448" t="str">
        <f>_xlfn.TEXTBEFORE(_xlfn.TEXTAFTER(getmp3[[#This Row],[description]],{"Singer:","Artist:","Singer &amp; Lyrics:","Singer/Lyrics:","Singer","Singer :"}),CHAR(10))</f>
        <v xml:space="preserve"> Guri</v>
      </c>
      <c r="M448" t="str" cm="1">
        <f t="array" ref="M4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448" t="e">
        <f>_xlfn.TEXTBEFORE(_xlfn.TEXTAFTER(getmp3[[#This Row],[description]],"Composer:"),CHAR(10))</f>
        <v>#N/A</v>
      </c>
      <c r="O448" t="str">
        <f>_xlfn.TEXTBEFORE(_xlfn.TEXTAFTER(getmp3[[#This Row],[description]],CHAR(10)&amp;"Music :"),CHAR(10))</f>
        <v xml:space="preserve"> Sukhe</v>
      </c>
      <c r="P448" t="e">
        <f>_xlfn.TEXTBEFORE(_xlfn.TEXTAFTER(getmp3[[#This Row],[description]],CHAR(10)&amp;"Video:"),CHAR(10))</f>
        <v>#N/A</v>
      </c>
      <c r="Q448" s="1" t="e">
        <f>HYPERLINK(_xlfn.TEXTBEFORE(_xlfn.TEXTAFTER(getmp3[[#This Row],[description]],"YouTube Music:"),CHAR(10)))</f>
        <v>#N/A</v>
      </c>
      <c r="R448" s="1" t="e">
        <f>HYPERLINK(_xlfn.TEXTBEFORE(_xlfn.TEXTAFTER(getmp3[[#This Row],[description]],"Spotify:"),CHAR(10)))</f>
        <v>#N/A</v>
      </c>
      <c r="S448" s="1" t="e">
        <f>HYPERLINK(_xlfn.TEXTBEFORE(_xlfn.TEXTAFTER(getmp3[[#This Row],[description]],"Apple Music:"),CHAR(10)))</f>
        <v>#N/A</v>
      </c>
      <c r="T448" s="1" t="e">
        <f>HYPERLINK(_xlfn.TEXTBEFORE(_xlfn.TEXTAFTER(getmp3[[#This Row],[description]], "JioSaavn:"),CHAR(10)))</f>
        <v>#N/A</v>
      </c>
      <c r="U448" s="1" t="e">
        <f>HYPERLINK(_xlfn.TEXTBEFORE(_xlfn.TEXTAFTER(getmp3[[#This Row],[description]], "Instagram Reel:"),CHAR(10)))</f>
        <v>#N/A</v>
      </c>
    </row>
    <row r="449" spans="1:21" x14ac:dyDescent="0.3">
      <c r="A449" t="s">
        <v>11</v>
      </c>
      <c r="B449" t="s">
        <v>3208</v>
      </c>
      <c r="C449" t="s">
        <v>3209</v>
      </c>
      <c r="D449" t="s">
        <v>3207</v>
      </c>
      <c r="E449" t="s">
        <v>16</v>
      </c>
      <c r="F449" t="s">
        <v>2650</v>
      </c>
      <c r="G449" t="s">
        <v>3211</v>
      </c>
      <c r="H449" t="s">
        <v>3212</v>
      </c>
      <c r="I449" t="s">
        <v>3213</v>
      </c>
      <c r="J449" t="str" cm="1">
        <f t="array" ref="J4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49" t="str">
        <f>_xlfn.TEXTBEFORE(getmp3[[#This Row],[Title]],{":","(","-"})</f>
        <v xml:space="preserve">Sara Din </v>
      </c>
      <c r="L449" t="str">
        <f>_xlfn.TEXTBEFORE(_xlfn.TEXTAFTER(getmp3[[#This Row],[description]],{"Singer:","Artist:","Singer &amp; Lyrics:","Singer/Lyrics:","Singer","Singer :"}),CHAR(10))</f>
        <v xml:space="preserve"> Hairat Aulakh</v>
      </c>
      <c r="M449" t="str" cm="1">
        <f t="array" ref="M4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Hairat Aulakh</v>
      </c>
      <c r="N449" t="e">
        <f>_xlfn.TEXTBEFORE(_xlfn.TEXTAFTER(getmp3[[#This Row],[description]],"Composer:"),CHAR(10))</f>
        <v>#N/A</v>
      </c>
      <c r="O449" t="str">
        <f>_xlfn.TEXTBEFORE(_xlfn.TEXTAFTER(getmp3[[#This Row],[description]],CHAR(10)&amp;"Music :"),CHAR(10))</f>
        <v xml:space="preserve"> Raka</v>
      </c>
      <c r="P449" t="e">
        <f>_xlfn.TEXTBEFORE(_xlfn.TEXTAFTER(getmp3[[#This Row],[description]],CHAR(10)&amp;"Video:"),CHAR(10))</f>
        <v>#N/A</v>
      </c>
      <c r="Q449" s="1" t="e">
        <f>HYPERLINK(_xlfn.TEXTBEFORE(_xlfn.TEXTAFTER(getmp3[[#This Row],[description]],"YouTube Music:"),CHAR(10)))</f>
        <v>#N/A</v>
      </c>
      <c r="R449" s="1" t="e">
        <f>HYPERLINK(_xlfn.TEXTBEFORE(_xlfn.TEXTAFTER(getmp3[[#This Row],[description]],"Spotify:"),CHAR(10)))</f>
        <v>#N/A</v>
      </c>
      <c r="S449" s="1" t="e">
        <f>HYPERLINK(_xlfn.TEXTBEFORE(_xlfn.TEXTAFTER(getmp3[[#This Row],[description]],"Apple Music:"),CHAR(10)))</f>
        <v>#N/A</v>
      </c>
      <c r="T449" s="1" t="e">
        <f>HYPERLINK(_xlfn.TEXTBEFORE(_xlfn.TEXTAFTER(getmp3[[#This Row],[description]], "JioSaavn:"),CHAR(10)))</f>
        <v>#N/A</v>
      </c>
      <c r="U449" s="1" t="e">
        <f>HYPERLINK(_xlfn.TEXTBEFORE(_xlfn.TEXTAFTER(getmp3[[#This Row],[description]], "Instagram Reel:"),CHAR(10)))</f>
        <v>#N/A</v>
      </c>
    </row>
    <row r="450" spans="1:21" x14ac:dyDescent="0.3">
      <c r="A450" t="s">
        <v>11</v>
      </c>
      <c r="B450" t="s">
        <v>3215</v>
      </c>
      <c r="C450" t="s">
        <v>3216</v>
      </c>
      <c r="D450" t="s">
        <v>3214</v>
      </c>
      <c r="E450" t="s">
        <v>16</v>
      </c>
      <c r="F450" t="s">
        <v>3218</v>
      </c>
      <c r="G450" t="s">
        <v>3219</v>
      </c>
      <c r="H450" t="s">
        <v>3220</v>
      </c>
      <c r="I450" t="s">
        <v>3221</v>
      </c>
      <c r="J450" t="str" cm="1">
        <f t="array" ref="J4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0" t="str">
        <f>_xlfn.TEXTBEFORE(getmp3[[#This Row],[Title]],{":","(","-"})</f>
        <v xml:space="preserve">Khichi Rakh </v>
      </c>
      <c r="L450" t="str">
        <f>_xlfn.TEXTBEFORE(_xlfn.TEXTAFTER(getmp3[[#This Row],[description]],{"Singer:","Artist:","Singer &amp; Lyrics:","Singer/Lyrics:","Singer","Singer :"}),CHAR(10))</f>
        <v xml:space="preserve"> Harf Cheema</v>
      </c>
      <c r="M450" t="str" cm="1">
        <f t="array" ref="M4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450" t="e">
        <f>_xlfn.TEXTBEFORE(_xlfn.TEXTAFTER(getmp3[[#This Row],[description]],"Composer:"),CHAR(10))</f>
        <v>#N/A</v>
      </c>
      <c r="O450" t="str">
        <f>_xlfn.TEXTBEFORE(_xlfn.TEXTAFTER(getmp3[[#This Row],[description]],CHAR(10)&amp;"Music :"),CHAR(10))</f>
        <v xml:space="preserve"> Desi Crew </v>
      </c>
      <c r="P450" t="e">
        <f>_xlfn.TEXTBEFORE(_xlfn.TEXTAFTER(getmp3[[#This Row],[description]],CHAR(10)&amp;"Video:"),CHAR(10))</f>
        <v>#N/A</v>
      </c>
      <c r="Q450" s="1" t="e">
        <f>HYPERLINK(_xlfn.TEXTBEFORE(_xlfn.TEXTAFTER(getmp3[[#This Row],[description]],"YouTube Music:"),CHAR(10)))</f>
        <v>#N/A</v>
      </c>
      <c r="R450" s="1" t="e">
        <f>HYPERLINK(_xlfn.TEXTBEFORE(_xlfn.TEXTAFTER(getmp3[[#This Row],[description]],"Spotify:"),CHAR(10)))</f>
        <v>#N/A</v>
      </c>
      <c r="S450" s="1" t="e">
        <f>HYPERLINK(_xlfn.TEXTBEFORE(_xlfn.TEXTAFTER(getmp3[[#This Row],[description]],"Apple Music:"),CHAR(10)))</f>
        <v>#N/A</v>
      </c>
      <c r="T450" s="1" t="e">
        <f>HYPERLINK(_xlfn.TEXTBEFORE(_xlfn.TEXTAFTER(getmp3[[#This Row],[description]], "JioSaavn:"),CHAR(10)))</f>
        <v>#N/A</v>
      </c>
      <c r="U450" s="1" t="e">
        <f>HYPERLINK(_xlfn.TEXTBEFORE(_xlfn.TEXTAFTER(getmp3[[#This Row],[description]], "Instagram Reel:"),CHAR(10)))</f>
        <v>#N/A</v>
      </c>
    </row>
    <row r="451" spans="1:21" x14ac:dyDescent="0.3">
      <c r="A451" t="s">
        <v>11</v>
      </c>
      <c r="B451" t="s">
        <v>3223</v>
      </c>
      <c r="C451" t="s">
        <v>3224</v>
      </c>
      <c r="D451" t="s">
        <v>3222</v>
      </c>
      <c r="E451" t="s">
        <v>16</v>
      </c>
      <c r="F451" t="s">
        <v>3226</v>
      </c>
      <c r="G451" t="s">
        <v>3227</v>
      </c>
      <c r="H451" t="s">
        <v>3228</v>
      </c>
      <c r="I451" t="s">
        <v>3229</v>
      </c>
      <c r="J451" t="str" cm="1">
        <f t="array" ref="J4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1" t="str">
        <f>_xlfn.TEXTBEFORE(getmp3[[#This Row],[Title]],{":","(","-"})</f>
        <v xml:space="preserve">Khichi Rakh </v>
      </c>
      <c r="L451" t="str">
        <f>_xlfn.TEXTBEFORE(_xlfn.TEXTAFTER(getmp3[[#This Row],[description]],{"Singer:","Artist:","Singer &amp; Lyrics:","Singer/Lyrics:","Singer","Singer :"}),CHAR(10))</f>
        <v xml:space="preserve"> Harf Cheema</v>
      </c>
      <c r="M451" t="str" cm="1">
        <f t="array" ref="M4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451" t="e">
        <f>_xlfn.TEXTBEFORE(_xlfn.TEXTAFTER(getmp3[[#This Row],[description]],"Composer:"),CHAR(10))</f>
        <v>#N/A</v>
      </c>
      <c r="O451" t="str">
        <f>_xlfn.TEXTBEFORE(_xlfn.TEXTAFTER(getmp3[[#This Row],[description]],CHAR(10)&amp;"Music :"),CHAR(10))</f>
        <v xml:space="preserve"> Desi Crew </v>
      </c>
      <c r="P451" t="e">
        <f>_xlfn.TEXTBEFORE(_xlfn.TEXTAFTER(getmp3[[#This Row],[description]],CHAR(10)&amp;"Video:"),CHAR(10))</f>
        <v>#N/A</v>
      </c>
      <c r="Q451" s="1" t="e">
        <f>HYPERLINK(_xlfn.TEXTBEFORE(_xlfn.TEXTAFTER(getmp3[[#This Row],[description]],"YouTube Music:"),CHAR(10)))</f>
        <v>#N/A</v>
      </c>
      <c r="R451" s="1" t="e">
        <f>HYPERLINK(_xlfn.TEXTBEFORE(_xlfn.TEXTAFTER(getmp3[[#This Row],[description]],"Spotify:"),CHAR(10)))</f>
        <v>#N/A</v>
      </c>
      <c r="S451" s="1" t="e">
        <f>HYPERLINK(_xlfn.TEXTBEFORE(_xlfn.TEXTAFTER(getmp3[[#This Row],[description]],"Apple Music:"),CHAR(10)))</f>
        <v>#N/A</v>
      </c>
      <c r="T451" s="1" t="e">
        <f>HYPERLINK(_xlfn.TEXTBEFORE(_xlfn.TEXTAFTER(getmp3[[#This Row],[description]], "JioSaavn:"),CHAR(10)))</f>
        <v>#N/A</v>
      </c>
      <c r="U451" s="1" t="e">
        <f>HYPERLINK(_xlfn.TEXTBEFORE(_xlfn.TEXTAFTER(getmp3[[#This Row],[description]], "Instagram Reel:"),CHAR(10)))</f>
        <v>#N/A</v>
      </c>
    </row>
    <row r="452" spans="1:21" x14ac:dyDescent="0.3">
      <c r="A452" t="s">
        <v>11</v>
      </c>
      <c r="B452" t="s">
        <v>3231</v>
      </c>
      <c r="C452" t="s">
        <v>3232</v>
      </c>
      <c r="D452" t="s">
        <v>3230</v>
      </c>
      <c r="E452" t="s">
        <v>16</v>
      </c>
      <c r="F452" t="s">
        <v>129</v>
      </c>
      <c r="G452" t="s">
        <v>3234</v>
      </c>
      <c r="H452" t="s">
        <v>3235</v>
      </c>
      <c r="I452" t="s">
        <v>3236</v>
      </c>
      <c r="J452" t="str" cm="1">
        <f t="array" ref="J4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2" t="str">
        <f>_xlfn.TEXTBEFORE(getmp3[[#This Row],[Title]],{":","(","-"})</f>
        <v xml:space="preserve">JASS MANAK </v>
      </c>
      <c r="L452" t="str">
        <f>_xlfn.TEXTBEFORE(_xlfn.TEXTAFTER(getmp3[[#This Row],[description]],{"Singer:","Artist:","Singer &amp; Lyrics:","Singer/Lyrics:","Singer","Singer :"}),CHAR(10))</f>
        <v xml:space="preserve"> Jass Manak</v>
      </c>
      <c r="M452" t="str" cm="1">
        <f t="array" ref="M4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52" t="e">
        <f>_xlfn.TEXTBEFORE(_xlfn.TEXTAFTER(getmp3[[#This Row],[description]],"Composer:"),CHAR(10))</f>
        <v>#N/A</v>
      </c>
      <c r="O452" t="str">
        <f>_xlfn.TEXTBEFORE(_xlfn.TEXTAFTER(getmp3[[#This Row],[description]],CHAR(10)&amp;"Music :"),CHAR(10))</f>
        <v xml:space="preserve"> Sharry Nexus</v>
      </c>
      <c r="P452" t="e">
        <f>_xlfn.TEXTBEFORE(_xlfn.TEXTAFTER(getmp3[[#This Row],[description]],CHAR(10)&amp;"Video:"),CHAR(10))</f>
        <v>#N/A</v>
      </c>
      <c r="Q452" s="1" t="e">
        <f>HYPERLINK(_xlfn.TEXTBEFORE(_xlfn.TEXTAFTER(getmp3[[#This Row],[description]],"YouTube Music:"),CHAR(10)))</f>
        <v>#N/A</v>
      </c>
      <c r="R452" s="1" t="e">
        <f>HYPERLINK(_xlfn.TEXTBEFORE(_xlfn.TEXTAFTER(getmp3[[#This Row],[description]],"Spotify:"),CHAR(10)))</f>
        <v>#N/A</v>
      </c>
      <c r="S452" s="1" t="e">
        <f>HYPERLINK(_xlfn.TEXTBEFORE(_xlfn.TEXTAFTER(getmp3[[#This Row],[description]],"Apple Music:"),CHAR(10)))</f>
        <v>#N/A</v>
      </c>
      <c r="T452" s="1" t="e">
        <f>HYPERLINK(_xlfn.TEXTBEFORE(_xlfn.TEXTAFTER(getmp3[[#This Row],[description]], "JioSaavn:"),CHAR(10)))</f>
        <v>#N/A</v>
      </c>
      <c r="U452" s="1" t="e">
        <f>HYPERLINK(_xlfn.TEXTBEFORE(_xlfn.TEXTAFTER(getmp3[[#This Row],[description]], "Instagram Reel:"),CHAR(10)))</f>
        <v>#N/A</v>
      </c>
    </row>
    <row r="453" spans="1:21" x14ac:dyDescent="0.3">
      <c r="A453" t="s">
        <v>11</v>
      </c>
      <c r="B453" t="s">
        <v>3238</v>
      </c>
      <c r="C453" t="s">
        <v>3239</v>
      </c>
      <c r="D453" t="s">
        <v>3237</v>
      </c>
      <c r="E453" t="s">
        <v>16</v>
      </c>
      <c r="F453" t="s">
        <v>3241</v>
      </c>
      <c r="G453" t="s">
        <v>3242</v>
      </c>
      <c r="H453" t="s">
        <v>3243</v>
      </c>
      <c r="I453" t="s">
        <v>3244</v>
      </c>
      <c r="J453" t="str" cm="1">
        <f t="array" ref="J4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3" t="str">
        <f>_xlfn.TEXTBEFORE(getmp3[[#This Row],[Title]],{":","(","-"})</f>
        <v xml:space="preserve">Kaali Raat </v>
      </c>
      <c r="L453" t="str">
        <f>_xlfn.TEXTBEFORE(_xlfn.TEXTAFTER(getmp3[[#This Row],[description]],{"Singer:","Artist:","Singer &amp; Lyrics:","Singer/Lyrics:","Singer","Singer :"}),CHAR(10))</f>
        <v xml:space="preserve"> Karan Randhawa</v>
      </c>
      <c r="M453" t="str" cm="1">
        <f t="array" ref="M4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Randhawa</v>
      </c>
      <c r="N453" t="e">
        <f>_xlfn.TEXTBEFORE(_xlfn.TEXTAFTER(getmp3[[#This Row],[description]],"Composer:"),CHAR(10))</f>
        <v>#N/A</v>
      </c>
      <c r="O453" t="str">
        <f>_xlfn.TEXTBEFORE(_xlfn.TEXTAFTER(getmp3[[#This Row],[description]],CHAR(10)&amp;"Music :"),CHAR(10))</f>
        <v xml:space="preserve"> Raka</v>
      </c>
      <c r="P453" t="e">
        <f>_xlfn.TEXTBEFORE(_xlfn.TEXTAFTER(getmp3[[#This Row],[description]],CHAR(10)&amp;"Video:"),CHAR(10))</f>
        <v>#N/A</v>
      </c>
      <c r="Q453" s="1" t="e">
        <f>HYPERLINK(_xlfn.TEXTBEFORE(_xlfn.TEXTAFTER(getmp3[[#This Row],[description]],"YouTube Music:"),CHAR(10)))</f>
        <v>#N/A</v>
      </c>
      <c r="R453" s="1" t="e">
        <f>HYPERLINK(_xlfn.TEXTBEFORE(_xlfn.TEXTAFTER(getmp3[[#This Row],[description]],"Spotify:"),CHAR(10)))</f>
        <v>#N/A</v>
      </c>
      <c r="S453" s="1" t="e">
        <f>HYPERLINK(_xlfn.TEXTBEFORE(_xlfn.TEXTAFTER(getmp3[[#This Row],[description]],"Apple Music:"),CHAR(10)))</f>
        <v>#N/A</v>
      </c>
      <c r="T453" s="1" t="e">
        <f>HYPERLINK(_xlfn.TEXTBEFORE(_xlfn.TEXTAFTER(getmp3[[#This Row],[description]], "JioSaavn:"),CHAR(10)))</f>
        <v>#N/A</v>
      </c>
      <c r="U453" s="1" t="e">
        <f>HYPERLINK(_xlfn.TEXTBEFORE(_xlfn.TEXTAFTER(getmp3[[#This Row],[description]], "Instagram Reel:"),CHAR(10)))</f>
        <v>#N/A</v>
      </c>
    </row>
    <row r="454" spans="1:21" x14ac:dyDescent="0.3">
      <c r="A454" t="s">
        <v>11</v>
      </c>
      <c r="B454" t="s">
        <v>3246</v>
      </c>
      <c r="C454" t="s">
        <v>1604</v>
      </c>
      <c r="D454" t="s">
        <v>3245</v>
      </c>
      <c r="E454" t="s">
        <v>16</v>
      </c>
      <c r="F454" t="s">
        <v>1584</v>
      </c>
      <c r="G454" t="s">
        <v>3248</v>
      </c>
      <c r="H454" t="s">
        <v>3249</v>
      </c>
      <c r="I454" t="s">
        <v>3250</v>
      </c>
      <c r="J454" t="str" cm="1">
        <f t="array" ref="J4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454" t="str">
        <f>_xlfn.TEXTBEFORE(getmp3[[#This Row],[Title]],{":","(","-"})</f>
        <v xml:space="preserve">Splendor </v>
      </c>
      <c r="L454" t="e">
        <f>_xlfn.TEXTBEFORE(_xlfn.TEXTAFTER(getmp3[[#This Row],[description]],{"Singer:","Artist:","Singer &amp; Lyrics:","Singer/Lyrics:","Singer"}),CHAR(10))</f>
        <v>#N/A</v>
      </c>
      <c r="M454" t="str" cm="1">
        <f t="array" ref="M4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54" t="e">
        <f>_xlfn.TEXTBEFORE(_xlfn.TEXTAFTER(getmp3[[#This Row],[description]],"Composer:"),CHAR(10))</f>
        <v>#N/A</v>
      </c>
      <c r="O454" t="e">
        <f>_xlfn.TEXTBEFORE(_xlfn.TEXTAFTER(getmp3[[#This Row],[description]],CHAR(10)&amp;"Music :"),CHAR(10))</f>
        <v>#N/A</v>
      </c>
      <c r="P454" t="e">
        <f>_xlfn.TEXTBEFORE(_xlfn.TEXTAFTER(getmp3[[#This Row],[description]],CHAR(10)&amp;"Video:"),CHAR(10))</f>
        <v>#N/A</v>
      </c>
      <c r="Q454" s="1" t="e">
        <f>HYPERLINK(_xlfn.TEXTBEFORE(_xlfn.TEXTAFTER(getmp3[[#This Row],[description]],"YouTube Music:"),CHAR(10)))</f>
        <v>#N/A</v>
      </c>
      <c r="R454" s="1" t="e">
        <f>HYPERLINK(_xlfn.TEXTBEFORE(_xlfn.TEXTAFTER(getmp3[[#This Row],[description]],"Spotify:"),CHAR(10)))</f>
        <v>#N/A</v>
      </c>
      <c r="S454" s="1" t="e">
        <f>HYPERLINK(_xlfn.TEXTBEFORE(_xlfn.TEXTAFTER(getmp3[[#This Row],[description]],"Apple Music:"),CHAR(10)))</f>
        <v>#N/A</v>
      </c>
      <c r="T454" s="1" t="e">
        <f>HYPERLINK(_xlfn.TEXTBEFORE(_xlfn.TEXTAFTER(getmp3[[#This Row],[description]], "JioSaavn:"),CHAR(10)))</f>
        <v>#N/A</v>
      </c>
      <c r="U454" s="1" t="e">
        <f>HYPERLINK(_xlfn.TEXTBEFORE(_xlfn.TEXTAFTER(getmp3[[#This Row],[description]], "Instagram Reel:"),CHAR(10)))</f>
        <v>#N/A</v>
      </c>
    </row>
    <row r="455" spans="1:21" x14ac:dyDescent="0.3">
      <c r="A455" t="s">
        <v>11</v>
      </c>
      <c r="B455" t="s">
        <v>3252</v>
      </c>
      <c r="C455" t="s">
        <v>3253</v>
      </c>
      <c r="D455" t="s">
        <v>3251</v>
      </c>
      <c r="E455" t="s">
        <v>16</v>
      </c>
      <c r="F455" t="s">
        <v>2244</v>
      </c>
      <c r="G455" t="s">
        <v>3255</v>
      </c>
      <c r="H455" t="s">
        <v>3256</v>
      </c>
      <c r="I455" t="s">
        <v>3257</v>
      </c>
      <c r="J455" t="str" cm="1">
        <f t="array" ref="J4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5" t="str">
        <f>_xlfn.TEXTBEFORE(getmp3[[#This Row],[Title]],{":","(","-"})</f>
        <v xml:space="preserve">Shera Di Kaum </v>
      </c>
      <c r="L455" t="str">
        <f>_xlfn.TEXTBEFORE(_xlfn.TEXTAFTER(getmp3[[#This Row],[description]],{"Singer:","Artist:","Singer &amp; Lyrics:","Singer/Lyrics:","Singer","Singer :"}),CHAR(10))</f>
        <v xml:space="preserve"> Priya</v>
      </c>
      <c r="M455" t="str" cm="1">
        <f t="array" ref="M4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455" t="e">
        <f>_xlfn.TEXTBEFORE(_xlfn.TEXTAFTER(getmp3[[#This Row],[description]],"Composer:"),CHAR(10))</f>
        <v>#N/A</v>
      </c>
      <c r="O455" t="str">
        <f>_xlfn.TEXTBEFORE(_xlfn.TEXTAFTER(getmp3[[#This Row],[description]],CHAR(10)&amp;"Music :"),CHAR(10))</f>
        <v xml:space="preserve"> Preet Singh</v>
      </c>
      <c r="P455" t="e">
        <f>_xlfn.TEXTBEFORE(_xlfn.TEXTAFTER(getmp3[[#This Row],[description]],CHAR(10)&amp;"Video:"),CHAR(10))</f>
        <v>#N/A</v>
      </c>
      <c r="Q455" s="1" t="e">
        <f>HYPERLINK(_xlfn.TEXTBEFORE(_xlfn.TEXTAFTER(getmp3[[#This Row],[description]],"YouTube Music:"),CHAR(10)))</f>
        <v>#N/A</v>
      </c>
      <c r="R455" s="1" t="e">
        <f>HYPERLINK(_xlfn.TEXTBEFORE(_xlfn.TEXTAFTER(getmp3[[#This Row],[description]],"Spotify:"),CHAR(10)))</f>
        <v>#N/A</v>
      </c>
      <c r="S455" s="1" t="e">
        <f>HYPERLINK(_xlfn.TEXTBEFORE(_xlfn.TEXTAFTER(getmp3[[#This Row],[description]],"Apple Music:"),CHAR(10)))</f>
        <v>#N/A</v>
      </c>
      <c r="T455" s="1" t="e">
        <f>HYPERLINK(_xlfn.TEXTBEFORE(_xlfn.TEXTAFTER(getmp3[[#This Row],[description]], "JioSaavn:"),CHAR(10)))</f>
        <v>#N/A</v>
      </c>
      <c r="U455" s="1" t="e">
        <f>HYPERLINK(_xlfn.TEXTBEFORE(_xlfn.TEXTAFTER(getmp3[[#This Row],[description]], "Instagram Reel:"),CHAR(10)))</f>
        <v>#N/A</v>
      </c>
    </row>
    <row r="456" spans="1:21" x14ac:dyDescent="0.3">
      <c r="A456" t="s">
        <v>11</v>
      </c>
      <c r="B456" t="s">
        <v>3259</v>
      </c>
      <c r="C456" t="s">
        <v>3260</v>
      </c>
      <c r="D456" t="s">
        <v>3258</v>
      </c>
      <c r="E456" t="s">
        <v>16</v>
      </c>
      <c r="F456" t="s">
        <v>262</v>
      </c>
      <c r="G456" t="s">
        <v>3262</v>
      </c>
      <c r="H456" t="s">
        <v>3263</v>
      </c>
      <c r="I456" t="s">
        <v>3264</v>
      </c>
      <c r="J456" t="str" cm="1">
        <f t="array" ref="J4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6" t="str">
        <f>_xlfn.TEXTBEFORE(getmp3[[#This Row],[Title]],{":","(","-"})</f>
        <v xml:space="preserve">Kro Kirpa </v>
      </c>
      <c r="L456" t="str">
        <f>_xlfn.TEXTBEFORE(_xlfn.TEXTAFTER(getmp3[[#This Row],[description]],{"Singer:","Artist:","Singer &amp; Lyrics:","Singer/Lyrics:","Singer","Singer :"}),CHAR(10))</f>
        <v xml:space="preserve"> Priya</v>
      </c>
      <c r="M456" t="str" cm="1">
        <f t="array" ref="M4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Bhuller</v>
      </c>
      <c r="N456" t="e">
        <f>_xlfn.TEXTBEFORE(_xlfn.TEXTAFTER(getmp3[[#This Row],[description]],"Composer:"),CHAR(10))</f>
        <v>#N/A</v>
      </c>
      <c r="O456" t="str">
        <f>_xlfn.TEXTBEFORE(_xlfn.TEXTAFTER(getmp3[[#This Row],[description]],CHAR(10)&amp;"Music :"),CHAR(10))</f>
        <v xml:space="preserve"> Preet Singh</v>
      </c>
      <c r="P456" t="e">
        <f>_xlfn.TEXTBEFORE(_xlfn.TEXTAFTER(getmp3[[#This Row],[description]],CHAR(10)&amp;"Video:"),CHAR(10))</f>
        <v>#N/A</v>
      </c>
      <c r="Q456" s="1" t="e">
        <f>HYPERLINK(_xlfn.TEXTBEFORE(_xlfn.TEXTAFTER(getmp3[[#This Row],[description]],"YouTube Music:"),CHAR(10)))</f>
        <v>#N/A</v>
      </c>
      <c r="R456" s="1" t="e">
        <f>HYPERLINK(_xlfn.TEXTBEFORE(_xlfn.TEXTAFTER(getmp3[[#This Row],[description]],"Spotify:"),CHAR(10)))</f>
        <v>#N/A</v>
      </c>
      <c r="S456" s="1" t="e">
        <f>HYPERLINK(_xlfn.TEXTBEFORE(_xlfn.TEXTAFTER(getmp3[[#This Row],[description]],"Apple Music:"),CHAR(10)))</f>
        <v>#N/A</v>
      </c>
      <c r="T456" s="1" t="e">
        <f>HYPERLINK(_xlfn.TEXTBEFORE(_xlfn.TEXTAFTER(getmp3[[#This Row],[description]], "JioSaavn:"),CHAR(10)))</f>
        <v>#N/A</v>
      </c>
      <c r="U456" s="1" t="e">
        <f>HYPERLINK(_xlfn.TEXTBEFORE(_xlfn.TEXTAFTER(getmp3[[#This Row],[description]], "Instagram Reel:"),CHAR(10)))</f>
        <v>#N/A</v>
      </c>
    </row>
    <row r="457" spans="1:21" x14ac:dyDescent="0.3">
      <c r="A457" t="s">
        <v>11</v>
      </c>
      <c r="B457" t="s">
        <v>3266</v>
      </c>
      <c r="C457" t="s">
        <v>3267</v>
      </c>
      <c r="D457" t="s">
        <v>3265</v>
      </c>
      <c r="E457" t="s">
        <v>16</v>
      </c>
      <c r="F457" t="s">
        <v>41</v>
      </c>
      <c r="G457" t="s">
        <v>3269</v>
      </c>
      <c r="H457" t="s">
        <v>3270</v>
      </c>
      <c r="I457" t="s">
        <v>3271</v>
      </c>
      <c r="J457" t="str" cm="1">
        <f t="array" ref="J4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7" t="str">
        <f>_xlfn.TEXTBEFORE(getmp3[[#This Row],[Title]],{":","(","-"})</f>
        <v xml:space="preserve">Braat </v>
      </c>
      <c r="L457" t="str">
        <f>_xlfn.TEXTBEFORE(_xlfn.TEXTAFTER(getmp3[[#This Row],[description]],{"Singer:","Artist:","Singer &amp; Lyrics:","Singer/Lyrics:","Singer","Singer :"}),CHAR(10))</f>
        <v xml:space="preserve"> Guri</v>
      </c>
      <c r="M457" t="str" cm="1">
        <f t="array" ref="M4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457" t="e">
        <f>_xlfn.TEXTBEFORE(_xlfn.TEXTAFTER(getmp3[[#This Row],[description]],"Composer:"),CHAR(10))</f>
        <v>#N/A</v>
      </c>
      <c r="O457" t="str">
        <f>_xlfn.TEXTBEFORE(_xlfn.TEXTAFTER(getmp3[[#This Row],[description]],CHAR(10)&amp;"Music :"),CHAR(10))</f>
        <v xml:space="preserve"> Sharry Nexus</v>
      </c>
      <c r="P457" t="e">
        <f>_xlfn.TEXTBEFORE(_xlfn.TEXTAFTER(getmp3[[#This Row],[description]],CHAR(10)&amp;"Video:"),CHAR(10))</f>
        <v>#N/A</v>
      </c>
      <c r="Q457" s="1" t="e">
        <f>HYPERLINK(_xlfn.TEXTBEFORE(_xlfn.TEXTAFTER(getmp3[[#This Row],[description]],"YouTube Music:"),CHAR(10)))</f>
        <v>#N/A</v>
      </c>
      <c r="R457" s="1" t="e">
        <f>HYPERLINK(_xlfn.TEXTBEFORE(_xlfn.TEXTAFTER(getmp3[[#This Row],[description]],"Spotify:"),CHAR(10)))</f>
        <v>#N/A</v>
      </c>
      <c r="S457" s="1" t="e">
        <f>HYPERLINK(_xlfn.TEXTBEFORE(_xlfn.TEXTAFTER(getmp3[[#This Row],[description]],"Apple Music:"),CHAR(10)))</f>
        <v>#N/A</v>
      </c>
      <c r="T457" s="1" t="e">
        <f>HYPERLINK(_xlfn.TEXTBEFORE(_xlfn.TEXTAFTER(getmp3[[#This Row],[description]], "JioSaavn:"),CHAR(10)))</f>
        <v>#N/A</v>
      </c>
      <c r="U457" s="1" t="e">
        <f>HYPERLINK(_xlfn.TEXTBEFORE(_xlfn.TEXTAFTER(getmp3[[#This Row],[description]], "Instagram Reel:"),CHAR(10)))</f>
        <v>#N/A</v>
      </c>
    </row>
    <row r="458" spans="1:21" x14ac:dyDescent="0.3">
      <c r="A458" t="s">
        <v>11</v>
      </c>
      <c r="B458" t="s">
        <v>3273</v>
      </c>
      <c r="C458" t="s">
        <v>3274</v>
      </c>
      <c r="D458" t="s">
        <v>3272</v>
      </c>
      <c r="E458" t="s">
        <v>16</v>
      </c>
      <c r="F458" t="s">
        <v>2536</v>
      </c>
      <c r="G458" t="s">
        <v>3276</v>
      </c>
      <c r="H458" t="s">
        <v>3277</v>
      </c>
      <c r="I458" t="s">
        <v>3278</v>
      </c>
      <c r="J458" t="str" cm="1">
        <f t="array" ref="J4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8" t="str">
        <f>_xlfn.TEXTBEFORE(getmp3[[#This Row],[Title]],{":","(","-"})</f>
        <v xml:space="preserve">Darling </v>
      </c>
      <c r="L458" t="str">
        <f>_xlfn.TEXTBEFORE(_xlfn.TEXTAFTER(getmp3[[#This Row],[description]],{"Singer:","Artist:","Singer &amp; Lyrics:","Singer/Lyrics:","Singer","Singer :"}),CHAR(10))</f>
        <v xml:space="preserve"> Satbir Aujla</v>
      </c>
      <c r="M458" t="str" cm="1">
        <f t="array" ref="M4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58" t="e">
        <f>_xlfn.TEXTBEFORE(_xlfn.TEXTAFTER(getmp3[[#This Row],[description]],"Composer:"),CHAR(10))</f>
        <v>#N/A</v>
      </c>
      <c r="O458" t="str">
        <f>_xlfn.TEXTBEFORE(_xlfn.TEXTAFTER(getmp3[[#This Row],[description]],CHAR(10)&amp;"Music :"),CHAR(10))</f>
        <v xml:space="preserve"> Preet Singh</v>
      </c>
      <c r="P458" t="e">
        <f>_xlfn.TEXTBEFORE(_xlfn.TEXTAFTER(getmp3[[#This Row],[description]],CHAR(10)&amp;"Video:"),CHAR(10))</f>
        <v>#N/A</v>
      </c>
      <c r="Q458" s="1" t="e">
        <f>HYPERLINK(_xlfn.TEXTBEFORE(_xlfn.TEXTAFTER(getmp3[[#This Row],[description]],"YouTube Music:"),CHAR(10)))</f>
        <v>#N/A</v>
      </c>
      <c r="R458" s="1" t="e">
        <f>HYPERLINK(_xlfn.TEXTBEFORE(_xlfn.TEXTAFTER(getmp3[[#This Row],[description]],"Spotify:"),CHAR(10)))</f>
        <v>#N/A</v>
      </c>
      <c r="S458" s="1" t="e">
        <f>HYPERLINK(_xlfn.TEXTBEFORE(_xlfn.TEXTAFTER(getmp3[[#This Row],[description]],"Apple Music:"),CHAR(10)))</f>
        <v>#N/A</v>
      </c>
      <c r="T458" s="1" t="e">
        <f>HYPERLINK(_xlfn.TEXTBEFORE(_xlfn.TEXTAFTER(getmp3[[#This Row],[description]], "JioSaavn:"),CHAR(10)))</f>
        <v>#N/A</v>
      </c>
      <c r="U458" s="1" t="e">
        <f>HYPERLINK(_xlfn.TEXTBEFORE(_xlfn.TEXTAFTER(getmp3[[#This Row],[description]], "Instagram Reel:"),CHAR(10)))</f>
        <v>#N/A</v>
      </c>
    </row>
    <row r="459" spans="1:21" x14ac:dyDescent="0.3">
      <c r="A459" t="s">
        <v>11</v>
      </c>
      <c r="B459" t="s">
        <v>3280</v>
      </c>
      <c r="C459" t="s">
        <v>3281</v>
      </c>
      <c r="D459" t="s">
        <v>3279</v>
      </c>
      <c r="E459" t="s">
        <v>16</v>
      </c>
      <c r="F459" t="s">
        <v>983</v>
      </c>
      <c r="G459" t="s">
        <v>3283</v>
      </c>
      <c r="H459" t="s">
        <v>3284</v>
      </c>
      <c r="I459" t="s">
        <v>3285</v>
      </c>
      <c r="J459" t="str" cm="1">
        <f t="array" ref="J4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59" t="str">
        <f>_xlfn.TEXTBEFORE(getmp3[[#This Row],[Title]],{":","(","-"})</f>
        <v xml:space="preserve">Lambo Car </v>
      </c>
      <c r="L459" t="str">
        <f>_xlfn.TEXTBEFORE(_xlfn.TEXTAFTER(getmp3[[#This Row],[description]],{"Singer:","Artist:","Singer &amp; Lyrics:","Singer/Lyrics:","Singer","Singer :"}),CHAR(10))</f>
        <v xml:space="preserve"> Guri</v>
      </c>
      <c r="M459" t="str" cm="1">
        <f t="array" ref="M4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459" t="e">
        <f>_xlfn.TEXTBEFORE(_xlfn.TEXTAFTER(getmp3[[#This Row],[description]],"Composer:"),CHAR(10))</f>
        <v>#N/A</v>
      </c>
      <c r="O459" t="str">
        <f>_xlfn.TEXTBEFORE(_xlfn.TEXTAFTER(getmp3[[#This Row],[description]],CHAR(10)&amp;"Music :"),CHAR(10))</f>
        <v xml:space="preserve"> Sukhe </v>
      </c>
      <c r="P459" t="e">
        <f>_xlfn.TEXTBEFORE(_xlfn.TEXTAFTER(getmp3[[#This Row],[description]],CHAR(10)&amp;"Video:"),CHAR(10))</f>
        <v>#N/A</v>
      </c>
      <c r="Q459" s="1" t="e">
        <f>HYPERLINK(_xlfn.TEXTBEFORE(_xlfn.TEXTAFTER(getmp3[[#This Row],[description]],"YouTube Music:"),CHAR(10)))</f>
        <v>#N/A</v>
      </c>
      <c r="R459" s="1" t="e">
        <f>HYPERLINK(_xlfn.TEXTBEFORE(_xlfn.TEXTAFTER(getmp3[[#This Row],[description]],"Spotify:"),CHAR(10)))</f>
        <v>#N/A</v>
      </c>
      <c r="S459" s="1" t="e">
        <f>HYPERLINK(_xlfn.TEXTBEFORE(_xlfn.TEXTAFTER(getmp3[[#This Row],[description]],"Apple Music:"),CHAR(10)))</f>
        <v>#N/A</v>
      </c>
      <c r="T459" s="1" t="e">
        <f>HYPERLINK(_xlfn.TEXTBEFORE(_xlfn.TEXTAFTER(getmp3[[#This Row],[description]], "JioSaavn:"),CHAR(10)))</f>
        <v>#N/A</v>
      </c>
      <c r="U459" s="1" t="e">
        <f>HYPERLINK(_xlfn.TEXTBEFORE(_xlfn.TEXTAFTER(getmp3[[#This Row],[description]], "Instagram Reel:"),CHAR(10)))</f>
        <v>#N/A</v>
      </c>
    </row>
    <row r="460" spans="1:21" x14ac:dyDescent="0.3">
      <c r="A460" t="s">
        <v>11</v>
      </c>
      <c r="B460" t="s">
        <v>3287</v>
      </c>
      <c r="C460" t="s">
        <v>1604</v>
      </c>
      <c r="D460" t="s">
        <v>3286</v>
      </c>
      <c r="E460" t="s">
        <v>16</v>
      </c>
      <c r="F460" t="s">
        <v>293</v>
      </c>
      <c r="G460" t="s">
        <v>3289</v>
      </c>
      <c r="H460" t="s">
        <v>3290</v>
      </c>
      <c r="I460" t="s">
        <v>3291</v>
      </c>
      <c r="J460" t="str" cm="1">
        <f t="array" ref="J4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460" t="str">
        <f>_xlfn.TEXTBEFORE(getmp3[[#This Row],[Title]],{":","(","-"})</f>
        <v xml:space="preserve">Vailpuna </v>
      </c>
      <c r="L460" t="e">
        <f>_xlfn.TEXTBEFORE(_xlfn.TEXTAFTER(getmp3[[#This Row],[description]],{"Singer:","Artist:","Singer &amp; Lyrics:","Singer/Lyrics:","Singer"}),CHAR(10))</f>
        <v>#N/A</v>
      </c>
      <c r="M460" t="str" cm="1">
        <f t="array" ref="M4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60" t="e">
        <f>_xlfn.TEXTBEFORE(_xlfn.TEXTAFTER(getmp3[[#This Row],[description]],"Composer:"),CHAR(10))</f>
        <v>#N/A</v>
      </c>
      <c r="O460" t="e">
        <f>_xlfn.TEXTBEFORE(_xlfn.TEXTAFTER(getmp3[[#This Row],[description]],CHAR(10)&amp;"Music :"),CHAR(10))</f>
        <v>#N/A</v>
      </c>
      <c r="P460" t="e">
        <f>_xlfn.TEXTBEFORE(_xlfn.TEXTAFTER(getmp3[[#This Row],[description]],CHAR(10)&amp;"Video:"),CHAR(10))</f>
        <v>#N/A</v>
      </c>
      <c r="Q460" s="1" t="e">
        <f>HYPERLINK(_xlfn.TEXTBEFORE(_xlfn.TEXTAFTER(getmp3[[#This Row],[description]],"YouTube Music:"),CHAR(10)))</f>
        <v>#N/A</v>
      </c>
      <c r="R460" s="1" t="e">
        <f>HYPERLINK(_xlfn.TEXTBEFORE(_xlfn.TEXTAFTER(getmp3[[#This Row],[description]],"Spotify:"),CHAR(10)))</f>
        <v>#N/A</v>
      </c>
      <c r="S460" s="1" t="e">
        <f>HYPERLINK(_xlfn.TEXTBEFORE(_xlfn.TEXTAFTER(getmp3[[#This Row],[description]],"Apple Music:"),CHAR(10)))</f>
        <v>#N/A</v>
      </c>
      <c r="T460" s="1" t="e">
        <f>HYPERLINK(_xlfn.TEXTBEFORE(_xlfn.TEXTAFTER(getmp3[[#This Row],[description]], "JioSaavn:"),CHAR(10)))</f>
        <v>#N/A</v>
      </c>
      <c r="U460" s="1" t="e">
        <f>HYPERLINK(_xlfn.TEXTBEFORE(_xlfn.TEXTAFTER(getmp3[[#This Row],[description]], "Instagram Reel:"),CHAR(10)))</f>
        <v>#N/A</v>
      </c>
    </row>
    <row r="461" spans="1:21" x14ac:dyDescent="0.3">
      <c r="A461" t="s">
        <v>11</v>
      </c>
      <c r="B461" t="s">
        <v>3293</v>
      </c>
      <c r="C461" t="s">
        <v>3294</v>
      </c>
      <c r="D461" t="s">
        <v>3292</v>
      </c>
      <c r="E461" t="s">
        <v>16</v>
      </c>
      <c r="F461" t="s">
        <v>3296</v>
      </c>
      <c r="G461" t="s">
        <v>3297</v>
      </c>
      <c r="H461" t="s">
        <v>3298</v>
      </c>
      <c r="I461" t="s">
        <v>3299</v>
      </c>
      <c r="J461" t="str" cm="1">
        <f t="array" ref="J4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1" t="str">
        <f>_xlfn.TEXTBEFORE(getmp3[[#This Row],[Title]],{":","(","-"})</f>
        <v xml:space="preserve">Splendor </v>
      </c>
      <c r="L461" t="str">
        <f>_xlfn.TEXTBEFORE(_xlfn.TEXTAFTER(getmp3[[#This Row],[description]],{"Singer:","Artist:","Singer &amp; Lyrics:","Singer/Lyrics:","Singer","Singer :"}),CHAR(10))</f>
        <v xml:space="preserve"> Satbir Aujla</v>
      </c>
      <c r="M461" t="str" cm="1">
        <f t="array" ref="M4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461" t="e">
        <f>_xlfn.TEXTBEFORE(_xlfn.TEXTAFTER(getmp3[[#This Row],[description]],"Composer:"),CHAR(10))</f>
        <v>#N/A</v>
      </c>
      <c r="O461" t="str">
        <f>_xlfn.TEXTBEFORE(_xlfn.TEXTAFTER(getmp3[[#This Row],[description]],CHAR(10)&amp;"Music :"),CHAR(10))</f>
        <v xml:space="preserve"> Sharry Nexus</v>
      </c>
      <c r="P461" t="e">
        <f>_xlfn.TEXTBEFORE(_xlfn.TEXTAFTER(getmp3[[#This Row],[description]],CHAR(10)&amp;"Video:"),CHAR(10))</f>
        <v>#N/A</v>
      </c>
      <c r="Q461" s="1" t="e">
        <f>HYPERLINK(_xlfn.TEXTBEFORE(_xlfn.TEXTAFTER(getmp3[[#This Row],[description]],"YouTube Music:"),CHAR(10)))</f>
        <v>#N/A</v>
      </c>
      <c r="R461" s="1" t="e">
        <f>HYPERLINK(_xlfn.TEXTBEFORE(_xlfn.TEXTAFTER(getmp3[[#This Row],[description]],"Spotify:"),CHAR(10)))</f>
        <v>#N/A</v>
      </c>
      <c r="S461" s="1" t="e">
        <f>HYPERLINK(_xlfn.TEXTBEFORE(_xlfn.TEXTAFTER(getmp3[[#This Row],[description]],"Apple Music:"),CHAR(10)))</f>
        <v>#N/A</v>
      </c>
      <c r="T461" s="1" t="e">
        <f>HYPERLINK(_xlfn.TEXTBEFORE(_xlfn.TEXTAFTER(getmp3[[#This Row],[description]], "JioSaavn:"),CHAR(10)))</f>
        <v>#N/A</v>
      </c>
      <c r="U461" s="1" t="e">
        <f>HYPERLINK(_xlfn.TEXTBEFORE(_xlfn.TEXTAFTER(getmp3[[#This Row],[description]], "Instagram Reel:"),CHAR(10)))</f>
        <v>#N/A</v>
      </c>
    </row>
    <row r="462" spans="1:21" x14ac:dyDescent="0.3">
      <c r="A462" t="s">
        <v>11</v>
      </c>
      <c r="B462" t="s">
        <v>3301</v>
      </c>
      <c r="C462" t="s">
        <v>3302</v>
      </c>
      <c r="D462" t="s">
        <v>3300</v>
      </c>
      <c r="E462" t="s">
        <v>16</v>
      </c>
      <c r="F462" t="s">
        <v>1914</v>
      </c>
      <c r="G462" t="s">
        <v>3304</v>
      </c>
      <c r="H462" t="s">
        <v>3305</v>
      </c>
      <c r="I462" t="s">
        <v>3306</v>
      </c>
      <c r="J462" t="str" cm="1">
        <f t="array" ref="J4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2" t="str">
        <f>_xlfn.TEXTBEFORE(getmp3[[#This Row],[Title]],{":","(","-"})</f>
        <v xml:space="preserve">Asla </v>
      </c>
      <c r="L462" t="str">
        <f>_xlfn.TEXTBEFORE(_xlfn.TEXTAFTER(getmp3[[#This Row],[description]],{"Singer:","Artist:","Singer &amp; Lyrics:","Singer/Lyrics:","Singer","Singer :"}),CHAR(10))</f>
        <v xml:space="preserve"> Dev Sidhu &amp; Afsana Khan </v>
      </c>
      <c r="M462" t="str" cm="1">
        <f t="array" ref="M4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Golu Aujla</v>
      </c>
      <c r="N462" t="e">
        <f>_xlfn.TEXTBEFORE(_xlfn.TEXTAFTER(getmp3[[#This Row],[description]],"Composer:"),CHAR(10))</f>
        <v>#N/A</v>
      </c>
      <c r="O462" t="str">
        <f>_xlfn.TEXTBEFORE(_xlfn.TEXTAFTER(getmp3[[#This Row],[description]],CHAR(10)&amp;"Music :"),CHAR(10))</f>
        <v xml:space="preserve"> Shawn Rana</v>
      </c>
      <c r="P462" t="e">
        <f>_xlfn.TEXTBEFORE(_xlfn.TEXTAFTER(getmp3[[#This Row],[description]],CHAR(10)&amp;"Video:"),CHAR(10))</f>
        <v>#N/A</v>
      </c>
      <c r="Q462" s="1" t="e">
        <f>HYPERLINK(_xlfn.TEXTBEFORE(_xlfn.TEXTAFTER(getmp3[[#This Row],[description]],"YouTube Music:"),CHAR(10)))</f>
        <v>#N/A</v>
      </c>
      <c r="R462" s="1" t="e">
        <f>HYPERLINK(_xlfn.TEXTBEFORE(_xlfn.TEXTAFTER(getmp3[[#This Row],[description]],"Spotify:"),CHAR(10)))</f>
        <v>#N/A</v>
      </c>
      <c r="S462" s="1" t="e">
        <f>HYPERLINK(_xlfn.TEXTBEFORE(_xlfn.TEXTAFTER(getmp3[[#This Row],[description]],"Apple Music:"),CHAR(10)))</f>
        <v>#N/A</v>
      </c>
      <c r="T462" s="1" t="e">
        <f>HYPERLINK(_xlfn.TEXTBEFORE(_xlfn.TEXTAFTER(getmp3[[#This Row],[description]], "JioSaavn:"),CHAR(10)))</f>
        <v>#N/A</v>
      </c>
      <c r="U462" s="1" t="e">
        <f>HYPERLINK(_xlfn.TEXTBEFORE(_xlfn.TEXTAFTER(getmp3[[#This Row],[description]], "Instagram Reel:"),CHAR(10)))</f>
        <v>#N/A</v>
      </c>
    </row>
    <row r="463" spans="1:21" x14ac:dyDescent="0.3">
      <c r="A463" t="s">
        <v>11</v>
      </c>
      <c r="B463" t="s">
        <v>3308</v>
      </c>
      <c r="C463" t="s">
        <v>3309</v>
      </c>
      <c r="D463" t="s">
        <v>3307</v>
      </c>
      <c r="E463" t="s">
        <v>16</v>
      </c>
      <c r="F463" t="s">
        <v>477</v>
      </c>
      <c r="G463" t="s">
        <v>3311</v>
      </c>
      <c r="H463" t="s">
        <v>3312</v>
      </c>
      <c r="I463" t="s">
        <v>3313</v>
      </c>
      <c r="J463" t="str" cm="1">
        <f t="array" ref="J4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3" t="str">
        <f>_xlfn.TEXTBEFORE(getmp3[[#This Row],[Title]],{":","(","-"})</f>
        <v xml:space="preserve">Yaara Tere Warga </v>
      </c>
      <c r="L463" t="str">
        <f>_xlfn.TEXTBEFORE(_xlfn.TEXTAFTER(getmp3[[#This Row],[description]],{"Singer:","Artist:","Singer &amp; Lyrics:","Singer/Lyrics:","Singer","Singer :"}),CHAR(10))</f>
        <v xml:space="preserve"> Jass Manak</v>
      </c>
      <c r="M463" t="str" cm="1">
        <f t="array" ref="M4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63" t="e">
        <f>_xlfn.TEXTBEFORE(_xlfn.TEXTAFTER(getmp3[[#This Row],[description]],"Composer:"),CHAR(10))</f>
        <v>#N/A</v>
      </c>
      <c r="O463" t="str">
        <f>_xlfn.TEXTBEFORE(_xlfn.TEXTAFTER(getmp3[[#This Row],[description]],CHAR(10)&amp;"Music :"),CHAR(10))</f>
        <v xml:space="preserve"> MixSingh</v>
      </c>
      <c r="P463" t="e">
        <f>_xlfn.TEXTBEFORE(_xlfn.TEXTAFTER(getmp3[[#This Row],[description]],CHAR(10)&amp;"Video:"),CHAR(10))</f>
        <v>#N/A</v>
      </c>
      <c r="Q463" s="1" t="e">
        <f>HYPERLINK(_xlfn.TEXTBEFORE(_xlfn.TEXTAFTER(getmp3[[#This Row],[description]],"YouTube Music:"),CHAR(10)))</f>
        <v>#N/A</v>
      </c>
      <c r="R463" s="1" t="e">
        <f>HYPERLINK(_xlfn.TEXTBEFORE(_xlfn.TEXTAFTER(getmp3[[#This Row],[description]],"Spotify:"),CHAR(10)))</f>
        <v>#N/A</v>
      </c>
      <c r="S463" s="1" t="e">
        <f>HYPERLINK(_xlfn.TEXTBEFORE(_xlfn.TEXTAFTER(getmp3[[#This Row],[description]],"Apple Music:"),CHAR(10)))</f>
        <v>#N/A</v>
      </c>
      <c r="T463" s="1" t="e">
        <f>HYPERLINK(_xlfn.TEXTBEFORE(_xlfn.TEXTAFTER(getmp3[[#This Row],[description]], "JioSaavn:"),CHAR(10)))</f>
        <v>#N/A</v>
      </c>
      <c r="U463" s="1" t="e">
        <f>HYPERLINK(_xlfn.TEXTBEFORE(_xlfn.TEXTAFTER(getmp3[[#This Row],[description]], "Instagram Reel:"),CHAR(10)))</f>
        <v>#N/A</v>
      </c>
    </row>
    <row r="464" spans="1:21" x14ac:dyDescent="0.3">
      <c r="A464" t="s">
        <v>11</v>
      </c>
      <c r="B464" t="s">
        <v>3315</v>
      </c>
      <c r="C464" t="s">
        <v>3316</v>
      </c>
      <c r="D464" t="s">
        <v>3314</v>
      </c>
      <c r="E464" t="s">
        <v>16</v>
      </c>
      <c r="F464" t="s">
        <v>17</v>
      </c>
      <c r="G464" t="s">
        <v>3318</v>
      </c>
      <c r="H464" t="s">
        <v>3319</v>
      </c>
      <c r="I464" t="s">
        <v>3320</v>
      </c>
      <c r="J464" t="str" cm="1">
        <f t="array" ref="J4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4" t="str">
        <f>_xlfn.TEXTBEFORE(getmp3[[#This Row],[Title]],{":","(","-"})</f>
        <v xml:space="preserve">Phulkari </v>
      </c>
      <c r="L464" t="str">
        <f>_xlfn.TEXTBEFORE(_xlfn.TEXTAFTER(getmp3[[#This Row],[description]],{"Singer:","Artist:","Singer &amp; Lyrics:","Singer/Lyrics:","Singer","Singer :"}),CHAR(10))</f>
        <v xml:space="preserve"> Karan Randhawa</v>
      </c>
      <c r="M464" t="str" cm="1">
        <f t="array" ref="M4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Randhawa &amp; Micheal</v>
      </c>
      <c r="N464" t="e">
        <f>_xlfn.TEXTBEFORE(_xlfn.TEXTAFTER(getmp3[[#This Row],[description]],"Composer:"),CHAR(10))</f>
        <v>#N/A</v>
      </c>
      <c r="O464" t="str">
        <f>_xlfn.TEXTBEFORE(_xlfn.TEXTAFTER(getmp3[[#This Row],[description]],CHAR(10)&amp;"Music :"),CHAR(10))</f>
        <v xml:space="preserve"> Raka</v>
      </c>
      <c r="P464" t="e">
        <f>_xlfn.TEXTBEFORE(_xlfn.TEXTAFTER(getmp3[[#This Row],[description]],CHAR(10)&amp;"Video:"),CHAR(10))</f>
        <v>#N/A</v>
      </c>
      <c r="Q464" s="1" t="e">
        <f>HYPERLINK(_xlfn.TEXTBEFORE(_xlfn.TEXTAFTER(getmp3[[#This Row],[description]],"YouTube Music:"),CHAR(10)))</f>
        <v>#N/A</v>
      </c>
      <c r="R464" s="1" t="e">
        <f>HYPERLINK(_xlfn.TEXTBEFORE(_xlfn.TEXTAFTER(getmp3[[#This Row],[description]],"Spotify:"),CHAR(10)))</f>
        <v>#N/A</v>
      </c>
      <c r="S464" s="1" t="e">
        <f>HYPERLINK(_xlfn.TEXTBEFORE(_xlfn.TEXTAFTER(getmp3[[#This Row],[description]],"Apple Music:"),CHAR(10)))</f>
        <v>#N/A</v>
      </c>
      <c r="T464" s="1" t="e">
        <f>HYPERLINK(_xlfn.TEXTBEFORE(_xlfn.TEXTAFTER(getmp3[[#This Row],[description]], "JioSaavn:"),CHAR(10)))</f>
        <v>#N/A</v>
      </c>
      <c r="U464" s="1" t="e">
        <f>HYPERLINK(_xlfn.TEXTBEFORE(_xlfn.TEXTAFTER(getmp3[[#This Row],[description]], "Instagram Reel:"),CHAR(10)))</f>
        <v>#N/A</v>
      </c>
    </row>
    <row r="465" spans="1:21" x14ac:dyDescent="0.3">
      <c r="A465" t="s">
        <v>11</v>
      </c>
      <c r="B465" t="s">
        <v>3322</v>
      </c>
      <c r="C465" t="s">
        <v>3323</v>
      </c>
      <c r="D465" t="s">
        <v>3321</v>
      </c>
      <c r="E465" t="s">
        <v>16</v>
      </c>
      <c r="F465" t="s">
        <v>3325</v>
      </c>
      <c r="G465" t="s">
        <v>3326</v>
      </c>
      <c r="H465" t="s">
        <v>3327</v>
      </c>
      <c r="I465" t="s">
        <v>3328</v>
      </c>
      <c r="J465" t="str" cm="1">
        <f t="array" ref="J4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465" t="str">
        <f>_xlfn.TEXTBEFORE(getmp3[[#This Row],[Title]],{":","(","-"})</f>
        <v xml:space="preserve">Slay King </v>
      </c>
      <c r="L465" t="e">
        <f>_xlfn.TEXTBEFORE(_xlfn.TEXTAFTER(getmp3[[#This Row],[description]],{"Singer:","Artist:","Singer &amp; Lyrics:","Singer/Lyrics:","Singer"}),CHAR(10))</f>
        <v>#N/A</v>
      </c>
      <c r="M465" t="str" cm="1">
        <f t="array" ref="M4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465" t="e">
        <f>_xlfn.TEXTBEFORE(_xlfn.TEXTAFTER(getmp3[[#This Row],[description]],"Composer:"),CHAR(10))</f>
        <v>#N/A</v>
      </c>
      <c r="O465" t="e">
        <f>_xlfn.TEXTBEFORE(_xlfn.TEXTAFTER(getmp3[[#This Row],[description]],CHAR(10)&amp;"Music :"),CHAR(10))</f>
        <v>#N/A</v>
      </c>
      <c r="P465" t="e">
        <f>_xlfn.TEXTBEFORE(_xlfn.TEXTAFTER(getmp3[[#This Row],[description]],CHAR(10)&amp;"Video:"),CHAR(10))</f>
        <v>#N/A</v>
      </c>
      <c r="Q465" s="1" t="e">
        <f>HYPERLINK(_xlfn.TEXTBEFORE(_xlfn.TEXTAFTER(getmp3[[#This Row],[description]],"YouTube Music:"),CHAR(10)))</f>
        <v>#N/A</v>
      </c>
      <c r="R465" s="1" t="e">
        <f>HYPERLINK(_xlfn.TEXTBEFORE(_xlfn.TEXTAFTER(getmp3[[#This Row],[description]],"Spotify:"),CHAR(10)))</f>
        <v>#N/A</v>
      </c>
      <c r="S465" s="1" t="e">
        <f>HYPERLINK(_xlfn.TEXTBEFORE(_xlfn.TEXTAFTER(getmp3[[#This Row],[description]],"Apple Music:"),CHAR(10)))</f>
        <v>#N/A</v>
      </c>
      <c r="T465" s="1" t="e">
        <f>HYPERLINK(_xlfn.TEXTBEFORE(_xlfn.TEXTAFTER(getmp3[[#This Row],[description]], "JioSaavn:"),CHAR(10)))</f>
        <v>#N/A</v>
      </c>
      <c r="U465" s="1" t="e">
        <f>HYPERLINK(_xlfn.TEXTBEFORE(_xlfn.TEXTAFTER(getmp3[[#This Row],[description]], "Instagram Reel:"),CHAR(10)))</f>
        <v>#N/A</v>
      </c>
    </row>
    <row r="466" spans="1:21" hidden="1" x14ac:dyDescent="0.3">
      <c r="A466" t="s">
        <v>11</v>
      </c>
      <c r="B466" t="s">
        <v>3330</v>
      </c>
      <c r="C466" t="s">
        <v>3331</v>
      </c>
      <c r="D466" t="s">
        <v>3329</v>
      </c>
      <c r="E466" t="s">
        <v>16</v>
      </c>
      <c r="F466" t="s">
        <v>1765</v>
      </c>
      <c r="G466" t="s">
        <v>3333</v>
      </c>
      <c r="H466" t="s">
        <v>3334</v>
      </c>
      <c r="I466" t="s">
        <v>3335</v>
      </c>
      <c r="J466" t="str" cm="1">
        <f t="array" ref="J4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6" t="str">
        <f>_xlfn.TEXTBEFORE(getmp3[[#This Row],[Title]],{":","(","-"})</f>
        <v xml:space="preserve">Karwa Chauth Song </v>
      </c>
      <c r="L466" t="str">
        <f>_xlfn.TEXTBEFORE(_xlfn.TEXTAFTER(getmp3[[#This Row],[description]],{"Singer:","Artist:","Singer &amp; Lyrics:","Singer/Lyrics:","Singer","Singer :"}),CHAR(10))</f>
        <v xml:space="preserve"> Jass Manak</v>
      </c>
      <c r="M466" t="str" cm="1">
        <f t="array" ref="M4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66" t="str">
        <f>_xlfn.TEXTBEFORE(_xlfn.TEXTAFTER(getmp3[[#This Row],[description]],"Composer:"),CHAR(10))</f>
        <v xml:space="preserve"> Jass Manak </v>
      </c>
      <c r="O466" t="str">
        <f>_xlfn.TEXTBEFORE(_xlfn.TEXTAFTER(getmp3[[#This Row],[description]],CHAR(10)&amp;"Music:"),CHAR(10))</f>
        <v xml:space="preserve"> Sukhe Muzical Doctorz </v>
      </c>
      <c r="P466" t="e">
        <f>_xlfn.TEXTBEFORE(_xlfn.TEXTAFTER(getmp3[[#This Row],[description]],CHAR(10)&amp;"Video:"),CHAR(10))</f>
        <v>#N/A</v>
      </c>
      <c r="Q466" s="1" t="e">
        <f>HYPERLINK(_xlfn.TEXTBEFORE(_xlfn.TEXTAFTER(getmp3[[#This Row],[description]],"YouTube Music:"),CHAR(10)))</f>
        <v>#N/A</v>
      </c>
      <c r="R466" s="1" t="str">
        <f>HYPERLINK(_xlfn.TEXTBEFORE(_xlfn.TEXTAFTER(getmp3[[#This Row],[description]],"Spotify:"),CHAR(10)))</f>
        <v xml:space="preserve"> https://spoti.fi/2JDtkwR</v>
      </c>
      <c r="S466" s="1" t="str">
        <f>HYPERLINK(_xlfn.TEXTBEFORE(_xlfn.TEXTAFTER(getmp3[[#This Row],[description]],"Apple Music:"),CHAR(10)))</f>
        <v xml:space="preserve"> https://apple.co/3epFRPQ</v>
      </c>
      <c r="T466" s="1" t="str">
        <f>HYPERLINK(_xlfn.TEXTBEFORE(_xlfn.TEXTAFTER(getmp3[[#This Row],[description]], "JioSaavn:"),CHAR(10)))</f>
        <v xml:space="preserve"> https://bit.ly/32eP2Oi</v>
      </c>
      <c r="U466" s="1" t="e">
        <f>HYPERLINK(_xlfn.TEXTBEFORE(_xlfn.TEXTAFTER(getmp3[[#This Row],[description]], "Instagram Reel:"),CHAR(10)))</f>
        <v>#N/A</v>
      </c>
    </row>
    <row r="467" spans="1:21" x14ac:dyDescent="0.3">
      <c r="A467" t="s">
        <v>11</v>
      </c>
      <c r="B467" t="s">
        <v>3337</v>
      </c>
      <c r="C467" t="s">
        <v>3338</v>
      </c>
      <c r="D467" t="s">
        <v>3336</v>
      </c>
      <c r="E467" t="s">
        <v>16</v>
      </c>
      <c r="F467" t="s">
        <v>25</v>
      </c>
      <c r="G467" t="s">
        <v>3340</v>
      </c>
      <c r="H467" t="s">
        <v>3341</v>
      </c>
      <c r="I467" t="s">
        <v>3342</v>
      </c>
      <c r="J467" t="str" cm="1">
        <f t="array" ref="J4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7" t="str">
        <f>_xlfn.TEXTBEFORE(getmp3[[#This Row],[Title]],{":","(","-"})</f>
        <v xml:space="preserve">Jatti </v>
      </c>
      <c r="L467" t="str">
        <f>_xlfn.TEXTBEFORE(_xlfn.TEXTAFTER(getmp3[[#This Row],[description]],{"Singer:","Artist:","Singer &amp; Lyrics:","Singer/Lyrics:","Singer","Singer :"}),CHAR(10))</f>
        <v xml:space="preserve"> Karaj Randhawa</v>
      </c>
      <c r="M467" t="str" cm="1">
        <f t="array" ref="M4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467" t="e">
        <f>_xlfn.TEXTBEFORE(_xlfn.TEXTAFTER(getmp3[[#This Row],[description]],"Composer:"),CHAR(10))</f>
        <v>#N/A</v>
      </c>
      <c r="O467" t="str">
        <f>_xlfn.TEXTBEFORE(_xlfn.TEXTAFTER(getmp3[[#This Row],[description]],CHAR(10)&amp;"Music :"),CHAR(10))</f>
        <v xml:space="preserve"> Yeah Proof</v>
      </c>
      <c r="P467" t="e">
        <f>_xlfn.TEXTBEFORE(_xlfn.TEXTAFTER(getmp3[[#This Row],[description]],CHAR(10)&amp;"Video:"),CHAR(10))</f>
        <v>#N/A</v>
      </c>
      <c r="Q467" s="1" t="e">
        <f>HYPERLINK(_xlfn.TEXTBEFORE(_xlfn.TEXTAFTER(getmp3[[#This Row],[description]],"YouTube Music:"),CHAR(10)))</f>
        <v>#N/A</v>
      </c>
      <c r="R467" s="1" t="e">
        <f>HYPERLINK(_xlfn.TEXTBEFORE(_xlfn.TEXTAFTER(getmp3[[#This Row],[description]],"Spotify:"),CHAR(10)))</f>
        <v>#N/A</v>
      </c>
      <c r="S467" s="1" t="e">
        <f>HYPERLINK(_xlfn.TEXTBEFORE(_xlfn.TEXTAFTER(getmp3[[#This Row],[description]],"Apple Music:"),CHAR(10)))</f>
        <v>#N/A</v>
      </c>
      <c r="T467" s="1" t="e">
        <f>HYPERLINK(_xlfn.TEXTBEFORE(_xlfn.TEXTAFTER(getmp3[[#This Row],[description]], "JioSaavn:"),CHAR(10)))</f>
        <v>#N/A</v>
      </c>
      <c r="U467" s="1" t="e">
        <f>HYPERLINK(_xlfn.TEXTBEFORE(_xlfn.TEXTAFTER(getmp3[[#This Row],[description]], "Instagram Reel:"),CHAR(10)))</f>
        <v>#N/A</v>
      </c>
    </row>
    <row r="468" spans="1:21" x14ac:dyDescent="0.3">
      <c r="A468" t="s">
        <v>11</v>
      </c>
      <c r="B468" t="s">
        <v>3344</v>
      </c>
      <c r="C468" t="s">
        <v>3345</v>
      </c>
      <c r="D468" t="s">
        <v>3343</v>
      </c>
      <c r="E468" t="s">
        <v>3347</v>
      </c>
      <c r="F468" t="s">
        <v>1189</v>
      </c>
      <c r="G468" t="s">
        <v>3348</v>
      </c>
      <c r="H468" t="s">
        <v>3349</v>
      </c>
      <c r="I468" t="s">
        <v>3350</v>
      </c>
      <c r="J468" t="str" cm="1">
        <f t="array" ref="J4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8" t="str">
        <f>_xlfn.TEXTBEFORE(getmp3[[#This Row],[Title]],{":","(","-"})</f>
        <v xml:space="preserve">2 Seater </v>
      </c>
      <c r="L468" t="str">
        <f>_xlfn.TEXTBEFORE(_xlfn.TEXTAFTER(getmp3[[#This Row],[description]],{"Singer:","Artist:","Singer &amp; Lyrics:","Singer/Lyrics:","Singer","Singer :"}),CHAR(10))</f>
        <v xml:space="preserve"> Gippy Grewal, Afsana Khan</v>
      </c>
      <c r="M468" t="str" cm="1">
        <f t="array" ref="M4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68" t="e">
        <f>_xlfn.TEXTBEFORE(_xlfn.TEXTAFTER(getmp3[[#This Row],[description]],"Composer:"),CHAR(10))</f>
        <v>#N/A</v>
      </c>
      <c r="O468" t="str">
        <f>_xlfn.TEXTBEFORE(_xlfn.TEXTAFTER(getmp3[[#This Row],[description]],CHAR(10)&amp;"Music :"),CHAR(10))</f>
        <v xml:space="preserve"> Ikwinder Singh</v>
      </c>
      <c r="P468" t="e">
        <f>_xlfn.TEXTBEFORE(_xlfn.TEXTAFTER(getmp3[[#This Row],[description]],CHAR(10)&amp;"Video:"),CHAR(10))</f>
        <v>#N/A</v>
      </c>
      <c r="Q468" s="1" t="e">
        <f>HYPERLINK(_xlfn.TEXTBEFORE(_xlfn.TEXTAFTER(getmp3[[#This Row],[description]],"YouTube Music:"),CHAR(10)))</f>
        <v>#N/A</v>
      </c>
      <c r="R468" s="1" t="e">
        <f>HYPERLINK(_xlfn.TEXTBEFORE(_xlfn.TEXTAFTER(getmp3[[#This Row],[description]],"Spotify:"),CHAR(10)))</f>
        <v>#N/A</v>
      </c>
      <c r="S468" s="1" t="e">
        <f>HYPERLINK(_xlfn.TEXTBEFORE(_xlfn.TEXTAFTER(getmp3[[#This Row],[description]],"Apple Music:"),CHAR(10)))</f>
        <v>#N/A</v>
      </c>
      <c r="T468" s="1" t="e">
        <f>HYPERLINK(_xlfn.TEXTBEFORE(_xlfn.TEXTAFTER(getmp3[[#This Row],[description]], "JioSaavn:"),CHAR(10)))</f>
        <v>#N/A</v>
      </c>
      <c r="U468" s="1" t="e">
        <f>HYPERLINK(_xlfn.TEXTBEFORE(_xlfn.TEXTAFTER(getmp3[[#This Row],[description]], "Instagram Reel:"),CHAR(10)))</f>
        <v>#N/A</v>
      </c>
    </row>
    <row r="469" spans="1:21" x14ac:dyDescent="0.3">
      <c r="A469" t="s">
        <v>11</v>
      </c>
      <c r="B469" t="s">
        <v>3352</v>
      </c>
      <c r="C469" t="s">
        <v>3353</v>
      </c>
      <c r="D469" t="s">
        <v>3351</v>
      </c>
      <c r="E469" t="s">
        <v>16</v>
      </c>
      <c r="F469" t="s">
        <v>3355</v>
      </c>
      <c r="G469" t="s">
        <v>3356</v>
      </c>
      <c r="H469" t="s">
        <v>1086</v>
      </c>
      <c r="I469" t="s">
        <v>3357</v>
      </c>
      <c r="J469" t="str" cm="1">
        <f t="array" ref="J4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69" t="str">
        <f>_xlfn.TEXTBEFORE(getmp3[[#This Row],[Title]],{":","(","-"})</f>
        <v xml:space="preserve">2 Seater </v>
      </c>
      <c r="L469" t="str">
        <f>_xlfn.TEXTBEFORE(_xlfn.TEXTAFTER(getmp3[[#This Row],[description]],{"Singer:","Artist:","Singer &amp; Lyrics:","Singer/Lyrics:","Singer","Singer :"}),CHAR(10))</f>
        <v xml:space="preserve"> Gippy Grewal, Afsana Khan</v>
      </c>
      <c r="M469" t="str" cm="1">
        <f t="array" ref="M4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69" t="e">
        <f>_xlfn.TEXTBEFORE(_xlfn.TEXTAFTER(getmp3[[#This Row],[description]],"Composer:"),CHAR(10))</f>
        <v>#N/A</v>
      </c>
      <c r="O469" t="str">
        <f>_xlfn.TEXTBEFORE(_xlfn.TEXTAFTER(getmp3[[#This Row],[description]],CHAR(10)&amp;"Music :"),CHAR(10))</f>
        <v xml:space="preserve"> Ikwinder Singh</v>
      </c>
      <c r="P469" t="e">
        <f>_xlfn.TEXTBEFORE(_xlfn.TEXTAFTER(getmp3[[#This Row],[description]],CHAR(10)&amp;"Video:"),CHAR(10))</f>
        <v>#N/A</v>
      </c>
      <c r="Q469" s="1" t="e">
        <f>HYPERLINK(_xlfn.TEXTBEFORE(_xlfn.TEXTAFTER(getmp3[[#This Row],[description]],"YouTube Music:"),CHAR(10)))</f>
        <v>#N/A</v>
      </c>
      <c r="R469" s="1" t="e">
        <f>HYPERLINK(_xlfn.TEXTBEFORE(_xlfn.TEXTAFTER(getmp3[[#This Row],[description]],"Spotify:"),CHAR(10)))</f>
        <v>#N/A</v>
      </c>
      <c r="S469" s="1" t="e">
        <f>HYPERLINK(_xlfn.TEXTBEFORE(_xlfn.TEXTAFTER(getmp3[[#This Row],[description]],"Apple Music:"),CHAR(10)))</f>
        <v>#N/A</v>
      </c>
      <c r="T469" s="1" t="e">
        <f>HYPERLINK(_xlfn.TEXTBEFORE(_xlfn.TEXTAFTER(getmp3[[#This Row],[description]], "JioSaavn:"),CHAR(10)))</f>
        <v>#N/A</v>
      </c>
      <c r="U469" s="1" t="e">
        <f>HYPERLINK(_xlfn.TEXTBEFORE(_xlfn.TEXTAFTER(getmp3[[#This Row],[description]], "Instagram Reel:"),CHAR(10)))</f>
        <v>#N/A</v>
      </c>
    </row>
    <row r="470" spans="1:21" x14ac:dyDescent="0.3">
      <c r="A470" t="s">
        <v>11</v>
      </c>
      <c r="B470" t="s">
        <v>3359</v>
      </c>
      <c r="C470" t="s">
        <v>3360</v>
      </c>
      <c r="D470" t="s">
        <v>3358</v>
      </c>
      <c r="E470" t="s">
        <v>16</v>
      </c>
      <c r="F470" t="s">
        <v>863</v>
      </c>
      <c r="G470" t="s">
        <v>3362</v>
      </c>
      <c r="H470" t="s">
        <v>3363</v>
      </c>
      <c r="I470" t="s">
        <v>3364</v>
      </c>
      <c r="J470" t="str" cm="1">
        <f t="array" ref="J4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0" t="str">
        <f>_xlfn.TEXTBEFORE(getmp3[[#This Row],[Title]],{":","(","-"})</f>
        <v xml:space="preserve">Aja Ve Mahi </v>
      </c>
      <c r="L470" t="str">
        <f>_xlfn.TEXTBEFORE(_xlfn.TEXTAFTER(getmp3[[#This Row],[description]],{"Singer:","Artist:","Singer &amp; Lyrics:","Singer/Lyrics:","Singer","Singer :"}),CHAR(10))</f>
        <v xml:space="preserve"> Musahib</v>
      </c>
      <c r="M470" t="str" cm="1">
        <f t="array" ref="M4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Sandhu</v>
      </c>
      <c r="N470" t="e">
        <f>_xlfn.TEXTBEFORE(_xlfn.TEXTAFTER(getmp3[[#This Row],[description]],"Composer:"),CHAR(10))</f>
        <v>#N/A</v>
      </c>
      <c r="O470" t="str">
        <f>_xlfn.TEXTBEFORE(_xlfn.TEXTAFTER(getmp3[[#This Row],[description]],CHAR(10)&amp;"Music :"),CHAR(10))</f>
        <v xml:space="preserve"> Sharry Nexus</v>
      </c>
      <c r="P470" t="e">
        <f>_xlfn.TEXTBEFORE(_xlfn.TEXTAFTER(getmp3[[#This Row],[description]],CHAR(10)&amp;"Video:"),CHAR(10))</f>
        <v>#N/A</v>
      </c>
      <c r="Q470" s="1" t="e">
        <f>HYPERLINK(_xlfn.TEXTBEFORE(_xlfn.TEXTAFTER(getmp3[[#This Row],[description]],"YouTube Music:"),CHAR(10)))</f>
        <v>#N/A</v>
      </c>
      <c r="R470" s="1" t="e">
        <f>HYPERLINK(_xlfn.TEXTBEFORE(_xlfn.TEXTAFTER(getmp3[[#This Row],[description]],"Spotify:"),CHAR(10)))</f>
        <v>#N/A</v>
      </c>
      <c r="S470" s="1" t="e">
        <f>HYPERLINK(_xlfn.TEXTBEFORE(_xlfn.TEXTAFTER(getmp3[[#This Row],[description]],"Apple Music:"),CHAR(10)))</f>
        <v>#N/A</v>
      </c>
      <c r="T470" s="1" t="e">
        <f>HYPERLINK(_xlfn.TEXTBEFORE(_xlfn.TEXTAFTER(getmp3[[#This Row],[description]], "JioSaavn:"),CHAR(10)))</f>
        <v>#N/A</v>
      </c>
      <c r="U470" s="1" t="e">
        <f>HYPERLINK(_xlfn.TEXTBEFORE(_xlfn.TEXTAFTER(getmp3[[#This Row],[description]], "Instagram Reel:"),CHAR(10)))</f>
        <v>#N/A</v>
      </c>
    </row>
    <row r="471" spans="1:21" x14ac:dyDescent="0.3">
      <c r="A471" t="s">
        <v>11</v>
      </c>
      <c r="B471" t="s">
        <v>3366</v>
      </c>
      <c r="C471" t="s">
        <v>3367</v>
      </c>
      <c r="D471" t="s">
        <v>3365</v>
      </c>
      <c r="E471" t="s">
        <v>16</v>
      </c>
      <c r="F471" t="s">
        <v>191</v>
      </c>
      <c r="G471" t="s">
        <v>3369</v>
      </c>
      <c r="H471" t="s">
        <v>3370</v>
      </c>
      <c r="I471" t="s">
        <v>3371</v>
      </c>
      <c r="J471" t="str" cm="1">
        <f t="array" ref="J4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1" t="str">
        <f>_xlfn.TEXTBEFORE(getmp3[[#This Row],[Title]],{":","(","-"})</f>
        <v xml:space="preserve">No Competition </v>
      </c>
      <c r="L471" t="str">
        <f>_xlfn.TEXTBEFORE(_xlfn.TEXTAFTER(getmp3[[#This Row],[description]],{"Singer:","Artist:","Singer &amp; Lyrics:","Singer/Lyrics:","Singer","Singer :"}),CHAR(10))</f>
        <v xml:space="preserve"> Jass Manak</v>
      </c>
      <c r="M471" t="str" cm="1">
        <f t="array" ref="M4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71" t="e">
        <f>_xlfn.TEXTBEFORE(_xlfn.TEXTAFTER(getmp3[[#This Row],[description]],"Composer:"),CHAR(10))</f>
        <v>#N/A</v>
      </c>
      <c r="O471" t="str">
        <f>_xlfn.TEXTBEFORE(_xlfn.TEXTAFTER(getmp3[[#This Row],[description]],CHAR(10)&amp;"Music :"),CHAR(10))</f>
        <v xml:space="preserve"> Jass Manak</v>
      </c>
      <c r="P471" t="e">
        <f>_xlfn.TEXTBEFORE(_xlfn.TEXTAFTER(getmp3[[#This Row],[description]],CHAR(10)&amp;"Video:"),CHAR(10))</f>
        <v>#N/A</v>
      </c>
      <c r="Q471" s="1" t="e">
        <f>HYPERLINK(_xlfn.TEXTBEFORE(_xlfn.TEXTAFTER(getmp3[[#This Row],[description]],"YouTube Music:"),CHAR(10)))</f>
        <v>#N/A</v>
      </c>
      <c r="R471" s="1" t="e">
        <f>HYPERLINK(_xlfn.TEXTBEFORE(_xlfn.TEXTAFTER(getmp3[[#This Row],[description]],"Spotify:"),CHAR(10)))</f>
        <v>#N/A</v>
      </c>
      <c r="S471" s="1" t="e">
        <f>HYPERLINK(_xlfn.TEXTBEFORE(_xlfn.TEXTAFTER(getmp3[[#This Row],[description]],"Apple Music:"),CHAR(10)))</f>
        <v>#N/A</v>
      </c>
      <c r="T471" s="1" t="e">
        <f>HYPERLINK(_xlfn.TEXTBEFORE(_xlfn.TEXTAFTER(getmp3[[#This Row],[description]], "JioSaavn:"),CHAR(10)))</f>
        <v>#N/A</v>
      </c>
      <c r="U471" s="1" t="e">
        <f>HYPERLINK(_xlfn.TEXTBEFORE(_xlfn.TEXTAFTER(getmp3[[#This Row],[description]], "Instagram Reel:"),CHAR(10)))</f>
        <v>#N/A</v>
      </c>
    </row>
    <row r="472" spans="1:21" x14ac:dyDescent="0.3">
      <c r="A472" t="s">
        <v>11</v>
      </c>
      <c r="B472" t="s">
        <v>3373</v>
      </c>
      <c r="C472" t="s">
        <v>3374</v>
      </c>
      <c r="D472" t="s">
        <v>3372</v>
      </c>
      <c r="E472" t="s">
        <v>16</v>
      </c>
      <c r="F472" t="s">
        <v>593</v>
      </c>
      <c r="G472" t="s">
        <v>3376</v>
      </c>
      <c r="H472" t="s">
        <v>3377</v>
      </c>
      <c r="I472" t="s">
        <v>3378</v>
      </c>
      <c r="J472" t="str" cm="1">
        <f t="array" ref="J4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2" t="str">
        <f>_xlfn.TEXTBEFORE(getmp3[[#This Row],[Title]],{":","(","-"})</f>
        <v xml:space="preserve">Farak </v>
      </c>
      <c r="L472" t="str">
        <f>_xlfn.TEXTBEFORE(_xlfn.TEXTAFTER(getmp3[[#This Row],[description]],{"Singer:","Artist:","Singer &amp; Lyrics:","Singer/Lyrics:","Singer","Singer :"}),CHAR(10))</f>
        <v xml:space="preserve"> Gippy Grewal</v>
      </c>
      <c r="M472" t="str" cm="1">
        <f t="array" ref="M4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Kulshan Sandhu</v>
      </c>
      <c r="N472" t="e">
        <f>_xlfn.TEXTBEFORE(_xlfn.TEXTAFTER(getmp3[[#This Row],[description]],"Composer:"),CHAR(10))</f>
        <v>#N/A</v>
      </c>
      <c r="O472" t="str">
        <f>_xlfn.TEXTBEFORE(_xlfn.TEXTAFTER(getmp3[[#This Row],[description]],CHAR(10)&amp;"Music :"),CHAR(10))</f>
        <v xml:space="preserve"> Aman Hayer</v>
      </c>
      <c r="P472" t="e">
        <f>_xlfn.TEXTBEFORE(_xlfn.TEXTAFTER(getmp3[[#This Row],[description]],CHAR(10)&amp;"Video:"),CHAR(10))</f>
        <v>#N/A</v>
      </c>
      <c r="Q472" s="1" t="e">
        <f>HYPERLINK(_xlfn.TEXTBEFORE(_xlfn.TEXTAFTER(getmp3[[#This Row],[description]],"YouTube Music:"),CHAR(10)))</f>
        <v>#N/A</v>
      </c>
      <c r="R472" s="1" t="e">
        <f>HYPERLINK(_xlfn.TEXTBEFORE(_xlfn.TEXTAFTER(getmp3[[#This Row],[description]],"Spotify:"),CHAR(10)))</f>
        <v>#N/A</v>
      </c>
      <c r="S472" s="1" t="e">
        <f>HYPERLINK(_xlfn.TEXTBEFORE(_xlfn.TEXTAFTER(getmp3[[#This Row],[description]],"Apple Music:"),CHAR(10)))</f>
        <v>#N/A</v>
      </c>
      <c r="T472" s="1" t="e">
        <f>HYPERLINK(_xlfn.TEXTBEFORE(_xlfn.TEXTAFTER(getmp3[[#This Row],[description]], "JioSaavn:"),CHAR(10)))</f>
        <v>#N/A</v>
      </c>
      <c r="U472" s="1" t="e">
        <f>HYPERLINK(_xlfn.TEXTBEFORE(_xlfn.TEXTAFTER(getmp3[[#This Row],[description]], "Instagram Reel:"),CHAR(10)))</f>
        <v>#N/A</v>
      </c>
    </row>
    <row r="473" spans="1:21" x14ac:dyDescent="0.3">
      <c r="A473" t="s">
        <v>11</v>
      </c>
      <c r="B473" t="s">
        <v>3380</v>
      </c>
      <c r="C473" t="s">
        <v>3381</v>
      </c>
      <c r="D473" t="s">
        <v>3379</v>
      </c>
      <c r="E473" t="s">
        <v>16</v>
      </c>
      <c r="F473" t="s">
        <v>818</v>
      </c>
      <c r="G473" t="s">
        <v>3383</v>
      </c>
      <c r="H473" t="s">
        <v>3384</v>
      </c>
      <c r="I473" t="s">
        <v>3385</v>
      </c>
      <c r="J473" t="str" cm="1">
        <f t="array" ref="J4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3" t="str">
        <f>_xlfn.TEXTBEFORE(getmp3[[#This Row],[Title]],{":","(","-"})</f>
        <v xml:space="preserve">Aish Aa </v>
      </c>
      <c r="L473" t="str">
        <f>_xlfn.TEXTBEFORE(_xlfn.TEXTAFTER(getmp3[[#This Row],[description]],{"Singer:","Artist:","Singer &amp; Lyrics:","Singer/Lyrics:","Singer","Singer :"}),CHAR(10))</f>
        <v xml:space="preserve"> Gippy Grewal</v>
      </c>
      <c r="M473" t="str" cm="1">
        <f t="array" ref="M4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473" t="e">
        <f>_xlfn.TEXTBEFORE(_xlfn.TEXTAFTER(getmp3[[#This Row],[description]],"Composer:"),CHAR(10))</f>
        <v>#N/A</v>
      </c>
      <c r="O473" t="str">
        <f>_xlfn.TEXTBEFORE(_xlfn.TEXTAFTER(getmp3[[#This Row],[description]],CHAR(10)&amp;"Music :"),CHAR(10))</f>
        <v xml:space="preserve"> Deep Jandu </v>
      </c>
      <c r="P473" t="e">
        <f>_xlfn.TEXTBEFORE(_xlfn.TEXTAFTER(getmp3[[#This Row],[description]],CHAR(10)&amp;"Video:"),CHAR(10))</f>
        <v>#N/A</v>
      </c>
      <c r="Q473" s="1" t="e">
        <f>HYPERLINK(_xlfn.TEXTBEFORE(_xlfn.TEXTAFTER(getmp3[[#This Row],[description]],"YouTube Music:"),CHAR(10)))</f>
        <v>#N/A</v>
      </c>
      <c r="R473" s="1" t="e">
        <f>HYPERLINK(_xlfn.TEXTBEFORE(_xlfn.TEXTAFTER(getmp3[[#This Row],[description]],"Spotify:"),CHAR(10)))</f>
        <v>#N/A</v>
      </c>
      <c r="S473" s="1" t="e">
        <f>HYPERLINK(_xlfn.TEXTBEFORE(_xlfn.TEXTAFTER(getmp3[[#This Row],[description]],"Apple Music:"),CHAR(10)))</f>
        <v>#N/A</v>
      </c>
      <c r="T473" s="1" t="e">
        <f>HYPERLINK(_xlfn.TEXTBEFORE(_xlfn.TEXTAFTER(getmp3[[#This Row],[description]], "JioSaavn:"),CHAR(10)))</f>
        <v>#N/A</v>
      </c>
      <c r="U473" s="1" t="e">
        <f>HYPERLINK(_xlfn.TEXTBEFORE(_xlfn.TEXTAFTER(getmp3[[#This Row],[description]], "Instagram Reel:"),CHAR(10)))</f>
        <v>#N/A</v>
      </c>
    </row>
    <row r="474" spans="1:21" x14ac:dyDescent="0.3">
      <c r="A474" t="s">
        <v>11</v>
      </c>
      <c r="B474" t="s">
        <v>3387</v>
      </c>
      <c r="C474" t="s">
        <v>3388</v>
      </c>
      <c r="D474" t="s">
        <v>3386</v>
      </c>
      <c r="E474" t="s">
        <v>16</v>
      </c>
      <c r="F474" t="s">
        <v>33</v>
      </c>
      <c r="G474" t="s">
        <v>3390</v>
      </c>
      <c r="H474" t="s">
        <v>3391</v>
      </c>
      <c r="I474" t="s">
        <v>3392</v>
      </c>
      <c r="J474" t="str" cm="1">
        <f t="array" ref="J4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4" t="str">
        <f>_xlfn.TEXTBEFORE(getmp3[[#This Row],[Title]],{":","(","-"})</f>
        <v xml:space="preserve">Vailpuna </v>
      </c>
      <c r="L474" t="str">
        <f>_xlfn.TEXTBEFORE(_xlfn.TEXTAFTER(getmp3[[#This Row],[description]],{"Singer:","Artist:","Singer &amp; Lyrics:","Singer/Lyrics:","Singer","Singer :"}),CHAR(10))</f>
        <v xml:space="preserve"> Gippy Grewal, Afsana Khan</v>
      </c>
      <c r="M474" t="str" cm="1">
        <f t="array" ref="M4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Kulshan Sandhu</v>
      </c>
      <c r="N474" t="e">
        <f>_xlfn.TEXTBEFORE(_xlfn.TEXTAFTER(getmp3[[#This Row],[description]],"Composer:"),CHAR(10))</f>
        <v>#N/A</v>
      </c>
      <c r="O474" t="str">
        <f>_xlfn.TEXTBEFORE(_xlfn.TEXTAFTER(getmp3[[#This Row],[description]],CHAR(10)&amp;"Music :"),CHAR(10))</f>
        <v xml:space="preserve"> Enzo</v>
      </c>
      <c r="P474" t="e">
        <f>_xlfn.TEXTBEFORE(_xlfn.TEXTAFTER(getmp3[[#This Row],[description]],CHAR(10)&amp;"Video:"),CHAR(10))</f>
        <v>#N/A</v>
      </c>
      <c r="Q474" s="1" t="e">
        <f>HYPERLINK(_xlfn.TEXTBEFORE(_xlfn.TEXTAFTER(getmp3[[#This Row],[description]],"YouTube Music:"),CHAR(10)))</f>
        <v>#N/A</v>
      </c>
      <c r="R474" s="1" t="e">
        <f>HYPERLINK(_xlfn.TEXTBEFORE(_xlfn.TEXTAFTER(getmp3[[#This Row],[description]],"Spotify:"),CHAR(10)))</f>
        <v>#N/A</v>
      </c>
      <c r="S474" s="1" t="e">
        <f>HYPERLINK(_xlfn.TEXTBEFORE(_xlfn.TEXTAFTER(getmp3[[#This Row],[description]],"Apple Music:"),CHAR(10)))</f>
        <v>#N/A</v>
      </c>
      <c r="T474" s="1" t="e">
        <f>HYPERLINK(_xlfn.TEXTBEFORE(_xlfn.TEXTAFTER(getmp3[[#This Row],[description]], "JioSaavn:"),CHAR(10)))</f>
        <v>#N/A</v>
      </c>
      <c r="U474" s="1" t="e">
        <f>HYPERLINK(_xlfn.TEXTBEFORE(_xlfn.TEXTAFTER(getmp3[[#This Row],[description]], "Instagram Reel:"),CHAR(10)))</f>
        <v>#N/A</v>
      </c>
    </row>
    <row r="475" spans="1:21" x14ac:dyDescent="0.3">
      <c r="A475" t="s">
        <v>11</v>
      </c>
      <c r="B475" t="s">
        <v>3394</v>
      </c>
      <c r="C475" t="s">
        <v>3395</v>
      </c>
      <c r="D475" t="s">
        <v>3393</v>
      </c>
      <c r="E475" t="s">
        <v>16</v>
      </c>
      <c r="F475" t="s">
        <v>1869</v>
      </c>
      <c r="G475" t="s">
        <v>3397</v>
      </c>
      <c r="H475" t="s">
        <v>3398</v>
      </c>
      <c r="I475" t="s">
        <v>1305</v>
      </c>
      <c r="J475" t="str" cm="1">
        <f t="array" ref="J4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5" t="str">
        <f>_xlfn.TEXTBEFORE(getmp3[[#This Row],[Title]],{":","(","-"})</f>
        <v xml:space="preserve">Piche Piche </v>
      </c>
      <c r="L475" t="str">
        <f>_xlfn.TEXTBEFORE(_xlfn.TEXTAFTER(getmp3[[#This Row],[description]],{"Singer:","Artist:","Singer &amp; Lyrics:","Singer/Lyrics:","Singer","Singer :"}),CHAR(10))</f>
        <v xml:space="preserve"> Gippy Grewal Ft. BOHEMIA </v>
      </c>
      <c r="M475" t="str" cm="1">
        <f t="array" ref="M4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75" t="e">
        <f>_xlfn.TEXTBEFORE(_xlfn.TEXTAFTER(getmp3[[#This Row],[description]],"Composer:"),CHAR(10))</f>
        <v>#N/A</v>
      </c>
      <c r="O475" t="str">
        <f>_xlfn.TEXTBEFORE(_xlfn.TEXTAFTER(getmp3[[#This Row],[description]],CHAR(10)&amp;"Music :"),CHAR(10))</f>
        <v xml:space="preserve"> Ikwinder Singh </v>
      </c>
      <c r="P475" t="e">
        <f>_xlfn.TEXTBEFORE(_xlfn.TEXTAFTER(getmp3[[#This Row],[description]],CHAR(10)&amp;"Video:"),CHAR(10))</f>
        <v>#N/A</v>
      </c>
      <c r="Q475" s="1" t="e">
        <f>HYPERLINK(_xlfn.TEXTBEFORE(_xlfn.TEXTAFTER(getmp3[[#This Row],[description]],"YouTube Music:"),CHAR(10)))</f>
        <v>#N/A</v>
      </c>
      <c r="R475" s="1" t="e">
        <f>HYPERLINK(_xlfn.TEXTBEFORE(_xlfn.TEXTAFTER(getmp3[[#This Row],[description]],"Spotify:"),CHAR(10)))</f>
        <v>#N/A</v>
      </c>
      <c r="S475" s="1" t="e">
        <f>HYPERLINK(_xlfn.TEXTBEFORE(_xlfn.TEXTAFTER(getmp3[[#This Row],[description]],"Apple Music:"),CHAR(10)))</f>
        <v>#N/A</v>
      </c>
      <c r="T475" s="1" t="e">
        <f>HYPERLINK(_xlfn.TEXTBEFORE(_xlfn.TEXTAFTER(getmp3[[#This Row],[description]], "JioSaavn:"),CHAR(10)))</f>
        <v>#N/A</v>
      </c>
      <c r="U475" s="1" t="e">
        <f>HYPERLINK(_xlfn.TEXTBEFORE(_xlfn.TEXTAFTER(getmp3[[#This Row],[description]], "Instagram Reel:"),CHAR(10)))</f>
        <v>#N/A</v>
      </c>
    </row>
    <row r="476" spans="1:21" x14ac:dyDescent="0.3">
      <c r="A476" t="s">
        <v>11</v>
      </c>
      <c r="B476" t="s">
        <v>3400</v>
      </c>
      <c r="C476" t="s">
        <v>3401</v>
      </c>
      <c r="D476" t="s">
        <v>3399</v>
      </c>
      <c r="E476" t="s">
        <v>16</v>
      </c>
      <c r="F476" t="s">
        <v>1204</v>
      </c>
      <c r="G476" t="s">
        <v>3403</v>
      </c>
      <c r="H476" t="s">
        <v>3404</v>
      </c>
      <c r="I476" t="s">
        <v>3405</v>
      </c>
      <c r="J476" t="str" cm="1">
        <f t="array" ref="J4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6" t="str">
        <f>_xlfn.TEXTBEFORE(getmp3[[#This Row],[Title]],{":","(","-"})</f>
        <v xml:space="preserve">Sarkare </v>
      </c>
      <c r="L476" t="e">
        <f>_xlfn.TEXTBEFORE(_xlfn.TEXTAFTER(getmp3[[#This Row],[description]],{"Singer:","Artist:","Singer &amp; Lyrics:","Singer/Lyrics:","Singer"}),CHAR(10))</f>
        <v>#N/A</v>
      </c>
      <c r="M476" t="str" cm="1">
        <f t="array" ref="M4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476" t="str">
        <f>_xlfn.TEXTBEFORE(_xlfn.TEXTAFTER(getmp3[[#This Row],[description]],"Composer:"),CHAR(10))</f>
        <v xml:space="preserve"> Harf Cheema</v>
      </c>
      <c r="O476" t="str">
        <f>_xlfn.TEXTBEFORE(_xlfn.TEXTAFTER(getmp3[[#This Row],[description]],CHAR(10)&amp;"Music :"),CHAR(10))</f>
        <v xml:space="preserve"> Preet Singh</v>
      </c>
      <c r="P476" t="e">
        <f>_xlfn.TEXTBEFORE(_xlfn.TEXTAFTER(getmp3[[#This Row],[description]],CHAR(10)&amp;"Video:"),CHAR(10))</f>
        <v>#N/A</v>
      </c>
      <c r="Q476" s="1" t="e">
        <f>HYPERLINK(_xlfn.TEXTBEFORE(_xlfn.TEXTAFTER(getmp3[[#This Row],[description]],"YouTube Music:"),CHAR(10)))</f>
        <v>#N/A</v>
      </c>
      <c r="R476" s="1" t="e">
        <f>HYPERLINK(_xlfn.TEXTBEFORE(_xlfn.TEXTAFTER(getmp3[[#This Row],[description]],"Spotify:"),CHAR(10)))</f>
        <v>#N/A</v>
      </c>
      <c r="S476" s="1" t="e">
        <f>HYPERLINK(_xlfn.TEXTBEFORE(_xlfn.TEXTAFTER(getmp3[[#This Row],[description]],"Apple Music:"),CHAR(10)))</f>
        <v>#N/A</v>
      </c>
      <c r="T476" s="1" t="e">
        <f>HYPERLINK(_xlfn.TEXTBEFORE(_xlfn.TEXTAFTER(getmp3[[#This Row],[description]], "JioSaavn:"),CHAR(10)))</f>
        <v>#N/A</v>
      </c>
      <c r="U476" s="1" t="e">
        <f>HYPERLINK(_xlfn.TEXTBEFORE(_xlfn.TEXTAFTER(getmp3[[#This Row],[description]], "Instagram Reel:"),CHAR(10)))</f>
        <v>#N/A</v>
      </c>
    </row>
    <row r="477" spans="1:21" x14ac:dyDescent="0.3">
      <c r="A477" t="s">
        <v>11</v>
      </c>
      <c r="B477" t="s">
        <v>3407</v>
      </c>
      <c r="C477" t="s">
        <v>3408</v>
      </c>
      <c r="D477" t="s">
        <v>3406</v>
      </c>
      <c r="E477" t="s">
        <v>16</v>
      </c>
      <c r="F477" t="s">
        <v>530</v>
      </c>
      <c r="G477" t="s">
        <v>3410</v>
      </c>
      <c r="H477" t="s">
        <v>3411</v>
      </c>
      <c r="I477" t="s">
        <v>3412</v>
      </c>
      <c r="J477" t="str" cm="1">
        <f t="array" ref="J4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7" t="str">
        <f>_xlfn.TEXTBEFORE(getmp3[[#This Row],[Title]],{":","(","-"})</f>
        <v xml:space="preserve">2 Seater </v>
      </c>
      <c r="L477" t="str">
        <f>_xlfn.TEXTBEFORE(_xlfn.TEXTAFTER(getmp3[[#This Row],[description]],{"Singer:","Artist:","Singer &amp; Lyrics:","Singer/Lyrics:","Singer","Singer :"}),CHAR(10))</f>
        <v xml:space="preserve"> Gippy Grewal, Afsana Khan</v>
      </c>
      <c r="M477" t="str" cm="1">
        <f t="array" ref="M4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77" t="e">
        <f>_xlfn.TEXTBEFORE(_xlfn.TEXTAFTER(getmp3[[#This Row],[description]],"Composer:"),CHAR(10))</f>
        <v>#N/A</v>
      </c>
      <c r="O477" t="str">
        <f>_xlfn.TEXTBEFORE(_xlfn.TEXTAFTER(getmp3[[#This Row],[description]],CHAR(10)&amp;"Music :"),CHAR(10))</f>
        <v xml:space="preserve"> Ikwinder Singh</v>
      </c>
      <c r="P477" t="e">
        <f>_xlfn.TEXTBEFORE(_xlfn.TEXTAFTER(getmp3[[#This Row],[description]],CHAR(10)&amp;"Video:"),CHAR(10))</f>
        <v>#N/A</v>
      </c>
      <c r="Q477" s="1" t="e">
        <f>HYPERLINK(_xlfn.TEXTBEFORE(_xlfn.TEXTAFTER(getmp3[[#This Row],[description]],"YouTube Music:"),CHAR(10)))</f>
        <v>#N/A</v>
      </c>
      <c r="R477" s="1" t="e">
        <f>HYPERLINK(_xlfn.TEXTBEFORE(_xlfn.TEXTAFTER(getmp3[[#This Row],[description]],"Spotify:"),CHAR(10)))</f>
        <v>#N/A</v>
      </c>
      <c r="S477" s="1" t="e">
        <f>HYPERLINK(_xlfn.TEXTBEFORE(_xlfn.TEXTAFTER(getmp3[[#This Row],[description]],"Apple Music:"),CHAR(10)))</f>
        <v>#N/A</v>
      </c>
      <c r="T477" s="1" t="e">
        <f>HYPERLINK(_xlfn.TEXTBEFORE(_xlfn.TEXTAFTER(getmp3[[#This Row],[description]], "JioSaavn:"),CHAR(10)))</f>
        <v>#N/A</v>
      </c>
      <c r="U477" s="1" t="e">
        <f>HYPERLINK(_xlfn.TEXTBEFORE(_xlfn.TEXTAFTER(getmp3[[#This Row],[description]], "Instagram Reel:"),CHAR(10)))</f>
        <v>#N/A</v>
      </c>
    </row>
    <row r="478" spans="1:21" x14ac:dyDescent="0.3">
      <c r="A478" t="s">
        <v>11</v>
      </c>
      <c r="B478" t="s">
        <v>3414</v>
      </c>
      <c r="C478" t="s">
        <v>3415</v>
      </c>
      <c r="D478" t="s">
        <v>3413</v>
      </c>
      <c r="E478" t="s">
        <v>16</v>
      </c>
      <c r="F478" t="s">
        <v>2111</v>
      </c>
      <c r="G478" t="s">
        <v>3417</v>
      </c>
      <c r="H478" t="s">
        <v>3418</v>
      </c>
      <c r="I478" t="s">
        <v>3419</v>
      </c>
      <c r="J478" t="str" cm="1">
        <f t="array" ref="J4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8" t="str">
        <f>_xlfn.TEXTBEFORE(getmp3[[#This Row],[Title]],{":","(","-"})</f>
        <v xml:space="preserve">Naam Jatt Da </v>
      </c>
      <c r="L478" t="str">
        <f>_xlfn.TEXTBEFORE(_xlfn.TEXTAFTER(getmp3[[#This Row],[description]],{"Singer:","Artist:","Singer &amp; Lyrics:","Singer/Lyrics:","Singer","Singer :"}),CHAR(10))</f>
        <v xml:space="preserve"> Gippy Grewal Ft. Jass Manak</v>
      </c>
      <c r="M478" t="str" cm="1">
        <f t="array" ref="M4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78" t="e">
        <f>_xlfn.TEXTBEFORE(_xlfn.TEXTAFTER(getmp3[[#This Row],[description]],"Composer:"),CHAR(10))</f>
        <v>#N/A</v>
      </c>
      <c r="O478" t="str">
        <f>_xlfn.TEXTBEFORE(_xlfn.TEXTAFTER(getmp3[[#This Row],[description]],CHAR(10)&amp;"Music :"),CHAR(10))</f>
        <v xml:space="preserve"> Jay K</v>
      </c>
      <c r="P478" t="e">
        <f>_xlfn.TEXTBEFORE(_xlfn.TEXTAFTER(getmp3[[#This Row],[description]],CHAR(10)&amp;"Video:"),CHAR(10))</f>
        <v>#N/A</v>
      </c>
      <c r="Q478" s="1" t="e">
        <f>HYPERLINK(_xlfn.TEXTBEFORE(_xlfn.TEXTAFTER(getmp3[[#This Row],[description]],"YouTube Music:"),CHAR(10)))</f>
        <v>#N/A</v>
      </c>
      <c r="R478" s="1" t="e">
        <f>HYPERLINK(_xlfn.TEXTBEFORE(_xlfn.TEXTAFTER(getmp3[[#This Row],[description]],"Spotify:"),CHAR(10)))</f>
        <v>#N/A</v>
      </c>
      <c r="S478" s="1" t="e">
        <f>HYPERLINK(_xlfn.TEXTBEFORE(_xlfn.TEXTAFTER(getmp3[[#This Row],[description]],"Apple Music:"),CHAR(10)))</f>
        <v>#N/A</v>
      </c>
      <c r="T478" s="1" t="e">
        <f>HYPERLINK(_xlfn.TEXTBEFORE(_xlfn.TEXTAFTER(getmp3[[#This Row],[description]], "JioSaavn:"),CHAR(10)))</f>
        <v>#N/A</v>
      </c>
      <c r="U478" s="1" t="e">
        <f>HYPERLINK(_xlfn.TEXTBEFORE(_xlfn.TEXTAFTER(getmp3[[#This Row],[description]], "Instagram Reel:"),CHAR(10)))</f>
        <v>#N/A</v>
      </c>
    </row>
    <row r="479" spans="1:21" x14ac:dyDescent="0.3">
      <c r="A479" t="s">
        <v>11</v>
      </c>
      <c r="B479" t="s">
        <v>3421</v>
      </c>
      <c r="C479" t="s">
        <v>3422</v>
      </c>
      <c r="D479" t="s">
        <v>3420</v>
      </c>
      <c r="E479" t="s">
        <v>16</v>
      </c>
      <c r="F479" t="s">
        <v>49</v>
      </c>
      <c r="G479" t="s">
        <v>3424</v>
      </c>
      <c r="H479" t="s">
        <v>3425</v>
      </c>
      <c r="I479" t="s">
        <v>3426</v>
      </c>
      <c r="J479" t="str" cm="1">
        <f t="array" ref="J4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79" t="str">
        <f>_xlfn.TEXTBEFORE(getmp3[[#This Row],[Title]],{":","(","-"})</f>
        <v xml:space="preserve">Jatta Ve </v>
      </c>
      <c r="L479" t="str">
        <f>_xlfn.TEXTBEFORE(_xlfn.TEXTAFTER(getmp3[[#This Row],[description]],{"Singer:","Artist:","Singer &amp; Lyrics:","Singer/Lyrics:","Singer","Singer :"}),CHAR(10))</f>
        <v xml:space="preserve"> Gippy Grewal</v>
      </c>
      <c r="M479" t="str" cm="1">
        <f t="array" ref="M4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Shree Brar</v>
      </c>
      <c r="N479" t="e">
        <f>_xlfn.TEXTBEFORE(_xlfn.TEXTAFTER(getmp3[[#This Row],[description]],"Composer:"),CHAR(10))</f>
        <v>#N/A</v>
      </c>
      <c r="O479" t="str">
        <f>_xlfn.TEXTBEFORE(_xlfn.TEXTAFTER(getmp3[[#This Row],[description]],CHAR(10)&amp;"Music :"),CHAR(10))</f>
        <v xml:space="preserve"> Dj Flow</v>
      </c>
      <c r="P479" t="e">
        <f>_xlfn.TEXTBEFORE(_xlfn.TEXTAFTER(getmp3[[#This Row],[description]],CHAR(10)&amp;"Video:"),CHAR(10))</f>
        <v>#N/A</v>
      </c>
      <c r="Q479" s="1" t="e">
        <f>HYPERLINK(_xlfn.TEXTBEFORE(_xlfn.TEXTAFTER(getmp3[[#This Row],[description]],"YouTube Music:"),CHAR(10)))</f>
        <v>#N/A</v>
      </c>
      <c r="R479" s="1" t="e">
        <f>HYPERLINK(_xlfn.TEXTBEFORE(_xlfn.TEXTAFTER(getmp3[[#This Row],[description]],"Spotify:"),CHAR(10)))</f>
        <v>#N/A</v>
      </c>
      <c r="S479" s="1" t="e">
        <f>HYPERLINK(_xlfn.TEXTBEFORE(_xlfn.TEXTAFTER(getmp3[[#This Row],[description]],"Apple Music:"),CHAR(10)))</f>
        <v>#N/A</v>
      </c>
      <c r="T479" s="1" t="e">
        <f>HYPERLINK(_xlfn.TEXTBEFORE(_xlfn.TEXTAFTER(getmp3[[#This Row],[description]], "JioSaavn:"),CHAR(10)))</f>
        <v>#N/A</v>
      </c>
      <c r="U479" s="1" t="e">
        <f>HYPERLINK(_xlfn.TEXTBEFORE(_xlfn.TEXTAFTER(getmp3[[#This Row],[description]], "Instagram Reel:"),CHAR(10)))</f>
        <v>#N/A</v>
      </c>
    </row>
    <row r="480" spans="1:21" x14ac:dyDescent="0.3">
      <c r="A480" t="s">
        <v>11</v>
      </c>
      <c r="B480" t="s">
        <v>3428</v>
      </c>
      <c r="C480" t="s">
        <v>3429</v>
      </c>
      <c r="D480" t="s">
        <v>3427</v>
      </c>
      <c r="E480" t="s">
        <v>16</v>
      </c>
      <c r="F480" t="s">
        <v>1869</v>
      </c>
      <c r="G480" t="s">
        <v>3431</v>
      </c>
      <c r="H480" t="s">
        <v>3148</v>
      </c>
      <c r="I480" t="s">
        <v>3432</v>
      </c>
      <c r="J480" t="str" cm="1">
        <f t="array" ref="J4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0" t="str">
        <f>_xlfn.TEXTBEFORE(getmp3[[#This Row],[Title]],{":","(","-"})</f>
        <v xml:space="preserve">Tere Ala Jatt </v>
      </c>
      <c r="L480" t="str">
        <f>_xlfn.TEXTBEFORE(_xlfn.TEXTAFTER(getmp3[[#This Row],[description]],{"Singer:","Artist:","Singer &amp; Lyrics:","Singer/Lyrics:","Singer","Singer :"}),CHAR(10))</f>
        <v xml:space="preserve"> Gippy Grewal, Shipra Goyal</v>
      </c>
      <c r="M480" t="str" cm="1">
        <f t="array" ref="M4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Vicky Sandhu</v>
      </c>
      <c r="N480" t="e">
        <f>_xlfn.TEXTBEFORE(_xlfn.TEXTAFTER(getmp3[[#This Row],[description]],"Composer:"),CHAR(10))</f>
        <v>#N/A</v>
      </c>
      <c r="O480" t="str">
        <f>_xlfn.TEXTBEFORE(_xlfn.TEXTAFTER(getmp3[[#This Row],[description]],CHAR(10)&amp;"Music :"),CHAR(10))</f>
        <v xml:space="preserve"> Jay K</v>
      </c>
      <c r="P480" t="e">
        <f>_xlfn.TEXTBEFORE(_xlfn.TEXTAFTER(getmp3[[#This Row],[description]],CHAR(10)&amp;"Video:"),CHAR(10))</f>
        <v>#N/A</v>
      </c>
      <c r="Q480" s="1" t="e">
        <f>HYPERLINK(_xlfn.TEXTBEFORE(_xlfn.TEXTAFTER(getmp3[[#This Row],[description]],"YouTube Music:"),CHAR(10)))</f>
        <v>#N/A</v>
      </c>
      <c r="R480" s="1" t="e">
        <f>HYPERLINK(_xlfn.TEXTBEFORE(_xlfn.TEXTAFTER(getmp3[[#This Row],[description]],"Spotify:"),CHAR(10)))</f>
        <v>#N/A</v>
      </c>
      <c r="S480" s="1" t="e">
        <f>HYPERLINK(_xlfn.TEXTBEFORE(_xlfn.TEXTAFTER(getmp3[[#This Row],[description]],"Apple Music:"),CHAR(10)))</f>
        <v>#N/A</v>
      </c>
      <c r="T480" s="1" t="e">
        <f>HYPERLINK(_xlfn.TEXTBEFORE(_xlfn.TEXTAFTER(getmp3[[#This Row],[description]], "JioSaavn:"),CHAR(10)))</f>
        <v>#N/A</v>
      </c>
      <c r="U480" s="1" t="e">
        <f>HYPERLINK(_xlfn.TEXTBEFORE(_xlfn.TEXTAFTER(getmp3[[#This Row],[description]], "Instagram Reel:"),CHAR(10)))</f>
        <v>#N/A</v>
      </c>
    </row>
    <row r="481" spans="1:21" x14ac:dyDescent="0.3">
      <c r="A481" t="s">
        <v>11</v>
      </c>
      <c r="B481" t="s">
        <v>3434</v>
      </c>
      <c r="C481" t="s">
        <v>3435</v>
      </c>
      <c r="D481" t="s">
        <v>3433</v>
      </c>
      <c r="E481" t="s">
        <v>16</v>
      </c>
      <c r="F481" t="s">
        <v>361</v>
      </c>
      <c r="G481" t="s">
        <v>3437</v>
      </c>
      <c r="H481" t="s">
        <v>3438</v>
      </c>
      <c r="I481" t="s">
        <v>410</v>
      </c>
      <c r="J481" t="str" cm="1">
        <f t="array" ref="J4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1" t="str">
        <f>_xlfn.TEXTBEFORE(getmp3[[#This Row],[Title]],{":","(","-"})</f>
        <v xml:space="preserve">Gun Te Gulab </v>
      </c>
      <c r="L481" t="str">
        <f>_xlfn.TEXTBEFORE(_xlfn.TEXTAFTER(getmp3[[#This Row],[description]],{"Singer:","Artist:","Singer &amp; Lyrics:","Singer/Lyrics:","Singer","Singer :"}),CHAR(10))</f>
        <v xml:space="preserve"> Gippy Grewal </v>
      </c>
      <c r="M481" t="str" cm="1">
        <f t="array" ref="M4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81" t="e">
        <f>_xlfn.TEXTBEFORE(_xlfn.TEXTAFTER(getmp3[[#This Row],[description]],"Composer:"),CHAR(10))</f>
        <v>#N/A</v>
      </c>
      <c r="O481" t="str">
        <f>_xlfn.TEXTBEFORE(_xlfn.TEXTAFTER(getmp3[[#This Row],[description]],CHAR(10)&amp;"Music :"),CHAR(10))</f>
        <v xml:space="preserve"> Ikwinder Singh</v>
      </c>
      <c r="P481" t="e">
        <f>_xlfn.TEXTBEFORE(_xlfn.TEXTAFTER(getmp3[[#This Row],[description]],CHAR(10)&amp;"Video:"),CHAR(10))</f>
        <v>#N/A</v>
      </c>
      <c r="Q481" s="1" t="e">
        <f>HYPERLINK(_xlfn.TEXTBEFORE(_xlfn.TEXTAFTER(getmp3[[#This Row],[description]],"YouTube Music:"),CHAR(10)))</f>
        <v>#N/A</v>
      </c>
      <c r="R481" s="1" t="e">
        <f>HYPERLINK(_xlfn.TEXTBEFORE(_xlfn.TEXTAFTER(getmp3[[#This Row],[description]],"Spotify:"),CHAR(10)))</f>
        <v>#N/A</v>
      </c>
      <c r="S481" s="1" t="e">
        <f>HYPERLINK(_xlfn.TEXTBEFORE(_xlfn.TEXTAFTER(getmp3[[#This Row],[description]],"Apple Music:"),CHAR(10)))</f>
        <v>#N/A</v>
      </c>
      <c r="T481" s="1" t="e">
        <f>HYPERLINK(_xlfn.TEXTBEFORE(_xlfn.TEXTAFTER(getmp3[[#This Row],[description]], "JioSaavn:"),CHAR(10)))</f>
        <v>#N/A</v>
      </c>
      <c r="U481" s="1" t="e">
        <f>HYPERLINK(_xlfn.TEXTBEFORE(_xlfn.TEXTAFTER(getmp3[[#This Row],[description]], "Instagram Reel:"),CHAR(10)))</f>
        <v>#N/A</v>
      </c>
    </row>
    <row r="482" spans="1:21" x14ac:dyDescent="0.3">
      <c r="A482" t="s">
        <v>11</v>
      </c>
      <c r="B482" t="s">
        <v>3440</v>
      </c>
      <c r="C482" t="s">
        <v>3441</v>
      </c>
      <c r="D482" t="s">
        <v>3439</v>
      </c>
      <c r="E482" t="s">
        <v>16</v>
      </c>
      <c r="F482" t="s">
        <v>1153</v>
      </c>
      <c r="G482" t="s">
        <v>3443</v>
      </c>
      <c r="H482" t="s">
        <v>3444</v>
      </c>
      <c r="I482" t="s">
        <v>3445</v>
      </c>
      <c r="J482" t="str" cm="1">
        <f t="array" ref="J4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2" t="str">
        <f>_xlfn.TEXTBEFORE(getmp3[[#This Row],[Title]],{":","(","-"})</f>
        <v xml:space="preserve">Jhanjra </v>
      </c>
      <c r="L482" t="str">
        <f>_xlfn.TEXTBEFORE(_xlfn.TEXTAFTER(getmp3[[#This Row],[description]],{"Singer:","Artist:","Singer &amp; Lyrics:","Singer/Lyrics:","Singer","Singer :"}),CHAR(10))</f>
        <v xml:space="preserve"> Gippy Grewal</v>
      </c>
      <c r="M482" t="str" cm="1">
        <f t="array" ref="M4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482" t="e">
        <f>_xlfn.TEXTBEFORE(_xlfn.TEXTAFTER(getmp3[[#This Row],[description]],"Composer:"),CHAR(10))</f>
        <v>#N/A</v>
      </c>
      <c r="O482" t="str">
        <f>_xlfn.TEXTBEFORE(_xlfn.TEXTAFTER(getmp3[[#This Row],[description]],CHAR(10)&amp;"Music :"),CHAR(10))</f>
        <v xml:space="preserve"> Jay K</v>
      </c>
      <c r="P482" t="e">
        <f>_xlfn.TEXTBEFORE(_xlfn.TEXTAFTER(getmp3[[#This Row],[description]],CHAR(10)&amp;"Video:"),CHAR(10))</f>
        <v>#N/A</v>
      </c>
      <c r="Q482" s="1" t="e">
        <f>HYPERLINK(_xlfn.TEXTBEFORE(_xlfn.TEXTAFTER(getmp3[[#This Row],[description]],"YouTube Music:"),CHAR(10)))</f>
        <v>#N/A</v>
      </c>
      <c r="R482" s="1" t="e">
        <f>HYPERLINK(_xlfn.TEXTBEFORE(_xlfn.TEXTAFTER(getmp3[[#This Row],[description]],"Spotify:"),CHAR(10)))</f>
        <v>#N/A</v>
      </c>
      <c r="S482" s="1" t="e">
        <f>HYPERLINK(_xlfn.TEXTBEFORE(_xlfn.TEXTAFTER(getmp3[[#This Row],[description]],"Apple Music:"),CHAR(10)))</f>
        <v>#N/A</v>
      </c>
      <c r="T482" s="1" t="e">
        <f>HYPERLINK(_xlfn.TEXTBEFORE(_xlfn.TEXTAFTER(getmp3[[#This Row],[description]], "JioSaavn:"),CHAR(10)))</f>
        <v>#N/A</v>
      </c>
      <c r="U482" s="1" t="e">
        <f>HYPERLINK(_xlfn.TEXTBEFORE(_xlfn.TEXTAFTER(getmp3[[#This Row],[description]], "Instagram Reel:"),CHAR(10)))</f>
        <v>#N/A</v>
      </c>
    </row>
    <row r="483" spans="1:21" x14ac:dyDescent="0.3">
      <c r="A483" t="s">
        <v>11</v>
      </c>
      <c r="B483" t="s">
        <v>3447</v>
      </c>
      <c r="C483" t="s">
        <v>3448</v>
      </c>
      <c r="D483" t="s">
        <v>3446</v>
      </c>
      <c r="E483" t="s">
        <v>16</v>
      </c>
      <c r="F483" t="s">
        <v>33</v>
      </c>
      <c r="G483" t="s">
        <v>3450</v>
      </c>
      <c r="H483" t="s">
        <v>3451</v>
      </c>
      <c r="I483" t="s">
        <v>1594</v>
      </c>
      <c r="J483" t="str" cm="1">
        <f t="array" ref="J4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3" t="str">
        <f>_xlfn.TEXTBEFORE(getmp3[[#This Row],[Title]],{":","(","-"})</f>
        <v xml:space="preserve">Sharaab </v>
      </c>
      <c r="L483" t="str">
        <f>_xlfn.TEXTBEFORE(_xlfn.TEXTAFTER(getmp3[[#This Row],[description]],{"Singer:","Artist:","Singer &amp; Lyrics:","Singer/Lyrics:","Singer","Singer :"}),CHAR(10))</f>
        <v xml:space="preserve"> Gippy Grewal, Gurlez Akhtar</v>
      </c>
      <c r="M483" t="str" cm="1">
        <f t="array" ref="M4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483" t="e">
        <f>_xlfn.TEXTBEFORE(_xlfn.TEXTAFTER(getmp3[[#This Row],[description]],"Composer:"),CHAR(10))</f>
        <v>#N/A</v>
      </c>
      <c r="O483" t="str">
        <f>_xlfn.TEXTBEFORE(_xlfn.TEXTAFTER(getmp3[[#This Row],[description]],CHAR(10)&amp;"Music :"),CHAR(10))</f>
        <v xml:space="preserve"> Deep Jandu</v>
      </c>
      <c r="P483" t="e">
        <f>_xlfn.TEXTBEFORE(_xlfn.TEXTAFTER(getmp3[[#This Row],[description]],CHAR(10)&amp;"Video:"),CHAR(10))</f>
        <v>#N/A</v>
      </c>
      <c r="Q483" s="1" t="e">
        <f>HYPERLINK(_xlfn.TEXTBEFORE(_xlfn.TEXTAFTER(getmp3[[#This Row],[description]],"YouTube Music:"),CHAR(10)))</f>
        <v>#N/A</v>
      </c>
      <c r="R483" s="1" t="e">
        <f>HYPERLINK(_xlfn.TEXTBEFORE(_xlfn.TEXTAFTER(getmp3[[#This Row],[description]],"Spotify:"),CHAR(10)))</f>
        <v>#N/A</v>
      </c>
      <c r="S483" s="1" t="e">
        <f>HYPERLINK(_xlfn.TEXTBEFORE(_xlfn.TEXTAFTER(getmp3[[#This Row],[description]],"Apple Music:"),CHAR(10)))</f>
        <v>#N/A</v>
      </c>
      <c r="T483" s="1" t="e">
        <f>HYPERLINK(_xlfn.TEXTBEFORE(_xlfn.TEXTAFTER(getmp3[[#This Row],[description]], "JioSaavn:"),CHAR(10)))</f>
        <v>#N/A</v>
      </c>
      <c r="U483" s="1" t="e">
        <f>HYPERLINK(_xlfn.TEXTBEFORE(_xlfn.TEXTAFTER(getmp3[[#This Row],[description]], "Instagram Reel:"),CHAR(10)))</f>
        <v>#N/A</v>
      </c>
    </row>
    <row r="484" spans="1:21" x14ac:dyDescent="0.3">
      <c r="A484" t="s">
        <v>11</v>
      </c>
      <c r="B484" t="s">
        <v>3453</v>
      </c>
      <c r="C484" t="s">
        <v>3454</v>
      </c>
      <c r="D484" t="s">
        <v>3452</v>
      </c>
      <c r="E484" t="s">
        <v>16</v>
      </c>
      <c r="F484" t="s">
        <v>3456</v>
      </c>
      <c r="G484" t="s">
        <v>3457</v>
      </c>
      <c r="H484" t="s">
        <v>3458</v>
      </c>
      <c r="I484" t="s">
        <v>3459</v>
      </c>
      <c r="J484" t="str" cm="1">
        <f t="array" ref="J4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4" t="str">
        <f>_xlfn.TEXTBEFORE(getmp3[[#This Row],[Title]],{":","(","-"})</f>
        <v xml:space="preserve">The Main Man </v>
      </c>
      <c r="L484" t="str">
        <f>_xlfn.TEXTBEFORE(_xlfn.TEXTAFTER(getmp3[[#This Row],[description]],{"Singer:","Artist:","Singer &amp; Lyrics:","Singer/Lyrics:","Singer","Singer :"}),CHAR(10))</f>
        <v xml:space="preserve"> Gippy Grewal, Gurlez Akhtar</v>
      </c>
      <c r="M484" t="str" cm="1">
        <f t="array" ref="M4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484" t="e">
        <f>_xlfn.TEXTBEFORE(_xlfn.TEXTAFTER(getmp3[[#This Row],[description]],"Composer:"),CHAR(10))</f>
        <v>#N/A</v>
      </c>
      <c r="O484" t="str">
        <f>_xlfn.TEXTBEFORE(_xlfn.TEXTAFTER(getmp3[[#This Row],[description]],CHAR(10)&amp;"Music :"),CHAR(10))</f>
        <v xml:space="preserve"> Deep Jandu</v>
      </c>
      <c r="P484" t="e">
        <f>_xlfn.TEXTBEFORE(_xlfn.TEXTAFTER(getmp3[[#This Row],[description]],CHAR(10)&amp;"Video:"),CHAR(10))</f>
        <v>#N/A</v>
      </c>
      <c r="Q484" s="1" t="e">
        <f>HYPERLINK(_xlfn.TEXTBEFORE(_xlfn.TEXTAFTER(getmp3[[#This Row],[description]],"YouTube Music:"),CHAR(10)))</f>
        <v>#N/A</v>
      </c>
      <c r="R484" s="1" t="e">
        <f>HYPERLINK(_xlfn.TEXTBEFORE(_xlfn.TEXTAFTER(getmp3[[#This Row],[description]],"Spotify:"),CHAR(10)))</f>
        <v>#N/A</v>
      </c>
      <c r="S484" s="1" t="e">
        <f>HYPERLINK(_xlfn.TEXTBEFORE(_xlfn.TEXTAFTER(getmp3[[#This Row],[description]],"Apple Music:"),CHAR(10)))</f>
        <v>#N/A</v>
      </c>
      <c r="T484" s="1" t="e">
        <f>HYPERLINK(_xlfn.TEXTBEFORE(_xlfn.TEXTAFTER(getmp3[[#This Row],[description]], "JioSaavn:"),CHAR(10)))</f>
        <v>#N/A</v>
      </c>
      <c r="U484" s="1" t="e">
        <f>HYPERLINK(_xlfn.TEXTBEFORE(_xlfn.TEXTAFTER(getmp3[[#This Row],[description]], "Instagram Reel:"),CHAR(10)))</f>
        <v>#N/A</v>
      </c>
    </row>
    <row r="485" spans="1:21" x14ac:dyDescent="0.3">
      <c r="A485" t="s">
        <v>11</v>
      </c>
      <c r="B485" t="s">
        <v>3461</v>
      </c>
      <c r="C485" t="s">
        <v>3462</v>
      </c>
      <c r="D485" t="s">
        <v>3460</v>
      </c>
      <c r="E485" t="s">
        <v>16</v>
      </c>
      <c r="F485" t="s">
        <v>270</v>
      </c>
      <c r="G485" t="s">
        <v>3464</v>
      </c>
      <c r="H485" t="s">
        <v>3465</v>
      </c>
      <c r="I485" t="s">
        <v>3466</v>
      </c>
      <c r="J485" t="str" cm="1">
        <f t="array" ref="J4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5" t="str">
        <f>_xlfn.TEXTBEFORE(getmp3[[#This Row],[Title]],{":","(","-"})</f>
        <v xml:space="preserve">ASK THEM </v>
      </c>
      <c r="L485" t="str">
        <f>_xlfn.TEXTBEFORE(_xlfn.TEXTAFTER(getmp3[[#This Row],[description]],{"Singer:","Artist:","Singer &amp; Lyrics:","Singer/Lyrics:","Singer","Singer :"}),CHAR(10))</f>
        <v xml:space="preserve"> Gippy Grewal Feat. Karan Aujla</v>
      </c>
      <c r="M485" t="str" cm="1">
        <f t="array" ref="M4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485" t="e">
        <f>_xlfn.TEXTBEFORE(_xlfn.TEXTAFTER(getmp3[[#This Row],[description]],"Composer:"),CHAR(10))</f>
        <v>#N/A</v>
      </c>
      <c r="O485" t="str">
        <f>_xlfn.TEXTBEFORE(_xlfn.TEXTAFTER(getmp3[[#This Row],[description]],CHAR(10)&amp;"Music :"),CHAR(10))</f>
        <v xml:space="preserve"> Proof</v>
      </c>
      <c r="P485" t="e">
        <f>_xlfn.TEXTBEFORE(_xlfn.TEXTAFTER(getmp3[[#This Row],[description]],CHAR(10)&amp;"Video:"),CHAR(10))</f>
        <v>#N/A</v>
      </c>
      <c r="Q485" s="1" t="e">
        <f>HYPERLINK(_xlfn.TEXTBEFORE(_xlfn.TEXTAFTER(getmp3[[#This Row],[description]],"YouTube Music:"),CHAR(10)))</f>
        <v>#N/A</v>
      </c>
      <c r="R485" s="1" t="e">
        <f>HYPERLINK(_xlfn.TEXTBEFORE(_xlfn.TEXTAFTER(getmp3[[#This Row],[description]],"Spotify:"),CHAR(10)))</f>
        <v>#N/A</v>
      </c>
      <c r="S485" s="1" t="e">
        <f>HYPERLINK(_xlfn.TEXTBEFORE(_xlfn.TEXTAFTER(getmp3[[#This Row],[description]],"Apple Music:"),CHAR(10)))</f>
        <v>#N/A</v>
      </c>
      <c r="T485" s="1" t="e">
        <f>HYPERLINK(_xlfn.TEXTBEFORE(_xlfn.TEXTAFTER(getmp3[[#This Row],[description]], "JioSaavn:"),CHAR(10)))</f>
        <v>#N/A</v>
      </c>
      <c r="U485" s="1" t="e">
        <f>HYPERLINK(_xlfn.TEXTBEFORE(_xlfn.TEXTAFTER(getmp3[[#This Row],[description]], "Instagram Reel:"),CHAR(10)))</f>
        <v>#N/A</v>
      </c>
    </row>
    <row r="486" spans="1:21" x14ac:dyDescent="0.3">
      <c r="A486" t="s">
        <v>11</v>
      </c>
      <c r="B486" t="s">
        <v>3468</v>
      </c>
      <c r="C486" t="s">
        <v>3469</v>
      </c>
      <c r="D486" t="s">
        <v>3467</v>
      </c>
      <c r="E486" t="s">
        <v>16</v>
      </c>
      <c r="F486" t="s">
        <v>49</v>
      </c>
      <c r="G486" t="s">
        <v>3471</v>
      </c>
      <c r="H486" t="s">
        <v>3472</v>
      </c>
      <c r="I486" t="s">
        <v>3473</v>
      </c>
      <c r="J486" t="str" cm="1">
        <f t="array" ref="J4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6" t="str">
        <f>_xlfn.TEXTBEFORE(getmp3[[#This Row],[Title]],{":","(","-"})</f>
        <v xml:space="preserve">Hass Ke </v>
      </c>
      <c r="L486" t="str">
        <f>_xlfn.TEXTBEFORE(_xlfn.TEXTAFTER(getmp3[[#This Row],[description]],{"Singer:","Artist:","Singer &amp; Lyrics:","Singer/Lyrics:","Singer","Singer :"}),CHAR(10))</f>
        <v xml:space="preserve">  Jass Manak</v>
      </c>
      <c r="M486" t="str" cm="1">
        <f t="array" ref="M4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86" t="e">
        <f>_xlfn.TEXTBEFORE(_xlfn.TEXTAFTER(getmp3[[#This Row],[description]],"Composer:"),CHAR(10))</f>
        <v>#N/A</v>
      </c>
      <c r="O486" t="str">
        <f>_xlfn.TEXTBEFORE(_xlfn.TEXTAFTER(getmp3[[#This Row],[description]],CHAR(10)&amp;"Music :"),CHAR(10))</f>
        <v xml:space="preserve"> Vishal Mishra </v>
      </c>
      <c r="P486" t="e">
        <f>_xlfn.TEXTBEFORE(_xlfn.TEXTAFTER(getmp3[[#This Row],[description]],CHAR(10)&amp;"Video:"),CHAR(10))</f>
        <v>#N/A</v>
      </c>
      <c r="Q486" s="1" t="e">
        <f>HYPERLINK(_xlfn.TEXTBEFORE(_xlfn.TEXTAFTER(getmp3[[#This Row],[description]],"YouTube Music:"),CHAR(10)))</f>
        <v>#N/A</v>
      </c>
      <c r="R486" s="1" t="e">
        <f>HYPERLINK(_xlfn.TEXTBEFORE(_xlfn.TEXTAFTER(getmp3[[#This Row],[description]],"Spotify:"),CHAR(10)))</f>
        <v>#N/A</v>
      </c>
      <c r="S486" s="1" t="e">
        <f>HYPERLINK(_xlfn.TEXTBEFORE(_xlfn.TEXTAFTER(getmp3[[#This Row],[description]],"Apple Music:"),CHAR(10)))</f>
        <v>#N/A</v>
      </c>
      <c r="T486" s="1" t="e">
        <f>HYPERLINK(_xlfn.TEXTBEFORE(_xlfn.TEXTAFTER(getmp3[[#This Row],[description]], "JioSaavn:"),CHAR(10)))</f>
        <v>#N/A</v>
      </c>
      <c r="U486" s="1" t="e">
        <f>HYPERLINK(_xlfn.TEXTBEFORE(_xlfn.TEXTAFTER(getmp3[[#This Row],[description]], "Instagram Reel:"),CHAR(10)))</f>
        <v>#N/A</v>
      </c>
    </row>
    <row r="487" spans="1:21" x14ac:dyDescent="0.3">
      <c r="A487" t="s">
        <v>11</v>
      </c>
      <c r="B487" t="s">
        <v>3475</v>
      </c>
      <c r="C487" t="s">
        <v>3476</v>
      </c>
      <c r="D487" t="s">
        <v>3474</v>
      </c>
      <c r="E487" t="s">
        <v>16</v>
      </c>
      <c r="F487" t="s">
        <v>3478</v>
      </c>
      <c r="G487" t="s">
        <v>3479</v>
      </c>
      <c r="H487" t="s">
        <v>3480</v>
      </c>
      <c r="I487" t="s">
        <v>3481</v>
      </c>
      <c r="J487" t="str" cm="1">
        <f t="array" ref="J4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7" t="str">
        <f>_xlfn.TEXTBEFORE(getmp3[[#This Row],[Title]],{":","(","-"})</f>
        <v xml:space="preserve">Ask Them </v>
      </c>
      <c r="L487" t="str">
        <f>_xlfn.TEXTBEFORE(_xlfn.TEXTAFTER(getmp3[[#This Row],[description]],{"Singer:","Artist:","Singer &amp; Lyrics:","Singer/Lyrics:","Singer","Singer :"}),CHAR(10))</f>
        <v xml:space="preserve"> Gippy Grewal Feat. Karan Aujla</v>
      </c>
      <c r="M487" t="str" cm="1">
        <f t="array" ref="M4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487" t="e">
        <f>_xlfn.TEXTBEFORE(_xlfn.TEXTAFTER(getmp3[[#This Row],[description]],"Composer:"),CHAR(10))</f>
        <v>#N/A</v>
      </c>
      <c r="O487" t="str">
        <f>_xlfn.TEXTBEFORE(_xlfn.TEXTAFTER(getmp3[[#This Row],[description]],CHAR(10)&amp;"Music :"),CHAR(10))</f>
        <v xml:space="preserve"> Proof</v>
      </c>
      <c r="P487" t="e">
        <f>_xlfn.TEXTBEFORE(_xlfn.TEXTAFTER(getmp3[[#This Row],[description]],CHAR(10)&amp;"Video:"),CHAR(10))</f>
        <v>#N/A</v>
      </c>
      <c r="Q487" s="1" t="e">
        <f>HYPERLINK(_xlfn.TEXTBEFORE(_xlfn.TEXTAFTER(getmp3[[#This Row],[description]],"YouTube Music:"),CHAR(10)))</f>
        <v>#N/A</v>
      </c>
      <c r="R487" s="1" t="e">
        <f>HYPERLINK(_xlfn.TEXTBEFORE(_xlfn.TEXTAFTER(getmp3[[#This Row],[description]],"Spotify:"),CHAR(10)))</f>
        <v>#N/A</v>
      </c>
      <c r="S487" s="1" t="e">
        <f>HYPERLINK(_xlfn.TEXTBEFORE(_xlfn.TEXTAFTER(getmp3[[#This Row],[description]],"Apple Music:"),CHAR(10)))</f>
        <v>#N/A</v>
      </c>
      <c r="T487" s="1" t="e">
        <f>HYPERLINK(_xlfn.TEXTBEFORE(_xlfn.TEXTAFTER(getmp3[[#This Row],[description]], "JioSaavn:"),CHAR(10)))</f>
        <v>#N/A</v>
      </c>
      <c r="U487" s="1" t="e">
        <f>HYPERLINK(_xlfn.TEXTBEFORE(_xlfn.TEXTAFTER(getmp3[[#This Row],[description]], "Instagram Reel:"),CHAR(10)))</f>
        <v>#N/A</v>
      </c>
    </row>
    <row r="488" spans="1:21" x14ac:dyDescent="0.3">
      <c r="A488" t="s">
        <v>11</v>
      </c>
      <c r="B488" t="s">
        <v>3483</v>
      </c>
      <c r="C488" t="s">
        <v>3484</v>
      </c>
      <c r="D488" t="s">
        <v>3482</v>
      </c>
      <c r="E488" t="s">
        <v>16</v>
      </c>
      <c r="F488" t="s">
        <v>1032</v>
      </c>
      <c r="G488" t="s">
        <v>3486</v>
      </c>
      <c r="H488" t="s">
        <v>3487</v>
      </c>
      <c r="I488" t="s">
        <v>3488</v>
      </c>
      <c r="J488" t="str" cm="1">
        <f t="array" ref="J4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8" t="str">
        <f>_xlfn.TEXTBEFORE(getmp3[[#This Row],[Title]],{":","(","-"})</f>
        <v xml:space="preserve">Butterfly </v>
      </c>
      <c r="L488" t="str">
        <f>_xlfn.TEXTBEFORE(_xlfn.TEXTAFTER(getmp3[[#This Row],[description]],{"Singer:","Artist:","Singer &amp; Lyrics:","Singer/Lyrics:","Singer","Singer :"}),CHAR(10))</f>
        <v xml:space="preserve"> Jass Manak</v>
      </c>
      <c r="M488" t="str" cm="1">
        <f t="array" ref="M4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88" t="e">
        <f>_xlfn.TEXTBEFORE(_xlfn.TEXTAFTER(getmp3[[#This Row],[description]],"Composer:"),CHAR(10))</f>
        <v>#N/A</v>
      </c>
      <c r="O488" t="str">
        <f>_xlfn.TEXTBEFORE(_xlfn.TEXTAFTER(getmp3[[#This Row],[description]],CHAR(10)&amp;"Music :"),CHAR(10))</f>
        <v xml:space="preserve"> Sharry Nexus</v>
      </c>
      <c r="P488" t="e">
        <f>_xlfn.TEXTBEFORE(_xlfn.TEXTAFTER(getmp3[[#This Row],[description]],CHAR(10)&amp;"Video:"),CHAR(10))</f>
        <v>#N/A</v>
      </c>
      <c r="Q488" s="1" t="e">
        <f>HYPERLINK(_xlfn.TEXTBEFORE(_xlfn.TEXTAFTER(getmp3[[#This Row],[description]],"YouTube Music:"),CHAR(10)))</f>
        <v>#N/A</v>
      </c>
      <c r="R488" s="1" t="e">
        <f>HYPERLINK(_xlfn.TEXTBEFORE(_xlfn.TEXTAFTER(getmp3[[#This Row],[description]],"Spotify:"),CHAR(10)))</f>
        <v>#N/A</v>
      </c>
      <c r="S488" s="1" t="e">
        <f>HYPERLINK(_xlfn.TEXTBEFORE(_xlfn.TEXTAFTER(getmp3[[#This Row],[description]],"Apple Music:"),CHAR(10)))</f>
        <v>#N/A</v>
      </c>
      <c r="T488" s="1" t="e">
        <f>HYPERLINK(_xlfn.TEXTBEFORE(_xlfn.TEXTAFTER(getmp3[[#This Row],[description]], "JioSaavn:"),CHAR(10)))</f>
        <v>#N/A</v>
      </c>
      <c r="U488" s="1" t="e">
        <f>HYPERLINK(_xlfn.TEXTBEFORE(_xlfn.TEXTAFTER(getmp3[[#This Row],[description]], "Instagram Reel:"),CHAR(10)))</f>
        <v>#N/A</v>
      </c>
    </row>
    <row r="489" spans="1:21" x14ac:dyDescent="0.3">
      <c r="A489" t="s">
        <v>11</v>
      </c>
      <c r="B489" t="s">
        <v>3490</v>
      </c>
      <c r="C489" t="s">
        <v>3491</v>
      </c>
      <c r="D489" t="s">
        <v>3489</v>
      </c>
      <c r="E489" t="s">
        <v>16</v>
      </c>
      <c r="F489" t="s">
        <v>2029</v>
      </c>
      <c r="G489" t="s">
        <v>3493</v>
      </c>
      <c r="H489" t="s">
        <v>3494</v>
      </c>
      <c r="I489" t="s">
        <v>3495</v>
      </c>
      <c r="J489" t="str" cm="1">
        <f t="array" ref="J4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89" t="str">
        <f>_xlfn.TEXTBEFORE(getmp3[[#This Row],[Title]],{":","(","-"})</f>
        <v xml:space="preserve">AYEN KIVEN </v>
      </c>
      <c r="L489" t="str">
        <f>_xlfn.TEXTBEFORE(_xlfn.TEXTAFTER(getmp3[[#This Row],[description]],{"Singer:","Artist:","Singer &amp; Lyrics:","Singer/Lyrics:","Singer","Singer :"}),CHAR(10))</f>
        <v xml:space="preserve"> Gippy Grewal Feat. Amrit Maan  </v>
      </c>
      <c r="M489" t="str" cm="1">
        <f t="array" ref="M4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89" t="e">
        <f>_xlfn.TEXTBEFORE(_xlfn.TEXTAFTER(getmp3[[#This Row],[description]],"Composer:"),CHAR(10))</f>
        <v>#N/A</v>
      </c>
      <c r="O489" t="str">
        <f>_xlfn.TEXTBEFORE(_xlfn.TEXTAFTER(getmp3[[#This Row],[description]],CHAR(10)&amp;"Music :"),CHAR(10))</f>
        <v xml:space="preserve"> Ikwinder Singh (Ikky) </v>
      </c>
      <c r="P489" t="e">
        <f>_xlfn.TEXTBEFORE(_xlfn.TEXTAFTER(getmp3[[#This Row],[description]],CHAR(10)&amp;"Video:"),CHAR(10))</f>
        <v>#N/A</v>
      </c>
      <c r="Q489" s="1" t="e">
        <f>HYPERLINK(_xlfn.TEXTBEFORE(_xlfn.TEXTAFTER(getmp3[[#This Row],[description]],"YouTube Music:"),CHAR(10)))</f>
        <v>#N/A</v>
      </c>
      <c r="R489" s="1" t="e">
        <f>HYPERLINK(_xlfn.TEXTBEFORE(_xlfn.TEXTAFTER(getmp3[[#This Row],[description]],"Spotify:"),CHAR(10)))</f>
        <v>#N/A</v>
      </c>
      <c r="S489" s="1" t="e">
        <f>HYPERLINK(_xlfn.TEXTBEFORE(_xlfn.TEXTAFTER(getmp3[[#This Row],[description]],"Apple Music:"),CHAR(10)))</f>
        <v>#N/A</v>
      </c>
      <c r="T489" s="1" t="e">
        <f>HYPERLINK(_xlfn.TEXTBEFORE(_xlfn.TEXTAFTER(getmp3[[#This Row],[description]], "JioSaavn:"),CHAR(10)))</f>
        <v>#N/A</v>
      </c>
      <c r="U489" s="1" t="e">
        <f>HYPERLINK(_xlfn.TEXTBEFORE(_xlfn.TEXTAFTER(getmp3[[#This Row],[description]], "Instagram Reel:"),CHAR(10)))</f>
        <v>#N/A</v>
      </c>
    </row>
    <row r="490" spans="1:21" x14ac:dyDescent="0.3">
      <c r="A490" t="s">
        <v>11</v>
      </c>
      <c r="B490" t="s">
        <v>3497</v>
      </c>
      <c r="C490" t="s">
        <v>3498</v>
      </c>
      <c r="D490" t="s">
        <v>3496</v>
      </c>
      <c r="E490" t="s">
        <v>16</v>
      </c>
      <c r="F490" t="s">
        <v>3500</v>
      </c>
      <c r="G490" t="s">
        <v>3501</v>
      </c>
      <c r="H490" t="s">
        <v>3502</v>
      </c>
      <c r="I490" t="s">
        <v>3503</v>
      </c>
      <c r="J490" t="str" cm="1">
        <f t="array" ref="J4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0" t="str">
        <f>_xlfn.TEXTBEFORE(getmp3[[#This Row],[Title]],{":","(","-"})</f>
        <v xml:space="preserve">Ayen Kiven </v>
      </c>
      <c r="L490" t="str">
        <f>_xlfn.TEXTBEFORE(_xlfn.TEXTAFTER(getmp3[[#This Row],[description]],{"Singer:","Artist:","Singer &amp; Lyrics:","Singer/Lyrics:","Singer","Singer :"}),CHAR(10))</f>
        <v xml:space="preserve"> Gippy Grewal Feat. Amrit Maan  </v>
      </c>
      <c r="M490" t="str" cm="1">
        <f t="array" ref="M4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Amrit Maan</v>
      </c>
      <c r="N490" t="e">
        <f>_xlfn.TEXTBEFORE(_xlfn.TEXTAFTER(getmp3[[#This Row],[description]],"Composer:"),CHAR(10))</f>
        <v>#N/A</v>
      </c>
      <c r="O490" t="str">
        <f>_xlfn.TEXTBEFORE(_xlfn.TEXTAFTER(getmp3[[#This Row],[description]],CHAR(10)&amp;"Music :"),CHAR(10))</f>
        <v xml:space="preserve"> Ikwinder Singh (Ikky) </v>
      </c>
      <c r="P490" t="e">
        <f>_xlfn.TEXTBEFORE(_xlfn.TEXTAFTER(getmp3[[#This Row],[description]],CHAR(10)&amp;"Video:"),CHAR(10))</f>
        <v>#N/A</v>
      </c>
      <c r="Q490" s="1" t="e">
        <f>HYPERLINK(_xlfn.TEXTBEFORE(_xlfn.TEXTAFTER(getmp3[[#This Row],[description]],"YouTube Music:"),CHAR(10)))</f>
        <v>#N/A</v>
      </c>
      <c r="R490" s="1" t="e">
        <f>HYPERLINK(_xlfn.TEXTBEFORE(_xlfn.TEXTAFTER(getmp3[[#This Row],[description]],"Spotify:"),CHAR(10)))</f>
        <v>#N/A</v>
      </c>
      <c r="S490" s="1" t="e">
        <f>HYPERLINK(_xlfn.TEXTBEFORE(_xlfn.TEXTAFTER(getmp3[[#This Row],[description]],"Apple Music:"),CHAR(10)))</f>
        <v>#N/A</v>
      </c>
      <c r="T490" s="1" t="e">
        <f>HYPERLINK(_xlfn.TEXTBEFORE(_xlfn.TEXTAFTER(getmp3[[#This Row],[description]], "JioSaavn:"),CHAR(10)))</f>
        <v>#N/A</v>
      </c>
      <c r="U490" s="1" t="e">
        <f>HYPERLINK(_xlfn.TEXTBEFORE(_xlfn.TEXTAFTER(getmp3[[#This Row],[description]], "Instagram Reel:"),CHAR(10)))</f>
        <v>#N/A</v>
      </c>
    </row>
    <row r="491" spans="1:21" x14ac:dyDescent="0.3">
      <c r="A491" t="s">
        <v>11</v>
      </c>
      <c r="B491" t="s">
        <v>3505</v>
      </c>
      <c r="C491" t="s">
        <v>3506</v>
      </c>
      <c r="D491" t="s">
        <v>3504</v>
      </c>
      <c r="E491" t="s">
        <v>16</v>
      </c>
      <c r="F491" t="s">
        <v>161</v>
      </c>
      <c r="G491" t="s">
        <v>3508</v>
      </c>
      <c r="H491" t="s">
        <v>3509</v>
      </c>
      <c r="I491" t="s">
        <v>3510</v>
      </c>
      <c r="J491" t="str" cm="1">
        <f t="array" ref="J4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1" t="str">
        <f>_xlfn.TEXTBEFORE(getmp3[[#This Row],[Title]],{":","(","-"})</f>
        <v xml:space="preserve">Overflow By Hairat Aulakh </v>
      </c>
      <c r="L491" t="str">
        <f>_xlfn.TEXTBEFORE(_xlfn.TEXTAFTER(getmp3[[#This Row],[description]],{"Singer:","Artist:","Singer &amp; Lyrics:","Singer/Lyrics:","Singer","Singer :"}),CHAR(10))</f>
        <v xml:space="preserve"> Hairat Aulakh</v>
      </c>
      <c r="M491" t="str" cm="1">
        <f t="array" ref="M4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Navi Dhaliwal</v>
      </c>
      <c r="N491" t="e">
        <f>_xlfn.TEXTBEFORE(_xlfn.TEXTAFTER(getmp3[[#This Row],[description]],"Composer:"),CHAR(10))</f>
        <v>#N/A</v>
      </c>
      <c r="O491" t="str">
        <f>_xlfn.TEXTBEFORE(_xlfn.TEXTAFTER(getmp3[[#This Row],[description]],CHAR(10)&amp;"Music :"),CHAR(10))</f>
        <v xml:space="preserve"> SinghWithLogic </v>
      </c>
      <c r="P491" t="e">
        <f>_xlfn.TEXTBEFORE(_xlfn.TEXTAFTER(getmp3[[#This Row],[description]],CHAR(10)&amp;"Video:"),CHAR(10))</f>
        <v>#N/A</v>
      </c>
      <c r="Q491" s="1" t="e">
        <f>HYPERLINK(_xlfn.TEXTBEFORE(_xlfn.TEXTAFTER(getmp3[[#This Row],[description]],"YouTube Music:"),CHAR(10)))</f>
        <v>#N/A</v>
      </c>
      <c r="R491" s="1" t="e">
        <f>HYPERLINK(_xlfn.TEXTBEFORE(_xlfn.TEXTAFTER(getmp3[[#This Row],[description]],"Spotify:"),CHAR(10)))</f>
        <v>#N/A</v>
      </c>
      <c r="S491" s="1" t="e">
        <f>HYPERLINK(_xlfn.TEXTBEFORE(_xlfn.TEXTAFTER(getmp3[[#This Row],[description]],"Apple Music:"),CHAR(10)))</f>
        <v>#N/A</v>
      </c>
      <c r="T491" s="1" t="e">
        <f>HYPERLINK(_xlfn.TEXTBEFORE(_xlfn.TEXTAFTER(getmp3[[#This Row],[description]], "JioSaavn:"),CHAR(10)))</f>
        <v>#N/A</v>
      </c>
      <c r="U491" s="1" t="e">
        <f>HYPERLINK(_xlfn.TEXTBEFORE(_xlfn.TEXTAFTER(getmp3[[#This Row],[description]], "Instagram Reel:"),CHAR(10)))</f>
        <v>#N/A</v>
      </c>
    </row>
    <row r="492" spans="1:21" x14ac:dyDescent="0.3">
      <c r="A492" t="s">
        <v>11</v>
      </c>
      <c r="B492" t="s">
        <v>3512</v>
      </c>
      <c r="C492" t="s">
        <v>3513</v>
      </c>
      <c r="D492" t="s">
        <v>3511</v>
      </c>
      <c r="E492" t="s">
        <v>16</v>
      </c>
      <c r="F492" t="s">
        <v>738</v>
      </c>
      <c r="G492" t="s">
        <v>3515</v>
      </c>
      <c r="H492" t="s">
        <v>3516</v>
      </c>
      <c r="I492" t="s">
        <v>3517</v>
      </c>
      <c r="J492" t="str" cm="1">
        <f t="array" ref="J4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2" t="str">
        <f>_xlfn.TEXTBEFORE(getmp3[[#This Row],[Title]],{":","(","-"})</f>
        <v xml:space="preserve">Badmashi </v>
      </c>
      <c r="L492" t="str">
        <f>_xlfn.TEXTBEFORE(_xlfn.TEXTAFTER(getmp3[[#This Row],[description]],{"Singer:","Artist:","Singer &amp; Lyrics:","Singer/Lyrics:","Singer","Singer :"}),CHAR(10))</f>
        <v xml:space="preserve"> Jass Manak Ft. Gurlez Akhtar </v>
      </c>
      <c r="M492" t="str" cm="1">
        <f t="array" ref="M4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2" t="e">
        <f>_xlfn.TEXTBEFORE(_xlfn.TEXTAFTER(getmp3[[#This Row],[description]],"Composer:"),CHAR(10))</f>
        <v>#N/A</v>
      </c>
      <c r="O492" t="str">
        <f>_xlfn.TEXTBEFORE(_xlfn.TEXTAFTER(getmp3[[#This Row],[description]],CHAR(10)&amp;"Music :"),CHAR(10))</f>
        <v xml:space="preserve"> Deep Jandu</v>
      </c>
      <c r="P492" t="e">
        <f>_xlfn.TEXTBEFORE(_xlfn.TEXTAFTER(getmp3[[#This Row],[description]],CHAR(10)&amp;"Video:"),CHAR(10))</f>
        <v>#N/A</v>
      </c>
      <c r="Q492" s="1" t="e">
        <f>HYPERLINK(_xlfn.TEXTBEFORE(_xlfn.TEXTAFTER(getmp3[[#This Row],[description]],"YouTube Music:"),CHAR(10)))</f>
        <v>#N/A</v>
      </c>
      <c r="R492" s="1" t="e">
        <f>HYPERLINK(_xlfn.TEXTBEFORE(_xlfn.TEXTAFTER(getmp3[[#This Row],[description]],"Spotify:"),CHAR(10)))</f>
        <v>#N/A</v>
      </c>
      <c r="S492" s="1" t="e">
        <f>HYPERLINK(_xlfn.TEXTBEFORE(_xlfn.TEXTAFTER(getmp3[[#This Row],[description]],"Apple Music:"),CHAR(10)))</f>
        <v>#N/A</v>
      </c>
      <c r="T492" s="1" t="e">
        <f>HYPERLINK(_xlfn.TEXTBEFORE(_xlfn.TEXTAFTER(getmp3[[#This Row],[description]], "JioSaavn:"),CHAR(10)))</f>
        <v>#N/A</v>
      </c>
      <c r="U492" s="1" t="e">
        <f>HYPERLINK(_xlfn.TEXTBEFORE(_xlfn.TEXTAFTER(getmp3[[#This Row],[description]], "Instagram Reel:"),CHAR(10)))</f>
        <v>#N/A</v>
      </c>
    </row>
    <row r="493" spans="1:21" x14ac:dyDescent="0.3">
      <c r="A493" t="s">
        <v>11</v>
      </c>
      <c r="B493" t="s">
        <v>3519</v>
      </c>
      <c r="C493" t="s">
        <v>3520</v>
      </c>
      <c r="D493" t="s">
        <v>3518</v>
      </c>
      <c r="E493" t="s">
        <v>16</v>
      </c>
      <c r="F493" t="s">
        <v>330</v>
      </c>
      <c r="G493" t="s">
        <v>3522</v>
      </c>
      <c r="H493" t="s">
        <v>3523</v>
      </c>
      <c r="I493" t="s">
        <v>3524</v>
      </c>
      <c r="J493" t="str" cm="1">
        <f t="array" ref="J4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3" t="str">
        <f>_xlfn.TEXTBEFORE(getmp3[[#This Row],[Title]],{":","(","-"})</f>
        <v xml:space="preserve">Haseena </v>
      </c>
      <c r="L493" t="str">
        <f>_xlfn.TEXTBEFORE(_xlfn.TEXTAFTER(getmp3[[#This Row],[description]],{"Singer:","Artist:","Singer &amp; Lyrics:","Singer/Lyrics:","Singer","Singer :"}),CHAR(10))</f>
        <v xml:space="preserve"> Jass Manak</v>
      </c>
      <c r="M493" t="str" cm="1">
        <f t="array" ref="M4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3" t="e">
        <f>_xlfn.TEXTBEFORE(_xlfn.TEXTAFTER(getmp3[[#This Row],[description]],"Composer:"),CHAR(10))</f>
        <v>#N/A</v>
      </c>
      <c r="O493" t="str">
        <f>_xlfn.TEXTBEFORE(_xlfn.TEXTAFTER(getmp3[[#This Row],[description]],CHAR(10)&amp;"Music :"),CHAR(10))</f>
        <v xml:space="preserve"> MixSingh </v>
      </c>
      <c r="P493" t="e">
        <f>_xlfn.TEXTBEFORE(_xlfn.TEXTAFTER(getmp3[[#This Row],[description]],CHAR(10)&amp;"Video:"),CHAR(10))</f>
        <v>#N/A</v>
      </c>
      <c r="Q493" s="1" t="e">
        <f>HYPERLINK(_xlfn.TEXTBEFORE(_xlfn.TEXTAFTER(getmp3[[#This Row],[description]],"YouTube Music:"),CHAR(10)))</f>
        <v>#N/A</v>
      </c>
      <c r="R493" s="1" t="e">
        <f>HYPERLINK(_xlfn.TEXTBEFORE(_xlfn.TEXTAFTER(getmp3[[#This Row],[description]],"Spotify:"),CHAR(10)))</f>
        <v>#N/A</v>
      </c>
      <c r="S493" s="1" t="e">
        <f>HYPERLINK(_xlfn.TEXTBEFORE(_xlfn.TEXTAFTER(getmp3[[#This Row],[description]],"Apple Music:"),CHAR(10)))</f>
        <v>#N/A</v>
      </c>
      <c r="T493" s="1" t="e">
        <f>HYPERLINK(_xlfn.TEXTBEFORE(_xlfn.TEXTAFTER(getmp3[[#This Row],[description]], "JioSaavn:"),CHAR(10)))</f>
        <v>#N/A</v>
      </c>
      <c r="U493" s="1" t="e">
        <f>HYPERLINK(_xlfn.TEXTBEFORE(_xlfn.TEXTAFTER(getmp3[[#This Row],[description]], "Instagram Reel:"),CHAR(10)))</f>
        <v>#N/A</v>
      </c>
    </row>
    <row r="494" spans="1:21" x14ac:dyDescent="0.3">
      <c r="A494" t="s">
        <v>11</v>
      </c>
      <c r="B494" t="s">
        <v>3526</v>
      </c>
      <c r="C494" t="s">
        <v>3527</v>
      </c>
      <c r="D494" t="s">
        <v>3525</v>
      </c>
      <c r="E494" t="s">
        <v>16</v>
      </c>
      <c r="F494" t="s">
        <v>3529</v>
      </c>
      <c r="G494" t="s">
        <v>3530</v>
      </c>
      <c r="H494" t="s">
        <v>3531</v>
      </c>
      <c r="I494" t="s">
        <v>3532</v>
      </c>
      <c r="J494" t="str" cm="1">
        <f t="array" ref="J4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4" t="str">
        <f>_xlfn.TEXTBEFORE(getmp3[[#This Row],[Title]],{":","(","-"})</f>
        <v xml:space="preserve">Yaarian </v>
      </c>
      <c r="L494" t="str">
        <f>_xlfn.TEXTBEFORE(_xlfn.TEXTAFTER(getmp3[[#This Row],[description]],{"Singer:","Artist:","Singer &amp; Lyrics:","Singer/Lyrics:","Singer","Singer :"}),CHAR(10))</f>
        <v xml:space="preserve"> Jass Manak Ft. Asees Kaur</v>
      </c>
      <c r="M494" t="str" cm="1">
        <f t="array" ref="M4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4" t="e">
        <f>_xlfn.TEXTBEFORE(_xlfn.TEXTAFTER(getmp3[[#This Row],[description]],"Composer:"),CHAR(10))</f>
        <v>#N/A</v>
      </c>
      <c r="O494" t="str">
        <f>_xlfn.TEXTBEFORE(_xlfn.TEXTAFTER(getmp3[[#This Row],[description]],CHAR(10)&amp;"Music :"),CHAR(10))</f>
        <v xml:space="preserve"> Rajat Nagpal </v>
      </c>
      <c r="P494" t="e">
        <f>_xlfn.TEXTBEFORE(_xlfn.TEXTAFTER(getmp3[[#This Row],[description]],CHAR(10)&amp;"Video:"),CHAR(10))</f>
        <v>#N/A</v>
      </c>
      <c r="Q494" s="1" t="e">
        <f>HYPERLINK(_xlfn.TEXTBEFORE(_xlfn.TEXTAFTER(getmp3[[#This Row],[description]],"YouTube Music:"),CHAR(10)))</f>
        <v>#N/A</v>
      </c>
      <c r="R494" s="1" t="e">
        <f>HYPERLINK(_xlfn.TEXTBEFORE(_xlfn.TEXTAFTER(getmp3[[#This Row],[description]],"Spotify:"),CHAR(10)))</f>
        <v>#N/A</v>
      </c>
      <c r="S494" s="1" t="e">
        <f>HYPERLINK(_xlfn.TEXTBEFORE(_xlfn.TEXTAFTER(getmp3[[#This Row],[description]],"Apple Music:"),CHAR(10)))</f>
        <v>#N/A</v>
      </c>
      <c r="T494" s="1" t="e">
        <f>HYPERLINK(_xlfn.TEXTBEFORE(_xlfn.TEXTAFTER(getmp3[[#This Row],[description]], "JioSaavn:"),CHAR(10)))</f>
        <v>#N/A</v>
      </c>
      <c r="U494" s="1" t="e">
        <f>HYPERLINK(_xlfn.TEXTBEFORE(_xlfn.TEXTAFTER(getmp3[[#This Row],[description]], "Instagram Reel:"),CHAR(10)))</f>
        <v>#N/A</v>
      </c>
    </row>
    <row r="495" spans="1:21" x14ac:dyDescent="0.3">
      <c r="A495" t="s">
        <v>11</v>
      </c>
      <c r="B495" t="s">
        <v>3534</v>
      </c>
      <c r="C495" t="s">
        <v>3535</v>
      </c>
      <c r="D495" t="s">
        <v>3533</v>
      </c>
      <c r="E495" t="s">
        <v>16</v>
      </c>
      <c r="F495" t="s">
        <v>270</v>
      </c>
      <c r="G495" t="s">
        <v>3537</v>
      </c>
      <c r="H495" t="s">
        <v>3538</v>
      </c>
      <c r="I495" t="s">
        <v>3539</v>
      </c>
      <c r="J495" t="str" cm="1">
        <f t="array" ref="J4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5" t="str">
        <f>_xlfn.TEXTBEFORE(getmp3[[#This Row],[Title]],{":","(","-"})</f>
        <v xml:space="preserve">Nain </v>
      </c>
      <c r="L495" t="str">
        <f>_xlfn.TEXTBEFORE(_xlfn.TEXTAFTER(getmp3[[#This Row],[description]],{"Singer:","Artist:","Singer &amp; Lyrics:","Singer/Lyrics:","Singer","Singer :"}),CHAR(10))</f>
        <v xml:space="preserve"> Jass Manak</v>
      </c>
      <c r="M495" t="str" cm="1">
        <f t="array" ref="M4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5" t="e">
        <f>_xlfn.TEXTBEFORE(_xlfn.TEXTAFTER(getmp3[[#This Row],[description]],"Composer:"),CHAR(10))</f>
        <v>#N/A</v>
      </c>
      <c r="O495" t="str">
        <f>_xlfn.TEXTBEFORE(_xlfn.TEXTAFTER(getmp3[[#This Row],[description]],CHAR(10)&amp;"Music :"),CHAR(10))</f>
        <v xml:space="preserve"> Rajat Nagpal </v>
      </c>
      <c r="P495" t="e">
        <f>_xlfn.TEXTBEFORE(_xlfn.TEXTAFTER(getmp3[[#This Row],[description]],CHAR(10)&amp;"Video:"),CHAR(10))</f>
        <v>#N/A</v>
      </c>
      <c r="Q495" s="1" t="e">
        <f>HYPERLINK(_xlfn.TEXTBEFORE(_xlfn.TEXTAFTER(getmp3[[#This Row],[description]],"YouTube Music:"),CHAR(10)))</f>
        <v>#N/A</v>
      </c>
      <c r="R495" s="1" t="e">
        <f>HYPERLINK(_xlfn.TEXTBEFORE(_xlfn.TEXTAFTER(getmp3[[#This Row],[description]],"Spotify:"),CHAR(10)))</f>
        <v>#N/A</v>
      </c>
      <c r="S495" s="1" t="e">
        <f>HYPERLINK(_xlfn.TEXTBEFORE(_xlfn.TEXTAFTER(getmp3[[#This Row],[description]],"Apple Music:"),CHAR(10)))</f>
        <v>#N/A</v>
      </c>
      <c r="T495" s="1" t="e">
        <f>HYPERLINK(_xlfn.TEXTBEFORE(_xlfn.TEXTAFTER(getmp3[[#This Row],[description]], "JioSaavn:"),CHAR(10)))</f>
        <v>#N/A</v>
      </c>
      <c r="U495" s="1" t="e">
        <f>HYPERLINK(_xlfn.TEXTBEFORE(_xlfn.TEXTAFTER(getmp3[[#This Row],[description]], "Instagram Reel:"),CHAR(10)))</f>
        <v>#N/A</v>
      </c>
    </row>
    <row r="496" spans="1:21" x14ac:dyDescent="0.3">
      <c r="A496" t="s">
        <v>11</v>
      </c>
      <c r="B496" t="s">
        <v>3541</v>
      </c>
      <c r="C496" t="s">
        <v>3542</v>
      </c>
      <c r="D496" t="s">
        <v>3540</v>
      </c>
      <c r="E496" t="s">
        <v>16</v>
      </c>
      <c r="F496" t="s">
        <v>2650</v>
      </c>
      <c r="G496" t="s">
        <v>3544</v>
      </c>
      <c r="H496" t="s">
        <v>3545</v>
      </c>
      <c r="I496" t="s">
        <v>3546</v>
      </c>
      <c r="J496" t="str" cm="1">
        <f t="array" ref="J4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6" t="str">
        <f>_xlfn.TEXTBEFORE(getmp3[[#This Row],[Title]],{":","(","-"})</f>
        <v xml:space="preserve">Hass Ke </v>
      </c>
      <c r="L496" t="str">
        <f>_xlfn.TEXTBEFORE(_xlfn.TEXTAFTER(getmp3[[#This Row],[description]],{"Singer:","Artist:","Singer &amp; Lyrics:","Singer/Lyrics:","Singer","Singer :"}),CHAR(10))</f>
        <v xml:space="preserve">  Jass Manak</v>
      </c>
      <c r="M496" t="str" cm="1">
        <f t="array" ref="M4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6" t="e">
        <f>_xlfn.TEXTBEFORE(_xlfn.TEXTAFTER(getmp3[[#This Row],[description]],"Composer:"),CHAR(10))</f>
        <v>#N/A</v>
      </c>
      <c r="O496" t="str">
        <f>_xlfn.TEXTBEFORE(_xlfn.TEXTAFTER(getmp3[[#This Row],[description]],CHAR(10)&amp;"Music :"),CHAR(10))</f>
        <v xml:space="preserve"> Vishal Mishra </v>
      </c>
      <c r="P496" t="e">
        <f>_xlfn.TEXTBEFORE(_xlfn.TEXTAFTER(getmp3[[#This Row],[description]],CHAR(10)&amp;"Video:"),CHAR(10))</f>
        <v>#N/A</v>
      </c>
      <c r="Q496" s="1" t="e">
        <f>HYPERLINK(_xlfn.TEXTBEFORE(_xlfn.TEXTAFTER(getmp3[[#This Row],[description]],"YouTube Music:"),CHAR(10)))</f>
        <v>#N/A</v>
      </c>
      <c r="R496" s="1" t="e">
        <f>HYPERLINK(_xlfn.TEXTBEFORE(_xlfn.TEXTAFTER(getmp3[[#This Row],[description]],"Spotify:"),CHAR(10)))</f>
        <v>#N/A</v>
      </c>
      <c r="S496" s="1" t="e">
        <f>HYPERLINK(_xlfn.TEXTBEFORE(_xlfn.TEXTAFTER(getmp3[[#This Row],[description]],"Apple Music:"),CHAR(10)))</f>
        <v>#N/A</v>
      </c>
      <c r="T496" s="1" t="e">
        <f>HYPERLINK(_xlfn.TEXTBEFORE(_xlfn.TEXTAFTER(getmp3[[#This Row],[description]], "JioSaavn:"),CHAR(10)))</f>
        <v>#N/A</v>
      </c>
      <c r="U496" s="1" t="e">
        <f>HYPERLINK(_xlfn.TEXTBEFORE(_xlfn.TEXTAFTER(getmp3[[#This Row],[description]], "Instagram Reel:"),CHAR(10)))</f>
        <v>#N/A</v>
      </c>
    </row>
    <row r="497" spans="1:21" x14ac:dyDescent="0.3">
      <c r="A497" t="s">
        <v>11</v>
      </c>
      <c r="B497" t="s">
        <v>3548</v>
      </c>
      <c r="C497" t="s">
        <v>3549</v>
      </c>
      <c r="D497" t="s">
        <v>3547</v>
      </c>
      <c r="E497" t="s">
        <v>16</v>
      </c>
      <c r="F497" t="s">
        <v>361</v>
      </c>
      <c r="G497" t="s">
        <v>3551</v>
      </c>
      <c r="H497" t="s">
        <v>3552</v>
      </c>
      <c r="I497" t="s">
        <v>3553</v>
      </c>
      <c r="J497" t="str" cm="1">
        <f t="array" ref="J4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7" t="str">
        <f>_xlfn.TEXTBEFORE(getmp3[[#This Row],[Title]],{":","(","-"})</f>
        <v xml:space="preserve">Heel </v>
      </c>
      <c r="L497" t="str">
        <f>_xlfn.TEXTBEFORE(_xlfn.TEXTAFTER(getmp3[[#This Row],[description]],{"Singer:","Artist:","Singer &amp; Lyrics:","Singer/Lyrics:","Singer","Singer :"}),CHAR(10))</f>
        <v xml:space="preserve"> Jass Manak</v>
      </c>
      <c r="M497" t="str" cm="1">
        <f t="array" ref="M4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7" t="e">
        <f>_xlfn.TEXTBEFORE(_xlfn.TEXTAFTER(getmp3[[#This Row],[description]],"Composer:"),CHAR(10))</f>
        <v>#N/A</v>
      </c>
      <c r="O497" t="str">
        <f>_xlfn.TEXTBEFORE(_xlfn.TEXTAFTER(getmp3[[#This Row],[description]],CHAR(10)&amp;"Music :"),CHAR(10))</f>
        <v xml:space="preserve"> Sharry Nexus </v>
      </c>
      <c r="P497" t="e">
        <f>_xlfn.TEXTBEFORE(_xlfn.TEXTAFTER(getmp3[[#This Row],[description]],CHAR(10)&amp;"Video:"),CHAR(10))</f>
        <v>#N/A</v>
      </c>
      <c r="Q497" s="1" t="e">
        <f>HYPERLINK(_xlfn.TEXTBEFORE(_xlfn.TEXTAFTER(getmp3[[#This Row],[description]],"YouTube Music:"),CHAR(10)))</f>
        <v>#N/A</v>
      </c>
      <c r="R497" s="1" t="e">
        <f>HYPERLINK(_xlfn.TEXTBEFORE(_xlfn.TEXTAFTER(getmp3[[#This Row],[description]],"Spotify:"),CHAR(10)))</f>
        <v>#N/A</v>
      </c>
      <c r="S497" s="1" t="e">
        <f>HYPERLINK(_xlfn.TEXTBEFORE(_xlfn.TEXTAFTER(getmp3[[#This Row],[description]],"Apple Music:"),CHAR(10)))</f>
        <v>#N/A</v>
      </c>
      <c r="T497" s="1" t="e">
        <f>HYPERLINK(_xlfn.TEXTBEFORE(_xlfn.TEXTAFTER(getmp3[[#This Row],[description]], "JioSaavn:"),CHAR(10)))</f>
        <v>#N/A</v>
      </c>
      <c r="U497" s="1" t="e">
        <f>HYPERLINK(_xlfn.TEXTBEFORE(_xlfn.TEXTAFTER(getmp3[[#This Row],[description]], "Instagram Reel:"),CHAR(10)))</f>
        <v>#N/A</v>
      </c>
    </row>
    <row r="498" spans="1:21" x14ac:dyDescent="0.3">
      <c r="A498" t="s">
        <v>11</v>
      </c>
      <c r="B498" t="s">
        <v>3555</v>
      </c>
      <c r="C498" t="s">
        <v>3556</v>
      </c>
      <c r="D498" t="s">
        <v>3554</v>
      </c>
      <c r="E498" t="s">
        <v>16</v>
      </c>
      <c r="F498" t="s">
        <v>385</v>
      </c>
      <c r="G498" t="s">
        <v>3558</v>
      </c>
      <c r="H498" t="s">
        <v>3559</v>
      </c>
      <c r="I498" t="s">
        <v>3560</v>
      </c>
      <c r="J498" t="str" cm="1">
        <f t="array" ref="J4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8" t="str">
        <f>_xlfn.TEXTBEFORE(getmp3[[#This Row],[Title]],{":","(","-"})</f>
        <v xml:space="preserve">Yaara Tere Warga </v>
      </c>
      <c r="L498" t="str">
        <f>_xlfn.TEXTBEFORE(_xlfn.TEXTAFTER(getmp3[[#This Row],[description]],{"Singer:","Artist:","Singer &amp; Lyrics:","Singer/Lyrics:","Singer","Singer :"}),CHAR(10))</f>
        <v xml:space="preserve"> Jass Manak Ft. Sunidhi Chauhan</v>
      </c>
      <c r="M498" t="str" cm="1">
        <f t="array" ref="M4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8" t="e">
        <f>_xlfn.TEXTBEFORE(_xlfn.TEXTAFTER(getmp3[[#This Row],[description]],"Composer:"),CHAR(10))</f>
        <v>#N/A</v>
      </c>
      <c r="O498" t="str">
        <f>_xlfn.TEXTBEFORE(_xlfn.TEXTAFTER(getmp3[[#This Row],[description]],CHAR(10)&amp;"Music :"),CHAR(10))</f>
        <v xml:space="preserve"> MixSingh </v>
      </c>
      <c r="P498" t="e">
        <f>_xlfn.TEXTBEFORE(_xlfn.TEXTAFTER(getmp3[[#This Row],[description]],CHAR(10)&amp;"Video:"),CHAR(10))</f>
        <v>#N/A</v>
      </c>
      <c r="Q498" s="1" t="e">
        <f>HYPERLINK(_xlfn.TEXTBEFORE(_xlfn.TEXTAFTER(getmp3[[#This Row],[description]],"YouTube Music:"),CHAR(10)))</f>
        <v>#N/A</v>
      </c>
      <c r="R498" s="1" t="e">
        <f>HYPERLINK(_xlfn.TEXTBEFORE(_xlfn.TEXTAFTER(getmp3[[#This Row],[description]],"Spotify:"),CHAR(10)))</f>
        <v>#N/A</v>
      </c>
      <c r="S498" s="1" t="e">
        <f>HYPERLINK(_xlfn.TEXTBEFORE(_xlfn.TEXTAFTER(getmp3[[#This Row],[description]],"Apple Music:"),CHAR(10)))</f>
        <v>#N/A</v>
      </c>
      <c r="T498" s="1" t="e">
        <f>HYPERLINK(_xlfn.TEXTBEFORE(_xlfn.TEXTAFTER(getmp3[[#This Row],[description]], "JioSaavn:"),CHAR(10)))</f>
        <v>#N/A</v>
      </c>
      <c r="U498" s="1" t="e">
        <f>HYPERLINK(_xlfn.TEXTBEFORE(_xlfn.TEXTAFTER(getmp3[[#This Row],[description]], "Instagram Reel:"),CHAR(10)))</f>
        <v>#N/A</v>
      </c>
    </row>
    <row r="499" spans="1:21" x14ac:dyDescent="0.3">
      <c r="A499" t="s">
        <v>11</v>
      </c>
      <c r="B499" t="s">
        <v>3562</v>
      </c>
      <c r="C499" t="s">
        <v>3563</v>
      </c>
      <c r="D499" t="s">
        <v>3561</v>
      </c>
      <c r="E499" t="s">
        <v>16</v>
      </c>
      <c r="F499" t="s">
        <v>2259</v>
      </c>
      <c r="G499" t="s">
        <v>3565</v>
      </c>
      <c r="H499" t="s">
        <v>3566</v>
      </c>
      <c r="I499" t="s">
        <v>3567</v>
      </c>
      <c r="J499" t="str" cm="1">
        <f t="array" ref="J4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499" t="str">
        <f>_xlfn.TEXTBEFORE(getmp3[[#This Row],[Title]],{":","(","-"})</f>
        <v xml:space="preserve">No Competition </v>
      </c>
      <c r="L499" t="str">
        <f>_xlfn.TEXTBEFORE(_xlfn.TEXTAFTER(getmp3[[#This Row],[description]],{"Singer:","Artist:","Singer &amp; Lyrics:","Singer/Lyrics:","Singer","Singer :"}),CHAR(10))</f>
        <v xml:space="preserve"> Jass Manak Ft. DIVINE </v>
      </c>
      <c r="M499" t="str" cm="1">
        <f t="array" ref="M4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499" t="e">
        <f>_xlfn.TEXTBEFORE(_xlfn.TEXTAFTER(getmp3[[#This Row],[description]],"Composer:"),CHAR(10))</f>
        <v>#N/A</v>
      </c>
      <c r="O499" t="str">
        <f>_xlfn.TEXTBEFORE(_xlfn.TEXTAFTER(getmp3[[#This Row],[description]],CHAR(10)&amp;"Music :"),CHAR(10))</f>
        <v xml:space="preserve"> Jass Manak </v>
      </c>
      <c r="P499" t="e">
        <f>_xlfn.TEXTBEFORE(_xlfn.TEXTAFTER(getmp3[[#This Row],[description]],CHAR(10)&amp;"Video:"),CHAR(10))</f>
        <v>#N/A</v>
      </c>
      <c r="Q499" s="1" t="e">
        <f>HYPERLINK(_xlfn.TEXTBEFORE(_xlfn.TEXTAFTER(getmp3[[#This Row],[description]],"YouTube Music:"),CHAR(10)))</f>
        <v>#N/A</v>
      </c>
      <c r="R499" s="1" t="e">
        <f>HYPERLINK(_xlfn.TEXTBEFORE(_xlfn.TEXTAFTER(getmp3[[#This Row],[description]],"Spotify:"),CHAR(10)))</f>
        <v>#N/A</v>
      </c>
      <c r="S499" s="1" t="e">
        <f>HYPERLINK(_xlfn.TEXTBEFORE(_xlfn.TEXTAFTER(getmp3[[#This Row],[description]],"Apple Music:"),CHAR(10)))</f>
        <v>#N/A</v>
      </c>
      <c r="T499" s="1" t="e">
        <f>HYPERLINK(_xlfn.TEXTBEFORE(_xlfn.TEXTAFTER(getmp3[[#This Row],[description]], "JioSaavn:"),CHAR(10)))</f>
        <v>#N/A</v>
      </c>
      <c r="U499" s="1" t="e">
        <f>HYPERLINK(_xlfn.TEXTBEFORE(_xlfn.TEXTAFTER(getmp3[[#This Row],[description]], "Instagram Reel:"),CHAR(10)))</f>
        <v>#N/A</v>
      </c>
    </row>
    <row r="500" spans="1:21" hidden="1" x14ac:dyDescent="0.3">
      <c r="A500" t="s">
        <v>11</v>
      </c>
      <c r="B500" t="s">
        <v>3569</v>
      </c>
      <c r="C500" t="s">
        <v>3570</v>
      </c>
      <c r="D500" t="s">
        <v>3568</v>
      </c>
      <c r="E500" t="s">
        <v>16</v>
      </c>
      <c r="F500" t="s">
        <v>293</v>
      </c>
      <c r="G500" t="s">
        <v>3572</v>
      </c>
      <c r="H500" t="s">
        <v>3573</v>
      </c>
      <c r="I500" t="s">
        <v>3574</v>
      </c>
      <c r="J500" t="str" cm="1">
        <f t="array" ref="J5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0" t="str">
        <f>_xlfn.TEXTBEFORE(getmp3[[#This Row],[Title]],{":","(","-"})</f>
        <v xml:space="preserve">YES OR NO </v>
      </c>
      <c r="L500" t="str">
        <f>_xlfn.TEXTBEFORE(_xlfn.TEXTAFTER(getmp3[[#This Row],[description]],{"Singer:","Artist:","Singer &amp; Lyrics:","Singer/Lyrics:","Singer","Singer :"}),CHAR(10))</f>
        <v xml:space="preserve"> Jass Manak</v>
      </c>
      <c r="M500" t="str" cm="1">
        <f t="array" ref="M5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00" t="str">
        <f>_xlfn.TEXTBEFORE(_xlfn.TEXTAFTER(getmp3[[#This Row],[description]],"Composer:"),CHAR(10))</f>
        <v xml:space="preserve"> Jass Manak </v>
      </c>
      <c r="O500" t="str">
        <f>_xlfn.TEXTBEFORE(_xlfn.TEXTAFTER(getmp3[[#This Row],[description]],CHAR(10)&amp;"Music:"),CHAR(10))</f>
        <v xml:space="preserve"> Sharry Nexus</v>
      </c>
      <c r="P500" t="str">
        <f>_xlfn.TEXTBEFORE(_xlfn.TEXTAFTER(getmp3[[#This Row],[description]],CHAR(10)&amp;"Video:"),CHAR(10))</f>
        <v xml:space="preserve"> Satti Dhillon</v>
      </c>
      <c r="Q500" s="1" t="e">
        <f>HYPERLINK(_xlfn.TEXTBEFORE(_xlfn.TEXTAFTER(getmp3[[#This Row],[description]],"YouTube Music:"),CHAR(10)))</f>
        <v>#N/A</v>
      </c>
      <c r="R500" s="1" t="e">
        <f>HYPERLINK(_xlfn.TEXTBEFORE(_xlfn.TEXTAFTER(getmp3[[#This Row],[description]],"Spotify:"),CHAR(10)))</f>
        <v>#N/A</v>
      </c>
      <c r="S500" s="1" t="e">
        <f>HYPERLINK(_xlfn.TEXTBEFORE(_xlfn.TEXTAFTER(getmp3[[#This Row],[description]],"Apple Music:"),CHAR(10)))</f>
        <v>#N/A</v>
      </c>
      <c r="T500" s="1" t="e">
        <f>HYPERLINK(_xlfn.TEXTBEFORE(_xlfn.TEXTAFTER(getmp3[[#This Row],[description]], "JioSaavn:"),CHAR(10)))</f>
        <v>#N/A</v>
      </c>
      <c r="U500" s="1" t="e">
        <f>HYPERLINK(_xlfn.TEXTBEFORE(_xlfn.TEXTAFTER(getmp3[[#This Row],[description]], "Instagram Reel:"),CHAR(10)))</f>
        <v>#N/A</v>
      </c>
    </row>
    <row r="501" spans="1:21" x14ac:dyDescent="0.3">
      <c r="A501" t="s">
        <v>11</v>
      </c>
      <c r="B501" t="s">
        <v>3576</v>
      </c>
      <c r="C501" t="s">
        <v>1604</v>
      </c>
      <c r="D501" t="s">
        <v>3575</v>
      </c>
      <c r="E501" t="s">
        <v>16</v>
      </c>
      <c r="F501" t="s">
        <v>1168</v>
      </c>
      <c r="G501" t="s">
        <v>3578</v>
      </c>
      <c r="H501" t="s">
        <v>3579</v>
      </c>
      <c r="I501" t="s">
        <v>3580</v>
      </c>
      <c r="J501" t="str" cm="1">
        <f t="array" ref="J5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501" t="str">
        <f>_xlfn.TEXTBEFORE(getmp3[[#This Row],[Title]],{":","(","-"})</f>
        <v xml:space="preserve">Tension </v>
      </c>
      <c r="L501" t="e">
        <f>_xlfn.TEXTBEFORE(_xlfn.TEXTAFTER(getmp3[[#This Row],[description]],{"Singer:","Artist:","Singer &amp; Lyrics:","Singer/Lyrics:","Singer"}),CHAR(10))</f>
        <v>#N/A</v>
      </c>
      <c r="M501" t="str" cm="1">
        <f t="array" ref="M5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01" t="e">
        <f>_xlfn.TEXTBEFORE(_xlfn.TEXTAFTER(getmp3[[#This Row],[description]],"Composer:"),CHAR(10))</f>
        <v>#N/A</v>
      </c>
      <c r="O501" t="e">
        <f>_xlfn.TEXTBEFORE(_xlfn.TEXTAFTER(getmp3[[#This Row],[description]],CHAR(10)&amp;"Music :"),CHAR(10))</f>
        <v>#N/A</v>
      </c>
      <c r="P501" t="e">
        <f>_xlfn.TEXTBEFORE(_xlfn.TEXTAFTER(getmp3[[#This Row],[description]],CHAR(10)&amp;"Video:"),CHAR(10))</f>
        <v>#N/A</v>
      </c>
      <c r="Q501" s="1" t="e">
        <f>HYPERLINK(_xlfn.TEXTBEFORE(_xlfn.TEXTAFTER(getmp3[[#This Row],[description]],"YouTube Music:"),CHAR(10)))</f>
        <v>#N/A</v>
      </c>
      <c r="R501" s="1" t="e">
        <f>HYPERLINK(_xlfn.TEXTBEFORE(_xlfn.TEXTAFTER(getmp3[[#This Row],[description]],"Spotify:"),CHAR(10)))</f>
        <v>#N/A</v>
      </c>
      <c r="S501" s="1" t="e">
        <f>HYPERLINK(_xlfn.TEXTBEFORE(_xlfn.TEXTAFTER(getmp3[[#This Row],[description]],"Apple Music:"),CHAR(10)))</f>
        <v>#N/A</v>
      </c>
      <c r="T501" s="1" t="e">
        <f>HYPERLINK(_xlfn.TEXTBEFORE(_xlfn.TEXTAFTER(getmp3[[#This Row],[description]], "JioSaavn:"),CHAR(10)))</f>
        <v>#N/A</v>
      </c>
      <c r="U501" s="1" t="e">
        <f>HYPERLINK(_xlfn.TEXTBEFORE(_xlfn.TEXTAFTER(getmp3[[#This Row],[description]], "Instagram Reel:"),CHAR(10)))</f>
        <v>#N/A</v>
      </c>
    </row>
    <row r="502" spans="1:21" x14ac:dyDescent="0.3">
      <c r="A502" t="s">
        <v>11</v>
      </c>
      <c r="B502" t="s">
        <v>3582</v>
      </c>
      <c r="C502" t="s">
        <v>3583</v>
      </c>
      <c r="D502" t="s">
        <v>3581</v>
      </c>
      <c r="E502" t="s">
        <v>16</v>
      </c>
      <c r="F502" t="s">
        <v>477</v>
      </c>
      <c r="G502" t="s">
        <v>3585</v>
      </c>
      <c r="H502" t="s">
        <v>3586</v>
      </c>
      <c r="I502" t="s">
        <v>3587</v>
      </c>
      <c r="J502" t="str" cm="1">
        <f t="array" ref="J5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2" t="str">
        <f>_xlfn.TEXTBEFORE(getmp3[[#This Row],[Title]],{":","(","-"})</f>
        <v xml:space="preserve">Hasse </v>
      </c>
      <c r="L502" t="str">
        <f>_xlfn.TEXTBEFORE(_xlfn.TEXTAFTER(getmp3[[#This Row],[description]],{"Singer:","Artist:","Singer &amp; Lyrics:","Singer/Lyrics:","Singer","Singer :"}),CHAR(10))</f>
        <v xml:space="preserve"> Prabhjass</v>
      </c>
      <c r="M502" t="str" cm="1">
        <f t="array" ref="M5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Rav Dhaliwal</v>
      </c>
      <c r="N502" t="e">
        <f>_xlfn.TEXTBEFORE(_xlfn.TEXTAFTER(getmp3[[#This Row],[description]],"Composer:"),CHAR(10))</f>
        <v>#N/A</v>
      </c>
      <c r="O502" t="str">
        <f>_xlfn.TEXTBEFORE(_xlfn.TEXTAFTER(getmp3[[#This Row],[description]],CHAR(10)&amp;"Music :"),CHAR(10))</f>
        <v xml:space="preserve"> Manromana</v>
      </c>
      <c r="P502" t="e">
        <f>_xlfn.TEXTBEFORE(_xlfn.TEXTAFTER(getmp3[[#This Row],[description]],CHAR(10)&amp;"Video:"),CHAR(10))</f>
        <v>#N/A</v>
      </c>
      <c r="Q502" s="1" t="e">
        <f>HYPERLINK(_xlfn.TEXTBEFORE(_xlfn.TEXTAFTER(getmp3[[#This Row],[description]],"YouTube Music:"),CHAR(10)))</f>
        <v>#N/A</v>
      </c>
      <c r="R502" s="1" t="e">
        <f>HYPERLINK(_xlfn.TEXTBEFORE(_xlfn.TEXTAFTER(getmp3[[#This Row],[description]],"Spotify:"),CHAR(10)))</f>
        <v>#N/A</v>
      </c>
      <c r="S502" s="1" t="e">
        <f>HYPERLINK(_xlfn.TEXTBEFORE(_xlfn.TEXTAFTER(getmp3[[#This Row],[description]],"Apple Music:"),CHAR(10)))</f>
        <v>#N/A</v>
      </c>
      <c r="T502" s="1" t="e">
        <f>HYPERLINK(_xlfn.TEXTBEFORE(_xlfn.TEXTAFTER(getmp3[[#This Row],[description]], "JioSaavn:"),CHAR(10)))</f>
        <v>#N/A</v>
      </c>
      <c r="U502" s="1" t="e">
        <f>HYPERLINK(_xlfn.TEXTBEFORE(_xlfn.TEXTAFTER(getmp3[[#This Row],[description]], "Instagram Reel:"),CHAR(10)))</f>
        <v>#N/A</v>
      </c>
    </row>
    <row r="503" spans="1:21" x14ac:dyDescent="0.3">
      <c r="A503" t="s">
        <v>11</v>
      </c>
      <c r="B503" t="s">
        <v>3589</v>
      </c>
      <c r="C503" t="s">
        <v>3590</v>
      </c>
      <c r="D503" t="s">
        <v>3588</v>
      </c>
      <c r="E503" t="s">
        <v>16</v>
      </c>
      <c r="F503" t="s">
        <v>1713</v>
      </c>
      <c r="G503" t="s">
        <v>3592</v>
      </c>
      <c r="H503" t="s">
        <v>3593</v>
      </c>
      <c r="I503" t="s">
        <v>3594</v>
      </c>
      <c r="J503" t="str" cm="1">
        <f t="array" ref="J5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3" t="str">
        <f>_xlfn.TEXTBEFORE(getmp3[[#This Row],[Title]],{":","(","-"})</f>
        <v xml:space="preserve">Chehra </v>
      </c>
      <c r="L503" t="str">
        <f>_xlfn.TEXTBEFORE(_xlfn.TEXTAFTER(getmp3[[#This Row],[description]],{"Singer:","Artist:","Singer &amp; Lyrics:","Singer/Lyrics:","Singer","Singer :"}),CHAR(10))</f>
        <v xml:space="preserve"> Jugnu</v>
      </c>
      <c r="M503" t="str" cm="1">
        <f t="array" ref="M5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503" t="e">
        <f>_xlfn.TEXTBEFORE(_xlfn.TEXTAFTER(getmp3[[#This Row],[description]],"Composer:"),CHAR(10))</f>
        <v>#N/A</v>
      </c>
      <c r="O503" t="str">
        <f>_xlfn.TEXTBEFORE(_xlfn.TEXTAFTER(getmp3[[#This Row],[description]],CHAR(10)&amp;"Music :"),CHAR(10))</f>
        <v xml:space="preserve"> Ronn Sandhu </v>
      </c>
      <c r="P503" t="e">
        <f>_xlfn.TEXTBEFORE(_xlfn.TEXTAFTER(getmp3[[#This Row],[description]],CHAR(10)&amp;"Video:"),CHAR(10))</f>
        <v>#N/A</v>
      </c>
      <c r="Q503" s="1" t="e">
        <f>HYPERLINK(_xlfn.TEXTBEFORE(_xlfn.TEXTAFTER(getmp3[[#This Row],[description]],"YouTube Music:"),CHAR(10)))</f>
        <v>#N/A</v>
      </c>
      <c r="R503" s="1" t="e">
        <f>HYPERLINK(_xlfn.TEXTBEFORE(_xlfn.TEXTAFTER(getmp3[[#This Row],[description]],"Spotify:"),CHAR(10)))</f>
        <v>#N/A</v>
      </c>
      <c r="S503" s="1" t="e">
        <f>HYPERLINK(_xlfn.TEXTBEFORE(_xlfn.TEXTAFTER(getmp3[[#This Row],[description]],"Apple Music:"),CHAR(10)))</f>
        <v>#N/A</v>
      </c>
      <c r="T503" s="1" t="e">
        <f>HYPERLINK(_xlfn.TEXTBEFORE(_xlfn.TEXTAFTER(getmp3[[#This Row],[description]], "JioSaavn:"),CHAR(10)))</f>
        <v>#N/A</v>
      </c>
      <c r="U503" s="1" t="e">
        <f>HYPERLINK(_xlfn.TEXTBEFORE(_xlfn.TEXTAFTER(getmp3[[#This Row],[description]], "Instagram Reel:"),CHAR(10)))</f>
        <v>#N/A</v>
      </c>
    </row>
    <row r="504" spans="1:21" x14ac:dyDescent="0.3">
      <c r="A504" t="s">
        <v>11</v>
      </c>
      <c r="B504" t="s">
        <v>3596</v>
      </c>
      <c r="C504" t="s">
        <v>3597</v>
      </c>
      <c r="D504" t="s">
        <v>3595</v>
      </c>
      <c r="E504" t="s">
        <v>16</v>
      </c>
      <c r="F504" t="s">
        <v>1168</v>
      </c>
      <c r="G504" t="s">
        <v>3599</v>
      </c>
      <c r="H504" t="s">
        <v>3600</v>
      </c>
      <c r="I504" t="s">
        <v>3601</v>
      </c>
      <c r="J504" t="str" cm="1">
        <f t="array" ref="J5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4" t="str">
        <f>_xlfn.TEXTBEFORE(getmp3[[#This Row],[Title]],{":","(","-"})</f>
        <v xml:space="preserve">Zamana Marda </v>
      </c>
      <c r="L504" t="str">
        <f>_xlfn.TEXTBEFORE(_xlfn.TEXTAFTER(getmp3[[#This Row],[description]],{"Singer:","Artist:","Singer &amp; Lyrics:","Singer/Lyrics:","Singer","Singer :"}),CHAR(10))</f>
        <v xml:space="preserve"> Chetan Ft. Jass Manak </v>
      </c>
      <c r="M504" t="str" cm="1">
        <f t="array" ref="M5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04" t="e">
        <f>_xlfn.TEXTBEFORE(_xlfn.TEXTAFTER(getmp3[[#This Row],[description]],"Composer:"),CHAR(10))</f>
        <v>#N/A</v>
      </c>
      <c r="O504" t="str">
        <f>_xlfn.TEXTBEFORE(_xlfn.TEXTAFTER(getmp3[[#This Row],[description]],CHAR(10)&amp;"Music :"),CHAR(10))</f>
        <v xml:space="preserve"> Akash Jandu</v>
      </c>
      <c r="P504" t="e">
        <f>_xlfn.TEXTBEFORE(_xlfn.TEXTAFTER(getmp3[[#This Row],[description]],CHAR(10)&amp;"Video:"),CHAR(10))</f>
        <v>#N/A</v>
      </c>
      <c r="Q504" s="1" t="e">
        <f>HYPERLINK(_xlfn.TEXTBEFORE(_xlfn.TEXTAFTER(getmp3[[#This Row],[description]],"YouTube Music:"),CHAR(10)))</f>
        <v>#N/A</v>
      </c>
      <c r="R504" s="1" t="e">
        <f>HYPERLINK(_xlfn.TEXTBEFORE(_xlfn.TEXTAFTER(getmp3[[#This Row],[description]],"Spotify:"),CHAR(10)))</f>
        <v>#N/A</v>
      </c>
      <c r="S504" s="1" t="e">
        <f>HYPERLINK(_xlfn.TEXTBEFORE(_xlfn.TEXTAFTER(getmp3[[#This Row],[description]],"Apple Music:"),CHAR(10)))</f>
        <v>#N/A</v>
      </c>
      <c r="T504" s="1" t="e">
        <f>HYPERLINK(_xlfn.TEXTBEFORE(_xlfn.TEXTAFTER(getmp3[[#This Row],[description]], "JioSaavn:"),CHAR(10)))</f>
        <v>#N/A</v>
      </c>
      <c r="U504" s="1" t="e">
        <f>HYPERLINK(_xlfn.TEXTBEFORE(_xlfn.TEXTAFTER(getmp3[[#This Row],[description]], "Instagram Reel:"),CHAR(10)))</f>
        <v>#N/A</v>
      </c>
    </row>
    <row r="505" spans="1:21" x14ac:dyDescent="0.3">
      <c r="A505" t="s">
        <v>11</v>
      </c>
      <c r="B505" t="s">
        <v>3603</v>
      </c>
      <c r="C505" t="s">
        <v>3604</v>
      </c>
      <c r="D505" t="s">
        <v>3602</v>
      </c>
      <c r="E505" t="s">
        <v>16</v>
      </c>
      <c r="F505" t="s">
        <v>1427</v>
      </c>
      <c r="G505" t="s">
        <v>3606</v>
      </c>
      <c r="H505" t="s">
        <v>3607</v>
      </c>
      <c r="I505" t="s">
        <v>3608</v>
      </c>
      <c r="J505" t="str" cm="1">
        <f t="array" ref="J5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5" t="str">
        <f>_xlfn.TEXTBEFORE(getmp3[[#This Row],[Title]],{":","(","-"})</f>
        <v xml:space="preserve">Zamana Marda </v>
      </c>
      <c r="L505" t="str">
        <f>_xlfn.TEXTBEFORE(_xlfn.TEXTAFTER(getmp3[[#This Row],[description]],{"Singer:","Artist:","Singer &amp; Lyrics:","Singer/Lyrics:","Singer","Singer :"}),CHAR(10))</f>
        <v xml:space="preserve"> Chetan</v>
      </c>
      <c r="M505" t="str" cm="1">
        <f t="array" ref="M5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05" t="e">
        <f>_xlfn.TEXTBEFORE(_xlfn.TEXTAFTER(getmp3[[#This Row],[description]],"Composer:"),CHAR(10))</f>
        <v>#N/A</v>
      </c>
      <c r="O505" t="str">
        <f>_xlfn.TEXTBEFORE(_xlfn.TEXTAFTER(getmp3[[#This Row],[description]],CHAR(10)&amp;"Music :"),CHAR(10))</f>
        <v xml:space="preserve"> Akash Jandu</v>
      </c>
      <c r="P505" t="e">
        <f>_xlfn.TEXTBEFORE(_xlfn.TEXTAFTER(getmp3[[#This Row],[description]],CHAR(10)&amp;"Video:"),CHAR(10))</f>
        <v>#N/A</v>
      </c>
      <c r="Q505" s="1" t="e">
        <f>HYPERLINK(_xlfn.TEXTBEFORE(_xlfn.TEXTAFTER(getmp3[[#This Row],[description]],"YouTube Music:"),CHAR(10)))</f>
        <v>#N/A</v>
      </c>
      <c r="R505" s="1" t="e">
        <f>HYPERLINK(_xlfn.TEXTBEFORE(_xlfn.TEXTAFTER(getmp3[[#This Row],[description]],"Spotify:"),CHAR(10)))</f>
        <v>#N/A</v>
      </c>
      <c r="S505" s="1" t="e">
        <f>HYPERLINK(_xlfn.TEXTBEFORE(_xlfn.TEXTAFTER(getmp3[[#This Row],[description]],"Apple Music:"),CHAR(10)))</f>
        <v>#N/A</v>
      </c>
      <c r="T505" s="1" t="e">
        <f>HYPERLINK(_xlfn.TEXTBEFORE(_xlfn.TEXTAFTER(getmp3[[#This Row],[description]], "JioSaavn:"),CHAR(10)))</f>
        <v>#N/A</v>
      </c>
      <c r="U505" s="1" t="e">
        <f>HYPERLINK(_xlfn.TEXTBEFORE(_xlfn.TEXTAFTER(getmp3[[#This Row],[description]], "Instagram Reel:"),CHAR(10)))</f>
        <v>#N/A</v>
      </c>
    </row>
    <row r="506" spans="1:21" x14ac:dyDescent="0.3">
      <c r="A506" t="s">
        <v>11</v>
      </c>
      <c r="B506" t="s">
        <v>3610</v>
      </c>
      <c r="C506" t="s">
        <v>3611</v>
      </c>
      <c r="D506" t="s">
        <v>3609</v>
      </c>
      <c r="E506" t="s">
        <v>16</v>
      </c>
      <c r="F506" t="s">
        <v>2259</v>
      </c>
      <c r="G506" t="s">
        <v>3613</v>
      </c>
      <c r="H506" t="s">
        <v>3614</v>
      </c>
      <c r="I506" t="s">
        <v>3615</v>
      </c>
      <c r="J506" t="str" cm="1">
        <f t="array" ref="J5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6" t="str">
        <f>_xlfn.TEXTBEFORE(getmp3[[#This Row],[Title]],{":","(","-"})</f>
        <v xml:space="preserve">Jhanjra </v>
      </c>
      <c r="L506" t="str">
        <f>_xlfn.TEXTBEFORE(_xlfn.TEXTAFTER(getmp3[[#This Row],[description]],{"Singer:","Artist:","Singer &amp; Lyrics:","Singer/Lyrics:","Singer","Singer :"}),CHAR(10))</f>
        <v xml:space="preserve"> Karan Randhawa  </v>
      </c>
      <c r="M506" t="str" cm="1">
        <f t="array" ref="M5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506" t="e">
        <f>_xlfn.TEXTBEFORE(_xlfn.TEXTAFTER(getmp3[[#This Row],[description]],"Composer:"),CHAR(10))</f>
        <v>#N/A</v>
      </c>
      <c r="O506" t="str">
        <f>_xlfn.TEXTBEFORE(_xlfn.TEXTAFTER(getmp3[[#This Row],[description]],CHAR(10)&amp;"Music :"),CHAR(10))</f>
        <v xml:space="preserve"> Raka</v>
      </c>
      <c r="P506" t="e">
        <f>_xlfn.TEXTBEFORE(_xlfn.TEXTAFTER(getmp3[[#This Row],[description]],CHAR(10)&amp;"Video:"),CHAR(10))</f>
        <v>#N/A</v>
      </c>
      <c r="Q506" s="1" t="e">
        <f>HYPERLINK(_xlfn.TEXTBEFORE(_xlfn.TEXTAFTER(getmp3[[#This Row],[description]],"YouTube Music:"),CHAR(10)))</f>
        <v>#N/A</v>
      </c>
      <c r="R506" s="1" t="e">
        <f>HYPERLINK(_xlfn.TEXTBEFORE(_xlfn.TEXTAFTER(getmp3[[#This Row],[description]],"Spotify:"),CHAR(10)))</f>
        <v>#N/A</v>
      </c>
      <c r="S506" s="1" t="e">
        <f>HYPERLINK(_xlfn.TEXTBEFORE(_xlfn.TEXTAFTER(getmp3[[#This Row],[description]],"Apple Music:"),CHAR(10)))</f>
        <v>#N/A</v>
      </c>
      <c r="T506" s="1" t="e">
        <f>HYPERLINK(_xlfn.TEXTBEFORE(_xlfn.TEXTAFTER(getmp3[[#This Row],[description]], "JioSaavn:"),CHAR(10)))</f>
        <v>#N/A</v>
      </c>
      <c r="U506" s="1" t="e">
        <f>HYPERLINK(_xlfn.TEXTBEFORE(_xlfn.TEXTAFTER(getmp3[[#This Row],[description]], "Instagram Reel:"),CHAR(10)))</f>
        <v>#N/A</v>
      </c>
    </row>
    <row r="507" spans="1:21" x14ac:dyDescent="0.3">
      <c r="A507" t="s">
        <v>11</v>
      </c>
      <c r="B507" t="s">
        <v>3617</v>
      </c>
      <c r="C507" t="s">
        <v>3618</v>
      </c>
      <c r="D507" t="s">
        <v>3616</v>
      </c>
      <c r="E507" t="s">
        <v>16</v>
      </c>
      <c r="F507" t="s">
        <v>1914</v>
      </c>
      <c r="G507" t="s">
        <v>3620</v>
      </c>
      <c r="H507" t="s">
        <v>3621</v>
      </c>
      <c r="I507" t="s">
        <v>3622</v>
      </c>
      <c r="J507" t="str" cm="1">
        <f t="array" ref="J5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7" t="str">
        <f>_xlfn.TEXTBEFORE(getmp3[[#This Row],[Title]],{":","(","-"})</f>
        <v xml:space="preserve">Ignore </v>
      </c>
      <c r="L507" t="str">
        <f>_xlfn.TEXTBEFORE(_xlfn.TEXTAFTER(getmp3[[#This Row],[description]],{"Singer:","Artist:","Singer &amp; Lyrics:","Singer/Lyrics:","Singer","Singer :"}),CHAR(10))</f>
        <v xml:space="preserve"> Sony Dhaliwal</v>
      </c>
      <c r="M507" t="str" cm="1">
        <f t="array" ref="M5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Sharry Siya</v>
      </c>
      <c r="N507" t="e">
        <f>_xlfn.TEXTBEFORE(_xlfn.TEXTAFTER(getmp3[[#This Row],[description]],"Composer:"),CHAR(10))</f>
        <v>#N/A</v>
      </c>
      <c r="O507" t="str">
        <f>_xlfn.TEXTBEFORE(_xlfn.TEXTAFTER(getmp3[[#This Row],[description]],CHAR(10)&amp;"Music :"),CHAR(10))</f>
        <v xml:space="preserve"> Dark Noise</v>
      </c>
      <c r="P507" t="e">
        <f>_xlfn.TEXTBEFORE(_xlfn.TEXTAFTER(getmp3[[#This Row],[description]],CHAR(10)&amp;"Video:"),CHAR(10))</f>
        <v>#N/A</v>
      </c>
      <c r="Q507" s="1" t="e">
        <f>HYPERLINK(_xlfn.TEXTBEFORE(_xlfn.TEXTAFTER(getmp3[[#This Row],[description]],"YouTube Music:"),CHAR(10)))</f>
        <v>#N/A</v>
      </c>
      <c r="R507" s="1" t="e">
        <f>HYPERLINK(_xlfn.TEXTBEFORE(_xlfn.TEXTAFTER(getmp3[[#This Row],[description]],"Spotify:"),CHAR(10)))</f>
        <v>#N/A</v>
      </c>
      <c r="S507" s="1" t="e">
        <f>HYPERLINK(_xlfn.TEXTBEFORE(_xlfn.TEXTAFTER(getmp3[[#This Row],[description]],"Apple Music:"),CHAR(10)))</f>
        <v>#N/A</v>
      </c>
      <c r="T507" s="1" t="e">
        <f>HYPERLINK(_xlfn.TEXTBEFORE(_xlfn.TEXTAFTER(getmp3[[#This Row],[description]], "JioSaavn:"),CHAR(10)))</f>
        <v>#N/A</v>
      </c>
      <c r="U507" s="1" t="e">
        <f>HYPERLINK(_xlfn.TEXTBEFORE(_xlfn.TEXTAFTER(getmp3[[#This Row],[description]], "Instagram Reel:"),CHAR(10)))</f>
        <v>#N/A</v>
      </c>
    </row>
    <row r="508" spans="1:21" x14ac:dyDescent="0.3">
      <c r="A508" t="s">
        <v>11</v>
      </c>
      <c r="B508" t="s">
        <v>3624</v>
      </c>
      <c r="C508" t="s">
        <v>3625</v>
      </c>
      <c r="D508" t="s">
        <v>3623</v>
      </c>
      <c r="E508" t="s">
        <v>16</v>
      </c>
      <c r="F508" t="s">
        <v>2119</v>
      </c>
      <c r="G508" t="s">
        <v>3627</v>
      </c>
      <c r="H508" t="s">
        <v>3628</v>
      </c>
      <c r="I508" t="s">
        <v>3629</v>
      </c>
      <c r="J508" t="str" cm="1">
        <f t="array" ref="J5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8" t="str">
        <f>_xlfn.TEXTBEFORE(getmp3[[#This Row],[Title]],{":","(","-"})</f>
        <v xml:space="preserve">College Wale Yaar </v>
      </c>
      <c r="L508" t="str">
        <f>_xlfn.TEXTBEFORE(_xlfn.TEXTAFTER(getmp3[[#This Row],[description]],{"Singer:","Artist:","Singer &amp; Lyrics:","Singer/Lyrics:","Singer","Singer :"}),CHAR(10))</f>
        <v xml:space="preserve"> Harf Cheema </v>
      </c>
      <c r="M508" t="str" cm="1">
        <f t="array" ref="M5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508" t="e">
        <f>_xlfn.TEXTBEFORE(_xlfn.TEXTAFTER(getmp3[[#This Row],[description]],"Composer:"),CHAR(10))</f>
        <v>#N/A</v>
      </c>
      <c r="O508" t="str">
        <f>_xlfn.TEXTBEFORE(_xlfn.TEXTAFTER(getmp3[[#This Row],[description]],CHAR(10)&amp;"Music :"),CHAR(10))</f>
        <v xml:space="preserve"> Western Penduz</v>
      </c>
      <c r="P508" t="e">
        <f>_xlfn.TEXTBEFORE(_xlfn.TEXTAFTER(getmp3[[#This Row],[description]],CHAR(10)&amp;"Video:"),CHAR(10))</f>
        <v>#N/A</v>
      </c>
      <c r="Q508" s="1" t="e">
        <f>HYPERLINK(_xlfn.TEXTBEFORE(_xlfn.TEXTAFTER(getmp3[[#This Row],[description]],"YouTube Music:"),CHAR(10)))</f>
        <v>#N/A</v>
      </c>
      <c r="R508" s="1" t="e">
        <f>HYPERLINK(_xlfn.TEXTBEFORE(_xlfn.TEXTAFTER(getmp3[[#This Row],[description]],"Spotify:"),CHAR(10)))</f>
        <v>#N/A</v>
      </c>
      <c r="S508" s="1" t="e">
        <f>HYPERLINK(_xlfn.TEXTBEFORE(_xlfn.TEXTAFTER(getmp3[[#This Row],[description]],"Apple Music:"),CHAR(10)))</f>
        <v>#N/A</v>
      </c>
      <c r="T508" s="1" t="e">
        <f>HYPERLINK(_xlfn.TEXTBEFORE(_xlfn.TEXTAFTER(getmp3[[#This Row],[description]], "JioSaavn:"),CHAR(10)))</f>
        <v>#N/A</v>
      </c>
      <c r="U508" s="1" t="e">
        <f>HYPERLINK(_xlfn.TEXTBEFORE(_xlfn.TEXTAFTER(getmp3[[#This Row],[description]], "Instagram Reel:"),CHAR(10)))</f>
        <v>#N/A</v>
      </c>
    </row>
    <row r="509" spans="1:21" x14ac:dyDescent="0.3">
      <c r="A509" t="s">
        <v>11</v>
      </c>
      <c r="B509" t="s">
        <v>3631</v>
      </c>
      <c r="C509" t="s">
        <v>3632</v>
      </c>
      <c r="D509" t="s">
        <v>3630</v>
      </c>
      <c r="E509" t="s">
        <v>16</v>
      </c>
      <c r="F509" t="s">
        <v>2266</v>
      </c>
      <c r="G509" t="s">
        <v>3634</v>
      </c>
      <c r="H509" t="s">
        <v>3635</v>
      </c>
      <c r="I509" t="s">
        <v>433</v>
      </c>
      <c r="J509" t="str" cm="1">
        <f t="array" ref="J5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09" t="str">
        <f>_xlfn.TEXTBEFORE(getmp3[[#This Row],[Title]],{":","(","-"})</f>
        <v xml:space="preserve">College Wale Yaar </v>
      </c>
      <c r="L509" t="str">
        <f>_xlfn.TEXTBEFORE(_xlfn.TEXTAFTER(getmp3[[#This Row],[description]],{"Singer:","Artist:","Singer &amp; Lyrics:","Singer/Lyrics:","Singer","Singer :"}),CHAR(10))</f>
        <v xml:space="preserve"> Harf Cheema </v>
      </c>
      <c r="M509" t="str" cm="1">
        <f t="array" ref="M5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509" t="e">
        <f>_xlfn.TEXTBEFORE(_xlfn.TEXTAFTER(getmp3[[#This Row],[description]],"Composer:"),CHAR(10))</f>
        <v>#N/A</v>
      </c>
      <c r="O509" t="str">
        <f>_xlfn.TEXTBEFORE(_xlfn.TEXTAFTER(getmp3[[#This Row],[description]],CHAR(10)&amp;"Music :"),CHAR(10))</f>
        <v xml:space="preserve"> Western Penduz</v>
      </c>
      <c r="P509" t="e">
        <f>_xlfn.TEXTBEFORE(_xlfn.TEXTAFTER(getmp3[[#This Row],[description]],CHAR(10)&amp;"Video:"),CHAR(10))</f>
        <v>#N/A</v>
      </c>
      <c r="Q509" s="1" t="e">
        <f>HYPERLINK(_xlfn.TEXTBEFORE(_xlfn.TEXTAFTER(getmp3[[#This Row],[description]],"YouTube Music:"),CHAR(10)))</f>
        <v>#N/A</v>
      </c>
      <c r="R509" s="1" t="e">
        <f>HYPERLINK(_xlfn.TEXTBEFORE(_xlfn.TEXTAFTER(getmp3[[#This Row],[description]],"Spotify:"),CHAR(10)))</f>
        <v>#N/A</v>
      </c>
      <c r="S509" s="1" t="e">
        <f>HYPERLINK(_xlfn.TEXTBEFORE(_xlfn.TEXTAFTER(getmp3[[#This Row],[description]],"Apple Music:"),CHAR(10)))</f>
        <v>#N/A</v>
      </c>
      <c r="T509" s="1" t="e">
        <f>HYPERLINK(_xlfn.TEXTBEFORE(_xlfn.TEXTAFTER(getmp3[[#This Row],[description]], "JioSaavn:"),CHAR(10)))</f>
        <v>#N/A</v>
      </c>
      <c r="U509" s="1" t="e">
        <f>HYPERLINK(_xlfn.TEXTBEFORE(_xlfn.TEXTAFTER(getmp3[[#This Row],[description]], "Instagram Reel:"),CHAR(10)))</f>
        <v>#N/A</v>
      </c>
    </row>
    <row r="510" spans="1:21" x14ac:dyDescent="0.3">
      <c r="A510" t="s">
        <v>11</v>
      </c>
      <c r="B510" t="s">
        <v>3637</v>
      </c>
      <c r="C510" t="s">
        <v>3638</v>
      </c>
      <c r="D510" t="s">
        <v>3636</v>
      </c>
      <c r="E510" t="s">
        <v>16</v>
      </c>
      <c r="F510" t="s">
        <v>97</v>
      </c>
      <c r="G510" t="s">
        <v>3640</v>
      </c>
      <c r="H510" t="s">
        <v>3641</v>
      </c>
      <c r="I510" t="s">
        <v>3642</v>
      </c>
      <c r="J510" t="str" cm="1">
        <f t="array" ref="J5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0" t="str">
        <f>_xlfn.TEXTBEFORE(getmp3[[#This Row],[Title]],{":","(","-"})</f>
        <v xml:space="preserve">Dil Todya </v>
      </c>
      <c r="L510" t="str">
        <f>_xlfn.TEXTBEFORE(_xlfn.TEXTAFTER(getmp3[[#This Row],[description]],{"Singer:","Artist:","Singer &amp; Lyrics:","Singer/Lyrics:","Singer","Singer :"}),CHAR(10))</f>
        <v xml:space="preserve"> Satbir Aujla</v>
      </c>
      <c r="M510" t="str" cm="1">
        <f t="array" ref="M5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510" t="e">
        <f>_xlfn.TEXTBEFORE(_xlfn.TEXTAFTER(getmp3[[#This Row],[description]],"Composer:"),CHAR(10))</f>
        <v>#N/A</v>
      </c>
      <c r="O510" t="str">
        <f>_xlfn.TEXTBEFORE(_xlfn.TEXTAFTER(getmp3[[#This Row],[description]],CHAR(10)&amp;"Music :"),CHAR(10))</f>
        <v xml:space="preserve"> Sharry Nexus</v>
      </c>
      <c r="P510" t="e">
        <f>_xlfn.TEXTBEFORE(_xlfn.TEXTAFTER(getmp3[[#This Row],[description]],CHAR(10)&amp;"Video:"),CHAR(10))</f>
        <v>#N/A</v>
      </c>
      <c r="Q510" s="1" t="e">
        <f>HYPERLINK(_xlfn.TEXTBEFORE(_xlfn.TEXTAFTER(getmp3[[#This Row],[description]],"YouTube Music:"),CHAR(10)))</f>
        <v>#N/A</v>
      </c>
      <c r="R510" s="1" t="e">
        <f>HYPERLINK(_xlfn.TEXTBEFORE(_xlfn.TEXTAFTER(getmp3[[#This Row],[description]],"Spotify:"),CHAR(10)))</f>
        <v>#N/A</v>
      </c>
      <c r="S510" s="1" t="e">
        <f>HYPERLINK(_xlfn.TEXTBEFORE(_xlfn.TEXTAFTER(getmp3[[#This Row],[description]],"Apple Music:"),CHAR(10)))</f>
        <v>#N/A</v>
      </c>
      <c r="T510" s="1" t="e">
        <f>HYPERLINK(_xlfn.TEXTBEFORE(_xlfn.TEXTAFTER(getmp3[[#This Row],[description]], "JioSaavn:"),CHAR(10)))</f>
        <v>#N/A</v>
      </c>
      <c r="U510" s="1" t="e">
        <f>HYPERLINK(_xlfn.TEXTBEFORE(_xlfn.TEXTAFTER(getmp3[[#This Row],[description]], "Instagram Reel:"),CHAR(10)))</f>
        <v>#N/A</v>
      </c>
    </row>
    <row r="511" spans="1:21" x14ac:dyDescent="0.3">
      <c r="A511" t="s">
        <v>11</v>
      </c>
      <c r="B511" t="s">
        <v>3644</v>
      </c>
      <c r="C511" t="s">
        <v>3645</v>
      </c>
      <c r="D511" t="s">
        <v>3643</v>
      </c>
      <c r="E511" t="s">
        <v>16</v>
      </c>
      <c r="F511" t="s">
        <v>3647</v>
      </c>
      <c r="G511" t="s">
        <v>3648</v>
      </c>
      <c r="H511" t="s">
        <v>3649</v>
      </c>
      <c r="I511" t="s">
        <v>1660</v>
      </c>
      <c r="J511" t="str" cm="1">
        <f t="array" ref="J5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1" t="str">
        <f>_xlfn.TEXTBEFORE(getmp3[[#This Row],[Title]],{":","(","-"})</f>
        <v xml:space="preserve">Dil Todeya </v>
      </c>
      <c r="L511" t="str">
        <f>_xlfn.TEXTBEFORE(_xlfn.TEXTAFTER(getmp3[[#This Row],[description]],{"Singer:","Artist:","Singer &amp; Lyrics:","Singer/Lyrics:","Singer","Singer :"}),CHAR(10))</f>
        <v xml:space="preserve"> Satbir Aujla</v>
      </c>
      <c r="M511" t="str" cm="1">
        <f t="array" ref="M5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511" t="e">
        <f>_xlfn.TEXTBEFORE(_xlfn.TEXTAFTER(getmp3[[#This Row],[description]],"Composer:"),CHAR(10))</f>
        <v>#N/A</v>
      </c>
      <c r="O511" t="str">
        <f>_xlfn.TEXTBEFORE(_xlfn.TEXTAFTER(getmp3[[#This Row],[description]],CHAR(10)&amp;"Music :"),CHAR(10))</f>
        <v xml:space="preserve"> Sharry Nexus</v>
      </c>
      <c r="P511" t="e">
        <f>_xlfn.TEXTBEFORE(_xlfn.TEXTAFTER(getmp3[[#This Row],[description]],CHAR(10)&amp;"Video:"),CHAR(10))</f>
        <v>#N/A</v>
      </c>
      <c r="Q511" s="1" t="e">
        <f>HYPERLINK(_xlfn.TEXTBEFORE(_xlfn.TEXTAFTER(getmp3[[#This Row],[description]],"YouTube Music:"),CHAR(10)))</f>
        <v>#N/A</v>
      </c>
      <c r="R511" s="1" t="e">
        <f>HYPERLINK(_xlfn.TEXTBEFORE(_xlfn.TEXTAFTER(getmp3[[#This Row],[description]],"Spotify:"),CHAR(10)))</f>
        <v>#N/A</v>
      </c>
      <c r="S511" s="1" t="e">
        <f>HYPERLINK(_xlfn.TEXTBEFORE(_xlfn.TEXTAFTER(getmp3[[#This Row],[description]],"Apple Music:"),CHAR(10)))</f>
        <v>#N/A</v>
      </c>
      <c r="T511" s="1" t="e">
        <f>HYPERLINK(_xlfn.TEXTBEFORE(_xlfn.TEXTAFTER(getmp3[[#This Row],[description]], "JioSaavn:"),CHAR(10)))</f>
        <v>#N/A</v>
      </c>
      <c r="U511" s="1" t="e">
        <f>HYPERLINK(_xlfn.TEXTBEFORE(_xlfn.TEXTAFTER(getmp3[[#This Row],[description]], "Instagram Reel:"),CHAR(10)))</f>
        <v>#N/A</v>
      </c>
    </row>
    <row r="512" spans="1:21" x14ac:dyDescent="0.3">
      <c r="A512" t="s">
        <v>11</v>
      </c>
      <c r="B512" t="s">
        <v>3651</v>
      </c>
      <c r="C512" t="s">
        <v>3652</v>
      </c>
      <c r="D512" t="s">
        <v>3650</v>
      </c>
      <c r="E512" t="s">
        <v>16</v>
      </c>
      <c r="F512" t="s">
        <v>863</v>
      </c>
      <c r="G512" t="s">
        <v>3654</v>
      </c>
      <c r="H512" t="s">
        <v>3655</v>
      </c>
      <c r="I512" t="s">
        <v>3656</v>
      </c>
      <c r="J512" t="str" cm="1">
        <f t="array" ref="J5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2" t="str">
        <f>_xlfn.TEXTBEFORE(getmp3[[#This Row],[Title]],{":","(","-"})</f>
        <v xml:space="preserve">Willpower </v>
      </c>
      <c r="L512" t="str">
        <f>_xlfn.TEXTBEFORE(_xlfn.TEXTAFTER(getmp3[[#This Row],[description]],{"Singer:","Artist:","Singer &amp; Lyrics:","Singer/Lyrics:","Singer","Singer :"}),CHAR(10))</f>
        <v xml:space="preserve"> KS Makhan</v>
      </c>
      <c r="M512" t="str" cm="1">
        <f t="array" ref="M5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Sandhu</v>
      </c>
      <c r="N512" t="e">
        <f>_xlfn.TEXTBEFORE(_xlfn.TEXTAFTER(getmp3[[#This Row],[description]],"Composer:"),CHAR(10))</f>
        <v>#N/A</v>
      </c>
      <c r="O512" t="e">
        <f>_xlfn.TEXTBEFORE(_xlfn.TEXTAFTER(getmp3[[#This Row],[description]],CHAR(10)&amp;"Music :"),CHAR(10))</f>
        <v>#N/A</v>
      </c>
      <c r="P512" t="e">
        <f>_xlfn.TEXTBEFORE(_xlfn.TEXTAFTER(getmp3[[#This Row],[description]],CHAR(10)&amp;"Video:"),CHAR(10))</f>
        <v>#N/A</v>
      </c>
      <c r="Q512" s="1" t="e">
        <f>HYPERLINK(_xlfn.TEXTBEFORE(_xlfn.TEXTAFTER(getmp3[[#This Row],[description]],"YouTube Music:"),CHAR(10)))</f>
        <v>#N/A</v>
      </c>
      <c r="R512" s="1" t="e">
        <f>HYPERLINK(_xlfn.TEXTBEFORE(_xlfn.TEXTAFTER(getmp3[[#This Row],[description]],"Spotify:"),CHAR(10)))</f>
        <v>#N/A</v>
      </c>
      <c r="S512" s="1" t="e">
        <f>HYPERLINK(_xlfn.TEXTBEFORE(_xlfn.TEXTAFTER(getmp3[[#This Row],[description]],"Apple Music:"),CHAR(10)))</f>
        <v>#N/A</v>
      </c>
      <c r="T512" s="1" t="e">
        <f>HYPERLINK(_xlfn.TEXTBEFORE(_xlfn.TEXTAFTER(getmp3[[#This Row],[description]], "JioSaavn:"),CHAR(10)))</f>
        <v>#N/A</v>
      </c>
      <c r="U512" s="1" t="e">
        <f>HYPERLINK(_xlfn.TEXTBEFORE(_xlfn.TEXTAFTER(getmp3[[#This Row],[description]], "Instagram Reel:"),CHAR(10)))</f>
        <v>#N/A</v>
      </c>
    </row>
    <row r="513" spans="1:21" x14ac:dyDescent="0.3">
      <c r="A513" t="s">
        <v>11</v>
      </c>
      <c r="B513" t="s">
        <v>3658</v>
      </c>
      <c r="C513" t="s">
        <v>3659</v>
      </c>
      <c r="D513" t="s">
        <v>3657</v>
      </c>
      <c r="E513" t="s">
        <v>16</v>
      </c>
      <c r="F513" t="s">
        <v>3647</v>
      </c>
      <c r="G513" t="s">
        <v>3661</v>
      </c>
      <c r="H513" t="s">
        <v>3662</v>
      </c>
      <c r="I513" t="s">
        <v>3663</v>
      </c>
      <c r="J513" t="str" cm="1">
        <f t="array" ref="J5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3" t="str">
        <f>_xlfn.TEXTBEFORE(getmp3[[#This Row],[Title]],{":","(","-"})</f>
        <v xml:space="preserve">Willpower </v>
      </c>
      <c r="L513" t="str">
        <f>_xlfn.TEXTBEFORE(_xlfn.TEXTAFTER(getmp3[[#This Row],[description]],{"Singer:","Artist:","Singer &amp; Lyrics:","Singer/Lyrics:","Singer","Singer :"}),CHAR(10))</f>
        <v xml:space="preserve"> KS Makhan</v>
      </c>
      <c r="M513" t="str" cm="1">
        <f t="array" ref="M5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Sandhu</v>
      </c>
      <c r="N513" t="e">
        <f>_xlfn.TEXTBEFORE(_xlfn.TEXTAFTER(getmp3[[#This Row],[description]],"Composer:"),CHAR(10))</f>
        <v>#N/A</v>
      </c>
      <c r="O513" t="e">
        <f>_xlfn.TEXTBEFORE(_xlfn.TEXTAFTER(getmp3[[#This Row],[description]],CHAR(10)&amp;"Music :"),CHAR(10))</f>
        <v>#N/A</v>
      </c>
      <c r="P513" t="e">
        <f>_xlfn.TEXTBEFORE(_xlfn.TEXTAFTER(getmp3[[#This Row],[description]],CHAR(10)&amp;"Video:"),CHAR(10))</f>
        <v>#N/A</v>
      </c>
      <c r="Q513" s="1" t="e">
        <f>HYPERLINK(_xlfn.TEXTBEFORE(_xlfn.TEXTAFTER(getmp3[[#This Row],[description]],"YouTube Music:"),CHAR(10)))</f>
        <v>#N/A</v>
      </c>
      <c r="R513" s="1" t="e">
        <f>HYPERLINK(_xlfn.TEXTBEFORE(_xlfn.TEXTAFTER(getmp3[[#This Row],[description]],"Spotify:"),CHAR(10)))</f>
        <v>#N/A</v>
      </c>
      <c r="S513" s="1" t="e">
        <f>HYPERLINK(_xlfn.TEXTBEFORE(_xlfn.TEXTAFTER(getmp3[[#This Row],[description]],"Apple Music:"),CHAR(10)))</f>
        <v>#N/A</v>
      </c>
      <c r="T513" s="1" t="e">
        <f>HYPERLINK(_xlfn.TEXTBEFORE(_xlfn.TEXTAFTER(getmp3[[#This Row],[description]], "JioSaavn:"),CHAR(10)))</f>
        <v>#N/A</v>
      </c>
      <c r="U513" s="1" t="e">
        <f>HYPERLINK(_xlfn.TEXTBEFORE(_xlfn.TEXTAFTER(getmp3[[#This Row],[description]], "Instagram Reel:"),CHAR(10)))</f>
        <v>#N/A</v>
      </c>
    </row>
    <row r="514" spans="1:21" x14ac:dyDescent="0.3">
      <c r="A514" t="s">
        <v>11</v>
      </c>
      <c r="B514" t="s">
        <v>3665</v>
      </c>
      <c r="C514" t="s">
        <v>3666</v>
      </c>
      <c r="D514" t="s">
        <v>3664</v>
      </c>
      <c r="E514" t="s">
        <v>16</v>
      </c>
      <c r="F514" t="s">
        <v>3668</v>
      </c>
      <c r="G514" t="s">
        <v>3669</v>
      </c>
      <c r="H514" t="s">
        <v>3670</v>
      </c>
      <c r="I514" t="s">
        <v>3671</v>
      </c>
      <c r="J514" t="str" cm="1">
        <f t="array" ref="J5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514" t="str">
        <f>_xlfn.TEXTBEFORE(getmp3[[#This Row],[Title]],{":","(","-"})</f>
        <v xml:space="preserve">Jayy Randhawa </v>
      </c>
      <c r="L514" t="e">
        <f>_xlfn.TEXTBEFORE(_xlfn.TEXTAFTER(getmp3[[#This Row],[description]],{"Singer:","Artist:","Singer &amp; Lyrics:","Singer/Lyrics:","Singer"}),CHAR(10))</f>
        <v>#N/A</v>
      </c>
      <c r="M514" t="str" cm="1">
        <f t="array" ref="M5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14" t="e">
        <f>_xlfn.TEXTBEFORE(_xlfn.TEXTAFTER(getmp3[[#This Row],[description]],"Composer:"),CHAR(10))</f>
        <v>#N/A</v>
      </c>
      <c r="O514" t="e">
        <f>_xlfn.TEXTBEFORE(_xlfn.TEXTAFTER(getmp3[[#This Row],[description]],CHAR(10)&amp;"Music :"),CHAR(10))</f>
        <v>#N/A</v>
      </c>
      <c r="P514" t="e">
        <f>_xlfn.TEXTBEFORE(_xlfn.TEXTAFTER(getmp3[[#This Row],[description]],CHAR(10)&amp;"Video:"),CHAR(10))</f>
        <v>#N/A</v>
      </c>
      <c r="Q514" s="1" t="e">
        <f>HYPERLINK(_xlfn.TEXTBEFORE(_xlfn.TEXTAFTER(getmp3[[#This Row],[description]],"YouTube Music:"),CHAR(10)))</f>
        <v>#N/A</v>
      </c>
      <c r="R514" s="1" t="e">
        <f>HYPERLINK(_xlfn.TEXTBEFORE(_xlfn.TEXTAFTER(getmp3[[#This Row],[description]],"Spotify:"),CHAR(10)))</f>
        <v>#N/A</v>
      </c>
      <c r="S514" s="1" t="e">
        <f>HYPERLINK(_xlfn.TEXTBEFORE(_xlfn.TEXTAFTER(getmp3[[#This Row],[description]],"Apple Music:"),CHAR(10)))</f>
        <v>#N/A</v>
      </c>
      <c r="T514" s="1" t="e">
        <f>HYPERLINK(_xlfn.TEXTBEFORE(_xlfn.TEXTAFTER(getmp3[[#This Row],[description]], "JioSaavn:"),CHAR(10)))</f>
        <v>#N/A</v>
      </c>
      <c r="U514" s="1" t="e">
        <f>HYPERLINK(_xlfn.TEXTBEFORE(_xlfn.TEXTAFTER(getmp3[[#This Row],[description]], "Instagram Reel:"),CHAR(10)))</f>
        <v>#N/A</v>
      </c>
    </row>
    <row r="515" spans="1:21" x14ac:dyDescent="0.3">
      <c r="A515" t="s">
        <v>11</v>
      </c>
      <c r="B515" t="s">
        <v>3673</v>
      </c>
      <c r="C515" t="s">
        <v>3674</v>
      </c>
      <c r="D515" t="s">
        <v>3672</v>
      </c>
      <c r="E515" t="s">
        <v>16</v>
      </c>
      <c r="F515" t="s">
        <v>3676</v>
      </c>
      <c r="G515" t="s">
        <v>3677</v>
      </c>
      <c r="H515" t="s">
        <v>3678</v>
      </c>
      <c r="I515" t="s">
        <v>858</v>
      </c>
      <c r="J515" t="str" cm="1">
        <f t="array" ref="J5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5" t="str">
        <f>_xlfn.TEXTBEFORE(getmp3[[#This Row],[Title]],{":","(","-"})</f>
        <v xml:space="preserve">Revolver </v>
      </c>
      <c r="L515" t="str">
        <f>_xlfn.TEXTBEFORE(_xlfn.TEXTAFTER(getmp3[[#This Row],[description]],{"Singer:","Artist:","Singer &amp; Lyrics:","Singer/Lyrics:","Singer","Singer :"}),CHAR(10))</f>
        <v xml:space="preserve"> Haazi Sidhu</v>
      </c>
      <c r="M515" t="str" cm="1">
        <f t="array" ref="M5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Haazi Navi</v>
      </c>
      <c r="N515" t="e">
        <f>_xlfn.TEXTBEFORE(_xlfn.TEXTAFTER(getmp3[[#This Row],[description]],"Composer:"),CHAR(10))</f>
        <v>#N/A</v>
      </c>
      <c r="O515" t="str">
        <f>_xlfn.TEXTBEFORE(_xlfn.TEXTAFTER(getmp3[[#This Row],[description]],CHAR(10)&amp;"Music :"),CHAR(10))</f>
        <v xml:space="preserve"> Starboy Music X</v>
      </c>
      <c r="P515" t="e">
        <f>_xlfn.TEXTBEFORE(_xlfn.TEXTAFTER(getmp3[[#This Row],[description]],CHAR(10)&amp;"Video:"),CHAR(10))</f>
        <v>#N/A</v>
      </c>
      <c r="Q515" s="1" t="e">
        <f>HYPERLINK(_xlfn.TEXTBEFORE(_xlfn.TEXTAFTER(getmp3[[#This Row],[description]],"YouTube Music:"),CHAR(10)))</f>
        <v>#N/A</v>
      </c>
      <c r="R515" s="1" t="e">
        <f>HYPERLINK(_xlfn.TEXTBEFORE(_xlfn.TEXTAFTER(getmp3[[#This Row],[description]],"Spotify:"),CHAR(10)))</f>
        <v>#N/A</v>
      </c>
      <c r="S515" s="1" t="e">
        <f>HYPERLINK(_xlfn.TEXTBEFORE(_xlfn.TEXTAFTER(getmp3[[#This Row],[description]],"Apple Music:"),CHAR(10)))</f>
        <v>#N/A</v>
      </c>
      <c r="T515" s="1" t="e">
        <f>HYPERLINK(_xlfn.TEXTBEFORE(_xlfn.TEXTAFTER(getmp3[[#This Row],[description]], "JioSaavn:"),CHAR(10)))</f>
        <v>#N/A</v>
      </c>
      <c r="U515" s="1" t="e">
        <f>HYPERLINK(_xlfn.TEXTBEFORE(_xlfn.TEXTAFTER(getmp3[[#This Row],[description]], "Instagram Reel:"),CHAR(10)))</f>
        <v>#N/A</v>
      </c>
    </row>
    <row r="516" spans="1:21" x14ac:dyDescent="0.3">
      <c r="A516" t="s">
        <v>11</v>
      </c>
      <c r="B516" t="s">
        <v>3680</v>
      </c>
      <c r="C516" t="s">
        <v>3681</v>
      </c>
      <c r="D516" t="s">
        <v>3679</v>
      </c>
      <c r="E516" t="s">
        <v>16</v>
      </c>
      <c r="F516" t="s">
        <v>3241</v>
      </c>
      <c r="G516" t="s">
        <v>3683</v>
      </c>
      <c r="H516" t="s">
        <v>3684</v>
      </c>
      <c r="I516" t="s">
        <v>3685</v>
      </c>
      <c r="J516" t="str" cm="1">
        <f t="array" ref="J5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6" t="str">
        <f>_xlfn.TEXTBEFORE(getmp3[[#This Row],[Title]],{":","(","-"})</f>
        <v xml:space="preserve">Dil Todne Se Pehle Cover </v>
      </c>
      <c r="L516" t="str">
        <f>_xlfn.TEXTBEFORE(_xlfn.TEXTAFTER(getmp3[[#This Row],[description]],{"Singer:","Artist:","Singer &amp; Lyrics:","Singer/Lyrics:","Singer","Singer :"}),CHAR(10))</f>
        <v xml:space="preserve"> Aarohi</v>
      </c>
      <c r="M516" t="str" cm="1">
        <f t="array" ref="M5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16" t="e">
        <f>_xlfn.TEXTBEFORE(_xlfn.TEXTAFTER(getmp3[[#This Row],[description]],"Composer:"),CHAR(10))</f>
        <v>#N/A</v>
      </c>
      <c r="O516" t="str">
        <f>_xlfn.TEXTBEFORE(_xlfn.TEXTAFTER(getmp3[[#This Row],[description]],CHAR(10)&amp;"Music :"),CHAR(10))</f>
        <v xml:space="preserve"> Sharry Nexus </v>
      </c>
      <c r="P516" t="e">
        <f>_xlfn.TEXTBEFORE(_xlfn.TEXTAFTER(getmp3[[#This Row],[description]],CHAR(10)&amp;"Video:"),CHAR(10))</f>
        <v>#N/A</v>
      </c>
      <c r="Q516" s="1" t="e">
        <f>HYPERLINK(_xlfn.TEXTBEFORE(_xlfn.TEXTAFTER(getmp3[[#This Row],[description]],"YouTube Music:"),CHAR(10)))</f>
        <v>#N/A</v>
      </c>
      <c r="R516" s="1" t="e">
        <f>HYPERLINK(_xlfn.TEXTBEFORE(_xlfn.TEXTAFTER(getmp3[[#This Row],[description]],"Spotify:"),CHAR(10)))</f>
        <v>#N/A</v>
      </c>
      <c r="S516" s="1" t="e">
        <f>HYPERLINK(_xlfn.TEXTBEFORE(_xlfn.TEXTAFTER(getmp3[[#This Row],[description]],"Apple Music:"),CHAR(10)))</f>
        <v>#N/A</v>
      </c>
      <c r="T516" s="1" t="e">
        <f>HYPERLINK(_xlfn.TEXTBEFORE(_xlfn.TEXTAFTER(getmp3[[#This Row],[description]], "JioSaavn:"),CHAR(10)))</f>
        <v>#N/A</v>
      </c>
      <c r="U516" s="1" t="e">
        <f>HYPERLINK(_xlfn.TEXTBEFORE(_xlfn.TEXTAFTER(getmp3[[#This Row],[description]], "Instagram Reel:"),CHAR(10)))</f>
        <v>#N/A</v>
      </c>
    </row>
    <row r="517" spans="1:21" x14ac:dyDescent="0.3">
      <c r="A517" t="s">
        <v>11</v>
      </c>
      <c r="B517" t="s">
        <v>3687</v>
      </c>
      <c r="C517" t="s">
        <v>3688</v>
      </c>
      <c r="D517" t="s">
        <v>3686</v>
      </c>
      <c r="E517" t="s">
        <v>16</v>
      </c>
      <c r="F517" t="s">
        <v>330</v>
      </c>
      <c r="G517" t="s">
        <v>3690</v>
      </c>
      <c r="H517" t="s">
        <v>3691</v>
      </c>
      <c r="I517" t="s">
        <v>3663</v>
      </c>
      <c r="J517" t="str" cm="1">
        <f t="array" ref="J5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7" t="str">
        <f>_xlfn.TEXTBEFORE(getmp3[[#This Row],[Title]],{":","(","-"})</f>
        <v xml:space="preserve">Mil Jawein Tu </v>
      </c>
      <c r="L517" t="str">
        <f>_xlfn.TEXTBEFORE(_xlfn.TEXTAFTER(getmp3[[#This Row],[description]],{"Singer:","Artist:","Singer &amp; Lyrics:","Singer/Lyrics:","Singer","Singer :"}),CHAR(10))</f>
        <v xml:space="preserve"> Raas</v>
      </c>
      <c r="M517" t="str" cm="1">
        <f t="array" ref="M5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517" t="e">
        <f>_xlfn.TEXTBEFORE(_xlfn.TEXTAFTER(getmp3[[#This Row],[description]],"Composer:"),CHAR(10))</f>
        <v>#N/A</v>
      </c>
      <c r="O517" t="str">
        <f>_xlfn.TEXTBEFORE(_xlfn.TEXTAFTER(getmp3[[#This Row],[description]],CHAR(10)&amp;"Music :"),CHAR(10))</f>
        <v xml:space="preserve"> Akash Jandu</v>
      </c>
      <c r="P517" t="e">
        <f>_xlfn.TEXTBEFORE(_xlfn.TEXTAFTER(getmp3[[#This Row],[description]],CHAR(10)&amp;"Video:"),CHAR(10))</f>
        <v>#N/A</v>
      </c>
      <c r="Q517" s="1" t="e">
        <f>HYPERLINK(_xlfn.TEXTBEFORE(_xlfn.TEXTAFTER(getmp3[[#This Row],[description]],"YouTube Music:"),CHAR(10)))</f>
        <v>#N/A</v>
      </c>
      <c r="R517" s="1" t="e">
        <f>HYPERLINK(_xlfn.TEXTBEFORE(_xlfn.TEXTAFTER(getmp3[[#This Row],[description]],"Spotify:"),CHAR(10)))</f>
        <v>#N/A</v>
      </c>
      <c r="S517" s="1" t="e">
        <f>HYPERLINK(_xlfn.TEXTBEFORE(_xlfn.TEXTAFTER(getmp3[[#This Row],[description]],"Apple Music:"),CHAR(10)))</f>
        <v>#N/A</v>
      </c>
      <c r="T517" s="1" t="e">
        <f>HYPERLINK(_xlfn.TEXTBEFORE(_xlfn.TEXTAFTER(getmp3[[#This Row],[description]], "JioSaavn:"),CHAR(10)))</f>
        <v>#N/A</v>
      </c>
      <c r="U517" s="1" t="e">
        <f>HYPERLINK(_xlfn.TEXTBEFORE(_xlfn.TEXTAFTER(getmp3[[#This Row],[description]], "Instagram Reel:"),CHAR(10)))</f>
        <v>#N/A</v>
      </c>
    </row>
    <row r="518" spans="1:21" hidden="1" x14ac:dyDescent="0.3">
      <c r="A518" t="s">
        <v>11</v>
      </c>
      <c r="B518" t="s">
        <v>3693</v>
      </c>
      <c r="C518" t="s">
        <v>3694</v>
      </c>
      <c r="D518" t="s">
        <v>3692</v>
      </c>
      <c r="E518" t="s">
        <v>16</v>
      </c>
      <c r="F518" t="s">
        <v>41</v>
      </c>
      <c r="G518" t="s">
        <v>3696</v>
      </c>
      <c r="H518" t="s">
        <v>3697</v>
      </c>
      <c r="I518" t="s">
        <v>3698</v>
      </c>
      <c r="J518" t="str" cm="1">
        <f t="array" ref="J5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8" t="str">
        <f>_xlfn.TEXTBEFORE(getmp3[[#This Row],[Title]],{":","(","-"})</f>
        <v xml:space="preserve">Tere Karke </v>
      </c>
      <c r="L518" t="str">
        <f>_xlfn.TEXTBEFORE(_xlfn.TEXTAFTER(getmp3[[#This Row],[description]],{"Singer:","Artist:","Singer &amp; Lyrics:","Singer/Lyrics:","Singer","Singer :"}),CHAR(10))</f>
        <v xml:space="preserve"> Guri</v>
      </c>
      <c r="M518" t="str" cm="1">
        <f t="array" ref="M5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518" t="str">
        <f>_xlfn.TEXTBEFORE(_xlfn.TEXTAFTER(getmp3[[#This Row],[description]],"Composer:"),CHAR(10))</f>
        <v xml:space="preserve"> Guri</v>
      </c>
      <c r="O518" t="str">
        <f>_xlfn.TEXTBEFORE(_xlfn.TEXTAFTER(getmp3[[#This Row],[description]],CHAR(10)&amp;"Music:"),CHAR(10))</f>
        <v xml:space="preserve"> MixSingh</v>
      </c>
      <c r="P518" t="e">
        <f>_xlfn.TEXTBEFORE(_xlfn.TEXTAFTER(getmp3[[#This Row],[description]],CHAR(10)&amp;"Video:"),CHAR(10))</f>
        <v>#N/A</v>
      </c>
      <c r="Q518" s="1" t="e">
        <f>HYPERLINK(_xlfn.TEXTBEFORE(_xlfn.TEXTAFTER(getmp3[[#This Row],[description]],"YouTube Music:"),CHAR(10)))</f>
        <v>#N/A</v>
      </c>
      <c r="R518" s="1" t="str">
        <f>HYPERLINK(_xlfn.TEXTBEFORE(_xlfn.TEXTAFTER(getmp3[[#This Row],[description]],"Spotify:"),CHAR(10)))</f>
        <v xml:space="preserve"> https://spoti.fi/2XvoFjF</v>
      </c>
      <c r="S518" s="1" t="str">
        <f>HYPERLINK(_xlfn.TEXTBEFORE(_xlfn.TEXTAFTER(getmp3[[#This Row],[description]],"Apple Music:"),CHAR(10)))</f>
        <v xml:space="preserve"> https://apple.co/2yBIqO9</v>
      </c>
      <c r="T518" s="1" t="str">
        <f>HYPERLINK(_xlfn.TEXTBEFORE(_xlfn.TEXTAFTER(getmp3[[#This Row],[description]], "JioSaavn:"),CHAR(10)))</f>
        <v xml:space="preserve"> https://bit.ly/3gnNTZU</v>
      </c>
      <c r="U518" s="1" t="e">
        <f>HYPERLINK(_xlfn.TEXTBEFORE(_xlfn.TEXTAFTER(getmp3[[#This Row],[description]], "Instagram Reel:"),CHAR(10)))</f>
        <v>#N/A</v>
      </c>
    </row>
    <row r="519" spans="1:21" x14ac:dyDescent="0.3">
      <c r="A519" t="s">
        <v>11</v>
      </c>
      <c r="B519" t="s">
        <v>3700</v>
      </c>
      <c r="C519" t="s">
        <v>3701</v>
      </c>
      <c r="D519" t="s">
        <v>3699</v>
      </c>
      <c r="E519" t="s">
        <v>16</v>
      </c>
      <c r="F519" t="s">
        <v>1084</v>
      </c>
      <c r="G519" t="s">
        <v>3703</v>
      </c>
      <c r="H519" t="s">
        <v>3704</v>
      </c>
      <c r="I519" t="s">
        <v>3705</v>
      </c>
      <c r="J519" t="str" cm="1">
        <f t="array" ref="J5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19" t="str">
        <f>_xlfn.TEXTBEFORE(getmp3[[#This Row],[Title]],{":","(","-"})</f>
        <v xml:space="preserve">Tere Karke </v>
      </c>
      <c r="L519" t="str">
        <f>_xlfn.TEXTBEFORE(_xlfn.TEXTAFTER(getmp3[[#This Row],[description]],{"Singer:","Artist:","Singer &amp; Lyrics:","Singer/Lyrics:","Singer","Singer :"}),CHAR(10))</f>
        <v xml:space="preserve"> Guri</v>
      </c>
      <c r="M519" t="str" cm="1">
        <f t="array" ref="M5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519" t="e">
        <f>_xlfn.TEXTBEFORE(_xlfn.TEXTAFTER(getmp3[[#This Row],[description]],"Composer:"),CHAR(10))</f>
        <v>#N/A</v>
      </c>
      <c r="O519" t="str">
        <f>_xlfn.TEXTBEFORE(_xlfn.TEXTAFTER(getmp3[[#This Row],[description]],CHAR(10)&amp;"Music :"),CHAR(10))</f>
        <v xml:space="preserve"> MixSingh</v>
      </c>
      <c r="P519" t="e">
        <f>_xlfn.TEXTBEFORE(_xlfn.TEXTAFTER(getmp3[[#This Row],[description]],CHAR(10)&amp;"Video:"),CHAR(10))</f>
        <v>#N/A</v>
      </c>
      <c r="Q519" s="1" t="e">
        <f>HYPERLINK(_xlfn.TEXTBEFORE(_xlfn.TEXTAFTER(getmp3[[#This Row],[description]],"YouTube Music:"),CHAR(10)))</f>
        <v>#N/A</v>
      </c>
      <c r="R519" s="1" t="e">
        <f>HYPERLINK(_xlfn.TEXTBEFORE(_xlfn.TEXTAFTER(getmp3[[#This Row],[description]],"Spotify:"),CHAR(10)))</f>
        <v>#N/A</v>
      </c>
      <c r="S519" s="1" t="e">
        <f>HYPERLINK(_xlfn.TEXTBEFORE(_xlfn.TEXTAFTER(getmp3[[#This Row],[description]],"Apple Music:"),CHAR(10)))</f>
        <v>#N/A</v>
      </c>
      <c r="T519" s="1" t="e">
        <f>HYPERLINK(_xlfn.TEXTBEFORE(_xlfn.TEXTAFTER(getmp3[[#This Row],[description]], "JioSaavn:"),CHAR(10)))</f>
        <v>#N/A</v>
      </c>
      <c r="U519" s="1" t="e">
        <f>HYPERLINK(_xlfn.TEXTBEFORE(_xlfn.TEXTAFTER(getmp3[[#This Row],[description]], "Instagram Reel:"),CHAR(10)))</f>
        <v>#N/A</v>
      </c>
    </row>
    <row r="520" spans="1:21" x14ac:dyDescent="0.3">
      <c r="A520" t="s">
        <v>11</v>
      </c>
      <c r="B520" t="s">
        <v>3707</v>
      </c>
      <c r="C520" t="s">
        <v>3708</v>
      </c>
      <c r="D520" t="s">
        <v>3706</v>
      </c>
      <c r="E520" t="s">
        <v>16</v>
      </c>
      <c r="F520" t="s">
        <v>609</v>
      </c>
      <c r="G520" t="s">
        <v>3710</v>
      </c>
      <c r="H520" t="s">
        <v>3711</v>
      </c>
      <c r="I520" t="s">
        <v>3712</v>
      </c>
      <c r="J520" t="str" cm="1">
        <f t="array" ref="J5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0" t="str">
        <f>_xlfn.TEXTBEFORE(getmp3[[#This Row],[Title]],{":","(","-"})</f>
        <v xml:space="preserve">Dil Todeya </v>
      </c>
      <c r="L520" t="str">
        <f>_xlfn.TEXTBEFORE(_xlfn.TEXTAFTER(getmp3[[#This Row],[description]],{"Singer:","Artist:","Singer &amp; Lyrics:","Singer/Lyrics:","Singer","Singer :"}),CHAR(10))</f>
        <v xml:space="preserve"> Satbir Aujla</v>
      </c>
      <c r="M520" t="str" cm="1">
        <f t="array" ref="M5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520" t="e">
        <f>_xlfn.TEXTBEFORE(_xlfn.TEXTAFTER(getmp3[[#This Row],[description]],"Composer:"),CHAR(10))</f>
        <v>#N/A</v>
      </c>
      <c r="O520" t="str">
        <f>_xlfn.TEXTBEFORE(_xlfn.TEXTAFTER(getmp3[[#This Row],[description]],CHAR(10)&amp;"Music :"),CHAR(10))</f>
        <v xml:space="preserve"> Sharry Nexus</v>
      </c>
      <c r="P520" t="e">
        <f>_xlfn.TEXTBEFORE(_xlfn.TEXTAFTER(getmp3[[#This Row],[description]],CHAR(10)&amp;"Video:"),CHAR(10))</f>
        <v>#N/A</v>
      </c>
      <c r="Q520" s="1" t="e">
        <f>HYPERLINK(_xlfn.TEXTBEFORE(_xlfn.TEXTAFTER(getmp3[[#This Row],[description]],"YouTube Music:"),CHAR(10)))</f>
        <v>#N/A</v>
      </c>
      <c r="R520" s="1" t="e">
        <f>HYPERLINK(_xlfn.TEXTBEFORE(_xlfn.TEXTAFTER(getmp3[[#This Row],[description]],"Spotify:"),CHAR(10)))</f>
        <v>#N/A</v>
      </c>
      <c r="S520" s="1" t="e">
        <f>HYPERLINK(_xlfn.TEXTBEFORE(_xlfn.TEXTAFTER(getmp3[[#This Row],[description]],"Apple Music:"),CHAR(10)))</f>
        <v>#N/A</v>
      </c>
      <c r="T520" s="1" t="e">
        <f>HYPERLINK(_xlfn.TEXTBEFORE(_xlfn.TEXTAFTER(getmp3[[#This Row],[description]], "JioSaavn:"),CHAR(10)))</f>
        <v>#N/A</v>
      </c>
      <c r="U520" s="1" t="e">
        <f>HYPERLINK(_xlfn.TEXTBEFORE(_xlfn.TEXTAFTER(getmp3[[#This Row],[description]], "Instagram Reel:"),CHAR(10)))</f>
        <v>#N/A</v>
      </c>
    </row>
    <row r="521" spans="1:21" x14ac:dyDescent="0.3">
      <c r="A521" t="s">
        <v>11</v>
      </c>
      <c r="B521" t="s">
        <v>3714</v>
      </c>
      <c r="C521" t="s">
        <v>3715</v>
      </c>
      <c r="D521" t="s">
        <v>3713</v>
      </c>
      <c r="E521" t="s">
        <v>16</v>
      </c>
      <c r="F521" t="s">
        <v>1189</v>
      </c>
      <c r="G521" t="s">
        <v>3717</v>
      </c>
      <c r="H521" t="s">
        <v>3718</v>
      </c>
      <c r="I521" t="s">
        <v>3719</v>
      </c>
      <c r="J521" t="str" cm="1">
        <f t="array" ref="J5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1" t="str">
        <f>_xlfn.TEXTBEFORE(getmp3[[#This Row],[Title]],{":","(","-"})</f>
        <v xml:space="preserve">Kalla Kalla </v>
      </c>
      <c r="L521" t="str">
        <f>_xlfn.TEXTBEFORE(_xlfn.TEXTAFTER(getmp3[[#This Row],[description]],{"Singer:","Artist:","Singer &amp; Lyrics:","Singer/Lyrics:","Singer","Singer :"}),CHAR(10))</f>
        <v xml:space="preserve"> Bhanu Pratap Agnihotri</v>
      </c>
      <c r="M521" t="str" cm="1">
        <f t="array" ref="M5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Sahil</v>
      </c>
      <c r="N521" t="e">
        <f>_xlfn.TEXTBEFORE(_xlfn.TEXTAFTER(getmp3[[#This Row],[description]],"Composer:"),CHAR(10))</f>
        <v>#N/A</v>
      </c>
      <c r="O521" t="str">
        <f>_xlfn.TEXTBEFORE(_xlfn.TEXTAFTER(getmp3[[#This Row],[description]],CHAR(10)&amp;"Music :"),CHAR(10))</f>
        <v xml:space="preserve"> Sharry Nexus</v>
      </c>
      <c r="P521" t="e">
        <f>_xlfn.TEXTBEFORE(_xlfn.TEXTAFTER(getmp3[[#This Row],[description]],CHAR(10)&amp;"Video:"),CHAR(10))</f>
        <v>#N/A</v>
      </c>
      <c r="Q521" s="1" t="e">
        <f>HYPERLINK(_xlfn.TEXTBEFORE(_xlfn.TEXTAFTER(getmp3[[#This Row],[description]],"YouTube Music:"),CHAR(10)))</f>
        <v>#N/A</v>
      </c>
      <c r="R521" s="1" t="e">
        <f>HYPERLINK(_xlfn.TEXTBEFORE(_xlfn.TEXTAFTER(getmp3[[#This Row],[description]],"Spotify:"),CHAR(10)))</f>
        <v>#N/A</v>
      </c>
      <c r="S521" s="1" t="e">
        <f>HYPERLINK(_xlfn.TEXTBEFORE(_xlfn.TEXTAFTER(getmp3[[#This Row],[description]],"Apple Music:"),CHAR(10)))</f>
        <v>#N/A</v>
      </c>
      <c r="T521" s="1" t="e">
        <f>HYPERLINK(_xlfn.TEXTBEFORE(_xlfn.TEXTAFTER(getmp3[[#This Row],[description]], "JioSaavn:"),CHAR(10)))</f>
        <v>#N/A</v>
      </c>
      <c r="U521" s="1" t="e">
        <f>HYPERLINK(_xlfn.TEXTBEFORE(_xlfn.TEXTAFTER(getmp3[[#This Row],[description]], "Instagram Reel:"),CHAR(10)))</f>
        <v>#N/A</v>
      </c>
    </row>
    <row r="522" spans="1:21" x14ac:dyDescent="0.3">
      <c r="A522" t="s">
        <v>11</v>
      </c>
      <c r="B522" t="s">
        <v>3721</v>
      </c>
      <c r="C522" t="s">
        <v>3722</v>
      </c>
      <c r="D522" t="s">
        <v>3720</v>
      </c>
      <c r="E522" t="s">
        <v>16</v>
      </c>
      <c r="F522" t="s">
        <v>1108</v>
      </c>
      <c r="G522" t="s">
        <v>3724</v>
      </c>
      <c r="H522" t="s">
        <v>3725</v>
      </c>
      <c r="I522" t="s">
        <v>3726</v>
      </c>
      <c r="J522" t="str" cm="1">
        <f t="array" ref="J5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2" t="str">
        <f>_xlfn.TEXTBEFORE(getmp3[[#This Row],[Title]],{":","(","-"})</f>
        <v xml:space="preserve">Nigaha </v>
      </c>
      <c r="L522" t="str">
        <f>_xlfn.TEXTBEFORE(_xlfn.TEXTAFTER(getmp3[[#This Row],[description]],{"Singer:","Artist:","Singer &amp; Lyrics:","Singer/Lyrics:","Singer","Singer :"}),CHAR(10))</f>
        <v xml:space="preserve"> Hairat Aulakh</v>
      </c>
      <c r="M522" t="str" cm="1">
        <f t="array" ref="M5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Karam Attari</v>
      </c>
      <c r="N522" t="e">
        <f>_xlfn.TEXTBEFORE(_xlfn.TEXTAFTER(getmp3[[#This Row],[description]],"Composer:"),CHAR(10))</f>
        <v>#N/A</v>
      </c>
      <c r="O522" t="str">
        <f>_xlfn.TEXTBEFORE(_xlfn.TEXTAFTER(getmp3[[#This Row],[description]],CHAR(10)&amp;"Music :"),CHAR(10))</f>
        <v xml:space="preserve"> DreamBoy</v>
      </c>
      <c r="P522" t="e">
        <f>_xlfn.TEXTBEFORE(_xlfn.TEXTAFTER(getmp3[[#This Row],[description]],CHAR(10)&amp;"Video:"),CHAR(10))</f>
        <v>#N/A</v>
      </c>
      <c r="Q522" s="1" t="e">
        <f>HYPERLINK(_xlfn.TEXTBEFORE(_xlfn.TEXTAFTER(getmp3[[#This Row],[description]],"YouTube Music:"),CHAR(10)))</f>
        <v>#N/A</v>
      </c>
      <c r="R522" s="1" t="e">
        <f>HYPERLINK(_xlfn.TEXTBEFORE(_xlfn.TEXTAFTER(getmp3[[#This Row],[description]],"Spotify:"),CHAR(10)))</f>
        <v>#N/A</v>
      </c>
      <c r="S522" s="1" t="e">
        <f>HYPERLINK(_xlfn.TEXTBEFORE(_xlfn.TEXTAFTER(getmp3[[#This Row],[description]],"Apple Music:"),CHAR(10)))</f>
        <v>#N/A</v>
      </c>
      <c r="T522" s="1" t="e">
        <f>HYPERLINK(_xlfn.TEXTBEFORE(_xlfn.TEXTAFTER(getmp3[[#This Row],[description]], "JioSaavn:"),CHAR(10)))</f>
        <v>#N/A</v>
      </c>
      <c r="U522" s="1" t="e">
        <f>HYPERLINK(_xlfn.TEXTBEFORE(_xlfn.TEXTAFTER(getmp3[[#This Row],[description]], "Instagram Reel:"),CHAR(10)))</f>
        <v>#N/A</v>
      </c>
    </row>
    <row r="523" spans="1:21" x14ac:dyDescent="0.3">
      <c r="A523" t="s">
        <v>11</v>
      </c>
      <c r="B523" t="s">
        <v>3728</v>
      </c>
      <c r="C523" t="s">
        <v>3729</v>
      </c>
      <c r="D523" t="s">
        <v>3727</v>
      </c>
      <c r="E523" t="s">
        <v>3731</v>
      </c>
      <c r="F523" t="s">
        <v>1040</v>
      </c>
      <c r="G523" t="s">
        <v>3732</v>
      </c>
      <c r="H523" t="s">
        <v>3733</v>
      </c>
      <c r="I523" t="s">
        <v>3734</v>
      </c>
      <c r="J523" t="str" cm="1">
        <f t="array" ref="J5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3" t="str">
        <f>_xlfn.TEXTBEFORE(getmp3[[#This Row],[Title]],{":","(","-"})</f>
        <v xml:space="preserve">Ravan Ravan Hoon Main </v>
      </c>
      <c r="L523" t="str">
        <f>_xlfn.TEXTBEFORE(_xlfn.TEXTAFTER(getmp3[[#This Row],[description]],{"Singer:","Artist:","Singer &amp; Lyrics:","Singer/Lyrics:","Singer","Singer :"}),CHAR(10))</f>
        <v xml:space="preserve"> Rock D</v>
      </c>
      <c r="M523" t="str" cm="1">
        <f t="array" ref="M5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Rock D</v>
      </c>
      <c r="N523" t="e">
        <f>_xlfn.TEXTBEFORE(_xlfn.TEXTAFTER(getmp3[[#This Row],[description]],"Composer:"),CHAR(10))</f>
        <v>#N/A</v>
      </c>
      <c r="O523" t="str">
        <f>_xlfn.TEXTBEFORE(_xlfn.TEXTAFTER(getmp3[[#This Row],[description]],CHAR(10)&amp;"Music :"),CHAR(10))</f>
        <v xml:space="preserve"> Rock D &amp; Lucky Dj</v>
      </c>
      <c r="P523" t="e">
        <f>_xlfn.TEXTBEFORE(_xlfn.TEXTAFTER(getmp3[[#This Row],[description]],CHAR(10)&amp;"Video:"),CHAR(10))</f>
        <v>#N/A</v>
      </c>
      <c r="Q523" s="1" t="e">
        <f>HYPERLINK(_xlfn.TEXTBEFORE(_xlfn.TEXTAFTER(getmp3[[#This Row],[description]],"YouTube Music:"),CHAR(10)))</f>
        <v>#N/A</v>
      </c>
      <c r="R523" s="1" t="e">
        <f>HYPERLINK(_xlfn.TEXTBEFORE(_xlfn.TEXTAFTER(getmp3[[#This Row],[description]],"Spotify:"),CHAR(10)))</f>
        <v>#N/A</v>
      </c>
      <c r="S523" s="1" t="e">
        <f>HYPERLINK(_xlfn.TEXTBEFORE(_xlfn.TEXTAFTER(getmp3[[#This Row],[description]],"Apple Music:"),CHAR(10)))</f>
        <v>#N/A</v>
      </c>
      <c r="T523" s="1" t="e">
        <f>HYPERLINK(_xlfn.TEXTBEFORE(_xlfn.TEXTAFTER(getmp3[[#This Row],[description]], "JioSaavn:"),CHAR(10)))</f>
        <v>#N/A</v>
      </c>
      <c r="U523" s="1" t="e">
        <f>HYPERLINK(_xlfn.TEXTBEFORE(_xlfn.TEXTAFTER(getmp3[[#This Row],[description]], "Instagram Reel:"),CHAR(10)))</f>
        <v>#N/A</v>
      </c>
    </row>
    <row r="524" spans="1:21" x14ac:dyDescent="0.3">
      <c r="A524" t="s">
        <v>11</v>
      </c>
      <c r="B524" t="s">
        <v>3736</v>
      </c>
      <c r="C524" t="s">
        <v>3737</v>
      </c>
      <c r="D524" t="s">
        <v>3735</v>
      </c>
      <c r="E524" t="s">
        <v>16</v>
      </c>
      <c r="F524" t="s">
        <v>3739</v>
      </c>
      <c r="G524" t="s">
        <v>3740</v>
      </c>
      <c r="H524" t="s">
        <v>3741</v>
      </c>
      <c r="I524" t="s">
        <v>3742</v>
      </c>
      <c r="J524" t="str" cm="1">
        <f t="array" ref="J5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4" t="str">
        <f>_xlfn.TEXTBEFORE(getmp3[[#This Row],[Title]],{":","(","-"})</f>
        <v xml:space="preserve">Rona </v>
      </c>
      <c r="L524" t="str">
        <f>_xlfn.TEXTBEFORE(_xlfn.TEXTAFTER(getmp3[[#This Row],[description]],{"Singer:","Artist:","Singer &amp; Lyrics:","Singer/Lyrics:","Singer","Singer :"}),CHAR(10))</f>
        <v xml:space="preserve"> Karan Randhawa</v>
      </c>
      <c r="M524" t="str" cm="1">
        <f t="array" ref="M5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Mandeep</v>
      </c>
      <c r="N524" t="e">
        <f>_xlfn.TEXTBEFORE(_xlfn.TEXTAFTER(getmp3[[#This Row],[description]],"Composer:"),CHAR(10))</f>
        <v>#N/A</v>
      </c>
      <c r="O524" t="str">
        <f>_xlfn.TEXTBEFORE(_xlfn.TEXTAFTER(getmp3[[#This Row],[description]],CHAR(10)&amp;"Music :"),CHAR(10))</f>
        <v xml:space="preserve"> Rajah Maan</v>
      </c>
      <c r="P524" t="e">
        <f>_xlfn.TEXTBEFORE(_xlfn.TEXTAFTER(getmp3[[#This Row],[description]],CHAR(10)&amp;"Video:"),CHAR(10))</f>
        <v>#N/A</v>
      </c>
      <c r="Q524" s="1" t="e">
        <f>HYPERLINK(_xlfn.TEXTBEFORE(_xlfn.TEXTAFTER(getmp3[[#This Row],[description]],"YouTube Music:"),CHAR(10)))</f>
        <v>#N/A</v>
      </c>
      <c r="R524" s="1" t="e">
        <f>HYPERLINK(_xlfn.TEXTBEFORE(_xlfn.TEXTAFTER(getmp3[[#This Row],[description]],"Spotify:"),CHAR(10)))</f>
        <v>#N/A</v>
      </c>
      <c r="S524" s="1" t="e">
        <f>HYPERLINK(_xlfn.TEXTBEFORE(_xlfn.TEXTAFTER(getmp3[[#This Row],[description]],"Apple Music:"),CHAR(10)))</f>
        <v>#N/A</v>
      </c>
      <c r="T524" s="1" t="e">
        <f>HYPERLINK(_xlfn.TEXTBEFORE(_xlfn.TEXTAFTER(getmp3[[#This Row],[description]], "JioSaavn:"),CHAR(10)))</f>
        <v>#N/A</v>
      </c>
      <c r="U524" s="1" t="e">
        <f>HYPERLINK(_xlfn.TEXTBEFORE(_xlfn.TEXTAFTER(getmp3[[#This Row],[description]], "Instagram Reel:"),CHAR(10)))</f>
        <v>#N/A</v>
      </c>
    </row>
    <row r="525" spans="1:21" x14ac:dyDescent="0.3">
      <c r="A525" t="s">
        <v>11</v>
      </c>
      <c r="B525" t="s">
        <v>3744</v>
      </c>
      <c r="C525" t="s">
        <v>3745</v>
      </c>
      <c r="D525" t="s">
        <v>3743</v>
      </c>
      <c r="E525" t="s">
        <v>16</v>
      </c>
      <c r="F525" t="s">
        <v>908</v>
      </c>
      <c r="G525" t="s">
        <v>3747</v>
      </c>
      <c r="H525" t="s">
        <v>3748</v>
      </c>
      <c r="I525" t="s">
        <v>3749</v>
      </c>
      <c r="J525" t="str" cm="1">
        <f t="array" ref="J5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5" t="str">
        <f>_xlfn.TEXTBEFORE(getmp3[[#This Row],[Title]],{":","(","-"})</f>
        <v xml:space="preserve">Kabba Subaah </v>
      </c>
      <c r="L525" t="str">
        <f>_xlfn.TEXTBEFORE(_xlfn.TEXTAFTER(getmp3[[#This Row],[description]],{"Singer:","Artist:","Singer &amp; Lyrics:","Singer/Lyrics :","Singer","Singer :"}),CHAR(10))</f>
        <v xml:space="preserve"> Deep Dosanjh</v>
      </c>
      <c r="M525" t="str" cm="1">
        <f t="array" ref="M5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Deep Dosanjh</v>
      </c>
      <c r="N525" t="e">
        <f>_xlfn.TEXTBEFORE(_xlfn.TEXTAFTER(getmp3[[#This Row],[description]],"Composer:"),CHAR(10))</f>
        <v>#N/A</v>
      </c>
      <c r="O525" t="e">
        <f>_xlfn.TEXTBEFORE(_xlfn.TEXTAFTER(getmp3[[#This Row],[description]],CHAR(10)&amp;"Music :"),CHAR(10))</f>
        <v>#N/A</v>
      </c>
      <c r="P525" t="e">
        <f>_xlfn.TEXTBEFORE(_xlfn.TEXTAFTER(getmp3[[#This Row],[description]],CHAR(10)&amp;"Video:"),CHAR(10))</f>
        <v>#N/A</v>
      </c>
      <c r="Q525" s="1" t="e">
        <f>HYPERLINK(_xlfn.TEXTBEFORE(_xlfn.TEXTAFTER(getmp3[[#This Row],[description]],"YouTube Music:"),CHAR(10)))</f>
        <v>#N/A</v>
      </c>
      <c r="R525" s="1" t="e">
        <f>HYPERLINK(_xlfn.TEXTBEFORE(_xlfn.TEXTAFTER(getmp3[[#This Row],[description]],"Spotify:"),CHAR(10)))</f>
        <v>#N/A</v>
      </c>
      <c r="S525" s="1" t="e">
        <f>HYPERLINK(_xlfn.TEXTBEFORE(_xlfn.TEXTAFTER(getmp3[[#This Row],[description]],"Apple Music:"),CHAR(10)))</f>
        <v>#N/A</v>
      </c>
      <c r="T525" s="1" t="e">
        <f>HYPERLINK(_xlfn.TEXTBEFORE(_xlfn.TEXTAFTER(getmp3[[#This Row],[description]], "JioSaavn:"),CHAR(10)))</f>
        <v>#N/A</v>
      </c>
      <c r="U525" s="1" t="e">
        <f>HYPERLINK(_xlfn.TEXTBEFORE(_xlfn.TEXTAFTER(getmp3[[#This Row],[description]], "Instagram Reel:"),CHAR(10)))</f>
        <v>#N/A</v>
      </c>
    </row>
    <row r="526" spans="1:21" x14ac:dyDescent="0.3">
      <c r="A526" t="s">
        <v>11</v>
      </c>
      <c r="B526" t="s">
        <v>3751</v>
      </c>
      <c r="C526" t="s">
        <v>3752</v>
      </c>
      <c r="D526" t="s">
        <v>3750</v>
      </c>
      <c r="E526" t="s">
        <v>16</v>
      </c>
      <c r="F526" t="s">
        <v>3754</v>
      </c>
      <c r="G526" t="s">
        <v>3755</v>
      </c>
      <c r="H526" t="s">
        <v>3756</v>
      </c>
      <c r="I526" t="s">
        <v>3757</v>
      </c>
      <c r="J526" t="str" cm="1">
        <f t="array" ref="J5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6" t="str">
        <f>_xlfn.TEXTBEFORE(getmp3[[#This Row],[Title]],{":","(","-"})</f>
        <v xml:space="preserve">Doori </v>
      </c>
      <c r="L526" t="str">
        <f>_xlfn.TEXTBEFORE(_xlfn.TEXTAFTER(getmp3[[#This Row],[description]],{"Singer:","Artist:","Singer &amp; Lyrics:","Singer/Lyrics:","Singer","Singer :"}),CHAR(10))</f>
        <v xml:space="preserve"> Harinder Samra</v>
      </c>
      <c r="M526" t="str" cm="1">
        <f t="array" ref="M5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26" t="e">
        <f>_xlfn.TEXTBEFORE(_xlfn.TEXTAFTER(getmp3[[#This Row],[description]],"Composer:"),CHAR(10))</f>
        <v>#N/A</v>
      </c>
      <c r="O526" t="str">
        <f>_xlfn.TEXTBEFORE(_xlfn.TEXTAFTER(getmp3[[#This Row],[description]],CHAR(10)&amp;"Music :"),CHAR(10))</f>
        <v xml:space="preserve"> Dream Boy</v>
      </c>
      <c r="P526" t="e">
        <f>_xlfn.TEXTBEFORE(_xlfn.TEXTAFTER(getmp3[[#This Row],[description]],CHAR(10)&amp;"Video:"),CHAR(10))</f>
        <v>#N/A</v>
      </c>
      <c r="Q526" s="1" t="e">
        <f>HYPERLINK(_xlfn.TEXTBEFORE(_xlfn.TEXTAFTER(getmp3[[#This Row],[description]],"YouTube Music:"),CHAR(10)))</f>
        <v>#N/A</v>
      </c>
      <c r="R526" s="1" t="e">
        <f>HYPERLINK(_xlfn.TEXTBEFORE(_xlfn.TEXTAFTER(getmp3[[#This Row],[description]],"Spotify:"),CHAR(10)))</f>
        <v>#N/A</v>
      </c>
      <c r="S526" s="1" t="e">
        <f>HYPERLINK(_xlfn.TEXTBEFORE(_xlfn.TEXTAFTER(getmp3[[#This Row],[description]],"Apple Music:"),CHAR(10)))</f>
        <v>#N/A</v>
      </c>
      <c r="T526" s="1" t="e">
        <f>HYPERLINK(_xlfn.TEXTBEFORE(_xlfn.TEXTAFTER(getmp3[[#This Row],[description]], "JioSaavn:"),CHAR(10)))</f>
        <v>#N/A</v>
      </c>
      <c r="U526" s="1" t="e">
        <f>HYPERLINK(_xlfn.TEXTBEFORE(_xlfn.TEXTAFTER(getmp3[[#This Row],[description]], "Instagram Reel:"),CHAR(10)))</f>
        <v>#N/A</v>
      </c>
    </row>
    <row r="527" spans="1:21" x14ac:dyDescent="0.3">
      <c r="A527" t="s">
        <v>11</v>
      </c>
      <c r="B527" t="s">
        <v>3759</v>
      </c>
      <c r="C527" t="s">
        <v>3760</v>
      </c>
      <c r="D527" t="s">
        <v>3758</v>
      </c>
      <c r="E527" t="s">
        <v>16</v>
      </c>
      <c r="F527" t="s">
        <v>1861</v>
      </c>
      <c r="G527" t="s">
        <v>3762</v>
      </c>
      <c r="H527" t="s">
        <v>3763</v>
      </c>
      <c r="I527" t="s">
        <v>3764</v>
      </c>
      <c r="J527" t="str" cm="1">
        <f t="array" ref="J5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7" t="str">
        <f>_xlfn.TEXTBEFORE(getmp3[[#This Row],[Title]],{":","(","-"})</f>
        <v xml:space="preserve">Gulaab </v>
      </c>
      <c r="L527" t="str">
        <f>_xlfn.TEXTBEFORE(_xlfn.TEXTAFTER(getmp3[[#This Row],[description]],{"Singer:","Artist:","Singer &amp; Lyrics:","Singer/Lyrics:","Singer","Singer :"}),CHAR(10))</f>
        <v xml:space="preserve"> Harinder Samra</v>
      </c>
      <c r="M527" t="str" cm="1">
        <f t="array" ref="M5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27" t="e">
        <f>_xlfn.TEXTBEFORE(_xlfn.TEXTAFTER(getmp3[[#This Row],[description]],"Composer:"),CHAR(10))</f>
        <v>#N/A</v>
      </c>
      <c r="O527" t="str">
        <f>_xlfn.TEXTBEFORE(_xlfn.TEXTAFTER(getmp3[[#This Row],[description]],CHAR(10)&amp;"Music :"),CHAR(10))</f>
        <v xml:space="preserve"> Dream Boy</v>
      </c>
      <c r="P527" t="e">
        <f>_xlfn.TEXTBEFORE(_xlfn.TEXTAFTER(getmp3[[#This Row],[description]],CHAR(10)&amp;"Video:"),CHAR(10))</f>
        <v>#N/A</v>
      </c>
      <c r="Q527" s="1" t="e">
        <f>HYPERLINK(_xlfn.TEXTBEFORE(_xlfn.TEXTAFTER(getmp3[[#This Row],[description]],"YouTube Music:"),CHAR(10)))</f>
        <v>#N/A</v>
      </c>
      <c r="R527" s="1" t="e">
        <f>HYPERLINK(_xlfn.TEXTBEFORE(_xlfn.TEXTAFTER(getmp3[[#This Row],[description]],"Spotify:"),CHAR(10)))</f>
        <v>#N/A</v>
      </c>
      <c r="S527" s="1" t="e">
        <f>HYPERLINK(_xlfn.TEXTBEFORE(_xlfn.TEXTAFTER(getmp3[[#This Row],[description]],"Apple Music:"),CHAR(10)))</f>
        <v>#N/A</v>
      </c>
      <c r="T527" s="1" t="e">
        <f>HYPERLINK(_xlfn.TEXTBEFORE(_xlfn.TEXTAFTER(getmp3[[#This Row],[description]], "JioSaavn:"),CHAR(10)))</f>
        <v>#N/A</v>
      </c>
      <c r="U527" s="1" t="e">
        <f>HYPERLINK(_xlfn.TEXTBEFORE(_xlfn.TEXTAFTER(getmp3[[#This Row],[description]], "Instagram Reel:"),CHAR(10)))</f>
        <v>#N/A</v>
      </c>
    </row>
    <row r="528" spans="1:21" x14ac:dyDescent="0.3">
      <c r="A528" t="s">
        <v>11</v>
      </c>
      <c r="B528" t="s">
        <v>3766</v>
      </c>
      <c r="C528" t="s">
        <v>3767</v>
      </c>
      <c r="D528" t="s">
        <v>3765</v>
      </c>
      <c r="E528" t="s">
        <v>16</v>
      </c>
      <c r="F528" t="s">
        <v>270</v>
      </c>
      <c r="G528" t="s">
        <v>3769</v>
      </c>
      <c r="H528" t="s">
        <v>3770</v>
      </c>
      <c r="I528" t="s">
        <v>3771</v>
      </c>
      <c r="J528" t="str" cm="1">
        <f t="array" ref="J5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8" t="str">
        <f>_xlfn.TEXTBEFORE(getmp3[[#This Row],[Title]],{":","(","-"})</f>
        <v xml:space="preserve">Teriyaan Yaadan </v>
      </c>
      <c r="L528" t="str">
        <f>_xlfn.TEXTBEFORE(_xlfn.TEXTAFTER(getmp3[[#This Row],[description]],{"Singer:","Artist:","Singer &amp; Lyrics:","Singer/Lyrics:","Singer","Singer :"}),CHAR(10))</f>
        <v xml:space="preserve"> Sharry Nexus</v>
      </c>
      <c r="M528" t="str" cm="1">
        <f t="array" ref="M5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Harnek</v>
      </c>
      <c r="N528" t="e">
        <f>_xlfn.TEXTBEFORE(_xlfn.TEXTAFTER(getmp3[[#This Row],[description]],"Composer:"),CHAR(10))</f>
        <v>#N/A</v>
      </c>
      <c r="O528" t="str">
        <f>_xlfn.TEXTBEFORE(_xlfn.TEXTAFTER(getmp3[[#This Row],[description]],CHAR(10)&amp;"Music :"),CHAR(10))</f>
        <v xml:space="preserve"> Sharry Nexus</v>
      </c>
      <c r="P528" t="e">
        <f>_xlfn.TEXTBEFORE(_xlfn.TEXTAFTER(getmp3[[#This Row],[description]],CHAR(10)&amp;"Video:"),CHAR(10))</f>
        <v>#N/A</v>
      </c>
      <c r="Q528" s="1" t="e">
        <f>HYPERLINK(_xlfn.TEXTBEFORE(_xlfn.TEXTAFTER(getmp3[[#This Row],[description]],"YouTube Music:"),CHAR(10)))</f>
        <v>#N/A</v>
      </c>
      <c r="R528" s="1" t="e">
        <f>HYPERLINK(_xlfn.TEXTBEFORE(_xlfn.TEXTAFTER(getmp3[[#This Row],[description]],"Spotify:"),CHAR(10)))</f>
        <v>#N/A</v>
      </c>
      <c r="S528" s="1" t="e">
        <f>HYPERLINK(_xlfn.TEXTBEFORE(_xlfn.TEXTAFTER(getmp3[[#This Row],[description]],"Apple Music:"),CHAR(10)))</f>
        <v>#N/A</v>
      </c>
      <c r="T528" s="1" t="e">
        <f>HYPERLINK(_xlfn.TEXTBEFORE(_xlfn.TEXTAFTER(getmp3[[#This Row],[description]], "JioSaavn:"),CHAR(10)))</f>
        <v>#N/A</v>
      </c>
      <c r="U528" s="1" t="e">
        <f>HYPERLINK(_xlfn.TEXTBEFORE(_xlfn.TEXTAFTER(getmp3[[#This Row],[description]], "Instagram Reel:"),CHAR(10)))</f>
        <v>#N/A</v>
      </c>
    </row>
    <row r="529" spans="1:21" x14ac:dyDescent="0.3">
      <c r="A529" t="s">
        <v>11</v>
      </c>
      <c r="B529" t="s">
        <v>3773</v>
      </c>
      <c r="C529" t="s">
        <v>3774</v>
      </c>
      <c r="D529" t="s">
        <v>3772</v>
      </c>
      <c r="E529" t="s">
        <v>16</v>
      </c>
      <c r="F529" t="s">
        <v>222</v>
      </c>
      <c r="G529" t="s">
        <v>3776</v>
      </c>
      <c r="H529" t="s">
        <v>3777</v>
      </c>
      <c r="I529" t="s">
        <v>3778</v>
      </c>
      <c r="J529" t="str" cm="1">
        <f t="array" ref="J5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29" t="str">
        <f>_xlfn.TEXTBEFORE(getmp3[[#This Row],[Title]],{":","(","-"})</f>
        <v xml:space="preserve">O Bandeya </v>
      </c>
      <c r="L529" t="str">
        <f>_xlfn.TEXTBEFORE(_xlfn.TEXTAFTER(getmp3[[#This Row],[description]],{"Singer:","Artist:","Singer &amp; Lyrics:","Singer/Lyrics:","Singer","Singer :"}),CHAR(10))</f>
        <v xml:space="preserve"> Chetan</v>
      </c>
      <c r="M529" t="str" cm="1">
        <f t="array" ref="M5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529" t="e">
        <f>_xlfn.TEXTBEFORE(_xlfn.TEXTAFTER(getmp3[[#This Row],[description]],"Composer:"),CHAR(10))</f>
        <v>#N/A</v>
      </c>
      <c r="O529" t="str">
        <f>_xlfn.TEXTBEFORE(_xlfn.TEXTAFTER(getmp3[[#This Row],[description]],CHAR(10)&amp;"Music :"),CHAR(10))</f>
        <v xml:space="preserve"> Akash Jandu</v>
      </c>
      <c r="P529" t="e">
        <f>_xlfn.TEXTBEFORE(_xlfn.TEXTAFTER(getmp3[[#This Row],[description]],CHAR(10)&amp;"Video:"),CHAR(10))</f>
        <v>#N/A</v>
      </c>
      <c r="Q529" s="1" t="e">
        <f>HYPERLINK(_xlfn.TEXTBEFORE(_xlfn.TEXTAFTER(getmp3[[#This Row],[description]],"YouTube Music:"),CHAR(10)))</f>
        <v>#N/A</v>
      </c>
      <c r="R529" s="1" t="e">
        <f>HYPERLINK(_xlfn.TEXTBEFORE(_xlfn.TEXTAFTER(getmp3[[#This Row],[description]],"Spotify:"),CHAR(10)))</f>
        <v>#N/A</v>
      </c>
      <c r="S529" s="1" t="e">
        <f>HYPERLINK(_xlfn.TEXTBEFORE(_xlfn.TEXTAFTER(getmp3[[#This Row],[description]],"Apple Music:"),CHAR(10)))</f>
        <v>#N/A</v>
      </c>
      <c r="T529" s="1" t="e">
        <f>HYPERLINK(_xlfn.TEXTBEFORE(_xlfn.TEXTAFTER(getmp3[[#This Row],[description]], "JioSaavn:"),CHAR(10)))</f>
        <v>#N/A</v>
      </c>
      <c r="U529" s="1" t="e">
        <f>HYPERLINK(_xlfn.TEXTBEFORE(_xlfn.TEXTAFTER(getmp3[[#This Row],[description]], "Instagram Reel:"),CHAR(10)))</f>
        <v>#N/A</v>
      </c>
    </row>
    <row r="530" spans="1:21" x14ac:dyDescent="0.3">
      <c r="A530" t="s">
        <v>11</v>
      </c>
      <c r="B530" t="s">
        <v>3780</v>
      </c>
      <c r="C530" t="s">
        <v>3781</v>
      </c>
      <c r="D530" t="s">
        <v>3779</v>
      </c>
      <c r="E530" t="s">
        <v>16</v>
      </c>
      <c r="F530" t="s">
        <v>1204</v>
      </c>
      <c r="G530" t="s">
        <v>3783</v>
      </c>
      <c r="H530" t="s">
        <v>3784</v>
      </c>
      <c r="I530" t="s">
        <v>3785</v>
      </c>
      <c r="J530" t="str" cm="1">
        <f t="array" ref="J5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0" t="str">
        <f>_xlfn.TEXTBEFORE(getmp3[[#This Row],[Title]],{":","(","-"})</f>
        <v xml:space="preserve">Roots </v>
      </c>
      <c r="L530" t="str">
        <f>_xlfn.TEXTBEFORE(_xlfn.TEXTAFTER(getmp3[[#This Row],[description]],{"Singer:","Artist:","Singer &amp; Lyrics:","Singer/Lyrics:","Singer","Singer :"}),CHAR(10))</f>
        <v xml:space="preserve"> Harinder Samra</v>
      </c>
      <c r="M530" t="str" cm="1">
        <f t="array" ref="M5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0" t="e">
        <f>_xlfn.TEXTBEFORE(_xlfn.TEXTAFTER(getmp3[[#This Row],[description]],"Composer:"),CHAR(10))</f>
        <v>#N/A</v>
      </c>
      <c r="O530" t="str">
        <f>_xlfn.TEXTBEFORE(_xlfn.TEXTAFTER(getmp3[[#This Row],[description]],CHAR(10)&amp;"Music :"),CHAR(10))</f>
        <v xml:space="preserve"> Dream Boy</v>
      </c>
      <c r="P530" t="e">
        <f>_xlfn.TEXTBEFORE(_xlfn.TEXTAFTER(getmp3[[#This Row],[description]],CHAR(10)&amp;"Video:"),CHAR(10))</f>
        <v>#N/A</v>
      </c>
      <c r="Q530" s="1" t="e">
        <f>HYPERLINK(_xlfn.TEXTBEFORE(_xlfn.TEXTAFTER(getmp3[[#This Row],[description]],"YouTube Music:"),CHAR(10)))</f>
        <v>#N/A</v>
      </c>
      <c r="R530" s="1" t="e">
        <f>HYPERLINK(_xlfn.TEXTBEFORE(_xlfn.TEXTAFTER(getmp3[[#This Row],[description]],"Spotify:"),CHAR(10)))</f>
        <v>#N/A</v>
      </c>
      <c r="S530" s="1" t="e">
        <f>HYPERLINK(_xlfn.TEXTBEFORE(_xlfn.TEXTAFTER(getmp3[[#This Row],[description]],"Apple Music:"),CHAR(10)))</f>
        <v>#N/A</v>
      </c>
      <c r="T530" s="1" t="e">
        <f>HYPERLINK(_xlfn.TEXTBEFORE(_xlfn.TEXTAFTER(getmp3[[#This Row],[description]], "JioSaavn:"),CHAR(10)))</f>
        <v>#N/A</v>
      </c>
      <c r="U530" s="1" t="e">
        <f>HYPERLINK(_xlfn.TEXTBEFORE(_xlfn.TEXTAFTER(getmp3[[#This Row],[description]], "Instagram Reel:"),CHAR(10)))</f>
        <v>#N/A</v>
      </c>
    </row>
    <row r="531" spans="1:21" x14ac:dyDescent="0.3">
      <c r="A531" t="s">
        <v>11</v>
      </c>
      <c r="B531" t="s">
        <v>3787</v>
      </c>
      <c r="C531" t="s">
        <v>3788</v>
      </c>
      <c r="D531" t="s">
        <v>3786</v>
      </c>
      <c r="E531" t="s">
        <v>16</v>
      </c>
      <c r="F531" t="s">
        <v>1392</v>
      </c>
      <c r="G531" t="s">
        <v>3790</v>
      </c>
      <c r="H531" t="s">
        <v>3791</v>
      </c>
      <c r="I531" t="s">
        <v>3792</v>
      </c>
      <c r="J531" t="str" cm="1">
        <f t="array" ref="J5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1" t="str">
        <f>_xlfn.TEXTBEFORE(getmp3[[#This Row],[Title]],{":","(","-"})</f>
        <v xml:space="preserve">Fearless </v>
      </c>
      <c r="L531" t="str">
        <f>_xlfn.TEXTBEFORE(_xlfn.TEXTAFTER(getmp3[[#This Row],[description]],{"Singer:","Artist:","Singer &amp; Lyrics:","Singer/Lyrics:","Singer","Singer :"}),CHAR(10))</f>
        <v xml:space="preserve"> Harinder Samra</v>
      </c>
      <c r="M531" t="str" cm="1">
        <f t="array" ref="M5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1" t="e">
        <f>_xlfn.TEXTBEFORE(_xlfn.TEXTAFTER(getmp3[[#This Row],[description]],"Composer:"),CHAR(10))</f>
        <v>#N/A</v>
      </c>
      <c r="O531" t="str">
        <f>_xlfn.TEXTBEFORE(_xlfn.TEXTAFTER(getmp3[[#This Row],[description]],CHAR(10)&amp;"Music :"),CHAR(10))</f>
        <v xml:space="preserve"> Dream Boy</v>
      </c>
      <c r="P531" t="e">
        <f>_xlfn.TEXTBEFORE(_xlfn.TEXTAFTER(getmp3[[#This Row],[description]],CHAR(10)&amp;"Video:"),CHAR(10))</f>
        <v>#N/A</v>
      </c>
      <c r="Q531" s="1" t="e">
        <f>HYPERLINK(_xlfn.TEXTBEFORE(_xlfn.TEXTAFTER(getmp3[[#This Row],[description]],"YouTube Music:"),CHAR(10)))</f>
        <v>#N/A</v>
      </c>
      <c r="R531" s="1" t="e">
        <f>HYPERLINK(_xlfn.TEXTBEFORE(_xlfn.TEXTAFTER(getmp3[[#This Row],[description]],"Spotify:"),CHAR(10)))</f>
        <v>#N/A</v>
      </c>
      <c r="S531" s="1" t="e">
        <f>HYPERLINK(_xlfn.TEXTBEFORE(_xlfn.TEXTAFTER(getmp3[[#This Row],[description]],"Apple Music:"),CHAR(10)))</f>
        <v>#N/A</v>
      </c>
      <c r="T531" s="1" t="e">
        <f>HYPERLINK(_xlfn.TEXTBEFORE(_xlfn.TEXTAFTER(getmp3[[#This Row],[description]], "JioSaavn:"),CHAR(10)))</f>
        <v>#N/A</v>
      </c>
      <c r="U531" s="1" t="e">
        <f>HYPERLINK(_xlfn.TEXTBEFORE(_xlfn.TEXTAFTER(getmp3[[#This Row],[description]], "Instagram Reel:"),CHAR(10)))</f>
        <v>#N/A</v>
      </c>
    </row>
    <row r="532" spans="1:21" x14ac:dyDescent="0.3">
      <c r="A532" t="s">
        <v>11</v>
      </c>
      <c r="B532" t="s">
        <v>3794</v>
      </c>
      <c r="C532" t="s">
        <v>3795</v>
      </c>
      <c r="D532" t="s">
        <v>3793</v>
      </c>
      <c r="E532" t="s">
        <v>16</v>
      </c>
      <c r="F532" t="s">
        <v>153</v>
      </c>
      <c r="G532" t="s">
        <v>3797</v>
      </c>
      <c r="H532" t="s">
        <v>3798</v>
      </c>
      <c r="I532" t="s">
        <v>3799</v>
      </c>
      <c r="J532" t="str" cm="1">
        <f t="array" ref="J5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2" t="str">
        <f>_xlfn.TEXTBEFORE(getmp3[[#This Row],[Title]],{":","(","-"})</f>
        <v xml:space="preserve">Khyaal </v>
      </c>
      <c r="L532" t="str">
        <f>_xlfn.TEXTBEFORE(_xlfn.TEXTAFTER(getmp3[[#This Row],[description]],{"Singer:","Artist:","Singer &amp; Lyrics:","Singer/Lyrics:","Singer","Singer :"}),CHAR(10))</f>
        <v xml:space="preserve"> Harinder Samra</v>
      </c>
      <c r="M532" t="str" cm="1">
        <f t="array" ref="M5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2" t="e">
        <f>_xlfn.TEXTBEFORE(_xlfn.TEXTAFTER(getmp3[[#This Row],[description]],"Composer:"),CHAR(10))</f>
        <v>#N/A</v>
      </c>
      <c r="O532" t="str">
        <f>_xlfn.TEXTBEFORE(_xlfn.TEXTAFTER(getmp3[[#This Row],[description]],CHAR(10)&amp;"Music :"),CHAR(10))</f>
        <v xml:space="preserve"> Dream Boy</v>
      </c>
      <c r="P532" t="e">
        <f>_xlfn.TEXTBEFORE(_xlfn.TEXTAFTER(getmp3[[#This Row],[description]],CHAR(10)&amp;"Video:"),CHAR(10))</f>
        <v>#N/A</v>
      </c>
      <c r="Q532" s="1" t="e">
        <f>HYPERLINK(_xlfn.TEXTBEFORE(_xlfn.TEXTAFTER(getmp3[[#This Row],[description]],"YouTube Music:"),CHAR(10)))</f>
        <v>#N/A</v>
      </c>
      <c r="R532" s="1" t="e">
        <f>HYPERLINK(_xlfn.TEXTBEFORE(_xlfn.TEXTAFTER(getmp3[[#This Row],[description]],"Spotify:"),CHAR(10)))</f>
        <v>#N/A</v>
      </c>
      <c r="S532" s="1" t="e">
        <f>HYPERLINK(_xlfn.TEXTBEFORE(_xlfn.TEXTAFTER(getmp3[[#This Row],[description]],"Apple Music:"),CHAR(10)))</f>
        <v>#N/A</v>
      </c>
      <c r="T532" s="1" t="e">
        <f>HYPERLINK(_xlfn.TEXTBEFORE(_xlfn.TEXTAFTER(getmp3[[#This Row],[description]], "JioSaavn:"),CHAR(10)))</f>
        <v>#N/A</v>
      </c>
      <c r="U532" s="1" t="e">
        <f>HYPERLINK(_xlfn.TEXTBEFORE(_xlfn.TEXTAFTER(getmp3[[#This Row],[description]], "Instagram Reel:"),CHAR(10)))</f>
        <v>#N/A</v>
      </c>
    </row>
    <row r="533" spans="1:21" x14ac:dyDescent="0.3">
      <c r="A533" t="s">
        <v>11</v>
      </c>
      <c r="B533" t="s">
        <v>3801</v>
      </c>
      <c r="C533" t="s">
        <v>3802</v>
      </c>
      <c r="D533" t="s">
        <v>3800</v>
      </c>
      <c r="E533" t="s">
        <v>16</v>
      </c>
      <c r="F533" t="s">
        <v>3804</v>
      </c>
      <c r="G533" t="s">
        <v>3805</v>
      </c>
      <c r="H533" t="s">
        <v>3806</v>
      </c>
      <c r="I533" t="s">
        <v>3106</v>
      </c>
      <c r="J533" t="str" cm="1">
        <f t="array" ref="J5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3" t="str">
        <f>_xlfn.TEXTBEFORE(getmp3[[#This Row],[Title]],{":","(","-"})</f>
        <v xml:space="preserve">Nazara </v>
      </c>
      <c r="L533" t="str">
        <f>_xlfn.TEXTBEFORE(_xlfn.TEXTAFTER(getmp3[[#This Row],[description]],{"Singer:","Artist:","Singer &amp; Lyrics:","Singer/Lyrics:","Singer","Singer :"}),CHAR(10))</f>
        <v xml:space="preserve"> Harinder Samra</v>
      </c>
      <c r="M533" t="str" cm="1">
        <f t="array" ref="M5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3" t="e">
        <f>_xlfn.TEXTBEFORE(_xlfn.TEXTAFTER(getmp3[[#This Row],[description]],"Composer:"),CHAR(10))</f>
        <v>#N/A</v>
      </c>
      <c r="O533" t="str">
        <f>_xlfn.TEXTBEFORE(_xlfn.TEXTAFTER(getmp3[[#This Row],[description]],CHAR(10)&amp;"Music :"),CHAR(10))</f>
        <v xml:space="preserve"> Dream Boy</v>
      </c>
      <c r="P533" t="e">
        <f>_xlfn.TEXTBEFORE(_xlfn.TEXTAFTER(getmp3[[#This Row],[description]],CHAR(10)&amp;"Video:"),CHAR(10))</f>
        <v>#N/A</v>
      </c>
      <c r="Q533" s="1" t="e">
        <f>HYPERLINK(_xlfn.TEXTBEFORE(_xlfn.TEXTAFTER(getmp3[[#This Row],[description]],"YouTube Music:"),CHAR(10)))</f>
        <v>#N/A</v>
      </c>
      <c r="R533" s="1" t="e">
        <f>HYPERLINK(_xlfn.TEXTBEFORE(_xlfn.TEXTAFTER(getmp3[[#This Row],[description]],"Spotify:"),CHAR(10)))</f>
        <v>#N/A</v>
      </c>
      <c r="S533" s="1" t="e">
        <f>HYPERLINK(_xlfn.TEXTBEFORE(_xlfn.TEXTAFTER(getmp3[[#This Row],[description]],"Apple Music:"),CHAR(10)))</f>
        <v>#N/A</v>
      </c>
      <c r="T533" s="1" t="e">
        <f>HYPERLINK(_xlfn.TEXTBEFORE(_xlfn.TEXTAFTER(getmp3[[#This Row],[description]], "JioSaavn:"),CHAR(10)))</f>
        <v>#N/A</v>
      </c>
      <c r="U533" s="1" t="e">
        <f>HYPERLINK(_xlfn.TEXTBEFORE(_xlfn.TEXTAFTER(getmp3[[#This Row],[description]], "Instagram Reel:"),CHAR(10)))</f>
        <v>#N/A</v>
      </c>
    </row>
    <row r="534" spans="1:21" x14ac:dyDescent="0.3">
      <c r="A534" t="s">
        <v>11</v>
      </c>
      <c r="B534" t="s">
        <v>3808</v>
      </c>
      <c r="C534" t="s">
        <v>3809</v>
      </c>
      <c r="D534" t="s">
        <v>3807</v>
      </c>
      <c r="E534" t="s">
        <v>16</v>
      </c>
      <c r="F534" t="s">
        <v>1392</v>
      </c>
      <c r="G534" t="s">
        <v>3811</v>
      </c>
      <c r="H534" t="s">
        <v>3812</v>
      </c>
      <c r="I534" t="s">
        <v>3813</v>
      </c>
      <c r="J534" t="str" cm="1">
        <f t="array" ref="J5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4" t="str">
        <f>_xlfn.TEXTBEFORE(getmp3[[#This Row],[Title]],{":","(","-"})</f>
        <v xml:space="preserve">Jawani </v>
      </c>
      <c r="L534" t="str">
        <f>_xlfn.TEXTBEFORE(_xlfn.TEXTAFTER(getmp3[[#This Row],[description]],{"Singer:","Artist:","Singer &amp; Lyrics:","Singer/Lyrics:","Singer","Singer :"}),CHAR(10))</f>
        <v xml:space="preserve"> Harinder Samra</v>
      </c>
      <c r="M534" t="str" cm="1">
        <f t="array" ref="M5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4" t="e">
        <f>_xlfn.TEXTBEFORE(_xlfn.TEXTAFTER(getmp3[[#This Row],[description]],"Composer:"),CHAR(10))</f>
        <v>#N/A</v>
      </c>
      <c r="O534" t="str">
        <f>_xlfn.TEXTBEFORE(_xlfn.TEXTAFTER(getmp3[[#This Row],[description]],CHAR(10)&amp;"Music :"),CHAR(10))</f>
        <v xml:space="preserve"> Dream Boy</v>
      </c>
      <c r="P534" t="e">
        <f>_xlfn.TEXTBEFORE(_xlfn.TEXTAFTER(getmp3[[#This Row],[description]],CHAR(10)&amp;"Video:"),CHAR(10))</f>
        <v>#N/A</v>
      </c>
      <c r="Q534" s="1" t="e">
        <f>HYPERLINK(_xlfn.TEXTBEFORE(_xlfn.TEXTAFTER(getmp3[[#This Row],[description]],"YouTube Music:"),CHAR(10)))</f>
        <v>#N/A</v>
      </c>
      <c r="R534" s="1" t="e">
        <f>HYPERLINK(_xlfn.TEXTBEFORE(_xlfn.TEXTAFTER(getmp3[[#This Row],[description]],"Spotify:"),CHAR(10)))</f>
        <v>#N/A</v>
      </c>
      <c r="S534" s="1" t="e">
        <f>HYPERLINK(_xlfn.TEXTBEFORE(_xlfn.TEXTAFTER(getmp3[[#This Row],[description]],"Apple Music:"),CHAR(10)))</f>
        <v>#N/A</v>
      </c>
      <c r="T534" s="1" t="e">
        <f>HYPERLINK(_xlfn.TEXTBEFORE(_xlfn.TEXTAFTER(getmp3[[#This Row],[description]], "JioSaavn:"),CHAR(10)))</f>
        <v>#N/A</v>
      </c>
      <c r="U534" s="1" t="e">
        <f>HYPERLINK(_xlfn.TEXTBEFORE(_xlfn.TEXTAFTER(getmp3[[#This Row],[description]], "Instagram Reel:"),CHAR(10)))</f>
        <v>#N/A</v>
      </c>
    </row>
    <row r="535" spans="1:21" x14ac:dyDescent="0.3">
      <c r="A535" t="s">
        <v>11</v>
      </c>
      <c r="B535" t="s">
        <v>3815</v>
      </c>
      <c r="C535" t="s">
        <v>3816</v>
      </c>
      <c r="D535" t="s">
        <v>3814</v>
      </c>
      <c r="E535" t="s">
        <v>16</v>
      </c>
      <c r="F535" t="s">
        <v>415</v>
      </c>
      <c r="G535" t="s">
        <v>3818</v>
      </c>
      <c r="H535" t="s">
        <v>3819</v>
      </c>
      <c r="I535" t="s">
        <v>3820</v>
      </c>
      <c r="J535" t="str" cm="1">
        <f t="array" ref="J5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5" t="str">
        <f>_xlfn.TEXTBEFORE(getmp3[[#This Row],[Title]],{":","(","-"})</f>
        <v xml:space="preserve">Mulakaat </v>
      </c>
      <c r="L535" t="str">
        <f>_xlfn.TEXTBEFORE(_xlfn.TEXTAFTER(getmp3[[#This Row],[description]],{"Singer:","Artist:","Singer &amp; Lyrics:","Singer/Lyrics:","Singer","Singer :"}),CHAR(10))</f>
        <v xml:space="preserve"> Harinder Samra</v>
      </c>
      <c r="M535" t="str" cm="1">
        <f t="array" ref="M5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5" t="e">
        <f>_xlfn.TEXTBEFORE(_xlfn.TEXTAFTER(getmp3[[#This Row],[description]],"Composer:"),CHAR(10))</f>
        <v>#N/A</v>
      </c>
      <c r="O535" t="str">
        <f>_xlfn.TEXTBEFORE(_xlfn.TEXTAFTER(getmp3[[#This Row],[description]],CHAR(10)&amp;"Music :"),CHAR(10))</f>
        <v xml:space="preserve"> Dream Boy</v>
      </c>
      <c r="P535" t="e">
        <f>_xlfn.TEXTBEFORE(_xlfn.TEXTAFTER(getmp3[[#This Row],[description]],CHAR(10)&amp;"Video:"),CHAR(10))</f>
        <v>#N/A</v>
      </c>
      <c r="Q535" s="1" t="e">
        <f>HYPERLINK(_xlfn.TEXTBEFORE(_xlfn.TEXTAFTER(getmp3[[#This Row],[description]],"YouTube Music:"),CHAR(10)))</f>
        <v>#N/A</v>
      </c>
      <c r="R535" s="1" t="e">
        <f>HYPERLINK(_xlfn.TEXTBEFORE(_xlfn.TEXTAFTER(getmp3[[#This Row],[description]],"Spotify:"),CHAR(10)))</f>
        <v>#N/A</v>
      </c>
      <c r="S535" s="1" t="e">
        <f>HYPERLINK(_xlfn.TEXTBEFORE(_xlfn.TEXTAFTER(getmp3[[#This Row],[description]],"Apple Music:"),CHAR(10)))</f>
        <v>#N/A</v>
      </c>
      <c r="T535" s="1" t="e">
        <f>HYPERLINK(_xlfn.TEXTBEFORE(_xlfn.TEXTAFTER(getmp3[[#This Row],[description]], "JioSaavn:"),CHAR(10)))</f>
        <v>#N/A</v>
      </c>
      <c r="U535" s="1" t="e">
        <f>HYPERLINK(_xlfn.TEXTBEFORE(_xlfn.TEXTAFTER(getmp3[[#This Row],[description]], "Instagram Reel:"),CHAR(10)))</f>
        <v>#N/A</v>
      </c>
    </row>
    <row r="536" spans="1:21" x14ac:dyDescent="0.3">
      <c r="A536" t="s">
        <v>11</v>
      </c>
      <c r="B536" t="s">
        <v>3822</v>
      </c>
      <c r="C536" t="s">
        <v>3823</v>
      </c>
      <c r="D536" t="s">
        <v>3821</v>
      </c>
      <c r="E536" t="s">
        <v>16</v>
      </c>
      <c r="F536" t="s">
        <v>939</v>
      </c>
      <c r="G536" t="s">
        <v>3825</v>
      </c>
      <c r="H536" t="s">
        <v>3826</v>
      </c>
      <c r="I536" t="s">
        <v>3827</v>
      </c>
      <c r="J536" t="str" cm="1">
        <f t="array" ref="J5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6" t="str">
        <f>_xlfn.TEXTBEFORE(getmp3[[#This Row],[Title]],{":","(","-"})</f>
        <v xml:space="preserve">Dil Todne Se Pehle </v>
      </c>
      <c r="L536" t="str">
        <f>_xlfn.TEXTBEFORE(_xlfn.TEXTAFTER(getmp3[[#This Row],[description]],{"Singer:","Artist:","Singer &amp; Lyrics:","Singer/Lyrics:","Singer","Singer :"}),CHAR(10))</f>
        <v xml:space="preserve"> Jass Manak</v>
      </c>
      <c r="M536" t="str" cm="1">
        <f t="array" ref="M5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36" t="e">
        <f>_xlfn.TEXTBEFORE(_xlfn.TEXTAFTER(getmp3[[#This Row],[description]],"Composer:"),CHAR(10))</f>
        <v>#N/A</v>
      </c>
      <c r="O536" t="str">
        <f>_xlfn.TEXTBEFORE(_xlfn.TEXTAFTER(getmp3[[#This Row],[description]],CHAR(10)&amp;"Music :"),CHAR(10))</f>
        <v xml:space="preserve"> Sharry Nexus</v>
      </c>
      <c r="P536" t="e">
        <f>_xlfn.TEXTBEFORE(_xlfn.TEXTAFTER(getmp3[[#This Row],[description]],CHAR(10)&amp;"Video:"),CHAR(10))</f>
        <v>#N/A</v>
      </c>
      <c r="Q536" s="1" t="e">
        <f>HYPERLINK(_xlfn.TEXTBEFORE(_xlfn.TEXTAFTER(getmp3[[#This Row],[description]],"YouTube Music:"),CHAR(10)))</f>
        <v>#N/A</v>
      </c>
      <c r="R536" s="1" t="e">
        <f>HYPERLINK(_xlfn.TEXTBEFORE(_xlfn.TEXTAFTER(getmp3[[#This Row],[description]],"Spotify:"),CHAR(10)))</f>
        <v>#N/A</v>
      </c>
      <c r="S536" s="1" t="e">
        <f>HYPERLINK(_xlfn.TEXTBEFORE(_xlfn.TEXTAFTER(getmp3[[#This Row],[description]],"Apple Music:"),CHAR(10)))</f>
        <v>#N/A</v>
      </c>
      <c r="T536" s="1" t="e">
        <f>HYPERLINK(_xlfn.TEXTBEFORE(_xlfn.TEXTAFTER(getmp3[[#This Row],[description]], "JioSaavn:"),CHAR(10)))</f>
        <v>#N/A</v>
      </c>
      <c r="U536" s="1" t="e">
        <f>HYPERLINK(_xlfn.TEXTBEFORE(_xlfn.TEXTAFTER(getmp3[[#This Row],[description]], "Instagram Reel:"),CHAR(10)))</f>
        <v>#N/A</v>
      </c>
    </row>
    <row r="537" spans="1:21" x14ac:dyDescent="0.3">
      <c r="A537" t="s">
        <v>11</v>
      </c>
      <c r="B537" t="s">
        <v>3829</v>
      </c>
      <c r="C537" t="s">
        <v>3830</v>
      </c>
      <c r="D537" t="s">
        <v>3828</v>
      </c>
      <c r="E537" t="s">
        <v>3832</v>
      </c>
      <c r="F537" t="s">
        <v>3833</v>
      </c>
      <c r="G537" t="s">
        <v>3834</v>
      </c>
      <c r="H537" t="s">
        <v>3835</v>
      </c>
      <c r="I537" t="s">
        <v>2044</v>
      </c>
      <c r="J537" t="str" cm="1">
        <f t="array" ref="J5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7" t="str">
        <f>_xlfn.TEXTBEFORE(getmp3[[#This Row],[Title]],{":","(","-"})</f>
        <v xml:space="preserve">Roots </v>
      </c>
      <c r="L537" t="str">
        <f>_xlfn.TEXTBEFORE(_xlfn.TEXTAFTER(getmp3[[#This Row],[description]],{"Singer:","Artist:","Singer &amp; Lyrics:","Singer/Lyrics:","Singer","Singer :"}),CHAR(10))</f>
        <v xml:space="preserve"> Harinder Samra</v>
      </c>
      <c r="M537" t="str" cm="1">
        <f t="array" ref="M5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7" t="e">
        <f>_xlfn.TEXTBEFORE(_xlfn.TEXTAFTER(getmp3[[#This Row],[description]],"Composer:"),CHAR(10))</f>
        <v>#N/A</v>
      </c>
      <c r="O537" t="str">
        <f>_xlfn.TEXTBEFORE(_xlfn.TEXTAFTER(getmp3[[#This Row],[description]],CHAR(10)&amp;"Music :"),CHAR(10))</f>
        <v xml:space="preserve"> Dream Boy</v>
      </c>
      <c r="P537" t="e">
        <f>_xlfn.TEXTBEFORE(_xlfn.TEXTAFTER(getmp3[[#This Row],[description]],CHAR(10)&amp;"Video:"),CHAR(10))</f>
        <v>#N/A</v>
      </c>
      <c r="Q537" s="1" t="e">
        <f>HYPERLINK(_xlfn.TEXTBEFORE(_xlfn.TEXTAFTER(getmp3[[#This Row],[description]],"YouTube Music:"),CHAR(10)))</f>
        <v>#N/A</v>
      </c>
      <c r="R537" s="1" t="e">
        <f>HYPERLINK(_xlfn.TEXTBEFORE(_xlfn.TEXTAFTER(getmp3[[#This Row],[description]],"Spotify:"),CHAR(10)))</f>
        <v>#N/A</v>
      </c>
      <c r="S537" s="1" t="e">
        <f>HYPERLINK(_xlfn.TEXTBEFORE(_xlfn.TEXTAFTER(getmp3[[#This Row],[description]],"Apple Music:"),CHAR(10)))</f>
        <v>#N/A</v>
      </c>
      <c r="T537" s="1" t="e">
        <f>HYPERLINK(_xlfn.TEXTBEFORE(_xlfn.TEXTAFTER(getmp3[[#This Row],[description]], "JioSaavn:"),CHAR(10)))</f>
        <v>#N/A</v>
      </c>
      <c r="U537" s="1" t="e">
        <f>HYPERLINK(_xlfn.TEXTBEFORE(_xlfn.TEXTAFTER(getmp3[[#This Row],[description]], "Instagram Reel:"),CHAR(10)))</f>
        <v>#N/A</v>
      </c>
    </row>
    <row r="538" spans="1:21" x14ac:dyDescent="0.3">
      <c r="A538" t="s">
        <v>11</v>
      </c>
      <c r="B538" t="s">
        <v>3837</v>
      </c>
      <c r="C538" t="s">
        <v>3838</v>
      </c>
      <c r="D538" t="s">
        <v>3836</v>
      </c>
      <c r="E538" t="s">
        <v>16</v>
      </c>
      <c r="F538" t="s">
        <v>41</v>
      </c>
      <c r="G538" t="s">
        <v>3840</v>
      </c>
      <c r="H538" t="s">
        <v>3841</v>
      </c>
      <c r="I538" t="s">
        <v>1724</v>
      </c>
      <c r="J538" t="str" cm="1">
        <f t="array" ref="J5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8" t="str">
        <f>_xlfn.TEXTBEFORE(getmp3[[#This Row],[Title]],{":","(","-"})</f>
        <v xml:space="preserve">Makhaul </v>
      </c>
      <c r="L538" t="str">
        <f>_xlfn.TEXTBEFORE(_xlfn.TEXTAFTER(getmp3[[#This Row],[description]],{"Singer:","Artist:","Singer &amp; Lyrics:","Singer/Lyrics:","Singer","Singer :"}),CHAR(10))</f>
        <v xml:space="preserve"> Harinder Samra</v>
      </c>
      <c r="M538" t="str" cm="1">
        <f t="array" ref="M5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538" t="e">
        <f>_xlfn.TEXTBEFORE(_xlfn.TEXTAFTER(getmp3[[#This Row],[description]],"Composer:"),CHAR(10))</f>
        <v>#N/A</v>
      </c>
      <c r="O538" t="str">
        <f>_xlfn.TEXTBEFORE(_xlfn.TEXTAFTER(getmp3[[#This Row],[description]],CHAR(10)&amp;"Music :"),CHAR(10))</f>
        <v xml:space="preserve"> Dream Boy </v>
      </c>
      <c r="P538" t="e">
        <f>_xlfn.TEXTBEFORE(_xlfn.TEXTAFTER(getmp3[[#This Row],[description]],CHAR(10)&amp;"Video:"),CHAR(10))</f>
        <v>#N/A</v>
      </c>
      <c r="Q538" s="1" t="e">
        <f>HYPERLINK(_xlfn.TEXTBEFORE(_xlfn.TEXTAFTER(getmp3[[#This Row],[description]],"YouTube Music:"),CHAR(10)))</f>
        <v>#N/A</v>
      </c>
      <c r="R538" s="1" t="e">
        <f>HYPERLINK(_xlfn.TEXTBEFORE(_xlfn.TEXTAFTER(getmp3[[#This Row],[description]],"Spotify:"),CHAR(10)))</f>
        <v>#N/A</v>
      </c>
      <c r="S538" s="1" t="e">
        <f>HYPERLINK(_xlfn.TEXTBEFORE(_xlfn.TEXTAFTER(getmp3[[#This Row],[description]],"Apple Music:"),CHAR(10)))</f>
        <v>#N/A</v>
      </c>
      <c r="T538" s="1" t="e">
        <f>HYPERLINK(_xlfn.TEXTBEFORE(_xlfn.TEXTAFTER(getmp3[[#This Row],[description]], "JioSaavn:"),CHAR(10)))</f>
        <v>#N/A</v>
      </c>
      <c r="U538" s="1" t="e">
        <f>HYPERLINK(_xlfn.TEXTBEFORE(_xlfn.TEXTAFTER(getmp3[[#This Row],[description]], "Instagram Reel:"),CHAR(10)))</f>
        <v>#N/A</v>
      </c>
    </row>
    <row r="539" spans="1:21" x14ac:dyDescent="0.3">
      <c r="A539" t="s">
        <v>11</v>
      </c>
      <c r="B539" t="s">
        <v>3843</v>
      </c>
      <c r="C539" t="s">
        <v>3844</v>
      </c>
      <c r="D539" t="s">
        <v>3842</v>
      </c>
      <c r="E539" t="s">
        <v>16</v>
      </c>
      <c r="F539" t="s">
        <v>1713</v>
      </c>
      <c r="G539" t="s">
        <v>3846</v>
      </c>
      <c r="H539" t="s">
        <v>3847</v>
      </c>
      <c r="I539" t="s">
        <v>3848</v>
      </c>
      <c r="J539" t="str" cm="1">
        <f t="array" ref="J5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39" t="str">
        <f>_xlfn.TEXTBEFORE(getmp3[[#This Row],[Title]],{":","(","-"})</f>
        <v xml:space="preserve">Ki Fayda </v>
      </c>
      <c r="L539" t="str">
        <f>_xlfn.TEXTBEFORE(_xlfn.TEXTAFTER(getmp3[[#This Row],[description]],{"Singer:","Artist:","Singer &amp; Lyrics:","Singer/Lyrics:","Singer","Singer :"}),CHAR(10))</f>
        <v xml:space="preserve"> Musahib</v>
      </c>
      <c r="M539" t="str" cm="1">
        <f t="array" ref="M5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539" t="e">
        <f>_xlfn.TEXTBEFORE(_xlfn.TEXTAFTER(getmp3[[#This Row],[description]],"Composer:"),CHAR(10))</f>
        <v>#N/A</v>
      </c>
      <c r="O539" t="str">
        <f>_xlfn.TEXTBEFORE(_xlfn.TEXTAFTER(getmp3[[#This Row],[description]],CHAR(10)&amp;"Music :"),CHAR(10))</f>
        <v xml:space="preserve"> Sharry Nexus</v>
      </c>
      <c r="P539" t="e">
        <f>_xlfn.TEXTBEFORE(_xlfn.TEXTAFTER(getmp3[[#This Row],[description]],CHAR(10)&amp;"Video:"),CHAR(10))</f>
        <v>#N/A</v>
      </c>
      <c r="Q539" s="1" t="e">
        <f>HYPERLINK(_xlfn.TEXTBEFORE(_xlfn.TEXTAFTER(getmp3[[#This Row],[description]],"YouTube Music:"),CHAR(10)))</f>
        <v>#N/A</v>
      </c>
      <c r="R539" s="1" t="e">
        <f>HYPERLINK(_xlfn.TEXTBEFORE(_xlfn.TEXTAFTER(getmp3[[#This Row],[description]],"Spotify:"),CHAR(10)))</f>
        <v>#N/A</v>
      </c>
      <c r="S539" s="1" t="e">
        <f>HYPERLINK(_xlfn.TEXTBEFORE(_xlfn.TEXTAFTER(getmp3[[#This Row],[description]],"Apple Music:"),CHAR(10)))</f>
        <v>#N/A</v>
      </c>
      <c r="T539" s="1" t="e">
        <f>HYPERLINK(_xlfn.TEXTBEFORE(_xlfn.TEXTAFTER(getmp3[[#This Row],[description]], "JioSaavn:"),CHAR(10)))</f>
        <v>#N/A</v>
      </c>
      <c r="U539" s="1" t="e">
        <f>HYPERLINK(_xlfn.TEXTBEFORE(_xlfn.TEXTAFTER(getmp3[[#This Row],[description]], "Instagram Reel:"),CHAR(10)))</f>
        <v>#N/A</v>
      </c>
    </row>
    <row r="540" spans="1:21" x14ac:dyDescent="0.3">
      <c r="A540" t="s">
        <v>11</v>
      </c>
      <c r="B540" t="s">
        <v>3850</v>
      </c>
      <c r="C540" t="s">
        <v>3851</v>
      </c>
      <c r="D540" t="s">
        <v>3849</v>
      </c>
      <c r="E540" t="s">
        <v>16</v>
      </c>
      <c r="F540" t="s">
        <v>1914</v>
      </c>
      <c r="G540" t="s">
        <v>3853</v>
      </c>
      <c r="H540" t="s">
        <v>3854</v>
      </c>
      <c r="I540" t="s">
        <v>3855</v>
      </c>
      <c r="J540" t="str" cm="1">
        <f t="array" ref="J5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0" t="str">
        <f>_xlfn.TEXTBEFORE(getmp3[[#This Row],[Title]],{":","(","-"})</f>
        <v xml:space="preserve">Yaar Hasda </v>
      </c>
      <c r="L540" t="str">
        <f>_xlfn.TEXTBEFORE(_xlfn.TEXTAFTER(getmp3[[#This Row],[description]],{"Singer:","Artist:","Singer &amp; Lyrics:","Singer/Lyrics:","Singer","Singer :"}),CHAR(10))</f>
        <v xml:space="preserve"> Guri</v>
      </c>
      <c r="M540" t="str" cm="1">
        <f t="array" ref="M5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Laji Surapuria</v>
      </c>
      <c r="N540" t="e">
        <f>_xlfn.TEXTBEFORE(_xlfn.TEXTAFTER(getmp3[[#This Row],[description]],"Composer:"),CHAR(10))</f>
        <v>#N/A</v>
      </c>
      <c r="O540" t="str">
        <f>_xlfn.TEXTBEFORE(_xlfn.TEXTAFTER(getmp3[[#This Row],[description]],CHAR(10)&amp;"Music :"),CHAR(10))</f>
        <v xml:space="preserve"> Deep Jandu</v>
      </c>
      <c r="P540" t="e">
        <f>_xlfn.TEXTBEFORE(_xlfn.TEXTAFTER(getmp3[[#This Row],[description]],CHAR(10)&amp;"Video:"),CHAR(10))</f>
        <v>#N/A</v>
      </c>
      <c r="Q540" s="1" t="e">
        <f>HYPERLINK(_xlfn.TEXTBEFORE(_xlfn.TEXTAFTER(getmp3[[#This Row],[description]],"YouTube Music:"),CHAR(10)))</f>
        <v>#N/A</v>
      </c>
      <c r="R540" s="1" t="e">
        <f>HYPERLINK(_xlfn.TEXTBEFORE(_xlfn.TEXTAFTER(getmp3[[#This Row],[description]],"Spotify:"),CHAR(10)))</f>
        <v>#N/A</v>
      </c>
      <c r="S540" s="1" t="e">
        <f>HYPERLINK(_xlfn.TEXTBEFORE(_xlfn.TEXTAFTER(getmp3[[#This Row],[description]],"Apple Music:"),CHAR(10)))</f>
        <v>#N/A</v>
      </c>
      <c r="T540" s="1" t="e">
        <f>HYPERLINK(_xlfn.TEXTBEFORE(_xlfn.TEXTAFTER(getmp3[[#This Row],[description]], "JioSaavn:"),CHAR(10)))</f>
        <v>#N/A</v>
      </c>
      <c r="U540" s="1" t="e">
        <f>HYPERLINK(_xlfn.TEXTBEFORE(_xlfn.TEXTAFTER(getmp3[[#This Row],[description]], "Instagram Reel:"),CHAR(10)))</f>
        <v>#N/A</v>
      </c>
    </row>
    <row r="541" spans="1:21" x14ac:dyDescent="0.3">
      <c r="A541" t="s">
        <v>11</v>
      </c>
      <c r="B541" t="s">
        <v>3857</v>
      </c>
      <c r="C541" t="s">
        <v>1604</v>
      </c>
      <c r="D541" t="s">
        <v>3856</v>
      </c>
      <c r="E541" t="s">
        <v>16</v>
      </c>
      <c r="F541" t="s">
        <v>3153</v>
      </c>
      <c r="G541" t="s">
        <v>3859</v>
      </c>
      <c r="H541" t="s">
        <v>3860</v>
      </c>
      <c r="I541" t="s">
        <v>3861</v>
      </c>
      <c r="J541" t="str" cm="1">
        <f t="array" ref="J5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541" t="str">
        <f>_xlfn.TEXTBEFORE(getmp3[[#This Row],[Title]],{":","(","-"})</f>
        <v xml:space="preserve">Dolce Gabbana </v>
      </c>
      <c r="L541" t="e">
        <f>_xlfn.TEXTBEFORE(_xlfn.TEXTAFTER(getmp3[[#This Row],[description]],{"Singer:","Artist:","Singer &amp; Lyrics:","Singer/Lyrics:","Singer"}),CHAR(10))</f>
        <v>#N/A</v>
      </c>
      <c r="M541" t="str" cm="1">
        <f t="array" ref="M5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41" t="e">
        <f>_xlfn.TEXTBEFORE(_xlfn.TEXTAFTER(getmp3[[#This Row],[description]],"Composer:"),CHAR(10))</f>
        <v>#N/A</v>
      </c>
      <c r="O541" t="e">
        <f>_xlfn.TEXTBEFORE(_xlfn.TEXTAFTER(getmp3[[#This Row],[description]],CHAR(10)&amp;"Music :"),CHAR(10))</f>
        <v>#N/A</v>
      </c>
      <c r="P541" t="e">
        <f>_xlfn.TEXTBEFORE(_xlfn.TEXTAFTER(getmp3[[#This Row],[description]],CHAR(10)&amp;"Video:"),CHAR(10))</f>
        <v>#N/A</v>
      </c>
      <c r="Q541" s="1" t="e">
        <f>HYPERLINK(_xlfn.TEXTBEFORE(_xlfn.TEXTAFTER(getmp3[[#This Row],[description]],"YouTube Music:"),CHAR(10)))</f>
        <v>#N/A</v>
      </c>
      <c r="R541" s="1" t="e">
        <f>HYPERLINK(_xlfn.TEXTBEFORE(_xlfn.TEXTAFTER(getmp3[[#This Row],[description]],"Spotify:"),CHAR(10)))</f>
        <v>#N/A</v>
      </c>
      <c r="S541" s="1" t="e">
        <f>HYPERLINK(_xlfn.TEXTBEFORE(_xlfn.TEXTAFTER(getmp3[[#This Row],[description]],"Apple Music:"),CHAR(10)))</f>
        <v>#N/A</v>
      </c>
      <c r="T541" s="1" t="e">
        <f>HYPERLINK(_xlfn.TEXTBEFORE(_xlfn.TEXTAFTER(getmp3[[#This Row],[description]], "JioSaavn:"),CHAR(10)))</f>
        <v>#N/A</v>
      </c>
      <c r="U541" s="1" t="e">
        <f>HYPERLINK(_xlfn.TEXTBEFORE(_xlfn.TEXTAFTER(getmp3[[#This Row],[description]], "Instagram Reel:"),CHAR(10)))</f>
        <v>#N/A</v>
      </c>
    </row>
    <row r="542" spans="1:21" x14ac:dyDescent="0.3">
      <c r="A542" t="s">
        <v>11</v>
      </c>
      <c r="B542" t="s">
        <v>3863</v>
      </c>
      <c r="C542" t="s">
        <v>3864</v>
      </c>
      <c r="D542" t="s">
        <v>3862</v>
      </c>
      <c r="E542" t="s">
        <v>16</v>
      </c>
      <c r="F542" t="s">
        <v>3866</v>
      </c>
      <c r="G542" t="s">
        <v>3867</v>
      </c>
      <c r="H542" t="s">
        <v>3868</v>
      </c>
      <c r="I542" t="s">
        <v>3869</v>
      </c>
      <c r="J542" t="str" cm="1">
        <f t="array" ref="J5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2" t="str">
        <f>_xlfn.TEXTBEFORE(getmp3[[#This Row],[Title]],{":","(","-"})</f>
        <v xml:space="preserve">GURI </v>
      </c>
      <c r="L542" t="e">
        <f>_xlfn.TEXTBEFORE(_xlfn.TEXTAFTER(getmp3[[#This Row],[description]],{"Singer:","Artist:","Singer &amp; Lyrics:","Singer/Lyrics:","Singer"}),CHAR(10))</f>
        <v>#N/A</v>
      </c>
      <c r="M542" t="str" cm="1">
        <f t="array" ref="M5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42" t="e">
        <f>_xlfn.TEXTBEFORE(_xlfn.TEXTAFTER(getmp3[[#This Row],[description]],"Composer:"),CHAR(10))</f>
        <v>#N/A</v>
      </c>
      <c r="O542" t="e">
        <f>_xlfn.TEXTBEFORE(_xlfn.TEXTAFTER(getmp3[[#This Row],[description]],CHAR(10)&amp;"Music :"),CHAR(10))</f>
        <v>#N/A</v>
      </c>
      <c r="P542" t="e">
        <f>_xlfn.TEXTBEFORE(_xlfn.TEXTAFTER(getmp3[[#This Row],[description]],CHAR(10)&amp;"Video:"),CHAR(10))</f>
        <v>#N/A</v>
      </c>
      <c r="Q542" s="1" t="e">
        <f>HYPERLINK(_xlfn.TEXTBEFORE(_xlfn.TEXTAFTER(getmp3[[#This Row],[description]],"YouTube Music:"),CHAR(10)))</f>
        <v>#N/A</v>
      </c>
      <c r="R542" s="1" t="e">
        <f>HYPERLINK(_xlfn.TEXTBEFORE(_xlfn.TEXTAFTER(getmp3[[#This Row],[description]],"Spotify:"),CHAR(10)))</f>
        <v>#N/A</v>
      </c>
      <c r="S542" s="1" t="e">
        <f>HYPERLINK(_xlfn.TEXTBEFORE(_xlfn.TEXTAFTER(getmp3[[#This Row],[description]],"Apple Music:"),CHAR(10)))</f>
        <v>#N/A</v>
      </c>
      <c r="T542" s="1" t="e">
        <f>HYPERLINK(_xlfn.TEXTBEFORE(_xlfn.TEXTAFTER(getmp3[[#This Row],[description]], "JioSaavn:"),CHAR(10)))</f>
        <v>#N/A</v>
      </c>
      <c r="U542" s="1" t="e">
        <f>HYPERLINK(_xlfn.TEXTBEFORE(_xlfn.TEXTAFTER(getmp3[[#This Row],[description]], "Instagram Reel:"),CHAR(10)))</f>
        <v>#N/A</v>
      </c>
    </row>
    <row r="543" spans="1:21" x14ac:dyDescent="0.3">
      <c r="A543" t="s">
        <v>11</v>
      </c>
      <c r="B543" t="s">
        <v>3871</v>
      </c>
      <c r="C543" t="s">
        <v>3872</v>
      </c>
      <c r="D543" t="s">
        <v>3870</v>
      </c>
      <c r="E543" t="s">
        <v>16</v>
      </c>
      <c r="F543" t="s">
        <v>3874</v>
      </c>
      <c r="G543" t="s">
        <v>3875</v>
      </c>
      <c r="H543" t="s">
        <v>3876</v>
      </c>
      <c r="I543" t="s">
        <v>3877</v>
      </c>
      <c r="J543" t="str" cm="1">
        <f t="array" ref="J5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3" t="str">
        <f>_xlfn.TEXTBEFORE(getmp3[[#This Row],[Title]],{":","(","-"})</f>
        <v xml:space="preserve">Sikander 2 </v>
      </c>
      <c r="L543" t="e">
        <f>_xlfn.TEXTBEFORE(_xlfn.TEXTAFTER(getmp3[[#This Row],[description]],{"Singer:","Artist:","Singer &amp; Lyrics:","Singer/Lyrics:","Singer"}),CHAR(10))</f>
        <v>#N/A</v>
      </c>
      <c r="M543" t="str" cm="1">
        <f t="array" ref="M5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43" t="e">
        <f>_xlfn.TEXTBEFORE(_xlfn.TEXTAFTER(getmp3[[#This Row],[description]],"Composer:"),CHAR(10))</f>
        <v>#N/A</v>
      </c>
      <c r="O543" t="e">
        <f>_xlfn.TEXTBEFORE(_xlfn.TEXTAFTER(getmp3[[#This Row],[description]],CHAR(10)&amp;"Music :"),CHAR(10))</f>
        <v>#N/A</v>
      </c>
      <c r="P543" t="e">
        <f>_xlfn.TEXTBEFORE(_xlfn.TEXTAFTER(getmp3[[#This Row],[description]],CHAR(10)&amp;"Video:"),CHAR(10))</f>
        <v>#N/A</v>
      </c>
      <c r="Q543" s="1" t="e">
        <f>HYPERLINK(_xlfn.TEXTBEFORE(_xlfn.TEXTAFTER(getmp3[[#This Row],[description]],"YouTube Music:"),CHAR(10)))</f>
        <v>#N/A</v>
      </c>
      <c r="R543" s="1" t="e">
        <f>HYPERLINK(_xlfn.TEXTBEFORE(_xlfn.TEXTAFTER(getmp3[[#This Row],[description]],"Spotify:"),CHAR(10)))</f>
        <v>#N/A</v>
      </c>
      <c r="S543" s="1" t="e">
        <f>HYPERLINK(_xlfn.TEXTBEFORE(_xlfn.TEXTAFTER(getmp3[[#This Row],[description]],"Apple Music:"),CHAR(10)))</f>
        <v>#N/A</v>
      </c>
      <c r="T543" s="1" t="e">
        <f>HYPERLINK(_xlfn.TEXTBEFORE(_xlfn.TEXTAFTER(getmp3[[#This Row],[description]], "JioSaavn:"),CHAR(10)))</f>
        <v>#N/A</v>
      </c>
      <c r="U543" s="1" t="e">
        <f>HYPERLINK(_xlfn.TEXTBEFORE(_xlfn.TEXTAFTER(getmp3[[#This Row],[description]], "Instagram Reel:"),CHAR(10)))</f>
        <v>#N/A</v>
      </c>
    </row>
    <row r="544" spans="1:21" x14ac:dyDescent="0.3">
      <c r="A544" t="s">
        <v>11</v>
      </c>
      <c r="B544" t="s">
        <v>3879</v>
      </c>
      <c r="C544" t="s">
        <v>3880</v>
      </c>
      <c r="D544" t="s">
        <v>3878</v>
      </c>
      <c r="E544" t="s">
        <v>16</v>
      </c>
      <c r="F544" t="s">
        <v>554</v>
      </c>
      <c r="G544" t="s">
        <v>3882</v>
      </c>
      <c r="H544" t="s">
        <v>3883</v>
      </c>
      <c r="I544" t="s">
        <v>3884</v>
      </c>
      <c r="J544" t="str" cm="1">
        <f t="array" ref="J5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4" t="str">
        <f>_xlfn.TEXTBEFORE(getmp3[[#This Row],[Title]],{":","(","-"})</f>
        <v xml:space="preserve">Ladki Kamaal Ae </v>
      </c>
      <c r="L544" t="str">
        <f>_xlfn.TEXTBEFORE(_xlfn.TEXTAFTER(getmp3[[#This Row],[description]],{"Singer:","Artist:","Singer &amp; Lyrics:","Singer/Lyrics:","Singer","Singer :"}),CHAR(10))</f>
        <v xml:space="preserve"> Dr. J</v>
      </c>
      <c r="M544" t="str" cm="1">
        <f t="array" ref="M5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Nikk</v>
      </c>
      <c r="N544" t="e">
        <f>_xlfn.TEXTBEFORE(_xlfn.TEXTAFTER(getmp3[[#This Row],[description]],"Composer:"),CHAR(10))</f>
        <v>#N/A</v>
      </c>
      <c r="O544" t="str">
        <f>_xlfn.TEXTBEFORE(_xlfn.TEXTAFTER(getmp3[[#This Row],[description]],CHAR(10)&amp;"Music :"),CHAR(10))</f>
        <v xml:space="preserve"> Rox A </v>
      </c>
      <c r="P544" t="e">
        <f>_xlfn.TEXTBEFORE(_xlfn.TEXTAFTER(getmp3[[#This Row],[description]],CHAR(10)&amp;"Video:"),CHAR(10))</f>
        <v>#N/A</v>
      </c>
      <c r="Q544" s="1" t="e">
        <f>HYPERLINK(_xlfn.TEXTBEFORE(_xlfn.TEXTAFTER(getmp3[[#This Row],[description]],"YouTube Music:"),CHAR(10)))</f>
        <v>#N/A</v>
      </c>
      <c r="R544" s="1" t="e">
        <f>HYPERLINK(_xlfn.TEXTBEFORE(_xlfn.TEXTAFTER(getmp3[[#This Row],[description]],"Spotify:"),CHAR(10)))</f>
        <v>#N/A</v>
      </c>
      <c r="S544" s="1" t="e">
        <f>HYPERLINK(_xlfn.TEXTBEFORE(_xlfn.TEXTAFTER(getmp3[[#This Row],[description]],"Apple Music:"),CHAR(10)))</f>
        <v>#N/A</v>
      </c>
      <c r="T544" s="1" t="e">
        <f>HYPERLINK(_xlfn.TEXTBEFORE(_xlfn.TEXTAFTER(getmp3[[#This Row],[description]], "JioSaavn:"),CHAR(10)))</f>
        <v>#N/A</v>
      </c>
      <c r="U544" s="1" t="e">
        <f>HYPERLINK(_xlfn.TEXTBEFORE(_xlfn.TEXTAFTER(getmp3[[#This Row],[description]], "Instagram Reel:"),CHAR(10)))</f>
        <v>#N/A</v>
      </c>
    </row>
    <row r="545" spans="1:21" x14ac:dyDescent="0.3">
      <c r="A545" t="s">
        <v>11</v>
      </c>
      <c r="B545" t="s">
        <v>3886</v>
      </c>
      <c r="C545" t="s">
        <v>3887</v>
      </c>
      <c r="D545" t="s">
        <v>3885</v>
      </c>
      <c r="E545" t="s">
        <v>16</v>
      </c>
      <c r="F545" t="s">
        <v>3889</v>
      </c>
      <c r="G545" t="s">
        <v>3890</v>
      </c>
      <c r="H545" t="s">
        <v>3891</v>
      </c>
      <c r="I545" t="s">
        <v>3892</v>
      </c>
      <c r="J545" t="str" cm="1">
        <f t="array" ref="J5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5" t="str">
        <f>_xlfn.TEXTBEFORE(getmp3[[#This Row],[Title]],{":","(","-"})</f>
        <v xml:space="preserve">Jass Manak </v>
      </c>
      <c r="L545" t="str">
        <f>_xlfn.TEXTBEFORE(_xlfn.TEXTAFTER(getmp3[[#This Row],[description]],{"Singer:","Artist:","Singer &amp; Lyrics:","Singer/Lyrics:","Singer","Singer :"}),CHAR(10))</f>
        <v xml:space="preserve"> Jass Manak</v>
      </c>
      <c r="M545" t="str" cm="1">
        <f t="array" ref="M5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45" t="e">
        <f>_xlfn.TEXTBEFORE(_xlfn.TEXTAFTER(getmp3[[#This Row],[description]],"Composer:"),CHAR(10))</f>
        <v>#N/A</v>
      </c>
      <c r="O545" t="e">
        <f>_xlfn.TEXTBEFORE(_xlfn.TEXTAFTER(getmp3[[#This Row],[description]],CHAR(10)&amp;"Music :"),CHAR(10))</f>
        <v>#N/A</v>
      </c>
      <c r="P545" t="e">
        <f>_xlfn.TEXTBEFORE(_xlfn.TEXTAFTER(getmp3[[#This Row],[description]],CHAR(10)&amp;"Video:"),CHAR(10))</f>
        <v>#N/A</v>
      </c>
      <c r="Q545" s="1" t="e">
        <f>HYPERLINK(_xlfn.TEXTBEFORE(_xlfn.TEXTAFTER(getmp3[[#This Row],[description]],"YouTube Music:"),CHAR(10)))</f>
        <v>#N/A</v>
      </c>
      <c r="R545" s="1" t="e">
        <f>HYPERLINK(_xlfn.TEXTBEFORE(_xlfn.TEXTAFTER(getmp3[[#This Row],[description]],"Spotify:"),CHAR(10)))</f>
        <v>#N/A</v>
      </c>
      <c r="S545" s="1" t="e">
        <f>HYPERLINK(_xlfn.TEXTBEFORE(_xlfn.TEXTAFTER(getmp3[[#This Row],[description]],"Apple Music:"),CHAR(10)))</f>
        <v>#N/A</v>
      </c>
      <c r="T545" s="1" t="e">
        <f>HYPERLINK(_xlfn.TEXTBEFORE(_xlfn.TEXTAFTER(getmp3[[#This Row],[description]], "JioSaavn:"),CHAR(10)))</f>
        <v>#N/A</v>
      </c>
      <c r="U545" s="1" t="e">
        <f>HYPERLINK(_xlfn.TEXTBEFORE(_xlfn.TEXTAFTER(getmp3[[#This Row],[description]], "Instagram Reel:"),CHAR(10)))</f>
        <v>#N/A</v>
      </c>
    </row>
    <row r="546" spans="1:21" x14ac:dyDescent="0.3">
      <c r="A546" t="s">
        <v>11</v>
      </c>
      <c r="B546" t="s">
        <v>3894</v>
      </c>
      <c r="C546" t="s">
        <v>3895</v>
      </c>
      <c r="D546" t="s">
        <v>3893</v>
      </c>
      <c r="E546" t="s">
        <v>16</v>
      </c>
      <c r="F546" t="s">
        <v>3296</v>
      </c>
      <c r="G546" t="s">
        <v>3897</v>
      </c>
      <c r="H546" t="s">
        <v>3898</v>
      </c>
      <c r="I546" t="s">
        <v>3899</v>
      </c>
      <c r="J546" t="str" cm="1">
        <f t="array" ref="J5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6" t="str">
        <f>_xlfn.TEXTBEFORE(getmp3[[#This Row],[Title]],{":","(","-"})</f>
        <v xml:space="preserve">Shopping </v>
      </c>
      <c r="L546" t="str">
        <f>_xlfn.TEXTBEFORE(_xlfn.TEXTAFTER(getmp3[[#This Row],[description]],{"Singer:","Artist:","Singer &amp; Lyrics:","Singer/Lyrics:","Singer","Singer :"}),CHAR(10))</f>
        <v xml:space="preserve"> Jass Manak </v>
      </c>
      <c r="M546" t="str" cm="1">
        <f t="array" ref="M5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46" t="e">
        <f>_xlfn.TEXTBEFORE(_xlfn.TEXTAFTER(getmp3[[#This Row],[description]],"Composer:"),CHAR(10))</f>
        <v>#N/A</v>
      </c>
      <c r="O546" t="str">
        <f>_xlfn.TEXTBEFORE(_xlfn.TEXTAFTER(getmp3[[#This Row],[description]],CHAR(10)&amp;"Music :"),CHAR(10))</f>
        <v xml:space="preserve"> MixSingh</v>
      </c>
      <c r="P546" t="e">
        <f>_xlfn.TEXTBEFORE(_xlfn.TEXTAFTER(getmp3[[#This Row],[description]],CHAR(10)&amp;"Video:"),CHAR(10))</f>
        <v>#N/A</v>
      </c>
      <c r="Q546" s="1" t="e">
        <f>HYPERLINK(_xlfn.TEXTBEFORE(_xlfn.TEXTAFTER(getmp3[[#This Row],[description]],"YouTube Music:"),CHAR(10)))</f>
        <v>#N/A</v>
      </c>
      <c r="R546" s="1" t="e">
        <f>HYPERLINK(_xlfn.TEXTBEFORE(_xlfn.TEXTAFTER(getmp3[[#This Row],[description]],"Spotify:"),CHAR(10)))</f>
        <v>#N/A</v>
      </c>
      <c r="S546" s="1" t="e">
        <f>HYPERLINK(_xlfn.TEXTBEFORE(_xlfn.TEXTAFTER(getmp3[[#This Row],[description]],"Apple Music:"),CHAR(10)))</f>
        <v>#N/A</v>
      </c>
      <c r="T546" s="1" t="e">
        <f>HYPERLINK(_xlfn.TEXTBEFORE(_xlfn.TEXTAFTER(getmp3[[#This Row],[description]], "JioSaavn:"),CHAR(10)))</f>
        <v>#N/A</v>
      </c>
      <c r="U546" s="1" t="e">
        <f>HYPERLINK(_xlfn.TEXTBEFORE(_xlfn.TEXTAFTER(getmp3[[#This Row],[description]], "Instagram Reel:"),CHAR(10)))</f>
        <v>#N/A</v>
      </c>
    </row>
    <row r="547" spans="1:21" x14ac:dyDescent="0.3">
      <c r="A547" t="s">
        <v>11</v>
      </c>
      <c r="B547" t="s">
        <v>3901</v>
      </c>
      <c r="C547" t="s">
        <v>3902</v>
      </c>
      <c r="D547" t="s">
        <v>3900</v>
      </c>
      <c r="E547" t="s">
        <v>16</v>
      </c>
      <c r="F547" t="s">
        <v>1861</v>
      </c>
      <c r="G547" t="s">
        <v>3904</v>
      </c>
      <c r="H547" t="s">
        <v>3905</v>
      </c>
      <c r="I547" t="s">
        <v>3906</v>
      </c>
      <c r="J547" t="str" cm="1">
        <f t="array" ref="J5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7" t="str">
        <f>_xlfn.TEXTBEFORE(getmp3[[#This Row],[Title]],{":","(","-"})</f>
        <v xml:space="preserve">Just Friend </v>
      </c>
      <c r="L547" t="str">
        <f>_xlfn.TEXTBEFORE(_xlfn.TEXTAFTER(getmp3[[#This Row],[description]],{"Singer:","Artist:","Singer &amp; Lyrics:","Singer/Lyrics:","Singer","Singer :"}),CHAR(10))</f>
        <v xml:space="preserve"> Remmy, Shipra Goyal </v>
      </c>
      <c r="M547" t="str" cm="1">
        <f t="array" ref="M5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Raana</v>
      </c>
      <c r="N547" t="e">
        <f>_xlfn.TEXTBEFORE(_xlfn.TEXTAFTER(getmp3[[#This Row],[description]],"Composer:"),CHAR(10))</f>
        <v>#N/A</v>
      </c>
      <c r="O547" t="str">
        <f>_xlfn.TEXTBEFORE(_xlfn.TEXTAFTER(getmp3[[#This Row],[description]],CHAR(10)&amp;"Music :"),CHAR(10))</f>
        <v xml:space="preserve"> Laddi Gill </v>
      </c>
      <c r="P547" t="e">
        <f>_xlfn.TEXTBEFORE(_xlfn.TEXTAFTER(getmp3[[#This Row],[description]],CHAR(10)&amp;"Video:"),CHAR(10))</f>
        <v>#N/A</v>
      </c>
      <c r="Q547" s="1" t="e">
        <f>HYPERLINK(_xlfn.TEXTBEFORE(_xlfn.TEXTAFTER(getmp3[[#This Row],[description]],"YouTube Music:"),CHAR(10)))</f>
        <v>#N/A</v>
      </c>
      <c r="R547" s="1" t="e">
        <f>HYPERLINK(_xlfn.TEXTBEFORE(_xlfn.TEXTAFTER(getmp3[[#This Row],[description]],"Spotify:"),CHAR(10)))</f>
        <v>#N/A</v>
      </c>
      <c r="S547" s="1" t="e">
        <f>HYPERLINK(_xlfn.TEXTBEFORE(_xlfn.TEXTAFTER(getmp3[[#This Row],[description]],"Apple Music:"),CHAR(10)))</f>
        <v>#N/A</v>
      </c>
      <c r="T547" s="1" t="e">
        <f>HYPERLINK(_xlfn.TEXTBEFORE(_xlfn.TEXTAFTER(getmp3[[#This Row],[description]], "JioSaavn:"),CHAR(10)))</f>
        <v>#N/A</v>
      </c>
      <c r="U547" s="1" t="e">
        <f>HYPERLINK(_xlfn.TEXTBEFORE(_xlfn.TEXTAFTER(getmp3[[#This Row],[description]], "Instagram Reel:"),CHAR(10)))</f>
        <v>#N/A</v>
      </c>
    </row>
    <row r="548" spans="1:21" x14ac:dyDescent="0.3">
      <c r="A548" t="s">
        <v>11</v>
      </c>
      <c r="B548" t="s">
        <v>3908</v>
      </c>
      <c r="C548" t="s">
        <v>3909</v>
      </c>
      <c r="D548" t="s">
        <v>3907</v>
      </c>
      <c r="E548" t="s">
        <v>16</v>
      </c>
      <c r="F548" t="s">
        <v>1168</v>
      </c>
      <c r="G548" t="s">
        <v>3911</v>
      </c>
      <c r="H548" t="s">
        <v>3912</v>
      </c>
      <c r="I548" t="s">
        <v>3913</v>
      </c>
      <c r="J548" t="str" cm="1">
        <f t="array" ref="J5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8" t="str">
        <f>_xlfn.TEXTBEFORE(getmp3[[#This Row],[Title]],{":","(","-"})</f>
        <v xml:space="preserve">Hitler </v>
      </c>
      <c r="L548" t="str">
        <f>_xlfn.TEXTBEFORE(_xlfn.TEXTAFTER(getmp3[[#This Row],[description]],{"Singer:","Artist:","Singer &amp; Lyrics:","Singer/Lyrics:","Singer","Singer :"}),CHAR(10))</f>
        <v xml:space="preserve"> Guri</v>
      </c>
      <c r="M548" t="str" cm="1">
        <f t="array" ref="M5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Sahib Hitlar</v>
      </c>
      <c r="N548" t="e">
        <f>_xlfn.TEXTBEFORE(_xlfn.TEXTAFTER(getmp3[[#This Row],[description]],"Composer:"),CHAR(10))</f>
        <v>#N/A</v>
      </c>
      <c r="O548" t="str">
        <f>_xlfn.TEXTBEFORE(_xlfn.TEXTAFTER(getmp3[[#This Row],[description]],CHAR(10)&amp;"Music :"),CHAR(10))</f>
        <v xml:space="preserve"> Deep Jandu</v>
      </c>
      <c r="P548" t="e">
        <f>_xlfn.TEXTBEFORE(_xlfn.TEXTAFTER(getmp3[[#This Row],[description]],CHAR(10)&amp;"Video:"),CHAR(10))</f>
        <v>#N/A</v>
      </c>
      <c r="Q548" s="1" t="e">
        <f>HYPERLINK(_xlfn.TEXTBEFORE(_xlfn.TEXTAFTER(getmp3[[#This Row],[description]],"YouTube Music:"),CHAR(10)))</f>
        <v>#N/A</v>
      </c>
      <c r="R548" s="1" t="e">
        <f>HYPERLINK(_xlfn.TEXTBEFORE(_xlfn.TEXTAFTER(getmp3[[#This Row],[description]],"Spotify:"),CHAR(10)))</f>
        <v>#N/A</v>
      </c>
      <c r="S548" s="1" t="e">
        <f>HYPERLINK(_xlfn.TEXTBEFORE(_xlfn.TEXTAFTER(getmp3[[#This Row],[description]],"Apple Music:"),CHAR(10)))</f>
        <v>#N/A</v>
      </c>
      <c r="T548" s="1" t="e">
        <f>HYPERLINK(_xlfn.TEXTBEFORE(_xlfn.TEXTAFTER(getmp3[[#This Row],[description]], "JioSaavn:"),CHAR(10)))</f>
        <v>#N/A</v>
      </c>
      <c r="U548" s="1" t="e">
        <f>HYPERLINK(_xlfn.TEXTBEFORE(_xlfn.TEXTAFTER(getmp3[[#This Row],[description]], "Instagram Reel:"),CHAR(10)))</f>
        <v>#N/A</v>
      </c>
    </row>
    <row r="549" spans="1:21" x14ac:dyDescent="0.3">
      <c r="A549" t="s">
        <v>11</v>
      </c>
      <c r="B549" t="s">
        <v>3915</v>
      </c>
      <c r="C549" t="s">
        <v>3916</v>
      </c>
      <c r="D549" t="s">
        <v>3914</v>
      </c>
      <c r="E549" t="s">
        <v>16</v>
      </c>
      <c r="F549" t="s">
        <v>129</v>
      </c>
      <c r="G549" t="s">
        <v>3918</v>
      </c>
      <c r="H549" t="s">
        <v>3919</v>
      </c>
      <c r="I549" t="s">
        <v>3920</v>
      </c>
      <c r="J549" t="str" cm="1">
        <f t="array" ref="J5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49" t="str">
        <f>_xlfn.TEXTBEFORE(getmp3[[#This Row],[Title]],{":","(","-"})</f>
        <v xml:space="preserve">Gal Sun </v>
      </c>
      <c r="L549" t="str">
        <f>_xlfn.TEXTBEFORE(_xlfn.TEXTAFTER(getmp3[[#This Row],[description]],{"Singer:","Artist:","Singer &amp; Lyrics:","Singer/Lyrics:","Singer","Singer :"}),CHAR(10))</f>
        <v xml:space="preserve"> Jass Manak</v>
      </c>
      <c r="M549" t="str" cm="1">
        <f t="array" ref="M5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49" t="e">
        <f>_xlfn.TEXTBEFORE(_xlfn.TEXTAFTER(getmp3[[#This Row],[description]],"Composer:"),CHAR(10))</f>
        <v>#N/A</v>
      </c>
      <c r="O549" t="str">
        <f>_xlfn.TEXTBEFORE(_xlfn.TEXTAFTER(getmp3[[#This Row],[description]],CHAR(10)&amp;"Music :"),CHAR(10))</f>
        <v xml:space="preserve"> Rajat Nagpal</v>
      </c>
      <c r="P549" t="e">
        <f>_xlfn.TEXTBEFORE(_xlfn.TEXTAFTER(getmp3[[#This Row],[description]],CHAR(10)&amp;"Video:"),CHAR(10))</f>
        <v>#N/A</v>
      </c>
      <c r="Q549" s="1" t="e">
        <f>HYPERLINK(_xlfn.TEXTBEFORE(_xlfn.TEXTAFTER(getmp3[[#This Row],[description]],"YouTube Music:"),CHAR(10)))</f>
        <v>#N/A</v>
      </c>
      <c r="R549" s="1" t="e">
        <f>HYPERLINK(_xlfn.TEXTBEFORE(_xlfn.TEXTAFTER(getmp3[[#This Row],[description]],"Spotify:"),CHAR(10)))</f>
        <v>#N/A</v>
      </c>
      <c r="S549" s="1" t="e">
        <f>HYPERLINK(_xlfn.TEXTBEFORE(_xlfn.TEXTAFTER(getmp3[[#This Row],[description]],"Apple Music:"),CHAR(10)))</f>
        <v>#N/A</v>
      </c>
      <c r="T549" s="1" t="e">
        <f>HYPERLINK(_xlfn.TEXTBEFORE(_xlfn.TEXTAFTER(getmp3[[#This Row],[description]], "JioSaavn:"),CHAR(10)))</f>
        <v>#N/A</v>
      </c>
      <c r="U549" s="1" t="e">
        <f>HYPERLINK(_xlfn.TEXTBEFORE(_xlfn.TEXTAFTER(getmp3[[#This Row],[description]], "Instagram Reel:"),CHAR(10)))</f>
        <v>#N/A</v>
      </c>
    </row>
    <row r="550" spans="1:21" x14ac:dyDescent="0.3">
      <c r="A550" t="s">
        <v>11</v>
      </c>
      <c r="B550" t="s">
        <v>3922</v>
      </c>
      <c r="C550" t="s">
        <v>3923</v>
      </c>
      <c r="D550" t="s">
        <v>3921</v>
      </c>
      <c r="E550" t="s">
        <v>16</v>
      </c>
      <c r="F550" t="s">
        <v>3925</v>
      </c>
      <c r="G550" t="s">
        <v>3926</v>
      </c>
      <c r="H550" t="s">
        <v>3927</v>
      </c>
      <c r="I550" t="s">
        <v>3928</v>
      </c>
      <c r="J550" t="str" cm="1">
        <f t="array" ref="J5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0" t="str">
        <f>_xlfn.TEXTBEFORE(getmp3[[#This Row],[Title]],{":","(","-"})</f>
        <v xml:space="preserve">Dushman 40 </v>
      </c>
      <c r="L550" t="str">
        <f>_xlfn.TEXTBEFORE(_xlfn.TEXTAFTER(getmp3[[#This Row],[description]],{"Singer:","Artist:","Singer &amp; Lyrics:","Singer/Lyrics:","Singer","Singer :"}),CHAR(10))</f>
        <v xml:space="preserve"> Harf Cheema, Gurlej Akhtar</v>
      </c>
      <c r="M550" t="str" cm="1">
        <f t="array" ref="M5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550" t="e">
        <f>_xlfn.TEXTBEFORE(_xlfn.TEXTAFTER(getmp3[[#This Row],[description]],"Composer:"),CHAR(10))</f>
        <v>#N/A</v>
      </c>
      <c r="O550" t="str">
        <f>_xlfn.TEXTBEFORE(_xlfn.TEXTAFTER(getmp3[[#This Row],[description]],CHAR(10)&amp;"Music :"),CHAR(10))</f>
        <v xml:space="preserve"> Deep Jandu  </v>
      </c>
      <c r="P550" t="e">
        <f>_xlfn.TEXTBEFORE(_xlfn.TEXTAFTER(getmp3[[#This Row],[description]],CHAR(10)&amp;"Video:"),CHAR(10))</f>
        <v>#N/A</v>
      </c>
      <c r="Q550" s="1" t="e">
        <f>HYPERLINK(_xlfn.TEXTBEFORE(_xlfn.TEXTAFTER(getmp3[[#This Row],[description]],"YouTube Music:"),CHAR(10)))</f>
        <v>#N/A</v>
      </c>
      <c r="R550" s="1" t="e">
        <f>HYPERLINK(_xlfn.TEXTBEFORE(_xlfn.TEXTAFTER(getmp3[[#This Row],[description]],"Spotify:"),CHAR(10)))</f>
        <v>#N/A</v>
      </c>
      <c r="S550" s="1" t="e">
        <f>HYPERLINK(_xlfn.TEXTBEFORE(_xlfn.TEXTAFTER(getmp3[[#This Row],[description]],"Apple Music:"),CHAR(10)))</f>
        <v>#N/A</v>
      </c>
      <c r="T550" s="1" t="e">
        <f>HYPERLINK(_xlfn.TEXTBEFORE(_xlfn.TEXTAFTER(getmp3[[#This Row],[description]], "JioSaavn:"),CHAR(10)))</f>
        <v>#N/A</v>
      </c>
      <c r="U550" s="1" t="e">
        <f>HYPERLINK(_xlfn.TEXTBEFORE(_xlfn.TEXTAFTER(getmp3[[#This Row],[description]], "Instagram Reel:"),CHAR(10)))</f>
        <v>#N/A</v>
      </c>
    </row>
    <row r="551" spans="1:21" x14ac:dyDescent="0.3">
      <c r="A551" t="s">
        <v>11</v>
      </c>
      <c r="B551" t="s">
        <v>3930</v>
      </c>
      <c r="C551" t="s">
        <v>3931</v>
      </c>
      <c r="D551" t="s">
        <v>3929</v>
      </c>
      <c r="E551" t="s">
        <v>16</v>
      </c>
      <c r="F551" t="s">
        <v>3241</v>
      </c>
      <c r="G551" t="s">
        <v>3933</v>
      </c>
      <c r="H551" t="s">
        <v>3934</v>
      </c>
      <c r="I551" t="s">
        <v>3935</v>
      </c>
      <c r="J551" t="str" cm="1">
        <f t="array" ref="J5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1" t="str">
        <f>_xlfn.TEXTBEFORE(getmp3[[#This Row],[Title]],{":","(","-"})</f>
        <v xml:space="preserve">Shopping </v>
      </c>
      <c r="L551" t="str">
        <f>_xlfn.TEXTBEFORE(_xlfn.TEXTAFTER(getmp3[[#This Row],[description]],{"Singer:","Artist:","Singer &amp; Lyrics:","Singer/Lyrics:","Singer","Singer :"}),CHAR(10))</f>
        <v xml:space="preserve"> Jass Manak </v>
      </c>
      <c r="M551" t="str" cm="1">
        <f t="array" ref="M5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51" t="e">
        <f>_xlfn.TEXTBEFORE(_xlfn.TEXTAFTER(getmp3[[#This Row],[description]],"Composer:"),CHAR(10))</f>
        <v>#N/A</v>
      </c>
      <c r="O551" t="str">
        <f>_xlfn.TEXTBEFORE(_xlfn.TEXTAFTER(getmp3[[#This Row],[description]],CHAR(10)&amp;"Music :"),CHAR(10))</f>
        <v xml:space="preserve"> MixSingh</v>
      </c>
      <c r="P551" t="e">
        <f>_xlfn.TEXTBEFORE(_xlfn.TEXTAFTER(getmp3[[#This Row],[description]],CHAR(10)&amp;"Video:"),CHAR(10))</f>
        <v>#N/A</v>
      </c>
      <c r="Q551" s="1" t="e">
        <f>HYPERLINK(_xlfn.TEXTBEFORE(_xlfn.TEXTAFTER(getmp3[[#This Row],[description]],"YouTube Music:"),CHAR(10)))</f>
        <v>#N/A</v>
      </c>
      <c r="R551" s="1" t="e">
        <f>HYPERLINK(_xlfn.TEXTBEFORE(_xlfn.TEXTAFTER(getmp3[[#This Row],[description]],"Spotify:"),CHAR(10)))</f>
        <v>#N/A</v>
      </c>
      <c r="S551" s="1" t="e">
        <f>HYPERLINK(_xlfn.TEXTBEFORE(_xlfn.TEXTAFTER(getmp3[[#This Row],[description]],"Apple Music:"),CHAR(10)))</f>
        <v>#N/A</v>
      </c>
      <c r="T551" s="1" t="e">
        <f>HYPERLINK(_xlfn.TEXTBEFORE(_xlfn.TEXTAFTER(getmp3[[#This Row],[description]], "JioSaavn:"),CHAR(10)))</f>
        <v>#N/A</v>
      </c>
      <c r="U551" s="1" t="e">
        <f>HYPERLINK(_xlfn.TEXTBEFORE(_xlfn.TEXTAFTER(getmp3[[#This Row],[description]], "Instagram Reel:"),CHAR(10)))</f>
        <v>#N/A</v>
      </c>
    </row>
    <row r="552" spans="1:21" x14ac:dyDescent="0.3">
      <c r="A552" t="s">
        <v>11</v>
      </c>
      <c r="B552" t="s">
        <v>3937</v>
      </c>
      <c r="C552" t="s">
        <v>3938</v>
      </c>
      <c r="D552" t="s">
        <v>3936</v>
      </c>
      <c r="E552" t="s">
        <v>16</v>
      </c>
      <c r="F552" t="s">
        <v>3153</v>
      </c>
      <c r="G552" t="s">
        <v>3940</v>
      </c>
      <c r="H552" t="s">
        <v>3941</v>
      </c>
      <c r="I552" t="s">
        <v>3942</v>
      </c>
      <c r="J552" t="str" cm="1">
        <f t="array" ref="J5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2" t="str">
        <f>_xlfn.TEXTBEFORE(getmp3[[#This Row],[Title]],{":","(","-"})</f>
        <v xml:space="preserve">MAA </v>
      </c>
      <c r="L552" t="str">
        <f>_xlfn.TEXTBEFORE(_xlfn.TEXTAFTER(getmp3[[#This Row],[description]],{"Singer:","Artist:","Singer &amp; Lyrics:","Singer/Lyrics:","Singer","Singer :"}),CHAR(10))</f>
        <v xml:space="preserve"> Veet Baljit</v>
      </c>
      <c r="M552" t="str" cm="1">
        <f t="array" ref="M5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552" t="e">
        <f>_xlfn.TEXTBEFORE(_xlfn.TEXTAFTER(getmp3[[#This Row],[description]],"Composer:"),CHAR(10))</f>
        <v>#N/A</v>
      </c>
      <c r="O552" t="str">
        <f>_xlfn.TEXTBEFORE(_xlfn.TEXTAFTER(getmp3[[#This Row],[description]],CHAR(10)&amp;"Music :"),CHAR(10))</f>
        <v xml:space="preserve"> Deep Jandu </v>
      </c>
      <c r="P552" t="e">
        <f>_xlfn.TEXTBEFORE(_xlfn.TEXTAFTER(getmp3[[#This Row],[description]],CHAR(10)&amp;"Video:"),CHAR(10))</f>
        <v>#N/A</v>
      </c>
      <c r="Q552" s="1" t="e">
        <f>HYPERLINK(_xlfn.TEXTBEFORE(_xlfn.TEXTAFTER(getmp3[[#This Row],[description]],"YouTube Music:"),CHAR(10)))</f>
        <v>#N/A</v>
      </c>
      <c r="R552" s="1" t="e">
        <f>HYPERLINK(_xlfn.TEXTBEFORE(_xlfn.TEXTAFTER(getmp3[[#This Row],[description]],"Spotify:"),CHAR(10)))</f>
        <v>#N/A</v>
      </c>
      <c r="S552" s="1" t="e">
        <f>HYPERLINK(_xlfn.TEXTBEFORE(_xlfn.TEXTAFTER(getmp3[[#This Row],[description]],"Apple Music:"),CHAR(10)))</f>
        <v>#N/A</v>
      </c>
      <c r="T552" s="1" t="e">
        <f>HYPERLINK(_xlfn.TEXTBEFORE(_xlfn.TEXTAFTER(getmp3[[#This Row],[description]], "JioSaavn:"),CHAR(10)))</f>
        <v>#N/A</v>
      </c>
      <c r="U552" s="1" t="e">
        <f>HYPERLINK(_xlfn.TEXTBEFORE(_xlfn.TEXTAFTER(getmp3[[#This Row],[description]], "Instagram Reel:"),CHAR(10)))</f>
        <v>#N/A</v>
      </c>
    </row>
    <row r="553" spans="1:21" x14ac:dyDescent="0.3">
      <c r="A553" t="s">
        <v>11</v>
      </c>
      <c r="B553" t="s">
        <v>3943</v>
      </c>
      <c r="C553" t="s">
        <v>3944</v>
      </c>
      <c r="D553" t="s">
        <v>3936</v>
      </c>
      <c r="E553" t="s">
        <v>16</v>
      </c>
      <c r="F553" t="s">
        <v>2701</v>
      </c>
      <c r="G553" t="s">
        <v>3946</v>
      </c>
      <c r="H553" t="s">
        <v>3947</v>
      </c>
      <c r="I553" t="s">
        <v>3948</v>
      </c>
      <c r="J553" t="str" cm="1">
        <f t="array" ref="J5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3" t="str">
        <f>_xlfn.TEXTBEFORE(getmp3[[#This Row],[Title]],{":","(","-"})</f>
        <v xml:space="preserve">MAA </v>
      </c>
      <c r="L553" t="str">
        <f>_xlfn.TEXTBEFORE(_xlfn.TEXTAFTER(getmp3[[#This Row],[description]],{"Singer:","Artist:","Singer &amp; Lyrics:","Singer/Lyrics:","Singer","Singer :"}),CHAR(10))</f>
        <v xml:space="preserve"> Veet Baljit</v>
      </c>
      <c r="M553" t="str" cm="1">
        <f t="array" ref="M5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553" t="e">
        <f>_xlfn.TEXTBEFORE(_xlfn.TEXTAFTER(getmp3[[#This Row],[description]],"Composer:"),CHAR(10))</f>
        <v>#N/A</v>
      </c>
      <c r="O553" t="str">
        <f>_xlfn.TEXTBEFORE(_xlfn.TEXTAFTER(getmp3[[#This Row],[description]],CHAR(10)&amp;"Music :"),CHAR(10))</f>
        <v xml:space="preserve"> Deep Jandu </v>
      </c>
      <c r="P553" t="e">
        <f>_xlfn.TEXTBEFORE(_xlfn.TEXTAFTER(getmp3[[#This Row],[description]],CHAR(10)&amp;"Video:"),CHAR(10))</f>
        <v>#N/A</v>
      </c>
      <c r="Q553" s="1" t="e">
        <f>HYPERLINK(_xlfn.TEXTBEFORE(_xlfn.TEXTAFTER(getmp3[[#This Row],[description]],"YouTube Music:"),CHAR(10)))</f>
        <v>#N/A</v>
      </c>
      <c r="R553" s="1" t="e">
        <f>HYPERLINK(_xlfn.TEXTBEFORE(_xlfn.TEXTAFTER(getmp3[[#This Row],[description]],"Spotify:"),CHAR(10)))</f>
        <v>#N/A</v>
      </c>
      <c r="S553" s="1" t="e">
        <f>HYPERLINK(_xlfn.TEXTBEFORE(_xlfn.TEXTAFTER(getmp3[[#This Row],[description]],"Apple Music:"),CHAR(10)))</f>
        <v>#N/A</v>
      </c>
      <c r="T553" s="1" t="e">
        <f>HYPERLINK(_xlfn.TEXTBEFORE(_xlfn.TEXTAFTER(getmp3[[#This Row],[description]], "JioSaavn:"),CHAR(10)))</f>
        <v>#N/A</v>
      </c>
      <c r="U553" s="1" t="e">
        <f>HYPERLINK(_xlfn.TEXTBEFORE(_xlfn.TEXTAFTER(getmp3[[#This Row],[description]], "Instagram Reel:"),CHAR(10)))</f>
        <v>#N/A</v>
      </c>
    </row>
    <row r="554" spans="1:21" x14ac:dyDescent="0.3">
      <c r="A554" t="s">
        <v>11</v>
      </c>
      <c r="B554" t="s">
        <v>3950</v>
      </c>
      <c r="C554" t="s">
        <v>3951</v>
      </c>
      <c r="D554" t="s">
        <v>3949</v>
      </c>
      <c r="E554" t="s">
        <v>16</v>
      </c>
      <c r="F554" t="s">
        <v>3953</v>
      </c>
      <c r="G554" t="s">
        <v>3954</v>
      </c>
      <c r="H554" t="s">
        <v>3955</v>
      </c>
      <c r="I554" t="s">
        <v>3956</v>
      </c>
      <c r="J554" t="str" cm="1">
        <f t="array" ref="J5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4" t="str">
        <f>_xlfn.TEXTBEFORE(getmp3[[#This Row],[Title]],{":","(","-"})</f>
        <v xml:space="preserve">Dushman 40 </v>
      </c>
      <c r="L554" t="str">
        <f>_xlfn.TEXTBEFORE(_xlfn.TEXTAFTER(getmp3[[#This Row],[description]],{"Singer:","Artist:","Singer &amp; Lyrics:","Singer/Lyrics:","Singer","Singer :"}),CHAR(10))</f>
        <v xml:space="preserve"> Harf Cheema, Gurlej Akhtar</v>
      </c>
      <c r="M554" t="str" cm="1">
        <f t="array" ref="M5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554" t="e">
        <f>_xlfn.TEXTBEFORE(_xlfn.TEXTAFTER(getmp3[[#This Row],[description]],"Composer:"),CHAR(10))</f>
        <v>#N/A</v>
      </c>
      <c r="O554" t="str">
        <f>_xlfn.TEXTBEFORE(_xlfn.TEXTAFTER(getmp3[[#This Row],[description]],CHAR(10)&amp;"Music :"),CHAR(10))</f>
        <v xml:space="preserve"> Deep Jandu  </v>
      </c>
      <c r="P554" t="e">
        <f>_xlfn.TEXTBEFORE(_xlfn.TEXTAFTER(getmp3[[#This Row],[description]],CHAR(10)&amp;"Video:"),CHAR(10))</f>
        <v>#N/A</v>
      </c>
      <c r="Q554" s="1" t="e">
        <f>HYPERLINK(_xlfn.TEXTBEFORE(_xlfn.TEXTAFTER(getmp3[[#This Row],[description]],"YouTube Music:"),CHAR(10)))</f>
        <v>#N/A</v>
      </c>
      <c r="R554" s="1" t="e">
        <f>HYPERLINK(_xlfn.TEXTBEFORE(_xlfn.TEXTAFTER(getmp3[[#This Row],[description]],"Spotify:"),CHAR(10)))</f>
        <v>#N/A</v>
      </c>
      <c r="S554" s="1" t="e">
        <f>HYPERLINK(_xlfn.TEXTBEFORE(_xlfn.TEXTAFTER(getmp3[[#This Row],[description]],"Apple Music:"),CHAR(10)))</f>
        <v>#N/A</v>
      </c>
      <c r="T554" s="1" t="e">
        <f>HYPERLINK(_xlfn.TEXTBEFORE(_xlfn.TEXTAFTER(getmp3[[#This Row],[description]], "JioSaavn:"),CHAR(10)))</f>
        <v>#N/A</v>
      </c>
      <c r="U554" s="1" t="e">
        <f>HYPERLINK(_xlfn.TEXTBEFORE(_xlfn.TEXTAFTER(getmp3[[#This Row],[description]], "Instagram Reel:"),CHAR(10)))</f>
        <v>#N/A</v>
      </c>
    </row>
    <row r="555" spans="1:21" x14ac:dyDescent="0.3">
      <c r="A555" t="s">
        <v>11</v>
      </c>
      <c r="B555" t="s">
        <v>3958</v>
      </c>
      <c r="C555" t="s">
        <v>3959</v>
      </c>
      <c r="D555" t="s">
        <v>3957</v>
      </c>
      <c r="E555" t="s">
        <v>16</v>
      </c>
      <c r="F555" t="s">
        <v>3168</v>
      </c>
      <c r="G555" t="s">
        <v>3961</v>
      </c>
      <c r="H555" t="s">
        <v>3962</v>
      </c>
      <c r="I555" t="s">
        <v>3963</v>
      </c>
      <c r="J555" t="str" cm="1">
        <f t="array" ref="J5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5" t="str">
        <f>_xlfn.TEXTBEFORE(getmp3[[#This Row],[Title]],{":","(","-"})</f>
        <v xml:space="preserve">Shad Dena Tenu </v>
      </c>
      <c r="L555" t="str">
        <f>_xlfn.TEXTBEFORE(_xlfn.TEXTAFTER(getmp3[[#This Row],[description]],{"Singer:","Artist:","Singer &amp; Lyrics:","Singer/Lyrics:","Singer","Singer :"}),CHAR(10))</f>
        <v xml:space="preserve"> Satbir Aujla</v>
      </c>
      <c r="M555" t="str" cm="1">
        <f t="array" ref="M5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555" t="e">
        <f>_xlfn.TEXTBEFORE(_xlfn.TEXTAFTER(getmp3[[#This Row],[description]],"Composer:"),CHAR(10))</f>
        <v>#N/A</v>
      </c>
      <c r="O555" t="str">
        <f>_xlfn.TEXTBEFORE(_xlfn.TEXTAFTER(getmp3[[#This Row],[description]],CHAR(10)&amp;"Music :"),CHAR(10))</f>
        <v xml:space="preserve"> Preet Singh</v>
      </c>
      <c r="P555" t="e">
        <f>_xlfn.TEXTBEFORE(_xlfn.TEXTAFTER(getmp3[[#This Row],[description]],CHAR(10)&amp;"Video:"),CHAR(10))</f>
        <v>#N/A</v>
      </c>
      <c r="Q555" s="1" t="e">
        <f>HYPERLINK(_xlfn.TEXTBEFORE(_xlfn.TEXTAFTER(getmp3[[#This Row],[description]],"YouTube Music:"),CHAR(10)))</f>
        <v>#N/A</v>
      </c>
      <c r="R555" s="1" t="e">
        <f>HYPERLINK(_xlfn.TEXTBEFORE(_xlfn.TEXTAFTER(getmp3[[#This Row],[description]],"Spotify:"),CHAR(10)))</f>
        <v>#N/A</v>
      </c>
      <c r="S555" s="1" t="e">
        <f>HYPERLINK(_xlfn.TEXTBEFORE(_xlfn.TEXTAFTER(getmp3[[#This Row],[description]],"Apple Music:"),CHAR(10)))</f>
        <v>#N/A</v>
      </c>
      <c r="T555" s="1" t="e">
        <f>HYPERLINK(_xlfn.TEXTBEFORE(_xlfn.TEXTAFTER(getmp3[[#This Row],[description]], "JioSaavn:"),CHAR(10)))</f>
        <v>#N/A</v>
      </c>
      <c r="U555" s="1" t="e">
        <f>HYPERLINK(_xlfn.TEXTBEFORE(_xlfn.TEXTAFTER(getmp3[[#This Row],[description]], "Instagram Reel:"),CHAR(10)))</f>
        <v>#N/A</v>
      </c>
    </row>
    <row r="556" spans="1:21" x14ac:dyDescent="0.3">
      <c r="A556" t="s">
        <v>11</v>
      </c>
      <c r="B556" t="s">
        <v>3965</v>
      </c>
      <c r="C556" t="s">
        <v>3966</v>
      </c>
      <c r="D556" t="s">
        <v>3964</v>
      </c>
      <c r="E556" t="s">
        <v>16</v>
      </c>
      <c r="F556" t="s">
        <v>3968</v>
      </c>
      <c r="G556" t="s">
        <v>3969</v>
      </c>
      <c r="H556" t="s">
        <v>3970</v>
      </c>
      <c r="I556" t="s">
        <v>3971</v>
      </c>
      <c r="J556" t="str" cm="1">
        <f t="array" ref="J5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6" t="str">
        <f>_xlfn.TEXTBEFORE(getmp3[[#This Row],[Title]],{":","(","-"})</f>
        <v xml:space="preserve">Maajhe Diye Mombatiye </v>
      </c>
      <c r="L556" t="str">
        <f>_xlfn.TEXTBEFORE(_xlfn.TEXTAFTER(getmp3[[#This Row],[description]],{"Singer:","Artist:","Singer &amp; Lyrics:","Singer/Lyrics:","Singer","Singer :"}),CHAR(10))</f>
        <v xml:space="preserve"> Balkar Sidhu, Jenny Johal</v>
      </c>
      <c r="M556" t="str" cm="1">
        <f t="array" ref="M5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Lok Geet</v>
      </c>
      <c r="N556" t="e">
        <f>_xlfn.TEXTBEFORE(_xlfn.TEXTAFTER(getmp3[[#This Row],[description]],"Composer:"),CHAR(10))</f>
        <v>#N/A</v>
      </c>
      <c r="O556" t="str">
        <f>_xlfn.TEXTBEFORE(_xlfn.TEXTAFTER(getmp3[[#This Row],[description]],CHAR(10)&amp;"Music :"),CHAR(10))</f>
        <v xml:space="preserve"> Music Nasha</v>
      </c>
      <c r="P556" t="e">
        <f>_xlfn.TEXTBEFORE(_xlfn.TEXTAFTER(getmp3[[#This Row],[description]],CHAR(10)&amp;"Video:"),CHAR(10))</f>
        <v>#N/A</v>
      </c>
      <c r="Q556" s="1" t="e">
        <f>HYPERLINK(_xlfn.TEXTBEFORE(_xlfn.TEXTAFTER(getmp3[[#This Row],[description]],"YouTube Music:"),CHAR(10)))</f>
        <v>#N/A</v>
      </c>
      <c r="R556" s="1" t="e">
        <f>HYPERLINK(_xlfn.TEXTBEFORE(_xlfn.TEXTAFTER(getmp3[[#This Row],[description]],"Spotify:"),CHAR(10)))</f>
        <v>#N/A</v>
      </c>
      <c r="S556" s="1" t="e">
        <f>HYPERLINK(_xlfn.TEXTBEFORE(_xlfn.TEXTAFTER(getmp3[[#This Row],[description]],"Apple Music:"),CHAR(10)))</f>
        <v>#N/A</v>
      </c>
      <c r="T556" s="1" t="e">
        <f>HYPERLINK(_xlfn.TEXTBEFORE(_xlfn.TEXTAFTER(getmp3[[#This Row],[description]], "JioSaavn:"),CHAR(10)))</f>
        <v>#N/A</v>
      </c>
      <c r="U556" s="1" t="e">
        <f>HYPERLINK(_xlfn.TEXTBEFORE(_xlfn.TEXTAFTER(getmp3[[#This Row],[description]], "Instagram Reel:"),CHAR(10)))</f>
        <v>#N/A</v>
      </c>
    </row>
    <row r="557" spans="1:21" x14ac:dyDescent="0.3">
      <c r="A557" t="s">
        <v>11</v>
      </c>
      <c r="B557" t="s">
        <v>3973</v>
      </c>
      <c r="C557" t="s">
        <v>3974</v>
      </c>
      <c r="D557" t="s">
        <v>3972</v>
      </c>
      <c r="E557" t="s">
        <v>16</v>
      </c>
      <c r="F557" t="s">
        <v>17</v>
      </c>
      <c r="G557" t="s">
        <v>3976</v>
      </c>
      <c r="H557" t="s">
        <v>3977</v>
      </c>
      <c r="I557" t="s">
        <v>3978</v>
      </c>
      <c r="J557" t="str" cm="1">
        <f t="array" ref="J5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7" t="str">
        <f>_xlfn.TEXTBEFORE(getmp3[[#This Row],[Title]],{":","(","-"})</f>
        <v xml:space="preserve">Shoot Da Order </v>
      </c>
      <c r="L557" t="str">
        <f>_xlfn.TEXTBEFORE(_xlfn.TEXTAFTER(getmp3[[#This Row],[description]],{"Singer:","Artist:","Singer &amp; Lyrics:","Singer/Lyrics:","Singer","Singer :"}),CHAR(10))</f>
        <v xml:space="preserve"> Jass Manak, Jagpal Sandhu</v>
      </c>
      <c r="M557" t="str" cm="1">
        <f t="array" ref="M5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Roshan</v>
      </c>
      <c r="N557" t="e">
        <f>_xlfn.TEXTBEFORE(_xlfn.TEXTAFTER(getmp3[[#This Row],[description]],"Composer:"),CHAR(10))</f>
        <v>#N/A</v>
      </c>
      <c r="O557" t="str">
        <f>_xlfn.TEXTBEFORE(_xlfn.TEXTAFTER(getmp3[[#This Row],[description]],CHAR(10)&amp;"Music :"),CHAR(10))</f>
        <v xml:space="preserve"> Deep Jandu </v>
      </c>
      <c r="P557" t="e">
        <f>_xlfn.TEXTBEFORE(_xlfn.TEXTAFTER(getmp3[[#This Row],[description]],CHAR(10)&amp;"Video:"),CHAR(10))</f>
        <v>#N/A</v>
      </c>
      <c r="Q557" s="1" t="e">
        <f>HYPERLINK(_xlfn.TEXTBEFORE(_xlfn.TEXTAFTER(getmp3[[#This Row],[description]],"YouTube Music:"),CHAR(10)))</f>
        <v>#N/A</v>
      </c>
      <c r="R557" s="1" t="e">
        <f>HYPERLINK(_xlfn.TEXTBEFORE(_xlfn.TEXTAFTER(getmp3[[#This Row],[description]],"Spotify:"),CHAR(10)))</f>
        <v>#N/A</v>
      </c>
      <c r="S557" s="1" t="e">
        <f>HYPERLINK(_xlfn.TEXTBEFORE(_xlfn.TEXTAFTER(getmp3[[#This Row],[description]],"Apple Music:"),CHAR(10)))</f>
        <v>#N/A</v>
      </c>
      <c r="T557" s="1" t="e">
        <f>HYPERLINK(_xlfn.TEXTBEFORE(_xlfn.TEXTAFTER(getmp3[[#This Row],[description]], "JioSaavn:"),CHAR(10)))</f>
        <v>#N/A</v>
      </c>
      <c r="U557" s="1" t="e">
        <f>HYPERLINK(_xlfn.TEXTBEFORE(_xlfn.TEXTAFTER(getmp3[[#This Row],[description]], "Instagram Reel:"),CHAR(10)))</f>
        <v>#N/A</v>
      </c>
    </row>
    <row r="558" spans="1:21" x14ac:dyDescent="0.3">
      <c r="A558" t="s">
        <v>11</v>
      </c>
      <c r="B558" t="s">
        <v>3980</v>
      </c>
      <c r="C558" t="s">
        <v>1604</v>
      </c>
      <c r="D558" t="s">
        <v>3979</v>
      </c>
      <c r="E558" t="s">
        <v>16</v>
      </c>
      <c r="F558" t="s">
        <v>1568</v>
      </c>
      <c r="G558" t="s">
        <v>3982</v>
      </c>
      <c r="H558" t="s">
        <v>3983</v>
      </c>
      <c r="I558" t="s">
        <v>3984</v>
      </c>
      <c r="J558" t="str" cm="1">
        <f t="array" ref="J5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558" t="str">
        <f>_xlfn.TEXTBEFORE(getmp3[[#This Row],[Title]],{":","(","-"})</f>
        <v xml:space="preserve">SHOOTER </v>
      </c>
      <c r="L558" t="e">
        <f>_xlfn.TEXTBEFORE(_xlfn.TEXTAFTER(getmp3[[#This Row],[description]],{"Singer:","Artist:","Singer &amp; Lyrics:","Singer/Lyrics:","Singer"}),CHAR(10))</f>
        <v>#N/A</v>
      </c>
      <c r="M558" t="str" cm="1">
        <f t="array" ref="M5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58" t="e">
        <f>_xlfn.TEXTBEFORE(_xlfn.TEXTAFTER(getmp3[[#This Row],[description]],"Composer:"),CHAR(10))</f>
        <v>#N/A</v>
      </c>
      <c r="O558" t="e">
        <f>_xlfn.TEXTBEFORE(_xlfn.TEXTAFTER(getmp3[[#This Row],[description]],CHAR(10)&amp;"Music :"),CHAR(10))</f>
        <v>#N/A</v>
      </c>
      <c r="P558" t="e">
        <f>_xlfn.TEXTBEFORE(_xlfn.TEXTAFTER(getmp3[[#This Row],[description]],CHAR(10)&amp;"Video:"),CHAR(10))</f>
        <v>#N/A</v>
      </c>
      <c r="Q558" s="1" t="e">
        <f>HYPERLINK(_xlfn.TEXTBEFORE(_xlfn.TEXTAFTER(getmp3[[#This Row],[description]],"YouTube Music:"),CHAR(10)))</f>
        <v>#N/A</v>
      </c>
      <c r="R558" s="1" t="e">
        <f>HYPERLINK(_xlfn.TEXTBEFORE(_xlfn.TEXTAFTER(getmp3[[#This Row],[description]],"Spotify:"),CHAR(10)))</f>
        <v>#N/A</v>
      </c>
      <c r="S558" s="1" t="e">
        <f>HYPERLINK(_xlfn.TEXTBEFORE(_xlfn.TEXTAFTER(getmp3[[#This Row],[description]],"Apple Music:"),CHAR(10)))</f>
        <v>#N/A</v>
      </c>
      <c r="T558" s="1" t="e">
        <f>HYPERLINK(_xlfn.TEXTBEFORE(_xlfn.TEXTAFTER(getmp3[[#This Row],[description]], "JioSaavn:"),CHAR(10)))</f>
        <v>#N/A</v>
      </c>
      <c r="U558" s="1" t="e">
        <f>HYPERLINK(_xlfn.TEXTBEFORE(_xlfn.TEXTAFTER(getmp3[[#This Row],[description]], "Instagram Reel:"),CHAR(10)))</f>
        <v>#N/A</v>
      </c>
    </row>
    <row r="559" spans="1:21" x14ac:dyDescent="0.3">
      <c r="A559" t="s">
        <v>11</v>
      </c>
      <c r="B559" t="s">
        <v>3986</v>
      </c>
      <c r="C559" t="s">
        <v>3987</v>
      </c>
      <c r="D559" t="s">
        <v>3985</v>
      </c>
      <c r="E559" t="s">
        <v>3731</v>
      </c>
      <c r="F559" t="s">
        <v>2830</v>
      </c>
      <c r="G559" t="s">
        <v>3989</v>
      </c>
      <c r="H559" t="s">
        <v>3990</v>
      </c>
      <c r="I559" t="s">
        <v>3991</v>
      </c>
      <c r="J559" t="str" cm="1">
        <f t="array" ref="J5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59" t="str">
        <f>_xlfn.TEXTBEFORE(getmp3[[#This Row],[Title]],{":","(","-"})</f>
        <v xml:space="preserve">Tere Laare </v>
      </c>
      <c r="L559" t="str">
        <f>_xlfn.TEXTBEFORE(_xlfn.TEXTAFTER(getmp3[[#This Row],[description]],{"Singer:","Artist:","Singer &amp; Lyrics:","Singer/Lyrics:","Singer","Singer :"}),CHAR(10))</f>
        <v xml:space="preserve"> Chetan, Kulwinder Billa</v>
      </c>
      <c r="M559" t="str" cm="1">
        <f t="array" ref="M5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559" t="e">
        <f>_xlfn.TEXTBEFORE(_xlfn.TEXTAFTER(getmp3[[#This Row],[description]],"Composer:"),CHAR(10))</f>
        <v>#N/A</v>
      </c>
      <c r="O559" t="str">
        <f>_xlfn.TEXTBEFORE(_xlfn.TEXTAFTER(getmp3[[#This Row],[description]],CHAR(10)&amp;"Music :"),CHAR(10))</f>
        <v xml:space="preserve"> Akash Jandu</v>
      </c>
      <c r="P559" t="e">
        <f>_xlfn.TEXTBEFORE(_xlfn.TEXTAFTER(getmp3[[#This Row],[description]],CHAR(10)&amp;"Video:"),CHAR(10))</f>
        <v>#N/A</v>
      </c>
      <c r="Q559" s="1" t="e">
        <f>HYPERLINK(_xlfn.TEXTBEFORE(_xlfn.TEXTAFTER(getmp3[[#This Row],[description]],"YouTube Music:"),CHAR(10)))</f>
        <v>#N/A</v>
      </c>
      <c r="R559" s="1" t="e">
        <f>HYPERLINK(_xlfn.TEXTBEFORE(_xlfn.TEXTAFTER(getmp3[[#This Row],[description]],"Spotify:"),CHAR(10)))</f>
        <v>#N/A</v>
      </c>
      <c r="S559" s="1" t="e">
        <f>HYPERLINK(_xlfn.TEXTBEFORE(_xlfn.TEXTAFTER(getmp3[[#This Row],[description]],"Apple Music:"),CHAR(10)))</f>
        <v>#N/A</v>
      </c>
      <c r="T559" s="1" t="e">
        <f>HYPERLINK(_xlfn.TEXTBEFORE(_xlfn.TEXTAFTER(getmp3[[#This Row],[description]], "JioSaavn:"),CHAR(10)))</f>
        <v>#N/A</v>
      </c>
      <c r="U559" s="1" t="e">
        <f>HYPERLINK(_xlfn.TEXTBEFORE(_xlfn.TEXTAFTER(getmp3[[#This Row],[description]], "Instagram Reel:"),CHAR(10)))</f>
        <v>#N/A</v>
      </c>
    </row>
    <row r="560" spans="1:21" x14ac:dyDescent="0.3">
      <c r="A560" t="s">
        <v>11</v>
      </c>
      <c r="B560" t="s">
        <v>3993</v>
      </c>
      <c r="C560" t="s">
        <v>3994</v>
      </c>
      <c r="D560" t="s">
        <v>3992</v>
      </c>
      <c r="E560" t="s">
        <v>16</v>
      </c>
      <c r="F560" t="s">
        <v>1914</v>
      </c>
      <c r="G560" t="s">
        <v>3996</v>
      </c>
      <c r="H560" t="s">
        <v>3997</v>
      </c>
      <c r="I560" t="s">
        <v>3998</v>
      </c>
      <c r="J560" t="str" cm="1">
        <f t="array" ref="J5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0" t="str">
        <f>_xlfn.TEXTBEFORE(getmp3[[#This Row],[Title]],{":","(","-"})</f>
        <v xml:space="preserve">Munda Ki kare </v>
      </c>
      <c r="L560" t="str">
        <f>_xlfn.TEXTBEFORE(_xlfn.TEXTAFTER(getmp3[[#This Row],[description]],{"Singer:","Artist:","Singer &amp; Lyrics:","Singer/Lyrics:","Singer","Singer :"}),CHAR(10))</f>
        <v xml:space="preserve"> Jagroop Sandhu</v>
      </c>
      <c r="M560" t="str" cm="1">
        <f t="array" ref="M5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Dala</v>
      </c>
      <c r="N560" t="e">
        <f>_xlfn.TEXTBEFORE(_xlfn.TEXTAFTER(getmp3[[#This Row],[description]],"Composer:"),CHAR(10))</f>
        <v>#N/A</v>
      </c>
      <c r="O560" t="str">
        <f>_xlfn.TEXTBEFORE(_xlfn.TEXTAFTER(getmp3[[#This Row],[description]],CHAR(10)&amp;"Music :"),CHAR(10))</f>
        <v xml:space="preserve"> RB Khera</v>
      </c>
      <c r="P560" t="e">
        <f>_xlfn.TEXTBEFORE(_xlfn.TEXTAFTER(getmp3[[#This Row],[description]],CHAR(10)&amp;"Video:"),CHAR(10))</f>
        <v>#N/A</v>
      </c>
      <c r="Q560" s="1" t="e">
        <f>HYPERLINK(_xlfn.TEXTBEFORE(_xlfn.TEXTAFTER(getmp3[[#This Row],[description]],"YouTube Music:"),CHAR(10)))</f>
        <v>#N/A</v>
      </c>
      <c r="R560" s="1" t="e">
        <f>HYPERLINK(_xlfn.TEXTBEFORE(_xlfn.TEXTAFTER(getmp3[[#This Row],[description]],"Spotify:"),CHAR(10)))</f>
        <v>#N/A</v>
      </c>
      <c r="S560" s="1" t="e">
        <f>HYPERLINK(_xlfn.TEXTBEFORE(_xlfn.TEXTAFTER(getmp3[[#This Row],[description]],"Apple Music:"),CHAR(10)))</f>
        <v>#N/A</v>
      </c>
      <c r="T560" s="1" t="e">
        <f>HYPERLINK(_xlfn.TEXTBEFORE(_xlfn.TEXTAFTER(getmp3[[#This Row],[description]], "JioSaavn:"),CHAR(10)))</f>
        <v>#N/A</v>
      </c>
      <c r="U560" s="1" t="e">
        <f>HYPERLINK(_xlfn.TEXTBEFORE(_xlfn.TEXTAFTER(getmp3[[#This Row],[description]], "Instagram Reel:"),CHAR(10)))</f>
        <v>#N/A</v>
      </c>
    </row>
    <row r="561" spans="1:21" x14ac:dyDescent="0.3">
      <c r="A561" t="s">
        <v>11</v>
      </c>
      <c r="B561" t="s">
        <v>4000</v>
      </c>
      <c r="C561" t="s">
        <v>4001</v>
      </c>
      <c r="D561" t="s">
        <v>3999</v>
      </c>
      <c r="E561" t="s">
        <v>16</v>
      </c>
      <c r="F561" t="s">
        <v>1978</v>
      </c>
      <c r="G561" t="s">
        <v>4003</v>
      </c>
      <c r="H561" t="s">
        <v>4004</v>
      </c>
      <c r="I561" t="s">
        <v>4005</v>
      </c>
      <c r="J561" t="str" cm="1">
        <f t="array" ref="J5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1" t="str">
        <f>_xlfn.TEXTBEFORE(getmp3[[#This Row],[Title]],{":","(","-"})</f>
        <v xml:space="preserve">GURI </v>
      </c>
      <c r="L561" t="str">
        <f>_xlfn.TEXTBEFORE(_xlfn.TEXTAFTER(getmp3[[#This Row],[description]],{"Singer:","Artist:","Singer &amp; Lyrics:","Singer/Lyrics:","Singer","Singer :"}),CHAR(10))</f>
        <v xml:space="preserve"> Guri</v>
      </c>
      <c r="M561" t="str" cm="1">
        <f t="array" ref="M561">_xlfn.IFS(
    ISNUMBER(SEARCH("Lyricist", getmp3[[#This Row],[description]])), TRIM(_xlfn.TEXTBEFORE(_xlfn.TEXTAFTER(_xlfn.TEXTAFTER(getmp3[[#This Row],[description]], "Lyricist :"),{": ","-"}), CHAR(10), , , 1)),
    ISNUMBER(SEARCH("Lyrics", getmp3[[#This Row],[description]])), TRIM(_xlfn.TEXTBEFORE(_xlfn.TEXTAFTER(_xlfn.TEXTAFTER(getmp3[[#This Row],[description]], "Lyrics :"),{": ","-"}), CHAR(10), , , 1)),
    TRUE, "NILL"
)</f>
        <v>Guri</v>
      </c>
      <c r="N561" t="e">
        <f>_xlfn.TEXTBEFORE(_xlfn.TEXTAFTER(getmp3[[#This Row],[description]],"Composer:"),CHAR(10))</f>
        <v>#N/A</v>
      </c>
      <c r="O561" t="str">
        <f>_xlfn.TEXTBEFORE(_xlfn.TEXTAFTER(getmp3[[#This Row],[description]],CHAR(10)&amp;"Music :"),CHAR(10))</f>
        <v xml:space="preserve"> MixSingh</v>
      </c>
      <c r="P561" t="e">
        <f>_xlfn.TEXTBEFORE(_xlfn.TEXTAFTER(getmp3[[#This Row],[description]],CHAR(10)&amp;"Video:"),CHAR(10))</f>
        <v>#N/A</v>
      </c>
      <c r="Q561" s="1" t="e">
        <f>HYPERLINK(_xlfn.TEXTBEFORE(_xlfn.TEXTAFTER(getmp3[[#This Row],[description]],"YouTube Music:"),CHAR(10)))</f>
        <v>#N/A</v>
      </c>
      <c r="R561" s="1" t="e">
        <f>HYPERLINK(_xlfn.TEXTBEFORE(_xlfn.TEXTAFTER(getmp3[[#This Row],[description]],"Spotify:"),CHAR(10)))</f>
        <v>#N/A</v>
      </c>
      <c r="S561" s="1" t="e">
        <f>HYPERLINK(_xlfn.TEXTBEFORE(_xlfn.TEXTAFTER(getmp3[[#This Row],[description]],"Apple Music:"),CHAR(10)))</f>
        <v>#N/A</v>
      </c>
      <c r="T561" s="1" t="e">
        <f>HYPERLINK(_xlfn.TEXTBEFORE(_xlfn.TEXTAFTER(getmp3[[#This Row],[description]], "JioSaavn:"),CHAR(10)))</f>
        <v>#N/A</v>
      </c>
      <c r="U561" s="1" t="e">
        <f>HYPERLINK(_xlfn.TEXTBEFORE(_xlfn.TEXTAFTER(getmp3[[#This Row],[description]], "Instagram Reel:"),CHAR(10)))</f>
        <v>#N/A</v>
      </c>
    </row>
    <row r="562" spans="1:21" x14ac:dyDescent="0.3">
      <c r="A562" t="s">
        <v>11</v>
      </c>
      <c r="B562" t="s">
        <v>4007</v>
      </c>
      <c r="C562" t="s">
        <v>4008</v>
      </c>
      <c r="D562" t="s">
        <v>4006</v>
      </c>
      <c r="E562" t="s">
        <v>16</v>
      </c>
      <c r="F562" t="s">
        <v>129</v>
      </c>
      <c r="G562" t="s">
        <v>4010</v>
      </c>
      <c r="H562" t="s">
        <v>4011</v>
      </c>
      <c r="I562" t="s">
        <v>533</v>
      </c>
      <c r="J562" t="str" cm="1">
        <f t="array" ref="J5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2" t="str">
        <f>_xlfn.TEXTBEFORE(getmp3[[#This Row],[Title]],{":","(","-"})</f>
        <v xml:space="preserve">Bhabiye </v>
      </c>
      <c r="L562" t="str">
        <f>_xlfn.TEXTBEFORE(_xlfn.TEXTAFTER(getmp3[[#This Row],[description]],{"Singer:","Artist:","Singer &amp; Lyrics:","Singer/Lyrics:","Singer","Singer :"}),CHAR(10))</f>
        <v xml:space="preserve"> Nishawn Bhullar</v>
      </c>
      <c r="M562" t="str" cm="1">
        <f t="array" ref="M5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562" t="e">
        <f>_xlfn.TEXTBEFORE(_xlfn.TEXTAFTER(getmp3[[#This Row],[description]],"Composer:"),CHAR(10))</f>
        <v>#N/A</v>
      </c>
      <c r="O562" t="str">
        <f>_xlfn.TEXTBEFORE(_xlfn.TEXTAFTER(getmp3[[#This Row],[description]],CHAR(10)&amp;"Music :"),CHAR(10))</f>
        <v xml:space="preserve"> MixSingh</v>
      </c>
      <c r="P562" t="e">
        <f>_xlfn.TEXTBEFORE(_xlfn.TEXTAFTER(getmp3[[#This Row],[description]],CHAR(10)&amp;"Video:"),CHAR(10))</f>
        <v>#N/A</v>
      </c>
      <c r="Q562" s="1" t="e">
        <f>HYPERLINK(_xlfn.TEXTBEFORE(_xlfn.TEXTAFTER(getmp3[[#This Row],[description]],"YouTube Music:"),CHAR(10)))</f>
        <v>#N/A</v>
      </c>
      <c r="R562" s="1" t="e">
        <f>HYPERLINK(_xlfn.TEXTBEFORE(_xlfn.TEXTAFTER(getmp3[[#This Row],[description]],"Spotify:"),CHAR(10)))</f>
        <v>#N/A</v>
      </c>
      <c r="S562" s="1" t="e">
        <f>HYPERLINK(_xlfn.TEXTBEFORE(_xlfn.TEXTAFTER(getmp3[[#This Row],[description]],"Apple Music:"),CHAR(10)))</f>
        <v>#N/A</v>
      </c>
      <c r="T562" s="1" t="e">
        <f>HYPERLINK(_xlfn.TEXTBEFORE(_xlfn.TEXTAFTER(getmp3[[#This Row],[description]], "JioSaavn:"),CHAR(10)))</f>
        <v>#N/A</v>
      </c>
      <c r="U562" s="1" t="e">
        <f>HYPERLINK(_xlfn.TEXTBEFORE(_xlfn.TEXTAFTER(getmp3[[#This Row],[description]], "Instagram Reel:"),CHAR(10)))</f>
        <v>#N/A</v>
      </c>
    </row>
    <row r="563" spans="1:21" x14ac:dyDescent="0.3">
      <c r="A563" t="s">
        <v>11</v>
      </c>
      <c r="B563" t="s">
        <v>4013</v>
      </c>
      <c r="C563" t="s">
        <v>4014</v>
      </c>
      <c r="D563" t="s">
        <v>4012</v>
      </c>
      <c r="E563" t="s">
        <v>16</v>
      </c>
      <c r="F563" t="s">
        <v>758</v>
      </c>
      <c r="G563" t="s">
        <v>4016</v>
      </c>
      <c r="H563" t="s">
        <v>4017</v>
      </c>
      <c r="I563" t="s">
        <v>4018</v>
      </c>
      <c r="J563" t="str" cm="1">
        <f t="array" ref="J5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3" t="str">
        <f>_xlfn.TEXTBEFORE(getmp3[[#This Row],[Title]],{":","(","-"})</f>
        <v xml:space="preserve">Bombay To Punjab </v>
      </c>
      <c r="L563" t="str">
        <f>_xlfn.TEXTBEFORE(_xlfn.TEXTAFTER(getmp3[[#This Row],[description]],{"Singer:","Artist:","Singer &amp; Lyrics:","Singer/Lyrics:","Singer","Singer :"}),CHAR(10))</f>
        <v xml:space="preserve"> Deep Jandu, DIVINE</v>
      </c>
      <c r="M563" t="str" cm="1">
        <f t="array" ref="M5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563" t="e">
        <f>_xlfn.TEXTBEFORE(_xlfn.TEXTAFTER(getmp3[[#This Row],[description]],"Composer:"),CHAR(10))</f>
        <v>#N/A</v>
      </c>
      <c r="O563" t="str">
        <f>_xlfn.TEXTBEFORE(_xlfn.TEXTAFTER(getmp3[[#This Row],[description]],CHAR(10)&amp;"Music :"),CHAR(10))</f>
        <v xml:space="preserve"> Deep Jandu</v>
      </c>
      <c r="P563" t="e">
        <f>_xlfn.TEXTBEFORE(_xlfn.TEXTAFTER(getmp3[[#This Row],[description]],CHAR(10)&amp;"Video:"),CHAR(10))</f>
        <v>#N/A</v>
      </c>
      <c r="Q563" s="1" t="e">
        <f>HYPERLINK(_xlfn.TEXTBEFORE(_xlfn.TEXTAFTER(getmp3[[#This Row],[description]],"YouTube Music:"),CHAR(10)))</f>
        <v>#N/A</v>
      </c>
      <c r="R563" s="1" t="e">
        <f>HYPERLINK(_xlfn.TEXTBEFORE(_xlfn.TEXTAFTER(getmp3[[#This Row],[description]],"Spotify:"),CHAR(10)))</f>
        <v>#N/A</v>
      </c>
      <c r="S563" s="1" t="e">
        <f>HYPERLINK(_xlfn.TEXTBEFORE(_xlfn.TEXTAFTER(getmp3[[#This Row],[description]],"Apple Music:"),CHAR(10)))</f>
        <v>#N/A</v>
      </c>
      <c r="T563" s="1" t="e">
        <f>HYPERLINK(_xlfn.TEXTBEFORE(_xlfn.TEXTAFTER(getmp3[[#This Row],[description]], "JioSaavn:"),CHAR(10)))</f>
        <v>#N/A</v>
      </c>
      <c r="U563" s="1" t="e">
        <f>HYPERLINK(_xlfn.TEXTBEFORE(_xlfn.TEXTAFTER(getmp3[[#This Row],[description]], "Instagram Reel:"),CHAR(10)))</f>
        <v>#N/A</v>
      </c>
    </row>
    <row r="564" spans="1:21" x14ac:dyDescent="0.3">
      <c r="A564" t="s">
        <v>11</v>
      </c>
      <c r="B564" t="s">
        <v>4020</v>
      </c>
      <c r="C564" t="s">
        <v>4021</v>
      </c>
      <c r="D564" t="s">
        <v>4019</v>
      </c>
      <c r="E564" t="s">
        <v>16</v>
      </c>
      <c r="F564" t="s">
        <v>3925</v>
      </c>
      <c r="G564" t="s">
        <v>4023</v>
      </c>
      <c r="H564" t="s">
        <v>4024</v>
      </c>
      <c r="I564" t="s">
        <v>4025</v>
      </c>
      <c r="J564" t="str" cm="1">
        <f t="array" ref="J5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4" t="str">
        <f>_xlfn.TEXTBEFORE(getmp3[[#This Row],[Title]],{":","(","-"})</f>
        <v xml:space="preserve">GAME </v>
      </c>
      <c r="L564" t="str">
        <f>_xlfn.TEXTBEFORE(_xlfn.TEXTAFTER(getmp3[[#This Row],[description]],{"Singer:","Artist:","Singer &amp; Lyrics:","Singer/Lyrics:","Singer","Singer :"}),CHAR(10))</f>
        <v xml:space="preserve"> Deep Jandu, Sultaan</v>
      </c>
      <c r="M564" t="str" cm="1">
        <f t="array" ref="M5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64" t="e">
        <f>_xlfn.TEXTBEFORE(_xlfn.TEXTAFTER(getmp3[[#This Row],[description]],"Composer:"),CHAR(10))</f>
        <v>#N/A</v>
      </c>
      <c r="O564" t="str">
        <f>_xlfn.TEXTBEFORE(_xlfn.TEXTAFTER(getmp3[[#This Row],[description]],CHAR(10)&amp;"Music :"),CHAR(10))</f>
        <v xml:space="preserve"> Deep Jandu </v>
      </c>
      <c r="P564" t="e">
        <f>_xlfn.TEXTBEFORE(_xlfn.TEXTAFTER(getmp3[[#This Row],[description]],CHAR(10)&amp;"Video:"),CHAR(10))</f>
        <v>#N/A</v>
      </c>
      <c r="Q564" s="1" t="e">
        <f>HYPERLINK(_xlfn.TEXTBEFORE(_xlfn.TEXTAFTER(getmp3[[#This Row],[description]],"YouTube Music:"),CHAR(10)))</f>
        <v>#N/A</v>
      </c>
      <c r="R564" s="1" t="e">
        <f>HYPERLINK(_xlfn.TEXTBEFORE(_xlfn.TEXTAFTER(getmp3[[#This Row],[description]],"Spotify:"),CHAR(10)))</f>
        <v>#N/A</v>
      </c>
      <c r="S564" s="1" t="e">
        <f>HYPERLINK(_xlfn.TEXTBEFORE(_xlfn.TEXTAFTER(getmp3[[#This Row],[description]],"Apple Music:"),CHAR(10)))</f>
        <v>#N/A</v>
      </c>
      <c r="T564" s="1" t="e">
        <f>HYPERLINK(_xlfn.TEXTBEFORE(_xlfn.TEXTAFTER(getmp3[[#This Row],[description]], "JioSaavn:"),CHAR(10)))</f>
        <v>#N/A</v>
      </c>
      <c r="U564" s="1" t="e">
        <f>HYPERLINK(_xlfn.TEXTBEFORE(_xlfn.TEXTAFTER(getmp3[[#This Row],[description]], "Instagram Reel:"),CHAR(10)))</f>
        <v>#N/A</v>
      </c>
    </row>
    <row r="565" spans="1:21" x14ac:dyDescent="0.3">
      <c r="A565" t="s">
        <v>11</v>
      </c>
      <c r="B565" t="s">
        <v>4027</v>
      </c>
      <c r="C565" t="s">
        <v>4028</v>
      </c>
      <c r="D565" t="s">
        <v>4026</v>
      </c>
      <c r="E565" t="s">
        <v>16</v>
      </c>
      <c r="F565" t="s">
        <v>4030</v>
      </c>
      <c r="G565" t="s">
        <v>4031</v>
      </c>
      <c r="H565" t="s">
        <v>4032</v>
      </c>
      <c r="I565" t="s">
        <v>511</v>
      </c>
      <c r="J565" t="str" cm="1">
        <f t="array" ref="J5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5" t="str">
        <f>_xlfn.TEXTBEFORE(getmp3[[#This Row],[Title]],{":","(","-"})</f>
        <v xml:space="preserve">Bombay To Punjab </v>
      </c>
      <c r="L565" t="str">
        <f>_xlfn.TEXTBEFORE(_xlfn.TEXTAFTER(getmp3[[#This Row],[description]],{"Singer:","Artist:","Singer &amp; Lyrics:","Singer/Lyrics:","Singer","Singer :"}),CHAR(10))</f>
        <v xml:space="preserve"> Deep Jandu, DIVINE</v>
      </c>
      <c r="M565" t="str" cm="1">
        <f t="array" ref="M5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565" t="e">
        <f>_xlfn.TEXTBEFORE(_xlfn.TEXTAFTER(getmp3[[#This Row],[description]],"Composer:"),CHAR(10))</f>
        <v>#N/A</v>
      </c>
      <c r="O565" t="str">
        <f>_xlfn.TEXTBEFORE(_xlfn.TEXTAFTER(getmp3[[#This Row],[description]],CHAR(10)&amp;"Music :"),CHAR(10))</f>
        <v xml:space="preserve"> Deep Jandu</v>
      </c>
      <c r="P565" t="e">
        <f>_xlfn.TEXTBEFORE(_xlfn.TEXTAFTER(getmp3[[#This Row],[description]],CHAR(10)&amp;"Video:"),CHAR(10))</f>
        <v>#N/A</v>
      </c>
      <c r="Q565" s="1" t="e">
        <f>HYPERLINK(_xlfn.TEXTBEFORE(_xlfn.TEXTAFTER(getmp3[[#This Row],[description]],"YouTube Music:"),CHAR(10)))</f>
        <v>#N/A</v>
      </c>
      <c r="R565" s="1" t="e">
        <f>HYPERLINK(_xlfn.TEXTBEFORE(_xlfn.TEXTAFTER(getmp3[[#This Row],[description]],"Spotify:"),CHAR(10)))</f>
        <v>#N/A</v>
      </c>
      <c r="S565" s="1" t="e">
        <f>HYPERLINK(_xlfn.TEXTBEFORE(_xlfn.TEXTAFTER(getmp3[[#This Row],[description]],"Apple Music:"),CHAR(10)))</f>
        <v>#N/A</v>
      </c>
      <c r="T565" s="1" t="e">
        <f>HYPERLINK(_xlfn.TEXTBEFORE(_xlfn.TEXTAFTER(getmp3[[#This Row],[description]], "JioSaavn:"),CHAR(10)))</f>
        <v>#N/A</v>
      </c>
      <c r="U565" s="1" t="e">
        <f>HYPERLINK(_xlfn.TEXTBEFORE(_xlfn.TEXTAFTER(getmp3[[#This Row],[description]], "Instagram Reel:"),CHAR(10)))</f>
        <v>#N/A</v>
      </c>
    </row>
    <row r="566" spans="1:21" x14ac:dyDescent="0.3">
      <c r="A566" t="s">
        <v>11</v>
      </c>
      <c r="B566" t="s">
        <v>4034</v>
      </c>
      <c r="C566" t="s">
        <v>4035</v>
      </c>
      <c r="D566" t="s">
        <v>4033</v>
      </c>
      <c r="E566" t="s">
        <v>16</v>
      </c>
      <c r="F566" t="s">
        <v>4037</v>
      </c>
      <c r="G566" t="s">
        <v>4038</v>
      </c>
      <c r="H566" t="s">
        <v>4039</v>
      </c>
      <c r="I566" t="s">
        <v>4040</v>
      </c>
      <c r="J566" t="str" cm="1">
        <f t="array" ref="J5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6" t="str">
        <f>_xlfn.TEXTBEFORE(getmp3[[#This Row],[Title]],{":","(","-"})</f>
        <v xml:space="preserve">My Name </v>
      </c>
      <c r="L566" t="str">
        <f>_xlfn.TEXTBEFORE(_xlfn.TEXTAFTER(getmp3[[#This Row],[description]],{"Singer:","Artist:","Singer &amp; Lyrics:","Singer/Lyrics:","Singer","Singer :"}),CHAR(10))</f>
        <v xml:space="preserve"> Deep Jandu, Karan Aujla, Gangis Khan</v>
      </c>
      <c r="M566" t="str" cm="1">
        <f t="array" ref="M5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566" t="e">
        <f>_xlfn.TEXTBEFORE(_xlfn.TEXTAFTER(getmp3[[#This Row],[description]],"Composer:"),CHAR(10))</f>
        <v>#N/A</v>
      </c>
      <c r="O566" t="str">
        <f>_xlfn.TEXTBEFORE(_xlfn.TEXTAFTER(getmp3[[#This Row],[description]],CHAR(10)&amp;"Music :"),CHAR(10))</f>
        <v xml:space="preserve"> Deep Jandu </v>
      </c>
      <c r="P566" t="e">
        <f>_xlfn.TEXTBEFORE(_xlfn.TEXTAFTER(getmp3[[#This Row],[description]],CHAR(10)&amp;"Video:"),CHAR(10))</f>
        <v>#N/A</v>
      </c>
      <c r="Q566" s="1" t="e">
        <f>HYPERLINK(_xlfn.TEXTBEFORE(_xlfn.TEXTAFTER(getmp3[[#This Row],[description]],"YouTube Music:"),CHAR(10)))</f>
        <v>#N/A</v>
      </c>
      <c r="R566" s="1" t="e">
        <f>HYPERLINK(_xlfn.TEXTBEFORE(_xlfn.TEXTAFTER(getmp3[[#This Row],[description]],"Spotify:"),CHAR(10)))</f>
        <v>#N/A</v>
      </c>
      <c r="S566" s="1" t="e">
        <f>HYPERLINK(_xlfn.TEXTBEFORE(_xlfn.TEXTAFTER(getmp3[[#This Row],[description]],"Apple Music:"),CHAR(10)))</f>
        <v>#N/A</v>
      </c>
      <c r="T566" s="1" t="e">
        <f>HYPERLINK(_xlfn.TEXTBEFORE(_xlfn.TEXTAFTER(getmp3[[#This Row],[description]], "JioSaavn:"),CHAR(10)))</f>
        <v>#N/A</v>
      </c>
      <c r="U566" s="1" t="e">
        <f>HYPERLINK(_xlfn.TEXTBEFORE(_xlfn.TEXTAFTER(getmp3[[#This Row],[description]], "Instagram Reel:"),CHAR(10)))</f>
        <v>#N/A</v>
      </c>
    </row>
    <row r="567" spans="1:21" x14ac:dyDescent="0.3">
      <c r="A567" t="s">
        <v>11</v>
      </c>
      <c r="B567" t="s">
        <v>4042</v>
      </c>
      <c r="C567" t="s">
        <v>4043</v>
      </c>
      <c r="D567" t="s">
        <v>4041</v>
      </c>
      <c r="E567" t="s">
        <v>16</v>
      </c>
      <c r="F567" t="s">
        <v>3006</v>
      </c>
      <c r="G567" t="s">
        <v>4045</v>
      </c>
      <c r="H567" t="s">
        <v>4046</v>
      </c>
      <c r="I567" t="s">
        <v>4047</v>
      </c>
      <c r="J567" t="str" cm="1">
        <f t="array" ref="J5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7" t="str">
        <f>_xlfn.TEXTBEFORE(getmp3[[#This Row],[Title]],{":","(","-"})</f>
        <v xml:space="preserve">Sohni Kudi </v>
      </c>
      <c r="L567" t="str">
        <f>_xlfn.TEXTBEFORE(_xlfn.TEXTAFTER(getmp3[[#This Row],[description]],{"Singer:","Artist:","Singer &amp; Lyrics:","Singer/Lyrics:","Singer","Singer :"}),CHAR(10))</f>
        <v xml:space="preserve"> Deep Dhillon &amp; Jaismeen Jassi</v>
      </c>
      <c r="M567" t="str" cm="1">
        <f t="array" ref="M5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Devinder Benipal &amp; Preet Guri</v>
      </c>
      <c r="N567" t="e">
        <f>_xlfn.TEXTBEFORE(_xlfn.TEXTAFTER(getmp3[[#This Row],[description]],"Composer:"),CHAR(10))</f>
        <v>#N/A</v>
      </c>
      <c r="O567" t="str">
        <f>_xlfn.TEXTBEFORE(_xlfn.TEXTAFTER(getmp3[[#This Row],[description]],CHAR(10)&amp;"Music :"),CHAR(10))</f>
        <v xml:space="preserve"> Dark Cello</v>
      </c>
      <c r="P567" t="e">
        <f>_xlfn.TEXTBEFORE(_xlfn.TEXTAFTER(getmp3[[#This Row],[description]],CHAR(10)&amp;"Video:"),CHAR(10))</f>
        <v>#N/A</v>
      </c>
      <c r="Q567" s="1" t="e">
        <f>HYPERLINK(_xlfn.TEXTBEFORE(_xlfn.TEXTAFTER(getmp3[[#This Row],[description]],"YouTube Music:"),CHAR(10)))</f>
        <v>#N/A</v>
      </c>
      <c r="R567" s="1" t="e">
        <f>HYPERLINK(_xlfn.TEXTBEFORE(_xlfn.TEXTAFTER(getmp3[[#This Row],[description]],"Spotify:"),CHAR(10)))</f>
        <v>#N/A</v>
      </c>
      <c r="S567" s="1" t="e">
        <f>HYPERLINK(_xlfn.TEXTBEFORE(_xlfn.TEXTAFTER(getmp3[[#This Row],[description]],"Apple Music:"),CHAR(10)))</f>
        <v>#N/A</v>
      </c>
      <c r="T567" s="1" t="e">
        <f>HYPERLINK(_xlfn.TEXTBEFORE(_xlfn.TEXTAFTER(getmp3[[#This Row],[description]], "JioSaavn:"),CHAR(10)))</f>
        <v>#N/A</v>
      </c>
      <c r="U567" s="1" t="e">
        <f>HYPERLINK(_xlfn.TEXTBEFORE(_xlfn.TEXTAFTER(getmp3[[#This Row],[description]], "Instagram Reel:"),CHAR(10)))</f>
        <v>#N/A</v>
      </c>
    </row>
    <row r="568" spans="1:21" x14ac:dyDescent="0.3">
      <c r="A568" t="s">
        <v>11</v>
      </c>
      <c r="B568" t="s">
        <v>4049</v>
      </c>
      <c r="C568" t="s">
        <v>4050</v>
      </c>
      <c r="D568" t="s">
        <v>4048</v>
      </c>
      <c r="E568" t="s">
        <v>16</v>
      </c>
      <c r="F568" t="s">
        <v>4052</v>
      </c>
      <c r="G568" t="s">
        <v>4053</v>
      </c>
      <c r="H568" t="s">
        <v>4054</v>
      </c>
      <c r="I568" t="s">
        <v>1141</v>
      </c>
      <c r="J568" t="str" cm="1">
        <f t="array" ref="J5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8" t="str">
        <f>_xlfn.TEXTBEFORE(getmp3[[#This Row],[Title]],{":","(","-"})</f>
        <v xml:space="preserve">Real Ustaad </v>
      </c>
      <c r="L568" t="str">
        <f>_xlfn.TEXTBEFORE(_xlfn.TEXTAFTER(getmp3[[#This Row],[description]],{"Singer:","Artist:","Singer &amp; Lyrics:","Singer/Lyrics:","Singer","Singer :"}),CHAR(10))</f>
        <v xml:space="preserve"> Deep Jandu, Miss Pooja</v>
      </c>
      <c r="M568" t="str" cm="1">
        <f t="array" ref="M5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68" t="e">
        <f>_xlfn.TEXTBEFORE(_xlfn.TEXTAFTER(getmp3[[#This Row],[description]],"Composer:"),CHAR(10))</f>
        <v>#N/A</v>
      </c>
      <c r="O568" t="str">
        <f>_xlfn.TEXTBEFORE(_xlfn.TEXTAFTER(getmp3[[#This Row],[description]],CHAR(10)&amp;"Music :"),CHAR(10))</f>
        <v xml:space="preserve"> Deep Jandu </v>
      </c>
      <c r="P568" t="e">
        <f>_xlfn.TEXTBEFORE(_xlfn.TEXTAFTER(getmp3[[#This Row],[description]],CHAR(10)&amp;"Video:"),CHAR(10))</f>
        <v>#N/A</v>
      </c>
      <c r="Q568" s="1" t="e">
        <f>HYPERLINK(_xlfn.TEXTBEFORE(_xlfn.TEXTAFTER(getmp3[[#This Row],[description]],"YouTube Music:"),CHAR(10)))</f>
        <v>#N/A</v>
      </c>
      <c r="R568" s="1" t="e">
        <f>HYPERLINK(_xlfn.TEXTBEFORE(_xlfn.TEXTAFTER(getmp3[[#This Row],[description]],"Spotify:"),CHAR(10)))</f>
        <v>#N/A</v>
      </c>
      <c r="S568" s="1" t="e">
        <f>HYPERLINK(_xlfn.TEXTBEFORE(_xlfn.TEXTAFTER(getmp3[[#This Row],[description]],"Apple Music:"),CHAR(10)))</f>
        <v>#N/A</v>
      </c>
      <c r="T568" s="1" t="e">
        <f>HYPERLINK(_xlfn.TEXTBEFORE(_xlfn.TEXTAFTER(getmp3[[#This Row],[description]], "JioSaavn:"),CHAR(10)))</f>
        <v>#N/A</v>
      </c>
      <c r="U568" s="1" t="e">
        <f>HYPERLINK(_xlfn.TEXTBEFORE(_xlfn.TEXTAFTER(getmp3[[#This Row],[description]], "Instagram Reel:"),CHAR(10)))</f>
        <v>#N/A</v>
      </c>
    </row>
    <row r="569" spans="1:21" x14ac:dyDescent="0.3">
      <c r="A569" t="s">
        <v>11</v>
      </c>
      <c r="B569" t="s">
        <v>4056</v>
      </c>
      <c r="C569" t="s">
        <v>4057</v>
      </c>
      <c r="D569" t="s">
        <v>4055</v>
      </c>
      <c r="E569" t="s">
        <v>16</v>
      </c>
      <c r="F569" t="s">
        <v>863</v>
      </c>
      <c r="G569" t="s">
        <v>4059</v>
      </c>
      <c r="H569" t="s">
        <v>4060</v>
      </c>
      <c r="I569" t="s">
        <v>4061</v>
      </c>
      <c r="J569" t="str" cm="1">
        <f t="array" ref="J5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69" t="str">
        <f>_xlfn.TEXTBEFORE(getmp3[[#This Row],[Title]],{":","(","-"})</f>
        <v xml:space="preserve">Sab Theek Ae </v>
      </c>
      <c r="L569" t="str">
        <f>_xlfn.TEXTBEFORE(_xlfn.TEXTAFTER(getmp3[[#This Row],[description]],{"Singer:","Artist:","Singer &amp; Lyrics:","Singer/Lyrics:","Singer","Singer :"}),CHAR(10))</f>
        <v xml:space="preserve"> Deep Jandu, raja Kumari </v>
      </c>
      <c r="M569" t="str" cm="1">
        <f t="array" ref="M5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69" t="e">
        <f>_xlfn.TEXTBEFORE(_xlfn.TEXTAFTER(getmp3[[#This Row],[description]],"Composer:"),CHAR(10))</f>
        <v>#N/A</v>
      </c>
      <c r="O569" t="str">
        <f>_xlfn.TEXTBEFORE(_xlfn.TEXTAFTER(getmp3[[#This Row],[description]],CHAR(10)&amp;"Music :"),CHAR(10))</f>
        <v xml:space="preserve"> Deep Jandu </v>
      </c>
      <c r="P569" t="e">
        <f>_xlfn.TEXTBEFORE(_xlfn.TEXTAFTER(getmp3[[#This Row],[description]],CHAR(10)&amp;"Video:"),CHAR(10))</f>
        <v>#N/A</v>
      </c>
      <c r="Q569" s="1" t="e">
        <f>HYPERLINK(_xlfn.TEXTBEFORE(_xlfn.TEXTAFTER(getmp3[[#This Row],[description]],"YouTube Music:"),CHAR(10)))</f>
        <v>#N/A</v>
      </c>
      <c r="R569" s="1" t="e">
        <f>HYPERLINK(_xlfn.TEXTBEFORE(_xlfn.TEXTAFTER(getmp3[[#This Row],[description]],"Spotify:"),CHAR(10)))</f>
        <v>#N/A</v>
      </c>
      <c r="S569" s="1" t="e">
        <f>HYPERLINK(_xlfn.TEXTBEFORE(_xlfn.TEXTAFTER(getmp3[[#This Row],[description]],"Apple Music:"),CHAR(10)))</f>
        <v>#N/A</v>
      </c>
      <c r="T569" s="1" t="e">
        <f>HYPERLINK(_xlfn.TEXTBEFORE(_xlfn.TEXTAFTER(getmp3[[#This Row],[description]], "JioSaavn:"),CHAR(10)))</f>
        <v>#N/A</v>
      </c>
      <c r="U569" s="1" t="e">
        <f>HYPERLINK(_xlfn.TEXTBEFORE(_xlfn.TEXTAFTER(getmp3[[#This Row],[description]], "Instagram Reel:"),CHAR(10)))</f>
        <v>#N/A</v>
      </c>
    </row>
    <row r="570" spans="1:21" x14ac:dyDescent="0.3">
      <c r="A570" t="s">
        <v>11</v>
      </c>
      <c r="B570" t="s">
        <v>4063</v>
      </c>
      <c r="C570" t="s">
        <v>4064</v>
      </c>
      <c r="D570" t="s">
        <v>4062</v>
      </c>
      <c r="E570" t="s">
        <v>16</v>
      </c>
      <c r="F570" t="s">
        <v>885</v>
      </c>
      <c r="G570" t="s">
        <v>4066</v>
      </c>
      <c r="H570" t="s">
        <v>4067</v>
      </c>
      <c r="I570" t="s">
        <v>4068</v>
      </c>
      <c r="J570" t="str" cm="1">
        <f t="array" ref="J5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0" t="str">
        <f>_xlfn.TEXTBEFORE(getmp3[[#This Row],[Title]],{":","(","-"})</f>
        <v xml:space="preserve">Robinhood </v>
      </c>
      <c r="L570" t="str">
        <f>_xlfn.TEXTBEFORE(_xlfn.TEXTAFTER(getmp3[[#This Row],[description]],{"Singer:","Artist:","Singer &amp; Lyrics:","Singer/Lyrics:","Singer","Singer :"}),CHAR(10))</f>
        <v xml:space="preserve"> Singga</v>
      </c>
      <c r="M570" t="str" cm="1">
        <f t="array" ref="M5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Singga</v>
      </c>
      <c r="N570" t="e">
        <f>_xlfn.TEXTBEFORE(_xlfn.TEXTAFTER(getmp3[[#This Row],[description]],"Composer:"),CHAR(10))</f>
        <v>#N/A</v>
      </c>
      <c r="O570" t="str">
        <f>_xlfn.TEXTBEFORE(_xlfn.TEXTAFTER(getmp3[[#This Row],[description]],CHAR(10)&amp;"Music :"),CHAR(10))</f>
        <v xml:space="preserve"> Westetn Penduz</v>
      </c>
      <c r="P570" t="e">
        <f>_xlfn.TEXTBEFORE(_xlfn.TEXTAFTER(getmp3[[#This Row],[description]],CHAR(10)&amp;"Video:"),CHAR(10))</f>
        <v>#N/A</v>
      </c>
      <c r="Q570" s="1" t="e">
        <f>HYPERLINK(_xlfn.TEXTBEFORE(_xlfn.TEXTAFTER(getmp3[[#This Row],[description]],"YouTube Music:"),CHAR(10)))</f>
        <v>#N/A</v>
      </c>
      <c r="R570" s="1" t="e">
        <f>HYPERLINK(_xlfn.TEXTBEFORE(_xlfn.TEXTAFTER(getmp3[[#This Row],[description]],"Spotify:"),CHAR(10)))</f>
        <v>#N/A</v>
      </c>
      <c r="S570" s="1" t="e">
        <f>HYPERLINK(_xlfn.TEXTBEFORE(_xlfn.TEXTAFTER(getmp3[[#This Row],[description]],"Apple Music:"),CHAR(10)))</f>
        <v>#N/A</v>
      </c>
      <c r="T570" s="1" t="e">
        <f>HYPERLINK(_xlfn.TEXTBEFORE(_xlfn.TEXTAFTER(getmp3[[#This Row],[description]], "JioSaavn:"),CHAR(10)))</f>
        <v>#N/A</v>
      </c>
      <c r="U570" s="1" t="e">
        <f>HYPERLINK(_xlfn.TEXTBEFORE(_xlfn.TEXTAFTER(getmp3[[#This Row],[description]], "Instagram Reel:"),CHAR(10)))</f>
        <v>#N/A</v>
      </c>
    </row>
    <row r="571" spans="1:21" x14ac:dyDescent="0.3">
      <c r="A571" t="s">
        <v>11</v>
      </c>
      <c r="B571" t="s">
        <v>4070</v>
      </c>
      <c r="C571" t="s">
        <v>4071</v>
      </c>
      <c r="D571" t="s">
        <v>4069</v>
      </c>
      <c r="E571" t="s">
        <v>16</v>
      </c>
      <c r="F571" t="s">
        <v>214</v>
      </c>
      <c r="G571" t="s">
        <v>4073</v>
      </c>
      <c r="H571" t="s">
        <v>4074</v>
      </c>
      <c r="I571" t="s">
        <v>4075</v>
      </c>
      <c r="J571" t="str" cm="1">
        <f t="array" ref="J5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1" t="str">
        <f>_xlfn.TEXTBEFORE(getmp3[[#This Row],[Title]],{":","(","-"})</f>
        <v xml:space="preserve">Mayajaal </v>
      </c>
      <c r="L571" t="str">
        <f>_xlfn.TEXTBEFORE(_xlfn.TEXTAFTER(getmp3[[#This Row],[description]],{"Singer:","Artist:","Singer &amp; Lyrics:","Singer/Lyrics:","Singer","Singer :"}),CHAR(10))</f>
        <v xml:space="preserve"> Deep Jandu, BOHEMIA </v>
      </c>
      <c r="M571" t="str" cm="1">
        <f t="array" ref="M5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71" t="e">
        <f>_xlfn.TEXTBEFORE(_xlfn.TEXTAFTER(getmp3[[#This Row],[description]],"Composer:"),CHAR(10))</f>
        <v>#N/A</v>
      </c>
      <c r="O571" t="str">
        <f>_xlfn.TEXTBEFORE(_xlfn.TEXTAFTER(getmp3[[#This Row],[description]],CHAR(10)&amp;"Music :"),CHAR(10))</f>
        <v xml:space="preserve"> Deep Jandu </v>
      </c>
      <c r="P571" t="e">
        <f>_xlfn.TEXTBEFORE(_xlfn.TEXTAFTER(getmp3[[#This Row],[description]],CHAR(10)&amp;"Video:"),CHAR(10))</f>
        <v>#N/A</v>
      </c>
      <c r="Q571" s="1" t="e">
        <f>HYPERLINK(_xlfn.TEXTBEFORE(_xlfn.TEXTAFTER(getmp3[[#This Row],[description]],"YouTube Music:"),CHAR(10)))</f>
        <v>#N/A</v>
      </c>
      <c r="R571" s="1" t="e">
        <f>HYPERLINK(_xlfn.TEXTBEFORE(_xlfn.TEXTAFTER(getmp3[[#This Row],[description]],"Spotify:"),CHAR(10)))</f>
        <v>#N/A</v>
      </c>
      <c r="S571" s="1" t="e">
        <f>HYPERLINK(_xlfn.TEXTBEFORE(_xlfn.TEXTAFTER(getmp3[[#This Row],[description]],"Apple Music:"),CHAR(10)))</f>
        <v>#N/A</v>
      </c>
      <c r="T571" s="1" t="e">
        <f>HYPERLINK(_xlfn.TEXTBEFORE(_xlfn.TEXTAFTER(getmp3[[#This Row],[description]], "JioSaavn:"),CHAR(10)))</f>
        <v>#N/A</v>
      </c>
      <c r="U571" s="1" t="e">
        <f>HYPERLINK(_xlfn.TEXTBEFORE(_xlfn.TEXTAFTER(getmp3[[#This Row],[description]], "Instagram Reel:"),CHAR(10)))</f>
        <v>#N/A</v>
      </c>
    </row>
    <row r="572" spans="1:21" x14ac:dyDescent="0.3">
      <c r="A572" t="s">
        <v>11</v>
      </c>
      <c r="B572" t="s">
        <v>4077</v>
      </c>
      <c r="C572" t="s">
        <v>4078</v>
      </c>
      <c r="D572" t="s">
        <v>4076</v>
      </c>
      <c r="E572" t="s">
        <v>16</v>
      </c>
      <c r="F572" t="s">
        <v>2507</v>
      </c>
      <c r="G572" t="s">
        <v>4080</v>
      </c>
      <c r="H572" t="s">
        <v>4081</v>
      </c>
      <c r="I572" t="s">
        <v>4082</v>
      </c>
      <c r="J572" t="str" cm="1">
        <f t="array" ref="J5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2" t="str">
        <f>_xlfn.TEXTBEFORE(getmp3[[#This Row],[Title]],{":","(","-"})</f>
        <v xml:space="preserve">Peg Tere Naa De </v>
      </c>
      <c r="L572" t="str">
        <f>_xlfn.TEXTBEFORE(_xlfn.TEXTAFTER(getmp3[[#This Row],[description]],{"Singer:","Artist:","Singer &amp; Lyrics:","Singer/Lyrics:","Singer","Singer :"}),CHAR(10))</f>
        <v xml:space="preserve"> Karaj Randhawa </v>
      </c>
      <c r="M572" t="str" cm="1">
        <f t="array" ref="M5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572" t="e">
        <f>_xlfn.TEXTBEFORE(_xlfn.TEXTAFTER(getmp3[[#This Row],[description]],"Composer:"),CHAR(10))</f>
        <v>#N/A</v>
      </c>
      <c r="O572" t="str">
        <f>_xlfn.TEXTBEFORE(_xlfn.TEXTAFTER(getmp3[[#This Row],[description]],CHAR(10)&amp;"Music :"),CHAR(10))</f>
        <v xml:space="preserve"> The Kidd </v>
      </c>
      <c r="P572" t="e">
        <f>_xlfn.TEXTBEFORE(_xlfn.TEXTAFTER(getmp3[[#This Row],[description]],CHAR(10)&amp;"Video:"),CHAR(10))</f>
        <v>#N/A</v>
      </c>
      <c r="Q572" s="1" t="e">
        <f>HYPERLINK(_xlfn.TEXTBEFORE(_xlfn.TEXTAFTER(getmp3[[#This Row],[description]],"YouTube Music:"),CHAR(10)))</f>
        <v>#N/A</v>
      </c>
      <c r="R572" s="1" t="e">
        <f>HYPERLINK(_xlfn.TEXTBEFORE(_xlfn.TEXTAFTER(getmp3[[#This Row],[description]],"Spotify:"),CHAR(10)))</f>
        <v>#N/A</v>
      </c>
      <c r="S572" s="1" t="e">
        <f>HYPERLINK(_xlfn.TEXTBEFORE(_xlfn.TEXTAFTER(getmp3[[#This Row],[description]],"Apple Music:"),CHAR(10)))</f>
        <v>#N/A</v>
      </c>
      <c r="T572" s="1" t="e">
        <f>HYPERLINK(_xlfn.TEXTBEFORE(_xlfn.TEXTAFTER(getmp3[[#This Row],[description]], "JioSaavn:"),CHAR(10)))</f>
        <v>#N/A</v>
      </c>
      <c r="U572" s="1" t="e">
        <f>HYPERLINK(_xlfn.TEXTBEFORE(_xlfn.TEXTAFTER(getmp3[[#This Row],[description]], "Instagram Reel:"),CHAR(10)))</f>
        <v>#N/A</v>
      </c>
    </row>
    <row r="573" spans="1:21" x14ac:dyDescent="0.3">
      <c r="A573" t="s">
        <v>11</v>
      </c>
      <c r="B573" t="s">
        <v>4084</v>
      </c>
      <c r="C573" t="s">
        <v>4085</v>
      </c>
      <c r="D573" t="s">
        <v>4083</v>
      </c>
      <c r="E573" t="s">
        <v>16</v>
      </c>
      <c r="F573" t="s">
        <v>307</v>
      </c>
      <c r="G573" t="s">
        <v>4087</v>
      </c>
      <c r="H573" t="s">
        <v>4088</v>
      </c>
      <c r="I573" t="s">
        <v>4089</v>
      </c>
      <c r="J573" t="str" cm="1">
        <f t="array" ref="J5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3" t="str">
        <f>_xlfn.TEXTBEFORE(getmp3[[#This Row],[Title]],{":","(","-"})</f>
        <v xml:space="preserve">Jordan </v>
      </c>
      <c r="L573" t="str">
        <f>_xlfn.TEXTBEFORE(_xlfn.TEXTAFTER(getmp3[[#This Row],[description]],{"Singer:","Artist:","Singer &amp; Lyrics:","Singer/Lyrics:","Singer","Singer :"}),CHAR(10))</f>
        <v xml:space="preserve"> Deep Jandu, Roach Killa </v>
      </c>
      <c r="M573" t="str" cm="1">
        <f t="array" ref="M5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73" t="str">
        <f>_xlfn.TEXTBEFORE(_xlfn.TEXTAFTER(getmp3[[#This Row],[description]],"Composer:"),CHAR(10))</f>
        <v xml:space="preserve"> Deep Jandu</v>
      </c>
      <c r="O573" t="str">
        <f>_xlfn.TEXTBEFORE(_xlfn.TEXTAFTER(getmp3[[#This Row],[description]],CHAR(10)&amp;"Music :"),CHAR(10))</f>
        <v xml:space="preserve"> Deep Jandu </v>
      </c>
      <c r="P573" t="e">
        <f>_xlfn.TEXTBEFORE(_xlfn.TEXTAFTER(getmp3[[#This Row],[description]],CHAR(10)&amp;"Video:"),CHAR(10))</f>
        <v>#N/A</v>
      </c>
      <c r="Q573" s="1" t="e">
        <f>HYPERLINK(_xlfn.TEXTBEFORE(_xlfn.TEXTAFTER(getmp3[[#This Row],[description]],"YouTube Music:"),CHAR(10)))</f>
        <v>#N/A</v>
      </c>
      <c r="R573" s="1" t="e">
        <f>HYPERLINK(_xlfn.TEXTBEFORE(_xlfn.TEXTAFTER(getmp3[[#This Row],[description]],"Spotify:"),CHAR(10)))</f>
        <v>#N/A</v>
      </c>
      <c r="S573" s="1" t="e">
        <f>HYPERLINK(_xlfn.TEXTBEFORE(_xlfn.TEXTAFTER(getmp3[[#This Row],[description]],"Apple Music:"),CHAR(10)))</f>
        <v>#N/A</v>
      </c>
      <c r="T573" s="1" t="e">
        <f>HYPERLINK(_xlfn.TEXTBEFORE(_xlfn.TEXTAFTER(getmp3[[#This Row],[description]], "JioSaavn:"),CHAR(10)))</f>
        <v>#N/A</v>
      </c>
      <c r="U573" s="1" t="e">
        <f>HYPERLINK(_xlfn.TEXTBEFORE(_xlfn.TEXTAFTER(getmp3[[#This Row],[description]], "Instagram Reel:"),CHAR(10)))</f>
        <v>#N/A</v>
      </c>
    </row>
    <row r="574" spans="1:21" x14ac:dyDescent="0.3">
      <c r="A574" t="s">
        <v>11</v>
      </c>
      <c r="B574" t="s">
        <v>4091</v>
      </c>
      <c r="C574" t="s">
        <v>4092</v>
      </c>
      <c r="D574" t="s">
        <v>4090</v>
      </c>
      <c r="E574" t="s">
        <v>16</v>
      </c>
      <c r="F574" t="s">
        <v>1116</v>
      </c>
      <c r="G574" t="s">
        <v>4094</v>
      </c>
      <c r="H574" t="s">
        <v>4095</v>
      </c>
      <c r="I574" t="s">
        <v>986</v>
      </c>
      <c r="J574" t="str" cm="1">
        <f t="array" ref="J5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4" t="str">
        <f>_xlfn.TEXTBEFORE(getmp3[[#This Row],[Title]],{":","(","-"})</f>
        <v xml:space="preserve">Sala Pyar </v>
      </c>
      <c r="L574" t="str">
        <f>_xlfn.TEXTBEFORE(_xlfn.TEXTAFTER(getmp3[[#This Row],[description]],{"Singer:","Artist:","Singer &amp; Lyrics:","Singer/Lyrics:","Singer","Singer :"}),CHAR(10))</f>
        <v xml:space="preserve"> Deep Jandu, Pav Dharia </v>
      </c>
      <c r="M574" t="str" cm="1">
        <f t="array" ref="M5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74" t="e">
        <f>_xlfn.TEXTBEFORE(_xlfn.TEXTAFTER(getmp3[[#This Row],[description]],"Composer:"),CHAR(10))</f>
        <v>#N/A</v>
      </c>
      <c r="O574" t="str">
        <f>_xlfn.TEXTBEFORE(_xlfn.TEXTAFTER(getmp3[[#This Row],[description]],CHAR(10)&amp;"Music :"),CHAR(10))</f>
        <v xml:space="preserve"> Deep Jandu</v>
      </c>
      <c r="P574" t="e">
        <f>_xlfn.TEXTBEFORE(_xlfn.TEXTAFTER(getmp3[[#This Row],[description]],CHAR(10)&amp;"Video:"),CHAR(10))</f>
        <v>#N/A</v>
      </c>
      <c r="Q574" s="1" t="e">
        <f>HYPERLINK(_xlfn.TEXTBEFORE(_xlfn.TEXTAFTER(getmp3[[#This Row],[description]],"YouTube Music:"),CHAR(10)))</f>
        <v>#N/A</v>
      </c>
      <c r="R574" s="1" t="e">
        <f>HYPERLINK(_xlfn.TEXTBEFORE(_xlfn.TEXTAFTER(getmp3[[#This Row],[description]],"Spotify:"),CHAR(10)))</f>
        <v>#N/A</v>
      </c>
      <c r="S574" s="1" t="e">
        <f>HYPERLINK(_xlfn.TEXTBEFORE(_xlfn.TEXTAFTER(getmp3[[#This Row],[description]],"Apple Music:"),CHAR(10)))</f>
        <v>#N/A</v>
      </c>
      <c r="T574" s="1" t="e">
        <f>HYPERLINK(_xlfn.TEXTBEFORE(_xlfn.TEXTAFTER(getmp3[[#This Row],[description]], "JioSaavn:"),CHAR(10)))</f>
        <v>#N/A</v>
      </c>
      <c r="U574" s="1" t="e">
        <f>HYPERLINK(_xlfn.TEXTBEFORE(_xlfn.TEXTAFTER(getmp3[[#This Row],[description]], "Instagram Reel:"),CHAR(10)))</f>
        <v>#N/A</v>
      </c>
    </row>
    <row r="575" spans="1:21" x14ac:dyDescent="0.3">
      <c r="A575" t="s">
        <v>11</v>
      </c>
      <c r="B575" t="s">
        <v>4097</v>
      </c>
      <c r="C575" t="s">
        <v>4098</v>
      </c>
      <c r="D575" t="s">
        <v>4096</v>
      </c>
      <c r="E575" t="s">
        <v>16</v>
      </c>
      <c r="F575" t="s">
        <v>4100</v>
      </c>
      <c r="G575" t="s">
        <v>4101</v>
      </c>
      <c r="H575" t="s">
        <v>4102</v>
      </c>
      <c r="I575" t="s">
        <v>4103</v>
      </c>
      <c r="J575" t="str" cm="1">
        <f t="array" ref="J5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5" t="str">
        <f>_xlfn.TEXTBEFORE(getmp3[[#This Row],[Title]],{":","(","-"})</f>
        <v xml:space="preserve">Sohni Kudi </v>
      </c>
      <c r="L575" t="str">
        <f>_xlfn.TEXTBEFORE(_xlfn.TEXTAFTER(getmp3[[#This Row],[description]],{"Singer:","Artist:","Singer &amp; Lyrics:","Singer/Lyrics:","Singer","Singer :"}),CHAR(10))</f>
        <v xml:space="preserve"> Deep Dhillon, Jaismeen Jassi</v>
      </c>
      <c r="M575" t="str" cm="1">
        <f t="array" ref="M5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Devinder Benipal &amp; Preet Guri</v>
      </c>
      <c r="N575" t="e">
        <f>_xlfn.TEXTBEFORE(_xlfn.TEXTAFTER(getmp3[[#This Row],[description]],"Composer:"),CHAR(10))</f>
        <v>#N/A</v>
      </c>
      <c r="O575" t="str">
        <f>_xlfn.TEXTBEFORE(_xlfn.TEXTAFTER(getmp3[[#This Row],[description]],CHAR(10)&amp;"Music :"),CHAR(10))</f>
        <v xml:space="preserve"> Dark Cello</v>
      </c>
      <c r="P575" t="e">
        <f>_xlfn.TEXTBEFORE(_xlfn.TEXTAFTER(getmp3[[#This Row],[description]],CHAR(10)&amp;"Video:"),CHAR(10))</f>
        <v>#N/A</v>
      </c>
      <c r="Q575" s="1" t="e">
        <f>HYPERLINK(_xlfn.TEXTBEFORE(_xlfn.TEXTAFTER(getmp3[[#This Row],[description]],"YouTube Music:"),CHAR(10)))</f>
        <v>#N/A</v>
      </c>
      <c r="R575" s="1" t="e">
        <f>HYPERLINK(_xlfn.TEXTBEFORE(_xlfn.TEXTAFTER(getmp3[[#This Row],[description]],"Spotify:"),CHAR(10)))</f>
        <v>#N/A</v>
      </c>
      <c r="S575" s="1" t="e">
        <f>HYPERLINK(_xlfn.TEXTBEFORE(_xlfn.TEXTAFTER(getmp3[[#This Row],[description]],"Apple Music:"),CHAR(10)))</f>
        <v>#N/A</v>
      </c>
      <c r="T575" s="1" t="e">
        <f>HYPERLINK(_xlfn.TEXTBEFORE(_xlfn.TEXTAFTER(getmp3[[#This Row],[description]], "JioSaavn:"),CHAR(10)))</f>
        <v>#N/A</v>
      </c>
      <c r="U575" s="1" t="e">
        <f>HYPERLINK(_xlfn.TEXTBEFORE(_xlfn.TEXTAFTER(getmp3[[#This Row],[description]], "Instagram Reel:"),CHAR(10)))</f>
        <v>#N/A</v>
      </c>
    </row>
    <row r="576" spans="1:21" x14ac:dyDescent="0.3">
      <c r="A576" t="s">
        <v>11</v>
      </c>
      <c r="B576" t="s">
        <v>4105</v>
      </c>
      <c r="C576" t="s">
        <v>4106</v>
      </c>
      <c r="D576" t="s">
        <v>4104</v>
      </c>
      <c r="E576" t="s">
        <v>16</v>
      </c>
      <c r="F576" t="s">
        <v>254</v>
      </c>
      <c r="G576" t="s">
        <v>4108</v>
      </c>
      <c r="H576" t="s">
        <v>4109</v>
      </c>
      <c r="I576" t="s">
        <v>1226</v>
      </c>
      <c r="J576" t="str" cm="1">
        <f t="array" ref="J5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6" t="str">
        <f>_xlfn.TEXTBEFORE(getmp3[[#This Row],[Title]],{":","(","-"})</f>
        <v xml:space="preserve">Bombay To Punjab </v>
      </c>
      <c r="L576" t="str">
        <f>_xlfn.TEXTBEFORE(_xlfn.TEXTAFTER(getmp3[[#This Row],[description]],{"Singer:","Artist:","Singer &amp; Lyrics:","Singer/Lyrics:","Singer","Singer :"}),CHAR(10))</f>
        <v xml:space="preserve"> Deep Jandu, DIVINE</v>
      </c>
      <c r="M576" t="str" cm="1">
        <f t="array" ref="M5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576" t="e">
        <f>_xlfn.TEXTBEFORE(_xlfn.TEXTAFTER(getmp3[[#This Row],[description]],"Composer:"),CHAR(10))</f>
        <v>#N/A</v>
      </c>
      <c r="O576" t="str">
        <f>_xlfn.TEXTBEFORE(_xlfn.TEXTAFTER(getmp3[[#This Row],[description]],CHAR(10)&amp;"Music :"),CHAR(10))</f>
        <v xml:space="preserve"> Deep Jandu</v>
      </c>
      <c r="P576" t="e">
        <f>_xlfn.TEXTBEFORE(_xlfn.TEXTAFTER(getmp3[[#This Row],[description]],CHAR(10)&amp;"Video:"),CHAR(10))</f>
        <v>#N/A</v>
      </c>
      <c r="Q576" s="1" t="e">
        <f>HYPERLINK(_xlfn.TEXTBEFORE(_xlfn.TEXTAFTER(getmp3[[#This Row],[description]],"YouTube Music:"),CHAR(10)))</f>
        <v>#N/A</v>
      </c>
      <c r="R576" s="1" t="e">
        <f>HYPERLINK(_xlfn.TEXTBEFORE(_xlfn.TEXTAFTER(getmp3[[#This Row],[description]],"Spotify:"),CHAR(10)))</f>
        <v>#N/A</v>
      </c>
      <c r="S576" s="1" t="e">
        <f>HYPERLINK(_xlfn.TEXTBEFORE(_xlfn.TEXTAFTER(getmp3[[#This Row],[description]],"Apple Music:"),CHAR(10)))</f>
        <v>#N/A</v>
      </c>
      <c r="T576" s="1" t="e">
        <f>HYPERLINK(_xlfn.TEXTBEFORE(_xlfn.TEXTAFTER(getmp3[[#This Row],[description]], "JioSaavn:"),CHAR(10)))</f>
        <v>#N/A</v>
      </c>
      <c r="U576" s="1" t="e">
        <f>HYPERLINK(_xlfn.TEXTBEFORE(_xlfn.TEXTAFTER(getmp3[[#This Row],[description]], "Instagram Reel:"),CHAR(10)))</f>
        <v>#N/A</v>
      </c>
    </row>
    <row r="577" spans="1:21" x14ac:dyDescent="0.3">
      <c r="A577" t="s">
        <v>11</v>
      </c>
      <c r="B577" t="s">
        <v>4111</v>
      </c>
      <c r="C577" t="s">
        <v>4112</v>
      </c>
      <c r="D577" t="s">
        <v>4110</v>
      </c>
      <c r="E577" t="s">
        <v>16</v>
      </c>
      <c r="F577" t="s">
        <v>183</v>
      </c>
      <c r="G577" t="s">
        <v>4114</v>
      </c>
      <c r="H577" t="s">
        <v>4115</v>
      </c>
      <c r="I577" t="s">
        <v>4116</v>
      </c>
      <c r="J577" t="str" cm="1">
        <f t="array" ref="J5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7" t="str">
        <f>_xlfn.TEXTBEFORE(getmp3[[#This Row],[Title]],{":","(","-"})</f>
        <v xml:space="preserve">Dress Match </v>
      </c>
      <c r="L577" t="str">
        <f>_xlfn.TEXTBEFORE(_xlfn.TEXTAFTER(getmp3[[#This Row],[description]],{"Singer:","Artist:","Singer &amp; Lyrics:","Singer/Lyrics:","Singer","Singer :"}),CHAR(10))</f>
        <v xml:space="preserve"> Deep Jandu, Gurlez Akhtar</v>
      </c>
      <c r="M577" t="str" cm="1">
        <f t="array" ref="M5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77" t="e">
        <f>_xlfn.TEXTBEFORE(_xlfn.TEXTAFTER(getmp3[[#This Row],[description]],"Composer:"),CHAR(10))</f>
        <v>#N/A</v>
      </c>
      <c r="O577" t="str">
        <f>_xlfn.TEXTBEFORE(_xlfn.TEXTAFTER(getmp3[[#This Row],[description]],CHAR(10)&amp;"Music :"),CHAR(10))</f>
        <v xml:space="preserve"> Deep Jandu</v>
      </c>
      <c r="P577" t="e">
        <f>_xlfn.TEXTBEFORE(_xlfn.TEXTAFTER(getmp3[[#This Row],[description]],CHAR(10)&amp;"Video:"),CHAR(10))</f>
        <v>#N/A</v>
      </c>
      <c r="Q577" s="1" t="e">
        <f>HYPERLINK(_xlfn.TEXTBEFORE(_xlfn.TEXTAFTER(getmp3[[#This Row],[description]],"YouTube Music:"),CHAR(10)))</f>
        <v>#N/A</v>
      </c>
      <c r="R577" s="1" t="e">
        <f>HYPERLINK(_xlfn.TEXTBEFORE(_xlfn.TEXTAFTER(getmp3[[#This Row],[description]],"Spotify:"),CHAR(10)))</f>
        <v>#N/A</v>
      </c>
      <c r="S577" s="1" t="e">
        <f>HYPERLINK(_xlfn.TEXTBEFORE(_xlfn.TEXTAFTER(getmp3[[#This Row],[description]],"Apple Music:"),CHAR(10)))</f>
        <v>#N/A</v>
      </c>
      <c r="T577" s="1" t="e">
        <f>HYPERLINK(_xlfn.TEXTBEFORE(_xlfn.TEXTAFTER(getmp3[[#This Row],[description]], "JioSaavn:"),CHAR(10)))</f>
        <v>#N/A</v>
      </c>
      <c r="U577" s="1" t="e">
        <f>HYPERLINK(_xlfn.TEXTBEFORE(_xlfn.TEXTAFTER(getmp3[[#This Row],[description]], "Instagram Reel:"),CHAR(10)))</f>
        <v>#N/A</v>
      </c>
    </row>
    <row r="578" spans="1:21" x14ac:dyDescent="0.3">
      <c r="A578" t="s">
        <v>11</v>
      </c>
      <c r="B578" t="s">
        <v>4118</v>
      </c>
      <c r="C578" t="s">
        <v>4119</v>
      </c>
      <c r="D578" t="s">
        <v>4117</v>
      </c>
      <c r="E578" t="s">
        <v>16</v>
      </c>
      <c r="F578" t="s">
        <v>4121</v>
      </c>
      <c r="G578" t="s">
        <v>4122</v>
      </c>
      <c r="H578" t="s">
        <v>4123</v>
      </c>
      <c r="I578" t="s">
        <v>4124</v>
      </c>
      <c r="J578" t="str" cm="1">
        <f t="array" ref="J5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8" t="str">
        <f>_xlfn.TEXTBEFORE(getmp3[[#This Row],[Title]],{":","(","-"})</f>
        <v xml:space="preserve">Down To Earth </v>
      </c>
      <c r="L578" t="str">
        <f>_xlfn.TEXTBEFORE(_xlfn.TEXTAFTER(getmp3[[#This Row],[description]],{"Singer:","Artist:","Singer &amp; Lyrics:","Singer/Lyrics:","Singer","Singer :"}),CHAR(10))</f>
        <v xml:space="preserve"> Deep Jandu, Gurlez Akhtar</v>
      </c>
      <c r="M578" t="str" cm="1">
        <f t="array" ref="M5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 Karan Aujla, Jass Manak</v>
      </c>
      <c r="N578" t="e">
        <f>_xlfn.TEXTBEFORE(_xlfn.TEXTAFTER(getmp3[[#This Row],[description]],"Composer:"),CHAR(10))</f>
        <v>#N/A</v>
      </c>
      <c r="O578" t="str">
        <f>_xlfn.TEXTBEFORE(_xlfn.TEXTAFTER(getmp3[[#This Row],[description]],CHAR(10)&amp;"Music :"),CHAR(10))</f>
        <v xml:space="preserve"> Deep Jandu</v>
      </c>
      <c r="P578" t="e">
        <f>_xlfn.TEXTBEFORE(_xlfn.TEXTAFTER(getmp3[[#This Row],[description]],CHAR(10)&amp;"Video:"),CHAR(10))</f>
        <v>#N/A</v>
      </c>
      <c r="Q578" s="1" t="e">
        <f>HYPERLINK(_xlfn.TEXTBEFORE(_xlfn.TEXTAFTER(getmp3[[#This Row],[description]],"YouTube Music:"),CHAR(10)))</f>
        <v>#N/A</v>
      </c>
      <c r="R578" s="1" t="e">
        <f>HYPERLINK(_xlfn.TEXTBEFORE(_xlfn.TEXTAFTER(getmp3[[#This Row],[description]],"Spotify:"),CHAR(10)))</f>
        <v>#N/A</v>
      </c>
      <c r="S578" s="1" t="e">
        <f>HYPERLINK(_xlfn.TEXTBEFORE(_xlfn.TEXTAFTER(getmp3[[#This Row],[description]],"Apple Music:"),CHAR(10)))</f>
        <v>#N/A</v>
      </c>
      <c r="T578" s="1" t="e">
        <f>HYPERLINK(_xlfn.TEXTBEFORE(_xlfn.TEXTAFTER(getmp3[[#This Row],[description]], "JioSaavn:"),CHAR(10)))</f>
        <v>#N/A</v>
      </c>
      <c r="U578" s="1" t="e">
        <f>HYPERLINK(_xlfn.TEXTBEFORE(_xlfn.TEXTAFTER(getmp3[[#This Row],[description]], "Instagram Reel:"),CHAR(10)))</f>
        <v>#N/A</v>
      </c>
    </row>
    <row r="579" spans="1:21" x14ac:dyDescent="0.3">
      <c r="A579" t="s">
        <v>11</v>
      </c>
      <c r="B579" t="s">
        <v>4126</v>
      </c>
      <c r="C579" t="s">
        <v>4127</v>
      </c>
      <c r="D579" t="s">
        <v>4125</v>
      </c>
      <c r="E579" t="s">
        <v>16</v>
      </c>
      <c r="F579" t="s">
        <v>4129</v>
      </c>
      <c r="G579" t="s">
        <v>4130</v>
      </c>
      <c r="H579" t="s">
        <v>4131</v>
      </c>
      <c r="I579" t="s">
        <v>4132</v>
      </c>
      <c r="J579" t="str" cm="1">
        <f t="array" ref="J5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79" t="str">
        <f>_xlfn.TEXTBEFORE(getmp3[[#This Row],[Title]],{":","(","-"})</f>
        <v xml:space="preserve">Robinhood </v>
      </c>
      <c r="L579" t="str">
        <f>_xlfn.TEXTBEFORE(_xlfn.TEXTAFTER(getmp3[[#This Row],[description]],{"Singer:","Artist:","Singer &amp; Lyrics:","Singer/Lyrics:","Singer","Singer :"}),CHAR(10))</f>
        <v xml:space="preserve"> Singga</v>
      </c>
      <c r="M579" t="str" cm="1">
        <f t="array" ref="M5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Singga</v>
      </c>
      <c r="N579" t="e">
        <f>_xlfn.TEXTBEFORE(_xlfn.TEXTAFTER(getmp3[[#This Row],[description]],"Composer:"),CHAR(10))</f>
        <v>#N/A</v>
      </c>
      <c r="O579" t="str">
        <f>_xlfn.TEXTBEFORE(_xlfn.TEXTAFTER(getmp3[[#This Row],[description]],CHAR(10)&amp;"Music :"),CHAR(10))</f>
        <v xml:space="preserve"> Westetn Penduz</v>
      </c>
      <c r="P579" t="e">
        <f>_xlfn.TEXTBEFORE(_xlfn.TEXTAFTER(getmp3[[#This Row],[description]],CHAR(10)&amp;"Video:"),CHAR(10))</f>
        <v>#N/A</v>
      </c>
      <c r="Q579" s="1" t="e">
        <f>HYPERLINK(_xlfn.TEXTBEFORE(_xlfn.TEXTAFTER(getmp3[[#This Row],[description]],"YouTube Music:"),CHAR(10)))</f>
        <v>#N/A</v>
      </c>
      <c r="R579" s="1" t="e">
        <f>HYPERLINK(_xlfn.TEXTBEFORE(_xlfn.TEXTAFTER(getmp3[[#This Row],[description]],"Spotify:"),CHAR(10)))</f>
        <v>#N/A</v>
      </c>
      <c r="S579" s="1" t="e">
        <f>HYPERLINK(_xlfn.TEXTBEFORE(_xlfn.TEXTAFTER(getmp3[[#This Row],[description]],"Apple Music:"),CHAR(10)))</f>
        <v>#N/A</v>
      </c>
      <c r="T579" s="1" t="e">
        <f>HYPERLINK(_xlfn.TEXTBEFORE(_xlfn.TEXTAFTER(getmp3[[#This Row],[description]], "JioSaavn:"),CHAR(10)))</f>
        <v>#N/A</v>
      </c>
      <c r="U579" s="1" t="e">
        <f>HYPERLINK(_xlfn.TEXTBEFORE(_xlfn.TEXTAFTER(getmp3[[#This Row],[description]], "Instagram Reel:"),CHAR(10)))</f>
        <v>#N/A</v>
      </c>
    </row>
    <row r="580" spans="1:21" x14ac:dyDescent="0.3">
      <c r="A580" t="s">
        <v>11</v>
      </c>
      <c r="B580" t="s">
        <v>4134</v>
      </c>
      <c r="C580" t="s">
        <v>4135</v>
      </c>
      <c r="D580" t="s">
        <v>4133</v>
      </c>
      <c r="E580" t="s">
        <v>16</v>
      </c>
      <c r="F580" t="s">
        <v>4137</v>
      </c>
      <c r="G580" t="s">
        <v>4138</v>
      </c>
      <c r="H580" t="s">
        <v>4139</v>
      </c>
      <c r="I580" t="s">
        <v>4140</v>
      </c>
      <c r="J580" t="str" cm="1">
        <f t="array" ref="J5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0" t="str">
        <f>_xlfn.TEXTBEFORE(getmp3[[#This Row],[Title]],{":","(","-"})</f>
        <v xml:space="preserve">Selfie Queen </v>
      </c>
      <c r="L580" t="str">
        <f>_xlfn.TEXTBEFORE(_xlfn.TEXTAFTER(getmp3[[#This Row],[description]],{"Singer:","Artist:","Singer &amp; Lyrics:","Singer/Lyrics:","Singer","Singer :"}),CHAR(10))</f>
        <v xml:space="preserve"> Seera Buttar </v>
      </c>
      <c r="M580" t="str" cm="1">
        <f t="array" ref="M5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Jassi Rk</v>
      </c>
      <c r="N580" t="e">
        <f>_xlfn.TEXTBEFORE(_xlfn.TEXTAFTER(getmp3[[#This Row],[description]],"Composer:"),CHAR(10))</f>
        <v>#N/A</v>
      </c>
      <c r="O580" t="str">
        <f>_xlfn.TEXTBEFORE(_xlfn.TEXTAFTER(getmp3[[#This Row],[description]],CHAR(10)&amp;"Music :"),CHAR(10))</f>
        <v xml:space="preserve"> Mind Frique</v>
      </c>
      <c r="P580" t="e">
        <f>_xlfn.TEXTBEFORE(_xlfn.TEXTAFTER(getmp3[[#This Row],[description]],CHAR(10)&amp;"Video:"),CHAR(10))</f>
        <v>#N/A</v>
      </c>
      <c r="Q580" s="1" t="e">
        <f>HYPERLINK(_xlfn.TEXTBEFORE(_xlfn.TEXTAFTER(getmp3[[#This Row],[description]],"YouTube Music:"),CHAR(10)))</f>
        <v>#N/A</v>
      </c>
      <c r="R580" s="1" t="e">
        <f>HYPERLINK(_xlfn.TEXTBEFORE(_xlfn.TEXTAFTER(getmp3[[#This Row],[description]],"Spotify:"),CHAR(10)))</f>
        <v>#N/A</v>
      </c>
      <c r="S580" s="1" t="e">
        <f>HYPERLINK(_xlfn.TEXTBEFORE(_xlfn.TEXTAFTER(getmp3[[#This Row],[description]],"Apple Music:"),CHAR(10)))</f>
        <v>#N/A</v>
      </c>
      <c r="T580" s="1" t="e">
        <f>HYPERLINK(_xlfn.TEXTBEFORE(_xlfn.TEXTAFTER(getmp3[[#This Row],[description]], "JioSaavn:"),CHAR(10)))</f>
        <v>#N/A</v>
      </c>
      <c r="U580" s="1" t="e">
        <f>HYPERLINK(_xlfn.TEXTBEFORE(_xlfn.TEXTAFTER(getmp3[[#This Row],[description]], "Instagram Reel:"),CHAR(10)))</f>
        <v>#N/A</v>
      </c>
    </row>
    <row r="581" spans="1:21" x14ac:dyDescent="0.3">
      <c r="A581" t="s">
        <v>11</v>
      </c>
      <c r="B581" t="s">
        <v>4142</v>
      </c>
      <c r="C581" t="s">
        <v>4143</v>
      </c>
      <c r="D581" t="s">
        <v>4141</v>
      </c>
      <c r="E581" t="s">
        <v>16</v>
      </c>
      <c r="F581" t="s">
        <v>924</v>
      </c>
      <c r="G581" t="s">
        <v>4145</v>
      </c>
      <c r="H581" t="s">
        <v>4146</v>
      </c>
      <c r="I581" t="s">
        <v>4147</v>
      </c>
      <c r="J581" t="str" cm="1">
        <f t="array" ref="J5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1" t="str">
        <f>_xlfn.TEXTBEFORE(getmp3[[#This Row],[Title]],{":","(","-"})</f>
        <v xml:space="preserve">Clutch Baliye </v>
      </c>
      <c r="L581" t="str">
        <f>_xlfn.TEXTBEFORE(_xlfn.TEXTAFTER(getmp3[[#This Row],[description]],{"Singer:","Artist:","Singer &amp; Lyrics:","Singer/Lyrics:","Singer","Singer :"}),CHAR(10))</f>
        <v xml:space="preserve"> Sultaan Feat Gagan </v>
      </c>
      <c r="M581" t="str" cm="1">
        <f t="array" ref="M5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Sultaan</v>
      </c>
      <c r="N581" t="e">
        <f>_xlfn.TEXTBEFORE(_xlfn.TEXTAFTER(getmp3[[#This Row],[description]],"Composer:"),CHAR(10))</f>
        <v>#N/A</v>
      </c>
      <c r="O581" t="str">
        <f>_xlfn.TEXTBEFORE(_xlfn.TEXTAFTER(getmp3[[#This Row],[description]],CHAR(10)&amp;"Music :"),CHAR(10))</f>
        <v xml:space="preserve"> Sound Shikari</v>
      </c>
      <c r="P581" t="e">
        <f>_xlfn.TEXTBEFORE(_xlfn.TEXTAFTER(getmp3[[#This Row],[description]],CHAR(10)&amp;"Video:"),CHAR(10))</f>
        <v>#N/A</v>
      </c>
      <c r="Q581" s="1" t="e">
        <f>HYPERLINK(_xlfn.TEXTBEFORE(_xlfn.TEXTAFTER(getmp3[[#This Row],[description]],"YouTube Music:"),CHAR(10)))</f>
        <v>#N/A</v>
      </c>
      <c r="R581" s="1" t="e">
        <f>HYPERLINK(_xlfn.TEXTBEFORE(_xlfn.TEXTAFTER(getmp3[[#This Row],[description]],"Spotify:"),CHAR(10)))</f>
        <v>#N/A</v>
      </c>
      <c r="S581" s="1" t="e">
        <f>HYPERLINK(_xlfn.TEXTBEFORE(_xlfn.TEXTAFTER(getmp3[[#This Row],[description]],"Apple Music:"),CHAR(10)))</f>
        <v>#N/A</v>
      </c>
      <c r="T581" s="1" t="e">
        <f>HYPERLINK(_xlfn.TEXTBEFORE(_xlfn.TEXTAFTER(getmp3[[#This Row],[description]], "JioSaavn:"),CHAR(10)))</f>
        <v>#N/A</v>
      </c>
      <c r="U581" s="1" t="e">
        <f>HYPERLINK(_xlfn.TEXTBEFORE(_xlfn.TEXTAFTER(getmp3[[#This Row],[description]], "Instagram Reel:"),CHAR(10)))</f>
        <v>#N/A</v>
      </c>
    </row>
    <row r="582" spans="1:21" x14ac:dyDescent="0.3">
      <c r="A582" t="s">
        <v>11</v>
      </c>
      <c r="B582" t="s">
        <v>4149</v>
      </c>
      <c r="C582" t="s">
        <v>4150</v>
      </c>
      <c r="D582" t="s">
        <v>4148</v>
      </c>
      <c r="E582" t="s">
        <v>16</v>
      </c>
      <c r="F582" t="s">
        <v>485</v>
      </c>
      <c r="G582" t="s">
        <v>4152</v>
      </c>
      <c r="H582" t="s">
        <v>4153</v>
      </c>
      <c r="I582" t="s">
        <v>4154</v>
      </c>
      <c r="J582" t="str" cm="1">
        <f t="array" ref="J5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2" t="str">
        <f>_xlfn.TEXTBEFORE(getmp3[[#This Row],[Title]],{":","(","-"})</f>
        <v xml:space="preserve">Landcruiser </v>
      </c>
      <c r="L582" t="str">
        <f>_xlfn.TEXTBEFORE(_xlfn.TEXTAFTER(getmp3[[#This Row],[description]],{"Singer:","Artist:","Singer &amp; Lyrics:","Singer/Lyrics:","Singer","Singer :"}),CHAR(10))</f>
        <v xml:space="preserve"> Veet Baljit, Gurlez Akhtar</v>
      </c>
      <c r="M582" t="str" cm="1">
        <f t="array" ref="M5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Veet Baljit</v>
      </c>
      <c r="N582" t="e">
        <f>_xlfn.TEXTBEFORE(_xlfn.TEXTAFTER(getmp3[[#This Row],[description]],"Composer:"),CHAR(10))</f>
        <v>#N/A</v>
      </c>
      <c r="O582" t="str">
        <f>_xlfn.TEXTBEFORE(_xlfn.TEXTAFTER(getmp3[[#This Row],[description]],CHAR(10)&amp;"Music :"),CHAR(10))</f>
        <v xml:space="preserve"> MixSingh</v>
      </c>
      <c r="P582" t="e">
        <f>_xlfn.TEXTBEFORE(_xlfn.TEXTAFTER(getmp3[[#This Row],[description]],CHAR(10)&amp;"Video:"),CHAR(10))</f>
        <v>#N/A</v>
      </c>
      <c r="Q582" s="1" t="e">
        <f>HYPERLINK(_xlfn.TEXTBEFORE(_xlfn.TEXTAFTER(getmp3[[#This Row],[description]],"YouTube Music:"),CHAR(10)))</f>
        <v>#N/A</v>
      </c>
      <c r="R582" s="1" t="e">
        <f>HYPERLINK(_xlfn.TEXTBEFORE(_xlfn.TEXTAFTER(getmp3[[#This Row],[description]],"Spotify:"),CHAR(10)))</f>
        <v>#N/A</v>
      </c>
      <c r="S582" s="1" t="e">
        <f>HYPERLINK(_xlfn.TEXTBEFORE(_xlfn.TEXTAFTER(getmp3[[#This Row],[description]],"Apple Music:"),CHAR(10)))</f>
        <v>#N/A</v>
      </c>
      <c r="T582" s="1" t="e">
        <f>HYPERLINK(_xlfn.TEXTBEFORE(_xlfn.TEXTAFTER(getmp3[[#This Row],[description]], "JioSaavn:"),CHAR(10)))</f>
        <v>#N/A</v>
      </c>
      <c r="U582" s="1" t="e">
        <f>HYPERLINK(_xlfn.TEXTBEFORE(_xlfn.TEXTAFTER(getmp3[[#This Row],[description]], "Instagram Reel:"),CHAR(10)))</f>
        <v>#N/A</v>
      </c>
    </row>
    <row r="583" spans="1:21" x14ac:dyDescent="0.3">
      <c r="A583" t="s">
        <v>11</v>
      </c>
      <c r="B583" t="s">
        <v>4156</v>
      </c>
      <c r="C583" t="s">
        <v>4157</v>
      </c>
      <c r="D583" t="s">
        <v>4155</v>
      </c>
      <c r="E583" t="s">
        <v>16</v>
      </c>
      <c r="F583" t="s">
        <v>4159</v>
      </c>
      <c r="G583" t="s">
        <v>4160</v>
      </c>
      <c r="H583" t="s">
        <v>4161</v>
      </c>
      <c r="I583" t="s">
        <v>4162</v>
      </c>
      <c r="J583" t="str" cm="1">
        <f t="array" ref="J5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3" t="str">
        <f>_xlfn.TEXTBEFORE(getmp3[[#This Row],[Title]],{":","(","-"})</f>
        <v xml:space="preserve">Down To Earth </v>
      </c>
      <c r="L583" t="str">
        <f>_xlfn.TEXTBEFORE(_xlfn.TEXTAFTER(getmp3[[#This Row],[description]],{"Singer:","Artist:","Singer &amp; Lyrics:","Singer/Lyrics:","Singer","Singer :"}),CHAR(10))</f>
        <v xml:space="preserve"> Deep Jandu, Gurlez Akhtar</v>
      </c>
      <c r="M583" t="str" cm="1">
        <f t="array" ref="M5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Lally Mundi</v>
      </c>
      <c r="N583" t="e">
        <f>_xlfn.TEXTBEFORE(_xlfn.TEXTAFTER(getmp3[[#This Row],[description]],"Composer:"),CHAR(10))</f>
        <v>#N/A</v>
      </c>
      <c r="O583" t="str">
        <f>_xlfn.TEXTBEFORE(_xlfn.TEXTAFTER(getmp3[[#This Row],[description]],CHAR(10)&amp;"Music :"),CHAR(10))</f>
        <v xml:space="preserve"> Deep Jandu</v>
      </c>
      <c r="P583" t="e">
        <f>_xlfn.TEXTBEFORE(_xlfn.TEXTAFTER(getmp3[[#This Row],[description]],CHAR(10)&amp;"Video:"),CHAR(10))</f>
        <v>#N/A</v>
      </c>
      <c r="Q583" s="1" t="e">
        <f>HYPERLINK(_xlfn.TEXTBEFORE(_xlfn.TEXTAFTER(getmp3[[#This Row],[description]],"YouTube Music:"),CHAR(10)))</f>
        <v>#N/A</v>
      </c>
      <c r="R583" s="1" t="e">
        <f>HYPERLINK(_xlfn.TEXTBEFORE(_xlfn.TEXTAFTER(getmp3[[#This Row],[description]],"Spotify:"),CHAR(10)))</f>
        <v>#N/A</v>
      </c>
      <c r="S583" s="1" t="e">
        <f>HYPERLINK(_xlfn.TEXTBEFORE(_xlfn.TEXTAFTER(getmp3[[#This Row],[description]],"Apple Music:"),CHAR(10)))</f>
        <v>#N/A</v>
      </c>
      <c r="T583" s="1" t="e">
        <f>HYPERLINK(_xlfn.TEXTBEFORE(_xlfn.TEXTAFTER(getmp3[[#This Row],[description]], "JioSaavn:"),CHAR(10)))</f>
        <v>#N/A</v>
      </c>
      <c r="U583" s="1" t="e">
        <f>HYPERLINK(_xlfn.TEXTBEFORE(_xlfn.TEXTAFTER(getmp3[[#This Row],[description]], "Instagram Reel:"),CHAR(10)))</f>
        <v>#N/A</v>
      </c>
    </row>
    <row r="584" spans="1:21" x14ac:dyDescent="0.3">
      <c r="A584" t="s">
        <v>11</v>
      </c>
      <c r="B584" t="s">
        <v>4164</v>
      </c>
      <c r="C584" t="s">
        <v>4165</v>
      </c>
      <c r="D584" t="s">
        <v>4163</v>
      </c>
      <c r="E584" t="s">
        <v>16</v>
      </c>
      <c r="F584" t="s">
        <v>1189</v>
      </c>
      <c r="G584" t="s">
        <v>4167</v>
      </c>
      <c r="H584" t="s">
        <v>4168</v>
      </c>
      <c r="I584" t="s">
        <v>4169</v>
      </c>
      <c r="J584" t="str" cm="1">
        <f t="array" ref="J5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4" t="str">
        <f>_xlfn.TEXTBEFORE(getmp3[[#This Row],[Title]],{":","(","-"})</f>
        <v xml:space="preserve">LONDON DI QUEEN </v>
      </c>
      <c r="L584" t="str">
        <f>_xlfn.TEXTBEFORE(_xlfn.TEXTAFTER(getmp3[[#This Row],[description]],{"Singer:","Artist:","Singer &amp; Lyrics:","Singer/Lyrics:","Singer","Singer :"}),CHAR(10))</f>
        <v xml:space="preserve"> Balkar Sidhu</v>
      </c>
      <c r="M584" t="str" cm="1">
        <f t="array" ref="M5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584" t="e">
        <f>_xlfn.TEXTBEFORE(_xlfn.TEXTAFTER(getmp3[[#This Row],[description]],"Composer:"),CHAR(10))</f>
        <v>#N/A</v>
      </c>
      <c r="O584" t="str">
        <f>_xlfn.TEXTBEFORE(_xlfn.TEXTAFTER(getmp3[[#This Row],[description]],CHAR(10)&amp;"Music :"),CHAR(10))</f>
        <v xml:space="preserve"> Deep Jandu</v>
      </c>
      <c r="P584" t="e">
        <f>_xlfn.TEXTBEFORE(_xlfn.TEXTAFTER(getmp3[[#This Row],[description]],CHAR(10)&amp;"Video:"),CHAR(10))</f>
        <v>#N/A</v>
      </c>
      <c r="Q584" s="1" t="e">
        <f>HYPERLINK(_xlfn.TEXTBEFORE(_xlfn.TEXTAFTER(getmp3[[#This Row],[description]],"YouTube Music:"),CHAR(10)))</f>
        <v>#N/A</v>
      </c>
      <c r="R584" s="1" t="e">
        <f>HYPERLINK(_xlfn.TEXTBEFORE(_xlfn.TEXTAFTER(getmp3[[#This Row],[description]],"Spotify:"),CHAR(10)))</f>
        <v>#N/A</v>
      </c>
      <c r="S584" s="1" t="e">
        <f>HYPERLINK(_xlfn.TEXTBEFORE(_xlfn.TEXTAFTER(getmp3[[#This Row],[description]],"Apple Music:"),CHAR(10)))</f>
        <v>#N/A</v>
      </c>
      <c r="T584" s="1" t="e">
        <f>HYPERLINK(_xlfn.TEXTBEFORE(_xlfn.TEXTAFTER(getmp3[[#This Row],[description]], "JioSaavn:"),CHAR(10)))</f>
        <v>#N/A</v>
      </c>
      <c r="U584" s="1" t="e">
        <f>HYPERLINK(_xlfn.TEXTBEFORE(_xlfn.TEXTAFTER(getmp3[[#This Row],[description]], "Instagram Reel:"),CHAR(10)))</f>
        <v>#N/A</v>
      </c>
    </row>
    <row r="585" spans="1:21" x14ac:dyDescent="0.3">
      <c r="A585" t="s">
        <v>11</v>
      </c>
      <c r="B585" t="s">
        <v>4171</v>
      </c>
      <c r="C585" t="s">
        <v>4172</v>
      </c>
      <c r="D585" t="s">
        <v>4170</v>
      </c>
      <c r="E585" t="s">
        <v>4174</v>
      </c>
      <c r="F585" t="s">
        <v>4175</v>
      </c>
      <c r="G585" t="s">
        <v>4176</v>
      </c>
      <c r="H585" t="s">
        <v>4177</v>
      </c>
      <c r="I585" t="s">
        <v>3799</v>
      </c>
      <c r="J585" t="str" cm="1">
        <f t="array" ref="J5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5" t="str">
        <f>_xlfn.TEXTBEFORE(getmp3[[#This Row],[Title]],{":","(","-"})</f>
        <v xml:space="preserve">LONDON DI QUEEN </v>
      </c>
      <c r="L585" t="str">
        <f>_xlfn.TEXTBEFORE(_xlfn.TEXTAFTER(getmp3[[#This Row],[description]],{"Singer:","Artist:","Singer &amp; Lyrics:","Singer/Lyrics:","Singer","Singer :"}),CHAR(10))</f>
        <v xml:space="preserve"> Balkar Sidhu</v>
      </c>
      <c r="M585" t="str" cm="1">
        <f t="array" ref="M5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585" t="e">
        <f>_xlfn.TEXTBEFORE(_xlfn.TEXTAFTER(getmp3[[#This Row],[description]],"Composer:"),CHAR(10))</f>
        <v>#N/A</v>
      </c>
      <c r="O585" t="str">
        <f>_xlfn.TEXTBEFORE(_xlfn.TEXTAFTER(getmp3[[#This Row],[description]],CHAR(10)&amp;"Music :"),CHAR(10))</f>
        <v xml:space="preserve"> Deep Jandu</v>
      </c>
      <c r="P585" t="e">
        <f>_xlfn.TEXTBEFORE(_xlfn.TEXTAFTER(getmp3[[#This Row],[description]],CHAR(10)&amp;"Video:"),CHAR(10))</f>
        <v>#N/A</v>
      </c>
      <c r="Q585" s="1" t="e">
        <f>HYPERLINK(_xlfn.TEXTBEFORE(_xlfn.TEXTAFTER(getmp3[[#This Row],[description]],"YouTube Music:"),CHAR(10)))</f>
        <v>#N/A</v>
      </c>
      <c r="R585" s="1" t="e">
        <f>HYPERLINK(_xlfn.TEXTBEFORE(_xlfn.TEXTAFTER(getmp3[[#This Row],[description]],"Spotify:"),CHAR(10)))</f>
        <v>#N/A</v>
      </c>
      <c r="S585" s="1" t="e">
        <f>HYPERLINK(_xlfn.TEXTBEFORE(_xlfn.TEXTAFTER(getmp3[[#This Row],[description]],"Apple Music:"),CHAR(10)))</f>
        <v>#N/A</v>
      </c>
      <c r="T585" s="1" t="e">
        <f>HYPERLINK(_xlfn.TEXTBEFORE(_xlfn.TEXTAFTER(getmp3[[#This Row],[description]], "JioSaavn:"),CHAR(10)))</f>
        <v>#N/A</v>
      </c>
      <c r="U585" s="1" t="e">
        <f>HYPERLINK(_xlfn.TEXTBEFORE(_xlfn.TEXTAFTER(getmp3[[#This Row],[description]], "Instagram Reel:"),CHAR(10)))</f>
        <v>#N/A</v>
      </c>
    </row>
    <row r="586" spans="1:21" x14ac:dyDescent="0.3">
      <c r="A586" t="s">
        <v>11</v>
      </c>
      <c r="B586" t="s">
        <v>4179</v>
      </c>
      <c r="C586" t="s">
        <v>4180</v>
      </c>
      <c r="D586" t="s">
        <v>4178</v>
      </c>
      <c r="E586" t="s">
        <v>16</v>
      </c>
      <c r="F586" t="s">
        <v>49</v>
      </c>
      <c r="G586" t="s">
        <v>4182</v>
      </c>
      <c r="H586" t="s">
        <v>4183</v>
      </c>
      <c r="I586" t="s">
        <v>4184</v>
      </c>
      <c r="J586" t="str" cm="1">
        <f t="array" ref="J5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6" t="str">
        <f>_xlfn.TEXTBEFORE(getmp3[[#This Row],[Title]],{":","(","-"})</f>
        <v xml:space="preserve">GLOCK By Mankirt Aulakh </v>
      </c>
      <c r="L586" t="str">
        <f>_xlfn.TEXTBEFORE(_xlfn.TEXTAFTER(getmp3[[#This Row],[description]],{"Singer:","Artist:","Singer &amp; Lyrics:","Singer/Lyrics:","Singer","Singer :"}),CHAR(10))</f>
        <v xml:space="preserve"> Mankirt Aulakh</v>
      </c>
      <c r="M586" t="str" cm="1">
        <f t="array" ref="M5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Saabi Bhinder</v>
      </c>
      <c r="N586" t="e">
        <f>_xlfn.TEXTBEFORE(_xlfn.TEXTAFTER(getmp3[[#This Row],[description]],"Composer:"),CHAR(10))</f>
        <v>#N/A</v>
      </c>
      <c r="O586" t="str">
        <f>_xlfn.TEXTBEFORE(_xlfn.TEXTAFTER(getmp3[[#This Row],[description]],CHAR(10)&amp;"Music :"),CHAR(10))</f>
        <v xml:space="preserve"> The Kidd</v>
      </c>
      <c r="P586" t="e">
        <f>_xlfn.TEXTBEFORE(_xlfn.TEXTAFTER(getmp3[[#This Row],[description]],CHAR(10)&amp;"Video:"),CHAR(10))</f>
        <v>#N/A</v>
      </c>
      <c r="Q586" s="1" t="e">
        <f>HYPERLINK(_xlfn.TEXTBEFORE(_xlfn.TEXTAFTER(getmp3[[#This Row],[description]],"YouTube Music:"),CHAR(10)))</f>
        <v>#N/A</v>
      </c>
      <c r="R586" s="1" t="e">
        <f>HYPERLINK(_xlfn.TEXTBEFORE(_xlfn.TEXTAFTER(getmp3[[#This Row],[description]],"Spotify:"),CHAR(10)))</f>
        <v>#N/A</v>
      </c>
      <c r="S586" s="1" t="e">
        <f>HYPERLINK(_xlfn.TEXTBEFORE(_xlfn.TEXTAFTER(getmp3[[#This Row],[description]],"Apple Music:"),CHAR(10)))</f>
        <v>#N/A</v>
      </c>
      <c r="T586" s="1" t="e">
        <f>HYPERLINK(_xlfn.TEXTBEFORE(_xlfn.TEXTAFTER(getmp3[[#This Row],[description]], "JioSaavn:"),CHAR(10)))</f>
        <v>#N/A</v>
      </c>
      <c r="U586" s="1" t="e">
        <f>HYPERLINK(_xlfn.TEXTBEFORE(_xlfn.TEXTAFTER(getmp3[[#This Row],[description]], "Instagram Reel:"),CHAR(10)))</f>
        <v>#N/A</v>
      </c>
    </row>
    <row r="587" spans="1:21" x14ac:dyDescent="0.3">
      <c r="A587" t="s">
        <v>11</v>
      </c>
      <c r="B587" t="s">
        <v>4186</v>
      </c>
      <c r="C587" t="s">
        <v>4187</v>
      </c>
      <c r="D587" t="s">
        <v>4185</v>
      </c>
      <c r="E587" t="s">
        <v>16</v>
      </c>
      <c r="F587" t="s">
        <v>25</v>
      </c>
      <c r="G587" t="s">
        <v>4189</v>
      </c>
      <c r="H587" t="s">
        <v>4190</v>
      </c>
      <c r="I587" t="s">
        <v>4191</v>
      </c>
      <c r="J587" t="str" cm="1">
        <f t="array" ref="J5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587" t="str">
        <f>_xlfn.TEXTBEFORE(getmp3[[#This Row],[Title]],{":","(","-"})</f>
        <v xml:space="preserve">Tera Mera Viah </v>
      </c>
      <c r="L587" t="e">
        <f>_xlfn.TEXTBEFORE(_xlfn.TEXTAFTER(getmp3[[#This Row],[description]],{"Singer:","Artist:","Singer &amp; Lyrics:","Singer/Lyrics:","Singer"}),CHAR(10))</f>
        <v>#N/A</v>
      </c>
      <c r="M587" t="str" cm="1">
        <f t="array" ref="M5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87" t="e">
        <f>_xlfn.TEXTBEFORE(_xlfn.TEXTAFTER(getmp3[[#This Row],[description]],"Composer:"),CHAR(10))</f>
        <v>#N/A</v>
      </c>
      <c r="O587" t="e">
        <f>_xlfn.TEXTBEFORE(_xlfn.TEXTAFTER(getmp3[[#This Row],[description]],CHAR(10)&amp;"Music :"),CHAR(10))</f>
        <v>#N/A</v>
      </c>
      <c r="P587" t="e">
        <f>_xlfn.TEXTBEFORE(_xlfn.TEXTAFTER(getmp3[[#This Row],[description]],CHAR(10)&amp;"Video:"),CHAR(10))</f>
        <v>#N/A</v>
      </c>
      <c r="Q587" s="1" t="e">
        <f>HYPERLINK(_xlfn.TEXTBEFORE(_xlfn.TEXTAFTER(getmp3[[#This Row],[description]],"YouTube Music:"),CHAR(10)))</f>
        <v>#N/A</v>
      </c>
      <c r="R587" s="1" t="e">
        <f>HYPERLINK(_xlfn.TEXTBEFORE(_xlfn.TEXTAFTER(getmp3[[#This Row],[description]],"Spotify:"),CHAR(10)))</f>
        <v>#N/A</v>
      </c>
      <c r="S587" s="1" t="e">
        <f>HYPERLINK(_xlfn.TEXTBEFORE(_xlfn.TEXTAFTER(getmp3[[#This Row],[description]],"Apple Music:"),CHAR(10)))</f>
        <v>#N/A</v>
      </c>
      <c r="T587" s="1" t="e">
        <f>HYPERLINK(_xlfn.TEXTBEFORE(_xlfn.TEXTAFTER(getmp3[[#This Row],[description]], "JioSaavn:"),CHAR(10)))</f>
        <v>#N/A</v>
      </c>
      <c r="U587" s="1" t="e">
        <f>HYPERLINK(_xlfn.TEXTBEFORE(_xlfn.TEXTAFTER(getmp3[[#This Row],[description]], "Instagram Reel:"),CHAR(10)))</f>
        <v>#N/A</v>
      </c>
    </row>
    <row r="588" spans="1:21" x14ac:dyDescent="0.3">
      <c r="A588" t="s">
        <v>11</v>
      </c>
      <c r="B588" t="s">
        <v>4193</v>
      </c>
      <c r="C588" t="s">
        <v>4194</v>
      </c>
      <c r="D588" t="s">
        <v>4192</v>
      </c>
      <c r="E588" t="s">
        <v>16</v>
      </c>
      <c r="F588" t="s">
        <v>1168</v>
      </c>
      <c r="G588" t="s">
        <v>4196</v>
      </c>
      <c r="H588" t="s">
        <v>4197</v>
      </c>
      <c r="I588" t="s">
        <v>4198</v>
      </c>
      <c r="J588" t="str" cm="1">
        <f t="array" ref="J5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8" t="str">
        <f>_xlfn.TEXTBEFORE(getmp3[[#This Row],[Title]],{":","(","-"})</f>
        <v xml:space="preserve">Juti Jharrke </v>
      </c>
      <c r="L588" t="str">
        <f>_xlfn.TEXTBEFORE(_xlfn.TEXTAFTER(getmp3[[#This Row],[description]],{"Singer:","Artist:","Singer &amp; Lyrics:","Singer/Lyrics:","Singer","Singer :"}),CHAR(10))</f>
        <v xml:space="preserve"> Hardeep Grewal</v>
      </c>
      <c r="M588" t="str" cm="1">
        <f t="array" ref="M5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Hardeep Grewal</v>
      </c>
      <c r="N588" t="str">
        <f>_xlfn.TEXTBEFORE(_xlfn.TEXTAFTER(getmp3[[#This Row],[description]],"Composer:"),CHAR(10))</f>
        <v xml:space="preserve"> Hardeep Grewal</v>
      </c>
      <c r="O588" t="str">
        <f>_xlfn.TEXTBEFORE(_xlfn.TEXTAFTER(getmp3[[#This Row],[description]],CHAR(10)&amp;"Music :"),CHAR(10))</f>
        <v xml:space="preserve"> Proof</v>
      </c>
      <c r="P588" t="e">
        <f>_xlfn.TEXTBEFORE(_xlfn.TEXTAFTER(getmp3[[#This Row],[description]],CHAR(10)&amp;"Video:"),CHAR(10))</f>
        <v>#N/A</v>
      </c>
      <c r="Q588" s="1" t="e">
        <f>HYPERLINK(_xlfn.TEXTBEFORE(_xlfn.TEXTAFTER(getmp3[[#This Row],[description]],"YouTube Music:"),CHAR(10)))</f>
        <v>#N/A</v>
      </c>
      <c r="R588" s="1" t="e">
        <f>HYPERLINK(_xlfn.TEXTBEFORE(_xlfn.TEXTAFTER(getmp3[[#This Row],[description]],"Spotify:"),CHAR(10)))</f>
        <v>#N/A</v>
      </c>
      <c r="S588" s="1" t="e">
        <f>HYPERLINK(_xlfn.TEXTBEFORE(_xlfn.TEXTAFTER(getmp3[[#This Row],[description]],"Apple Music:"),CHAR(10)))</f>
        <v>#N/A</v>
      </c>
      <c r="T588" s="1" t="e">
        <f>HYPERLINK(_xlfn.TEXTBEFORE(_xlfn.TEXTAFTER(getmp3[[#This Row],[description]], "JioSaavn:"),CHAR(10)))</f>
        <v>#N/A</v>
      </c>
      <c r="U588" s="1" t="e">
        <f>HYPERLINK(_xlfn.TEXTBEFORE(_xlfn.TEXTAFTER(getmp3[[#This Row],[description]], "Instagram Reel:"),CHAR(10)))</f>
        <v>#N/A</v>
      </c>
    </row>
    <row r="589" spans="1:21" x14ac:dyDescent="0.3">
      <c r="A589" t="s">
        <v>11</v>
      </c>
      <c r="B589" t="s">
        <v>4200</v>
      </c>
      <c r="C589" t="s">
        <v>4201</v>
      </c>
      <c r="D589" t="s">
        <v>4199</v>
      </c>
      <c r="E589" t="s">
        <v>16</v>
      </c>
      <c r="F589" t="s">
        <v>4203</v>
      </c>
      <c r="G589" t="s">
        <v>4204</v>
      </c>
      <c r="H589" t="s">
        <v>4205</v>
      </c>
      <c r="I589" t="s">
        <v>217</v>
      </c>
      <c r="J589" t="str" cm="1">
        <f t="array" ref="J5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89" t="str">
        <f>_xlfn.TEXTBEFORE(getmp3[[#This Row],[Title]],{":","(","-"})</f>
        <v xml:space="preserve">GLOCK By Mankirt Aulakh </v>
      </c>
      <c r="L589" t="str">
        <f>_xlfn.TEXTBEFORE(_xlfn.TEXTAFTER(getmp3[[#This Row],[description]],{"Singer:","Artist:","Singer &amp; Lyrics:","Singer/Lyrics:","Singer","Singer :"}),CHAR(10))</f>
        <v xml:space="preserve"> Mankirt Aulakh</v>
      </c>
      <c r="M589" t="str" cm="1">
        <f t="array" ref="M5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Sabi Bhinder</v>
      </c>
      <c r="N589" t="e">
        <f>_xlfn.TEXTBEFORE(_xlfn.TEXTAFTER(getmp3[[#This Row],[description]],"Composer:"),CHAR(10))</f>
        <v>#N/A</v>
      </c>
      <c r="O589" t="str">
        <f>_xlfn.TEXTBEFORE(_xlfn.TEXTAFTER(getmp3[[#This Row],[description]],CHAR(10)&amp;"Music :"),CHAR(10))</f>
        <v xml:space="preserve"> The Kidd</v>
      </c>
      <c r="P589" t="e">
        <f>_xlfn.TEXTBEFORE(_xlfn.TEXTAFTER(getmp3[[#This Row],[description]],CHAR(10)&amp;"Video:"),CHAR(10))</f>
        <v>#N/A</v>
      </c>
      <c r="Q589" s="1" t="e">
        <f>HYPERLINK(_xlfn.TEXTBEFORE(_xlfn.TEXTAFTER(getmp3[[#This Row],[description]],"YouTube Music:"),CHAR(10)))</f>
        <v>#N/A</v>
      </c>
      <c r="R589" s="1" t="e">
        <f>HYPERLINK(_xlfn.TEXTBEFORE(_xlfn.TEXTAFTER(getmp3[[#This Row],[description]],"Spotify:"),CHAR(10)))</f>
        <v>#N/A</v>
      </c>
      <c r="S589" s="1" t="e">
        <f>HYPERLINK(_xlfn.TEXTBEFORE(_xlfn.TEXTAFTER(getmp3[[#This Row],[description]],"Apple Music:"),CHAR(10)))</f>
        <v>#N/A</v>
      </c>
      <c r="T589" s="1" t="e">
        <f>HYPERLINK(_xlfn.TEXTBEFORE(_xlfn.TEXTAFTER(getmp3[[#This Row],[description]], "JioSaavn:"),CHAR(10)))</f>
        <v>#N/A</v>
      </c>
      <c r="U589" s="1" t="e">
        <f>HYPERLINK(_xlfn.TEXTBEFORE(_xlfn.TEXTAFTER(getmp3[[#This Row],[description]], "Instagram Reel:"),CHAR(10)))</f>
        <v>#N/A</v>
      </c>
    </row>
    <row r="590" spans="1:21" x14ac:dyDescent="0.3">
      <c r="A590" t="s">
        <v>11</v>
      </c>
      <c r="B590" t="s">
        <v>4207</v>
      </c>
      <c r="C590" t="s">
        <v>4208</v>
      </c>
      <c r="D590" t="s">
        <v>4206</v>
      </c>
      <c r="E590" t="s">
        <v>16</v>
      </c>
      <c r="F590" t="s">
        <v>25</v>
      </c>
      <c r="G590" t="s">
        <v>4210</v>
      </c>
      <c r="H590" t="s">
        <v>4211</v>
      </c>
      <c r="I590" t="s">
        <v>4212</v>
      </c>
      <c r="J590" t="str" cm="1">
        <f t="array" ref="J5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0" t="str">
        <f>_xlfn.TEXTBEFORE(getmp3[[#This Row],[Title]],{":","(","-"})</f>
        <v xml:space="preserve">Tera Mera Viah </v>
      </c>
      <c r="L590" t="str">
        <f>_xlfn.TEXTBEFORE(_xlfn.TEXTAFTER(getmp3[[#This Row],[description]],{"Singer:","Artist:","Singer &amp; Lyrics:","Singer/Lyrics:","Singer","Singer :"}),CHAR(10))</f>
        <v xml:space="preserve"> Jass Manak </v>
      </c>
      <c r="M590" t="str" cm="1">
        <f t="array" ref="M5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90" t="e">
        <f>_xlfn.TEXTBEFORE(_xlfn.TEXTAFTER(getmp3[[#This Row],[description]],"Composer:"),CHAR(10))</f>
        <v>#N/A</v>
      </c>
      <c r="O590" t="e">
        <f>_xlfn.TEXTBEFORE(_xlfn.TEXTAFTER(getmp3[[#This Row],[description]],CHAR(10)&amp;"Music :"),CHAR(10))</f>
        <v>#N/A</v>
      </c>
      <c r="P590" t="e">
        <f>_xlfn.TEXTBEFORE(_xlfn.TEXTAFTER(getmp3[[#This Row],[description]],CHAR(10)&amp;"Video:"),CHAR(10))</f>
        <v>#N/A</v>
      </c>
      <c r="Q590" s="1" t="e">
        <f>HYPERLINK(_xlfn.TEXTBEFORE(_xlfn.TEXTAFTER(getmp3[[#This Row],[description]],"YouTube Music:"),CHAR(10)))</f>
        <v>#N/A</v>
      </c>
      <c r="R590" s="1" t="e">
        <f>HYPERLINK(_xlfn.TEXTBEFORE(_xlfn.TEXTAFTER(getmp3[[#This Row],[description]],"Spotify:"),CHAR(10)))</f>
        <v>#N/A</v>
      </c>
      <c r="S590" s="1" t="e">
        <f>HYPERLINK(_xlfn.TEXTBEFORE(_xlfn.TEXTAFTER(getmp3[[#This Row],[description]],"Apple Music:"),CHAR(10)))</f>
        <v>#N/A</v>
      </c>
      <c r="T590" s="1" t="e">
        <f>HYPERLINK(_xlfn.TEXTBEFORE(_xlfn.TEXTAFTER(getmp3[[#This Row],[description]], "JioSaavn:"),CHAR(10)))</f>
        <v>#N/A</v>
      </c>
      <c r="U590" s="1" t="e">
        <f>HYPERLINK(_xlfn.TEXTBEFORE(_xlfn.TEXTAFTER(getmp3[[#This Row],[description]], "Instagram Reel:"),CHAR(10)))</f>
        <v>#N/A</v>
      </c>
    </row>
    <row r="591" spans="1:21" x14ac:dyDescent="0.3">
      <c r="A591" t="s">
        <v>11</v>
      </c>
      <c r="B591" t="s">
        <v>4214</v>
      </c>
      <c r="C591" t="s">
        <v>4215</v>
      </c>
      <c r="D591" t="s">
        <v>4213</v>
      </c>
      <c r="E591" t="s">
        <v>16</v>
      </c>
      <c r="F591" t="s">
        <v>1084</v>
      </c>
      <c r="G591" t="s">
        <v>4217</v>
      </c>
      <c r="H591" t="s">
        <v>4218</v>
      </c>
      <c r="I591" t="s">
        <v>4219</v>
      </c>
      <c r="J591" t="str" cm="1">
        <f t="array" ref="J5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1" t="str">
        <f>_xlfn.TEXTBEFORE(getmp3[[#This Row],[Title]],{":","(","-"})</f>
        <v xml:space="preserve">Juti Jharrke </v>
      </c>
      <c r="L591" t="str">
        <f>_xlfn.TEXTBEFORE(_xlfn.TEXTAFTER(getmp3[[#This Row],[description]],{"Singer:","Artist:","Singer &amp; Lyrics:","Singer/Lyrics:","Singer","Singer :"}),CHAR(10))</f>
        <v xml:space="preserve"> Hardeep Grewal</v>
      </c>
      <c r="M591" t="str" cm="1">
        <f t="array" ref="M5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591" t="e">
        <f>_xlfn.TEXTBEFORE(_xlfn.TEXTAFTER(getmp3[[#This Row],[description]],"Composer:"),CHAR(10))</f>
        <v>#N/A</v>
      </c>
      <c r="O591" t="str">
        <f>_xlfn.TEXTBEFORE(_xlfn.TEXTAFTER(getmp3[[#This Row],[description]],CHAR(10)&amp;"Music :"),CHAR(10))</f>
        <v xml:space="preserve"> Proof</v>
      </c>
      <c r="P591" t="e">
        <f>_xlfn.TEXTBEFORE(_xlfn.TEXTAFTER(getmp3[[#This Row],[description]],CHAR(10)&amp;"Video:"),CHAR(10))</f>
        <v>#N/A</v>
      </c>
      <c r="Q591" s="1" t="e">
        <f>HYPERLINK(_xlfn.TEXTBEFORE(_xlfn.TEXTAFTER(getmp3[[#This Row],[description]],"YouTube Music:"),CHAR(10)))</f>
        <v>#N/A</v>
      </c>
      <c r="R591" s="1" t="e">
        <f>HYPERLINK(_xlfn.TEXTBEFORE(_xlfn.TEXTAFTER(getmp3[[#This Row],[description]],"Spotify:"),CHAR(10)))</f>
        <v>#N/A</v>
      </c>
      <c r="S591" s="1" t="e">
        <f>HYPERLINK(_xlfn.TEXTBEFORE(_xlfn.TEXTAFTER(getmp3[[#This Row],[description]],"Apple Music:"),CHAR(10)))</f>
        <v>#N/A</v>
      </c>
      <c r="T591" s="1" t="e">
        <f>HYPERLINK(_xlfn.TEXTBEFORE(_xlfn.TEXTAFTER(getmp3[[#This Row],[description]], "JioSaavn:"),CHAR(10)))</f>
        <v>#N/A</v>
      </c>
      <c r="U591" s="1" t="e">
        <f>HYPERLINK(_xlfn.TEXTBEFORE(_xlfn.TEXTAFTER(getmp3[[#This Row],[description]], "Instagram Reel:"),CHAR(10)))</f>
        <v>#N/A</v>
      </c>
    </row>
    <row r="592" spans="1:21" x14ac:dyDescent="0.3">
      <c r="A592" t="s">
        <v>11</v>
      </c>
      <c r="B592" t="s">
        <v>4221</v>
      </c>
      <c r="C592" t="s">
        <v>4222</v>
      </c>
      <c r="D592" t="s">
        <v>4220</v>
      </c>
      <c r="E592" t="s">
        <v>16</v>
      </c>
      <c r="F592" t="s">
        <v>546</v>
      </c>
      <c r="G592" t="s">
        <v>4224</v>
      </c>
      <c r="H592" t="s">
        <v>4225</v>
      </c>
      <c r="I592" t="s">
        <v>1243</v>
      </c>
      <c r="J592" t="str" cm="1">
        <f t="array" ref="J5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2" t="str">
        <f>_xlfn.TEXTBEFORE(getmp3[[#This Row],[Title]],{":","(","-"})</f>
        <v xml:space="preserve">Multani Kangne </v>
      </c>
      <c r="L592" t="str">
        <f>_xlfn.TEXTBEFORE(_xlfn.TEXTAFTER(getmp3[[#This Row],[description]],{"Singer:","Artist:","Singer &amp; Lyrics:","Singer/Lyrics:","Singer","Singer :"}),CHAR(10))</f>
        <v xml:space="preserve"> Satbir Aujla</v>
      </c>
      <c r="M592" t="str" cm="1">
        <f t="array" ref="M5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592" t="e">
        <f>_xlfn.TEXTBEFORE(_xlfn.TEXTAFTER(getmp3[[#This Row],[description]],"Composer:"),CHAR(10))</f>
        <v>#N/A</v>
      </c>
      <c r="O592" t="str">
        <f>_xlfn.TEXTBEFORE(_xlfn.TEXTAFTER(getmp3[[#This Row],[description]],CHAR(10)&amp;"Music :"),CHAR(10))</f>
        <v xml:space="preserve"> MixSingh</v>
      </c>
      <c r="P592" t="e">
        <f>_xlfn.TEXTBEFORE(_xlfn.TEXTAFTER(getmp3[[#This Row],[description]],CHAR(10)&amp;"Video:"),CHAR(10))</f>
        <v>#N/A</v>
      </c>
      <c r="Q592" s="1" t="e">
        <f>HYPERLINK(_xlfn.TEXTBEFORE(_xlfn.TEXTAFTER(getmp3[[#This Row],[description]],"YouTube Music:"),CHAR(10)))</f>
        <v>#N/A</v>
      </c>
      <c r="R592" s="1" t="e">
        <f>HYPERLINK(_xlfn.TEXTBEFORE(_xlfn.TEXTAFTER(getmp3[[#This Row],[description]],"Spotify:"),CHAR(10)))</f>
        <v>#N/A</v>
      </c>
      <c r="S592" s="1" t="e">
        <f>HYPERLINK(_xlfn.TEXTBEFORE(_xlfn.TEXTAFTER(getmp3[[#This Row],[description]],"Apple Music:"),CHAR(10)))</f>
        <v>#N/A</v>
      </c>
      <c r="T592" s="1" t="e">
        <f>HYPERLINK(_xlfn.TEXTBEFORE(_xlfn.TEXTAFTER(getmp3[[#This Row],[description]], "JioSaavn:"),CHAR(10)))</f>
        <v>#N/A</v>
      </c>
      <c r="U592" s="1" t="e">
        <f>HYPERLINK(_xlfn.TEXTBEFORE(_xlfn.TEXTAFTER(getmp3[[#This Row],[description]], "Instagram Reel:"),CHAR(10)))</f>
        <v>#N/A</v>
      </c>
    </row>
    <row r="593" spans="1:21" x14ac:dyDescent="0.3">
      <c r="A593" t="s">
        <v>11</v>
      </c>
      <c r="B593" t="s">
        <v>4227</v>
      </c>
      <c r="C593" t="s">
        <v>4228</v>
      </c>
      <c r="D593" t="s">
        <v>4226</v>
      </c>
      <c r="E593" t="s">
        <v>16</v>
      </c>
      <c r="F593" t="s">
        <v>4230</v>
      </c>
      <c r="G593" t="s">
        <v>4231</v>
      </c>
      <c r="H593" t="s">
        <v>4232</v>
      </c>
      <c r="I593" t="s">
        <v>4233</v>
      </c>
      <c r="J593" t="str" cm="1">
        <f t="array" ref="J5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3" t="str">
        <f>_xlfn.TEXTBEFORE(getmp3[[#This Row],[Title]],{":","(","-"})</f>
        <v xml:space="preserve">Mere Sajjan </v>
      </c>
      <c r="L593" t="str">
        <f>_xlfn.TEXTBEFORE(_xlfn.TEXTAFTER(getmp3[[#This Row],[description]],{"Singer:","Artist:","Singer &amp; Lyrics:","Singer/Lyrics:","Singer","Singer :"}),CHAR(10))</f>
        <v xml:space="preserve"> Hairat Aulakh </v>
      </c>
      <c r="M593" t="str" cm="1">
        <f t="array" ref="M5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Karam Attari</v>
      </c>
      <c r="N593" t="e">
        <f>_xlfn.TEXTBEFORE(_xlfn.TEXTAFTER(getmp3[[#This Row],[description]],"Composer:"),CHAR(10))</f>
        <v>#N/A</v>
      </c>
      <c r="O593" t="str">
        <f>_xlfn.TEXTBEFORE(_xlfn.TEXTAFTER(getmp3[[#This Row],[description]],CHAR(10)&amp;"Music :"),CHAR(10))</f>
        <v xml:space="preserve"> Wazir Patar </v>
      </c>
      <c r="P593" t="e">
        <f>_xlfn.TEXTBEFORE(_xlfn.TEXTAFTER(getmp3[[#This Row],[description]],CHAR(10)&amp;"Video:"),CHAR(10))</f>
        <v>#N/A</v>
      </c>
      <c r="Q593" s="1" t="e">
        <f>HYPERLINK(_xlfn.TEXTBEFORE(_xlfn.TEXTAFTER(getmp3[[#This Row],[description]],"YouTube Music:"),CHAR(10)))</f>
        <v>#N/A</v>
      </c>
      <c r="R593" s="1" t="e">
        <f>HYPERLINK(_xlfn.TEXTBEFORE(_xlfn.TEXTAFTER(getmp3[[#This Row],[description]],"Spotify:"),CHAR(10)))</f>
        <v>#N/A</v>
      </c>
      <c r="S593" s="1" t="e">
        <f>HYPERLINK(_xlfn.TEXTBEFORE(_xlfn.TEXTAFTER(getmp3[[#This Row],[description]],"Apple Music:"),CHAR(10)))</f>
        <v>#N/A</v>
      </c>
      <c r="T593" s="1" t="e">
        <f>HYPERLINK(_xlfn.TEXTBEFORE(_xlfn.TEXTAFTER(getmp3[[#This Row],[description]], "JioSaavn:"),CHAR(10)))</f>
        <v>#N/A</v>
      </c>
      <c r="U593" s="1" t="e">
        <f>HYPERLINK(_xlfn.TEXTBEFORE(_xlfn.TEXTAFTER(getmp3[[#This Row],[description]], "Instagram Reel:"),CHAR(10)))</f>
        <v>#N/A</v>
      </c>
    </row>
    <row r="594" spans="1:21" x14ac:dyDescent="0.3">
      <c r="A594" t="s">
        <v>11</v>
      </c>
      <c r="B594" t="s">
        <v>4235</v>
      </c>
      <c r="C594" t="s">
        <v>4236</v>
      </c>
      <c r="D594" t="s">
        <v>4234</v>
      </c>
      <c r="E594" t="s">
        <v>16</v>
      </c>
      <c r="F594" t="s">
        <v>3241</v>
      </c>
      <c r="G594" t="s">
        <v>4238</v>
      </c>
      <c r="H594" t="s">
        <v>4239</v>
      </c>
      <c r="I594" t="s">
        <v>4240</v>
      </c>
      <c r="J594" t="str" cm="1">
        <f t="array" ref="J5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4" t="str">
        <f>_xlfn.TEXTBEFORE(getmp3[[#This Row],[Title]],{":","(","-"})</f>
        <v xml:space="preserve">HASDI </v>
      </c>
      <c r="L594" t="str">
        <f>_xlfn.TEXTBEFORE(_xlfn.TEXTAFTER(getmp3[[#This Row],[description]],{"Singer:","Artist:","Singer &amp; Lyrics:","Singer/Lyrics:","Singer","Singer :"}),CHAR(10))</f>
        <v xml:space="preserve"> Karan Randhawa</v>
      </c>
      <c r="M594" t="str" cm="1">
        <f t="array" ref="M5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Micheal</v>
      </c>
      <c r="N594" t="e">
        <f>_xlfn.TEXTBEFORE(_xlfn.TEXTAFTER(getmp3[[#This Row],[description]],"Composer:"),CHAR(10))</f>
        <v>#N/A</v>
      </c>
      <c r="O594" t="str">
        <f>_xlfn.TEXTBEFORE(_xlfn.TEXTAFTER(getmp3[[#This Row],[description]],CHAR(10)&amp;"Music :"),CHAR(10))</f>
        <v xml:space="preserve"> Rajat Nagpal</v>
      </c>
      <c r="P594" t="e">
        <f>_xlfn.TEXTBEFORE(_xlfn.TEXTAFTER(getmp3[[#This Row],[description]],CHAR(10)&amp;"Video:"),CHAR(10))</f>
        <v>#N/A</v>
      </c>
      <c r="Q594" s="1" t="e">
        <f>HYPERLINK(_xlfn.TEXTBEFORE(_xlfn.TEXTAFTER(getmp3[[#This Row],[description]],"YouTube Music:"),CHAR(10)))</f>
        <v>#N/A</v>
      </c>
      <c r="R594" s="1" t="e">
        <f>HYPERLINK(_xlfn.TEXTBEFORE(_xlfn.TEXTAFTER(getmp3[[#This Row],[description]],"Spotify:"),CHAR(10)))</f>
        <v>#N/A</v>
      </c>
      <c r="S594" s="1" t="e">
        <f>HYPERLINK(_xlfn.TEXTBEFORE(_xlfn.TEXTAFTER(getmp3[[#This Row],[description]],"Apple Music:"),CHAR(10)))</f>
        <v>#N/A</v>
      </c>
      <c r="T594" s="1" t="e">
        <f>HYPERLINK(_xlfn.TEXTBEFORE(_xlfn.TEXTAFTER(getmp3[[#This Row],[description]], "JioSaavn:"),CHAR(10)))</f>
        <v>#N/A</v>
      </c>
      <c r="U594" s="1" t="e">
        <f>HYPERLINK(_xlfn.TEXTBEFORE(_xlfn.TEXTAFTER(getmp3[[#This Row],[description]], "Instagram Reel:"),CHAR(10)))</f>
        <v>#N/A</v>
      </c>
    </row>
    <row r="595" spans="1:21" x14ac:dyDescent="0.3">
      <c r="A595" t="s">
        <v>11</v>
      </c>
      <c r="B595" t="s">
        <v>4242</v>
      </c>
      <c r="C595" t="s">
        <v>4243</v>
      </c>
      <c r="D595" t="s">
        <v>4241</v>
      </c>
      <c r="E595" t="s">
        <v>16</v>
      </c>
      <c r="F595" t="s">
        <v>4230</v>
      </c>
      <c r="G595" t="s">
        <v>4245</v>
      </c>
      <c r="H595" t="s">
        <v>4246</v>
      </c>
      <c r="I595" t="s">
        <v>511</v>
      </c>
      <c r="J595" t="str" cm="1">
        <f t="array" ref="J5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5" t="str">
        <f>_xlfn.TEXTBEFORE(getmp3[[#This Row],[Title]],{":","(","-"})</f>
        <v xml:space="preserve">Putt Jattan De </v>
      </c>
      <c r="L595" t="str">
        <f>_xlfn.TEXTBEFORE(_xlfn.TEXTAFTER(getmp3[[#This Row],[description]],{"Singer:","Artist:","Singer &amp; Lyrics:","Singer/Lyrics:","Singer","Singer :"}),CHAR(10))</f>
        <v xml:space="preserve"> Dev Sidhu</v>
      </c>
      <c r="M595" t="str" cm="1">
        <f t="array" ref="M5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Penny</v>
      </c>
      <c r="N595" t="e">
        <f>_xlfn.TEXTBEFORE(_xlfn.TEXTAFTER(getmp3[[#This Row],[description]],"Composer:"),CHAR(10))</f>
        <v>#N/A</v>
      </c>
      <c r="O595" t="str">
        <f>_xlfn.TEXTBEFORE(_xlfn.TEXTAFTER(getmp3[[#This Row],[description]],CHAR(10)&amp;"Music :"),CHAR(10))</f>
        <v xml:space="preserve"> Game Changerz</v>
      </c>
      <c r="P595" t="e">
        <f>_xlfn.TEXTBEFORE(_xlfn.TEXTAFTER(getmp3[[#This Row],[description]],CHAR(10)&amp;"Video:"),CHAR(10))</f>
        <v>#N/A</v>
      </c>
      <c r="Q595" s="1" t="e">
        <f>HYPERLINK(_xlfn.TEXTBEFORE(_xlfn.TEXTAFTER(getmp3[[#This Row],[description]],"YouTube Music:"),CHAR(10)))</f>
        <v>#N/A</v>
      </c>
      <c r="R595" s="1" t="e">
        <f>HYPERLINK(_xlfn.TEXTBEFORE(_xlfn.TEXTAFTER(getmp3[[#This Row],[description]],"Spotify:"),CHAR(10)))</f>
        <v>#N/A</v>
      </c>
      <c r="S595" s="1" t="e">
        <f>HYPERLINK(_xlfn.TEXTBEFORE(_xlfn.TEXTAFTER(getmp3[[#This Row],[description]],"Apple Music:"),CHAR(10)))</f>
        <v>#N/A</v>
      </c>
      <c r="T595" s="1" t="e">
        <f>HYPERLINK(_xlfn.TEXTBEFORE(_xlfn.TEXTAFTER(getmp3[[#This Row],[description]], "JioSaavn:"),CHAR(10)))</f>
        <v>#N/A</v>
      </c>
      <c r="U595" s="1" t="e">
        <f>HYPERLINK(_xlfn.TEXTBEFORE(_xlfn.TEXTAFTER(getmp3[[#This Row],[description]], "Instagram Reel:"),CHAR(10)))</f>
        <v>#N/A</v>
      </c>
    </row>
    <row r="596" spans="1:21" x14ac:dyDescent="0.3">
      <c r="A596" t="s">
        <v>11</v>
      </c>
      <c r="B596" t="s">
        <v>4248</v>
      </c>
      <c r="C596" t="s">
        <v>4249</v>
      </c>
      <c r="D596" t="s">
        <v>4247</v>
      </c>
      <c r="E596" t="s">
        <v>16</v>
      </c>
      <c r="F596" t="s">
        <v>908</v>
      </c>
      <c r="G596" t="s">
        <v>4251</v>
      </c>
      <c r="H596" t="s">
        <v>4252</v>
      </c>
      <c r="I596" t="s">
        <v>4253</v>
      </c>
      <c r="J596" t="str" cm="1">
        <f t="array" ref="J5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6" t="str">
        <f>_xlfn.TEXTBEFORE(getmp3[[#This Row],[Title]],{":","(","-"})</f>
        <v xml:space="preserve">Jimmy Choo </v>
      </c>
      <c r="L596" t="str">
        <f>_xlfn.TEXTBEFORE(_xlfn.TEXTAFTER(getmp3[[#This Row],[description]],{"Singer:","Artist:","Singer &amp; Lyrics:","Singer/Lyrics:","Singer","Singer :"}),CHAR(10))</f>
        <v xml:space="preserve"> Guri</v>
      </c>
      <c r="M596" t="str" cm="1">
        <f t="array" ref="M5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Bhinder Dabwali, Veet Baljit</v>
      </c>
      <c r="N596" t="e">
        <f>_xlfn.TEXTBEFORE(_xlfn.TEXTAFTER(getmp3[[#This Row],[description]],"Composer:"),CHAR(10))</f>
        <v>#N/A</v>
      </c>
      <c r="O596" t="str">
        <f>_xlfn.TEXTBEFORE(_xlfn.TEXTAFTER(getmp3[[#This Row],[description]],CHAR(10)&amp;"Music :"),CHAR(10))</f>
        <v xml:space="preserve"> MixSingh</v>
      </c>
      <c r="P596" t="e">
        <f>_xlfn.TEXTBEFORE(_xlfn.TEXTAFTER(getmp3[[#This Row],[description]],CHAR(10)&amp;"Video:"),CHAR(10))</f>
        <v>#N/A</v>
      </c>
      <c r="Q596" s="1" t="e">
        <f>HYPERLINK(_xlfn.TEXTBEFORE(_xlfn.TEXTAFTER(getmp3[[#This Row],[description]],"YouTube Music:"),CHAR(10)))</f>
        <v>#N/A</v>
      </c>
      <c r="R596" s="1" t="e">
        <f>HYPERLINK(_xlfn.TEXTBEFORE(_xlfn.TEXTAFTER(getmp3[[#This Row],[description]],"Spotify:"),CHAR(10)))</f>
        <v>#N/A</v>
      </c>
      <c r="S596" s="1" t="e">
        <f>HYPERLINK(_xlfn.TEXTBEFORE(_xlfn.TEXTAFTER(getmp3[[#This Row],[description]],"Apple Music:"),CHAR(10)))</f>
        <v>#N/A</v>
      </c>
      <c r="T596" s="1" t="e">
        <f>HYPERLINK(_xlfn.TEXTBEFORE(_xlfn.TEXTAFTER(getmp3[[#This Row],[description]], "JioSaavn:"),CHAR(10)))</f>
        <v>#N/A</v>
      </c>
      <c r="U596" s="1" t="e">
        <f>HYPERLINK(_xlfn.TEXTBEFORE(_xlfn.TEXTAFTER(getmp3[[#This Row],[description]], "Instagram Reel:"),CHAR(10)))</f>
        <v>#N/A</v>
      </c>
    </row>
    <row r="597" spans="1:21" x14ac:dyDescent="0.3">
      <c r="A597" t="s">
        <v>11</v>
      </c>
      <c r="B597" t="s">
        <v>4255</v>
      </c>
      <c r="C597" t="s">
        <v>4256</v>
      </c>
      <c r="D597" t="s">
        <v>4254</v>
      </c>
      <c r="E597" t="s">
        <v>16</v>
      </c>
      <c r="F597" t="s">
        <v>2119</v>
      </c>
      <c r="G597" t="s">
        <v>4258</v>
      </c>
      <c r="H597" t="s">
        <v>4259</v>
      </c>
      <c r="I597" t="s">
        <v>4260</v>
      </c>
      <c r="J597" t="str" cm="1">
        <f t="array" ref="J5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7" t="str">
        <f>_xlfn.TEXTBEFORE(getmp3[[#This Row],[Title]],{":","(","-"})</f>
        <v xml:space="preserve">Befikra </v>
      </c>
      <c r="L597" t="str">
        <f>_xlfn.TEXTBEFORE(_xlfn.TEXTAFTER(getmp3[[#This Row],[description]],{"Singer:","Artist:","Singer &amp; Lyrics:","Singer/Lyrics:","Singer","Singer :"}),CHAR(10))</f>
        <v xml:space="preserve"> Musahib</v>
      </c>
      <c r="M597" t="str" cm="1">
        <f t="array" ref="M5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597" t="e">
        <f>_xlfn.TEXTBEFORE(_xlfn.TEXTAFTER(getmp3[[#This Row],[description]],"Composer:"),CHAR(10))</f>
        <v>#N/A</v>
      </c>
      <c r="O597" t="str">
        <f>_xlfn.TEXTBEFORE(_xlfn.TEXTAFTER(getmp3[[#This Row],[description]],CHAR(10)&amp;"Music :"),CHAR(10))</f>
        <v xml:space="preserve"> MixSingh</v>
      </c>
      <c r="P597" t="e">
        <f>_xlfn.TEXTBEFORE(_xlfn.TEXTAFTER(getmp3[[#This Row],[description]],CHAR(10)&amp;"Video:"),CHAR(10))</f>
        <v>#N/A</v>
      </c>
      <c r="Q597" s="1" t="e">
        <f>HYPERLINK(_xlfn.TEXTBEFORE(_xlfn.TEXTAFTER(getmp3[[#This Row],[description]],"YouTube Music:"),CHAR(10)))</f>
        <v>#N/A</v>
      </c>
      <c r="R597" s="1" t="e">
        <f>HYPERLINK(_xlfn.TEXTBEFORE(_xlfn.TEXTAFTER(getmp3[[#This Row],[description]],"Spotify:"),CHAR(10)))</f>
        <v>#N/A</v>
      </c>
      <c r="S597" s="1" t="e">
        <f>HYPERLINK(_xlfn.TEXTBEFORE(_xlfn.TEXTAFTER(getmp3[[#This Row],[description]],"Apple Music:"),CHAR(10)))</f>
        <v>#N/A</v>
      </c>
      <c r="T597" s="1" t="e">
        <f>HYPERLINK(_xlfn.TEXTBEFORE(_xlfn.TEXTAFTER(getmp3[[#This Row],[description]], "JioSaavn:"),CHAR(10)))</f>
        <v>#N/A</v>
      </c>
      <c r="U597" s="1" t="e">
        <f>HYPERLINK(_xlfn.TEXTBEFORE(_xlfn.TEXTAFTER(getmp3[[#This Row],[description]], "Instagram Reel:"),CHAR(10)))</f>
        <v>#N/A</v>
      </c>
    </row>
    <row r="598" spans="1:21" x14ac:dyDescent="0.3">
      <c r="A598" t="s">
        <v>11</v>
      </c>
      <c r="B598" t="s">
        <v>4262</v>
      </c>
      <c r="C598" t="s">
        <v>4263</v>
      </c>
      <c r="D598" t="s">
        <v>4261</v>
      </c>
      <c r="E598" t="s">
        <v>16</v>
      </c>
      <c r="F598" t="s">
        <v>97</v>
      </c>
      <c r="G598" t="s">
        <v>4265</v>
      </c>
      <c r="H598" t="s">
        <v>4266</v>
      </c>
      <c r="I598" t="s">
        <v>4267</v>
      </c>
      <c r="J598" t="str" cm="1">
        <f t="array" ref="J5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8" t="str">
        <f>_xlfn.TEXTBEFORE(getmp3[[#This Row],[Title]],{":","(","-"})</f>
        <v xml:space="preserve">Dil Todta </v>
      </c>
      <c r="L598" t="str">
        <f>_xlfn.TEXTBEFORE(_xlfn.TEXTAFTER(getmp3[[#This Row],[description]],{"Singer:","Artist:","Singer &amp; Lyrics:","Singer/Lyrics:","Singer","Singer :"}),CHAR(10))</f>
        <v xml:space="preserve"> Inder Dhillon</v>
      </c>
      <c r="M598" t="str" cm="1">
        <f t="array" ref="M5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Jabby Gill</v>
      </c>
      <c r="N598" t="e">
        <f>_xlfn.TEXTBEFORE(_xlfn.TEXTAFTER(getmp3[[#This Row],[description]],"Composer:"),CHAR(10))</f>
        <v>#N/A</v>
      </c>
      <c r="O598" t="str">
        <f>_xlfn.TEXTBEFORE(_xlfn.TEXTAFTER(getmp3[[#This Row],[description]],CHAR(10)&amp;"Music :"),CHAR(10))</f>
        <v xml:space="preserve"> Dream Boy</v>
      </c>
      <c r="P598" t="e">
        <f>_xlfn.TEXTBEFORE(_xlfn.TEXTAFTER(getmp3[[#This Row],[description]],CHAR(10)&amp;"Video:"),CHAR(10))</f>
        <v>#N/A</v>
      </c>
      <c r="Q598" s="1" t="e">
        <f>HYPERLINK(_xlfn.TEXTBEFORE(_xlfn.TEXTAFTER(getmp3[[#This Row],[description]],"YouTube Music:"),CHAR(10)))</f>
        <v>#N/A</v>
      </c>
      <c r="R598" s="1" t="e">
        <f>HYPERLINK(_xlfn.TEXTBEFORE(_xlfn.TEXTAFTER(getmp3[[#This Row],[description]],"Spotify:"),CHAR(10)))</f>
        <v>#N/A</v>
      </c>
      <c r="S598" s="1" t="e">
        <f>HYPERLINK(_xlfn.TEXTBEFORE(_xlfn.TEXTAFTER(getmp3[[#This Row],[description]],"Apple Music:"),CHAR(10)))</f>
        <v>#N/A</v>
      </c>
      <c r="T598" s="1" t="e">
        <f>HYPERLINK(_xlfn.TEXTBEFORE(_xlfn.TEXTAFTER(getmp3[[#This Row],[description]], "JioSaavn:"),CHAR(10)))</f>
        <v>#N/A</v>
      </c>
      <c r="U598" s="1" t="e">
        <f>HYPERLINK(_xlfn.TEXTBEFORE(_xlfn.TEXTAFTER(getmp3[[#This Row],[description]], "Instagram Reel:"),CHAR(10)))</f>
        <v>#N/A</v>
      </c>
    </row>
    <row r="599" spans="1:21" x14ac:dyDescent="0.3">
      <c r="A599" t="s">
        <v>11</v>
      </c>
      <c r="B599" t="s">
        <v>4269</v>
      </c>
      <c r="C599" t="s">
        <v>4270</v>
      </c>
      <c r="D599" t="s">
        <v>4268</v>
      </c>
      <c r="E599" t="s">
        <v>16</v>
      </c>
      <c r="F599" t="s">
        <v>285</v>
      </c>
      <c r="G599" t="s">
        <v>4272</v>
      </c>
      <c r="H599" t="s">
        <v>4273</v>
      </c>
      <c r="I599" t="s">
        <v>4274</v>
      </c>
      <c r="J599" t="str" cm="1">
        <f t="array" ref="J5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599" t="str">
        <f>_xlfn.TEXTBEFORE(getmp3[[#This Row],[Title]],{":","(","-"})</f>
        <v xml:space="preserve">QATAL </v>
      </c>
      <c r="L599" t="str">
        <f>_xlfn.TEXTBEFORE(_xlfn.TEXTAFTER(getmp3[[#This Row],[description]],{"Singer:","Artist:","Singer &amp; Lyrics:","Singer/Lyrics:","Singer","Singer :"}),CHAR(10))</f>
        <v xml:space="preserve"> Nishawn Bhullar, Gurlej Akhtar</v>
      </c>
      <c r="M599" t="str" cm="1">
        <f t="array" ref="M5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599" t="e">
        <f>_xlfn.TEXTBEFORE(_xlfn.TEXTAFTER(getmp3[[#This Row],[description]],"Composer:"),CHAR(10))</f>
        <v>#N/A</v>
      </c>
      <c r="O599" t="str">
        <f>_xlfn.TEXTBEFORE(_xlfn.TEXTAFTER(getmp3[[#This Row],[description]],CHAR(10)&amp;"Music :"),CHAR(10))</f>
        <v xml:space="preserve"> The Kidd</v>
      </c>
      <c r="P599" t="e">
        <f>_xlfn.TEXTBEFORE(_xlfn.TEXTAFTER(getmp3[[#This Row],[description]],CHAR(10)&amp;"Video:"),CHAR(10))</f>
        <v>#N/A</v>
      </c>
      <c r="Q599" s="1" t="e">
        <f>HYPERLINK(_xlfn.TEXTBEFORE(_xlfn.TEXTAFTER(getmp3[[#This Row],[description]],"YouTube Music:"),CHAR(10)))</f>
        <v>#N/A</v>
      </c>
      <c r="R599" s="1" t="e">
        <f>HYPERLINK(_xlfn.TEXTBEFORE(_xlfn.TEXTAFTER(getmp3[[#This Row],[description]],"Spotify:"),CHAR(10)))</f>
        <v>#N/A</v>
      </c>
      <c r="S599" s="1" t="e">
        <f>HYPERLINK(_xlfn.TEXTBEFORE(_xlfn.TEXTAFTER(getmp3[[#This Row],[description]],"Apple Music:"),CHAR(10)))</f>
        <v>#N/A</v>
      </c>
      <c r="T599" s="1" t="e">
        <f>HYPERLINK(_xlfn.TEXTBEFORE(_xlfn.TEXTAFTER(getmp3[[#This Row],[description]], "JioSaavn:"),CHAR(10)))</f>
        <v>#N/A</v>
      </c>
      <c r="U599" s="1" t="e">
        <f>HYPERLINK(_xlfn.TEXTBEFORE(_xlfn.TEXTAFTER(getmp3[[#This Row],[description]], "Instagram Reel:"),CHAR(10)))</f>
        <v>#N/A</v>
      </c>
    </row>
    <row r="600" spans="1:21" x14ac:dyDescent="0.3">
      <c r="A600" t="s">
        <v>11</v>
      </c>
      <c r="B600" t="s">
        <v>4276</v>
      </c>
      <c r="C600" t="s">
        <v>4277</v>
      </c>
      <c r="D600" t="s">
        <v>4275</v>
      </c>
      <c r="E600" t="s">
        <v>16</v>
      </c>
      <c r="F600" t="s">
        <v>1584</v>
      </c>
      <c r="G600" t="s">
        <v>4279</v>
      </c>
      <c r="H600" t="s">
        <v>4280</v>
      </c>
      <c r="I600" t="s">
        <v>4281</v>
      </c>
      <c r="J600" t="str" cm="1">
        <f t="array" ref="J6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0" t="str">
        <f>_xlfn.TEXTBEFORE(getmp3[[#This Row],[Title]],{":","(","-"})</f>
        <v xml:space="preserve">Love Marriage </v>
      </c>
      <c r="L600" t="str">
        <f>_xlfn.TEXTBEFORE(_xlfn.TEXTAFTER(getmp3[[#This Row],[description]],{"Singer:","Artist:","Singer &amp; Lyrics:","Singer/Lyrics:","Singer","Singer :"}),CHAR(10))</f>
        <v xml:space="preserve"> Harf Cheema</v>
      </c>
      <c r="M600" t="str" cm="1">
        <f t="array" ref="M6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00" t="e">
        <f>_xlfn.TEXTBEFORE(_xlfn.TEXTAFTER(getmp3[[#This Row],[description]],"Composer:"),CHAR(10))</f>
        <v>#N/A</v>
      </c>
      <c r="O600" t="str">
        <f>_xlfn.TEXTBEFORE(_xlfn.TEXTAFTER(getmp3[[#This Row],[description]],CHAR(10)&amp;"Music :"),CHAR(10))</f>
        <v xml:space="preserve"> MixSingh</v>
      </c>
      <c r="P600" t="e">
        <f>_xlfn.TEXTBEFORE(_xlfn.TEXTAFTER(getmp3[[#This Row],[description]],CHAR(10)&amp;"Video:"),CHAR(10))</f>
        <v>#N/A</v>
      </c>
      <c r="Q600" s="1" t="e">
        <f>HYPERLINK(_xlfn.TEXTBEFORE(_xlfn.TEXTAFTER(getmp3[[#This Row],[description]],"YouTube Music:"),CHAR(10)))</f>
        <v>#N/A</v>
      </c>
      <c r="R600" s="1" t="e">
        <f>HYPERLINK(_xlfn.TEXTBEFORE(_xlfn.TEXTAFTER(getmp3[[#This Row],[description]],"Spotify:"),CHAR(10)))</f>
        <v>#N/A</v>
      </c>
      <c r="S600" s="1" t="e">
        <f>HYPERLINK(_xlfn.TEXTBEFORE(_xlfn.TEXTAFTER(getmp3[[#This Row],[description]],"Apple Music:"),CHAR(10)))</f>
        <v>#N/A</v>
      </c>
      <c r="T600" s="1" t="e">
        <f>HYPERLINK(_xlfn.TEXTBEFORE(_xlfn.TEXTAFTER(getmp3[[#This Row],[description]], "JioSaavn:"),CHAR(10)))</f>
        <v>#N/A</v>
      </c>
      <c r="U600" s="1" t="e">
        <f>HYPERLINK(_xlfn.TEXTBEFORE(_xlfn.TEXTAFTER(getmp3[[#This Row],[description]], "Instagram Reel:"),CHAR(10)))</f>
        <v>#N/A</v>
      </c>
    </row>
    <row r="601" spans="1:21" x14ac:dyDescent="0.3">
      <c r="A601" t="s">
        <v>11</v>
      </c>
      <c r="B601" t="s">
        <v>4283</v>
      </c>
      <c r="C601" t="s">
        <v>4284</v>
      </c>
      <c r="D601" t="s">
        <v>4282</v>
      </c>
      <c r="E601" t="s">
        <v>16</v>
      </c>
      <c r="F601" t="s">
        <v>4286</v>
      </c>
      <c r="G601" t="s">
        <v>4287</v>
      </c>
      <c r="H601" t="s">
        <v>4288</v>
      </c>
      <c r="I601" t="s">
        <v>4289</v>
      </c>
      <c r="J601" t="str" cm="1">
        <f t="array" ref="J6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1" t="str">
        <f>_xlfn.TEXTBEFORE(getmp3[[#This Row],[Title]],{":","(","-"})</f>
        <v xml:space="preserve">NonVeg </v>
      </c>
      <c r="L601" t="str">
        <f>_xlfn.TEXTBEFORE(_xlfn.TEXTAFTER(getmp3[[#This Row],[description]],{"Singer:","Artist:","Singer &amp; Lyrics:","Singer/Lyrics:","Singer","Singer :"}),CHAR(10))</f>
        <v xml:space="preserve"> Kulwinder Kally, Gurlej Akhtar</v>
      </c>
      <c r="M601" t="str" cm="1">
        <f t="array" ref="M6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 Nait</v>
      </c>
      <c r="N601" t="e">
        <f>_xlfn.TEXTBEFORE(_xlfn.TEXTAFTER(getmp3[[#This Row],[description]],"Composer:"),CHAR(10))</f>
        <v>#N/A</v>
      </c>
      <c r="O601" t="str">
        <f>_xlfn.TEXTBEFORE(_xlfn.TEXTAFTER(getmp3[[#This Row],[description]],CHAR(10)&amp;"Music :"),CHAR(10))</f>
        <v xml:space="preserve"> Tar E Beat Breakers</v>
      </c>
      <c r="P601" t="e">
        <f>_xlfn.TEXTBEFORE(_xlfn.TEXTAFTER(getmp3[[#This Row],[description]],CHAR(10)&amp;"Video:"),CHAR(10))</f>
        <v>#N/A</v>
      </c>
      <c r="Q601" s="1" t="e">
        <f>HYPERLINK(_xlfn.TEXTBEFORE(_xlfn.TEXTAFTER(getmp3[[#This Row],[description]],"YouTube Music:"),CHAR(10)))</f>
        <v>#N/A</v>
      </c>
      <c r="R601" s="1" t="e">
        <f>HYPERLINK(_xlfn.TEXTBEFORE(_xlfn.TEXTAFTER(getmp3[[#This Row],[description]],"Spotify:"),CHAR(10)))</f>
        <v>#N/A</v>
      </c>
      <c r="S601" s="1" t="e">
        <f>HYPERLINK(_xlfn.TEXTBEFORE(_xlfn.TEXTAFTER(getmp3[[#This Row],[description]],"Apple Music:"),CHAR(10)))</f>
        <v>#N/A</v>
      </c>
      <c r="T601" s="1" t="e">
        <f>HYPERLINK(_xlfn.TEXTBEFORE(_xlfn.TEXTAFTER(getmp3[[#This Row],[description]], "JioSaavn:"),CHAR(10)))</f>
        <v>#N/A</v>
      </c>
      <c r="U601" s="1" t="e">
        <f>HYPERLINK(_xlfn.TEXTBEFORE(_xlfn.TEXTAFTER(getmp3[[#This Row],[description]], "Instagram Reel:"),CHAR(10)))</f>
        <v>#N/A</v>
      </c>
    </row>
    <row r="602" spans="1:21" x14ac:dyDescent="0.3">
      <c r="A602" t="s">
        <v>11</v>
      </c>
      <c r="B602" t="s">
        <v>4291</v>
      </c>
      <c r="C602" t="s">
        <v>4292</v>
      </c>
      <c r="D602" t="s">
        <v>4290</v>
      </c>
      <c r="E602" t="s">
        <v>16</v>
      </c>
      <c r="F602" t="s">
        <v>377</v>
      </c>
      <c r="G602" t="s">
        <v>4294</v>
      </c>
      <c r="H602" t="s">
        <v>4295</v>
      </c>
      <c r="I602" t="s">
        <v>4296</v>
      </c>
      <c r="J602" t="str" cm="1">
        <f t="array" ref="J6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2" t="str">
        <f>_xlfn.TEXTBEFORE(getmp3[[#This Row],[Title]],{":","(","-"})</f>
        <v xml:space="preserve">Ronde Ronde </v>
      </c>
      <c r="L602" t="str">
        <f>_xlfn.TEXTBEFORE(_xlfn.TEXTAFTER(getmp3[[#This Row],[description]],{"Singer:","Artist:","Singer &amp; Lyrics:","Singer/Lyrics:","Singer","Singer :"}),CHAR(10))</f>
        <v xml:space="preserve"> Ninja</v>
      </c>
      <c r="M602" t="str" cm="1">
        <f t="array" ref="M6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v>
      </c>
      <c r="N602" t="e">
        <f>_xlfn.TEXTBEFORE(_xlfn.TEXTAFTER(getmp3[[#This Row],[description]],"Composer:"),CHAR(10))</f>
        <v>#N/A</v>
      </c>
      <c r="O602" t="str">
        <f>_xlfn.TEXTBEFORE(_xlfn.TEXTAFTER(getmp3[[#This Row],[description]],CHAR(10)&amp;"Music :"),CHAR(10))</f>
        <v xml:space="preserve"> The Boss</v>
      </c>
      <c r="P602" t="e">
        <f>_xlfn.TEXTBEFORE(_xlfn.TEXTAFTER(getmp3[[#This Row],[description]],CHAR(10)&amp;"Video:"),CHAR(10))</f>
        <v>#N/A</v>
      </c>
      <c r="Q602" s="1" t="e">
        <f>HYPERLINK(_xlfn.TEXTBEFORE(_xlfn.TEXTAFTER(getmp3[[#This Row],[description]],"YouTube Music:"),CHAR(10)))</f>
        <v>#N/A</v>
      </c>
      <c r="R602" s="1" t="e">
        <f>HYPERLINK(_xlfn.TEXTBEFORE(_xlfn.TEXTAFTER(getmp3[[#This Row],[description]],"Spotify:"),CHAR(10)))</f>
        <v>#N/A</v>
      </c>
      <c r="S602" s="1" t="e">
        <f>HYPERLINK(_xlfn.TEXTBEFORE(_xlfn.TEXTAFTER(getmp3[[#This Row],[description]],"Apple Music:"),CHAR(10)))</f>
        <v>#N/A</v>
      </c>
      <c r="T602" s="1" t="e">
        <f>HYPERLINK(_xlfn.TEXTBEFORE(_xlfn.TEXTAFTER(getmp3[[#This Row],[description]], "JioSaavn:"),CHAR(10)))</f>
        <v>#N/A</v>
      </c>
      <c r="U602" s="1" t="e">
        <f>HYPERLINK(_xlfn.TEXTBEFORE(_xlfn.TEXTAFTER(getmp3[[#This Row],[description]], "Instagram Reel:"),CHAR(10)))</f>
        <v>#N/A</v>
      </c>
    </row>
    <row r="603" spans="1:21" x14ac:dyDescent="0.3">
      <c r="A603" t="s">
        <v>11</v>
      </c>
      <c r="B603" t="s">
        <v>4298</v>
      </c>
      <c r="C603" t="s">
        <v>4299</v>
      </c>
      <c r="D603" t="s">
        <v>4297</v>
      </c>
      <c r="E603" t="s">
        <v>16</v>
      </c>
      <c r="F603" t="s">
        <v>3478</v>
      </c>
      <c r="G603" t="s">
        <v>4301</v>
      </c>
      <c r="H603" t="s">
        <v>4302</v>
      </c>
      <c r="I603" t="s">
        <v>4303</v>
      </c>
      <c r="J603" t="str" cm="1">
        <f t="array" ref="J6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3" t="str">
        <f>_xlfn.TEXTBEFORE(getmp3[[#This Row],[Title]],{":","(","-"})</f>
        <v xml:space="preserve">NonVeg </v>
      </c>
      <c r="L603" t="str">
        <f>_xlfn.TEXTBEFORE(_xlfn.TEXTAFTER(getmp3[[#This Row],[description]],{"Singer:","Artist:","Singer &amp; Lyrics:","Singer/Lyrics:","Singer","Singer :"}),CHAR(10))</f>
        <v xml:space="preserve"> Kulwinder Kally | Gurlej Akhtar</v>
      </c>
      <c r="M603" t="str" cm="1">
        <f t="array" ref="M6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 Nait</v>
      </c>
      <c r="N603" t="e">
        <f>_xlfn.TEXTBEFORE(_xlfn.TEXTAFTER(getmp3[[#This Row],[description]],"Composer:"),CHAR(10))</f>
        <v>#N/A</v>
      </c>
      <c r="O603" t="str">
        <f>_xlfn.TEXTBEFORE(_xlfn.TEXTAFTER(getmp3[[#This Row],[description]],CHAR(10)&amp;"Music :"),CHAR(10))</f>
        <v xml:space="preserve"> Tar E Beat Breakers</v>
      </c>
      <c r="P603" t="e">
        <f>_xlfn.TEXTBEFORE(_xlfn.TEXTAFTER(getmp3[[#This Row],[description]],CHAR(10)&amp;"Video:"),CHAR(10))</f>
        <v>#N/A</v>
      </c>
      <c r="Q603" s="1" t="e">
        <f>HYPERLINK(_xlfn.TEXTBEFORE(_xlfn.TEXTAFTER(getmp3[[#This Row],[description]],"YouTube Music:"),CHAR(10)))</f>
        <v>#N/A</v>
      </c>
      <c r="R603" s="1" t="e">
        <f>HYPERLINK(_xlfn.TEXTBEFORE(_xlfn.TEXTAFTER(getmp3[[#This Row],[description]],"Spotify:"),CHAR(10)))</f>
        <v>#N/A</v>
      </c>
      <c r="S603" s="1" t="e">
        <f>HYPERLINK(_xlfn.TEXTBEFORE(_xlfn.TEXTAFTER(getmp3[[#This Row],[description]],"Apple Music:"),CHAR(10)))</f>
        <v>#N/A</v>
      </c>
      <c r="T603" s="1" t="e">
        <f>HYPERLINK(_xlfn.TEXTBEFORE(_xlfn.TEXTAFTER(getmp3[[#This Row],[description]], "JioSaavn:"),CHAR(10)))</f>
        <v>#N/A</v>
      </c>
      <c r="U603" s="1" t="e">
        <f>HYPERLINK(_xlfn.TEXTBEFORE(_xlfn.TEXTAFTER(getmp3[[#This Row],[description]], "Instagram Reel:"),CHAR(10)))</f>
        <v>#N/A</v>
      </c>
    </row>
    <row r="604" spans="1:21" x14ac:dyDescent="0.3">
      <c r="A604" t="s">
        <v>11</v>
      </c>
      <c r="B604" t="s">
        <v>4305</v>
      </c>
      <c r="C604" t="s">
        <v>4306</v>
      </c>
      <c r="D604" t="s">
        <v>4304</v>
      </c>
      <c r="E604" t="s">
        <v>16</v>
      </c>
      <c r="F604" t="s">
        <v>1861</v>
      </c>
      <c r="G604" t="s">
        <v>4308</v>
      </c>
      <c r="H604" t="s">
        <v>4309</v>
      </c>
      <c r="I604" t="s">
        <v>4310</v>
      </c>
      <c r="J604" t="str" cm="1">
        <f t="array" ref="J6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4" t="str">
        <f>_xlfn.TEXTBEFORE(getmp3[[#This Row],[Title]],{":","(","-"})</f>
        <v xml:space="preserve">Tera Mera Viah </v>
      </c>
      <c r="L604" t="str">
        <f>_xlfn.TEXTBEFORE(_xlfn.TEXTAFTER(getmp3[[#This Row],[description]],{"Singer:","Artist:","Singer &amp; Lyrics:","Singer/Lyrics:","Singer","Singer :"}),CHAR(10))</f>
        <v xml:space="preserve"> Priya Feat. Rav Dhillon</v>
      </c>
      <c r="M604" t="str" cm="1">
        <f t="array" ref="M6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04" t="e">
        <f>_xlfn.TEXTBEFORE(_xlfn.TEXTAFTER(getmp3[[#This Row],[description]],"Composer:"),CHAR(10))</f>
        <v>#N/A</v>
      </c>
      <c r="O604" t="str">
        <f>_xlfn.TEXTBEFORE(_xlfn.TEXTAFTER(getmp3[[#This Row],[description]],CHAR(10)&amp;"Music :"),CHAR(10))</f>
        <v xml:space="preserve"> MixSingh </v>
      </c>
      <c r="P604" t="e">
        <f>_xlfn.TEXTBEFORE(_xlfn.TEXTAFTER(getmp3[[#This Row],[description]],CHAR(10)&amp;"Video:"),CHAR(10))</f>
        <v>#N/A</v>
      </c>
      <c r="Q604" s="1" t="e">
        <f>HYPERLINK(_xlfn.TEXTBEFORE(_xlfn.TEXTAFTER(getmp3[[#This Row],[description]],"YouTube Music:"),CHAR(10)))</f>
        <v>#N/A</v>
      </c>
      <c r="R604" s="1" t="e">
        <f>HYPERLINK(_xlfn.TEXTBEFORE(_xlfn.TEXTAFTER(getmp3[[#This Row],[description]],"Spotify:"),CHAR(10)))</f>
        <v>#N/A</v>
      </c>
      <c r="S604" s="1" t="e">
        <f>HYPERLINK(_xlfn.TEXTBEFORE(_xlfn.TEXTAFTER(getmp3[[#This Row],[description]],"Apple Music:"),CHAR(10)))</f>
        <v>#N/A</v>
      </c>
      <c r="T604" s="1" t="e">
        <f>HYPERLINK(_xlfn.TEXTBEFORE(_xlfn.TEXTAFTER(getmp3[[#This Row],[description]], "JioSaavn:"),CHAR(10)))</f>
        <v>#N/A</v>
      </c>
      <c r="U604" s="1" t="e">
        <f>HYPERLINK(_xlfn.TEXTBEFORE(_xlfn.TEXTAFTER(getmp3[[#This Row],[description]], "Instagram Reel:"),CHAR(10)))</f>
        <v>#N/A</v>
      </c>
    </row>
    <row r="605" spans="1:21" x14ac:dyDescent="0.3">
      <c r="A605" t="s">
        <v>11</v>
      </c>
      <c r="B605" t="s">
        <v>4312</v>
      </c>
      <c r="C605" t="s">
        <v>4313</v>
      </c>
      <c r="D605" t="s">
        <v>4311</v>
      </c>
      <c r="E605" t="s">
        <v>16</v>
      </c>
      <c r="F605" t="s">
        <v>4315</v>
      </c>
      <c r="G605" t="s">
        <v>4316</v>
      </c>
      <c r="H605" t="s">
        <v>4317</v>
      </c>
      <c r="I605" t="s">
        <v>4318</v>
      </c>
      <c r="J605" t="str" cm="1">
        <f t="array" ref="J6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5" t="str">
        <f>_xlfn.TEXTBEFORE(getmp3[[#This Row],[Title]],{":","(","-"})</f>
        <v xml:space="preserve">Warning </v>
      </c>
      <c r="L605" t="str">
        <f>_xlfn.TEXTBEFORE(_xlfn.TEXTAFTER(getmp3[[#This Row],[description]],{"Singer:","Artist:","Singer &amp; Lyrics:","Singer/Lyrics:","Singer","Singer :"}),CHAR(10))</f>
        <v xml:space="preserve"> Karaj Randhawa Feat. Prabh Grewal </v>
      </c>
      <c r="M605" t="str" cm="1">
        <f t="array" ref="M6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605" t="e">
        <f>_xlfn.TEXTBEFORE(_xlfn.TEXTAFTER(getmp3[[#This Row],[description]],"Composer:"),CHAR(10))</f>
        <v>#N/A</v>
      </c>
      <c r="O605" t="str">
        <f>_xlfn.TEXTBEFORE(_xlfn.TEXTAFTER(getmp3[[#This Row],[description]],CHAR(10)&amp;"Music :"),CHAR(10))</f>
        <v xml:space="preserve"> The Kidd</v>
      </c>
      <c r="P605" t="e">
        <f>_xlfn.TEXTBEFORE(_xlfn.TEXTAFTER(getmp3[[#This Row],[description]],CHAR(10)&amp;"Video:"),CHAR(10))</f>
        <v>#N/A</v>
      </c>
      <c r="Q605" s="1" t="e">
        <f>HYPERLINK(_xlfn.TEXTBEFORE(_xlfn.TEXTAFTER(getmp3[[#This Row],[description]],"YouTube Music:"),CHAR(10)))</f>
        <v>#N/A</v>
      </c>
      <c r="R605" s="1" t="e">
        <f>HYPERLINK(_xlfn.TEXTBEFORE(_xlfn.TEXTAFTER(getmp3[[#This Row],[description]],"Spotify:"),CHAR(10)))</f>
        <v>#N/A</v>
      </c>
      <c r="S605" s="1" t="e">
        <f>HYPERLINK(_xlfn.TEXTBEFORE(_xlfn.TEXTAFTER(getmp3[[#This Row],[description]],"Apple Music:"),CHAR(10)))</f>
        <v>#N/A</v>
      </c>
      <c r="T605" s="1" t="e">
        <f>HYPERLINK(_xlfn.TEXTBEFORE(_xlfn.TEXTAFTER(getmp3[[#This Row],[description]], "JioSaavn:"),CHAR(10)))</f>
        <v>#N/A</v>
      </c>
      <c r="U605" s="1" t="e">
        <f>HYPERLINK(_xlfn.TEXTBEFORE(_xlfn.TEXTAFTER(getmp3[[#This Row],[description]], "Instagram Reel:"),CHAR(10)))</f>
        <v>#N/A</v>
      </c>
    </row>
    <row r="606" spans="1:21" x14ac:dyDescent="0.3">
      <c r="A606" t="s">
        <v>11</v>
      </c>
      <c r="B606" t="s">
        <v>4320</v>
      </c>
      <c r="C606" t="s">
        <v>4321</v>
      </c>
      <c r="D606" t="s">
        <v>4319</v>
      </c>
      <c r="E606" t="s">
        <v>16</v>
      </c>
      <c r="F606" t="s">
        <v>983</v>
      </c>
      <c r="G606" t="s">
        <v>4323</v>
      </c>
      <c r="H606" t="s">
        <v>4324</v>
      </c>
      <c r="I606" t="s">
        <v>4325</v>
      </c>
      <c r="J606" t="str" cm="1">
        <f t="array" ref="J6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6" t="str">
        <f>_xlfn.TEXTBEFORE(getmp3[[#This Row],[Title]],{":","(","-"})</f>
        <v xml:space="preserve">Unni Ikki </v>
      </c>
      <c r="L606" t="str">
        <f>_xlfn.TEXTBEFORE(_xlfn.TEXTAFTER(getmp3[[#This Row],[description]],{"Singer:","Artist:","Singer &amp; Lyrics:","Singer/Lyrics:","Singer","Singer :"}),CHAR(10))</f>
        <v xml:space="preserve"> Himmat Sandhu</v>
      </c>
      <c r="M606" t="str" cm="1">
        <f t="array" ref="M6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Talwinder Talbi</v>
      </c>
      <c r="N606" t="e">
        <f>_xlfn.TEXTBEFORE(_xlfn.TEXTAFTER(getmp3[[#This Row],[description]],"Composer:"),CHAR(10))</f>
        <v>#N/A</v>
      </c>
      <c r="O606" t="str">
        <f>_xlfn.TEXTBEFORE(_xlfn.TEXTAFTER(getmp3[[#This Row],[description]],CHAR(10)&amp;"Music :"),CHAR(10))</f>
        <v xml:space="preserve"> The Boss</v>
      </c>
      <c r="P606" t="e">
        <f>_xlfn.TEXTBEFORE(_xlfn.TEXTAFTER(getmp3[[#This Row],[description]],CHAR(10)&amp;"Video:"),CHAR(10))</f>
        <v>#N/A</v>
      </c>
      <c r="Q606" s="1" t="e">
        <f>HYPERLINK(_xlfn.TEXTBEFORE(_xlfn.TEXTAFTER(getmp3[[#This Row],[description]],"YouTube Music:"),CHAR(10)))</f>
        <v>#N/A</v>
      </c>
      <c r="R606" s="1" t="e">
        <f>HYPERLINK(_xlfn.TEXTBEFORE(_xlfn.TEXTAFTER(getmp3[[#This Row],[description]],"Spotify:"),CHAR(10)))</f>
        <v>#N/A</v>
      </c>
      <c r="S606" s="1" t="e">
        <f>HYPERLINK(_xlfn.TEXTBEFORE(_xlfn.TEXTAFTER(getmp3[[#This Row],[description]],"Apple Music:"),CHAR(10)))</f>
        <v>#N/A</v>
      </c>
      <c r="T606" s="1" t="e">
        <f>HYPERLINK(_xlfn.TEXTBEFORE(_xlfn.TEXTAFTER(getmp3[[#This Row],[description]], "JioSaavn:"),CHAR(10)))</f>
        <v>#N/A</v>
      </c>
      <c r="U606" s="1" t="e">
        <f>HYPERLINK(_xlfn.TEXTBEFORE(_xlfn.TEXTAFTER(getmp3[[#This Row],[description]], "Instagram Reel:"),CHAR(10)))</f>
        <v>#N/A</v>
      </c>
    </row>
    <row r="607" spans="1:21" x14ac:dyDescent="0.3">
      <c r="A607" t="s">
        <v>11</v>
      </c>
      <c r="B607" t="s">
        <v>4327</v>
      </c>
      <c r="C607" t="s">
        <v>4328</v>
      </c>
      <c r="D607" t="s">
        <v>4326</v>
      </c>
      <c r="E607" t="s">
        <v>16</v>
      </c>
      <c r="F607" t="s">
        <v>4330</v>
      </c>
      <c r="G607" t="s">
        <v>4331</v>
      </c>
      <c r="H607" t="s">
        <v>4332</v>
      </c>
      <c r="I607" t="s">
        <v>4333</v>
      </c>
      <c r="J607" t="str" cm="1">
        <f t="array" ref="J6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7" t="str">
        <f>_xlfn.TEXTBEFORE(getmp3[[#This Row],[Title]],{":","(","-"})</f>
        <v xml:space="preserve">Unni Ikki </v>
      </c>
      <c r="L607" t="str">
        <f>_xlfn.TEXTBEFORE(_xlfn.TEXTAFTER(getmp3[[#This Row],[description]],{"Singer:","Artist:","Singer &amp; Lyrics:","Singer/Lyrics:","Singer","Singer :"}),CHAR(10))</f>
        <v xml:space="preserve"> Himmat Sandhu</v>
      </c>
      <c r="M607" t="str" cm="1">
        <f t="array" ref="M6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Talwinder Talbi</v>
      </c>
      <c r="N607" t="e">
        <f>_xlfn.TEXTBEFORE(_xlfn.TEXTAFTER(getmp3[[#This Row],[description]],"Composer:"),CHAR(10))</f>
        <v>#N/A</v>
      </c>
      <c r="O607" t="str">
        <f>_xlfn.TEXTBEFORE(_xlfn.TEXTAFTER(getmp3[[#This Row],[description]],CHAR(10)&amp;"Music :"),CHAR(10))</f>
        <v xml:space="preserve"> The Boss</v>
      </c>
      <c r="P607" t="e">
        <f>_xlfn.TEXTBEFORE(_xlfn.TEXTAFTER(getmp3[[#This Row],[description]],CHAR(10)&amp;"Video:"),CHAR(10))</f>
        <v>#N/A</v>
      </c>
      <c r="Q607" s="1" t="e">
        <f>HYPERLINK(_xlfn.TEXTBEFORE(_xlfn.TEXTAFTER(getmp3[[#This Row],[description]],"YouTube Music:"),CHAR(10)))</f>
        <v>#N/A</v>
      </c>
      <c r="R607" s="1" t="e">
        <f>HYPERLINK(_xlfn.TEXTBEFORE(_xlfn.TEXTAFTER(getmp3[[#This Row],[description]],"Spotify:"),CHAR(10)))</f>
        <v>#N/A</v>
      </c>
      <c r="S607" s="1" t="e">
        <f>HYPERLINK(_xlfn.TEXTBEFORE(_xlfn.TEXTAFTER(getmp3[[#This Row],[description]],"Apple Music:"),CHAR(10)))</f>
        <v>#N/A</v>
      </c>
      <c r="T607" s="1" t="e">
        <f>HYPERLINK(_xlfn.TEXTBEFORE(_xlfn.TEXTAFTER(getmp3[[#This Row],[description]], "JioSaavn:"),CHAR(10)))</f>
        <v>#N/A</v>
      </c>
      <c r="U607" s="1" t="e">
        <f>HYPERLINK(_xlfn.TEXTBEFORE(_xlfn.TEXTAFTER(getmp3[[#This Row],[description]], "Instagram Reel:"),CHAR(10)))</f>
        <v>#N/A</v>
      </c>
    </row>
    <row r="608" spans="1:21" x14ac:dyDescent="0.3">
      <c r="A608" t="s">
        <v>11</v>
      </c>
      <c r="B608" t="s">
        <v>4335</v>
      </c>
      <c r="C608" t="s">
        <v>4336</v>
      </c>
      <c r="D608" t="s">
        <v>4334</v>
      </c>
      <c r="E608" t="s">
        <v>16</v>
      </c>
      <c r="F608" t="s">
        <v>423</v>
      </c>
      <c r="G608" t="s">
        <v>4338</v>
      </c>
      <c r="H608" t="s">
        <v>4339</v>
      </c>
      <c r="I608" t="s">
        <v>4340</v>
      </c>
      <c r="J608" t="str" cm="1">
        <f t="array" ref="J6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8" t="str">
        <f>_xlfn.TEXTBEFORE(getmp3[[#This Row],[Title]],{":","(","-"})</f>
        <v xml:space="preserve">Jordan Sandhu &amp; Gurlez Akhtar | Gold Platinum </v>
      </c>
      <c r="L608" t="str">
        <f>_xlfn.TEXTBEFORE(_xlfn.TEXTAFTER(getmp3[[#This Row],[description]],{"Singer:","Artist:","Singer &amp; Lyrics:","Singer/Lyrics:","Singer","Singer :"}),CHAR(10))</f>
        <v xml:space="preserve"> Jordan Sandhu, Gurlez Akhtar </v>
      </c>
      <c r="M608" t="str" cm="1">
        <f t="array" ref="M6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Manjinder Brar</v>
      </c>
      <c r="N608" t="e">
        <f>_xlfn.TEXTBEFORE(_xlfn.TEXTAFTER(getmp3[[#This Row],[description]],"Composer:"),CHAR(10))</f>
        <v>#N/A</v>
      </c>
      <c r="O608" t="str">
        <f>_xlfn.TEXTBEFORE(_xlfn.TEXTAFTER(getmp3[[#This Row],[description]],CHAR(10)&amp;"Music :"),CHAR(10))</f>
        <v xml:space="preserve"> The Boss</v>
      </c>
      <c r="P608" t="e">
        <f>_xlfn.TEXTBEFORE(_xlfn.TEXTAFTER(getmp3[[#This Row],[description]],CHAR(10)&amp;"Video:"),CHAR(10))</f>
        <v>#N/A</v>
      </c>
      <c r="Q608" s="1" t="e">
        <f>HYPERLINK(_xlfn.TEXTBEFORE(_xlfn.TEXTAFTER(getmp3[[#This Row],[description]],"YouTube Music:"),CHAR(10)))</f>
        <v>#N/A</v>
      </c>
      <c r="R608" s="1" t="e">
        <f>HYPERLINK(_xlfn.TEXTBEFORE(_xlfn.TEXTAFTER(getmp3[[#This Row],[description]],"Spotify:"),CHAR(10)))</f>
        <v>#N/A</v>
      </c>
      <c r="S608" s="1" t="e">
        <f>HYPERLINK(_xlfn.TEXTBEFORE(_xlfn.TEXTAFTER(getmp3[[#This Row],[description]],"Apple Music:"),CHAR(10)))</f>
        <v>#N/A</v>
      </c>
      <c r="T608" s="1" t="e">
        <f>HYPERLINK(_xlfn.TEXTBEFORE(_xlfn.TEXTAFTER(getmp3[[#This Row],[description]], "JioSaavn:"),CHAR(10)))</f>
        <v>#N/A</v>
      </c>
      <c r="U608" s="1" t="e">
        <f>HYPERLINK(_xlfn.TEXTBEFORE(_xlfn.TEXTAFTER(getmp3[[#This Row],[description]], "Instagram Reel:"),CHAR(10)))</f>
        <v>#N/A</v>
      </c>
    </row>
    <row r="609" spans="1:21" x14ac:dyDescent="0.3">
      <c r="A609" t="s">
        <v>11</v>
      </c>
      <c r="B609" t="s">
        <v>4342</v>
      </c>
      <c r="C609" t="s">
        <v>4343</v>
      </c>
      <c r="D609" t="s">
        <v>4341</v>
      </c>
      <c r="E609" t="s">
        <v>16</v>
      </c>
      <c r="F609" t="s">
        <v>369</v>
      </c>
      <c r="G609" t="s">
        <v>4345</v>
      </c>
      <c r="H609" t="s">
        <v>4346</v>
      </c>
      <c r="I609" t="s">
        <v>4347</v>
      </c>
      <c r="J609" t="str" cm="1">
        <f t="array" ref="J6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09" t="str">
        <f>_xlfn.TEXTBEFORE(getmp3[[#This Row],[Title]],{":","(","-"})</f>
        <v xml:space="preserve">Tera Mera Viah </v>
      </c>
      <c r="L609" t="str">
        <f>_xlfn.TEXTBEFORE(_xlfn.TEXTAFTER(getmp3[[#This Row],[description]],{"Singer:","Artist:","Singer &amp; Lyrics:","Singer/Lyrics:","Singer","Singer :"}),CHAR(10))</f>
        <v xml:space="preserve"> Priya </v>
      </c>
      <c r="M609" t="str" cm="1">
        <f t="array" ref="M6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09" t="e">
        <f>_xlfn.TEXTBEFORE(_xlfn.TEXTAFTER(getmp3[[#This Row],[description]],"Composer:"),CHAR(10))</f>
        <v>#N/A</v>
      </c>
      <c r="O609" t="str">
        <f>_xlfn.TEXTBEFORE(_xlfn.TEXTAFTER(getmp3[[#This Row],[description]],CHAR(10)&amp;"Music :"),CHAR(10))</f>
        <v xml:space="preserve"> MixSingh </v>
      </c>
      <c r="P609" t="e">
        <f>_xlfn.TEXTBEFORE(_xlfn.TEXTAFTER(getmp3[[#This Row],[description]],CHAR(10)&amp;"Video:"),CHAR(10))</f>
        <v>#N/A</v>
      </c>
      <c r="Q609" s="1" t="e">
        <f>HYPERLINK(_xlfn.TEXTBEFORE(_xlfn.TEXTAFTER(getmp3[[#This Row],[description]],"YouTube Music:"),CHAR(10)))</f>
        <v>#N/A</v>
      </c>
      <c r="R609" s="1" t="e">
        <f>HYPERLINK(_xlfn.TEXTBEFORE(_xlfn.TEXTAFTER(getmp3[[#This Row],[description]],"Spotify:"),CHAR(10)))</f>
        <v>#N/A</v>
      </c>
      <c r="S609" s="1" t="e">
        <f>HYPERLINK(_xlfn.TEXTBEFORE(_xlfn.TEXTAFTER(getmp3[[#This Row],[description]],"Apple Music:"),CHAR(10)))</f>
        <v>#N/A</v>
      </c>
      <c r="T609" s="1" t="e">
        <f>HYPERLINK(_xlfn.TEXTBEFORE(_xlfn.TEXTAFTER(getmp3[[#This Row],[description]], "JioSaavn:"),CHAR(10)))</f>
        <v>#N/A</v>
      </c>
      <c r="U609" s="1" t="e">
        <f>HYPERLINK(_xlfn.TEXTBEFORE(_xlfn.TEXTAFTER(getmp3[[#This Row],[description]], "Instagram Reel:"),CHAR(10)))</f>
        <v>#N/A</v>
      </c>
    </row>
    <row r="610" spans="1:21" x14ac:dyDescent="0.3">
      <c r="A610" t="s">
        <v>11</v>
      </c>
      <c r="B610" t="s">
        <v>4349</v>
      </c>
      <c r="C610" t="s">
        <v>4350</v>
      </c>
      <c r="D610" t="s">
        <v>4348</v>
      </c>
      <c r="E610" t="s">
        <v>16</v>
      </c>
      <c r="F610" t="s">
        <v>1692</v>
      </c>
      <c r="G610" t="s">
        <v>4352</v>
      </c>
      <c r="H610" t="s">
        <v>2387</v>
      </c>
      <c r="I610" t="s">
        <v>4353</v>
      </c>
      <c r="J610" t="str" cm="1">
        <f t="array" ref="J6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0" t="str">
        <f>_xlfn.TEXTBEFORE(getmp3[[#This Row],[Title]],{":","(","-"})</f>
        <v xml:space="preserve">Ronde Ronde </v>
      </c>
      <c r="L610" t="str">
        <f>_xlfn.TEXTBEFORE(_xlfn.TEXTAFTER(getmp3[[#This Row],[description]],{"Singer:","Artist:","Singer &amp; Lyrics:","Singer/Lyrics:","Singer","Singer :"}),CHAR(10))</f>
        <v xml:space="preserve"> Ninja</v>
      </c>
      <c r="M610" t="str" cm="1">
        <f t="array" ref="M6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v>
      </c>
      <c r="N610" t="e">
        <f>_xlfn.TEXTBEFORE(_xlfn.TEXTAFTER(getmp3[[#This Row],[description]],"Composer:"),CHAR(10))</f>
        <v>#N/A</v>
      </c>
      <c r="O610" t="str">
        <f>_xlfn.TEXTBEFORE(_xlfn.TEXTAFTER(getmp3[[#This Row],[description]],CHAR(10)&amp;"Music :"),CHAR(10))</f>
        <v xml:space="preserve"> The Boss</v>
      </c>
      <c r="P610" t="e">
        <f>_xlfn.TEXTBEFORE(_xlfn.TEXTAFTER(getmp3[[#This Row],[description]],CHAR(10)&amp;"Video:"),CHAR(10))</f>
        <v>#N/A</v>
      </c>
      <c r="Q610" s="1" t="e">
        <f>HYPERLINK(_xlfn.TEXTBEFORE(_xlfn.TEXTAFTER(getmp3[[#This Row],[description]],"YouTube Music:"),CHAR(10)))</f>
        <v>#N/A</v>
      </c>
      <c r="R610" s="1" t="e">
        <f>HYPERLINK(_xlfn.TEXTBEFORE(_xlfn.TEXTAFTER(getmp3[[#This Row],[description]],"Spotify:"),CHAR(10)))</f>
        <v>#N/A</v>
      </c>
      <c r="S610" s="1" t="e">
        <f>HYPERLINK(_xlfn.TEXTBEFORE(_xlfn.TEXTAFTER(getmp3[[#This Row],[description]],"Apple Music:"),CHAR(10)))</f>
        <v>#N/A</v>
      </c>
      <c r="T610" s="1" t="e">
        <f>HYPERLINK(_xlfn.TEXTBEFORE(_xlfn.TEXTAFTER(getmp3[[#This Row],[description]], "JioSaavn:"),CHAR(10)))</f>
        <v>#N/A</v>
      </c>
      <c r="U610" s="1" t="e">
        <f>HYPERLINK(_xlfn.TEXTBEFORE(_xlfn.TEXTAFTER(getmp3[[#This Row],[description]], "Instagram Reel:"),CHAR(10)))</f>
        <v>#N/A</v>
      </c>
    </row>
    <row r="611" spans="1:21" x14ac:dyDescent="0.3">
      <c r="A611" t="s">
        <v>11</v>
      </c>
      <c r="B611" t="s">
        <v>4355</v>
      </c>
      <c r="C611" t="s">
        <v>4356</v>
      </c>
      <c r="D611" t="s">
        <v>4354</v>
      </c>
      <c r="E611" t="s">
        <v>16</v>
      </c>
      <c r="F611" t="s">
        <v>983</v>
      </c>
      <c r="G611" t="s">
        <v>4358</v>
      </c>
      <c r="H611" t="s">
        <v>4359</v>
      </c>
      <c r="I611" t="s">
        <v>4360</v>
      </c>
      <c r="J611" t="str" cm="1">
        <f t="array" ref="J6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1" t="str">
        <f>_xlfn.TEXTBEFORE(getmp3[[#This Row],[Title]],{":","(","-"})</f>
        <v xml:space="preserve">QATAL Video </v>
      </c>
      <c r="L611" t="str">
        <f>_xlfn.TEXTBEFORE(_xlfn.TEXTAFTER(getmp3[[#This Row],[description]],{"Singer:","Artist:","Singer &amp; Lyrics:","Singer/Lyrics:","Singer","Singer :"}),CHAR(10))</f>
        <v xml:space="preserve"> Nishawn Bhullar, Gurlej Akhtar</v>
      </c>
      <c r="M611" t="str" cm="1">
        <f t="array" ref="M6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11" t="e">
        <f>_xlfn.TEXTBEFORE(_xlfn.TEXTAFTER(getmp3[[#This Row],[description]],"Composer:"),CHAR(10))</f>
        <v>#N/A</v>
      </c>
      <c r="O611" t="str">
        <f>_xlfn.TEXTBEFORE(_xlfn.TEXTAFTER(getmp3[[#This Row],[description]],CHAR(10)&amp;"Music :"),CHAR(10))</f>
        <v xml:space="preserve"> The Kidd</v>
      </c>
      <c r="P611" t="e">
        <f>_xlfn.TEXTBEFORE(_xlfn.TEXTAFTER(getmp3[[#This Row],[description]],CHAR(10)&amp;"Video:"),CHAR(10))</f>
        <v>#N/A</v>
      </c>
      <c r="Q611" s="1" t="e">
        <f>HYPERLINK(_xlfn.TEXTBEFORE(_xlfn.TEXTAFTER(getmp3[[#This Row],[description]],"YouTube Music:"),CHAR(10)))</f>
        <v>#N/A</v>
      </c>
      <c r="R611" s="1" t="e">
        <f>HYPERLINK(_xlfn.TEXTBEFORE(_xlfn.TEXTAFTER(getmp3[[#This Row],[description]],"Spotify:"),CHAR(10)))</f>
        <v>#N/A</v>
      </c>
      <c r="S611" s="1" t="e">
        <f>HYPERLINK(_xlfn.TEXTBEFORE(_xlfn.TEXTAFTER(getmp3[[#This Row],[description]],"Apple Music:"),CHAR(10)))</f>
        <v>#N/A</v>
      </c>
      <c r="T611" s="1" t="e">
        <f>HYPERLINK(_xlfn.TEXTBEFORE(_xlfn.TEXTAFTER(getmp3[[#This Row],[description]], "JioSaavn:"),CHAR(10)))</f>
        <v>#N/A</v>
      </c>
      <c r="U611" s="1" t="e">
        <f>HYPERLINK(_xlfn.TEXTBEFORE(_xlfn.TEXTAFTER(getmp3[[#This Row],[description]], "Instagram Reel:"),CHAR(10)))</f>
        <v>#N/A</v>
      </c>
    </row>
    <row r="612" spans="1:21" x14ac:dyDescent="0.3">
      <c r="A612" t="s">
        <v>11</v>
      </c>
      <c r="B612" t="s">
        <v>4362</v>
      </c>
      <c r="C612" t="s">
        <v>4363</v>
      </c>
      <c r="D612" t="s">
        <v>4361</v>
      </c>
      <c r="E612" t="s">
        <v>16</v>
      </c>
      <c r="F612" t="s">
        <v>509</v>
      </c>
      <c r="G612" t="s">
        <v>4365</v>
      </c>
      <c r="H612" t="s">
        <v>4366</v>
      </c>
      <c r="I612" t="s">
        <v>4367</v>
      </c>
      <c r="J612" t="str" cm="1">
        <f t="array" ref="J6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2" t="str">
        <f>_xlfn.TEXTBEFORE(getmp3[[#This Row],[Title]],{":","(","-"})</f>
        <v xml:space="preserve">UNNI IKKI </v>
      </c>
      <c r="L612" t="str">
        <f>_xlfn.TEXTBEFORE(_xlfn.TEXTAFTER(getmp3[[#This Row],[description]],{"Singer:","Artist:","Singer &amp; Lyrics:","Singer/Lyrics:","Singers : "}),CHAR(10))</f>
        <v>Ninja, Kulwinder Billa, Jordan Sandhu, Himmat Sandhu, The Boss</v>
      </c>
      <c r="M612" t="str" cm="1">
        <f t="array" ref="M6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12" t="e">
        <f>_xlfn.TEXTBEFORE(_xlfn.TEXTAFTER(getmp3[[#This Row],[description]],"Composer:"),CHAR(10))</f>
        <v>#N/A</v>
      </c>
      <c r="O612" t="e">
        <f>_xlfn.TEXTBEFORE(_xlfn.TEXTAFTER(getmp3[[#This Row],[description]],CHAR(10)&amp;"Music :"),CHAR(10))</f>
        <v>#N/A</v>
      </c>
      <c r="P612" t="e">
        <f>_xlfn.TEXTBEFORE(_xlfn.TEXTAFTER(getmp3[[#This Row],[description]],CHAR(10)&amp;"Video:"),CHAR(10))</f>
        <v>#N/A</v>
      </c>
      <c r="Q612" s="1" t="e">
        <f>HYPERLINK(_xlfn.TEXTBEFORE(_xlfn.TEXTAFTER(getmp3[[#This Row],[description]],"YouTube Music:"),CHAR(10)))</f>
        <v>#N/A</v>
      </c>
      <c r="R612" s="1" t="e">
        <f>HYPERLINK(_xlfn.TEXTBEFORE(_xlfn.TEXTAFTER(getmp3[[#This Row],[description]],"Spotify:"),CHAR(10)))</f>
        <v>#N/A</v>
      </c>
      <c r="S612" s="1" t="e">
        <f>HYPERLINK(_xlfn.TEXTBEFORE(_xlfn.TEXTAFTER(getmp3[[#This Row],[description]],"Apple Music:"),CHAR(10)))</f>
        <v>#N/A</v>
      </c>
      <c r="T612" s="1" t="e">
        <f>HYPERLINK(_xlfn.TEXTBEFORE(_xlfn.TEXTAFTER(getmp3[[#This Row],[description]], "JioSaavn:"),CHAR(10)))</f>
        <v>#N/A</v>
      </c>
      <c r="U612" s="1" t="e">
        <f>HYPERLINK(_xlfn.TEXTBEFORE(_xlfn.TEXTAFTER(getmp3[[#This Row],[description]], "Instagram Reel:"),CHAR(10)))</f>
        <v>#N/A</v>
      </c>
    </row>
    <row r="613" spans="1:21" x14ac:dyDescent="0.3">
      <c r="A613" t="s">
        <v>11</v>
      </c>
      <c r="B613" t="s">
        <v>4369</v>
      </c>
      <c r="C613" t="s">
        <v>4370</v>
      </c>
      <c r="D613" t="s">
        <v>4368</v>
      </c>
      <c r="E613" t="s">
        <v>16</v>
      </c>
      <c r="F613" t="s">
        <v>4037</v>
      </c>
      <c r="G613" t="s">
        <v>4372</v>
      </c>
      <c r="H613" t="s">
        <v>4373</v>
      </c>
      <c r="I613" t="s">
        <v>4374</v>
      </c>
      <c r="J613" t="str" cm="1">
        <f t="array" ref="J6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3" t="str">
        <f>_xlfn.TEXTBEFORE(getmp3[[#This Row],[Title]],{":","(","-"})</f>
        <v xml:space="preserve">Aisa Koi Din </v>
      </c>
      <c r="L613" t="str">
        <f>_xlfn.TEXTBEFORE(_xlfn.TEXTAFTER(getmp3[[#This Row],[description]],{"Singer:","Artist:","Singer &amp; Lyrics:","Singer/Lyrics:","Singer","Singer :"}),CHAR(10))</f>
        <v xml:space="preserve"> Gora Gill</v>
      </c>
      <c r="M613" t="str" cm="1">
        <f t="array" ref="M6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Sandhu</v>
      </c>
      <c r="N613" t="e">
        <f>_xlfn.TEXTBEFORE(_xlfn.TEXTAFTER(getmp3[[#This Row],[description]],"Composer:"),CHAR(10))</f>
        <v>#N/A</v>
      </c>
      <c r="O613" t="str">
        <f>_xlfn.TEXTBEFORE(_xlfn.TEXTAFTER(getmp3[[#This Row],[description]],CHAR(10)&amp;"Music :"),CHAR(10))</f>
        <v xml:space="preserve"> Nick Dhammu</v>
      </c>
      <c r="P613" t="e">
        <f>_xlfn.TEXTBEFORE(_xlfn.TEXTAFTER(getmp3[[#This Row],[description]],CHAR(10)&amp;"Video:"),CHAR(10))</f>
        <v>#N/A</v>
      </c>
      <c r="Q613" s="1" t="e">
        <f>HYPERLINK(_xlfn.TEXTBEFORE(_xlfn.TEXTAFTER(getmp3[[#This Row],[description]],"YouTube Music:"),CHAR(10)))</f>
        <v>#N/A</v>
      </c>
      <c r="R613" s="1" t="e">
        <f>HYPERLINK(_xlfn.TEXTBEFORE(_xlfn.TEXTAFTER(getmp3[[#This Row],[description]],"Spotify:"),CHAR(10)))</f>
        <v>#N/A</v>
      </c>
      <c r="S613" s="1" t="e">
        <f>HYPERLINK(_xlfn.TEXTBEFORE(_xlfn.TEXTAFTER(getmp3[[#This Row],[description]],"Apple Music:"),CHAR(10)))</f>
        <v>#N/A</v>
      </c>
      <c r="T613" s="1" t="e">
        <f>HYPERLINK(_xlfn.TEXTBEFORE(_xlfn.TEXTAFTER(getmp3[[#This Row],[description]], "JioSaavn:"),CHAR(10)))</f>
        <v>#N/A</v>
      </c>
      <c r="U613" s="1" t="e">
        <f>HYPERLINK(_xlfn.TEXTBEFORE(_xlfn.TEXTAFTER(getmp3[[#This Row],[description]], "Instagram Reel:"),CHAR(10)))</f>
        <v>#N/A</v>
      </c>
    </row>
    <row r="614" spans="1:21" x14ac:dyDescent="0.3">
      <c r="A614" t="s">
        <v>11</v>
      </c>
      <c r="B614" t="s">
        <v>4376</v>
      </c>
      <c r="C614" t="s">
        <v>4377</v>
      </c>
      <c r="D614" t="s">
        <v>4375</v>
      </c>
      <c r="E614" t="s">
        <v>16</v>
      </c>
      <c r="F614" t="s">
        <v>4379</v>
      </c>
      <c r="G614" t="s">
        <v>4380</v>
      </c>
      <c r="H614" t="s">
        <v>4381</v>
      </c>
      <c r="I614" t="s">
        <v>4382</v>
      </c>
      <c r="J614" t="str" cm="1">
        <f t="array" ref="J6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4" t="str">
        <f>_xlfn.TEXTBEFORE(getmp3[[#This Row],[Title]],{":","(","-"})</f>
        <v xml:space="preserve">Bai Ji </v>
      </c>
      <c r="L614" t="str">
        <f>_xlfn.TEXTBEFORE(_xlfn.TEXTAFTER(getmp3[[#This Row],[description]],{"Singer:","Artist:","Singer &amp; Lyrics:","Singer/Lyrics:","Singer","Singer :"}),CHAR(10))</f>
        <v xml:space="preserve"> The Boss </v>
      </c>
      <c r="M614" t="str" cm="1">
        <f t="array" ref="M6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v>
      </c>
      <c r="N614" t="e">
        <f>_xlfn.TEXTBEFORE(_xlfn.TEXTAFTER(getmp3[[#This Row],[description]],"Composer:"),CHAR(10))</f>
        <v>#N/A</v>
      </c>
      <c r="O614" t="str">
        <f>_xlfn.TEXTBEFORE(_xlfn.TEXTAFTER(getmp3[[#This Row],[description]],CHAR(10)&amp;"Music :"),CHAR(10))</f>
        <v xml:space="preserve"> The Boss</v>
      </c>
      <c r="P614" t="e">
        <f>_xlfn.TEXTBEFORE(_xlfn.TEXTAFTER(getmp3[[#This Row],[description]],CHAR(10)&amp;"Video:"),CHAR(10))</f>
        <v>#N/A</v>
      </c>
      <c r="Q614" s="1" t="e">
        <f>HYPERLINK(_xlfn.TEXTBEFORE(_xlfn.TEXTAFTER(getmp3[[#This Row],[description]],"YouTube Music:"),CHAR(10)))</f>
        <v>#N/A</v>
      </c>
      <c r="R614" s="1" t="e">
        <f>HYPERLINK(_xlfn.TEXTBEFORE(_xlfn.TEXTAFTER(getmp3[[#This Row],[description]],"Spotify:"),CHAR(10)))</f>
        <v>#N/A</v>
      </c>
      <c r="S614" s="1" t="e">
        <f>HYPERLINK(_xlfn.TEXTBEFORE(_xlfn.TEXTAFTER(getmp3[[#This Row],[description]],"Apple Music:"),CHAR(10)))</f>
        <v>#N/A</v>
      </c>
      <c r="T614" s="1" t="e">
        <f>HYPERLINK(_xlfn.TEXTBEFORE(_xlfn.TEXTAFTER(getmp3[[#This Row],[description]], "JioSaavn:"),CHAR(10)))</f>
        <v>#N/A</v>
      </c>
      <c r="U614" s="1" t="e">
        <f>HYPERLINK(_xlfn.TEXTBEFORE(_xlfn.TEXTAFTER(getmp3[[#This Row],[description]], "Instagram Reel:"),CHAR(10)))</f>
        <v>#N/A</v>
      </c>
    </row>
    <row r="615" spans="1:21" x14ac:dyDescent="0.3">
      <c r="A615" t="s">
        <v>11</v>
      </c>
      <c r="B615" t="s">
        <v>4384</v>
      </c>
      <c r="C615" t="s">
        <v>4385</v>
      </c>
      <c r="D615" t="s">
        <v>4383</v>
      </c>
      <c r="E615" t="s">
        <v>16</v>
      </c>
      <c r="F615" t="s">
        <v>509</v>
      </c>
      <c r="G615" t="s">
        <v>4387</v>
      </c>
      <c r="H615" t="s">
        <v>4388</v>
      </c>
      <c r="I615" t="s">
        <v>4389</v>
      </c>
      <c r="J615" t="str" cm="1">
        <f t="array" ref="J6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5" t="str">
        <f>_xlfn.TEXTBEFORE(getmp3[[#This Row],[Title]],{":","(","-"})</f>
        <v xml:space="preserve">UNNI IKKI </v>
      </c>
      <c r="L615" t="str">
        <f>_xlfn.TEXTBEFORE(_xlfn.TEXTAFTER(getmp3[[#This Row],[description]],{"Singer:","Artist:","Singer &amp; Lyrics:","Singer/Lyrics:","Singers :"}),CHAR(10))</f>
        <v xml:space="preserve"> Ninja, Kulwinder Billa, Jordan Sandhu, Himmat Sandhu, The Boss</v>
      </c>
      <c r="M615" t="str" cm="1">
        <f t="array" ref="M6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15" t="e">
        <f>_xlfn.TEXTBEFORE(_xlfn.TEXTAFTER(getmp3[[#This Row],[description]],"Composer:"),CHAR(10))</f>
        <v>#N/A</v>
      </c>
      <c r="O615" t="e">
        <f>_xlfn.TEXTBEFORE(_xlfn.TEXTAFTER(getmp3[[#This Row],[description]],CHAR(10)&amp;"Music :"),CHAR(10))</f>
        <v>#N/A</v>
      </c>
      <c r="P615" t="e">
        <f>_xlfn.TEXTBEFORE(_xlfn.TEXTAFTER(getmp3[[#This Row],[description]],CHAR(10)&amp;"Video:"),CHAR(10))</f>
        <v>#N/A</v>
      </c>
      <c r="Q615" s="1" t="e">
        <f>HYPERLINK(_xlfn.TEXTBEFORE(_xlfn.TEXTAFTER(getmp3[[#This Row],[description]],"YouTube Music:"),CHAR(10)))</f>
        <v>#N/A</v>
      </c>
      <c r="R615" s="1" t="e">
        <f>HYPERLINK(_xlfn.TEXTBEFORE(_xlfn.TEXTAFTER(getmp3[[#This Row],[description]],"Spotify:"),CHAR(10)))</f>
        <v>#N/A</v>
      </c>
      <c r="S615" s="1" t="e">
        <f>HYPERLINK(_xlfn.TEXTBEFORE(_xlfn.TEXTAFTER(getmp3[[#This Row],[description]],"Apple Music:"),CHAR(10)))</f>
        <v>#N/A</v>
      </c>
      <c r="T615" s="1" t="e">
        <f>HYPERLINK(_xlfn.TEXTBEFORE(_xlfn.TEXTAFTER(getmp3[[#This Row],[description]], "JioSaavn:"),CHAR(10)))</f>
        <v>#N/A</v>
      </c>
      <c r="U615" s="1" t="e">
        <f>HYPERLINK(_xlfn.TEXTBEFORE(_xlfn.TEXTAFTER(getmp3[[#This Row],[description]], "Instagram Reel:"),CHAR(10)))</f>
        <v>#N/A</v>
      </c>
    </row>
    <row r="616" spans="1:21" x14ac:dyDescent="0.3">
      <c r="A616" t="s">
        <v>11</v>
      </c>
      <c r="B616" t="s">
        <v>4391</v>
      </c>
      <c r="C616" t="s">
        <v>4392</v>
      </c>
      <c r="D616" t="s">
        <v>4390</v>
      </c>
      <c r="E616" t="s">
        <v>16</v>
      </c>
      <c r="F616" t="s">
        <v>293</v>
      </c>
      <c r="G616" t="s">
        <v>4394</v>
      </c>
      <c r="H616" t="s">
        <v>4395</v>
      </c>
      <c r="I616" t="s">
        <v>775</v>
      </c>
      <c r="J616" t="str" cm="1">
        <f t="array" ref="J6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6" t="str">
        <f>_xlfn.TEXTBEFORE(getmp3[[#This Row],[Title]],{":","(","-"})</f>
        <v xml:space="preserve">Meharbaan </v>
      </c>
      <c r="L616" t="str">
        <f>_xlfn.TEXTBEFORE(_xlfn.TEXTAFTER(getmp3[[#This Row],[description]],{"Singer :","Artist:","Singer &amp; Lyrics:","Singer/Lyrics:","Singer"}),CHAR(10))</f>
        <v xml:space="preserve"> Kulwinder Billa</v>
      </c>
      <c r="M616" t="str" cm="1">
        <f t="array" ref="M6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v>
      </c>
      <c r="N616" t="e">
        <f>_xlfn.TEXTBEFORE(_xlfn.TEXTAFTER(getmp3[[#This Row],[description]],"Composer:"),CHAR(10))</f>
        <v>#N/A</v>
      </c>
      <c r="O616" t="str">
        <f>_xlfn.TEXTBEFORE(_xlfn.TEXTAFTER(getmp3[[#This Row],[description]],CHAR(10)&amp;"Music :"),CHAR(10))</f>
        <v xml:space="preserve"> The Boss</v>
      </c>
      <c r="P616" t="e">
        <f>_xlfn.TEXTBEFORE(_xlfn.TEXTAFTER(getmp3[[#This Row],[description]],CHAR(10)&amp;"Video:"),CHAR(10))</f>
        <v>#N/A</v>
      </c>
      <c r="Q616" s="1" t="e">
        <f>HYPERLINK(_xlfn.TEXTBEFORE(_xlfn.TEXTAFTER(getmp3[[#This Row],[description]],"YouTube Music:"),CHAR(10)))</f>
        <v>#N/A</v>
      </c>
      <c r="R616" s="1" t="e">
        <f>HYPERLINK(_xlfn.TEXTBEFORE(_xlfn.TEXTAFTER(getmp3[[#This Row],[description]],"Spotify:"),CHAR(10)))</f>
        <v>#N/A</v>
      </c>
      <c r="S616" s="1" t="e">
        <f>HYPERLINK(_xlfn.TEXTBEFORE(_xlfn.TEXTAFTER(getmp3[[#This Row],[description]],"Apple Music:"),CHAR(10)))</f>
        <v>#N/A</v>
      </c>
      <c r="T616" s="1" t="e">
        <f>HYPERLINK(_xlfn.TEXTBEFORE(_xlfn.TEXTAFTER(getmp3[[#This Row],[description]], "JioSaavn:"),CHAR(10)))</f>
        <v>#N/A</v>
      </c>
      <c r="U616" s="1" t="e">
        <f>HYPERLINK(_xlfn.TEXTBEFORE(_xlfn.TEXTAFTER(getmp3[[#This Row],[description]], "Instagram Reel:"),CHAR(10)))</f>
        <v>#N/A</v>
      </c>
    </row>
    <row r="617" spans="1:21" x14ac:dyDescent="0.3">
      <c r="A617" t="s">
        <v>11</v>
      </c>
      <c r="B617" t="s">
        <v>4397</v>
      </c>
      <c r="C617" t="s">
        <v>4398</v>
      </c>
      <c r="D617" t="s">
        <v>4396</v>
      </c>
      <c r="E617" t="s">
        <v>16</v>
      </c>
      <c r="F617" t="s">
        <v>509</v>
      </c>
      <c r="G617" t="s">
        <v>4400</v>
      </c>
      <c r="H617" t="s">
        <v>4401</v>
      </c>
      <c r="I617" t="s">
        <v>1739</v>
      </c>
      <c r="J617" t="str" cm="1">
        <f t="array" ref="J6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7" t="str">
        <f>_xlfn.TEXTBEFORE(getmp3[[#This Row],[Title]],{":","(","-"})</f>
        <v xml:space="preserve">UNNI IKKI </v>
      </c>
      <c r="L617" t="str">
        <f>_xlfn.TEXTBEFORE(_xlfn.TEXTAFTER(getmp3[[#This Row],[description]],{"Singer :","Artist:","Singer &amp; Lyrics:","Singer/Lyrics:","Singer","Singers :"}),CHAR(10))</f>
        <v xml:space="preserve"> Ninja, Kulwinder Billa, Jordan Sandhu, Himmat Sandhu, The Boss</v>
      </c>
      <c r="M617" t="str" cm="1">
        <f t="array" ref="M6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17" t="e">
        <f>_xlfn.TEXTBEFORE(_xlfn.TEXTAFTER(getmp3[[#This Row],[description]],"Composer:"),CHAR(10))</f>
        <v>#N/A</v>
      </c>
      <c r="O617" t="e">
        <f>_xlfn.TEXTBEFORE(_xlfn.TEXTAFTER(getmp3[[#This Row],[description]],CHAR(10)&amp;"Music :"),CHAR(10))</f>
        <v>#N/A</v>
      </c>
      <c r="P617" t="e">
        <f>_xlfn.TEXTBEFORE(_xlfn.TEXTAFTER(getmp3[[#This Row],[description]],CHAR(10)&amp;"Video:"),CHAR(10))</f>
        <v>#N/A</v>
      </c>
      <c r="Q617" s="1" t="e">
        <f>HYPERLINK(_xlfn.TEXTBEFORE(_xlfn.TEXTAFTER(getmp3[[#This Row],[description]],"YouTube Music:"),CHAR(10)))</f>
        <v>#N/A</v>
      </c>
      <c r="R617" s="1" t="e">
        <f>HYPERLINK(_xlfn.TEXTBEFORE(_xlfn.TEXTAFTER(getmp3[[#This Row],[description]],"Spotify:"),CHAR(10)))</f>
        <v>#N/A</v>
      </c>
      <c r="S617" s="1" t="e">
        <f>HYPERLINK(_xlfn.TEXTBEFORE(_xlfn.TEXTAFTER(getmp3[[#This Row],[description]],"Apple Music:"),CHAR(10)))</f>
        <v>#N/A</v>
      </c>
      <c r="T617" s="1" t="e">
        <f>HYPERLINK(_xlfn.TEXTBEFORE(_xlfn.TEXTAFTER(getmp3[[#This Row],[description]], "JioSaavn:"),CHAR(10)))</f>
        <v>#N/A</v>
      </c>
      <c r="U617" s="1" t="e">
        <f>HYPERLINK(_xlfn.TEXTBEFORE(_xlfn.TEXTAFTER(getmp3[[#This Row],[description]], "Instagram Reel:"),CHAR(10)))</f>
        <v>#N/A</v>
      </c>
    </row>
    <row r="618" spans="1:21" x14ac:dyDescent="0.3">
      <c r="A618" t="s">
        <v>11</v>
      </c>
      <c r="B618" t="s">
        <v>4403</v>
      </c>
      <c r="C618" t="s">
        <v>4404</v>
      </c>
      <c r="D618" t="s">
        <v>4402</v>
      </c>
      <c r="E618" t="s">
        <v>16</v>
      </c>
      <c r="F618" t="s">
        <v>562</v>
      </c>
      <c r="G618" t="s">
        <v>4406</v>
      </c>
      <c r="H618" t="s">
        <v>4407</v>
      </c>
      <c r="I618" t="s">
        <v>4408</v>
      </c>
      <c r="J618" t="str" cm="1">
        <f t="array" ref="J6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8" t="str">
        <f>_xlfn.TEXTBEFORE(getmp3[[#This Row],[Title]],{":","(","-"})</f>
        <v xml:space="preserve">Gold Platinum </v>
      </c>
      <c r="L618" t="str">
        <f>_xlfn.TEXTBEFORE(_xlfn.TEXTAFTER(getmp3[[#This Row],[description]],{"Singer :","Artist:","Singer &amp; Lyrics:","Singer/Lyrics:","Singer","Singers :"}),CHAR(10))</f>
        <v xml:space="preserve"> Jordan Sandhu, Gurlez Akhtar </v>
      </c>
      <c r="M618" t="str" cm="1">
        <f t="array" ref="M6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Manjinder Brar</v>
      </c>
      <c r="N618" t="e">
        <f>_xlfn.TEXTBEFORE(_xlfn.TEXTAFTER(getmp3[[#This Row],[description]],"Composer:"),CHAR(10))</f>
        <v>#N/A</v>
      </c>
      <c r="O618" t="str">
        <f>_xlfn.TEXTBEFORE(_xlfn.TEXTAFTER(getmp3[[#This Row],[description]],CHAR(10)&amp;"Music :"),CHAR(10))</f>
        <v xml:space="preserve"> The Boss</v>
      </c>
      <c r="P618" t="e">
        <f>_xlfn.TEXTBEFORE(_xlfn.TEXTAFTER(getmp3[[#This Row],[description]],CHAR(10)&amp;"Video:"),CHAR(10))</f>
        <v>#N/A</v>
      </c>
      <c r="Q618" s="1" t="e">
        <f>HYPERLINK(_xlfn.TEXTBEFORE(_xlfn.TEXTAFTER(getmp3[[#This Row],[description]],"YouTube Music:"),CHAR(10)))</f>
        <v>#N/A</v>
      </c>
      <c r="R618" s="1" t="e">
        <f>HYPERLINK(_xlfn.TEXTBEFORE(_xlfn.TEXTAFTER(getmp3[[#This Row],[description]],"Spotify:"),CHAR(10)))</f>
        <v>#N/A</v>
      </c>
      <c r="S618" s="1" t="e">
        <f>HYPERLINK(_xlfn.TEXTBEFORE(_xlfn.TEXTAFTER(getmp3[[#This Row],[description]],"Apple Music:"),CHAR(10)))</f>
        <v>#N/A</v>
      </c>
      <c r="T618" s="1" t="e">
        <f>HYPERLINK(_xlfn.TEXTBEFORE(_xlfn.TEXTAFTER(getmp3[[#This Row],[description]], "JioSaavn:"),CHAR(10)))</f>
        <v>#N/A</v>
      </c>
      <c r="U618" s="1" t="e">
        <f>HYPERLINK(_xlfn.TEXTBEFORE(_xlfn.TEXTAFTER(getmp3[[#This Row],[description]], "Instagram Reel:"),CHAR(10)))</f>
        <v>#N/A</v>
      </c>
    </row>
    <row r="619" spans="1:21" x14ac:dyDescent="0.3">
      <c r="A619" t="s">
        <v>11</v>
      </c>
      <c r="B619" t="s">
        <v>4410</v>
      </c>
      <c r="C619" t="s">
        <v>4411</v>
      </c>
      <c r="D619" t="s">
        <v>4409</v>
      </c>
      <c r="E619" t="s">
        <v>16</v>
      </c>
      <c r="F619" t="s">
        <v>509</v>
      </c>
      <c r="G619" t="s">
        <v>4413</v>
      </c>
      <c r="H619" t="s">
        <v>4414</v>
      </c>
      <c r="I619" t="s">
        <v>851</v>
      </c>
      <c r="J619" t="str" cm="1">
        <f t="array" ref="J6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19" t="str">
        <f>_xlfn.TEXTBEFORE(getmp3[[#This Row],[Title]],{":","(","-"})</f>
        <v xml:space="preserve">UNNI IKKI </v>
      </c>
      <c r="L619" t="str">
        <f>_xlfn.TEXTBEFORE(_xlfn.TEXTAFTER(getmp3[[#This Row],[description]],{"Singer :","Artist:","Singer &amp; Lyrics:","Singer/Lyrics:","Singer","Singers :"}),CHAR(10))</f>
        <v xml:space="preserve"> Ninja, Kulwinder Billa, Jordan Sandhu, Himmat Sandhu, The Boss</v>
      </c>
      <c r="M619" t="str" cm="1">
        <f t="array" ref="M6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19" t="e">
        <f>_xlfn.TEXTBEFORE(_xlfn.TEXTAFTER(getmp3[[#This Row],[description]],"Composer:"),CHAR(10))</f>
        <v>#N/A</v>
      </c>
      <c r="O619" t="e">
        <f>_xlfn.TEXTBEFORE(_xlfn.TEXTAFTER(getmp3[[#This Row],[description]],CHAR(10)&amp;"Music :"),CHAR(10))</f>
        <v>#N/A</v>
      </c>
      <c r="P619" t="e">
        <f>_xlfn.TEXTBEFORE(_xlfn.TEXTAFTER(getmp3[[#This Row],[description]],CHAR(10)&amp;"Video:"),CHAR(10))</f>
        <v>#N/A</v>
      </c>
      <c r="Q619" s="1" t="e">
        <f>HYPERLINK(_xlfn.TEXTBEFORE(_xlfn.TEXTAFTER(getmp3[[#This Row],[description]],"YouTube Music:"),CHAR(10)))</f>
        <v>#N/A</v>
      </c>
      <c r="R619" s="1" t="e">
        <f>HYPERLINK(_xlfn.TEXTBEFORE(_xlfn.TEXTAFTER(getmp3[[#This Row],[description]],"Spotify:"),CHAR(10)))</f>
        <v>#N/A</v>
      </c>
      <c r="S619" s="1" t="e">
        <f>HYPERLINK(_xlfn.TEXTBEFORE(_xlfn.TEXTAFTER(getmp3[[#This Row],[description]],"Apple Music:"),CHAR(10)))</f>
        <v>#N/A</v>
      </c>
      <c r="T619" s="1" t="e">
        <f>HYPERLINK(_xlfn.TEXTBEFORE(_xlfn.TEXTAFTER(getmp3[[#This Row],[description]], "JioSaavn:"),CHAR(10)))</f>
        <v>#N/A</v>
      </c>
      <c r="U619" s="1" t="e">
        <f>HYPERLINK(_xlfn.TEXTBEFORE(_xlfn.TEXTAFTER(getmp3[[#This Row],[description]], "Instagram Reel:"),CHAR(10)))</f>
        <v>#N/A</v>
      </c>
    </row>
    <row r="620" spans="1:21" x14ac:dyDescent="0.3">
      <c r="A620" t="s">
        <v>11</v>
      </c>
      <c r="B620" t="s">
        <v>4416</v>
      </c>
      <c r="C620" t="s">
        <v>4417</v>
      </c>
      <c r="D620" t="s">
        <v>4415</v>
      </c>
      <c r="E620" t="s">
        <v>16</v>
      </c>
      <c r="F620" t="s">
        <v>509</v>
      </c>
      <c r="G620" t="s">
        <v>4419</v>
      </c>
      <c r="H620" t="s">
        <v>4420</v>
      </c>
      <c r="I620" t="s">
        <v>4421</v>
      </c>
      <c r="J620" t="str" cm="1">
        <f t="array" ref="J6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0" t="str">
        <f>_xlfn.TEXTBEFORE(getmp3[[#This Row],[Title]],{":","(","-"})</f>
        <v xml:space="preserve">UNNI IKKI </v>
      </c>
      <c r="L620" t="str">
        <f>_xlfn.TEXTBEFORE(_xlfn.TEXTAFTER(getmp3[[#This Row],[description]],{"Singer :","Artist:","Singer &amp; Lyrics:","Singer/Lyrics:","Singer","Singers :"}),CHAR(10))</f>
        <v xml:space="preserve"> Ninja, Kulwinder Billa, Jordan Sandhu, Himmat Sandhu, The Boss</v>
      </c>
      <c r="M620" t="str" cm="1">
        <f t="array" ref="M6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20" t="e">
        <f>_xlfn.TEXTBEFORE(_xlfn.TEXTAFTER(getmp3[[#This Row],[description]],"Composer:"),CHAR(10))</f>
        <v>#N/A</v>
      </c>
      <c r="O620" t="e">
        <f>_xlfn.TEXTBEFORE(_xlfn.TEXTAFTER(getmp3[[#This Row],[description]],CHAR(10)&amp;"Music :"),CHAR(10))</f>
        <v>#N/A</v>
      </c>
      <c r="P620" t="e">
        <f>_xlfn.TEXTBEFORE(_xlfn.TEXTAFTER(getmp3[[#This Row],[description]],CHAR(10)&amp;"Video:"),CHAR(10))</f>
        <v>#N/A</v>
      </c>
      <c r="Q620" s="1" t="e">
        <f>HYPERLINK(_xlfn.TEXTBEFORE(_xlfn.TEXTAFTER(getmp3[[#This Row],[description]],"YouTube Music:"),CHAR(10)))</f>
        <v>#N/A</v>
      </c>
      <c r="R620" s="1" t="e">
        <f>HYPERLINK(_xlfn.TEXTBEFORE(_xlfn.TEXTAFTER(getmp3[[#This Row],[description]],"Spotify:"),CHAR(10)))</f>
        <v>#N/A</v>
      </c>
      <c r="S620" s="1" t="e">
        <f>HYPERLINK(_xlfn.TEXTBEFORE(_xlfn.TEXTAFTER(getmp3[[#This Row],[description]],"Apple Music:"),CHAR(10)))</f>
        <v>#N/A</v>
      </c>
      <c r="T620" s="1" t="e">
        <f>HYPERLINK(_xlfn.TEXTBEFORE(_xlfn.TEXTAFTER(getmp3[[#This Row],[description]], "JioSaavn:"),CHAR(10)))</f>
        <v>#N/A</v>
      </c>
      <c r="U620" s="1" t="e">
        <f>HYPERLINK(_xlfn.TEXTBEFORE(_xlfn.TEXTAFTER(getmp3[[#This Row],[description]], "Instagram Reel:"),CHAR(10)))</f>
        <v>#N/A</v>
      </c>
    </row>
    <row r="621" spans="1:21" x14ac:dyDescent="0.3">
      <c r="A621" t="s">
        <v>11</v>
      </c>
      <c r="B621" t="s">
        <v>4423</v>
      </c>
      <c r="C621" t="s">
        <v>4424</v>
      </c>
      <c r="D621" t="s">
        <v>4422</v>
      </c>
      <c r="E621" t="s">
        <v>16</v>
      </c>
      <c r="F621" t="s">
        <v>2507</v>
      </c>
      <c r="G621" t="s">
        <v>4426</v>
      </c>
      <c r="H621" t="s">
        <v>4427</v>
      </c>
      <c r="I621" t="s">
        <v>4428</v>
      </c>
      <c r="J621" t="str" cm="1">
        <f t="array" ref="J6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1" t="str">
        <f>_xlfn.TEXTBEFORE(getmp3[[#This Row],[Title]],{":","(","-"})</f>
        <v xml:space="preserve">Pindan Wale </v>
      </c>
      <c r="L621" t="str">
        <f>_xlfn.TEXTBEFORE(_xlfn.TEXTAFTER(getmp3[[#This Row],[description]],{"Singer :","Artist:","Singer &amp; Lyrics:","Singer/Lyrics:","Singer","Singers :"}),CHAR(10))</f>
        <v xml:space="preserve"> Harf Cheema</v>
      </c>
      <c r="M621" t="str" cm="1">
        <f t="array" ref="M6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21" t="e">
        <f>_xlfn.TEXTBEFORE(_xlfn.TEXTAFTER(getmp3[[#This Row],[description]],"Composer:"),CHAR(10))</f>
        <v>#N/A</v>
      </c>
      <c r="O621" t="str">
        <f>_xlfn.TEXTBEFORE(_xlfn.TEXTAFTER(getmp3[[#This Row],[description]],CHAR(10)&amp;"Music :"),CHAR(10))</f>
        <v xml:space="preserve"> Ikwinder Singh</v>
      </c>
      <c r="P621" t="e">
        <f>_xlfn.TEXTBEFORE(_xlfn.TEXTAFTER(getmp3[[#This Row],[description]],CHAR(10)&amp;"Video:"),CHAR(10))</f>
        <v>#N/A</v>
      </c>
      <c r="Q621" s="1" t="e">
        <f>HYPERLINK(_xlfn.TEXTBEFORE(_xlfn.TEXTAFTER(getmp3[[#This Row],[description]],"YouTube Music:"),CHAR(10)))</f>
        <v>#N/A</v>
      </c>
      <c r="R621" s="1" t="e">
        <f>HYPERLINK(_xlfn.TEXTBEFORE(_xlfn.TEXTAFTER(getmp3[[#This Row],[description]],"Spotify:"),CHAR(10)))</f>
        <v>#N/A</v>
      </c>
      <c r="S621" s="1" t="e">
        <f>HYPERLINK(_xlfn.TEXTBEFORE(_xlfn.TEXTAFTER(getmp3[[#This Row],[description]],"Apple Music:"),CHAR(10)))</f>
        <v>#N/A</v>
      </c>
      <c r="T621" s="1" t="e">
        <f>HYPERLINK(_xlfn.TEXTBEFORE(_xlfn.TEXTAFTER(getmp3[[#This Row],[description]], "JioSaavn:"),CHAR(10)))</f>
        <v>#N/A</v>
      </c>
      <c r="U621" s="1" t="e">
        <f>HYPERLINK(_xlfn.TEXTBEFORE(_xlfn.TEXTAFTER(getmp3[[#This Row],[description]], "Instagram Reel:"),CHAR(10)))</f>
        <v>#N/A</v>
      </c>
    </row>
    <row r="622" spans="1:21" x14ac:dyDescent="0.3">
      <c r="A622" t="s">
        <v>11</v>
      </c>
      <c r="B622" t="s">
        <v>4430</v>
      </c>
      <c r="C622" t="s">
        <v>4392</v>
      </c>
      <c r="D622" t="s">
        <v>4429</v>
      </c>
      <c r="E622" t="s">
        <v>16</v>
      </c>
      <c r="F622" t="s">
        <v>293</v>
      </c>
      <c r="G622" t="s">
        <v>4432</v>
      </c>
      <c r="H622" t="s">
        <v>4433</v>
      </c>
      <c r="I622" t="s">
        <v>4434</v>
      </c>
      <c r="J622" t="str" cm="1">
        <f t="array" ref="J6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2" t="str">
        <f>_xlfn.TEXTBEFORE(getmp3[[#This Row],[Title]],{":","(","-"})</f>
        <v xml:space="preserve">Meharbaan </v>
      </c>
      <c r="L622" t="str">
        <f>_xlfn.TEXTBEFORE(_xlfn.TEXTAFTER(getmp3[[#This Row],[description]],{"Singer :","Artist:","Singer &amp; Lyrics:","Singer/Lyrics:","Singer","Singers :"}),CHAR(10))</f>
        <v xml:space="preserve"> Kulwinder Billa</v>
      </c>
      <c r="M622" t="str" cm="1">
        <f t="array" ref="M6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v>
      </c>
      <c r="N622" t="e">
        <f>_xlfn.TEXTBEFORE(_xlfn.TEXTAFTER(getmp3[[#This Row],[description]],"Composer:"),CHAR(10))</f>
        <v>#N/A</v>
      </c>
      <c r="O622" t="str">
        <f>_xlfn.TEXTBEFORE(_xlfn.TEXTAFTER(getmp3[[#This Row],[description]],CHAR(10)&amp;"Music :"),CHAR(10))</f>
        <v xml:space="preserve"> The Boss</v>
      </c>
      <c r="P622" t="e">
        <f>_xlfn.TEXTBEFORE(_xlfn.TEXTAFTER(getmp3[[#This Row],[description]],CHAR(10)&amp;"Video:"),CHAR(10))</f>
        <v>#N/A</v>
      </c>
      <c r="Q622" s="1" t="e">
        <f>HYPERLINK(_xlfn.TEXTBEFORE(_xlfn.TEXTAFTER(getmp3[[#This Row],[description]],"YouTube Music:"),CHAR(10)))</f>
        <v>#N/A</v>
      </c>
      <c r="R622" s="1" t="e">
        <f>HYPERLINK(_xlfn.TEXTBEFORE(_xlfn.TEXTAFTER(getmp3[[#This Row],[description]],"Spotify:"),CHAR(10)))</f>
        <v>#N/A</v>
      </c>
      <c r="S622" s="1" t="e">
        <f>HYPERLINK(_xlfn.TEXTBEFORE(_xlfn.TEXTAFTER(getmp3[[#This Row],[description]],"Apple Music:"),CHAR(10)))</f>
        <v>#N/A</v>
      </c>
      <c r="T622" s="1" t="e">
        <f>HYPERLINK(_xlfn.TEXTBEFORE(_xlfn.TEXTAFTER(getmp3[[#This Row],[description]], "JioSaavn:"),CHAR(10)))</f>
        <v>#N/A</v>
      </c>
      <c r="U622" s="1" t="e">
        <f>HYPERLINK(_xlfn.TEXTBEFORE(_xlfn.TEXTAFTER(getmp3[[#This Row],[description]], "Instagram Reel:"),CHAR(10)))</f>
        <v>#N/A</v>
      </c>
    </row>
    <row r="623" spans="1:21" x14ac:dyDescent="0.3">
      <c r="A623" t="s">
        <v>11</v>
      </c>
      <c r="B623" t="s">
        <v>4436</v>
      </c>
      <c r="C623" t="s">
        <v>4437</v>
      </c>
      <c r="D623" t="s">
        <v>4435</v>
      </c>
      <c r="E623" t="s">
        <v>16</v>
      </c>
      <c r="F623" t="s">
        <v>509</v>
      </c>
      <c r="G623" t="s">
        <v>4439</v>
      </c>
      <c r="H623" t="s">
        <v>4440</v>
      </c>
      <c r="I623" t="s">
        <v>4441</v>
      </c>
      <c r="J623" t="str" cm="1">
        <f t="array" ref="J6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3" t="str">
        <f>_xlfn.TEXTBEFORE(getmp3[[#This Row],[Title]],{":","(","-"})</f>
        <v xml:space="preserve">UNNI IKKI </v>
      </c>
      <c r="L623" t="str">
        <f>_xlfn.TEXTBEFORE(_xlfn.TEXTAFTER(getmp3[[#This Row],[description]],{"Singer :","Artist:","Singer &amp; Lyrics:","Singer/Lyrics:","Singer","Singers :"}),CHAR(10))</f>
        <v xml:space="preserve"> Ninja, Kulwinder Billa, Jordan Sandhu, Himmat Sandhu, The Boss</v>
      </c>
      <c r="M623" t="str" cm="1">
        <f t="array" ref="M6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23" t="e">
        <f>_xlfn.TEXTBEFORE(_xlfn.TEXTAFTER(getmp3[[#This Row],[description]],"Composer:"),CHAR(10))</f>
        <v>#N/A</v>
      </c>
      <c r="O623" t="e">
        <f>_xlfn.TEXTBEFORE(_xlfn.TEXTAFTER(getmp3[[#This Row],[description]],CHAR(10)&amp;"Music :"),CHAR(10))</f>
        <v>#N/A</v>
      </c>
      <c r="P623" t="e">
        <f>_xlfn.TEXTBEFORE(_xlfn.TEXTAFTER(getmp3[[#This Row],[description]],CHAR(10)&amp;"Video:"),CHAR(10))</f>
        <v>#N/A</v>
      </c>
      <c r="Q623" s="1" t="e">
        <f>HYPERLINK(_xlfn.TEXTBEFORE(_xlfn.TEXTAFTER(getmp3[[#This Row],[description]],"YouTube Music:"),CHAR(10)))</f>
        <v>#N/A</v>
      </c>
      <c r="R623" s="1" t="e">
        <f>HYPERLINK(_xlfn.TEXTBEFORE(_xlfn.TEXTAFTER(getmp3[[#This Row],[description]],"Spotify:"),CHAR(10)))</f>
        <v>#N/A</v>
      </c>
      <c r="S623" s="1" t="e">
        <f>HYPERLINK(_xlfn.TEXTBEFORE(_xlfn.TEXTAFTER(getmp3[[#This Row],[description]],"Apple Music:"),CHAR(10)))</f>
        <v>#N/A</v>
      </c>
      <c r="T623" s="1" t="e">
        <f>HYPERLINK(_xlfn.TEXTBEFORE(_xlfn.TEXTAFTER(getmp3[[#This Row],[description]], "JioSaavn:"),CHAR(10)))</f>
        <v>#N/A</v>
      </c>
      <c r="U623" s="1" t="e">
        <f>HYPERLINK(_xlfn.TEXTBEFORE(_xlfn.TEXTAFTER(getmp3[[#This Row],[description]], "Instagram Reel:"),CHAR(10)))</f>
        <v>#N/A</v>
      </c>
    </row>
    <row r="624" spans="1:21" x14ac:dyDescent="0.3">
      <c r="A624" t="s">
        <v>11</v>
      </c>
      <c r="B624" t="s">
        <v>4443</v>
      </c>
      <c r="C624" t="s">
        <v>4444</v>
      </c>
      <c r="D624" t="s">
        <v>4442</v>
      </c>
      <c r="E624" t="s">
        <v>16</v>
      </c>
      <c r="F624" t="s">
        <v>485</v>
      </c>
      <c r="G624" t="s">
        <v>4446</v>
      </c>
      <c r="H624" t="s">
        <v>4447</v>
      </c>
      <c r="I624" t="s">
        <v>4448</v>
      </c>
      <c r="J624" t="str" cm="1">
        <f t="array" ref="J6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4" t="str">
        <f>_xlfn.TEXTBEFORE(getmp3[[#This Row],[Title]],{":","(","-"})</f>
        <v xml:space="preserve">UNNI IKKI </v>
      </c>
      <c r="L624" t="str">
        <f>_xlfn.TEXTBEFORE(_xlfn.TEXTAFTER(getmp3[[#This Row],[description]],{"Singer :","Artist:","Singer &amp; Lyrics:","Singer/Lyrics:","Singer","Singers :"}),CHAR(10))</f>
        <v xml:space="preserve"> Ninja, Kulwinder Billa, Jordan Sandhu, Himmat Sandhu, The Boss</v>
      </c>
      <c r="M624" t="str" cm="1">
        <f t="array" ref="M6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Manjinder Brar</v>
      </c>
      <c r="N624" t="e">
        <f>_xlfn.TEXTBEFORE(_xlfn.TEXTAFTER(getmp3[[#This Row],[description]],"Composer:"),CHAR(10))</f>
        <v>#N/A</v>
      </c>
      <c r="O624" t="e">
        <f>_xlfn.TEXTBEFORE(_xlfn.TEXTAFTER(getmp3[[#This Row],[description]],CHAR(10)&amp;"Music :"),CHAR(10))</f>
        <v>#N/A</v>
      </c>
      <c r="P624" t="e">
        <f>_xlfn.TEXTBEFORE(_xlfn.TEXTAFTER(getmp3[[#This Row],[description]],CHAR(10)&amp;"Video:"),CHAR(10))</f>
        <v>#N/A</v>
      </c>
      <c r="Q624" s="1" t="e">
        <f>HYPERLINK(_xlfn.TEXTBEFORE(_xlfn.TEXTAFTER(getmp3[[#This Row],[description]],"YouTube Music:"),CHAR(10)))</f>
        <v>#N/A</v>
      </c>
      <c r="R624" s="1" t="e">
        <f>HYPERLINK(_xlfn.TEXTBEFORE(_xlfn.TEXTAFTER(getmp3[[#This Row],[description]],"Spotify:"),CHAR(10)))</f>
        <v>#N/A</v>
      </c>
      <c r="S624" s="1" t="e">
        <f>HYPERLINK(_xlfn.TEXTBEFORE(_xlfn.TEXTAFTER(getmp3[[#This Row],[description]],"Apple Music:"),CHAR(10)))</f>
        <v>#N/A</v>
      </c>
      <c r="T624" s="1" t="e">
        <f>HYPERLINK(_xlfn.TEXTBEFORE(_xlfn.TEXTAFTER(getmp3[[#This Row],[description]], "JioSaavn:"),CHAR(10)))</f>
        <v>#N/A</v>
      </c>
      <c r="U624" s="1" t="e">
        <f>HYPERLINK(_xlfn.TEXTBEFORE(_xlfn.TEXTAFTER(getmp3[[#This Row],[description]], "Instagram Reel:"),CHAR(10)))</f>
        <v>#N/A</v>
      </c>
    </row>
    <row r="625" spans="1:21" x14ac:dyDescent="0.3">
      <c r="A625" t="s">
        <v>11</v>
      </c>
      <c r="B625" t="s">
        <v>4450</v>
      </c>
      <c r="C625" t="s">
        <v>4451</v>
      </c>
      <c r="D625" t="s">
        <v>4449</v>
      </c>
      <c r="E625" t="s">
        <v>16</v>
      </c>
      <c r="F625" t="s">
        <v>4453</v>
      </c>
      <c r="G625" t="s">
        <v>4454</v>
      </c>
      <c r="H625" t="s">
        <v>4455</v>
      </c>
      <c r="I625" t="s">
        <v>4456</v>
      </c>
      <c r="J625" t="str" cm="1">
        <f t="array" ref="J6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5" t="str">
        <f>_xlfn.TEXTBEFORE(getmp3[[#This Row],[Title]],{":","(","-"})</f>
        <v xml:space="preserve">Pindan Wale </v>
      </c>
      <c r="L625" t="str">
        <f>_xlfn.TEXTBEFORE(_xlfn.TEXTAFTER(getmp3[[#This Row],[description]],{"Singer :","Artist:","Singer &amp; Lyrics:","Singer/Lyrics:","Singer","Singers :"}),CHAR(10))</f>
        <v xml:space="preserve"> Harf Cheema</v>
      </c>
      <c r="M625" t="str" cm="1">
        <f t="array" ref="M6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25" t="e">
        <f>_xlfn.TEXTBEFORE(_xlfn.TEXTAFTER(getmp3[[#This Row],[description]],"Composer:"),CHAR(10))</f>
        <v>#N/A</v>
      </c>
      <c r="O625" t="str">
        <f>_xlfn.TEXTBEFORE(_xlfn.TEXTAFTER(getmp3[[#This Row],[description]],CHAR(10)&amp;"Music :"),CHAR(10))</f>
        <v xml:space="preserve"> Ikwinder Singh</v>
      </c>
      <c r="P625" t="e">
        <f>_xlfn.TEXTBEFORE(_xlfn.TEXTAFTER(getmp3[[#This Row],[description]],CHAR(10)&amp;"Video:"),CHAR(10))</f>
        <v>#N/A</v>
      </c>
      <c r="Q625" s="1" t="e">
        <f>HYPERLINK(_xlfn.TEXTBEFORE(_xlfn.TEXTAFTER(getmp3[[#This Row],[description]],"YouTube Music:"),CHAR(10)))</f>
        <v>#N/A</v>
      </c>
      <c r="R625" s="1" t="e">
        <f>HYPERLINK(_xlfn.TEXTBEFORE(_xlfn.TEXTAFTER(getmp3[[#This Row],[description]],"Spotify:"),CHAR(10)))</f>
        <v>#N/A</v>
      </c>
      <c r="S625" s="1" t="e">
        <f>HYPERLINK(_xlfn.TEXTBEFORE(_xlfn.TEXTAFTER(getmp3[[#This Row],[description]],"Apple Music:"),CHAR(10)))</f>
        <v>#N/A</v>
      </c>
      <c r="T625" s="1" t="e">
        <f>HYPERLINK(_xlfn.TEXTBEFORE(_xlfn.TEXTAFTER(getmp3[[#This Row],[description]], "JioSaavn:"),CHAR(10)))</f>
        <v>#N/A</v>
      </c>
      <c r="U625" s="1" t="e">
        <f>HYPERLINK(_xlfn.TEXTBEFORE(_xlfn.TEXTAFTER(getmp3[[#This Row],[description]], "Instagram Reel:"),CHAR(10)))</f>
        <v>#N/A</v>
      </c>
    </row>
    <row r="626" spans="1:21" x14ac:dyDescent="0.3">
      <c r="A626" t="s">
        <v>11</v>
      </c>
      <c r="B626" t="s">
        <v>4458</v>
      </c>
      <c r="C626" t="s">
        <v>4459</v>
      </c>
      <c r="D626" t="s">
        <v>4457</v>
      </c>
      <c r="E626" t="s">
        <v>16</v>
      </c>
      <c r="F626" t="s">
        <v>4129</v>
      </c>
      <c r="G626" t="s">
        <v>4461</v>
      </c>
      <c r="H626" t="s">
        <v>4462</v>
      </c>
      <c r="I626" t="s">
        <v>2401</v>
      </c>
      <c r="J626" t="str" cm="1">
        <f t="array" ref="J6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6" t="str">
        <f>_xlfn.TEXTBEFORE(getmp3[[#This Row],[Title]],{":","(","-"})</f>
        <v xml:space="preserve">Unni Ikki </v>
      </c>
      <c r="L626" t="str">
        <f>_xlfn.TEXTBEFORE(_xlfn.TEXTAFTER(getmp3[[#This Row],[description]],{"Singer :","Artist:","Singer &amp; Lyrics:","Singer/Lyrics:","Singer","Singers :"}),CHAR(10))</f>
        <v xml:space="preserve"> Kulwinder Billa, Ninja, Jordan Sandhu, Himmat Sandhu, Gurlez Akhtar</v>
      </c>
      <c r="M626" t="str" cm="1">
        <f t="array" ref="M6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Avi, Talwinder Talbi ; Manjinder Brar</v>
      </c>
      <c r="N626" t="e">
        <f>_xlfn.TEXTBEFORE(_xlfn.TEXTAFTER(getmp3[[#This Row],[description]],"Composer:"),CHAR(10))</f>
        <v>#N/A</v>
      </c>
      <c r="O626" t="str">
        <f>_xlfn.TEXTBEFORE(_xlfn.TEXTAFTER(getmp3[[#This Row],[description]],CHAR(10)&amp;"Music :"),CHAR(10))</f>
        <v xml:space="preserve"> The Boss </v>
      </c>
      <c r="P626" t="e">
        <f>_xlfn.TEXTBEFORE(_xlfn.TEXTAFTER(getmp3[[#This Row],[description]],CHAR(10)&amp;"Video:"),CHAR(10))</f>
        <v>#N/A</v>
      </c>
      <c r="Q626" s="1" t="e">
        <f>HYPERLINK(_xlfn.TEXTBEFORE(_xlfn.TEXTAFTER(getmp3[[#This Row],[description]],"YouTube Music:"),CHAR(10)))</f>
        <v>#N/A</v>
      </c>
      <c r="R626" s="1" t="e">
        <f>HYPERLINK(_xlfn.TEXTBEFORE(_xlfn.TEXTAFTER(getmp3[[#This Row],[description]],"Spotify:"),CHAR(10)))</f>
        <v>#N/A</v>
      </c>
      <c r="S626" s="1" t="e">
        <f>HYPERLINK(_xlfn.TEXTBEFORE(_xlfn.TEXTAFTER(getmp3[[#This Row],[description]],"Apple Music:"),CHAR(10)))</f>
        <v>#N/A</v>
      </c>
      <c r="T626" s="1" t="e">
        <f>HYPERLINK(_xlfn.TEXTBEFORE(_xlfn.TEXTAFTER(getmp3[[#This Row],[description]], "JioSaavn:"),CHAR(10)))</f>
        <v>#N/A</v>
      </c>
      <c r="U626" s="1" t="e">
        <f>HYPERLINK(_xlfn.TEXTBEFORE(_xlfn.TEXTAFTER(getmp3[[#This Row],[description]], "Instagram Reel:"),CHAR(10)))</f>
        <v>#N/A</v>
      </c>
    </row>
    <row r="627" spans="1:21" x14ac:dyDescent="0.3">
      <c r="A627" t="s">
        <v>11</v>
      </c>
      <c r="B627" t="s">
        <v>4464</v>
      </c>
      <c r="C627" t="s">
        <v>4465</v>
      </c>
      <c r="D627" t="s">
        <v>4463</v>
      </c>
      <c r="E627" t="s">
        <v>16</v>
      </c>
      <c r="F627" t="s">
        <v>4286</v>
      </c>
      <c r="G627" t="s">
        <v>4467</v>
      </c>
      <c r="H627" t="s">
        <v>4468</v>
      </c>
      <c r="I627" t="s">
        <v>4469</v>
      </c>
      <c r="J627" t="str" cm="1">
        <f t="array" ref="J6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7" t="str">
        <f>_xlfn.TEXTBEFORE(getmp3[[#This Row],[Title]],{":","(","-"})</f>
        <v xml:space="preserve">Jeena Ta Pena </v>
      </c>
      <c r="L627" t="str">
        <f>_xlfn.TEXTBEFORE(_xlfn.TEXTAFTER(getmp3[[#This Row],[description]],{"Singer :","Artist:","Singer &amp; Lyrics:","Singer/Lyrics:","Singer","Singers :"}),CHAR(10))</f>
        <v xml:space="preserve"> Satbir Aujla</v>
      </c>
      <c r="M627" t="str" cm="1">
        <f t="array" ref="M6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27" t="e">
        <f>_xlfn.TEXTBEFORE(_xlfn.TEXTAFTER(getmp3[[#This Row],[description]],"Composer:"),CHAR(10))</f>
        <v>#N/A</v>
      </c>
      <c r="O627" t="str">
        <f>_xlfn.TEXTBEFORE(_xlfn.TEXTAFTER(getmp3[[#This Row],[description]],CHAR(10)&amp;"Music :"),CHAR(10))</f>
        <v xml:space="preserve"> Preet Singh</v>
      </c>
      <c r="P627" t="e">
        <f>_xlfn.TEXTBEFORE(_xlfn.TEXTAFTER(getmp3[[#This Row],[description]],CHAR(10)&amp;"Video:"),CHAR(10))</f>
        <v>#N/A</v>
      </c>
      <c r="Q627" s="1" t="e">
        <f>HYPERLINK(_xlfn.TEXTBEFORE(_xlfn.TEXTAFTER(getmp3[[#This Row],[description]],"YouTube Music:"),CHAR(10)))</f>
        <v>#N/A</v>
      </c>
      <c r="R627" s="1" t="e">
        <f>HYPERLINK(_xlfn.TEXTBEFORE(_xlfn.TEXTAFTER(getmp3[[#This Row],[description]],"Spotify:"),CHAR(10)))</f>
        <v>#N/A</v>
      </c>
      <c r="S627" s="1" t="e">
        <f>HYPERLINK(_xlfn.TEXTBEFORE(_xlfn.TEXTAFTER(getmp3[[#This Row],[description]],"Apple Music:"),CHAR(10)))</f>
        <v>#N/A</v>
      </c>
      <c r="T627" s="1" t="e">
        <f>HYPERLINK(_xlfn.TEXTBEFORE(_xlfn.TEXTAFTER(getmp3[[#This Row],[description]], "JioSaavn:"),CHAR(10)))</f>
        <v>#N/A</v>
      </c>
      <c r="U627" s="1" t="e">
        <f>HYPERLINK(_xlfn.TEXTBEFORE(_xlfn.TEXTAFTER(getmp3[[#This Row],[description]], "Instagram Reel:"),CHAR(10)))</f>
        <v>#N/A</v>
      </c>
    </row>
    <row r="628" spans="1:21" x14ac:dyDescent="0.3">
      <c r="A628" t="s">
        <v>11</v>
      </c>
      <c r="B628" t="s">
        <v>4471</v>
      </c>
      <c r="C628" t="s">
        <v>4472</v>
      </c>
      <c r="D628" t="s">
        <v>4470</v>
      </c>
      <c r="E628" t="s">
        <v>16</v>
      </c>
      <c r="F628" t="s">
        <v>1736</v>
      </c>
      <c r="G628" t="s">
        <v>4474</v>
      </c>
      <c r="H628" t="s">
        <v>4475</v>
      </c>
      <c r="I628" t="s">
        <v>3663</v>
      </c>
      <c r="J628" t="str" cm="1">
        <f t="array" ref="J6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8" t="str">
        <f>_xlfn.TEXTBEFORE(getmp3[[#This Row],[Title]],{":","(","-"})</f>
        <v xml:space="preserve">Jeena Ta Paina </v>
      </c>
      <c r="L628" t="str">
        <f>_xlfn.TEXTBEFORE(_xlfn.TEXTAFTER(getmp3[[#This Row],[description]],{"Singer :","Artist:","Singer &amp; Lyrics:","Singer/Lyrics:","Singer","Singers :"}),CHAR(10))</f>
        <v xml:space="preserve"> Satbir Aujla</v>
      </c>
      <c r="M628" t="str" cm="1">
        <f t="array" ref="M6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28" t="e">
        <f>_xlfn.TEXTBEFORE(_xlfn.TEXTAFTER(getmp3[[#This Row],[description]],"Composer:"),CHAR(10))</f>
        <v>#N/A</v>
      </c>
      <c r="O628" t="str">
        <f>_xlfn.TEXTBEFORE(_xlfn.TEXTAFTER(getmp3[[#This Row],[description]],CHAR(10)&amp;"Music :"),CHAR(10))</f>
        <v xml:space="preserve"> Preet Singh</v>
      </c>
      <c r="P628" t="e">
        <f>_xlfn.TEXTBEFORE(_xlfn.TEXTAFTER(getmp3[[#This Row],[description]],CHAR(10)&amp;"Video:"),CHAR(10))</f>
        <v>#N/A</v>
      </c>
      <c r="Q628" s="1" t="e">
        <f>HYPERLINK(_xlfn.TEXTBEFORE(_xlfn.TEXTAFTER(getmp3[[#This Row],[description]],"YouTube Music:"),CHAR(10)))</f>
        <v>#N/A</v>
      </c>
      <c r="R628" s="1" t="e">
        <f>HYPERLINK(_xlfn.TEXTBEFORE(_xlfn.TEXTAFTER(getmp3[[#This Row],[description]],"Spotify:"),CHAR(10)))</f>
        <v>#N/A</v>
      </c>
      <c r="S628" s="1" t="e">
        <f>HYPERLINK(_xlfn.TEXTBEFORE(_xlfn.TEXTAFTER(getmp3[[#This Row],[description]],"Apple Music:"),CHAR(10)))</f>
        <v>#N/A</v>
      </c>
      <c r="T628" s="1" t="e">
        <f>HYPERLINK(_xlfn.TEXTBEFORE(_xlfn.TEXTAFTER(getmp3[[#This Row],[description]], "JioSaavn:"),CHAR(10)))</f>
        <v>#N/A</v>
      </c>
      <c r="U628" s="1" t="e">
        <f>HYPERLINK(_xlfn.TEXTBEFORE(_xlfn.TEXTAFTER(getmp3[[#This Row],[description]], "Instagram Reel:"),CHAR(10)))</f>
        <v>#N/A</v>
      </c>
    </row>
    <row r="629" spans="1:21" x14ac:dyDescent="0.3">
      <c r="A629" t="s">
        <v>11</v>
      </c>
      <c r="B629" t="s">
        <v>4477</v>
      </c>
      <c r="C629" t="s">
        <v>4478</v>
      </c>
      <c r="D629" t="s">
        <v>4476</v>
      </c>
      <c r="E629" t="s">
        <v>16</v>
      </c>
      <c r="F629" t="s">
        <v>2167</v>
      </c>
      <c r="G629" t="s">
        <v>4480</v>
      </c>
      <c r="H629" t="s">
        <v>4481</v>
      </c>
      <c r="I629" t="s">
        <v>4482</v>
      </c>
      <c r="J629" t="str" cm="1">
        <f t="array" ref="J6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29" t="str">
        <f>_xlfn.TEXTBEFORE(getmp3[[#This Row],[Title]],{":","(","-"})</f>
        <v xml:space="preserve">Gold Medal </v>
      </c>
      <c r="L629" t="str">
        <f>_xlfn.TEXTBEFORE(_xlfn.TEXTAFTER(getmp3[[#This Row],[description]],{"Singer :","Artist:","Singer &amp; Lyrics:","Singer/Lyrics:","Singer","Singers :"}),CHAR(10))</f>
        <v xml:space="preserve"> Gaggi Dhillon, Jaisveen </v>
      </c>
      <c r="M629" t="str" cm="1">
        <f t="array" ref="M6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Gaggi Dhillon</v>
      </c>
      <c r="N629" t="e">
        <f>_xlfn.TEXTBEFORE(_xlfn.TEXTAFTER(getmp3[[#This Row],[description]],"Composer:"),CHAR(10))</f>
        <v>#N/A</v>
      </c>
      <c r="O629" t="str">
        <f>_xlfn.TEXTBEFORE(_xlfn.TEXTAFTER(getmp3[[#This Row],[description]],CHAR(10)&amp;"Music :"),CHAR(10))</f>
        <v xml:space="preserve"> Opi Uppal</v>
      </c>
      <c r="P629" t="e">
        <f>_xlfn.TEXTBEFORE(_xlfn.TEXTAFTER(getmp3[[#This Row],[description]],CHAR(10)&amp;"Video:"),CHAR(10))</f>
        <v>#N/A</v>
      </c>
      <c r="Q629" s="1" t="e">
        <f>HYPERLINK(_xlfn.TEXTBEFORE(_xlfn.TEXTAFTER(getmp3[[#This Row],[description]],"YouTube Music:"),CHAR(10)))</f>
        <v>#N/A</v>
      </c>
      <c r="R629" s="1" t="e">
        <f>HYPERLINK(_xlfn.TEXTBEFORE(_xlfn.TEXTAFTER(getmp3[[#This Row],[description]],"Spotify:"),CHAR(10)))</f>
        <v>#N/A</v>
      </c>
      <c r="S629" s="1" t="e">
        <f>HYPERLINK(_xlfn.TEXTBEFORE(_xlfn.TEXTAFTER(getmp3[[#This Row],[description]],"Apple Music:"),CHAR(10)))</f>
        <v>#N/A</v>
      </c>
      <c r="T629" s="1" t="e">
        <f>HYPERLINK(_xlfn.TEXTBEFORE(_xlfn.TEXTAFTER(getmp3[[#This Row],[description]], "JioSaavn:"),CHAR(10)))</f>
        <v>#N/A</v>
      </c>
      <c r="U629" s="1" t="e">
        <f>HYPERLINK(_xlfn.TEXTBEFORE(_xlfn.TEXTAFTER(getmp3[[#This Row],[description]], "Instagram Reel:"),CHAR(10)))</f>
        <v>#N/A</v>
      </c>
    </row>
    <row r="630" spans="1:21" x14ac:dyDescent="0.3">
      <c r="A630" t="s">
        <v>11</v>
      </c>
      <c r="B630" t="s">
        <v>4484</v>
      </c>
      <c r="C630" t="s">
        <v>4485</v>
      </c>
      <c r="D630" t="s">
        <v>4483</v>
      </c>
      <c r="E630" t="s">
        <v>16</v>
      </c>
      <c r="F630" t="s">
        <v>2900</v>
      </c>
      <c r="G630" t="s">
        <v>4487</v>
      </c>
      <c r="H630" t="s">
        <v>4488</v>
      </c>
      <c r="I630" t="s">
        <v>4489</v>
      </c>
      <c r="J630" t="str" cm="1">
        <f t="array" ref="J6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0" t="str">
        <f>_xlfn.TEXTBEFORE(getmp3[[#This Row],[Title]],{":","(","-"})</f>
        <v xml:space="preserve">Hasda V Nai </v>
      </c>
      <c r="L630" t="str">
        <f>_xlfn.TEXTBEFORE(_xlfn.TEXTAFTER(getmp3[[#This Row],[description]],{"Singer :","Artist:","Singer &amp; Lyrics:","Singer/Lyrics:","Singer","Singers :"}),CHAR(10))</f>
        <v xml:space="preserve"> Sharry Nexus</v>
      </c>
      <c r="M630" t="str" cm="1">
        <f t="array" ref="M6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Harnek</v>
      </c>
      <c r="N630" t="e">
        <f>_xlfn.TEXTBEFORE(_xlfn.TEXTAFTER(getmp3[[#This Row],[description]],"Composer:"),CHAR(10))</f>
        <v>#N/A</v>
      </c>
      <c r="O630" t="str">
        <f>_xlfn.TEXTBEFORE(_xlfn.TEXTAFTER(getmp3[[#This Row],[description]],CHAR(10)&amp;"Music :"),CHAR(10))</f>
        <v xml:space="preserve"> Sharry Nexus</v>
      </c>
      <c r="P630" t="e">
        <f>_xlfn.TEXTBEFORE(_xlfn.TEXTAFTER(getmp3[[#This Row],[description]],CHAR(10)&amp;"Video:"),CHAR(10))</f>
        <v>#N/A</v>
      </c>
      <c r="Q630" s="1" t="e">
        <f>HYPERLINK(_xlfn.TEXTBEFORE(_xlfn.TEXTAFTER(getmp3[[#This Row],[description]],"YouTube Music:"),CHAR(10)))</f>
        <v>#N/A</v>
      </c>
      <c r="R630" s="1" t="e">
        <f>HYPERLINK(_xlfn.TEXTBEFORE(_xlfn.TEXTAFTER(getmp3[[#This Row],[description]],"Spotify:"),CHAR(10)))</f>
        <v>#N/A</v>
      </c>
      <c r="S630" s="1" t="e">
        <f>HYPERLINK(_xlfn.TEXTBEFORE(_xlfn.TEXTAFTER(getmp3[[#This Row],[description]],"Apple Music:"),CHAR(10)))</f>
        <v>#N/A</v>
      </c>
      <c r="T630" s="1" t="e">
        <f>HYPERLINK(_xlfn.TEXTBEFORE(_xlfn.TEXTAFTER(getmp3[[#This Row],[description]], "JioSaavn:"),CHAR(10)))</f>
        <v>#N/A</v>
      </c>
      <c r="U630" s="1" t="e">
        <f>HYPERLINK(_xlfn.TEXTBEFORE(_xlfn.TEXTAFTER(getmp3[[#This Row],[description]], "Instagram Reel:"),CHAR(10)))</f>
        <v>#N/A</v>
      </c>
    </row>
    <row r="631" spans="1:21" x14ac:dyDescent="0.3">
      <c r="A631" t="s">
        <v>11</v>
      </c>
      <c r="B631" t="s">
        <v>4491</v>
      </c>
      <c r="C631" t="s">
        <v>4492</v>
      </c>
      <c r="D631" t="s">
        <v>4490</v>
      </c>
      <c r="E631" t="s">
        <v>16</v>
      </c>
      <c r="F631" t="s">
        <v>2426</v>
      </c>
      <c r="G631" t="s">
        <v>4494</v>
      </c>
      <c r="H631" t="s">
        <v>4495</v>
      </c>
      <c r="I631" t="s">
        <v>880</v>
      </c>
      <c r="J631" t="str" cm="1">
        <f t="array" ref="J6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1" t="str">
        <f>_xlfn.TEXTBEFORE(getmp3[[#This Row],[Title]],{":","(","-"})</f>
        <v xml:space="preserve">Sikander </v>
      </c>
      <c r="L631" t="str">
        <f>_xlfn.TEXTBEFORE(_xlfn.TEXTAFTER(getmp3[[#This Row],[description]],{"Singer :","Artist:","Singer &amp; Lyrics:","Singer/Lyrics:","Singer","Singers :"}),CHAR(10))</f>
        <v xml:space="preserve"> Karan Aujla</v>
      </c>
      <c r="M631" t="str" cm="1">
        <f t="array" ref="M6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631" t="e">
        <f>_xlfn.TEXTBEFORE(_xlfn.TEXTAFTER(getmp3[[#This Row],[description]],"Composer:"),CHAR(10))</f>
        <v>#N/A</v>
      </c>
      <c r="O631" t="str">
        <f>_xlfn.TEXTBEFORE(_xlfn.TEXTAFTER(getmp3[[#This Row],[description]],CHAR(10)&amp;"Music :"),CHAR(10))</f>
        <v xml:space="preserve"> Deep Jandu, Manna Music</v>
      </c>
      <c r="P631" t="e">
        <f>_xlfn.TEXTBEFORE(_xlfn.TEXTAFTER(getmp3[[#This Row],[description]],CHAR(10)&amp;"Video:"),CHAR(10))</f>
        <v>#N/A</v>
      </c>
      <c r="Q631" s="1" t="e">
        <f>HYPERLINK(_xlfn.TEXTBEFORE(_xlfn.TEXTAFTER(getmp3[[#This Row],[description]],"YouTube Music:"),CHAR(10)))</f>
        <v>#N/A</v>
      </c>
      <c r="R631" s="1" t="e">
        <f>HYPERLINK(_xlfn.TEXTBEFORE(_xlfn.TEXTAFTER(getmp3[[#This Row],[description]],"Spotify:"),CHAR(10)))</f>
        <v>#N/A</v>
      </c>
      <c r="S631" s="1" t="e">
        <f>HYPERLINK(_xlfn.TEXTBEFORE(_xlfn.TEXTAFTER(getmp3[[#This Row],[description]],"Apple Music:"),CHAR(10)))</f>
        <v>#N/A</v>
      </c>
      <c r="T631" s="1" t="e">
        <f>HYPERLINK(_xlfn.TEXTBEFORE(_xlfn.TEXTAFTER(getmp3[[#This Row],[description]], "JioSaavn:"),CHAR(10)))</f>
        <v>#N/A</v>
      </c>
      <c r="U631" s="1" t="e">
        <f>HYPERLINK(_xlfn.TEXTBEFORE(_xlfn.TEXTAFTER(getmp3[[#This Row],[description]], "Instagram Reel:"),CHAR(10)))</f>
        <v>#N/A</v>
      </c>
    </row>
    <row r="632" spans="1:21" x14ac:dyDescent="0.3">
      <c r="A632" t="s">
        <v>11</v>
      </c>
      <c r="B632" t="s">
        <v>4497</v>
      </c>
      <c r="C632" t="s">
        <v>4498</v>
      </c>
      <c r="D632" t="s">
        <v>4496</v>
      </c>
      <c r="E632" t="s">
        <v>16</v>
      </c>
      <c r="F632" t="s">
        <v>2426</v>
      </c>
      <c r="G632" t="s">
        <v>4500</v>
      </c>
      <c r="H632" t="s">
        <v>4501</v>
      </c>
      <c r="I632" t="s">
        <v>4502</v>
      </c>
      <c r="J632" t="str" cm="1">
        <f t="array" ref="J6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2" t="str">
        <f>_xlfn.TEXTBEFORE(getmp3[[#This Row],[Title]],{":","(","-"})</f>
        <v xml:space="preserve">Yaara Lai </v>
      </c>
      <c r="L632" t="str">
        <f>_xlfn.TEXTBEFORE(_xlfn.TEXTAFTER(getmp3[[#This Row],[description]],{"Singer :","Artist:","Singer &amp; Lyrics:","Singer/Lyrics:","Singer","Singers :"}),CHAR(10))</f>
        <v xml:space="preserve"> Tyson Sidhu</v>
      </c>
      <c r="M632" t="str" cm="1">
        <f t="array" ref="M6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Tyson Sidhu</v>
      </c>
      <c r="N632" t="e">
        <f>_xlfn.TEXTBEFORE(_xlfn.TEXTAFTER(getmp3[[#This Row],[description]],"Composer:"),CHAR(10))</f>
        <v>#N/A</v>
      </c>
      <c r="O632" t="str">
        <f>_xlfn.TEXTBEFORE(_xlfn.TEXTAFTER(getmp3[[#This Row],[description]],CHAR(10)&amp;"Music :"),CHAR(10))</f>
        <v xml:space="preserve"> Sir Manny</v>
      </c>
      <c r="P632" t="e">
        <f>_xlfn.TEXTBEFORE(_xlfn.TEXTAFTER(getmp3[[#This Row],[description]],CHAR(10)&amp;"Video:"),CHAR(10))</f>
        <v>#N/A</v>
      </c>
      <c r="Q632" s="1" t="e">
        <f>HYPERLINK(_xlfn.TEXTBEFORE(_xlfn.TEXTAFTER(getmp3[[#This Row],[description]],"YouTube Music:"),CHAR(10)))</f>
        <v>#N/A</v>
      </c>
      <c r="R632" s="1" t="e">
        <f>HYPERLINK(_xlfn.TEXTBEFORE(_xlfn.TEXTAFTER(getmp3[[#This Row],[description]],"Spotify:"),CHAR(10)))</f>
        <v>#N/A</v>
      </c>
      <c r="S632" s="1" t="e">
        <f>HYPERLINK(_xlfn.TEXTBEFORE(_xlfn.TEXTAFTER(getmp3[[#This Row],[description]],"Apple Music:"),CHAR(10)))</f>
        <v>#N/A</v>
      </c>
      <c r="T632" s="1" t="e">
        <f>HYPERLINK(_xlfn.TEXTBEFORE(_xlfn.TEXTAFTER(getmp3[[#This Row],[description]], "JioSaavn:"),CHAR(10)))</f>
        <v>#N/A</v>
      </c>
      <c r="U632" s="1" t="e">
        <f>HYPERLINK(_xlfn.TEXTBEFORE(_xlfn.TEXTAFTER(getmp3[[#This Row],[description]], "Instagram Reel:"),CHAR(10)))</f>
        <v>#N/A</v>
      </c>
    </row>
    <row r="633" spans="1:21" x14ac:dyDescent="0.3">
      <c r="A633" t="s">
        <v>11</v>
      </c>
      <c r="B633" t="s">
        <v>4504</v>
      </c>
      <c r="C633" t="s">
        <v>4505</v>
      </c>
      <c r="D633" t="s">
        <v>4503</v>
      </c>
      <c r="E633" t="s">
        <v>16</v>
      </c>
      <c r="F633" t="s">
        <v>3355</v>
      </c>
      <c r="G633" t="s">
        <v>4507</v>
      </c>
      <c r="H633" t="s">
        <v>4508</v>
      </c>
      <c r="I633" t="s">
        <v>4509</v>
      </c>
      <c r="J633" t="str" cm="1">
        <f t="array" ref="J6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3" t="str">
        <f>_xlfn.TEXTBEFORE(getmp3[[#This Row],[Title]],{":","(","-"})</f>
        <v xml:space="preserve">Yaara Lai </v>
      </c>
      <c r="L633" t="str">
        <f>_xlfn.TEXTBEFORE(_xlfn.TEXTAFTER(getmp3[[#This Row],[description]],{"Singer :","Artist:","Singer &amp; Lyrics:","Singer/Lyrics:","Singer","Singers :"}),CHAR(10))</f>
        <v xml:space="preserve"> Tyson Sidhu</v>
      </c>
      <c r="M633" t="str" cm="1">
        <f t="array" ref="M6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Tyson Sidhu</v>
      </c>
      <c r="N633" t="e">
        <f>_xlfn.TEXTBEFORE(_xlfn.TEXTAFTER(getmp3[[#This Row],[description]],"Composer:"),CHAR(10))</f>
        <v>#N/A</v>
      </c>
      <c r="O633" t="str">
        <f>_xlfn.TEXTBEFORE(_xlfn.TEXTAFTER(getmp3[[#This Row],[description]],CHAR(10)&amp;"Music :"),CHAR(10))</f>
        <v xml:space="preserve"> Sir Manny</v>
      </c>
      <c r="P633" t="e">
        <f>_xlfn.TEXTBEFORE(_xlfn.TEXTAFTER(getmp3[[#This Row],[description]],CHAR(10)&amp;"Video:"),CHAR(10))</f>
        <v>#N/A</v>
      </c>
      <c r="Q633" s="1" t="e">
        <f>HYPERLINK(_xlfn.TEXTBEFORE(_xlfn.TEXTAFTER(getmp3[[#This Row],[description]],"YouTube Music:"),CHAR(10)))</f>
        <v>#N/A</v>
      </c>
      <c r="R633" s="1" t="e">
        <f>HYPERLINK(_xlfn.TEXTBEFORE(_xlfn.TEXTAFTER(getmp3[[#This Row],[description]],"Spotify:"),CHAR(10)))</f>
        <v>#N/A</v>
      </c>
      <c r="S633" s="1" t="e">
        <f>HYPERLINK(_xlfn.TEXTBEFORE(_xlfn.TEXTAFTER(getmp3[[#This Row],[description]],"Apple Music:"),CHAR(10)))</f>
        <v>#N/A</v>
      </c>
      <c r="T633" s="1" t="e">
        <f>HYPERLINK(_xlfn.TEXTBEFORE(_xlfn.TEXTAFTER(getmp3[[#This Row],[description]], "JioSaavn:"),CHAR(10)))</f>
        <v>#N/A</v>
      </c>
      <c r="U633" s="1" t="e">
        <f>HYPERLINK(_xlfn.TEXTBEFORE(_xlfn.TEXTAFTER(getmp3[[#This Row],[description]], "Instagram Reel:"),CHAR(10)))</f>
        <v>#N/A</v>
      </c>
    </row>
    <row r="634" spans="1:21" x14ac:dyDescent="0.3">
      <c r="A634" t="s">
        <v>11</v>
      </c>
      <c r="B634" t="s">
        <v>4511</v>
      </c>
      <c r="C634" t="s">
        <v>4512</v>
      </c>
      <c r="D634" t="s">
        <v>4510</v>
      </c>
      <c r="E634" t="s">
        <v>16</v>
      </c>
      <c r="F634" t="s">
        <v>1168</v>
      </c>
      <c r="G634" t="s">
        <v>4514</v>
      </c>
      <c r="H634" t="s">
        <v>4515</v>
      </c>
      <c r="I634" t="s">
        <v>4516</v>
      </c>
      <c r="J634" t="str" cm="1">
        <f t="array" ref="J6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4" t="str">
        <f>_xlfn.TEXTBEFORE(getmp3[[#This Row],[Title]],{":","(","-"})</f>
        <v xml:space="preserve">Jatti </v>
      </c>
      <c r="L634" t="str">
        <f>_xlfn.TEXTBEFORE(_xlfn.TEXTAFTER(getmp3[[#This Row],[description]],{"Singer :","Artist:","Singer &amp; Lyrics:","Singer/Lyrics:","Singer","Singers :"}),CHAR(10))</f>
        <v xml:space="preserve"> Guri</v>
      </c>
      <c r="M634" t="str" cm="1">
        <f t="array" ref="M6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634" t="e">
        <f>_xlfn.TEXTBEFORE(_xlfn.TEXTAFTER(getmp3[[#This Row],[description]],"Composer:"),CHAR(10))</f>
        <v>#N/A</v>
      </c>
      <c r="O634" t="str">
        <f>_xlfn.TEXTBEFORE(_xlfn.TEXTAFTER(getmp3[[#This Row],[description]],CHAR(10)&amp;"Music :"),CHAR(10))</f>
        <v xml:space="preserve"> Snappy</v>
      </c>
      <c r="P634" t="e">
        <f>_xlfn.TEXTBEFORE(_xlfn.TEXTAFTER(getmp3[[#This Row],[description]],CHAR(10)&amp;"Video:"),CHAR(10))</f>
        <v>#N/A</v>
      </c>
      <c r="Q634" s="1" t="e">
        <f>HYPERLINK(_xlfn.TEXTBEFORE(_xlfn.TEXTAFTER(getmp3[[#This Row],[description]],"YouTube Music:"),CHAR(10)))</f>
        <v>#N/A</v>
      </c>
      <c r="R634" s="1" t="e">
        <f>HYPERLINK(_xlfn.TEXTBEFORE(_xlfn.TEXTAFTER(getmp3[[#This Row],[description]],"Spotify:"),CHAR(10)))</f>
        <v>#N/A</v>
      </c>
      <c r="S634" s="1" t="e">
        <f>HYPERLINK(_xlfn.TEXTBEFORE(_xlfn.TEXTAFTER(getmp3[[#This Row],[description]],"Apple Music:"),CHAR(10)))</f>
        <v>#N/A</v>
      </c>
      <c r="T634" s="1" t="e">
        <f>HYPERLINK(_xlfn.TEXTBEFORE(_xlfn.TEXTAFTER(getmp3[[#This Row],[description]], "JioSaavn:"),CHAR(10)))</f>
        <v>#N/A</v>
      </c>
      <c r="U634" s="1" t="e">
        <f>HYPERLINK(_xlfn.TEXTBEFORE(_xlfn.TEXTAFTER(getmp3[[#This Row],[description]], "Instagram Reel:"),CHAR(10)))</f>
        <v>#N/A</v>
      </c>
    </row>
    <row r="635" spans="1:21" x14ac:dyDescent="0.3">
      <c r="A635" t="s">
        <v>11</v>
      </c>
      <c r="B635" t="s">
        <v>4518</v>
      </c>
      <c r="C635" t="s">
        <v>4519</v>
      </c>
      <c r="D635" t="s">
        <v>4517</v>
      </c>
      <c r="E635" t="s">
        <v>16</v>
      </c>
      <c r="F635" t="s">
        <v>153</v>
      </c>
      <c r="G635" t="s">
        <v>4521</v>
      </c>
      <c r="H635" t="s">
        <v>4522</v>
      </c>
      <c r="I635" t="s">
        <v>2560</v>
      </c>
      <c r="J635" t="str" cm="1">
        <f t="array" ref="J6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5" t="str">
        <f>_xlfn.TEXTBEFORE(getmp3[[#This Row],[Title]],{":","(","-"})</f>
        <v xml:space="preserve">Tu Tu Mai Mai </v>
      </c>
      <c r="L635" t="str">
        <f>_xlfn.TEXTBEFORE(_xlfn.TEXTAFTER(getmp3[[#This Row],[description]],{"Singer :","Artist:","Singer &amp; Lyrics:","Singer/Lyrics:","Singer","Singers :"}),CHAR(10))</f>
        <v xml:space="preserve"> Priya Ft. Prince Bhullar</v>
      </c>
      <c r="M635" t="str" cm="1">
        <f t="array" ref="M6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635" t="e">
        <f>_xlfn.TEXTBEFORE(_xlfn.TEXTAFTER(getmp3[[#This Row],[description]],"Composer:"),CHAR(10))</f>
        <v>#N/A</v>
      </c>
      <c r="O635" t="str">
        <f>_xlfn.TEXTBEFORE(_xlfn.TEXTAFTER(getmp3[[#This Row],[description]],CHAR(10)&amp;"Music :"),CHAR(10))</f>
        <v xml:space="preserve"> Raja Maan</v>
      </c>
      <c r="P635" t="e">
        <f>_xlfn.TEXTBEFORE(_xlfn.TEXTAFTER(getmp3[[#This Row],[description]],CHAR(10)&amp;"Video:"),CHAR(10))</f>
        <v>#N/A</v>
      </c>
      <c r="Q635" s="1" t="e">
        <f>HYPERLINK(_xlfn.TEXTBEFORE(_xlfn.TEXTAFTER(getmp3[[#This Row],[description]],"YouTube Music:"),CHAR(10)))</f>
        <v>#N/A</v>
      </c>
      <c r="R635" s="1" t="e">
        <f>HYPERLINK(_xlfn.TEXTBEFORE(_xlfn.TEXTAFTER(getmp3[[#This Row],[description]],"Spotify:"),CHAR(10)))</f>
        <v>#N/A</v>
      </c>
      <c r="S635" s="1" t="e">
        <f>HYPERLINK(_xlfn.TEXTBEFORE(_xlfn.TEXTAFTER(getmp3[[#This Row],[description]],"Apple Music:"),CHAR(10)))</f>
        <v>#N/A</v>
      </c>
      <c r="T635" s="1" t="e">
        <f>HYPERLINK(_xlfn.TEXTBEFORE(_xlfn.TEXTAFTER(getmp3[[#This Row],[description]], "JioSaavn:"),CHAR(10)))</f>
        <v>#N/A</v>
      </c>
      <c r="U635" s="1" t="e">
        <f>HYPERLINK(_xlfn.TEXTBEFORE(_xlfn.TEXTAFTER(getmp3[[#This Row],[description]], "Instagram Reel:"),CHAR(10)))</f>
        <v>#N/A</v>
      </c>
    </row>
    <row r="636" spans="1:21" hidden="1" x14ac:dyDescent="0.3">
      <c r="A636" t="s">
        <v>11</v>
      </c>
      <c r="B636" t="s">
        <v>4524</v>
      </c>
      <c r="C636" t="s">
        <v>4525</v>
      </c>
      <c r="D636" t="s">
        <v>4523</v>
      </c>
      <c r="E636" t="s">
        <v>16</v>
      </c>
      <c r="F636" t="s">
        <v>4230</v>
      </c>
      <c r="G636" t="s">
        <v>4527</v>
      </c>
      <c r="H636" t="s">
        <v>4528</v>
      </c>
      <c r="I636" t="s">
        <v>4529</v>
      </c>
      <c r="J636" t="str" cm="1">
        <f t="array" ref="J6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6" t="str">
        <f>_xlfn.TEXTBEFORE(getmp3[[#This Row],[Title]],{":","(","-"})</f>
        <v xml:space="preserve">Lehanga </v>
      </c>
      <c r="L636" t="str">
        <f>_xlfn.TEXTBEFORE(_xlfn.TEXTAFTER(getmp3[[#This Row],[description]],{"Singer:","Artist:","Singer &amp; Lyrics:","Singer/Lyrics:","Singer","Singers :"}),CHAR(10))</f>
        <v xml:space="preserve"> Jass Manak </v>
      </c>
      <c r="M636" t="str" cm="1">
        <f t="array" ref="M6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36" t="str">
        <f>_xlfn.TEXTBEFORE(_xlfn.TEXTAFTER(getmp3[[#This Row],[description]],"Composer:"),CHAR(10))</f>
        <v xml:space="preserve"> Jass Manak</v>
      </c>
      <c r="O636" t="str">
        <f>_xlfn.TEXTBEFORE(_xlfn.TEXTAFTER(getmp3[[#This Row],[description]],CHAR(10)&amp;"Music:"),CHAR(10))</f>
        <v xml:space="preserve"> Sharry Nexus</v>
      </c>
      <c r="P636" t="e">
        <f>_xlfn.TEXTBEFORE(_xlfn.TEXTAFTER(getmp3[[#This Row],[description]],CHAR(10)&amp;"Video:"),CHAR(10))</f>
        <v>#N/A</v>
      </c>
      <c r="Q636" s="1" t="e">
        <f>HYPERLINK(_xlfn.TEXTBEFORE(_xlfn.TEXTAFTER(getmp3[[#This Row],[description]],"YouTube Music:"),CHAR(10)))</f>
        <v>#N/A</v>
      </c>
      <c r="R636" s="1" t="str">
        <f>HYPERLINK(_xlfn.TEXTBEFORE(_xlfn.TEXTAFTER(getmp3[[#This Row],[description]],"Spotify:"),CHAR(10)))</f>
        <v xml:space="preserve"> http://bit.ly/3O46eN7</v>
      </c>
      <c r="S636" s="1" t="str">
        <f>HYPERLINK(_xlfn.TEXTBEFORE(_xlfn.TEXTAFTER(getmp3[[#This Row],[description]],"Apple Music:"),CHAR(10)))</f>
        <v xml:space="preserve"> http://bit.ly/3OeRlYf </v>
      </c>
      <c r="T636" s="1" t="e">
        <f>HYPERLINK(_xlfn.TEXTBEFORE(_xlfn.TEXTAFTER(getmp3[[#This Row],[description]], "JioSaavn:"),CHAR(10)))</f>
        <v>#N/A</v>
      </c>
      <c r="U636" s="1" t="e">
        <f>HYPERLINK(_xlfn.TEXTBEFORE(_xlfn.TEXTAFTER(getmp3[[#This Row],[description]], "Instagram Reel:"),CHAR(10)))</f>
        <v>#N/A</v>
      </c>
    </row>
    <row r="637" spans="1:21" x14ac:dyDescent="0.3">
      <c r="A637" t="s">
        <v>11</v>
      </c>
      <c r="B637" t="s">
        <v>4531</v>
      </c>
      <c r="C637" t="s">
        <v>4532</v>
      </c>
      <c r="D637" t="s">
        <v>4530</v>
      </c>
      <c r="E637" t="s">
        <v>16</v>
      </c>
      <c r="F637" t="s">
        <v>1321</v>
      </c>
      <c r="G637" t="s">
        <v>4534</v>
      </c>
      <c r="H637" t="s">
        <v>4535</v>
      </c>
      <c r="I637" t="s">
        <v>4536</v>
      </c>
      <c r="J637" t="str" cm="1">
        <f t="array" ref="J6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7" t="str">
        <f>_xlfn.TEXTBEFORE(getmp3[[#This Row],[Title]],{":","(","-"})</f>
        <v xml:space="preserve">Mitti Virasat Babbran Di </v>
      </c>
      <c r="L637" t="e">
        <f>_xlfn.TEXTBEFORE(_xlfn.TEXTAFTER(getmp3[[#This Row],[description]],{"Singer:","Artist:","Singer &amp; Lyrics:","Singer/Lyrics:","Singer"}),CHAR(10))</f>
        <v>#N/A</v>
      </c>
      <c r="M637" t="str" cm="1">
        <f t="array" ref="M6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37" t="e">
        <f>_xlfn.TEXTBEFORE(_xlfn.TEXTAFTER(getmp3[[#This Row],[description]],"Composer:"),CHAR(10))</f>
        <v>#N/A</v>
      </c>
      <c r="O637" t="e">
        <f>_xlfn.TEXTBEFORE(_xlfn.TEXTAFTER(getmp3[[#This Row],[description]],CHAR(10)&amp;"Music :"),CHAR(10))</f>
        <v>#N/A</v>
      </c>
      <c r="P637" t="e">
        <f>_xlfn.TEXTBEFORE(_xlfn.TEXTAFTER(getmp3[[#This Row],[description]],CHAR(10)&amp;"Video:"),CHAR(10))</f>
        <v>#N/A</v>
      </c>
      <c r="Q637" s="1" t="e">
        <f>HYPERLINK(_xlfn.TEXTBEFORE(_xlfn.TEXTAFTER(getmp3[[#This Row],[description]],"YouTube Music:"),CHAR(10)))</f>
        <v>#N/A</v>
      </c>
      <c r="R637" s="1" t="e">
        <f>HYPERLINK(_xlfn.TEXTBEFORE(_xlfn.TEXTAFTER(getmp3[[#This Row],[description]],"Spotify:"),CHAR(10)))</f>
        <v>#N/A</v>
      </c>
      <c r="S637" s="1" t="e">
        <f>HYPERLINK(_xlfn.TEXTBEFORE(_xlfn.TEXTAFTER(getmp3[[#This Row],[description]],"Apple Music:"),CHAR(10)))</f>
        <v>#N/A</v>
      </c>
      <c r="T637" s="1" t="e">
        <f>HYPERLINK(_xlfn.TEXTBEFORE(_xlfn.TEXTAFTER(getmp3[[#This Row],[description]], "JioSaavn:"),CHAR(10)))</f>
        <v>#N/A</v>
      </c>
      <c r="U637" s="1" t="e">
        <f>HYPERLINK(_xlfn.TEXTBEFORE(_xlfn.TEXTAFTER(getmp3[[#This Row],[description]], "Instagram Reel:"),CHAR(10)))</f>
        <v>#N/A</v>
      </c>
    </row>
    <row r="638" spans="1:21" x14ac:dyDescent="0.3">
      <c r="A638" t="s">
        <v>11</v>
      </c>
      <c r="B638" t="s">
        <v>4538</v>
      </c>
      <c r="C638" t="s">
        <v>4539</v>
      </c>
      <c r="D638" t="s">
        <v>4537</v>
      </c>
      <c r="E638" t="s">
        <v>16</v>
      </c>
      <c r="F638" t="s">
        <v>738</v>
      </c>
      <c r="G638" t="s">
        <v>4541</v>
      </c>
      <c r="H638" t="s">
        <v>4542</v>
      </c>
      <c r="I638" t="s">
        <v>4543</v>
      </c>
      <c r="J638" t="str" cm="1">
        <f t="array" ref="J6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8" t="str">
        <f>_xlfn.TEXTBEFORE(getmp3[[#This Row],[Title]],{":","(","-"})</f>
        <v xml:space="preserve">Billi Aakh </v>
      </c>
      <c r="L638" t="str">
        <f>_xlfn.TEXTBEFORE(_xlfn.TEXTAFTER(getmp3[[#This Row],[description]],{"Singer :","Artist:","Singer &amp; Lyrics:","Singer/Lyrics:","Singer"}),CHAR(10))</f>
        <v xml:space="preserve"> Musahib</v>
      </c>
      <c r="M638" t="str" cm="1">
        <f t="array" ref="M6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638" t="e">
        <f>_xlfn.TEXTBEFORE(_xlfn.TEXTAFTER(getmp3[[#This Row],[description]],"Composer:"),CHAR(10))</f>
        <v>#N/A</v>
      </c>
      <c r="O638" t="str">
        <f>_xlfn.TEXTBEFORE(_xlfn.TEXTAFTER(getmp3[[#This Row],[description]],CHAR(10)&amp;"Music :"),CHAR(10))</f>
        <v xml:space="preserve"> Snappy</v>
      </c>
      <c r="P638" t="e">
        <f>_xlfn.TEXTBEFORE(_xlfn.TEXTAFTER(getmp3[[#This Row],[description]],CHAR(10)&amp;"Video:"),CHAR(10))</f>
        <v>#N/A</v>
      </c>
      <c r="Q638" s="1" t="e">
        <f>HYPERLINK(_xlfn.TEXTBEFORE(_xlfn.TEXTAFTER(getmp3[[#This Row],[description]],"YouTube Music:"),CHAR(10)))</f>
        <v>#N/A</v>
      </c>
      <c r="R638" s="1" t="e">
        <f>HYPERLINK(_xlfn.TEXTBEFORE(_xlfn.TEXTAFTER(getmp3[[#This Row],[description]],"Spotify:"),CHAR(10)))</f>
        <v>#N/A</v>
      </c>
      <c r="S638" s="1" t="e">
        <f>HYPERLINK(_xlfn.TEXTBEFORE(_xlfn.TEXTAFTER(getmp3[[#This Row],[description]],"Apple Music:"),CHAR(10)))</f>
        <v>#N/A</v>
      </c>
      <c r="T638" s="1" t="e">
        <f>HYPERLINK(_xlfn.TEXTBEFORE(_xlfn.TEXTAFTER(getmp3[[#This Row],[description]], "JioSaavn:"),CHAR(10)))</f>
        <v>#N/A</v>
      </c>
      <c r="U638" s="1" t="e">
        <f>HYPERLINK(_xlfn.TEXTBEFORE(_xlfn.TEXTAFTER(getmp3[[#This Row],[description]], "Instagram Reel:"),CHAR(10)))</f>
        <v>#N/A</v>
      </c>
    </row>
    <row r="639" spans="1:21" x14ac:dyDescent="0.3">
      <c r="A639" t="s">
        <v>11</v>
      </c>
      <c r="B639" t="s">
        <v>4545</v>
      </c>
      <c r="C639" t="s">
        <v>4546</v>
      </c>
      <c r="D639" t="s">
        <v>4544</v>
      </c>
      <c r="E639" t="s">
        <v>16</v>
      </c>
      <c r="F639" t="s">
        <v>3296</v>
      </c>
      <c r="G639" t="s">
        <v>4548</v>
      </c>
      <c r="H639" t="s">
        <v>4549</v>
      </c>
      <c r="I639" t="s">
        <v>4550</v>
      </c>
      <c r="J639" t="str" cm="1">
        <f t="array" ref="J6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39" t="str">
        <f>_xlfn.TEXTBEFORE(getmp3[[#This Row],[Title]],{":","(","-"})</f>
        <v xml:space="preserve">Yaari </v>
      </c>
      <c r="L639" t="str">
        <f>_xlfn.TEXTBEFORE(_xlfn.TEXTAFTER(getmp3[[#This Row],[description]],{"Singer :","Artist:","Singer &amp; Lyrics:","Singer/Lyrics:","Singer"}),CHAR(10))</f>
        <v xml:space="preserve"> Karaj Randhawa</v>
      </c>
      <c r="M639" t="str" cm="1">
        <f t="array" ref="M6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639" t="e">
        <f>_xlfn.TEXTBEFORE(_xlfn.TEXTAFTER(getmp3[[#This Row],[description]],"Composer:"),CHAR(10))</f>
        <v>#N/A</v>
      </c>
      <c r="O639" t="str">
        <f>_xlfn.TEXTBEFORE(_xlfn.TEXTAFTER(getmp3[[#This Row],[description]],CHAR(10)&amp;"Music :"),CHAR(10))</f>
        <v xml:space="preserve"> The Kidd</v>
      </c>
      <c r="P639" t="e">
        <f>_xlfn.TEXTBEFORE(_xlfn.TEXTAFTER(getmp3[[#This Row],[description]],CHAR(10)&amp;"Video:"),CHAR(10))</f>
        <v>#N/A</v>
      </c>
      <c r="Q639" s="1" t="e">
        <f>HYPERLINK(_xlfn.TEXTBEFORE(_xlfn.TEXTAFTER(getmp3[[#This Row],[description]],"YouTube Music:"),CHAR(10)))</f>
        <v>#N/A</v>
      </c>
      <c r="R639" s="1" t="e">
        <f>HYPERLINK(_xlfn.TEXTBEFORE(_xlfn.TEXTAFTER(getmp3[[#This Row],[description]],"Spotify:"),CHAR(10)))</f>
        <v>#N/A</v>
      </c>
      <c r="S639" s="1" t="e">
        <f>HYPERLINK(_xlfn.TEXTBEFORE(_xlfn.TEXTAFTER(getmp3[[#This Row],[description]],"Apple Music:"),CHAR(10)))</f>
        <v>#N/A</v>
      </c>
      <c r="T639" s="1" t="e">
        <f>HYPERLINK(_xlfn.TEXTBEFORE(_xlfn.TEXTAFTER(getmp3[[#This Row],[description]], "JioSaavn:"),CHAR(10)))</f>
        <v>#N/A</v>
      </c>
      <c r="U639" s="1" t="e">
        <f>HYPERLINK(_xlfn.TEXTBEFORE(_xlfn.TEXTAFTER(getmp3[[#This Row],[description]], "Instagram Reel:"),CHAR(10)))</f>
        <v>#N/A</v>
      </c>
    </row>
    <row r="640" spans="1:21" x14ac:dyDescent="0.3">
      <c r="A640" t="s">
        <v>11</v>
      </c>
      <c r="B640" t="s">
        <v>4552</v>
      </c>
      <c r="C640" t="s">
        <v>4553</v>
      </c>
      <c r="D640" t="s">
        <v>4551</v>
      </c>
      <c r="E640" t="s">
        <v>16</v>
      </c>
      <c r="F640" t="s">
        <v>1736</v>
      </c>
      <c r="G640" t="s">
        <v>4555</v>
      </c>
      <c r="H640" t="s">
        <v>4556</v>
      </c>
      <c r="I640" t="s">
        <v>4557</v>
      </c>
      <c r="J640" t="str" cm="1">
        <f t="array" ref="J6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40" t="str">
        <f>_xlfn.TEXTBEFORE(getmp3[[#This Row],[Title]],{":","(","-"})</f>
        <v xml:space="preserve">Yaari </v>
      </c>
      <c r="L640" t="str">
        <f>_xlfn.TEXTBEFORE(_xlfn.TEXTAFTER(getmp3[[#This Row],[description]],{"Singer :","Artist:","Singer &amp; Lyrics:","Singer/Lyrics:","Singer"}),CHAR(10))</f>
        <v xml:space="preserve"> Karaj Randhawa</v>
      </c>
      <c r="M640" t="str" cm="1">
        <f t="array" ref="M6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640" t="e">
        <f>_xlfn.TEXTBEFORE(_xlfn.TEXTAFTER(getmp3[[#This Row],[description]],"Composer:"),CHAR(10))</f>
        <v>#N/A</v>
      </c>
      <c r="O640" t="str">
        <f>_xlfn.TEXTBEFORE(_xlfn.TEXTAFTER(getmp3[[#This Row],[description]],CHAR(10)&amp;"Music :"),CHAR(10))</f>
        <v xml:space="preserve"> The Kidd</v>
      </c>
      <c r="P640" t="e">
        <f>_xlfn.TEXTBEFORE(_xlfn.TEXTAFTER(getmp3[[#This Row],[description]],CHAR(10)&amp;"Video:"),CHAR(10))</f>
        <v>#N/A</v>
      </c>
      <c r="Q640" s="1" t="e">
        <f>HYPERLINK(_xlfn.TEXTBEFORE(_xlfn.TEXTAFTER(getmp3[[#This Row],[description]],"YouTube Music:"),CHAR(10)))</f>
        <v>#N/A</v>
      </c>
      <c r="R640" s="1" t="e">
        <f>HYPERLINK(_xlfn.TEXTBEFORE(_xlfn.TEXTAFTER(getmp3[[#This Row],[description]],"Spotify:"),CHAR(10)))</f>
        <v>#N/A</v>
      </c>
      <c r="S640" s="1" t="e">
        <f>HYPERLINK(_xlfn.TEXTBEFORE(_xlfn.TEXTAFTER(getmp3[[#This Row],[description]],"Apple Music:"),CHAR(10)))</f>
        <v>#N/A</v>
      </c>
      <c r="T640" s="1" t="e">
        <f>HYPERLINK(_xlfn.TEXTBEFORE(_xlfn.TEXTAFTER(getmp3[[#This Row],[description]], "JioSaavn:"),CHAR(10)))</f>
        <v>#N/A</v>
      </c>
      <c r="U640" s="1" t="e">
        <f>HYPERLINK(_xlfn.TEXTBEFORE(_xlfn.TEXTAFTER(getmp3[[#This Row],[description]], "Instagram Reel:"),CHAR(10)))</f>
        <v>#N/A</v>
      </c>
    </row>
    <row r="641" spans="1:21" x14ac:dyDescent="0.3">
      <c r="A641" t="s">
        <v>11</v>
      </c>
      <c r="B641" t="s">
        <v>4559</v>
      </c>
      <c r="C641" t="s">
        <v>4560</v>
      </c>
      <c r="D641" t="s">
        <v>7902</v>
      </c>
      <c r="E641" t="s">
        <v>16</v>
      </c>
      <c r="F641" t="s">
        <v>4562</v>
      </c>
      <c r="G641" t="s">
        <v>4563</v>
      </c>
      <c r="H641" t="s">
        <v>4564</v>
      </c>
      <c r="I641" t="s">
        <v>2470</v>
      </c>
      <c r="J641" t="str" cm="1">
        <f t="array" ref="J6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41" t="str">
        <f>_xlfn.TEXTBEFORE(getmp3[[#This Row],[Title]],{":","(","-","    "})</f>
        <v>Sikander 2</v>
      </c>
      <c r="L641" t="str">
        <f>_xlfn.TEXTBEFORE(_xlfn.TEXTAFTER(getmp3[[#This Row],[description]],{"Singer :","Artist:","Singer &amp; Lyrics:","Singer/Lyrics:","Singer"}),CHAR(10))</f>
        <v xml:space="preserve"> Guri, Tanya,  Jass Manak, Sidhu Moose Wala</v>
      </c>
      <c r="M641" t="str" cm="1">
        <f t="array" ref="M6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41" t="e">
        <f>_xlfn.TEXTBEFORE(_xlfn.TEXTAFTER(getmp3[[#This Row],[description]],"Composer:"),CHAR(10))</f>
        <v>#N/A</v>
      </c>
      <c r="O641" t="e">
        <f>_xlfn.TEXTBEFORE(_xlfn.TEXTAFTER(getmp3[[#This Row],[description]],CHAR(10)&amp;"Music :"),CHAR(10))</f>
        <v>#N/A</v>
      </c>
      <c r="P641" t="e">
        <f>_xlfn.TEXTBEFORE(_xlfn.TEXTAFTER(getmp3[[#This Row],[description]],CHAR(10)&amp;"Video:"),CHAR(10))</f>
        <v>#N/A</v>
      </c>
      <c r="Q641" s="1" t="e">
        <f>HYPERLINK(_xlfn.TEXTBEFORE(_xlfn.TEXTAFTER(getmp3[[#This Row],[description]],"YouTube Music:"),CHAR(10)))</f>
        <v>#N/A</v>
      </c>
      <c r="R641" s="1" t="e">
        <f>HYPERLINK(_xlfn.TEXTBEFORE(_xlfn.TEXTAFTER(getmp3[[#This Row],[description]],"Spotify:"),CHAR(10)))</f>
        <v>#N/A</v>
      </c>
      <c r="S641" s="1" t="e">
        <f>HYPERLINK(_xlfn.TEXTBEFORE(_xlfn.TEXTAFTER(getmp3[[#This Row],[description]],"Apple Music:"),CHAR(10)))</f>
        <v>#N/A</v>
      </c>
      <c r="T641" s="1" t="e">
        <f>HYPERLINK(_xlfn.TEXTBEFORE(_xlfn.TEXTAFTER(getmp3[[#This Row],[description]], "JioSaavn:"),CHAR(10)))</f>
        <v>#N/A</v>
      </c>
      <c r="U641" s="1" t="e">
        <f>HYPERLINK(_xlfn.TEXTBEFORE(_xlfn.TEXTAFTER(getmp3[[#This Row],[description]], "Instagram Reel:"),CHAR(10)))</f>
        <v>#N/A</v>
      </c>
    </row>
    <row r="642" spans="1:21" x14ac:dyDescent="0.3">
      <c r="A642" t="s">
        <v>11</v>
      </c>
      <c r="B642" t="s">
        <v>4566</v>
      </c>
      <c r="C642" t="s">
        <v>4567</v>
      </c>
      <c r="D642" t="s">
        <v>4565</v>
      </c>
      <c r="E642" t="s">
        <v>16</v>
      </c>
      <c r="F642" t="s">
        <v>1713</v>
      </c>
      <c r="G642" t="s">
        <v>4569</v>
      </c>
      <c r="H642" t="s">
        <v>4570</v>
      </c>
      <c r="I642" t="s">
        <v>4571</v>
      </c>
      <c r="J642" t="str" cm="1">
        <f t="array" ref="J6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42" t="str">
        <f>_xlfn.TEXTBEFORE(getmp3[[#This Row],[Title]],{":","(","-"})</f>
        <v xml:space="preserve">Sikander </v>
      </c>
      <c r="L642" t="str">
        <f>_xlfn.TEXTBEFORE(_xlfn.TEXTAFTER(getmp3[[#This Row],[description]],{"Singer :","Artist:","Singer &amp; Lyrics:","Singer/Lyrics:","Singer"}),CHAR(10))</f>
        <v xml:space="preserve"> Karan Aujla</v>
      </c>
      <c r="M642" t="str" cm="1">
        <f t="array" ref="M6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Karan Aujla</v>
      </c>
      <c r="N642" t="e">
        <f>_xlfn.TEXTBEFORE(_xlfn.TEXTAFTER(getmp3[[#This Row],[description]],"Composer:"),CHAR(10))</f>
        <v>#N/A</v>
      </c>
      <c r="O642" t="str">
        <f>_xlfn.TEXTBEFORE(_xlfn.TEXTAFTER(getmp3[[#This Row],[description]],CHAR(10)&amp;"Music :"),CHAR(10))</f>
        <v xml:space="preserve"> Deep Jandu, Manna Music</v>
      </c>
      <c r="P642" t="e">
        <f>_xlfn.TEXTBEFORE(_xlfn.TEXTAFTER(getmp3[[#This Row],[description]],CHAR(10)&amp;"Video:"),CHAR(10))</f>
        <v>#N/A</v>
      </c>
      <c r="Q642" s="1" t="e">
        <f>HYPERLINK(_xlfn.TEXTBEFORE(_xlfn.TEXTAFTER(getmp3[[#This Row],[description]],"YouTube Music:"),CHAR(10)))</f>
        <v>#N/A</v>
      </c>
      <c r="R642" s="1" t="e">
        <f>HYPERLINK(_xlfn.TEXTBEFORE(_xlfn.TEXTAFTER(getmp3[[#This Row],[description]],"Spotify:"),CHAR(10)))</f>
        <v>#N/A</v>
      </c>
      <c r="S642" s="1" t="e">
        <f>HYPERLINK(_xlfn.TEXTBEFORE(_xlfn.TEXTAFTER(getmp3[[#This Row],[description]],"Apple Music:"),CHAR(10)))</f>
        <v>#N/A</v>
      </c>
      <c r="T642" s="1" t="e">
        <f>HYPERLINK(_xlfn.TEXTBEFORE(_xlfn.TEXTAFTER(getmp3[[#This Row],[description]], "JioSaavn:"),CHAR(10)))</f>
        <v>#N/A</v>
      </c>
      <c r="U642" s="1" t="e">
        <f>HYPERLINK(_xlfn.TEXTBEFORE(_xlfn.TEXTAFTER(getmp3[[#This Row],[description]], "Instagram Reel:"),CHAR(10)))</f>
        <v>#N/A</v>
      </c>
    </row>
    <row r="643" spans="1:21" x14ac:dyDescent="0.3">
      <c r="A643" t="s">
        <v>11</v>
      </c>
      <c r="B643" t="s">
        <v>4573</v>
      </c>
      <c r="C643" t="s">
        <v>4560</v>
      </c>
      <c r="D643" t="s">
        <v>4572</v>
      </c>
      <c r="E643" t="s">
        <v>16</v>
      </c>
      <c r="F643" t="s">
        <v>538</v>
      </c>
      <c r="G643" t="s">
        <v>4575</v>
      </c>
      <c r="H643" t="s">
        <v>4576</v>
      </c>
      <c r="I643" t="s">
        <v>4577</v>
      </c>
      <c r="J643" t="str" cm="1">
        <f t="array" ref="J6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43" t="str">
        <f>_xlfn.TEXTBEFORE(getmp3[[#This Row],[Title]],{":","(","-"})</f>
        <v xml:space="preserve">Sikander 2 Promotional Tour </v>
      </c>
      <c r="L643" t="str">
        <f>_xlfn.TEXTBEFORE(_xlfn.TEXTAFTER(getmp3[[#This Row],[description]],{"Singer :","Artist:","Singer &amp; Lyrics:","Singer/Lyrics:","Singer"}),CHAR(10))</f>
        <v xml:space="preserve"> Guri, Tanya,  Jass Manak, Sidhu Moose Wala</v>
      </c>
      <c r="M643" t="str" cm="1">
        <f t="array" ref="M6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43" t="e">
        <f>_xlfn.TEXTBEFORE(_xlfn.TEXTAFTER(getmp3[[#This Row],[description]],"Composer:"),CHAR(10))</f>
        <v>#N/A</v>
      </c>
      <c r="O643" t="e">
        <f>_xlfn.TEXTBEFORE(_xlfn.TEXTAFTER(getmp3[[#This Row],[description]],CHAR(10)&amp;"Music :"),CHAR(10))</f>
        <v>#N/A</v>
      </c>
      <c r="P643" t="e">
        <f>_xlfn.TEXTBEFORE(_xlfn.TEXTAFTER(getmp3[[#This Row],[description]],CHAR(10)&amp;"Video:"),CHAR(10))</f>
        <v>#N/A</v>
      </c>
      <c r="Q643" s="1" t="e">
        <f>HYPERLINK(_xlfn.TEXTBEFORE(_xlfn.TEXTAFTER(getmp3[[#This Row],[description]],"YouTube Music:"),CHAR(10)))</f>
        <v>#N/A</v>
      </c>
      <c r="R643" s="1" t="e">
        <f>HYPERLINK(_xlfn.TEXTBEFORE(_xlfn.TEXTAFTER(getmp3[[#This Row],[description]],"Spotify:"),CHAR(10)))</f>
        <v>#N/A</v>
      </c>
      <c r="S643" s="1" t="e">
        <f>HYPERLINK(_xlfn.TEXTBEFORE(_xlfn.TEXTAFTER(getmp3[[#This Row],[description]],"Apple Music:"),CHAR(10)))</f>
        <v>#N/A</v>
      </c>
      <c r="T643" s="1" t="e">
        <f>HYPERLINK(_xlfn.TEXTBEFORE(_xlfn.TEXTAFTER(getmp3[[#This Row],[description]], "JioSaavn:"),CHAR(10)))</f>
        <v>#N/A</v>
      </c>
      <c r="U643" s="1" t="e">
        <f>HYPERLINK(_xlfn.TEXTBEFORE(_xlfn.TEXTAFTER(getmp3[[#This Row],[description]], "Instagram Reel:"),CHAR(10)))</f>
        <v>#N/A</v>
      </c>
    </row>
    <row r="644" spans="1:21" x14ac:dyDescent="0.3">
      <c r="A644" t="s">
        <v>11</v>
      </c>
      <c r="B644" t="s">
        <v>4579</v>
      </c>
      <c r="C644" t="s">
        <v>4580</v>
      </c>
      <c r="D644" t="s">
        <v>4578</v>
      </c>
      <c r="E644" t="s">
        <v>16</v>
      </c>
      <c r="F644" t="s">
        <v>1964</v>
      </c>
      <c r="G644" t="s">
        <v>4582</v>
      </c>
      <c r="H644" t="s">
        <v>4583</v>
      </c>
      <c r="I644" t="s">
        <v>4340</v>
      </c>
      <c r="J644" t="str" cm="1">
        <f t="array" ref="J6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44" t="str">
        <f>_xlfn.TEXTBEFORE(getmp3[[#This Row],[Title]],{":","(","-"})</f>
        <v xml:space="preserve">Sikander 2 Promotional Tour </v>
      </c>
      <c r="L644" t="str">
        <f>_xlfn.TEXTBEFORE(_xlfn.TEXTAFTER(getmp3[[#This Row],[description]],{"Singer :","Artist:","Singer &amp; Lyrics:","Singer/Lyrics:","Singer"}),CHAR(10))</f>
        <v xml:space="preserve"> Guri, Tanya,  Jass Manak, Sidhu Moose Wala</v>
      </c>
      <c r="M644" t="str" cm="1">
        <f t="array" ref="M6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44" t="e">
        <f>_xlfn.TEXTBEFORE(_xlfn.TEXTAFTER(getmp3[[#This Row],[description]],"Composer:"),CHAR(10))</f>
        <v>#N/A</v>
      </c>
      <c r="O644" t="e">
        <f>_xlfn.TEXTBEFORE(_xlfn.TEXTAFTER(getmp3[[#This Row],[description]],CHAR(10)&amp;"Music :"),CHAR(10))</f>
        <v>#N/A</v>
      </c>
      <c r="P644" t="e">
        <f>_xlfn.TEXTBEFORE(_xlfn.TEXTAFTER(getmp3[[#This Row],[description]],CHAR(10)&amp;"Video:"),CHAR(10))</f>
        <v>#N/A</v>
      </c>
      <c r="Q644" s="1" t="e">
        <f>HYPERLINK(_xlfn.TEXTBEFORE(_xlfn.TEXTAFTER(getmp3[[#This Row],[description]],"YouTube Music:"),CHAR(10)))</f>
        <v>#N/A</v>
      </c>
      <c r="R644" s="1" t="e">
        <f>HYPERLINK(_xlfn.TEXTBEFORE(_xlfn.TEXTAFTER(getmp3[[#This Row],[description]],"Spotify:"),CHAR(10)))</f>
        <v>#N/A</v>
      </c>
      <c r="S644" s="1" t="e">
        <f>HYPERLINK(_xlfn.TEXTBEFORE(_xlfn.TEXTAFTER(getmp3[[#This Row],[description]],"Apple Music:"),CHAR(10)))</f>
        <v>#N/A</v>
      </c>
      <c r="T644" s="1" t="e">
        <f>HYPERLINK(_xlfn.TEXTBEFORE(_xlfn.TEXTAFTER(getmp3[[#This Row],[description]], "JioSaavn:"),CHAR(10)))</f>
        <v>#N/A</v>
      </c>
      <c r="U644" s="1" t="e">
        <f>HYPERLINK(_xlfn.TEXTBEFORE(_xlfn.TEXTAFTER(getmp3[[#This Row],[description]], "Instagram Reel:"),CHAR(10)))</f>
        <v>#N/A</v>
      </c>
    </row>
    <row r="645" spans="1:21" x14ac:dyDescent="0.3">
      <c r="A645" t="s">
        <v>11</v>
      </c>
      <c r="B645" t="s">
        <v>4585</v>
      </c>
      <c r="C645" t="s">
        <v>4580</v>
      </c>
      <c r="D645" t="s">
        <v>4584</v>
      </c>
      <c r="E645" t="s">
        <v>16</v>
      </c>
      <c r="F645" t="s">
        <v>4587</v>
      </c>
      <c r="G645" t="s">
        <v>4588</v>
      </c>
      <c r="H645" t="s">
        <v>4589</v>
      </c>
      <c r="I645" t="s">
        <v>4590</v>
      </c>
      <c r="J645" t="str" cm="1">
        <f t="array" ref="J6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45" t="str">
        <f>_xlfn.TEXTBEFORE(getmp3[[#This Row],[Title]],{":","(","-"})</f>
        <v xml:space="preserve">Sikander 2 Promotional Tour </v>
      </c>
      <c r="L645" t="str">
        <f>_xlfn.TEXTBEFORE(_xlfn.TEXTAFTER(getmp3[[#This Row],[description]],{"Singer :","Artist:","Singer &amp; Lyrics:","Singer/Lyrics:","Singer"}),CHAR(10))</f>
        <v xml:space="preserve"> Guri, Tanya,  Jass Manak, Sidhu Moose Wala</v>
      </c>
      <c r="M645" t="str" cm="1">
        <f t="array" ref="M6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45" t="e">
        <f>_xlfn.TEXTBEFORE(_xlfn.TEXTAFTER(getmp3[[#This Row],[description]],"Composer:"),CHAR(10))</f>
        <v>#N/A</v>
      </c>
      <c r="O645" t="e">
        <f>_xlfn.TEXTBEFORE(_xlfn.TEXTAFTER(getmp3[[#This Row],[description]],CHAR(10)&amp;"Music :"),CHAR(10))</f>
        <v>#N/A</v>
      </c>
      <c r="P645" t="e">
        <f>_xlfn.TEXTBEFORE(_xlfn.TEXTAFTER(getmp3[[#This Row],[description]],CHAR(10)&amp;"Video:"),CHAR(10))</f>
        <v>#N/A</v>
      </c>
      <c r="Q645" s="1" t="e">
        <f>HYPERLINK(_xlfn.TEXTBEFORE(_xlfn.TEXTAFTER(getmp3[[#This Row],[description]],"YouTube Music:"),CHAR(10)))</f>
        <v>#N/A</v>
      </c>
      <c r="R645" s="1" t="e">
        <f>HYPERLINK(_xlfn.TEXTBEFORE(_xlfn.TEXTAFTER(getmp3[[#This Row],[description]],"Spotify:"),CHAR(10)))</f>
        <v>#N/A</v>
      </c>
      <c r="S645" s="1" t="e">
        <f>HYPERLINK(_xlfn.TEXTBEFORE(_xlfn.TEXTAFTER(getmp3[[#This Row],[description]],"Apple Music:"),CHAR(10)))</f>
        <v>#N/A</v>
      </c>
      <c r="T645" s="1" t="e">
        <f>HYPERLINK(_xlfn.TEXTBEFORE(_xlfn.TEXTAFTER(getmp3[[#This Row],[description]], "JioSaavn:"),CHAR(10)))</f>
        <v>#N/A</v>
      </c>
      <c r="U645" s="1" t="e">
        <f>HYPERLINK(_xlfn.TEXTBEFORE(_xlfn.TEXTAFTER(getmp3[[#This Row],[description]], "Instagram Reel:"),CHAR(10)))</f>
        <v>#N/A</v>
      </c>
    </row>
    <row r="646" spans="1:21" x14ac:dyDescent="0.3">
      <c r="A646" t="s">
        <v>11</v>
      </c>
      <c r="B646" t="s">
        <v>4592</v>
      </c>
      <c r="C646" t="s">
        <v>4593</v>
      </c>
      <c r="D646" t="s">
        <v>4591</v>
      </c>
      <c r="E646" t="s">
        <v>16</v>
      </c>
      <c r="F646" t="s">
        <v>2167</v>
      </c>
      <c r="G646" t="s">
        <v>4595</v>
      </c>
      <c r="H646" t="s">
        <v>4596</v>
      </c>
      <c r="I646" t="s">
        <v>4597</v>
      </c>
      <c r="J646" t="str" cm="1">
        <f t="array" ref="J6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46" t="str">
        <f>_xlfn.TEXTBEFORE(getmp3[[#This Row],[Title]],{":","(","-"})</f>
        <v xml:space="preserve">Swaah </v>
      </c>
      <c r="L646" t="str">
        <f>_xlfn.TEXTBEFORE(_xlfn.TEXTAFTER(getmp3[[#This Row],[description]],{"Singer :","Artist:","Singer &amp; Lyrics:","Singer/Lyrics:","Singer"}),CHAR(10))</f>
        <v xml:space="preserve"> Laji Surapuria</v>
      </c>
      <c r="M646" t="str" cm="1">
        <f t="array" ref="M6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Laji Surapuria</v>
      </c>
      <c r="N646" t="e">
        <f>_xlfn.TEXTBEFORE(_xlfn.TEXTAFTER(getmp3[[#This Row],[description]],"Composer:"),CHAR(10))</f>
        <v>#N/A</v>
      </c>
      <c r="O646" t="str">
        <f>_xlfn.TEXTBEFORE(_xlfn.TEXTAFTER(getmp3[[#This Row],[description]],CHAR(10)&amp;"Music :"),CHAR(10))</f>
        <v xml:space="preserve"> Shagur</v>
      </c>
      <c r="P646" t="e">
        <f>_xlfn.TEXTBEFORE(_xlfn.TEXTAFTER(getmp3[[#This Row],[description]],CHAR(10)&amp;"Video:"),CHAR(10))</f>
        <v>#N/A</v>
      </c>
      <c r="Q646" s="1" t="e">
        <f>HYPERLINK(_xlfn.TEXTBEFORE(_xlfn.TEXTAFTER(getmp3[[#This Row],[description]],"YouTube Music:"),CHAR(10)))</f>
        <v>#N/A</v>
      </c>
      <c r="R646" s="1" t="e">
        <f>HYPERLINK(_xlfn.TEXTBEFORE(_xlfn.TEXTAFTER(getmp3[[#This Row],[description]],"Spotify:"),CHAR(10)))</f>
        <v>#N/A</v>
      </c>
      <c r="S646" s="1" t="e">
        <f>HYPERLINK(_xlfn.TEXTBEFORE(_xlfn.TEXTAFTER(getmp3[[#This Row],[description]],"Apple Music:"),CHAR(10)))</f>
        <v>#N/A</v>
      </c>
      <c r="T646" s="1" t="e">
        <f>HYPERLINK(_xlfn.TEXTBEFORE(_xlfn.TEXTAFTER(getmp3[[#This Row],[description]], "JioSaavn:"),CHAR(10)))</f>
        <v>#N/A</v>
      </c>
      <c r="U646" s="1" t="e">
        <f>HYPERLINK(_xlfn.TEXTBEFORE(_xlfn.TEXTAFTER(getmp3[[#This Row],[description]], "Instagram Reel:"),CHAR(10)))</f>
        <v>#N/A</v>
      </c>
    </row>
    <row r="647" spans="1:21" x14ac:dyDescent="0.3">
      <c r="A647" t="s">
        <v>11</v>
      </c>
      <c r="B647" t="s">
        <v>4599</v>
      </c>
      <c r="C647" t="s">
        <v>4600</v>
      </c>
      <c r="D647" t="s">
        <v>4598</v>
      </c>
      <c r="E647" t="s">
        <v>16</v>
      </c>
      <c r="F647" t="s">
        <v>1914</v>
      </c>
      <c r="G647" t="s">
        <v>4602</v>
      </c>
      <c r="H647" t="s">
        <v>4603</v>
      </c>
      <c r="I647" t="s">
        <v>813</v>
      </c>
      <c r="J647" t="str" cm="1">
        <f t="array" ref="J6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47" t="str">
        <f>_xlfn.TEXTBEFORE(getmp3[[#This Row],[Title]],{":","(","-"})</f>
        <v xml:space="preserve">Making Of Sikander 2 </v>
      </c>
      <c r="L647" t="str">
        <f>_xlfn.TEXTBEFORE(_xlfn.TEXTAFTER(getmp3[[#This Row],[description]],{"Singer :","Artist:","Singer &amp; Lyrics:","Singer/Lyrics:","Singer"}),CHAR(10))</f>
        <v xml:space="preserve"> Guri, Tanya,  Jass Manak, Sidhu Moose Wala</v>
      </c>
      <c r="M647" t="str" cm="1">
        <f t="array" ref="M6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47" t="e">
        <f>_xlfn.TEXTBEFORE(_xlfn.TEXTAFTER(getmp3[[#This Row],[description]],"Composer:"),CHAR(10))</f>
        <v>#N/A</v>
      </c>
      <c r="O647" t="e">
        <f>_xlfn.TEXTBEFORE(_xlfn.TEXTAFTER(getmp3[[#This Row],[description]],CHAR(10)&amp;"Music :"),CHAR(10))</f>
        <v>#N/A</v>
      </c>
      <c r="P647" t="e">
        <f>_xlfn.TEXTBEFORE(_xlfn.TEXTAFTER(getmp3[[#This Row],[description]],CHAR(10)&amp;"Video:"),CHAR(10))</f>
        <v>#N/A</v>
      </c>
      <c r="Q647" s="1" t="e">
        <f>HYPERLINK(_xlfn.TEXTBEFORE(_xlfn.TEXTAFTER(getmp3[[#This Row],[description]],"YouTube Music:"),CHAR(10)))</f>
        <v>#N/A</v>
      </c>
      <c r="R647" s="1" t="e">
        <f>HYPERLINK(_xlfn.TEXTBEFORE(_xlfn.TEXTAFTER(getmp3[[#This Row],[description]],"Spotify:"),CHAR(10)))</f>
        <v>#N/A</v>
      </c>
      <c r="S647" s="1" t="e">
        <f>HYPERLINK(_xlfn.TEXTBEFORE(_xlfn.TEXTAFTER(getmp3[[#This Row],[description]],"Apple Music:"),CHAR(10)))</f>
        <v>#N/A</v>
      </c>
      <c r="T647" s="1" t="e">
        <f>HYPERLINK(_xlfn.TEXTBEFORE(_xlfn.TEXTAFTER(getmp3[[#This Row],[description]], "JioSaavn:"),CHAR(10)))</f>
        <v>#N/A</v>
      </c>
      <c r="U647" s="1" t="e">
        <f>HYPERLINK(_xlfn.TEXTBEFORE(_xlfn.TEXTAFTER(getmp3[[#This Row],[description]], "Instagram Reel:"),CHAR(10)))</f>
        <v>#N/A</v>
      </c>
    </row>
    <row r="648" spans="1:21" x14ac:dyDescent="0.3">
      <c r="A648" t="s">
        <v>11</v>
      </c>
      <c r="B648" t="s">
        <v>4605</v>
      </c>
      <c r="C648" t="s">
        <v>4606</v>
      </c>
      <c r="D648" t="s">
        <v>4604</v>
      </c>
      <c r="E648" t="s">
        <v>16</v>
      </c>
      <c r="F648" t="s">
        <v>661</v>
      </c>
      <c r="G648" t="s">
        <v>4608</v>
      </c>
      <c r="H648" t="s">
        <v>4609</v>
      </c>
      <c r="I648" t="s">
        <v>4610</v>
      </c>
      <c r="J648" t="str" cm="1">
        <f t="array" ref="J6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48" t="str">
        <f>_xlfn.TEXTBEFORE(getmp3[[#This Row],[Title]],{":","(","-"})</f>
        <v xml:space="preserve">Zorawar Jatt </v>
      </c>
      <c r="L648" t="str">
        <f>_xlfn.TEXTBEFORE(_xlfn.TEXTAFTER(getmp3[[#This Row],[description]],{"Singer :","Artist:","Singer &amp; Lyrics:","Singer/Lyrics:","Singer"}),CHAR(10))</f>
        <v xml:space="preserve"> Himmat Sandhu</v>
      </c>
      <c r="M648" t="str" cm="1">
        <f t="array" ref="M6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Gill Raunta</v>
      </c>
      <c r="N648" t="e">
        <f>_xlfn.TEXTBEFORE(_xlfn.TEXTAFTER(getmp3[[#This Row],[description]],"Composer:"),CHAR(10))</f>
        <v>#N/A</v>
      </c>
      <c r="O648" t="str">
        <f>_xlfn.TEXTBEFORE(_xlfn.TEXTAFTER(getmp3[[#This Row],[description]],CHAR(10)&amp;"Music :"),CHAR(10))</f>
        <v xml:space="preserve"> Laddi Gill</v>
      </c>
      <c r="P648" t="e">
        <f>_xlfn.TEXTBEFORE(_xlfn.TEXTAFTER(getmp3[[#This Row],[description]],CHAR(10)&amp;"Video:"),CHAR(10))</f>
        <v>#N/A</v>
      </c>
      <c r="Q648" s="1" t="e">
        <f>HYPERLINK(_xlfn.TEXTBEFORE(_xlfn.TEXTAFTER(getmp3[[#This Row],[description]],"YouTube Music:"),CHAR(10)))</f>
        <v>#N/A</v>
      </c>
      <c r="R648" s="1" t="e">
        <f>HYPERLINK(_xlfn.TEXTBEFORE(_xlfn.TEXTAFTER(getmp3[[#This Row],[description]],"Spotify:"),CHAR(10)))</f>
        <v>#N/A</v>
      </c>
      <c r="S648" s="1" t="e">
        <f>HYPERLINK(_xlfn.TEXTBEFORE(_xlfn.TEXTAFTER(getmp3[[#This Row],[description]],"Apple Music:"),CHAR(10)))</f>
        <v>#N/A</v>
      </c>
      <c r="T648" s="1" t="e">
        <f>HYPERLINK(_xlfn.TEXTBEFORE(_xlfn.TEXTAFTER(getmp3[[#This Row],[description]], "JioSaavn:"),CHAR(10)))</f>
        <v>#N/A</v>
      </c>
      <c r="U648" s="1" t="e">
        <f>HYPERLINK(_xlfn.TEXTBEFORE(_xlfn.TEXTAFTER(getmp3[[#This Row],[description]], "Instagram Reel:"),CHAR(10)))</f>
        <v>#N/A</v>
      </c>
    </row>
    <row r="649" spans="1:21" x14ac:dyDescent="0.3">
      <c r="A649" t="s">
        <v>11</v>
      </c>
      <c r="B649" t="s">
        <v>4612</v>
      </c>
      <c r="C649" t="s">
        <v>4613</v>
      </c>
      <c r="D649" t="s">
        <v>4611</v>
      </c>
      <c r="E649" t="s">
        <v>16</v>
      </c>
      <c r="F649" t="s">
        <v>330</v>
      </c>
      <c r="G649" t="s">
        <v>4615</v>
      </c>
      <c r="H649" t="s">
        <v>4616</v>
      </c>
      <c r="I649" t="s">
        <v>4617</v>
      </c>
      <c r="J649" t="str" cm="1">
        <f t="array" ref="J6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49" t="str">
        <f>_xlfn.TEXTBEFORE(getmp3[[#This Row],[Title]],{":","(","-"})</f>
        <v xml:space="preserve">Door Ho Geya </v>
      </c>
      <c r="L649" t="str">
        <f>_xlfn.TEXTBEFORE(_xlfn.TEXTAFTER(getmp3[[#This Row],[description]],{"Singer :","Artist:","Singer &amp; Lyrics:","Singer/Lyrics:","Singer"}),CHAR(10))</f>
        <v xml:space="preserve"> Guri, Tanya</v>
      </c>
      <c r="M649" t="str" cm="1">
        <f t="array" ref="M6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649" t="e">
        <f>_xlfn.TEXTBEFORE(_xlfn.TEXTAFTER(getmp3[[#This Row],[description]],"Composer:"),CHAR(10))</f>
        <v>#N/A</v>
      </c>
      <c r="O649" t="str">
        <f>_xlfn.TEXTBEFORE(_xlfn.TEXTAFTER(getmp3[[#This Row],[description]],CHAR(10)&amp;"Music :"),CHAR(10))</f>
        <v xml:space="preserve"> Sharry Nexus</v>
      </c>
      <c r="P649" t="e">
        <f>_xlfn.TEXTBEFORE(_xlfn.TEXTAFTER(getmp3[[#This Row],[description]],CHAR(10)&amp;"Video:"),CHAR(10))</f>
        <v>#N/A</v>
      </c>
      <c r="Q649" s="1" t="e">
        <f>HYPERLINK(_xlfn.TEXTBEFORE(_xlfn.TEXTAFTER(getmp3[[#This Row],[description]],"YouTube Music:"),CHAR(10)))</f>
        <v>#N/A</v>
      </c>
      <c r="R649" s="1" t="e">
        <f>HYPERLINK(_xlfn.TEXTBEFORE(_xlfn.TEXTAFTER(getmp3[[#This Row],[description]],"Spotify:"),CHAR(10)))</f>
        <v>#N/A</v>
      </c>
      <c r="S649" s="1" t="e">
        <f>HYPERLINK(_xlfn.TEXTBEFORE(_xlfn.TEXTAFTER(getmp3[[#This Row],[description]],"Apple Music:"),CHAR(10)))</f>
        <v>#N/A</v>
      </c>
      <c r="T649" s="1" t="e">
        <f>HYPERLINK(_xlfn.TEXTBEFORE(_xlfn.TEXTAFTER(getmp3[[#This Row],[description]], "JioSaavn:"),CHAR(10)))</f>
        <v>#N/A</v>
      </c>
      <c r="U649" s="1" t="e">
        <f>HYPERLINK(_xlfn.TEXTBEFORE(_xlfn.TEXTAFTER(getmp3[[#This Row],[description]], "Instagram Reel:"),CHAR(10)))</f>
        <v>#N/A</v>
      </c>
    </row>
    <row r="650" spans="1:21" x14ac:dyDescent="0.3">
      <c r="A650" t="s">
        <v>11</v>
      </c>
      <c r="B650" t="s">
        <v>4619</v>
      </c>
      <c r="C650" t="s">
        <v>1604</v>
      </c>
      <c r="D650" t="s">
        <v>4618</v>
      </c>
      <c r="E650" t="s">
        <v>16</v>
      </c>
      <c r="F650" t="s">
        <v>3095</v>
      </c>
      <c r="G650" t="s">
        <v>4621</v>
      </c>
      <c r="H650" t="s">
        <v>4622</v>
      </c>
      <c r="I650" t="s">
        <v>4623</v>
      </c>
      <c r="J650" t="str" cm="1">
        <f t="array" ref="J6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50" t="str">
        <f>_xlfn.TEXTBEFORE(getmp3[[#This Row],[Title]],{":","(","-"})</f>
        <v xml:space="preserve">Lehanga </v>
      </c>
      <c r="L650" t="e">
        <f>_xlfn.TEXTBEFORE(_xlfn.TEXTAFTER(getmp3[[#This Row],[description]],{"Singer:","Artist:","Singer &amp; Lyrics:","Singer/Lyrics:","Singer"}),CHAR(10))</f>
        <v>#N/A</v>
      </c>
      <c r="M650" t="str" cm="1">
        <f t="array" ref="M6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50" t="e">
        <f>_xlfn.TEXTBEFORE(_xlfn.TEXTAFTER(getmp3[[#This Row],[description]],"Composer:"),CHAR(10))</f>
        <v>#N/A</v>
      </c>
      <c r="O650" t="e">
        <f>_xlfn.TEXTBEFORE(_xlfn.TEXTAFTER(getmp3[[#This Row],[description]],CHAR(10)&amp;"Music :"),CHAR(10))</f>
        <v>#N/A</v>
      </c>
      <c r="P650" t="e">
        <f>_xlfn.TEXTBEFORE(_xlfn.TEXTAFTER(getmp3[[#This Row],[description]],CHAR(10)&amp;"Video:"),CHAR(10))</f>
        <v>#N/A</v>
      </c>
      <c r="Q650" s="1" t="e">
        <f>HYPERLINK(_xlfn.TEXTBEFORE(_xlfn.TEXTAFTER(getmp3[[#This Row],[description]],"YouTube Music:"),CHAR(10)))</f>
        <v>#N/A</v>
      </c>
      <c r="R650" s="1" t="e">
        <f>HYPERLINK(_xlfn.TEXTBEFORE(_xlfn.TEXTAFTER(getmp3[[#This Row],[description]],"Spotify:"),CHAR(10)))</f>
        <v>#N/A</v>
      </c>
      <c r="S650" s="1" t="e">
        <f>HYPERLINK(_xlfn.TEXTBEFORE(_xlfn.TEXTAFTER(getmp3[[#This Row],[description]],"Apple Music:"),CHAR(10)))</f>
        <v>#N/A</v>
      </c>
      <c r="T650" s="1" t="e">
        <f>HYPERLINK(_xlfn.TEXTBEFORE(_xlfn.TEXTAFTER(getmp3[[#This Row],[description]], "JioSaavn:"),CHAR(10)))</f>
        <v>#N/A</v>
      </c>
      <c r="U650" s="1" t="e">
        <f>HYPERLINK(_xlfn.TEXTBEFORE(_xlfn.TEXTAFTER(getmp3[[#This Row],[description]], "Instagram Reel:"),CHAR(10)))</f>
        <v>#N/A</v>
      </c>
    </row>
    <row r="651" spans="1:21" x14ac:dyDescent="0.3">
      <c r="A651" t="s">
        <v>11</v>
      </c>
      <c r="B651" t="s">
        <v>4625</v>
      </c>
      <c r="C651" t="s">
        <v>4626</v>
      </c>
      <c r="D651" t="s">
        <v>4624</v>
      </c>
      <c r="E651" t="s">
        <v>16</v>
      </c>
      <c r="F651" t="s">
        <v>1736</v>
      </c>
      <c r="G651" t="s">
        <v>4628</v>
      </c>
      <c r="H651" t="s">
        <v>4629</v>
      </c>
      <c r="I651" t="s">
        <v>4630</v>
      </c>
      <c r="J651" t="str" cm="1">
        <f t="array" ref="J6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51" t="str">
        <f>_xlfn.TEXTBEFORE(getmp3[[#This Row],[Title]],{":","(","-"})</f>
        <v xml:space="preserve">SIKANDER 2  </v>
      </c>
      <c r="L651" t="e">
        <f>_xlfn.TEXTBEFORE(_xlfn.TEXTAFTER(getmp3[[#This Row],[description]],{"Singer:","Artist:","Singer &amp; Lyrics:","Singer/Lyrics:","Singer"}),CHAR(10))</f>
        <v>#N/A</v>
      </c>
      <c r="M651" t="str" cm="1">
        <f t="array" ref="M6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51" t="e">
        <f>_xlfn.TEXTBEFORE(_xlfn.TEXTAFTER(getmp3[[#This Row],[description]],"Composer:"),CHAR(10))</f>
        <v>#N/A</v>
      </c>
      <c r="O651" t="e">
        <f>_xlfn.TEXTBEFORE(_xlfn.TEXTAFTER(getmp3[[#This Row],[description]],CHAR(10)&amp;"Music :"),CHAR(10))</f>
        <v>#N/A</v>
      </c>
      <c r="P651" t="e">
        <f>_xlfn.TEXTBEFORE(_xlfn.TEXTAFTER(getmp3[[#This Row],[description]],CHAR(10)&amp;"Video:"),CHAR(10))</f>
        <v>#N/A</v>
      </c>
      <c r="Q651" s="1" t="e">
        <f>HYPERLINK(_xlfn.TEXTBEFORE(_xlfn.TEXTAFTER(getmp3[[#This Row],[description]],"YouTube Music:"),CHAR(10)))</f>
        <v>#N/A</v>
      </c>
      <c r="R651" s="1" t="e">
        <f>HYPERLINK(_xlfn.TEXTBEFORE(_xlfn.TEXTAFTER(getmp3[[#This Row],[description]],"Spotify:"),CHAR(10)))</f>
        <v>#N/A</v>
      </c>
      <c r="S651" s="1" t="e">
        <f>HYPERLINK(_xlfn.TEXTBEFORE(_xlfn.TEXTAFTER(getmp3[[#This Row],[description]],"Apple Music:"),CHAR(10)))</f>
        <v>#N/A</v>
      </c>
      <c r="T651" s="1" t="e">
        <f>HYPERLINK(_xlfn.TEXTBEFORE(_xlfn.TEXTAFTER(getmp3[[#This Row],[description]], "JioSaavn:"),CHAR(10)))</f>
        <v>#N/A</v>
      </c>
      <c r="U651" s="1" t="e">
        <f>HYPERLINK(_xlfn.TEXTBEFORE(_xlfn.TEXTAFTER(getmp3[[#This Row],[description]], "Instagram Reel:"),CHAR(10)))</f>
        <v>#N/A</v>
      </c>
    </row>
    <row r="652" spans="1:21" x14ac:dyDescent="0.3">
      <c r="A652" t="s">
        <v>11</v>
      </c>
      <c r="B652" t="s">
        <v>4632</v>
      </c>
      <c r="C652" t="s">
        <v>4633</v>
      </c>
      <c r="D652" t="s">
        <v>4631</v>
      </c>
      <c r="E652" t="s">
        <v>16</v>
      </c>
      <c r="F652" t="s">
        <v>870</v>
      </c>
      <c r="G652" t="s">
        <v>4635</v>
      </c>
      <c r="H652" t="s">
        <v>4636</v>
      </c>
      <c r="I652" t="s">
        <v>4061</v>
      </c>
      <c r="J652" t="str" cm="1">
        <f t="array" ref="J6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52" t="str">
        <f>_xlfn.TEXTBEFORE(getmp3[[#This Row],[Title]],{":","(","-"})</f>
        <v xml:space="preserve">Prada Dialogue </v>
      </c>
      <c r="L652" t="e">
        <f>_xlfn.TEXTBEFORE(_xlfn.TEXTAFTER(getmp3[[#This Row],[description]],{"Singer:","Artist:","Singer &amp; Lyrics:","Singer/Lyrics:","Singer"}),CHAR(10))</f>
        <v>#N/A</v>
      </c>
      <c r="M652" t="str" cm="1">
        <f t="array" ref="M6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52" t="e">
        <f>_xlfn.TEXTBEFORE(_xlfn.TEXTAFTER(getmp3[[#This Row],[description]],"Composer:"),CHAR(10))</f>
        <v>#N/A</v>
      </c>
      <c r="O652" t="e">
        <f>_xlfn.TEXTBEFORE(_xlfn.TEXTAFTER(getmp3[[#This Row],[description]],CHAR(10)&amp;"Music :"),CHAR(10))</f>
        <v>#N/A</v>
      </c>
      <c r="P652" t="e">
        <f>_xlfn.TEXTBEFORE(_xlfn.TEXTAFTER(getmp3[[#This Row],[description]],CHAR(10)&amp;"Video:"),CHAR(10))</f>
        <v>#N/A</v>
      </c>
      <c r="Q652" s="1" t="e">
        <f>HYPERLINK(_xlfn.TEXTBEFORE(_xlfn.TEXTAFTER(getmp3[[#This Row],[description]],"YouTube Music:"),CHAR(10)))</f>
        <v>#N/A</v>
      </c>
      <c r="R652" s="1" t="e">
        <f>HYPERLINK(_xlfn.TEXTBEFORE(_xlfn.TEXTAFTER(getmp3[[#This Row],[description]],"Spotify:"),CHAR(10)))</f>
        <v>#N/A</v>
      </c>
      <c r="S652" s="1" t="e">
        <f>HYPERLINK(_xlfn.TEXTBEFORE(_xlfn.TEXTAFTER(getmp3[[#This Row],[description]],"Apple Music:"),CHAR(10)))</f>
        <v>#N/A</v>
      </c>
      <c r="T652" s="1" t="e">
        <f>HYPERLINK(_xlfn.TEXTBEFORE(_xlfn.TEXTAFTER(getmp3[[#This Row],[description]], "JioSaavn:"),CHAR(10)))</f>
        <v>#N/A</v>
      </c>
      <c r="U652" s="1" t="e">
        <f>HYPERLINK(_xlfn.TEXTBEFORE(_xlfn.TEXTAFTER(getmp3[[#This Row],[description]], "Instagram Reel:"),CHAR(10)))</f>
        <v>#N/A</v>
      </c>
    </row>
    <row r="653" spans="1:21" hidden="1" x14ac:dyDescent="0.3">
      <c r="A653" t="s">
        <v>11</v>
      </c>
      <c r="B653" t="s">
        <v>4638</v>
      </c>
      <c r="C653" t="s">
        <v>4639</v>
      </c>
      <c r="D653" t="s">
        <v>4637</v>
      </c>
      <c r="E653" t="s">
        <v>16</v>
      </c>
      <c r="F653" t="s">
        <v>377</v>
      </c>
      <c r="G653" t="s">
        <v>4641</v>
      </c>
      <c r="H653" t="s">
        <v>4642</v>
      </c>
      <c r="I653" t="s">
        <v>4643</v>
      </c>
      <c r="J653" t="str" cm="1">
        <f t="array" ref="J6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3" t="str">
        <f>_xlfn.TEXTBEFORE(getmp3[[#This Row],[Title]],{":","(","-"})</f>
        <v xml:space="preserve">Rabb Wangu </v>
      </c>
      <c r="L653" t="str">
        <f>_xlfn.TEXTBEFORE(_xlfn.TEXTAFTER(getmp3[[#This Row],[description]],{"Singer:","Artist:","Singer &amp; Lyrics:","Singer/Lyrics:","Singer"}),CHAR(10))</f>
        <v xml:space="preserve"> Jass Manak</v>
      </c>
      <c r="M653" t="str" cm="1">
        <f t="array" ref="M6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53" t="str">
        <f>_xlfn.TEXTBEFORE(_xlfn.TEXTAFTER(getmp3[[#This Row],[description]],"Composer:"),CHAR(10))</f>
        <v xml:space="preserve"> Jass Manak</v>
      </c>
      <c r="O653" t="str">
        <f>_xlfn.TEXTBEFORE(_xlfn.TEXTAFTER(getmp3[[#This Row],[description]],CHAR(10)&amp;"Music:"),CHAR(10))</f>
        <v xml:space="preserve"> Sharry Nexus</v>
      </c>
      <c r="P653" t="e">
        <f>_xlfn.TEXTBEFORE(_xlfn.TEXTAFTER(getmp3[[#This Row],[description]],CHAR(10)&amp;"Video:"),CHAR(10))</f>
        <v>#N/A</v>
      </c>
      <c r="Q653" s="1" t="e">
        <f>HYPERLINK(_xlfn.TEXTBEFORE(_xlfn.TEXTAFTER(getmp3[[#This Row],[description]],"YouTube Music:"),CHAR(10)))</f>
        <v>#N/A</v>
      </c>
      <c r="R653" s="1" t="str">
        <f>HYPERLINK(_xlfn.TEXTBEFORE(_xlfn.TEXTAFTER(getmp3[[#This Row],[description]],"Spotify:"),CHAR(10)))</f>
        <v xml:space="preserve"> https://spoti.fi/3RDCsiy</v>
      </c>
      <c r="S653" s="1" t="str">
        <f>HYPERLINK(_xlfn.TEXTBEFORE(_xlfn.TEXTAFTER(getmp3[[#This Row],[description]],"Apple Music:"),CHAR(10)))</f>
        <v xml:space="preserve"> https://apple.co/3CYgvGR</v>
      </c>
      <c r="T653" s="1" t="e">
        <f>HYPERLINK(_xlfn.TEXTBEFORE(_xlfn.TEXTAFTER(getmp3[[#This Row],[description]], "JioSaavn:"),CHAR(10)))</f>
        <v>#N/A</v>
      </c>
      <c r="U653" s="1" t="e">
        <f>HYPERLINK(_xlfn.TEXTBEFORE(_xlfn.TEXTAFTER(getmp3[[#This Row],[description]], "Instagram Reel:"),CHAR(10)))</f>
        <v>#N/A</v>
      </c>
    </row>
    <row r="654" spans="1:21" hidden="1" x14ac:dyDescent="0.3">
      <c r="A654" t="s">
        <v>11</v>
      </c>
      <c r="B654" t="s">
        <v>4645</v>
      </c>
      <c r="C654" t="s">
        <v>4646</v>
      </c>
      <c r="D654" t="s">
        <v>4644</v>
      </c>
      <c r="E654" t="s">
        <v>16</v>
      </c>
      <c r="F654" t="s">
        <v>89</v>
      </c>
      <c r="G654" t="s">
        <v>4648</v>
      </c>
      <c r="H654" t="s">
        <v>4649</v>
      </c>
      <c r="I654" t="s">
        <v>4650</v>
      </c>
      <c r="J654" t="str" cm="1">
        <f t="array" ref="J6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4" t="str">
        <f>_xlfn.TEXTBEFORE(getmp3[[#This Row],[Title]],{":","(","-"})</f>
        <v xml:space="preserve">Rabb Wangu </v>
      </c>
      <c r="L654" t="str">
        <f>_xlfn.TEXTBEFORE(_xlfn.TEXTAFTER(getmp3[[#This Row],[description]],{"Singer:","Artist:","Singer &amp; Lyrics:","Singer/Lyrics:","Singer"}),CHAR(10))</f>
        <v xml:space="preserve"> Jass Manak</v>
      </c>
      <c r="M654" t="str" cm="1">
        <f t="array" ref="M6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54" t="str">
        <f>_xlfn.TEXTBEFORE(_xlfn.TEXTAFTER(getmp3[[#This Row],[description]],"Composer:"),CHAR(10))</f>
        <v xml:space="preserve"> Jass Manak</v>
      </c>
      <c r="O654" t="str">
        <f>_xlfn.TEXTBEFORE(_xlfn.TEXTAFTER(getmp3[[#This Row],[description]],CHAR(10)&amp;"Music:"),CHAR(10))</f>
        <v xml:space="preserve"> Sharry Nexus</v>
      </c>
      <c r="P654" t="e">
        <f>_xlfn.TEXTBEFORE(_xlfn.TEXTAFTER(getmp3[[#This Row],[description]],CHAR(10)&amp;"Video:"),CHAR(10))</f>
        <v>#N/A</v>
      </c>
      <c r="Q654" s="1" t="e">
        <f>HYPERLINK(_xlfn.TEXTBEFORE(_xlfn.TEXTAFTER(getmp3[[#This Row],[description]],"YouTube Music:"),CHAR(10)))</f>
        <v>#N/A</v>
      </c>
      <c r="R654" s="1" t="str">
        <f>HYPERLINK(_xlfn.TEXTBEFORE(_xlfn.TEXTAFTER(getmp3[[#This Row],[description]],"Spotify:"),CHAR(10)))</f>
        <v xml:space="preserve"> https://spoti.fi/3RDCsiy</v>
      </c>
      <c r="S654" s="1" t="str">
        <f>HYPERLINK(_xlfn.TEXTBEFORE(_xlfn.TEXTAFTER(getmp3[[#This Row],[description]],"Apple Music:"),CHAR(10)))</f>
        <v xml:space="preserve"> https://apple.co/3CYgvGR</v>
      </c>
      <c r="T654" s="1" t="e">
        <f>HYPERLINK(_xlfn.TEXTBEFORE(_xlfn.TEXTAFTER(getmp3[[#This Row],[description]], "JioSaavn:"),CHAR(10)))</f>
        <v>#N/A</v>
      </c>
      <c r="U654" s="1" t="e">
        <f>HYPERLINK(_xlfn.TEXTBEFORE(_xlfn.TEXTAFTER(getmp3[[#This Row],[description]], "Instagram Reel:"),CHAR(10)))</f>
        <v>#N/A</v>
      </c>
    </row>
    <row r="655" spans="1:21" x14ac:dyDescent="0.3">
      <c r="A655" t="s">
        <v>11</v>
      </c>
      <c r="B655" t="s">
        <v>4652</v>
      </c>
      <c r="C655" t="s">
        <v>4653</v>
      </c>
      <c r="D655" t="s">
        <v>4651</v>
      </c>
      <c r="E655" t="s">
        <v>16</v>
      </c>
      <c r="F655" t="s">
        <v>230</v>
      </c>
      <c r="G655" t="s">
        <v>4655</v>
      </c>
      <c r="H655" t="s">
        <v>4656</v>
      </c>
      <c r="I655" t="s">
        <v>4657</v>
      </c>
      <c r="J655" t="str" cm="1">
        <f t="array" ref="J6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5" t="str">
        <f>_xlfn.TEXTBEFORE(getmp3[[#This Row],[Title]],{":","(","-"})</f>
        <v xml:space="preserve">Na Sun Mitran Da </v>
      </c>
      <c r="L655" t="str">
        <f>_xlfn.TEXTBEFORE(_xlfn.TEXTAFTER(getmp3[[#This Row],[description]],{"Singer :","Artist:","Singer &amp; Lyrics:","Singer/Lyrics:","Singer"}),CHAR(10))</f>
        <v xml:space="preserve"> Karan Randhawa</v>
      </c>
      <c r="M655" t="str" cm="1">
        <f t="array" ref="M6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v>
      </c>
      <c r="N655" t="e">
        <f>_xlfn.TEXTBEFORE(_xlfn.TEXTAFTER(getmp3[[#This Row],[description]],"Composer:"),CHAR(10))</f>
        <v>#N/A</v>
      </c>
      <c r="O655" t="str">
        <f>_xlfn.TEXTBEFORE(_xlfn.TEXTAFTER(getmp3[[#This Row],[description]],CHAR(10)&amp;"Music :"),CHAR(10))</f>
        <v xml:space="preserve"> Ranjit Oye</v>
      </c>
      <c r="P655" t="e">
        <f>_xlfn.TEXTBEFORE(_xlfn.TEXTAFTER(getmp3[[#This Row],[description]],CHAR(10)&amp;"Video:"),CHAR(10))</f>
        <v>#N/A</v>
      </c>
      <c r="Q655" s="1" t="e">
        <f>HYPERLINK(_xlfn.TEXTBEFORE(_xlfn.TEXTAFTER(getmp3[[#This Row],[description]],"YouTube Music:"),CHAR(10)))</f>
        <v>#N/A</v>
      </c>
      <c r="R655" s="1" t="e">
        <f>HYPERLINK(_xlfn.TEXTBEFORE(_xlfn.TEXTAFTER(getmp3[[#This Row],[description]],"Spotify:"),CHAR(10)))</f>
        <v>#N/A</v>
      </c>
      <c r="S655" s="1" t="e">
        <f>HYPERLINK(_xlfn.TEXTBEFORE(_xlfn.TEXTAFTER(getmp3[[#This Row],[description]],"Apple Music:"),CHAR(10)))</f>
        <v>#N/A</v>
      </c>
      <c r="T655" s="1" t="e">
        <f>HYPERLINK(_xlfn.TEXTBEFORE(_xlfn.TEXTAFTER(getmp3[[#This Row],[description]], "JioSaavn:"),CHAR(10)))</f>
        <v>#N/A</v>
      </c>
      <c r="U655" s="1" t="e">
        <f>HYPERLINK(_xlfn.TEXTBEFORE(_xlfn.TEXTAFTER(getmp3[[#This Row],[description]], "Instagram Reel:"),CHAR(10)))</f>
        <v>#N/A</v>
      </c>
    </row>
    <row r="656" spans="1:21" x14ac:dyDescent="0.3">
      <c r="A656" t="s">
        <v>11</v>
      </c>
      <c r="B656" t="s">
        <v>4659</v>
      </c>
      <c r="C656" t="s">
        <v>4660</v>
      </c>
      <c r="D656" t="s">
        <v>4658</v>
      </c>
      <c r="E656" t="s">
        <v>16</v>
      </c>
      <c r="F656" t="s">
        <v>780</v>
      </c>
      <c r="G656" t="s">
        <v>4662</v>
      </c>
      <c r="H656" t="s">
        <v>4663</v>
      </c>
      <c r="I656" t="s">
        <v>4664</v>
      </c>
      <c r="J656" t="str" cm="1">
        <f t="array" ref="J6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6" t="str">
        <f>_xlfn.TEXTBEFORE(getmp3[[#This Row],[Title]],{":","(","-"})</f>
        <v xml:space="preserve">Hathyar </v>
      </c>
      <c r="L656" t="str">
        <f>_xlfn.TEXTBEFORE(_xlfn.TEXTAFTER(getmp3[[#This Row],[description]],{"Singer :","Artist:","Singer &amp; Lyrics:","Singer/Lyrics:","Singer"}),CHAR(10))</f>
        <v xml:space="preserve"> Sidhu Moose Wala </v>
      </c>
      <c r="M656" t="str" cm="1">
        <f t="array" ref="M6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Sidhu Moose Wala</v>
      </c>
      <c r="N656" t="e">
        <f>_xlfn.TEXTBEFORE(_xlfn.TEXTAFTER(getmp3[[#This Row],[description]],"Composer:"),CHAR(10))</f>
        <v>#N/A</v>
      </c>
      <c r="O656" t="str">
        <f>_xlfn.TEXTBEFORE(_xlfn.TEXTAFTER(getmp3[[#This Row],[description]],CHAR(10)&amp;"Music :"),CHAR(10))</f>
        <v xml:space="preserve"> The Kidd</v>
      </c>
      <c r="P656" t="e">
        <f>_xlfn.TEXTBEFORE(_xlfn.TEXTAFTER(getmp3[[#This Row],[description]],CHAR(10)&amp;"Video:"),CHAR(10))</f>
        <v>#N/A</v>
      </c>
      <c r="Q656" s="1" t="e">
        <f>HYPERLINK(_xlfn.TEXTBEFORE(_xlfn.TEXTAFTER(getmp3[[#This Row],[description]],"YouTube Music:"),CHAR(10)))</f>
        <v>#N/A</v>
      </c>
      <c r="R656" s="1" t="e">
        <f>HYPERLINK(_xlfn.TEXTBEFORE(_xlfn.TEXTAFTER(getmp3[[#This Row],[description]],"Spotify:"),CHAR(10)))</f>
        <v>#N/A</v>
      </c>
      <c r="S656" s="1" t="e">
        <f>HYPERLINK(_xlfn.TEXTBEFORE(_xlfn.TEXTAFTER(getmp3[[#This Row],[description]],"Apple Music:"),CHAR(10)))</f>
        <v>#N/A</v>
      </c>
      <c r="T656" s="1" t="e">
        <f>HYPERLINK(_xlfn.TEXTBEFORE(_xlfn.TEXTAFTER(getmp3[[#This Row],[description]], "JioSaavn:"),CHAR(10)))</f>
        <v>#N/A</v>
      </c>
      <c r="U656" s="1" t="e">
        <f>HYPERLINK(_xlfn.TEXTBEFORE(_xlfn.TEXTAFTER(getmp3[[#This Row],[description]], "Instagram Reel:"),CHAR(10)))</f>
        <v>#N/A</v>
      </c>
    </row>
    <row r="657" spans="1:21" x14ac:dyDescent="0.3">
      <c r="A657" t="s">
        <v>11</v>
      </c>
      <c r="B657" t="s">
        <v>4666</v>
      </c>
      <c r="C657" t="s">
        <v>4667</v>
      </c>
      <c r="D657" t="s">
        <v>4665</v>
      </c>
      <c r="E657" t="s">
        <v>16</v>
      </c>
      <c r="F657" t="s">
        <v>315</v>
      </c>
      <c r="G657" t="s">
        <v>4669</v>
      </c>
      <c r="H657" t="s">
        <v>4670</v>
      </c>
      <c r="I657" t="s">
        <v>4671</v>
      </c>
      <c r="J657" t="str" cm="1">
        <f t="array" ref="J6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7" t="str">
        <f>_xlfn.TEXTBEFORE(getmp3[[#This Row],[Title]],{":","(","-","Lyrical Video"})</f>
        <v xml:space="preserve">NIRA ISHQ </v>
      </c>
      <c r="L657" t="str">
        <f>_xlfn.TEXTBEFORE(_xlfn.TEXTAFTER(getmp3[[#This Row],[description]],{"Singer :","Artist:","Singer &amp; Lyrics:","Singer/Lyrics:","Singer"}),CHAR(10))</f>
        <v xml:space="preserve"> Guri</v>
      </c>
      <c r="M657" t="str" cm="1">
        <f t="array" ref="M6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657" t="e">
        <f>_xlfn.TEXTBEFORE(_xlfn.TEXTAFTER(getmp3[[#This Row],[description]],"Composer:"),CHAR(10))</f>
        <v>#N/A</v>
      </c>
      <c r="O657" t="str">
        <f>_xlfn.TEXTBEFORE(_xlfn.TEXTAFTER(getmp3[[#This Row],[description]],CHAR(10)&amp;"Music :"),CHAR(10))</f>
        <v xml:space="preserve"> Sharry Nexus</v>
      </c>
      <c r="P657" t="e">
        <f>_xlfn.TEXTBEFORE(_xlfn.TEXTAFTER(getmp3[[#This Row],[description]],CHAR(10)&amp;"Video:"),CHAR(10))</f>
        <v>#N/A</v>
      </c>
      <c r="Q657" s="1" t="e">
        <f>HYPERLINK(_xlfn.TEXTBEFORE(_xlfn.TEXTAFTER(getmp3[[#This Row],[description]],"YouTube Music:"),CHAR(10)))</f>
        <v>#N/A</v>
      </c>
      <c r="R657" s="1" t="e">
        <f>HYPERLINK(_xlfn.TEXTBEFORE(_xlfn.TEXTAFTER(getmp3[[#This Row],[description]],"Spotify:"),CHAR(10)))</f>
        <v>#N/A</v>
      </c>
      <c r="S657" s="1" t="e">
        <f>HYPERLINK(_xlfn.TEXTBEFORE(_xlfn.TEXTAFTER(getmp3[[#This Row],[description]],"Apple Music:"),CHAR(10)))</f>
        <v>#N/A</v>
      </c>
      <c r="T657" s="1" t="e">
        <f>HYPERLINK(_xlfn.TEXTBEFORE(_xlfn.TEXTAFTER(getmp3[[#This Row],[description]], "JioSaavn:"),CHAR(10)))</f>
        <v>#N/A</v>
      </c>
      <c r="U657" s="1" t="e">
        <f>HYPERLINK(_xlfn.TEXTBEFORE(_xlfn.TEXTAFTER(getmp3[[#This Row],[description]], "Instagram Reel:"),CHAR(10)))</f>
        <v>#N/A</v>
      </c>
    </row>
    <row r="658" spans="1:21" x14ac:dyDescent="0.3">
      <c r="A658" t="s">
        <v>11</v>
      </c>
      <c r="B658" t="s">
        <v>4673</v>
      </c>
      <c r="C658" t="s">
        <v>4600</v>
      </c>
      <c r="D658" t="s">
        <v>4672</v>
      </c>
      <c r="E658" t="s">
        <v>16</v>
      </c>
      <c r="F658" t="s">
        <v>41</v>
      </c>
      <c r="G658" t="s">
        <v>4675</v>
      </c>
      <c r="H658" t="s">
        <v>4676</v>
      </c>
      <c r="I658" t="s">
        <v>4677</v>
      </c>
      <c r="J658" t="str" cm="1">
        <f t="array" ref="J6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58" t="str">
        <f>_xlfn.TEXTBEFORE(getmp3[[#This Row],[Title]],{":","(","-"})</f>
        <v xml:space="preserve">SIKANDER 2 </v>
      </c>
      <c r="L658" t="str">
        <f>_xlfn.TEXTBEFORE(_xlfn.TEXTAFTER(getmp3[[#This Row],[description]],{"Singer :","Artist:","Singer &amp; Lyrics:","Singer/Lyrics:","Singer"}),CHAR(10))</f>
        <v xml:space="preserve"> Guri, Tanya,  Jass Manak, Sidhu Moose Wala</v>
      </c>
      <c r="M658" t="str" cm="1">
        <f t="array" ref="M6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Jass Manak, Sidhu Moosewala</v>
      </c>
      <c r="N658" t="e">
        <f>_xlfn.TEXTBEFORE(_xlfn.TEXTAFTER(getmp3[[#This Row],[description]],"Composer:"),CHAR(10))</f>
        <v>#N/A</v>
      </c>
      <c r="O658" t="e">
        <f>_xlfn.TEXTBEFORE(_xlfn.TEXTAFTER(getmp3[[#This Row],[description]],CHAR(10)&amp;"Music :"),CHAR(10))</f>
        <v>#N/A</v>
      </c>
      <c r="P658" t="e">
        <f>_xlfn.TEXTBEFORE(_xlfn.TEXTAFTER(getmp3[[#This Row],[description]],CHAR(10)&amp;"Video:"),CHAR(10))</f>
        <v>#N/A</v>
      </c>
      <c r="Q658" s="1" t="e">
        <f>HYPERLINK(_xlfn.TEXTBEFORE(_xlfn.TEXTAFTER(getmp3[[#This Row],[description]],"YouTube Music:"),CHAR(10)))</f>
        <v>#N/A</v>
      </c>
      <c r="R658" s="1" t="e">
        <f>HYPERLINK(_xlfn.TEXTBEFORE(_xlfn.TEXTAFTER(getmp3[[#This Row],[description]],"Spotify:"),CHAR(10)))</f>
        <v>#N/A</v>
      </c>
      <c r="S658" s="1" t="e">
        <f>HYPERLINK(_xlfn.TEXTBEFORE(_xlfn.TEXTAFTER(getmp3[[#This Row],[description]],"Apple Music:"),CHAR(10)))</f>
        <v>#N/A</v>
      </c>
      <c r="T658" s="1" t="e">
        <f>HYPERLINK(_xlfn.TEXTBEFORE(_xlfn.TEXTAFTER(getmp3[[#This Row],[description]], "JioSaavn:"),CHAR(10)))</f>
        <v>#N/A</v>
      </c>
      <c r="U658" s="1" t="e">
        <f>HYPERLINK(_xlfn.TEXTBEFORE(_xlfn.TEXTAFTER(getmp3[[#This Row],[description]], "Instagram Reel:"),CHAR(10)))</f>
        <v>#N/A</v>
      </c>
    </row>
    <row r="659" spans="1:21" x14ac:dyDescent="0.3">
      <c r="A659" t="s">
        <v>11</v>
      </c>
      <c r="B659" t="s">
        <v>4679</v>
      </c>
      <c r="C659" t="s">
        <v>4680</v>
      </c>
      <c r="D659" t="s">
        <v>4678</v>
      </c>
      <c r="E659" t="s">
        <v>3832</v>
      </c>
      <c r="F659" t="s">
        <v>161</v>
      </c>
      <c r="G659" t="s">
        <v>4682</v>
      </c>
      <c r="H659" t="s">
        <v>4683</v>
      </c>
      <c r="I659" t="s">
        <v>4684</v>
      </c>
      <c r="J659" t="str" cm="1">
        <f t="array" ref="J6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59" t="str">
        <f>_xlfn.TEXTBEFORE(getmp3[[#This Row],[Title]],{":","(","-"})</f>
        <v xml:space="preserve">Heel </v>
      </c>
      <c r="L659" t="str">
        <f>_xlfn.TEXTBEFORE(_xlfn.TEXTAFTER(getmp3[[#This Row],[description]],{"Singer :","Artist:","Singer &amp; Lyrics:","Singer/Lyrics:","Singer"}),CHAR(10))</f>
        <v xml:space="preserve"> Satbir Aujla | Priya</v>
      </c>
      <c r="M659" t="str" cm="1">
        <f t="array" ref="M6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59" t="e">
        <f>_xlfn.TEXTBEFORE(_xlfn.TEXTAFTER(getmp3[[#This Row],[description]],"Composer:"),CHAR(10))</f>
        <v>#N/A</v>
      </c>
      <c r="O659" t="str">
        <f>_xlfn.TEXTBEFORE(_xlfn.TEXTAFTER(getmp3[[#This Row],[description]],CHAR(10)&amp;"Music :"),CHAR(10))</f>
        <v xml:space="preserve"> Jayy Tarck</v>
      </c>
      <c r="P659" t="e">
        <f>_xlfn.TEXTBEFORE(_xlfn.TEXTAFTER(getmp3[[#This Row],[description]],CHAR(10)&amp;"Video:"),CHAR(10))</f>
        <v>#N/A</v>
      </c>
      <c r="Q659" s="1" t="e">
        <f>HYPERLINK(_xlfn.TEXTBEFORE(_xlfn.TEXTAFTER(getmp3[[#This Row],[description]],"YouTube Music:"),CHAR(10)))</f>
        <v>#N/A</v>
      </c>
      <c r="R659" s="1" t="e">
        <f>HYPERLINK(_xlfn.TEXTBEFORE(_xlfn.TEXTAFTER(getmp3[[#This Row],[description]],"Spotify:"),CHAR(10)))</f>
        <v>#N/A</v>
      </c>
      <c r="S659" s="1" t="e">
        <f>HYPERLINK(_xlfn.TEXTBEFORE(_xlfn.TEXTAFTER(getmp3[[#This Row],[description]],"Apple Music:"),CHAR(10)))</f>
        <v>#N/A</v>
      </c>
      <c r="T659" s="1" t="e">
        <f>HYPERLINK(_xlfn.TEXTBEFORE(_xlfn.TEXTAFTER(getmp3[[#This Row],[description]], "JioSaavn:"),CHAR(10)))</f>
        <v>#N/A</v>
      </c>
      <c r="U659" s="1" t="e">
        <f>HYPERLINK(_xlfn.TEXTBEFORE(_xlfn.TEXTAFTER(getmp3[[#This Row],[description]], "Instagram Reel:"),CHAR(10)))</f>
        <v>#N/A</v>
      </c>
    </row>
    <row r="660" spans="1:21" x14ac:dyDescent="0.3">
      <c r="A660" t="s">
        <v>11</v>
      </c>
      <c r="B660" t="s">
        <v>4686</v>
      </c>
      <c r="C660" t="s">
        <v>4687</v>
      </c>
      <c r="D660" t="s">
        <v>4685</v>
      </c>
      <c r="E660" t="s">
        <v>3832</v>
      </c>
      <c r="F660" t="s">
        <v>3153</v>
      </c>
      <c r="G660" t="s">
        <v>4689</v>
      </c>
      <c r="H660" t="s">
        <v>4690</v>
      </c>
      <c r="I660" t="s">
        <v>4219</v>
      </c>
      <c r="J660" t="str" cm="1">
        <f t="array" ref="J6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0" t="str">
        <f>_xlfn.TEXTBEFORE(getmp3[[#This Row],[Title]],{":","(","-"})</f>
        <v xml:space="preserve">Tappe </v>
      </c>
      <c r="L660" t="str">
        <f>_xlfn.TEXTBEFORE(_xlfn.TEXTAFTER(getmp3[[#This Row],[description]],{"Singer :","Artist:","Singer &amp; Lyrics:","Singer/Lyrics:","Singer"}),CHAR(10))</f>
        <v xml:space="preserve"> Satbir Aujla</v>
      </c>
      <c r="M660" t="str" cm="1">
        <f t="array" ref="M6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0" t="e">
        <f>_xlfn.TEXTBEFORE(_xlfn.TEXTAFTER(getmp3[[#This Row],[description]],"Composer:"),CHAR(10))</f>
        <v>#N/A</v>
      </c>
      <c r="O660" t="str">
        <f>_xlfn.TEXTBEFORE(_xlfn.TEXTAFTER(getmp3[[#This Row],[description]],CHAR(10)&amp;"Music :"),CHAR(10))</f>
        <v xml:space="preserve"> Sharry Nexus</v>
      </c>
      <c r="P660" t="e">
        <f>_xlfn.TEXTBEFORE(_xlfn.TEXTAFTER(getmp3[[#This Row],[description]],CHAR(10)&amp;"Video:"),CHAR(10))</f>
        <v>#N/A</v>
      </c>
      <c r="Q660" s="1" t="e">
        <f>HYPERLINK(_xlfn.TEXTBEFORE(_xlfn.TEXTAFTER(getmp3[[#This Row],[description]],"YouTube Music:"),CHAR(10)))</f>
        <v>#N/A</v>
      </c>
      <c r="R660" s="1" t="e">
        <f>HYPERLINK(_xlfn.TEXTBEFORE(_xlfn.TEXTAFTER(getmp3[[#This Row],[description]],"Spotify:"),CHAR(10)))</f>
        <v>#N/A</v>
      </c>
      <c r="S660" s="1" t="e">
        <f>HYPERLINK(_xlfn.TEXTBEFORE(_xlfn.TEXTAFTER(getmp3[[#This Row],[description]],"Apple Music:"),CHAR(10)))</f>
        <v>#N/A</v>
      </c>
      <c r="T660" s="1" t="e">
        <f>HYPERLINK(_xlfn.TEXTBEFORE(_xlfn.TEXTAFTER(getmp3[[#This Row],[description]], "JioSaavn:"),CHAR(10)))</f>
        <v>#N/A</v>
      </c>
      <c r="U660" s="1" t="e">
        <f>HYPERLINK(_xlfn.TEXTBEFORE(_xlfn.TEXTAFTER(getmp3[[#This Row],[description]], "Instagram Reel:"),CHAR(10)))</f>
        <v>#N/A</v>
      </c>
    </row>
    <row r="661" spans="1:21" x14ac:dyDescent="0.3">
      <c r="A661" t="s">
        <v>11</v>
      </c>
      <c r="B661" t="s">
        <v>4692</v>
      </c>
      <c r="C661" t="s">
        <v>4693</v>
      </c>
      <c r="D661" t="s">
        <v>4691</v>
      </c>
      <c r="E661" t="s">
        <v>16</v>
      </c>
      <c r="F661" t="s">
        <v>3296</v>
      </c>
      <c r="G661" t="s">
        <v>4695</v>
      </c>
      <c r="H661" t="s">
        <v>4696</v>
      </c>
      <c r="I661" t="s">
        <v>1430</v>
      </c>
      <c r="J661" t="str" cm="1">
        <f t="array" ref="J6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1" t="str">
        <f>_xlfn.TEXTBEFORE(getmp3[[#This Row],[Title]],{":","(","-"})</f>
        <v xml:space="preserve">Khuda </v>
      </c>
      <c r="L661" t="str">
        <f>_xlfn.TEXTBEFORE(_xlfn.TEXTAFTER(getmp3[[#This Row],[description]],{"Singer :","Artist:","Singer &amp; Lyrics:","Singer/Lyrics:","Singer"}),CHAR(10))</f>
        <v xml:space="preserve"> Satbir Aujla</v>
      </c>
      <c r="M661" t="str" cm="1">
        <f t="array" ref="M6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1" t="e">
        <f>_xlfn.TEXTBEFORE(_xlfn.TEXTAFTER(getmp3[[#This Row],[description]],"Composer:"),CHAR(10))</f>
        <v>#N/A</v>
      </c>
      <c r="O661" t="str">
        <f>_xlfn.TEXTBEFORE(_xlfn.TEXTAFTER(getmp3[[#This Row],[description]],CHAR(10)&amp;"Music :"),CHAR(10))</f>
        <v xml:space="preserve"> Ranjit Oye</v>
      </c>
      <c r="P661" t="e">
        <f>_xlfn.TEXTBEFORE(_xlfn.TEXTAFTER(getmp3[[#This Row],[description]],CHAR(10)&amp;"Video:"),CHAR(10))</f>
        <v>#N/A</v>
      </c>
      <c r="Q661" s="1" t="e">
        <f>HYPERLINK(_xlfn.TEXTBEFORE(_xlfn.TEXTAFTER(getmp3[[#This Row],[description]],"YouTube Music:"),CHAR(10)))</f>
        <v>#N/A</v>
      </c>
      <c r="R661" s="1" t="e">
        <f>HYPERLINK(_xlfn.TEXTBEFORE(_xlfn.TEXTAFTER(getmp3[[#This Row],[description]],"Spotify:"),CHAR(10)))</f>
        <v>#N/A</v>
      </c>
      <c r="S661" s="1" t="e">
        <f>HYPERLINK(_xlfn.TEXTBEFORE(_xlfn.TEXTAFTER(getmp3[[#This Row],[description]],"Apple Music:"),CHAR(10)))</f>
        <v>#N/A</v>
      </c>
      <c r="T661" s="1" t="e">
        <f>HYPERLINK(_xlfn.TEXTBEFORE(_xlfn.TEXTAFTER(getmp3[[#This Row],[description]], "JioSaavn:"),CHAR(10)))</f>
        <v>#N/A</v>
      </c>
      <c r="U661" s="1" t="e">
        <f>HYPERLINK(_xlfn.TEXTBEFORE(_xlfn.TEXTAFTER(getmp3[[#This Row],[description]], "Instagram Reel:"),CHAR(10)))</f>
        <v>#N/A</v>
      </c>
    </row>
    <row r="662" spans="1:21" x14ac:dyDescent="0.3">
      <c r="A662" t="s">
        <v>11</v>
      </c>
      <c r="B662" t="s">
        <v>4698</v>
      </c>
      <c r="C662" t="s">
        <v>4699</v>
      </c>
      <c r="D662" t="s">
        <v>4697</v>
      </c>
      <c r="E662" t="s">
        <v>16</v>
      </c>
      <c r="F662" t="s">
        <v>1692</v>
      </c>
      <c r="G662" t="s">
        <v>4701</v>
      </c>
      <c r="H662" t="s">
        <v>4702</v>
      </c>
      <c r="I662" t="s">
        <v>4703</v>
      </c>
      <c r="J662" t="str" cm="1">
        <f t="array" ref="J6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2" t="str">
        <f>_xlfn.TEXTBEFORE(getmp3[[#This Row],[Title]],{":","(","-"})</f>
        <v xml:space="preserve">House Wife </v>
      </c>
      <c r="L662" t="str">
        <f>_xlfn.TEXTBEFORE(_xlfn.TEXTAFTER(getmp3[[#This Row],[description]],{"Singer :","Artist:","Singer &amp; Lyrics:","Singer/Lyrics:","Singer"}),CHAR(10))</f>
        <v xml:space="preserve"> Satbir Aujla</v>
      </c>
      <c r="M662" t="str" cm="1">
        <f t="array" ref="M6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2" t="e">
        <f>_xlfn.TEXTBEFORE(_xlfn.TEXTAFTER(getmp3[[#This Row],[description]],"Composer:"),CHAR(10))</f>
        <v>#N/A</v>
      </c>
      <c r="O662" t="str">
        <f>_xlfn.TEXTBEFORE(_xlfn.TEXTAFTER(getmp3[[#This Row],[description]],CHAR(10)&amp;"Music :"),CHAR(10))</f>
        <v xml:space="preserve"> Sharry Nexus</v>
      </c>
      <c r="P662" t="e">
        <f>_xlfn.TEXTBEFORE(_xlfn.TEXTAFTER(getmp3[[#This Row],[description]],CHAR(10)&amp;"Video:"),CHAR(10))</f>
        <v>#N/A</v>
      </c>
      <c r="Q662" s="1" t="e">
        <f>HYPERLINK(_xlfn.TEXTBEFORE(_xlfn.TEXTAFTER(getmp3[[#This Row],[description]],"YouTube Music:"),CHAR(10)))</f>
        <v>#N/A</v>
      </c>
      <c r="R662" s="1" t="e">
        <f>HYPERLINK(_xlfn.TEXTBEFORE(_xlfn.TEXTAFTER(getmp3[[#This Row],[description]],"Spotify:"),CHAR(10)))</f>
        <v>#N/A</v>
      </c>
      <c r="S662" s="1" t="e">
        <f>HYPERLINK(_xlfn.TEXTBEFORE(_xlfn.TEXTAFTER(getmp3[[#This Row],[description]],"Apple Music:"),CHAR(10)))</f>
        <v>#N/A</v>
      </c>
      <c r="T662" s="1" t="e">
        <f>HYPERLINK(_xlfn.TEXTBEFORE(_xlfn.TEXTAFTER(getmp3[[#This Row],[description]], "JioSaavn:"),CHAR(10)))</f>
        <v>#N/A</v>
      </c>
      <c r="U662" s="1" t="e">
        <f>HYPERLINK(_xlfn.TEXTBEFORE(_xlfn.TEXTAFTER(getmp3[[#This Row],[description]], "Instagram Reel:"),CHAR(10)))</f>
        <v>#N/A</v>
      </c>
    </row>
    <row r="663" spans="1:21" x14ac:dyDescent="0.3">
      <c r="A663" t="s">
        <v>11</v>
      </c>
      <c r="B663" t="s">
        <v>4705</v>
      </c>
      <c r="C663" t="s">
        <v>4706</v>
      </c>
      <c r="D663" t="s">
        <v>4704</v>
      </c>
      <c r="E663" t="s">
        <v>16</v>
      </c>
      <c r="F663" t="s">
        <v>4708</v>
      </c>
      <c r="G663" t="s">
        <v>4709</v>
      </c>
      <c r="H663" t="s">
        <v>4710</v>
      </c>
      <c r="I663" t="s">
        <v>4711</v>
      </c>
      <c r="J663" t="str" cm="1">
        <f t="array" ref="J6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3" t="str">
        <f>_xlfn.TEXTBEFORE(getmp3[[#This Row],[Title]],{":","(","-"})</f>
        <v xml:space="preserve">Jeena Ta Pena </v>
      </c>
      <c r="L663" t="str">
        <f>_xlfn.TEXTBEFORE(_xlfn.TEXTAFTER(getmp3[[#This Row],[description]],{"Singer :","Artist:","Singer &amp; Lyrics:","Singer/Lyrics:","Singer"}),CHAR(10))</f>
        <v xml:space="preserve"> Satbir Aujla</v>
      </c>
      <c r="M663" t="str" cm="1">
        <f t="array" ref="M6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3" t="e">
        <f>_xlfn.TEXTBEFORE(_xlfn.TEXTAFTER(getmp3[[#This Row],[description]],"Composer:"),CHAR(10))</f>
        <v>#N/A</v>
      </c>
      <c r="O663" t="str">
        <f>_xlfn.TEXTBEFORE(_xlfn.TEXTAFTER(getmp3[[#This Row],[description]],CHAR(10)&amp;"Music :"),CHAR(10))</f>
        <v xml:space="preserve"> Preet Singh</v>
      </c>
      <c r="P663" t="e">
        <f>_xlfn.TEXTBEFORE(_xlfn.TEXTAFTER(getmp3[[#This Row],[description]],CHAR(10)&amp;"Video:"),CHAR(10))</f>
        <v>#N/A</v>
      </c>
      <c r="Q663" s="1" t="e">
        <f>HYPERLINK(_xlfn.TEXTBEFORE(_xlfn.TEXTAFTER(getmp3[[#This Row],[description]],"YouTube Music:"),CHAR(10)))</f>
        <v>#N/A</v>
      </c>
      <c r="R663" s="1" t="e">
        <f>HYPERLINK(_xlfn.TEXTBEFORE(_xlfn.TEXTAFTER(getmp3[[#This Row],[description]],"Spotify:"),CHAR(10)))</f>
        <v>#N/A</v>
      </c>
      <c r="S663" s="1" t="e">
        <f>HYPERLINK(_xlfn.TEXTBEFORE(_xlfn.TEXTAFTER(getmp3[[#This Row],[description]],"Apple Music:"),CHAR(10)))</f>
        <v>#N/A</v>
      </c>
      <c r="T663" s="1" t="e">
        <f>HYPERLINK(_xlfn.TEXTBEFORE(_xlfn.TEXTAFTER(getmp3[[#This Row],[description]], "JioSaavn:"),CHAR(10)))</f>
        <v>#N/A</v>
      </c>
      <c r="U663" s="1" t="e">
        <f>HYPERLINK(_xlfn.TEXTBEFORE(_xlfn.TEXTAFTER(getmp3[[#This Row],[description]], "Instagram Reel:"),CHAR(10)))</f>
        <v>#N/A</v>
      </c>
    </row>
    <row r="664" spans="1:21" x14ac:dyDescent="0.3">
      <c r="A664" t="s">
        <v>11</v>
      </c>
      <c r="B664" t="s">
        <v>4713</v>
      </c>
      <c r="C664" t="s">
        <v>4714</v>
      </c>
      <c r="D664" t="s">
        <v>4712</v>
      </c>
      <c r="E664" t="s">
        <v>16</v>
      </c>
      <c r="F664" t="s">
        <v>330</v>
      </c>
      <c r="G664" t="s">
        <v>4716</v>
      </c>
      <c r="H664" t="s">
        <v>4717</v>
      </c>
      <c r="I664" t="s">
        <v>4718</v>
      </c>
      <c r="J664" t="str" cm="1">
        <f t="array" ref="J6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4" t="str">
        <f>_xlfn.TEXTBEFORE(getmp3[[#This Row],[Title]],{":","(","-"})</f>
        <v xml:space="preserve">Dilli Wali </v>
      </c>
      <c r="L664" t="str">
        <f>_xlfn.TEXTBEFORE(_xlfn.TEXTAFTER(getmp3[[#This Row],[description]],{"Singer :","Artist:","Singer &amp; Lyrics:","Singer/Lyrics:","Singer"}),CHAR(10))</f>
        <v xml:space="preserve"> Satbir Aujla / Priya</v>
      </c>
      <c r="M664" t="str" cm="1">
        <f t="array" ref="M6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4" t="e">
        <f>_xlfn.TEXTBEFORE(_xlfn.TEXTAFTER(getmp3[[#This Row],[description]],"Composer:"),CHAR(10))</f>
        <v>#N/A</v>
      </c>
      <c r="O664" t="str">
        <f>_xlfn.TEXTBEFORE(_xlfn.TEXTAFTER(getmp3[[#This Row],[description]],CHAR(10)&amp;"Music :"),CHAR(10))</f>
        <v xml:space="preserve"> Sharry Nexus</v>
      </c>
      <c r="P664" t="e">
        <f>_xlfn.TEXTBEFORE(_xlfn.TEXTAFTER(getmp3[[#This Row],[description]],CHAR(10)&amp;"Video:"),CHAR(10))</f>
        <v>#N/A</v>
      </c>
      <c r="Q664" s="1" t="e">
        <f>HYPERLINK(_xlfn.TEXTBEFORE(_xlfn.TEXTAFTER(getmp3[[#This Row],[description]],"YouTube Music:"),CHAR(10)))</f>
        <v>#N/A</v>
      </c>
      <c r="R664" s="1" t="e">
        <f>HYPERLINK(_xlfn.TEXTBEFORE(_xlfn.TEXTAFTER(getmp3[[#This Row],[description]],"Spotify:"),CHAR(10)))</f>
        <v>#N/A</v>
      </c>
      <c r="S664" s="1" t="e">
        <f>HYPERLINK(_xlfn.TEXTBEFORE(_xlfn.TEXTAFTER(getmp3[[#This Row],[description]],"Apple Music:"),CHAR(10)))</f>
        <v>#N/A</v>
      </c>
      <c r="T664" s="1" t="e">
        <f>HYPERLINK(_xlfn.TEXTBEFORE(_xlfn.TEXTAFTER(getmp3[[#This Row],[description]], "JioSaavn:"),CHAR(10)))</f>
        <v>#N/A</v>
      </c>
      <c r="U664" s="1" t="e">
        <f>HYPERLINK(_xlfn.TEXTBEFORE(_xlfn.TEXTAFTER(getmp3[[#This Row],[description]], "Instagram Reel:"),CHAR(10)))</f>
        <v>#N/A</v>
      </c>
    </row>
    <row r="665" spans="1:21" x14ac:dyDescent="0.3">
      <c r="A665" t="s">
        <v>11</v>
      </c>
      <c r="B665" t="s">
        <v>4720</v>
      </c>
      <c r="C665" t="s">
        <v>4721</v>
      </c>
      <c r="D665" t="s">
        <v>4719</v>
      </c>
      <c r="E665" t="s">
        <v>16</v>
      </c>
      <c r="F665" t="s">
        <v>191</v>
      </c>
      <c r="G665" t="s">
        <v>4723</v>
      </c>
      <c r="H665" t="s">
        <v>4139</v>
      </c>
      <c r="I665" t="s">
        <v>4724</v>
      </c>
      <c r="J665" t="str" cm="1">
        <f t="array" ref="J6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5" t="str">
        <f>_xlfn.TEXTBEFORE(getmp3[[#This Row],[Title]],{":","(","-"})</f>
        <v xml:space="preserve">Surma </v>
      </c>
      <c r="L665" t="str">
        <f>_xlfn.TEXTBEFORE(_xlfn.TEXTAFTER(getmp3[[#This Row],[description]],{"Singer :","Artist:","Singer &amp; Lyrics:","Singer/Lyrics:","Singer"}),CHAR(10))</f>
        <v xml:space="preserve"> Dhammi Gill</v>
      </c>
      <c r="M665" t="str" cm="1">
        <f t="array" ref="M6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Sandhu Geetkar</v>
      </c>
      <c r="N665" t="e">
        <f>_xlfn.TEXTBEFORE(_xlfn.TEXTAFTER(getmp3[[#This Row],[description]],"Composer:"),CHAR(10))</f>
        <v>#N/A</v>
      </c>
      <c r="O665" t="e">
        <f>_xlfn.TEXTBEFORE(_xlfn.TEXTAFTER(getmp3[[#This Row],[description]],CHAR(10)&amp;"Music :"),CHAR(10))</f>
        <v>#N/A</v>
      </c>
      <c r="P665" t="e">
        <f>_xlfn.TEXTBEFORE(_xlfn.TEXTAFTER(getmp3[[#This Row],[description]],CHAR(10)&amp;"Video:"),CHAR(10))</f>
        <v>#N/A</v>
      </c>
      <c r="Q665" s="1" t="e">
        <f>HYPERLINK(_xlfn.TEXTBEFORE(_xlfn.TEXTAFTER(getmp3[[#This Row],[description]],"YouTube Music:"),CHAR(10)))</f>
        <v>#N/A</v>
      </c>
      <c r="R665" s="1" t="e">
        <f>HYPERLINK(_xlfn.TEXTBEFORE(_xlfn.TEXTAFTER(getmp3[[#This Row],[description]],"Spotify:"),CHAR(10)))</f>
        <v>#N/A</v>
      </c>
      <c r="S665" s="1" t="e">
        <f>HYPERLINK(_xlfn.TEXTBEFORE(_xlfn.TEXTAFTER(getmp3[[#This Row],[description]],"Apple Music:"),CHAR(10)))</f>
        <v>#N/A</v>
      </c>
      <c r="T665" s="1" t="e">
        <f>HYPERLINK(_xlfn.TEXTBEFORE(_xlfn.TEXTAFTER(getmp3[[#This Row],[description]], "JioSaavn:"),CHAR(10)))</f>
        <v>#N/A</v>
      </c>
      <c r="U665" s="1" t="e">
        <f>HYPERLINK(_xlfn.TEXTBEFORE(_xlfn.TEXTAFTER(getmp3[[#This Row],[description]], "Instagram Reel:"),CHAR(10)))</f>
        <v>#N/A</v>
      </c>
    </row>
    <row r="666" spans="1:21" x14ac:dyDescent="0.3">
      <c r="A666" t="s">
        <v>11</v>
      </c>
      <c r="B666" t="s">
        <v>4726</v>
      </c>
      <c r="C666" t="s">
        <v>4727</v>
      </c>
      <c r="D666" t="s">
        <v>4725</v>
      </c>
      <c r="E666" t="s">
        <v>16</v>
      </c>
      <c r="F666" t="s">
        <v>780</v>
      </c>
      <c r="G666" t="s">
        <v>4729</v>
      </c>
      <c r="H666" t="s">
        <v>4730</v>
      </c>
      <c r="I666" t="s">
        <v>4731</v>
      </c>
      <c r="J666" t="str" cm="1">
        <f t="array" ref="J6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6" t="str">
        <f>_xlfn.TEXTBEFORE(getmp3[[#This Row],[Title]],{":","(","-"})</f>
        <v xml:space="preserve">Shad Rahi </v>
      </c>
      <c r="L666" t="str">
        <f>_xlfn.TEXTBEFORE(_xlfn.TEXTAFTER(getmp3[[#This Row],[description]],{"Singer :","Artist:","Singer &amp; Lyrics:","Singer/Lyrics:","Singer"}),CHAR(10))</f>
        <v xml:space="preserve"> Satbir Aujla / Tanya</v>
      </c>
      <c r="M666" t="str" cm="1">
        <f t="array" ref="M6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6" t="e">
        <f>_xlfn.TEXTBEFORE(_xlfn.TEXTAFTER(getmp3[[#This Row],[description]],"Composer:"),CHAR(10))</f>
        <v>#N/A</v>
      </c>
      <c r="O666" t="str">
        <f>_xlfn.TEXTBEFORE(_xlfn.TEXTAFTER(getmp3[[#This Row],[description]],CHAR(10)&amp;"Music :"),CHAR(10))</f>
        <v xml:space="preserve"> Ranjit </v>
      </c>
      <c r="P666" t="e">
        <f>_xlfn.TEXTBEFORE(_xlfn.TEXTAFTER(getmp3[[#This Row],[description]],CHAR(10)&amp;"Video:"),CHAR(10))</f>
        <v>#N/A</v>
      </c>
      <c r="Q666" s="1" t="e">
        <f>HYPERLINK(_xlfn.TEXTBEFORE(_xlfn.TEXTAFTER(getmp3[[#This Row],[description]],"YouTube Music:"),CHAR(10)))</f>
        <v>#N/A</v>
      </c>
      <c r="R666" s="1" t="e">
        <f>HYPERLINK(_xlfn.TEXTBEFORE(_xlfn.TEXTAFTER(getmp3[[#This Row],[description]],"Spotify:"),CHAR(10)))</f>
        <v>#N/A</v>
      </c>
      <c r="S666" s="1" t="e">
        <f>HYPERLINK(_xlfn.TEXTBEFORE(_xlfn.TEXTAFTER(getmp3[[#This Row],[description]],"Apple Music:"),CHAR(10)))</f>
        <v>#N/A</v>
      </c>
      <c r="T666" s="1" t="e">
        <f>HYPERLINK(_xlfn.TEXTBEFORE(_xlfn.TEXTAFTER(getmp3[[#This Row],[description]], "JioSaavn:"),CHAR(10)))</f>
        <v>#N/A</v>
      </c>
      <c r="U666" s="1" t="e">
        <f>HYPERLINK(_xlfn.TEXTBEFORE(_xlfn.TEXTAFTER(getmp3[[#This Row],[description]], "Instagram Reel:"),CHAR(10)))</f>
        <v>#N/A</v>
      </c>
    </row>
    <row r="667" spans="1:21" x14ac:dyDescent="0.3">
      <c r="A667" t="s">
        <v>11</v>
      </c>
      <c r="B667" t="s">
        <v>4733</v>
      </c>
      <c r="C667" t="s">
        <v>4734</v>
      </c>
      <c r="D667" t="s">
        <v>4732</v>
      </c>
      <c r="E667" t="s">
        <v>16</v>
      </c>
      <c r="F667" t="s">
        <v>3739</v>
      </c>
      <c r="G667" t="s">
        <v>4736</v>
      </c>
      <c r="H667" t="s">
        <v>4737</v>
      </c>
      <c r="I667" t="s">
        <v>1016</v>
      </c>
      <c r="J667" t="str" cm="1">
        <f t="array" ref="J6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7" t="str">
        <f>_xlfn.TEXTBEFORE(getmp3[[#This Row],[Title]],{":","(","-"})</f>
        <v xml:space="preserve">Love Trap </v>
      </c>
      <c r="L667" t="str">
        <f>_xlfn.TEXTBEFORE(_xlfn.TEXTAFTER(getmp3[[#This Row],[description]],{"Singer :","Artist:","Singer &amp; Lyrics:","Singer/Lyrics:","Singer"}),CHAR(10))</f>
        <v xml:space="preserve"> Kam Shah Feat B Harry</v>
      </c>
      <c r="M667" t="str" cm="1">
        <f t="array" ref="M6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67" t="e">
        <f>_xlfn.TEXTBEFORE(_xlfn.TEXTAFTER(getmp3[[#This Row],[description]],"Composer:"),CHAR(10))</f>
        <v>#N/A</v>
      </c>
      <c r="O667" t="e">
        <f>_xlfn.TEXTBEFORE(_xlfn.TEXTAFTER(getmp3[[#This Row],[description]],CHAR(10)&amp;"Music :"),CHAR(10))</f>
        <v>#N/A</v>
      </c>
      <c r="P667" t="e">
        <f>_xlfn.TEXTBEFORE(_xlfn.TEXTAFTER(getmp3[[#This Row],[description]],CHAR(10)&amp;"Video:"),CHAR(10))</f>
        <v>#N/A</v>
      </c>
      <c r="Q667" s="1" t="e">
        <f>HYPERLINK(_xlfn.TEXTBEFORE(_xlfn.TEXTAFTER(getmp3[[#This Row],[description]],"YouTube Music:"),CHAR(10)))</f>
        <v>#N/A</v>
      </c>
      <c r="R667" s="1" t="e">
        <f>HYPERLINK(_xlfn.TEXTBEFORE(_xlfn.TEXTAFTER(getmp3[[#This Row],[description]],"Spotify:"),CHAR(10)))</f>
        <v>#N/A</v>
      </c>
      <c r="S667" s="1" t="e">
        <f>HYPERLINK(_xlfn.TEXTBEFORE(_xlfn.TEXTAFTER(getmp3[[#This Row],[description]],"Apple Music:"),CHAR(10)))</f>
        <v>#N/A</v>
      </c>
      <c r="T667" s="1" t="e">
        <f>HYPERLINK(_xlfn.TEXTBEFORE(_xlfn.TEXTAFTER(getmp3[[#This Row],[description]], "JioSaavn:"),CHAR(10)))</f>
        <v>#N/A</v>
      </c>
      <c r="U667" s="1" t="e">
        <f>HYPERLINK(_xlfn.TEXTBEFORE(_xlfn.TEXTAFTER(getmp3[[#This Row],[description]], "Instagram Reel:"),CHAR(10)))</f>
        <v>#N/A</v>
      </c>
    </row>
    <row r="668" spans="1:21" x14ac:dyDescent="0.3">
      <c r="A668" t="s">
        <v>11</v>
      </c>
      <c r="B668" t="s">
        <v>4739</v>
      </c>
      <c r="C668" t="s">
        <v>4740</v>
      </c>
      <c r="D668" t="s">
        <v>4738</v>
      </c>
      <c r="E668" t="s">
        <v>16</v>
      </c>
      <c r="F668" t="s">
        <v>105</v>
      </c>
      <c r="G668" t="s">
        <v>4742</v>
      </c>
      <c r="H668" t="s">
        <v>4743</v>
      </c>
      <c r="I668" t="s">
        <v>1199</v>
      </c>
      <c r="J668" t="str" cm="1">
        <f t="array" ref="J6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8" t="str">
        <f>_xlfn.TEXTBEFORE(getmp3[[#This Row],[Title]],{":","(","-"})</f>
        <v xml:space="preserve">Dooriyan </v>
      </c>
      <c r="L668" t="str">
        <f>_xlfn.TEXTBEFORE(_xlfn.TEXTAFTER(getmp3[[#This Row],[description]],{"Singer :","Artist:","Singer &amp; Lyrics:","Singer/Lyrics:","Singer"}),CHAR(10))</f>
        <v xml:space="preserve">  Guri</v>
      </c>
      <c r="M668" t="str" cm="1">
        <f t="array" ref="M6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Fatehpuria</v>
      </c>
      <c r="N668" t="e">
        <f>_xlfn.TEXTBEFORE(_xlfn.TEXTAFTER(getmp3[[#This Row],[description]],"Composer:"),CHAR(10))</f>
        <v>#N/A</v>
      </c>
      <c r="O668" t="str">
        <f>_xlfn.TEXTBEFORE(_xlfn.TEXTAFTER(getmp3[[#This Row],[description]],CHAR(10)&amp;"Music :"),CHAR(10))</f>
        <v xml:space="preserve"> Ranjit </v>
      </c>
      <c r="P668" t="e">
        <f>_xlfn.TEXTBEFORE(_xlfn.TEXTAFTER(getmp3[[#This Row],[description]],CHAR(10)&amp;"Video:"),CHAR(10))</f>
        <v>#N/A</v>
      </c>
      <c r="Q668" s="1" t="e">
        <f>HYPERLINK(_xlfn.TEXTBEFORE(_xlfn.TEXTAFTER(getmp3[[#This Row],[description]],"YouTube Music:"),CHAR(10)))</f>
        <v>#N/A</v>
      </c>
      <c r="R668" s="1" t="e">
        <f>HYPERLINK(_xlfn.TEXTBEFORE(_xlfn.TEXTAFTER(getmp3[[#This Row],[description]],"Spotify:"),CHAR(10)))</f>
        <v>#N/A</v>
      </c>
      <c r="S668" s="1" t="e">
        <f>HYPERLINK(_xlfn.TEXTBEFORE(_xlfn.TEXTAFTER(getmp3[[#This Row],[description]],"Apple Music:"),CHAR(10)))</f>
        <v>#N/A</v>
      </c>
      <c r="T668" s="1" t="e">
        <f>HYPERLINK(_xlfn.TEXTBEFORE(_xlfn.TEXTAFTER(getmp3[[#This Row],[description]], "JioSaavn:"),CHAR(10)))</f>
        <v>#N/A</v>
      </c>
      <c r="U668" s="1" t="e">
        <f>HYPERLINK(_xlfn.TEXTBEFORE(_xlfn.TEXTAFTER(getmp3[[#This Row],[description]], "Instagram Reel:"),CHAR(10)))</f>
        <v>#N/A</v>
      </c>
    </row>
    <row r="669" spans="1:21" x14ac:dyDescent="0.3">
      <c r="A669" t="s">
        <v>11</v>
      </c>
      <c r="B669" t="s">
        <v>4745</v>
      </c>
      <c r="C669" t="s">
        <v>4746</v>
      </c>
      <c r="D669" t="s">
        <v>4744</v>
      </c>
      <c r="E669" t="s">
        <v>16</v>
      </c>
      <c r="F669" t="s">
        <v>2686</v>
      </c>
      <c r="G669" t="s">
        <v>4748</v>
      </c>
      <c r="H669" t="s">
        <v>4749</v>
      </c>
      <c r="I669" t="s">
        <v>4750</v>
      </c>
      <c r="J669" t="str" cm="1">
        <f t="array" ref="J6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69" t="str">
        <f>_xlfn.TEXTBEFORE(getmp3[[#This Row],[Title]],{":","(","-"})</f>
        <v xml:space="preserve">KHIDONA </v>
      </c>
      <c r="L669" t="str">
        <f>_xlfn.TEXTBEFORE(_xlfn.TEXTAFTER(getmp3[[#This Row],[description]],{"Singer :","Artist:","Singer &amp; Lyrics:","Singer/Lyrics:","Singer"}),CHAR(10))</f>
        <v xml:space="preserve"> Satbir Aujla</v>
      </c>
      <c r="M669" t="str" cm="1">
        <f t="array" ref="M6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69" t="e">
        <f>_xlfn.TEXTBEFORE(_xlfn.TEXTAFTER(getmp3[[#This Row],[description]],"Composer:"),CHAR(10))</f>
        <v>#N/A</v>
      </c>
      <c r="O669" t="str">
        <f>_xlfn.TEXTBEFORE(_xlfn.TEXTAFTER(getmp3[[#This Row],[description]],CHAR(10)&amp;"Music :"),CHAR(10))</f>
        <v xml:space="preserve"> Ar Deep</v>
      </c>
      <c r="P669" t="e">
        <f>_xlfn.TEXTBEFORE(_xlfn.TEXTAFTER(getmp3[[#This Row],[description]],CHAR(10)&amp;"Video:"),CHAR(10))</f>
        <v>#N/A</v>
      </c>
      <c r="Q669" s="1" t="e">
        <f>HYPERLINK(_xlfn.TEXTBEFORE(_xlfn.TEXTAFTER(getmp3[[#This Row],[description]],"YouTube Music:"),CHAR(10)))</f>
        <v>#N/A</v>
      </c>
      <c r="R669" s="1" t="e">
        <f>HYPERLINK(_xlfn.TEXTBEFORE(_xlfn.TEXTAFTER(getmp3[[#This Row],[description]],"Spotify:"),CHAR(10)))</f>
        <v>#N/A</v>
      </c>
      <c r="S669" s="1" t="e">
        <f>HYPERLINK(_xlfn.TEXTBEFORE(_xlfn.TEXTAFTER(getmp3[[#This Row],[description]],"Apple Music:"),CHAR(10)))</f>
        <v>#N/A</v>
      </c>
      <c r="T669" s="1" t="e">
        <f>HYPERLINK(_xlfn.TEXTBEFORE(_xlfn.TEXTAFTER(getmp3[[#This Row],[description]], "JioSaavn:"),CHAR(10)))</f>
        <v>#N/A</v>
      </c>
      <c r="U669" s="1" t="e">
        <f>HYPERLINK(_xlfn.TEXTBEFORE(_xlfn.TEXTAFTER(getmp3[[#This Row],[description]], "Instagram Reel:"),CHAR(10)))</f>
        <v>#N/A</v>
      </c>
    </row>
    <row r="670" spans="1:21" x14ac:dyDescent="0.3">
      <c r="A670" t="s">
        <v>11</v>
      </c>
      <c r="B670" t="s">
        <v>4752</v>
      </c>
      <c r="C670" t="s">
        <v>4753</v>
      </c>
      <c r="D670" t="s">
        <v>4751</v>
      </c>
      <c r="E670" t="s">
        <v>16</v>
      </c>
      <c r="F670" t="s">
        <v>41</v>
      </c>
      <c r="G670" t="s">
        <v>4755</v>
      </c>
      <c r="H670" t="s">
        <v>4756</v>
      </c>
      <c r="I670" t="s">
        <v>4757</v>
      </c>
      <c r="J670" t="str" cm="1">
        <f t="array" ref="J6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0" t="str">
        <f>_xlfn.TEXTBEFORE(getmp3[[#This Row],[Title]],{":","(","-"})</f>
        <v xml:space="preserve">Shine </v>
      </c>
      <c r="L670" t="str">
        <f>IF(
    ISNUMBER(SEARCH("Singer", getmp3[[#This Row],[description]])),
    TRIM(_xlfn.TEXTBEFORE(_xlfn.TEXTAFTER(_xlfn.TEXTAFTER(getmp3[[#This Row],[description]], "Singer"), {":","-"}), CHAR(10), , , 1)),
    "NILL"
)</f>
        <v>Ravie Randhawa</v>
      </c>
      <c r="M670" t="str" cm="1">
        <f t="array" ref="M6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Lopon Sukhdii</v>
      </c>
      <c r="N670" t="e">
        <f>_xlfn.TEXTBEFORE(_xlfn.TEXTAFTER(getmp3[[#This Row],[description]],"Composer:"),CHAR(10))</f>
        <v>#N/A</v>
      </c>
      <c r="O670" t="e">
        <f>_xlfn.TEXTBEFORE(_xlfn.TEXTAFTER(getmp3[[#This Row],[description]],CHAR(10)&amp;"Music :"),CHAR(10))</f>
        <v>#N/A</v>
      </c>
      <c r="P670" t="e">
        <f>_xlfn.TEXTBEFORE(_xlfn.TEXTAFTER(getmp3[[#This Row],[description]],CHAR(10)&amp;"Video:"),CHAR(10))</f>
        <v>#N/A</v>
      </c>
      <c r="Q670" s="1" t="e">
        <f>HYPERLINK(_xlfn.TEXTBEFORE(_xlfn.TEXTAFTER(getmp3[[#This Row],[description]],"YouTube Music:"),CHAR(10)))</f>
        <v>#N/A</v>
      </c>
      <c r="R670" s="1" t="e">
        <f>HYPERLINK(_xlfn.TEXTBEFORE(_xlfn.TEXTAFTER(getmp3[[#This Row],[description]],"Spotify:"),CHAR(10)))</f>
        <v>#N/A</v>
      </c>
      <c r="S670" s="1" t="e">
        <f>HYPERLINK(_xlfn.TEXTBEFORE(_xlfn.TEXTAFTER(getmp3[[#This Row],[description]],"Apple Music:"),CHAR(10)))</f>
        <v>#N/A</v>
      </c>
      <c r="T670" s="1" t="e">
        <f>HYPERLINK(_xlfn.TEXTBEFORE(_xlfn.TEXTAFTER(getmp3[[#This Row],[description]], "JioSaavn:"),CHAR(10)))</f>
        <v>#N/A</v>
      </c>
      <c r="U670" s="1" t="e">
        <f>HYPERLINK(_xlfn.TEXTBEFORE(_xlfn.TEXTAFTER(getmp3[[#This Row],[description]], "Instagram Reel:"),CHAR(10)))</f>
        <v>#N/A</v>
      </c>
    </row>
    <row r="671" spans="1:21" x14ac:dyDescent="0.3">
      <c r="A671" t="s">
        <v>11</v>
      </c>
      <c r="B671" t="s">
        <v>4759</v>
      </c>
      <c r="C671" t="s">
        <v>4760</v>
      </c>
      <c r="D671" t="s">
        <v>4758</v>
      </c>
      <c r="E671" t="s">
        <v>16</v>
      </c>
      <c r="F671" t="s">
        <v>1861</v>
      </c>
      <c r="G671" t="s">
        <v>4762</v>
      </c>
      <c r="H671" t="s">
        <v>4763</v>
      </c>
      <c r="I671" t="s">
        <v>4764</v>
      </c>
      <c r="J671" t="str" cm="1">
        <f t="array" ref="J6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1" t="str">
        <f>_xlfn.TEXTBEFORE(getmp3[[#This Row],[Title]],{":","(","-"})</f>
        <v xml:space="preserve">SARDARI </v>
      </c>
      <c r="L671" t="str">
        <f>_xlfn.TEXTBEFORE(_xlfn.TEXTAFTER(getmp3[[#This Row],[description]],{"Singer :","Artist:","Singer &amp; Lyrics:","Singer/Lyrics:","Singer"}),CHAR(10))</f>
        <v xml:space="preserve"> Satbir Aujla</v>
      </c>
      <c r="M671" t="str" cm="1">
        <f t="array" ref="M6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71" t="e">
        <f>_xlfn.TEXTBEFORE(_xlfn.TEXTAFTER(getmp3[[#This Row],[description]],"Composer:"),CHAR(10))</f>
        <v>#N/A</v>
      </c>
      <c r="O671" t="str">
        <f>_xlfn.TEXTBEFORE(_xlfn.TEXTAFTER(getmp3[[#This Row],[description]],CHAR(10)&amp;"Music :"),CHAR(10))</f>
        <v xml:space="preserve"> Deep Jandu</v>
      </c>
      <c r="P671" t="e">
        <f>_xlfn.TEXTBEFORE(_xlfn.TEXTAFTER(getmp3[[#This Row],[description]],CHAR(10)&amp;"Video:"),CHAR(10))</f>
        <v>#N/A</v>
      </c>
      <c r="Q671" s="1" t="e">
        <f>HYPERLINK(_xlfn.TEXTBEFORE(_xlfn.TEXTAFTER(getmp3[[#This Row],[description]],"YouTube Music:"),CHAR(10)))</f>
        <v>#N/A</v>
      </c>
      <c r="R671" s="1" t="e">
        <f>HYPERLINK(_xlfn.TEXTBEFORE(_xlfn.TEXTAFTER(getmp3[[#This Row],[description]],"Spotify:"),CHAR(10)))</f>
        <v>#N/A</v>
      </c>
      <c r="S671" s="1" t="e">
        <f>HYPERLINK(_xlfn.TEXTBEFORE(_xlfn.TEXTAFTER(getmp3[[#This Row],[description]],"Apple Music:"),CHAR(10)))</f>
        <v>#N/A</v>
      </c>
      <c r="T671" s="1" t="e">
        <f>HYPERLINK(_xlfn.TEXTBEFORE(_xlfn.TEXTAFTER(getmp3[[#This Row],[description]], "JioSaavn:"),CHAR(10)))</f>
        <v>#N/A</v>
      </c>
      <c r="U671" s="1" t="e">
        <f>HYPERLINK(_xlfn.TEXTBEFORE(_xlfn.TEXTAFTER(getmp3[[#This Row],[description]], "Instagram Reel:"),CHAR(10)))</f>
        <v>#N/A</v>
      </c>
    </row>
    <row r="672" spans="1:21" x14ac:dyDescent="0.3">
      <c r="A672" t="s">
        <v>11</v>
      </c>
      <c r="B672" t="s">
        <v>4766</v>
      </c>
      <c r="C672" t="s">
        <v>4767</v>
      </c>
      <c r="D672" t="s">
        <v>4765</v>
      </c>
      <c r="E672" t="s">
        <v>16</v>
      </c>
      <c r="F672" t="s">
        <v>4769</v>
      </c>
      <c r="G672" t="s">
        <v>4770</v>
      </c>
      <c r="H672" t="s">
        <v>4771</v>
      </c>
      <c r="I672" t="s">
        <v>4772</v>
      </c>
      <c r="J672" t="str" cm="1">
        <f t="array" ref="J6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2" t="str">
        <f>_xlfn.TEXTBEFORE(getmp3[[#This Row],[Title]],{":","(","-"})</f>
        <v xml:space="preserve">SARDARI </v>
      </c>
      <c r="L672" t="str">
        <f>_xlfn.TEXTBEFORE(_xlfn.TEXTAFTER(getmp3[[#This Row],[description]],{"Singer :","Artist:","Singer &amp; Lyrics:","Singer/Lyrics:","Singer"}),CHAR(10))</f>
        <v xml:space="preserve"> Satbir Aujla</v>
      </c>
      <c r="M672" t="str" cm="1">
        <f t="array" ref="M6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72" t="e">
        <f>_xlfn.TEXTBEFORE(_xlfn.TEXTAFTER(getmp3[[#This Row],[description]],"Composer:"),CHAR(10))</f>
        <v>#N/A</v>
      </c>
      <c r="O672" t="str">
        <f>_xlfn.TEXTBEFORE(_xlfn.TEXTAFTER(getmp3[[#This Row],[description]],CHAR(10)&amp;"Music :"),CHAR(10))</f>
        <v xml:space="preserve"> Deep Jandu</v>
      </c>
      <c r="P672" t="e">
        <f>_xlfn.TEXTBEFORE(_xlfn.TEXTAFTER(getmp3[[#This Row],[description]],CHAR(10)&amp;"Video:"),CHAR(10))</f>
        <v>#N/A</v>
      </c>
      <c r="Q672" s="1" t="e">
        <f>HYPERLINK(_xlfn.TEXTBEFORE(_xlfn.TEXTAFTER(getmp3[[#This Row],[description]],"YouTube Music:"),CHAR(10)))</f>
        <v>#N/A</v>
      </c>
      <c r="R672" s="1" t="e">
        <f>HYPERLINK(_xlfn.TEXTBEFORE(_xlfn.TEXTAFTER(getmp3[[#This Row],[description]],"Spotify:"),CHAR(10)))</f>
        <v>#N/A</v>
      </c>
      <c r="S672" s="1" t="e">
        <f>HYPERLINK(_xlfn.TEXTBEFORE(_xlfn.TEXTAFTER(getmp3[[#This Row],[description]],"Apple Music:"),CHAR(10)))</f>
        <v>#N/A</v>
      </c>
      <c r="T672" s="1" t="e">
        <f>HYPERLINK(_xlfn.TEXTBEFORE(_xlfn.TEXTAFTER(getmp3[[#This Row],[description]], "JioSaavn:"),CHAR(10)))</f>
        <v>#N/A</v>
      </c>
      <c r="U672" s="1" t="e">
        <f>HYPERLINK(_xlfn.TEXTBEFORE(_xlfn.TEXTAFTER(getmp3[[#This Row],[description]], "Instagram Reel:"),CHAR(10)))</f>
        <v>#N/A</v>
      </c>
    </row>
    <row r="673" spans="1:21" x14ac:dyDescent="0.3">
      <c r="A673" t="s">
        <v>11</v>
      </c>
      <c r="B673" t="s">
        <v>4774</v>
      </c>
      <c r="C673" t="s">
        <v>4775</v>
      </c>
      <c r="D673" t="s">
        <v>4773</v>
      </c>
      <c r="E673" t="s">
        <v>16</v>
      </c>
      <c r="F673" t="s">
        <v>908</v>
      </c>
      <c r="G673" t="s">
        <v>4777</v>
      </c>
      <c r="H673" t="s">
        <v>4778</v>
      </c>
      <c r="I673" t="s">
        <v>4779</v>
      </c>
      <c r="J673" t="str" cm="1">
        <f t="array" ref="J6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3" t="str">
        <f>_xlfn.TEXTBEFORE(getmp3[[#This Row],[Title]],{":","(","-"})</f>
        <v>GURI Feat Sukh</v>
      </c>
      <c r="L673" t="str">
        <f>_xlfn.TEXTBEFORE(_xlfn.TEXTAFTER(getmp3[[#This Row],[description]],{"Singer:","Artist:","Singer &amp; Lyrics:","Singer/Lyrics:","Singer -"}),CHAR(10))</f>
        <v xml:space="preserve"> Guri</v>
      </c>
      <c r="M673" t="str" cm="1">
        <f t="array" ref="M6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673" t="e">
        <f>_xlfn.TEXTBEFORE(_xlfn.TEXTAFTER(getmp3[[#This Row],[description]],"Composer:"),CHAR(10))</f>
        <v>#N/A</v>
      </c>
      <c r="O673" t="e">
        <f>_xlfn.TEXTBEFORE(_xlfn.TEXTAFTER(getmp3[[#This Row],[description]],CHAR(10)&amp;"Music :"),CHAR(10))</f>
        <v>#N/A</v>
      </c>
      <c r="P673" t="e">
        <f>_xlfn.TEXTBEFORE(_xlfn.TEXTAFTER(getmp3[[#This Row],[description]],CHAR(10)&amp;"Video:"),CHAR(10))</f>
        <v>#N/A</v>
      </c>
      <c r="Q673" s="1" t="e">
        <f>HYPERLINK(_xlfn.TEXTBEFORE(_xlfn.TEXTAFTER(getmp3[[#This Row],[description]],"YouTube Music:"),CHAR(10)))</f>
        <v>#N/A</v>
      </c>
      <c r="R673" s="1" t="e">
        <f>HYPERLINK(_xlfn.TEXTBEFORE(_xlfn.TEXTAFTER(getmp3[[#This Row],[description]],"Spotify:"),CHAR(10)))</f>
        <v>#N/A</v>
      </c>
      <c r="S673" s="1" t="e">
        <f>HYPERLINK(_xlfn.TEXTBEFORE(_xlfn.TEXTAFTER(getmp3[[#This Row],[description]],"Apple Music:"),CHAR(10)))</f>
        <v>#N/A</v>
      </c>
      <c r="T673" s="1" t="e">
        <f>HYPERLINK(_xlfn.TEXTBEFORE(_xlfn.TEXTAFTER(getmp3[[#This Row],[description]], "JioSaavn:"),CHAR(10)))</f>
        <v>#N/A</v>
      </c>
      <c r="U673" s="1" t="e">
        <f>HYPERLINK(_xlfn.TEXTBEFORE(_xlfn.TEXTAFTER(getmp3[[#This Row],[description]], "Instagram Reel:"),CHAR(10)))</f>
        <v>#N/A</v>
      </c>
    </row>
    <row r="674" spans="1:21" x14ac:dyDescent="0.3">
      <c r="A674" t="s">
        <v>11</v>
      </c>
      <c r="B674" t="s">
        <v>4781</v>
      </c>
      <c r="C674" t="s">
        <v>4782</v>
      </c>
      <c r="D674" t="s">
        <v>4780</v>
      </c>
      <c r="E674" t="s">
        <v>16</v>
      </c>
      <c r="F674" t="s">
        <v>214</v>
      </c>
      <c r="G674" t="s">
        <v>4784</v>
      </c>
      <c r="H674" t="s">
        <v>4785</v>
      </c>
      <c r="I674" t="s">
        <v>4786</v>
      </c>
      <c r="J674" t="str" cm="1">
        <f t="array" ref="J6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4" t="str">
        <f>_xlfn.TEXTBEFORE(getmp3[[#This Row],[Title]],{":","(","-"})</f>
        <v xml:space="preserve">Platinum </v>
      </c>
      <c r="L674" t="str">
        <f>_xlfn.TEXTBEFORE(_xlfn.TEXTAFTER(getmp3[[#This Row],[description]],{"Singer :","Artist:","Singer &amp; Lyrics:","Singer/Lyrics:","Singer"}),CHAR(10))</f>
        <v xml:space="preserve"> Hardeep Grewal, Gurlez Akhtar </v>
      </c>
      <c r="M674" t="str" cm="1">
        <f t="array" ref="M6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Hardeep Grewal</v>
      </c>
      <c r="N674" t="e">
        <f>_xlfn.TEXTBEFORE(_xlfn.TEXTAFTER(getmp3[[#This Row],[description]],"Composer:"),CHAR(10))</f>
        <v>#N/A</v>
      </c>
      <c r="O674" t="str">
        <f>_xlfn.TEXTBEFORE(_xlfn.TEXTAFTER(getmp3[[#This Row],[description]],CHAR(10)&amp;"Music :"),CHAR(10))</f>
        <v xml:space="preserve"> Proof</v>
      </c>
      <c r="P674" t="e">
        <f>_xlfn.TEXTBEFORE(_xlfn.TEXTAFTER(getmp3[[#This Row],[description]],CHAR(10)&amp;"Video:"),CHAR(10))</f>
        <v>#N/A</v>
      </c>
      <c r="Q674" s="1" t="e">
        <f>HYPERLINK(_xlfn.TEXTBEFORE(_xlfn.TEXTAFTER(getmp3[[#This Row],[description]],"YouTube Music:"),CHAR(10)))</f>
        <v>#N/A</v>
      </c>
      <c r="R674" s="1" t="e">
        <f>HYPERLINK(_xlfn.TEXTBEFORE(_xlfn.TEXTAFTER(getmp3[[#This Row],[description]],"Spotify:"),CHAR(10)))</f>
        <v>#N/A</v>
      </c>
      <c r="S674" s="1" t="e">
        <f>HYPERLINK(_xlfn.TEXTBEFORE(_xlfn.TEXTAFTER(getmp3[[#This Row],[description]],"Apple Music:"),CHAR(10)))</f>
        <v>#N/A</v>
      </c>
      <c r="T674" s="1" t="e">
        <f>HYPERLINK(_xlfn.TEXTBEFORE(_xlfn.TEXTAFTER(getmp3[[#This Row],[description]], "JioSaavn:"),CHAR(10)))</f>
        <v>#N/A</v>
      </c>
      <c r="U674" s="1" t="e">
        <f>HYPERLINK(_xlfn.TEXTBEFORE(_xlfn.TEXTAFTER(getmp3[[#This Row],[description]], "Instagram Reel:"),CHAR(10)))</f>
        <v>#N/A</v>
      </c>
    </row>
    <row r="675" spans="1:21" x14ac:dyDescent="0.3">
      <c r="A675" t="s">
        <v>11</v>
      </c>
      <c r="B675" t="s">
        <v>4788</v>
      </c>
      <c r="C675" t="s">
        <v>4789</v>
      </c>
      <c r="D675" t="s">
        <v>4787</v>
      </c>
      <c r="E675" t="s">
        <v>16</v>
      </c>
      <c r="F675" t="s">
        <v>246</v>
      </c>
      <c r="G675" t="s">
        <v>4791</v>
      </c>
      <c r="H675" t="s">
        <v>4792</v>
      </c>
      <c r="I675" t="s">
        <v>4793</v>
      </c>
      <c r="J675" t="str" cm="1">
        <f t="array" ref="J6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5" t="str">
        <f>_xlfn.TEXTBEFORE(getmp3[[#This Row],[Title]],{":","(","-"})</f>
        <v xml:space="preserve">Prada </v>
      </c>
      <c r="L675" t="str">
        <f>_xlfn.TEXTBEFORE(_xlfn.TEXTAFTER(getmp3[[#This Row],[description]],{"Singer :","Artist:","Singer &amp; Lyrics:","Singer/Lyrics:","Singer"}),CHAR(10))</f>
        <v xml:space="preserve"> Jass Manak</v>
      </c>
      <c r="M675" t="str" cm="1">
        <f t="array" ref="M6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75" t="e">
        <f>_xlfn.TEXTBEFORE(_xlfn.TEXTAFTER(getmp3[[#This Row],[description]],"Composer:"),CHAR(10))</f>
        <v>#N/A</v>
      </c>
      <c r="O675" t="str">
        <f>_xlfn.TEXTBEFORE(_xlfn.TEXTAFTER(getmp3[[#This Row],[description]],CHAR(10)&amp;"Music :"),CHAR(10))</f>
        <v xml:space="preserve"> Ar Deep</v>
      </c>
      <c r="P675" t="e">
        <f>_xlfn.TEXTBEFORE(_xlfn.TEXTAFTER(getmp3[[#This Row],[description]],CHAR(10)&amp;"Video:"),CHAR(10))</f>
        <v>#N/A</v>
      </c>
      <c r="Q675" s="1" t="e">
        <f>HYPERLINK(_xlfn.TEXTBEFORE(_xlfn.TEXTAFTER(getmp3[[#This Row],[description]],"YouTube Music:"),CHAR(10)))</f>
        <v>#N/A</v>
      </c>
      <c r="R675" s="1" t="e">
        <f>HYPERLINK(_xlfn.TEXTBEFORE(_xlfn.TEXTAFTER(getmp3[[#This Row],[description]],"Spotify:"),CHAR(10)))</f>
        <v>#N/A</v>
      </c>
      <c r="S675" s="1" t="e">
        <f>HYPERLINK(_xlfn.TEXTBEFORE(_xlfn.TEXTAFTER(getmp3[[#This Row],[description]],"Apple Music:"),CHAR(10)))</f>
        <v>#N/A</v>
      </c>
      <c r="T675" s="1" t="e">
        <f>HYPERLINK(_xlfn.TEXTBEFORE(_xlfn.TEXTAFTER(getmp3[[#This Row],[description]], "JioSaavn:"),CHAR(10)))</f>
        <v>#N/A</v>
      </c>
      <c r="U675" s="1" t="e">
        <f>HYPERLINK(_xlfn.TEXTBEFORE(_xlfn.TEXTAFTER(getmp3[[#This Row],[description]], "Instagram Reel:"),CHAR(10)))</f>
        <v>#N/A</v>
      </c>
    </row>
    <row r="676" spans="1:21" x14ac:dyDescent="0.3">
      <c r="A676" t="s">
        <v>11</v>
      </c>
      <c r="B676" t="s">
        <v>4795</v>
      </c>
      <c r="C676" t="s">
        <v>4796</v>
      </c>
      <c r="D676" t="s">
        <v>4794</v>
      </c>
      <c r="E676" t="s">
        <v>16</v>
      </c>
      <c r="F676" t="s">
        <v>214</v>
      </c>
      <c r="G676" t="s">
        <v>4798</v>
      </c>
      <c r="H676" t="s">
        <v>4799</v>
      </c>
      <c r="I676" t="s">
        <v>4800</v>
      </c>
      <c r="J676" t="str" cm="1">
        <f t="array" ref="J6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6" t="str">
        <f>_xlfn.TEXTBEFORE(getmp3[[#This Row],[Title]],{":","(","-"})</f>
        <v xml:space="preserve">BOMBSHELL </v>
      </c>
      <c r="L676" t="str">
        <f>_xlfn.TEXTBEFORE(_xlfn.TEXTAFTER(getmp3[[#This Row],[description]],{"Singer :","Artist:","Singer &amp; Lyrics:","Singer/Lyrics:","Singer"}),CHAR(10))</f>
        <v xml:space="preserve"> Taz</v>
      </c>
      <c r="M676" t="str" cm="1">
        <f t="array" ref="M6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Manraj Natt</v>
      </c>
      <c r="N676" t="e">
        <f>_xlfn.TEXTBEFORE(_xlfn.TEXTAFTER(getmp3[[#This Row],[description]],"Composer:"),CHAR(10))</f>
        <v>#N/A</v>
      </c>
      <c r="O676" t="str">
        <f>_xlfn.TEXTBEFORE(_xlfn.TEXTAFTER(getmp3[[#This Row],[description]],CHAR(10)&amp;"Music :"),CHAR(10))</f>
        <v xml:space="preserve"> Trendsetter</v>
      </c>
      <c r="P676" t="e">
        <f>_xlfn.TEXTBEFORE(_xlfn.TEXTAFTER(getmp3[[#This Row],[description]],CHAR(10)&amp;"Video:"),CHAR(10))</f>
        <v>#N/A</v>
      </c>
      <c r="Q676" s="1" t="e">
        <f>HYPERLINK(_xlfn.TEXTBEFORE(_xlfn.TEXTAFTER(getmp3[[#This Row],[description]],"YouTube Music:"),CHAR(10)))</f>
        <v>#N/A</v>
      </c>
      <c r="R676" s="1" t="e">
        <f>HYPERLINK(_xlfn.TEXTBEFORE(_xlfn.TEXTAFTER(getmp3[[#This Row],[description]],"Spotify:"),CHAR(10)))</f>
        <v>#N/A</v>
      </c>
      <c r="S676" s="1" t="e">
        <f>HYPERLINK(_xlfn.TEXTBEFORE(_xlfn.TEXTAFTER(getmp3[[#This Row],[description]],"Apple Music:"),CHAR(10)))</f>
        <v>#N/A</v>
      </c>
      <c r="T676" s="1" t="e">
        <f>HYPERLINK(_xlfn.TEXTBEFORE(_xlfn.TEXTAFTER(getmp3[[#This Row],[description]], "JioSaavn:"),CHAR(10)))</f>
        <v>#N/A</v>
      </c>
      <c r="U676" s="1" t="e">
        <f>HYPERLINK(_xlfn.TEXTBEFORE(_xlfn.TEXTAFTER(getmp3[[#This Row],[description]], "Instagram Reel:"),CHAR(10)))</f>
        <v>#N/A</v>
      </c>
    </row>
    <row r="677" spans="1:21" x14ac:dyDescent="0.3">
      <c r="A677" t="s">
        <v>11</v>
      </c>
      <c r="B677" t="s">
        <v>4802</v>
      </c>
      <c r="C677" t="s">
        <v>4803</v>
      </c>
      <c r="D677" t="s">
        <v>4801</v>
      </c>
      <c r="E677" t="s">
        <v>16</v>
      </c>
      <c r="F677" t="s">
        <v>3925</v>
      </c>
      <c r="G677" t="s">
        <v>4805</v>
      </c>
      <c r="H677" t="s">
        <v>4806</v>
      </c>
      <c r="I677" t="s">
        <v>4807</v>
      </c>
      <c r="J677" t="str" cm="1">
        <f t="array" ref="J6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7" t="str">
        <f>_xlfn.TEXTBEFORE(getmp3[[#This Row],[Title]],{":","(","-"})</f>
        <v xml:space="preserve">Khuda </v>
      </c>
      <c r="L677" t="str">
        <f>_xlfn.TEXTBEFORE(_xlfn.TEXTAFTER(getmp3[[#This Row],[description]],{"Singer :","Artist:","Singer &amp; Lyrics:","Singer/Lyrics:","Singer"}),CHAR(10))</f>
        <v xml:space="preserve"> Satbir Aujla</v>
      </c>
      <c r="M677" t="str" cm="1">
        <f t="array" ref="M67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77" t="e">
        <f>_xlfn.TEXTBEFORE(_xlfn.TEXTAFTER(getmp3[[#This Row],[description]],"Composer:"),CHAR(10))</f>
        <v>#N/A</v>
      </c>
      <c r="O677" t="str">
        <f>_xlfn.TEXTBEFORE(_xlfn.TEXTAFTER(getmp3[[#This Row],[description]],CHAR(10)&amp;"Music :"),CHAR(10))</f>
        <v xml:space="preserve"> Ranjit Oye</v>
      </c>
      <c r="P677" t="e">
        <f>_xlfn.TEXTBEFORE(_xlfn.TEXTAFTER(getmp3[[#This Row],[description]],CHAR(10)&amp;"Video:"),CHAR(10))</f>
        <v>#N/A</v>
      </c>
      <c r="Q677" s="1" t="e">
        <f>HYPERLINK(_xlfn.TEXTBEFORE(_xlfn.TEXTAFTER(getmp3[[#This Row],[description]],"YouTube Music:"),CHAR(10)))</f>
        <v>#N/A</v>
      </c>
      <c r="R677" s="1" t="e">
        <f>HYPERLINK(_xlfn.TEXTBEFORE(_xlfn.TEXTAFTER(getmp3[[#This Row],[description]],"Spotify:"),CHAR(10)))</f>
        <v>#N/A</v>
      </c>
      <c r="S677" s="1" t="e">
        <f>HYPERLINK(_xlfn.TEXTBEFORE(_xlfn.TEXTAFTER(getmp3[[#This Row],[description]],"Apple Music:"),CHAR(10)))</f>
        <v>#N/A</v>
      </c>
      <c r="T677" s="1" t="e">
        <f>HYPERLINK(_xlfn.TEXTBEFORE(_xlfn.TEXTAFTER(getmp3[[#This Row],[description]], "JioSaavn:"),CHAR(10)))</f>
        <v>#N/A</v>
      </c>
      <c r="U677" s="1" t="e">
        <f>HYPERLINK(_xlfn.TEXTBEFORE(_xlfn.TEXTAFTER(getmp3[[#This Row],[description]], "Instagram Reel:"),CHAR(10)))</f>
        <v>#N/A</v>
      </c>
    </row>
    <row r="678" spans="1:21" x14ac:dyDescent="0.3">
      <c r="A678" t="s">
        <v>11</v>
      </c>
      <c r="B678" t="s">
        <v>4809</v>
      </c>
      <c r="C678" t="s">
        <v>4810</v>
      </c>
      <c r="D678" t="s">
        <v>4808</v>
      </c>
      <c r="E678" t="s">
        <v>16</v>
      </c>
      <c r="F678" t="s">
        <v>4812</v>
      </c>
      <c r="G678" t="s">
        <v>4813</v>
      </c>
      <c r="H678" t="s">
        <v>4814</v>
      </c>
      <c r="I678" t="s">
        <v>679</v>
      </c>
      <c r="J678" t="str" cm="1">
        <f t="array" ref="J6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8" t="str">
        <f>_xlfn.TEXTBEFORE(getmp3[[#This Row],[Title]],{":","(","-"})</f>
        <v xml:space="preserve">Platinum </v>
      </c>
      <c r="L678" t="str">
        <f>_xlfn.TEXTBEFORE(_xlfn.TEXTAFTER(getmp3[[#This Row],[description]],{"Singer :","Artist:","Singer &amp; Lyrics:","Singer/Lyrics:","Singer"}),CHAR(10))</f>
        <v xml:space="preserve"> Hardeep Grewal, Gurlez Akhtar </v>
      </c>
      <c r="M678" t="str" cm="1">
        <f t="array" ref="M6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Hardeep Grewal</v>
      </c>
      <c r="N678" t="e">
        <f>_xlfn.TEXTBEFORE(_xlfn.TEXTAFTER(getmp3[[#This Row],[description]],"Composer:"),CHAR(10))</f>
        <v>#N/A</v>
      </c>
      <c r="O678" t="str">
        <f>_xlfn.TEXTBEFORE(_xlfn.TEXTAFTER(getmp3[[#This Row],[description]],CHAR(10)&amp;"Music :"),CHAR(10))</f>
        <v xml:space="preserve"> Proof</v>
      </c>
      <c r="P678" t="e">
        <f>_xlfn.TEXTBEFORE(_xlfn.TEXTAFTER(getmp3[[#This Row],[description]],CHAR(10)&amp;"Video:"),CHAR(10))</f>
        <v>#N/A</v>
      </c>
      <c r="Q678" s="1" t="e">
        <f>HYPERLINK(_xlfn.TEXTBEFORE(_xlfn.TEXTAFTER(getmp3[[#This Row],[description]],"YouTube Music:"),CHAR(10)))</f>
        <v>#N/A</v>
      </c>
      <c r="R678" s="1" t="e">
        <f>HYPERLINK(_xlfn.TEXTBEFORE(_xlfn.TEXTAFTER(getmp3[[#This Row],[description]],"Spotify:"),CHAR(10)))</f>
        <v>#N/A</v>
      </c>
      <c r="S678" s="1" t="e">
        <f>HYPERLINK(_xlfn.TEXTBEFORE(_xlfn.TEXTAFTER(getmp3[[#This Row],[description]],"Apple Music:"),CHAR(10)))</f>
        <v>#N/A</v>
      </c>
      <c r="T678" s="1" t="e">
        <f>HYPERLINK(_xlfn.TEXTBEFORE(_xlfn.TEXTAFTER(getmp3[[#This Row],[description]], "JioSaavn:"),CHAR(10)))</f>
        <v>#N/A</v>
      </c>
      <c r="U678" s="1" t="e">
        <f>HYPERLINK(_xlfn.TEXTBEFORE(_xlfn.TEXTAFTER(getmp3[[#This Row],[description]], "Instagram Reel:"),CHAR(10)))</f>
        <v>#N/A</v>
      </c>
    </row>
    <row r="679" spans="1:21" x14ac:dyDescent="0.3">
      <c r="A679" t="s">
        <v>11</v>
      </c>
      <c r="B679" t="s">
        <v>4816</v>
      </c>
      <c r="C679" t="s">
        <v>4817</v>
      </c>
      <c r="D679" t="s">
        <v>4815</v>
      </c>
      <c r="E679" t="s">
        <v>16</v>
      </c>
      <c r="F679" t="s">
        <v>818</v>
      </c>
      <c r="G679" t="s">
        <v>4819</v>
      </c>
      <c r="H679" t="s">
        <v>4820</v>
      </c>
      <c r="I679" t="s">
        <v>4821</v>
      </c>
      <c r="J679" t="str" cm="1">
        <f t="array" ref="J6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79" t="str">
        <f>_xlfn.TEXTBEFORE(getmp3[[#This Row],[Title]],{":","(","-"})</f>
        <v xml:space="preserve">Dil Vich Vassdi </v>
      </c>
      <c r="L679" t="str">
        <f>_xlfn.TEXTBEFORE(_xlfn.TEXTAFTER(getmp3[[#This Row],[description]],{"Singer :","Artist:","Singer &amp; Lyrics:","Singer/Lyrics:","Singer"}),CHAR(10))</f>
        <v xml:space="preserve"> Harinder Samra </v>
      </c>
      <c r="M679" t="str" cm="1">
        <f t="array" ref="M6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Harinder Samra</v>
      </c>
      <c r="N679" t="e">
        <f>_xlfn.TEXTBEFORE(_xlfn.TEXTAFTER(getmp3[[#This Row],[description]],"Composer:"),CHAR(10))</f>
        <v>#N/A</v>
      </c>
      <c r="O679" t="str">
        <f>_xlfn.TEXTBEFORE(_xlfn.TEXTAFTER(getmp3[[#This Row],[description]],CHAR(10)&amp;"Music :"),CHAR(10))</f>
        <v xml:space="preserve"> DreamBoy</v>
      </c>
      <c r="P679" t="e">
        <f>_xlfn.TEXTBEFORE(_xlfn.TEXTAFTER(getmp3[[#This Row],[description]],CHAR(10)&amp;"Video:"),CHAR(10))</f>
        <v>#N/A</v>
      </c>
      <c r="Q679" s="1" t="e">
        <f>HYPERLINK(_xlfn.TEXTBEFORE(_xlfn.TEXTAFTER(getmp3[[#This Row],[description]],"YouTube Music:"),CHAR(10)))</f>
        <v>#N/A</v>
      </c>
      <c r="R679" s="1" t="e">
        <f>HYPERLINK(_xlfn.TEXTBEFORE(_xlfn.TEXTAFTER(getmp3[[#This Row],[description]],"Spotify:"),CHAR(10)))</f>
        <v>#N/A</v>
      </c>
      <c r="S679" s="1" t="e">
        <f>HYPERLINK(_xlfn.TEXTBEFORE(_xlfn.TEXTAFTER(getmp3[[#This Row],[description]],"Apple Music:"),CHAR(10)))</f>
        <v>#N/A</v>
      </c>
      <c r="T679" s="1" t="e">
        <f>HYPERLINK(_xlfn.TEXTBEFORE(_xlfn.TEXTAFTER(getmp3[[#This Row],[description]], "JioSaavn:"),CHAR(10)))</f>
        <v>#N/A</v>
      </c>
      <c r="U679" s="1" t="e">
        <f>HYPERLINK(_xlfn.TEXTBEFORE(_xlfn.TEXTAFTER(getmp3[[#This Row],[description]], "Instagram Reel:"),CHAR(10)))</f>
        <v>#N/A</v>
      </c>
    </row>
    <row r="680" spans="1:21" hidden="1" x14ac:dyDescent="0.3">
      <c r="A680" t="s">
        <v>11</v>
      </c>
      <c r="B680" t="s">
        <v>4823</v>
      </c>
      <c r="C680" t="s">
        <v>4824</v>
      </c>
      <c r="D680" t="s">
        <v>4822</v>
      </c>
      <c r="E680" t="s">
        <v>16</v>
      </c>
      <c r="F680" t="s">
        <v>41</v>
      </c>
      <c r="G680" t="s">
        <v>4826</v>
      </c>
      <c r="H680" t="s">
        <v>4827</v>
      </c>
      <c r="I680" t="s">
        <v>4828</v>
      </c>
      <c r="J680" t="str" cm="1">
        <f t="array" ref="J6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0" t="str">
        <f>_xlfn.TEXTBEFORE(getmp3[[#This Row],[Title]],{":","(","-"})</f>
        <v xml:space="preserve">Bandook </v>
      </c>
      <c r="L680" t="str">
        <f>_xlfn.TEXTBEFORE(_xlfn.TEXTAFTER(getmp3[[#This Row],[description]],{"Singer:","Artist:","Singer &amp; Lyrics:","Singer/Lyrics:","Singer"}),CHAR(10))</f>
        <v xml:space="preserve"> Jass Manak </v>
      </c>
      <c r="M680" t="str" cm="1">
        <f t="array" ref="M68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80" t="str">
        <f>_xlfn.TEXTBEFORE(_xlfn.TEXTAFTER(getmp3[[#This Row],[description]],"Composer:"),CHAR(10))</f>
        <v xml:space="preserve"> Jass Manak </v>
      </c>
      <c r="O680" t="str">
        <f>_xlfn.TEXTBEFORE(_xlfn.TEXTAFTER(getmp3[[#This Row],[description]],CHAR(10)&amp;"Music:"),CHAR(10))</f>
        <v xml:space="preserve"> Game Changerz</v>
      </c>
      <c r="P680" t="e">
        <f>_xlfn.TEXTBEFORE(_xlfn.TEXTAFTER(getmp3[[#This Row],[description]],CHAR(10)&amp;"Video:"),CHAR(10))</f>
        <v>#N/A</v>
      </c>
      <c r="Q680" s="1" t="e">
        <f>HYPERLINK(_xlfn.TEXTBEFORE(_xlfn.TEXTAFTER(getmp3[[#This Row],[description]],"YouTube Music:"),CHAR(10)))</f>
        <v>#N/A</v>
      </c>
      <c r="R680" s="1" t="e">
        <f>HYPERLINK(_xlfn.TEXTBEFORE(_xlfn.TEXTAFTER(getmp3[[#This Row],[description]],"Spotify:"),CHAR(10)))</f>
        <v>#N/A</v>
      </c>
      <c r="S680" s="1" t="e">
        <f>HYPERLINK(_xlfn.TEXTBEFORE(_xlfn.TEXTAFTER(getmp3[[#This Row],[description]],"Apple Music:"),CHAR(10)))</f>
        <v>#N/A</v>
      </c>
      <c r="T680" s="1" t="e">
        <f>HYPERLINK(_xlfn.TEXTBEFORE(_xlfn.TEXTAFTER(getmp3[[#This Row],[description]], "JioSaavn:"),CHAR(10)))</f>
        <v>#N/A</v>
      </c>
      <c r="U680" s="1" t="e">
        <f>HYPERLINK(_xlfn.TEXTBEFORE(_xlfn.TEXTAFTER(getmp3[[#This Row],[description]], "Instagram Reel:"),CHAR(10)))</f>
        <v>#N/A</v>
      </c>
    </row>
    <row r="681" spans="1:21" x14ac:dyDescent="0.3">
      <c r="A681" t="s">
        <v>11</v>
      </c>
      <c r="B681" t="s">
        <v>4830</v>
      </c>
      <c r="C681" t="s">
        <v>4831</v>
      </c>
      <c r="D681" t="s">
        <v>4829</v>
      </c>
      <c r="E681" t="s">
        <v>16</v>
      </c>
      <c r="F681" t="s">
        <v>1168</v>
      </c>
      <c r="G681" t="s">
        <v>4833</v>
      </c>
      <c r="H681" t="s">
        <v>4834</v>
      </c>
      <c r="I681" t="s">
        <v>4835</v>
      </c>
      <c r="J681" t="str" cm="1">
        <f t="array" ref="J6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1" t="str">
        <f>_xlfn.TEXTBEFORE(getmp3[[#This Row],[Title]],{":","(","-"})</f>
        <v xml:space="preserve">Jigriaa Yaara </v>
      </c>
      <c r="L681" t="str">
        <f>_xlfn.TEXTBEFORE(_xlfn.TEXTAFTER(getmp3[[#This Row],[description]],{"Singer :","Artist:","Singer &amp; Lyrics:","Singer/Lyrics:","Singer"}),CHAR(10))</f>
        <v xml:space="preserve"> Jimmy Kaler, Shipra Goyal </v>
      </c>
      <c r="M681" t="str" cm="1">
        <f t="array" ref="M6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Jimmy Kaler</v>
      </c>
      <c r="N681" t="e">
        <f>_xlfn.TEXTBEFORE(_xlfn.TEXTAFTER(getmp3[[#This Row],[description]],"Composer:"),CHAR(10))</f>
        <v>#N/A</v>
      </c>
      <c r="O681" t="str">
        <f>_xlfn.TEXTBEFORE(_xlfn.TEXTAFTER(getmp3[[#This Row],[description]],CHAR(10)&amp;"Music :"),CHAR(10))</f>
        <v xml:space="preserve"> Rox-A ( https://www.instagram.com/rox_a_official/)  </v>
      </c>
      <c r="P681" t="e">
        <f>_xlfn.TEXTBEFORE(_xlfn.TEXTAFTER(getmp3[[#This Row],[description]],CHAR(10)&amp;"Video:"),CHAR(10))</f>
        <v>#N/A</v>
      </c>
      <c r="Q681" s="1" t="e">
        <f>HYPERLINK(_xlfn.TEXTBEFORE(_xlfn.TEXTAFTER(getmp3[[#This Row],[description]],"YouTube Music:"),CHAR(10)))</f>
        <v>#N/A</v>
      </c>
      <c r="R681" s="1" t="e">
        <f>HYPERLINK(_xlfn.TEXTBEFORE(_xlfn.TEXTAFTER(getmp3[[#This Row],[description]],"Spotify:"),CHAR(10)))</f>
        <v>#N/A</v>
      </c>
      <c r="S681" s="1" t="e">
        <f>HYPERLINK(_xlfn.TEXTBEFORE(_xlfn.TEXTAFTER(getmp3[[#This Row],[description]],"Apple Music:"),CHAR(10)))</f>
        <v>#N/A</v>
      </c>
      <c r="T681" s="1" t="e">
        <f>HYPERLINK(_xlfn.TEXTBEFORE(_xlfn.TEXTAFTER(getmp3[[#This Row],[description]], "JioSaavn:"),CHAR(10)))</f>
        <v>#N/A</v>
      </c>
      <c r="U681" s="1" t="e">
        <f>HYPERLINK(_xlfn.TEXTBEFORE(_xlfn.TEXTAFTER(getmp3[[#This Row],[description]], "Instagram Reel:"),CHAR(10)))</f>
        <v>#N/A</v>
      </c>
    </row>
    <row r="682" spans="1:21" x14ac:dyDescent="0.3">
      <c r="A682" t="s">
        <v>11</v>
      </c>
      <c r="B682" t="s">
        <v>4837</v>
      </c>
      <c r="C682" t="s">
        <v>4838</v>
      </c>
      <c r="D682" t="s">
        <v>4836</v>
      </c>
      <c r="E682" t="s">
        <v>16</v>
      </c>
      <c r="F682" t="s">
        <v>230</v>
      </c>
      <c r="G682" t="s">
        <v>4840</v>
      </c>
      <c r="H682" t="s">
        <v>2565</v>
      </c>
      <c r="I682" t="s">
        <v>4841</v>
      </c>
      <c r="J682" t="str" cm="1">
        <f t="array" ref="J6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2" t="str">
        <f>_xlfn.TEXTBEFORE(getmp3[[#This Row],[Title]],{":","(","-"})</f>
        <v xml:space="preserve">Pyar  Nai Karde Yaara  </v>
      </c>
      <c r="L682" t="str">
        <f>_xlfn.TEXTBEFORE(_xlfn.TEXTAFTER(getmp3[[#This Row],[description]],{"Singer :","Artist:","Singer &amp; Lyrics:","Singer/Lyrics:","Singer"}),CHAR(10))</f>
        <v xml:space="preserve"> Kevin Sidhu , Afsaana Khan</v>
      </c>
      <c r="M682" t="str" cm="1">
        <f t="array" ref="M6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 Nait</v>
      </c>
      <c r="N682" t="e">
        <f>_xlfn.TEXTBEFORE(_xlfn.TEXTAFTER(getmp3[[#This Row],[description]],"Composer:"),CHAR(10))</f>
        <v>#N/A</v>
      </c>
      <c r="O682" t="str">
        <f>_xlfn.TEXTBEFORE(_xlfn.TEXTAFTER(getmp3[[#This Row],[description]],CHAR(10)&amp;"Music :"),CHAR(10))</f>
        <v xml:space="preserve"> Rish</v>
      </c>
      <c r="P682" t="e">
        <f>_xlfn.TEXTBEFORE(_xlfn.TEXTAFTER(getmp3[[#This Row],[description]],CHAR(10)&amp;"Video:"),CHAR(10))</f>
        <v>#N/A</v>
      </c>
      <c r="Q682" s="1" t="e">
        <f>HYPERLINK(_xlfn.TEXTBEFORE(_xlfn.TEXTAFTER(getmp3[[#This Row],[description]],"YouTube Music:"),CHAR(10)))</f>
        <v>#N/A</v>
      </c>
      <c r="R682" s="1" t="e">
        <f>HYPERLINK(_xlfn.TEXTBEFORE(_xlfn.TEXTAFTER(getmp3[[#This Row],[description]],"Spotify:"),CHAR(10)))</f>
        <v>#N/A</v>
      </c>
      <c r="S682" s="1" t="e">
        <f>HYPERLINK(_xlfn.TEXTBEFORE(_xlfn.TEXTAFTER(getmp3[[#This Row],[description]],"Apple Music:"),CHAR(10)))</f>
        <v>#N/A</v>
      </c>
      <c r="T682" s="1" t="e">
        <f>HYPERLINK(_xlfn.TEXTBEFORE(_xlfn.TEXTAFTER(getmp3[[#This Row],[description]], "JioSaavn:"),CHAR(10)))</f>
        <v>#N/A</v>
      </c>
      <c r="U682" s="1" t="e">
        <f>HYPERLINK(_xlfn.TEXTBEFORE(_xlfn.TEXTAFTER(getmp3[[#This Row],[description]], "Instagram Reel:"),CHAR(10)))</f>
        <v>#N/A</v>
      </c>
    </row>
    <row r="683" spans="1:21" x14ac:dyDescent="0.3">
      <c r="A683" t="s">
        <v>11</v>
      </c>
      <c r="B683" t="s">
        <v>4843</v>
      </c>
      <c r="C683" t="s">
        <v>4844</v>
      </c>
      <c r="D683" t="s">
        <v>4842</v>
      </c>
      <c r="E683" t="s">
        <v>16</v>
      </c>
      <c r="F683" t="s">
        <v>1092</v>
      </c>
      <c r="G683" t="s">
        <v>4846</v>
      </c>
      <c r="H683" t="s">
        <v>4847</v>
      </c>
      <c r="I683" t="s">
        <v>4848</v>
      </c>
      <c r="J683" t="str" cm="1">
        <f t="array" ref="J6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3" t="str">
        <f>_xlfn.TEXTBEFORE(getmp3[[#This Row],[Title]],{":","(","-"})</f>
        <v xml:space="preserve">Duniya Ton Wakh </v>
      </c>
      <c r="L683" t="str">
        <f>_xlfn.TEXTBEFORE(_xlfn.TEXTAFTER(getmp3[[#This Row],[description]],{"Singer :","Artist:","Singer &amp; Lyrics:","Singer/Lyrics:","Singer"}),CHAR(10))</f>
        <v xml:space="preserve"> Rammy Gill</v>
      </c>
      <c r="M683" t="str" cm="1">
        <f t="array" ref="M6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683" t="e">
        <f>_xlfn.TEXTBEFORE(_xlfn.TEXTAFTER(getmp3[[#This Row],[description]],"Composer:"),CHAR(10))</f>
        <v>#N/A</v>
      </c>
      <c r="O683" t="str">
        <f>_xlfn.TEXTBEFORE(_xlfn.TEXTAFTER(getmp3[[#This Row],[description]],CHAR(10)&amp;"Music :"),CHAR(10))</f>
        <v xml:space="preserve"> Game Changerz</v>
      </c>
      <c r="P683" t="e">
        <f>_xlfn.TEXTBEFORE(_xlfn.TEXTAFTER(getmp3[[#This Row],[description]],CHAR(10)&amp;"Video:"),CHAR(10))</f>
        <v>#N/A</v>
      </c>
      <c r="Q683" s="1" t="e">
        <f>HYPERLINK(_xlfn.TEXTBEFORE(_xlfn.TEXTAFTER(getmp3[[#This Row],[description]],"YouTube Music:"),CHAR(10)))</f>
        <v>#N/A</v>
      </c>
      <c r="R683" s="1" t="e">
        <f>HYPERLINK(_xlfn.TEXTBEFORE(_xlfn.TEXTAFTER(getmp3[[#This Row],[description]],"Spotify:"),CHAR(10)))</f>
        <v>#N/A</v>
      </c>
      <c r="S683" s="1" t="e">
        <f>HYPERLINK(_xlfn.TEXTBEFORE(_xlfn.TEXTAFTER(getmp3[[#This Row],[description]],"Apple Music:"),CHAR(10)))</f>
        <v>#N/A</v>
      </c>
      <c r="T683" s="1" t="e">
        <f>HYPERLINK(_xlfn.TEXTBEFORE(_xlfn.TEXTAFTER(getmp3[[#This Row],[description]], "JioSaavn:"),CHAR(10)))</f>
        <v>#N/A</v>
      </c>
      <c r="U683" s="1" t="e">
        <f>HYPERLINK(_xlfn.TEXTBEFORE(_xlfn.TEXTAFTER(getmp3[[#This Row],[description]], "Instagram Reel:"),CHAR(10)))</f>
        <v>#N/A</v>
      </c>
    </row>
    <row r="684" spans="1:21" x14ac:dyDescent="0.3">
      <c r="A684" t="s">
        <v>11</v>
      </c>
      <c r="B684" t="s">
        <v>4850</v>
      </c>
      <c r="C684" t="s">
        <v>4851</v>
      </c>
      <c r="D684" t="s">
        <v>4849</v>
      </c>
      <c r="E684" t="s">
        <v>16</v>
      </c>
      <c r="F684" t="s">
        <v>4453</v>
      </c>
      <c r="G684" t="s">
        <v>4853</v>
      </c>
      <c r="H684" t="s">
        <v>4854</v>
      </c>
      <c r="I684" t="s">
        <v>4855</v>
      </c>
      <c r="J684" t="str" cm="1">
        <f t="array" ref="J6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4" t="str">
        <f>_xlfn.TEXTBEFORE(getmp3[[#This Row],[Title]],{":","(","-"})</f>
        <v xml:space="preserve">Jigriaa Yaara </v>
      </c>
      <c r="L684" t="str">
        <f>_xlfn.TEXTBEFORE(_xlfn.TEXTAFTER(getmp3[[#This Row],[description]],{"Singer :","Artist:","Singer &amp; Lyrics:","Singer/Lyrics:","Singer"}),CHAR(10))</f>
        <v xml:space="preserve"> Jimmy Kaler, Shipra Goyal </v>
      </c>
      <c r="M684" t="str" cm="1">
        <f t="array" ref="M6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84" t="e">
        <f>_xlfn.TEXTBEFORE(_xlfn.TEXTAFTER(getmp3[[#This Row],[description]],"Composer:"),CHAR(10))</f>
        <v>#N/A</v>
      </c>
      <c r="O684" t="str">
        <f>_xlfn.TEXTBEFORE(_xlfn.TEXTAFTER(getmp3[[#This Row],[description]],CHAR(10)&amp;"Music :"),CHAR(10))</f>
        <v xml:space="preserve"> Rox-A</v>
      </c>
      <c r="P684" t="e">
        <f>_xlfn.TEXTBEFORE(_xlfn.TEXTAFTER(getmp3[[#This Row],[description]],CHAR(10)&amp;"Video:"),CHAR(10))</f>
        <v>#N/A</v>
      </c>
      <c r="Q684" s="1" t="e">
        <f>HYPERLINK(_xlfn.TEXTBEFORE(_xlfn.TEXTAFTER(getmp3[[#This Row],[description]],"YouTube Music:"),CHAR(10)))</f>
        <v>#N/A</v>
      </c>
      <c r="R684" s="1" t="e">
        <f>HYPERLINK(_xlfn.TEXTBEFORE(_xlfn.TEXTAFTER(getmp3[[#This Row],[description]],"Spotify:"),CHAR(10)))</f>
        <v>#N/A</v>
      </c>
      <c r="S684" s="1" t="e">
        <f>HYPERLINK(_xlfn.TEXTBEFORE(_xlfn.TEXTAFTER(getmp3[[#This Row],[description]],"Apple Music:"),CHAR(10)))</f>
        <v>#N/A</v>
      </c>
      <c r="T684" s="1" t="e">
        <f>HYPERLINK(_xlfn.TEXTBEFORE(_xlfn.TEXTAFTER(getmp3[[#This Row],[description]], "JioSaavn:"),CHAR(10)))</f>
        <v>#N/A</v>
      </c>
      <c r="U684" s="1" t="e">
        <f>HYPERLINK(_xlfn.TEXTBEFORE(_xlfn.TEXTAFTER(getmp3[[#This Row],[description]], "Instagram Reel:"),CHAR(10)))</f>
        <v>#N/A</v>
      </c>
    </row>
    <row r="685" spans="1:21" x14ac:dyDescent="0.3">
      <c r="A685" t="s">
        <v>11</v>
      </c>
      <c r="B685" t="s">
        <v>4857</v>
      </c>
      <c r="C685" t="s">
        <v>4858</v>
      </c>
      <c r="D685" t="s">
        <v>4856</v>
      </c>
      <c r="E685" t="s">
        <v>16</v>
      </c>
      <c r="F685" t="s">
        <v>4587</v>
      </c>
      <c r="G685" t="s">
        <v>4860</v>
      </c>
      <c r="H685" t="s">
        <v>4861</v>
      </c>
      <c r="I685" t="s">
        <v>4862</v>
      </c>
      <c r="J685" t="str" cm="1">
        <f t="array" ref="J6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685" t="str">
        <f>_xlfn.TEXTBEFORE(getmp3[[#This Row],[Title]],{":","(","-"})</f>
        <v xml:space="preserve">SIKANDER 2 </v>
      </c>
      <c r="L685" t="e">
        <f>_xlfn.TEXTBEFORE(_xlfn.TEXTAFTER(getmp3[[#This Row],[description]],{"Singer:","Artist:","Singer &amp; Lyrics:","Singer/Lyrics:","Singer"}),CHAR(10))</f>
        <v>#N/A</v>
      </c>
      <c r="M685" t="str" cm="1">
        <f t="array" ref="M6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85" t="e">
        <f>_xlfn.TEXTBEFORE(_xlfn.TEXTAFTER(getmp3[[#This Row],[description]],"Composer:"),CHAR(10))</f>
        <v>#N/A</v>
      </c>
      <c r="O685" t="e">
        <f>_xlfn.TEXTBEFORE(_xlfn.TEXTAFTER(getmp3[[#This Row],[description]],CHAR(10)&amp;"Music :"),CHAR(10))</f>
        <v>#N/A</v>
      </c>
      <c r="P685" t="e">
        <f>_xlfn.TEXTBEFORE(_xlfn.TEXTAFTER(getmp3[[#This Row],[description]],CHAR(10)&amp;"Video:"),CHAR(10))</f>
        <v>#N/A</v>
      </c>
      <c r="Q685" s="1" t="e">
        <f>HYPERLINK(_xlfn.TEXTBEFORE(_xlfn.TEXTAFTER(getmp3[[#This Row],[description]],"YouTube Music:"),CHAR(10)))</f>
        <v>#N/A</v>
      </c>
      <c r="R685" s="1" t="e">
        <f>HYPERLINK(_xlfn.TEXTBEFORE(_xlfn.TEXTAFTER(getmp3[[#This Row],[description]],"Spotify:"),CHAR(10)))</f>
        <v>#N/A</v>
      </c>
      <c r="S685" s="1" t="e">
        <f>HYPERLINK(_xlfn.TEXTBEFORE(_xlfn.TEXTAFTER(getmp3[[#This Row],[description]],"Apple Music:"),CHAR(10)))</f>
        <v>#N/A</v>
      </c>
      <c r="T685" s="1" t="e">
        <f>HYPERLINK(_xlfn.TEXTBEFORE(_xlfn.TEXTAFTER(getmp3[[#This Row],[description]], "JioSaavn:"),CHAR(10)))</f>
        <v>#N/A</v>
      </c>
      <c r="U685" s="1" t="e">
        <f>HYPERLINK(_xlfn.TEXTBEFORE(_xlfn.TEXTAFTER(getmp3[[#This Row],[description]], "Instagram Reel:"),CHAR(10)))</f>
        <v>#N/A</v>
      </c>
    </row>
    <row r="686" spans="1:21" x14ac:dyDescent="0.3">
      <c r="A686" t="s">
        <v>11</v>
      </c>
      <c r="B686" t="s">
        <v>4864</v>
      </c>
      <c r="C686" t="s">
        <v>4865</v>
      </c>
      <c r="D686" t="s">
        <v>4863</v>
      </c>
      <c r="E686" t="s">
        <v>16</v>
      </c>
      <c r="F686" t="s">
        <v>738</v>
      </c>
      <c r="G686" t="s">
        <v>4867</v>
      </c>
      <c r="H686" t="s">
        <v>4868</v>
      </c>
      <c r="I686" t="s">
        <v>4869</v>
      </c>
      <c r="J686" t="str" cm="1">
        <f t="array" ref="J6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6" t="str">
        <f>_xlfn.TEXTBEFORE(getmp3[[#This Row],[Title]],{":","(","-"})</f>
        <v xml:space="preserve">Peak </v>
      </c>
      <c r="L686" t="str">
        <f>_xlfn.TEXTBEFORE(_xlfn.TEXTAFTER(getmp3[[#This Row],[description]],{"Singer :","Artist:","Singer &amp; Lyrics:","Singer/Lyrics:","Singer"}),CHAR(10))</f>
        <v xml:space="preserve"> Bobby Sandhu</v>
      </c>
      <c r="M686" t="str" cm="1">
        <f t="array" ref="M6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Dhillon</v>
      </c>
      <c r="N686" t="e">
        <f>_xlfn.TEXTBEFORE(_xlfn.TEXTAFTER(getmp3[[#This Row],[description]],"Composer:"),CHAR(10))</f>
        <v>#N/A</v>
      </c>
      <c r="O686" t="str">
        <f>_xlfn.TEXTBEFORE(_xlfn.TEXTAFTER(getmp3[[#This Row],[description]],CHAR(10)&amp;"Music :"),CHAR(10))</f>
        <v xml:space="preserve"> Snappy</v>
      </c>
      <c r="P686" t="e">
        <f>_xlfn.TEXTBEFORE(_xlfn.TEXTAFTER(getmp3[[#This Row],[description]],CHAR(10)&amp;"Video:"),CHAR(10))</f>
        <v>#N/A</v>
      </c>
      <c r="Q686" s="1" t="e">
        <f>HYPERLINK(_xlfn.TEXTBEFORE(_xlfn.TEXTAFTER(getmp3[[#This Row],[description]],"YouTube Music:"),CHAR(10)))</f>
        <v>#N/A</v>
      </c>
      <c r="R686" s="1" t="e">
        <f>HYPERLINK(_xlfn.TEXTBEFORE(_xlfn.TEXTAFTER(getmp3[[#This Row],[description]],"Spotify:"),CHAR(10)))</f>
        <v>#N/A</v>
      </c>
      <c r="S686" s="1" t="e">
        <f>HYPERLINK(_xlfn.TEXTBEFORE(_xlfn.TEXTAFTER(getmp3[[#This Row],[description]],"Apple Music:"),CHAR(10)))</f>
        <v>#N/A</v>
      </c>
      <c r="T686" s="1" t="e">
        <f>HYPERLINK(_xlfn.TEXTBEFORE(_xlfn.TEXTAFTER(getmp3[[#This Row],[description]], "JioSaavn:"),CHAR(10)))</f>
        <v>#N/A</v>
      </c>
      <c r="U686" s="1" t="e">
        <f>HYPERLINK(_xlfn.TEXTBEFORE(_xlfn.TEXTAFTER(getmp3[[#This Row],[description]], "Instagram Reel:"),CHAR(10)))</f>
        <v>#N/A</v>
      </c>
    </row>
    <row r="687" spans="1:21" x14ac:dyDescent="0.3">
      <c r="A687" t="s">
        <v>11</v>
      </c>
      <c r="B687" t="s">
        <v>4871</v>
      </c>
      <c r="C687" t="s">
        <v>4872</v>
      </c>
      <c r="D687" t="s">
        <v>4870</v>
      </c>
      <c r="E687" t="s">
        <v>16</v>
      </c>
      <c r="F687" t="s">
        <v>377</v>
      </c>
      <c r="G687" t="s">
        <v>4874</v>
      </c>
      <c r="H687" t="s">
        <v>4875</v>
      </c>
      <c r="I687" t="s">
        <v>2566</v>
      </c>
      <c r="J687" t="str" cm="1">
        <f t="array" ref="J6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7" t="str">
        <f>_xlfn.TEXTBEFORE(getmp3[[#This Row],[Title]],{":","(","-"})</f>
        <v xml:space="preserve">Ross </v>
      </c>
      <c r="L687" t="str">
        <f>_xlfn.TEXTBEFORE(_xlfn.TEXTAFTER(getmp3[[#This Row],[description]],{"Singer :","Artist:","Singer &amp; Lyrics:","Singer/Lyrics:","Singer"}),CHAR(10))</f>
        <v xml:space="preserve"> Karaj Randhawa</v>
      </c>
      <c r="M687" t="str" cm="1">
        <f t="array" ref="M6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687" t="e">
        <f>_xlfn.TEXTBEFORE(_xlfn.TEXTAFTER(getmp3[[#This Row],[description]],"Composer:"),CHAR(10))</f>
        <v>#N/A</v>
      </c>
      <c r="O687" t="str">
        <f>_xlfn.TEXTBEFORE(_xlfn.TEXTAFTER(getmp3[[#This Row],[description]],CHAR(10)&amp;"Music :"),CHAR(10))</f>
        <v xml:space="preserve"> Akash Jandu</v>
      </c>
      <c r="P687" t="e">
        <f>_xlfn.TEXTBEFORE(_xlfn.TEXTAFTER(getmp3[[#This Row],[description]],CHAR(10)&amp;"Video:"),CHAR(10))</f>
        <v>#N/A</v>
      </c>
      <c r="Q687" s="1" t="e">
        <f>HYPERLINK(_xlfn.TEXTBEFORE(_xlfn.TEXTAFTER(getmp3[[#This Row],[description]],"YouTube Music:"),CHAR(10)))</f>
        <v>#N/A</v>
      </c>
      <c r="R687" s="1" t="e">
        <f>HYPERLINK(_xlfn.TEXTBEFORE(_xlfn.TEXTAFTER(getmp3[[#This Row],[description]],"Spotify:"),CHAR(10)))</f>
        <v>#N/A</v>
      </c>
      <c r="S687" s="1" t="e">
        <f>HYPERLINK(_xlfn.TEXTBEFORE(_xlfn.TEXTAFTER(getmp3[[#This Row],[description]],"Apple Music:"),CHAR(10)))</f>
        <v>#N/A</v>
      </c>
      <c r="T687" s="1" t="e">
        <f>HYPERLINK(_xlfn.TEXTBEFORE(_xlfn.TEXTAFTER(getmp3[[#This Row],[description]], "JioSaavn:"),CHAR(10)))</f>
        <v>#N/A</v>
      </c>
      <c r="U687" s="1" t="e">
        <f>HYPERLINK(_xlfn.TEXTBEFORE(_xlfn.TEXTAFTER(getmp3[[#This Row],[description]], "Instagram Reel:"),CHAR(10)))</f>
        <v>#N/A</v>
      </c>
    </row>
    <row r="688" spans="1:21" x14ac:dyDescent="0.3">
      <c r="A688" t="s">
        <v>11</v>
      </c>
      <c r="B688" t="s">
        <v>4877</v>
      </c>
      <c r="C688" t="s">
        <v>4878</v>
      </c>
      <c r="D688" t="s">
        <v>4876</v>
      </c>
      <c r="E688" t="s">
        <v>16</v>
      </c>
      <c r="F688" t="s">
        <v>4880</v>
      </c>
      <c r="G688" t="s">
        <v>4881</v>
      </c>
      <c r="H688" t="s">
        <v>4882</v>
      </c>
      <c r="I688" t="s">
        <v>4883</v>
      </c>
      <c r="J688" t="str" cm="1">
        <f t="array" ref="J6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8" t="str">
        <f>_xlfn.TEXTBEFORE(getmp3[[#This Row],[Title]],{":","(","-"})</f>
        <v xml:space="preserve">Tibbeyan Ala Jatt </v>
      </c>
      <c r="L688" t="str">
        <f>_xlfn.TEXTBEFORE(_xlfn.TEXTAFTER(getmp3[[#This Row],[description]],{"Singer :","Artist:","Singer &amp; Lyrics:","Singer/Lyrics:","Singer"}),CHAR(10))</f>
        <v xml:space="preserve"> Harf Cheema, Gurlez Akhtar</v>
      </c>
      <c r="M688" t="str" cm="1">
        <f t="array" ref="M6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88" t="e">
        <f>_xlfn.TEXTBEFORE(_xlfn.TEXTAFTER(getmp3[[#This Row],[description]],"Composer:"),CHAR(10))</f>
        <v>#N/A</v>
      </c>
      <c r="O688" t="str">
        <f>_xlfn.TEXTBEFORE(_xlfn.TEXTAFTER(getmp3[[#This Row],[description]],CHAR(10)&amp;"Music :"),CHAR(10))</f>
        <v xml:space="preserve"> Deep Jandu</v>
      </c>
      <c r="P688" t="e">
        <f>_xlfn.TEXTBEFORE(_xlfn.TEXTAFTER(getmp3[[#This Row],[description]],CHAR(10)&amp;"Video:"),CHAR(10))</f>
        <v>#N/A</v>
      </c>
      <c r="Q688" s="1" t="e">
        <f>HYPERLINK(_xlfn.TEXTBEFORE(_xlfn.TEXTAFTER(getmp3[[#This Row],[description]],"YouTube Music:"),CHAR(10)))</f>
        <v>#N/A</v>
      </c>
      <c r="R688" s="1" t="e">
        <f>HYPERLINK(_xlfn.TEXTBEFORE(_xlfn.TEXTAFTER(getmp3[[#This Row],[description]],"Spotify:"),CHAR(10)))</f>
        <v>#N/A</v>
      </c>
      <c r="S688" s="1" t="e">
        <f>HYPERLINK(_xlfn.TEXTBEFORE(_xlfn.TEXTAFTER(getmp3[[#This Row],[description]],"Apple Music:"),CHAR(10)))</f>
        <v>#N/A</v>
      </c>
      <c r="T688" s="1" t="e">
        <f>HYPERLINK(_xlfn.TEXTBEFORE(_xlfn.TEXTAFTER(getmp3[[#This Row],[description]], "JioSaavn:"),CHAR(10)))</f>
        <v>#N/A</v>
      </c>
      <c r="U688" s="1" t="e">
        <f>HYPERLINK(_xlfn.TEXTBEFORE(_xlfn.TEXTAFTER(getmp3[[#This Row],[description]], "Instagram Reel:"),CHAR(10)))</f>
        <v>#N/A</v>
      </c>
    </row>
    <row r="689" spans="1:21" x14ac:dyDescent="0.3">
      <c r="A689" t="s">
        <v>11</v>
      </c>
      <c r="B689" t="s">
        <v>4885</v>
      </c>
      <c r="C689" t="s">
        <v>4886</v>
      </c>
      <c r="D689" t="s">
        <v>4884</v>
      </c>
      <c r="E689" t="s">
        <v>16</v>
      </c>
      <c r="F689" t="s">
        <v>4888</v>
      </c>
      <c r="G689" t="s">
        <v>4889</v>
      </c>
      <c r="H689" t="s">
        <v>4890</v>
      </c>
      <c r="I689" t="s">
        <v>4891</v>
      </c>
      <c r="J689" t="str" cm="1">
        <f t="array" ref="J6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89" t="str">
        <f>_xlfn.TEXTBEFORE(getmp3[[#This Row],[Title]],{":","(","-"})</f>
        <v xml:space="preserve">Kalli Ho Gai </v>
      </c>
      <c r="L689" t="e">
        <f>_xlfn.TEXTBEFORE(_xlfn.TEXTAFTER(getmp3[[#This Row],[description]],{"Singer:","Artist:","Singer &amp; Lyrics:","Singer/Lyrics:","Singer"}),CHAR(10))</f>
        <v>#N/A</v>
      </c>
      <c r="M689" t="str" cm="1">
        <f t="array" ref="M6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89" t="e">
        <f>_xlfn.TEXTBEFORE(_xlfn.TEXTAFTER(getmp3[[#This Row],[description]],"Composer:"),CHAR(10))</f>
        <v>#N/A</v>
      </c>
      <c r="O689" t="e">
        <f>_xlfn.TEXTBEFORE(_xlfn.TEXTAFTER(getmp3[[#This Row],[description]],CHAR(10)&amp;"Music :"),CHAR(10))</f>
        <v>#N/A</v>
      </c>
      <c r="P689" t="e">
        <f>_xlfn.TEXTBEFORE(_xlfn.TEXTAFTER(getmp3[[#This Row],[description]],CHAR(10)&amp;"Video:"),CHAR(10))</f>
        <v>#N/A</v>
      </c>
      <c r="Q689" s="1" t="e">
        <f>HYPERLINK(_xlfn.TEXTBEFORE(_xlfn.TEXTAFTER(getmp3[[#This Row],[description]],"YouTube Music:"),CHAR(10)))</f>
        <v>#N/A</v>
      </c>
      <c r="R689" s="1" t="e">
        <f>HYPERLINK(_xlfn.TEXTBEFORE(_xlfn.TEXTAFTER(getmp3[[#This Row],[description]],"Spotify:"),CHAR(10)))</f>
        <v>#N/A</v>
      </c>
      <c r="S689" s="1" t="e">
        <f>HYPERLINK(_xlfn.TEXTBEFORE(_xlfn.TEXTAFTER(getmp3[[#This Row],[description]],"Apple Music:"),CHAR(10)))</f>
        <v>#N/A</v>
      </c>
      <c r="T689" s="1" t="e">
        <f>HYPERLINK(_xlfn.TEXTBEFORE(_xlfn.TEXTAFTER(getmp3[[#This Row],[description]], "JioSaavn:"),CHAR(10)))</f>
        <v>#N/A</v>
      </c>
      <c r="U689" s="1" t="e">
        <f>HYPERLINK(_xlfn.TEXTBEFORE(_xlfn.TEXTAFTER(getmp3[[#This Row],[description]], "Instagram Reel:"),CHAR(10)))</f>
        <v>#N/A</v>
      </c>
    </row>
    <row r="690" spans="1:21" x14ac:dyDescent="0.3">
      <c r="A690" t="s">
        <v>11</v>
      </c>
      <c r="B690" t="s">
        <v>4893</v>
      </c>
      <c r="C690" t="s">
        <v>4894</v>
      </c>
      <c r="D690" t="s">
        <v>4892</v>
      </c>
      <c r="E690" t="s">
        <v>16</v>
      </c>
      <c r="F690" t="s">
        <v>1713</v>
      </c>
      <c r="G690" t="s">
        <v>4896</v>
      </c>
      <c r="H690" t="s">
        <v>4897</v>
      </c>
      <c r="I690" t="s">
        <v>4898</v>
      </c>
      <c r="J690" t="str" cm="1">
        <f t="array" ref="J6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0" t="str">
        <f>_xlfn.TEXTBEFORE(getmp3[[#This Row],[Title]],{":","(","-"})</f>
        <v xml:space="preserve">Fake Gallan </v>
      </c>
      <c r="L690" t="str">
        <f>_xlfn.TEXTBEFORE(_xlfn.TEXTAFTER(getmp3[[#This Row],[description]],{"Singer :","Artist:","Singer &amp; Lyrics:","Singer/Lyrics:","Singer"}),CHAR(10))</f>
        <v xml:space="preserve"> Kiratjot Kahlon Feat Lali , Armaan</v>
      </c>
      <c r="M690" t="str" cm="1">
        <f t="array" ref="M6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Kiratjot Kahlon</v>
      </c>
      <c r="N690" t="e">
        <f>_xlfn.TEXTBEFORE(_xlfn.TEXTAFTER(getmp3[[#This Row],[description]],"Composer:"),CHAR(10))</f>
        <v>#N/A</v>
      </c>
      <c r="O690" t="str">
        <f>_xlfn.TEXTBEFORE(_xlfn.TEXTAFTER(getmp3[[#This Row],[description]],CHAR(10)&amp;"Music :"),CHAR(10))</f>
        <v xml:space="preserve"> Kiratjot Kahlon </v>
      </c>
      <c r="P690" t="e">
        <f>_xlfn.TEXTBEFORE(_xlfn.TEXTAFTER(getmp3[[#This Row],[description]],CHAR(10)&amp;"Video:"),CHAR(10))</f>
        <v>#N/A</v>
      </c>
      <c r="Q690" s="1" t="e">
        <f>HYPERLINK(_xlfn.TEXTBEFORE(_xlfn.TEXTAFTER(getmp3[[#This Row],[description]],"YouTube Music:"),CHAR(10)))</f>
        <v>#N/A</v>
      </c>
      <c r="R690" s="1" t="e">
        <f>HYPERLINK(_xlfn.TEXTBEFORE(_xlfn.TEXTAFTER(getmp3[[#This Row],[description]],"Spotify:"),CHAR(10)))</f>
        <v>#N/A</v>
      </c>
      <c r="S690" s="1" t="e">
        <f>HYPERLINK(_xlfn.TEXTBEFORE(_xlfn.TEXTAFTER(getmp3[[#This Row],[description]],"Apple Music:"),CHAR(10)))</f>
        <v>#N/A</v>
      </c>
      <c r="T690" s="1" t="e">
        <f>HYPERLINK(_xlfn.TEXTBEFORE(_xlfn.TEXTAFTER(getmp3[[#This Row],[description]], "JioSaavn:"),CHAR(10)))</f>
        <v>#N/A</v>
      </c>
      <c r="U690" s="1" t="e">
        <f>HYPERLINK(_xlfn.TEXTBEFORE(_xlfn.TEXTAFTER(getmp3[[#This Row],[description]], "Instagram Reel:"),CHAR(10)))</f>
        <v>#N/A</v>
      </c>
    </row>
    <row r="691" spans="1:21" x14ac:dyDescent="0.3">
      <c r="A691" t="s">
        <v>11</v>
      </c>
      <c r="B691" t="s">
        <v>4900</v>
      </c>
      <c r="C691" t="s">
        <v>4886</v>
      </c>
      <c r="D691" t="s">
        <v>4899</v>
      </c>
      <c r="E691" t="s">
        <v>16</v>
      </c>
      <c r="F691" t="s">
        <v>4902</v>
      </c>
      <c r="G691" t="s">
        <v>4903</v>
      </c>
      <c r="H691" t="s">
        <v>4904</v>
      </c>
      <c r="I691" t="s">
        <v>4905</v>
      </c>
      <c r="J691" t="str" cm="1">
        <f t="array" ref="J6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1" t="str">
        <f>_xlfn.TEXTBEFORE(getmp3[[#This Row],[Title]],{":","(","-"})</f>
        <v xml:space="preserve">Tere Bare </v>
      </c>
      <c r="L691" t="e">
        <f>_xlfn.TEXTBEFORE(_xlfn.TEXTAFTER(getmp3[[#This Row],[description]],{"Singer:","Artist:","Singer &amp; Lyrics:","Singer/Lyrics:","Singer"}),CHAR(10))</f>
        <v>#N/A</v>
      </c>
      <c r="M691" t="str" cm="1">
        <f t="array" ref="M6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691" t="e">
        <f>_xlfn.TEXTBEFORE(_xlfn.TEXTAFTER(getmp3[[#This Row],[description]],"Composer:"),CHAR(10))</f>
        <v>#N/A</v>
      </c>
      <c r="O691" t="e">
        <f>_xlfn.TEXTBEFORE(_xlfn.TEXTAFTER(getmp3[[#This Row],[description]],CHAR(10)&amp;"Music :"),CHAR(10))</f>
        <v>#N/A</v>
      </c>
      <c r="P691" t="e">
        <f>_xlfn.TEXTBEFORE(_xlfn.TEXTAFTER(getmp3[[#This Row],[description]],CHAR(10)&amp;"Video:"),CHAR(10))</f>
        <v>#N/A</v>
      </c>
      <c r="Q691" s="1" t="e">
        <f>HYPERLINK(_xlfn.TEXTBEFORE(_xlfn.TEXTAFTER(getmp3[[#This Row],[description]],"YouTube Music:"),CHAR(10)))</f>
        <v>#N/A</v>
      </c>
      <c r="R691" s="1" t="e">
        <f>HYPERLINK(_xlfn.TEXTBEFORE(_xlfn.TEXTAFTER(getmp3[[#This Row],[description]],"Spotify:"),CHAR(10)))</f>
        <v>#N/A</v>
      </c>
      <c r="S691" s="1" t="e">
        <f>HYPERLINK(_xlfn.TEXTBEFORE(_xlfn.TEXTAFTER(getmp3[[#This Row],[description]],"Apple Music:"),CHAR(10)))</f>
        <v>#N/A</v>
      </c>
      <c r="T691" s="1" t="e">
        <f>HYPERLINK(_xlfn.TEXTBEFORE(_xlfn.TEXTAFTER(getmp3[[#This Row],[description]], "JioSaavn:"),CHAR(10)))</f>
        <v>#N/A</v>
      </c>
      <c r="U691" s="1" t="e">
        <f>HYPERLINK(_xlfn.TEXTBEFORE(_xlfn.TEXTAFTER(getmp3[[#This Row],[description]], "Instagram Reel:"),CHAR(10)))</f>
        <v>#N/A</v>
      </c>
    </row>
    <row r="692" spans="1:21" x14ac:dyDescent="0.3">
      <c r="A692" t="s">
        <v>11</v>
      </c>
      <c r="B692" t="s">
        <v>4907</v>
      </c>
      <c r="C692" t="s">
        <v>4908</v>
      </c>
      <c r="D692" t="s">
        <v>4906</v>
      </c>
      <c r="E692" t="s">
        <v>16</v>
      </c>
      <c r="F692" t="s">
        <v>191</v>
      </c>
      <c r="G692" t="s">
        <v>4910</v>
      </c>
      <c r="H692" t="s">
        <v>4911</v>
      </c>
      <c r="I692" t="s">
        <v>4912</v>
      </c>
      <c r="J692" t="str" cm="1">
        <f t="array" ref="J6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2" t="str">
        <f>_xlfn.TEXTBEFORE(getmp3[[#This Row],[Title]],{":","(","-"})</f>
        <v xml:space="preserve">Gal Wakhri </v>
      </c>
      <c r="L692" t="str">
        <f>_xlfn.TEXTBEFORE(_xlfn.TEXTAFTER(getmp3[[#This Row],[description]],{"Singer :","Artist:","Singer &amp; Lyrics:","Singer/Lyrics:","Singer"}),CHAR(10))</f>
        <v xml:space="preserve"> Dilnoor</v>
      </c>
      <c r="M692" t="str" cm="1">
        <f t="array" ref="M6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Sohal</v>
      </c>
      <c r="N692" t="e">
        <f>_xlfn.TEXTBEFORE(_xlfn.TEXTAFTER(getmp3[[#This Row],[description]],"Composer:"),CHAR(10))</f>
        <v>#N/A</v>
      </c>
      <c r="O692" t="str">
        <f>_xlfn.TEXTBEFORE(_xlfn.TEXTAFTER(getmp3[[#This Row],[description]],CHAR(10)&amp;"Music :"),CHAR(10))</f>
        <v xml:space="preserve"> Nvee</v>
      </c>
      <c r="P692" t="e">
        <f>_xlfn.TEXTBEFORE(_xlfn.TEXTAFTER(getmp3[[#This Row],[description]],CHAR(10)&amp;"Video:"),CHAR(10))</f>
        <v>#N/A</v>
      </c>
      <c r="Q692" s="1" t="e">
        <f>HYPERLINK(_xlfn.TEXTBEFORE(_xlfn.TEXTAFTER(getmp3[[#This Row],[description]],"YouTube Music:"),CHAR(10)))</f>
        <v>#N/A</v>
      </c>
      <c r="R692" s="1" t="e">
        <f>HYPERLINK(_xlfn.TEXTBEFORE(_xlfn.TEXTAFTER(getmp3[[#This Row],[description]],"Spotify:"),CHAR(10)))</f>
        <v>#N/A</v>
      </c>
      <c r="S692" s="1" t="e">
        <f>HYPERLINK(_xlfn.TEXTBEFORE(_xlfn.TEXTAFTER(getmp3[[#This Row],[description]],"Apple Music:"),CHAR(10)))</f>
        <v>#N/A</v>
      </c>
      <c r="T692" s="1" t="e">
        <f>HYPERLINK(_xlfn.TEXTBEFORE(_xlfn.TEXTAFTER(getmp3[[#This Row],[description]], "JioSaavn:"),CHAR(10)))</f>
        <v>#N/A</v>
      </c>
      <c r="U692" s="1" t="e">
        <f>HYPERLINK(_xlfn.TEXTBEFORE(_xlfn.TEXTAFTER(getmp3[[#This Row],[description]], "Instagram Reel:"),CHAR(10)))</f>
        <v>#N/A</v>
      </c>
    </row>
    <row r="693" spans="1:21" x14ac:dyDescent="0.3">
      <c r="A693" t="s">
        <v>11</v>
      </c>
      <c r="B693" t="s">
        <v>4914</v>
      </c>
      <c r="C693" t="s">
        <v>4915</v>
      </c>
      <c r="D693" t="s">
        <v>4913</v>
      </c>
      <c r="E693" t="s">
        <v>16</v>
      </c>
      <c r="F693" t="s">
        <v>4917</v>
      </c>
      <c r="G693" t="s">
        <v>4918</v>
      </c>
      <c r="H693" t="s">
        <v>4919</v>
      </c>
      <c r="I693" t="s">
        <v>4920</v>
      </c>
      <c r="J693" t="str" cm="1">
        <f t="array" ref="J6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3" t="str">
        <f>_xlfn.TEXTBEFORE(getmp3[[#This Row],[Title]],{":","(","-"})</f>
        <v xml:space="preserve">Tibbeyan Ala Jatt </v>
      </c>
      <c r="L693" t="str">
        <f>_xlfn.TEXTBEFORE(_xlfn.TEXTAFTER(getmp3[[#This Row],[description]],{"Singer :","Artist:","Singer &amp; Lyrics:","Singer/Lyrics:","Singer"}),CHAR(10))</f>
        <v xml:space="preserve"> Harf Cheema, Gurlez Akhtar</v>
      </c>
      <c r="M693" t="str" cm="1">
        <f t="array" ref="M6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693" t="e">
        <f>_xlfn.TEXTBEFORE(_xlfn.TEXTAFTER(getmp3[[#This Row],[description]],"Composer:"),CHAR(10))</f>
        <v>#N/A</v>
      </c>
      <c r="O693" t="str">
        <f>_xlfn.TEXTBEFORE(_xlfn.TEXTAFTER(getmp3[[#This Row],[description]],CHAR(10)&amp;"Music :"),CHAR(10))</f>
        <v xml:space="preserve"> Deep Jandu</v>
      </c>
      <c r="P693" t="e">
        <f>_xlfn.TEXTBEFORE(_xlfn.TEXTAFTER(getmp3[[#This Row],[description]],CHAR(10)&amp;"Video:"),CHAR(10))</f>
        <v>#N/A</v>
      </c>
      <c r="Q693" s="1" t="e">
        <f>HYPERLINK(_xlfn.TEXTBEFORE(_xlfn.TEXTAFTER(getmp3[[#This Row],[description]],"YouTube Music:"),CHAR(10)))</f>
        <v>#N/A</v>
      </c>
      <c r="R693" s="1" t="e">
        <f>HYPERLINK(_xlfn.TEXTBEFORE(_xlfn.TEXTAFTER(getmp3[[#This Row],[description]],"Spotify:"),CHAR(10)))</f>
        <v>#N/A</v>
      </c>
      <c r="S693" s="1" t="e">
        <f>HYPERLINK(_xlfn.TEXTBEFORE(_xlfn.TEXTAFTER(getmp3[[#This Row],[description]],"Apple Music:"),CHAR(10)))</f>
        <v>#N/A</v>
      </c>
      <c r="T693" s="1" t="e">
        <f>HYPERLINK(_xlfn.TEXTBEFORE(_xlfn.TEXTAFTER(getmp3[[#This Row],[description]], "JioSaavn:"),CHAR(10)))</f>
        <v>#N/A</v>
      </c>
      <c r="U693" s="1" t="e">
        <f>HYPERLINK(_xlfn.TEXTBEFORE(_xlfn.TEXTAFTER(getmp3[[#This Row],[description]], "Instagram Reel:"),CHAR(10)))</f>
        <v>#N/A</v>
      </c>
    </row>
    <row r="694" spans="1:21" x14ac:dyDescent="0.3">
      <c r="A694" t="s">
        <v>11</v>
      </c>
      <c r="B694" t="s">
        <v>4922</v>
      </c>
      <c r="C694" t="s">
        <v>4923</v>
      </c>
      <c r="D694" t="s">
        <v>4921</v>
      </c>
      <c r="E694" t="s">
        <v>16</v>
      </c>
      <c r="F694" t="s">
        <v>246</v>
      </c>
      <c r="G694" t="s">
        <v>4925</v>
      </c>
      <c r="H694" t="s">
        <v>4926</v>
      </c>
      <c r="I694" t="s">
        <v>4927</v>
      </c>
      <c r="J694" t="str" cm="1">
        <f t="array" ref="J6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4" t="str">
        <f>_xlfn.TEXTBEFORE(getmp3[[#This Row],[Title]],{":","(","-"})</f>
        <v xml:space="preserve">Sukoon </v>
      </c>
      <c r="L694" t="str">
        <f>_xlfn.TEXTBEFORE(_xlfn.TEXTAFTER(getmp3[[#This Row],[description]],{"Singer :","Artist:","Singer &amp; Lyrics:","Singer/Lyrics:","Singer"}),CHAR(10))</f>
        <v xml:space="preserve"> Chetan</v>
      </c>
      <c r="M694" t="str" cm="1">
        <f t="array" ref="M6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694" t="e">
        <f>_xlfn.TEXTBEFORE(_xlfn.TEXTAFTER(getmp3[[#This Row],[description]],"Composer:"),CHAR(10))</f>
        <v>#N/A</v>
      </c>
      <c r="O694" t="str">
        <f>_xlfn.TEXTBEFORE(_xlfn.TEXTAFTER(getmp3[[#This Row],[description]],CHAR(10)&amp;"Music :"),CHAR(10))</f>
        <v xml:space="preserve"> Akash Jandu </v>
      </c>
      <c r="P694" t="e">
        <f>_xlfn.TEXTBEFORE(_xlfn.TEXTAFTER(getmp3[[#This Row],[description]],CHAR(10)&amp;"Video:"),CHAR(10))</f>
        <v>#N/A</v>
      </c>
      <c r="Q694" s="1" t="e">
        <f>HYPERLINK(_xlfn.TEXTBEFORE(_xlfn.TEXTAFTER(getmp3[[#This Row],[description]],"YouTube Music:"),CHAR(10)))</f>
        <v>#N/A</v>
      </c>
      <c r="R694" s="1" t="e">
        <f>HYPERLINK(_xlfn.TEXTBEFORE(_xlfn.TEXTAFTER(getmp3[[#This Row],[description]],"Spotify:"),CHAR(10)))</f>
        <v>#N/A</v>
      </c>
      <c r="S694" s="1" t="e">
        <f>HYPERLINK(_xlfn.TEXTBEFORE(_xlfn.TEXTAFTER(getmp3[[#This Row],[description]],"Apple Music:"),CHAR(10)))</f>
        <v>#N/A</v>
      </c>
      <c r="T694" s="1" t="e">
        <f>HYPERLINK(_xlfn.TEXTBEFORE(_xlfn.TEXTAFTER(getmp3[[#This Row],[description]], "JioSaavn:"),CHAR(10)))</f>
        <v>#N/A</v>
      </c>
      <c r="U694" s="1" t="e">
        <f>HYPERLINK(_xlfn.TEXTBEFORE(_xlfn.TEXTAFTER(getmp3[[#This Row],[description]], "Instagram Reel:"),CHAR(10)))</f>
        <v>#N/A</v>
      </c>
    </row>
    <row r="695" spans="1:21" x14ac:dyDescent="0.3">
      <c r="A695" t="s">
        <v>11</v>
      </c>
      <c r="B695" t="s">
        <v>4929</v>
      </c>
      <c r="C695" t="s">
        <v>4930</v>
      </c>
      <c r="D695" t="s">
        <v>4928</v>
      </c>
      <c r="E695" t="s">
        <v>16</v>
      </c>
      <c r="F695" t="s">
        <v>3241</v>
      </c>
      <c r="G695" t="s">
        <v>4932</v>
      </c>
      <c r="H695" t="s">
        <v>4933</v>
      </c>
      <c r="I695" t="s">
        <v>4934</v>
      </c>
      <c r="J695" t="str" cm="1">
        <f t="array" ref="J6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5" t="str">
        <f>_xlfn.TEXTBEFORE(getmp3[[#This Row],[Title]],{":","(","-"})</f>
        <v xml:space="preserve">Ro Ro Ke Unplugged </v>
      </c>
      <c r="L695" t="str">
        <f>_xlfn.TEXTBEFORE(_xlfn.TEXTAFTER(getmp3[[#This Row],[description]],{"Singer :","Artist:","Singer &amp; Lyrics:","Singer/Lyrics:","Singer"}),CHAR(10))</f>
        <v xml:space="preserve"> Musahib</v>
      </c>
      <c r="M695" t="str" cm="1">
        <f t="array" ref="M6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695" t="e">
        <f>_xlfn.TEXTBEFORE(_xlfn.TEXTAFTER(getmp3[[#This Row],[description]],"Composer:"),CHAR(10))</f>
        <v>#N/A</v>
      </c>
      <c r="O695" t="str">
        <f>_xlfn.TEXTBEFORE(_xlfn.TEXTAFTER(getmp3[[#This Row],[description]],CHAR(10)&amp;"Music :"),CHAR(10))</f>
        <v xml:space="preserve"> Muzik Amy</v>
      </c>
      <c r="P695" t="e">
        <f>_xlfn.TEXTBEFORE(_xlfn.TEXTAFTER(getmp3[[#This Row],[description]],CHAR(10)&amp;"Video:"),CHAR(10))</f>
        <v>#N/A</v>
      </c>
      <c r="Q695" s="1" t="e">
        <f>HYPERLINK(_xlfn.TEXTBEFORE(_xlfn.TEXTAFTER(getmp3[[#This Row],[description]],"YouTube Music:"),CHAR(10)))</f>
        <v>#N/A</v>
      </c>
      <c r="R695" s="1" t="e">
        <f>HYPERLINK(_xlfn.TEXTBEFORE(_xlfn.TEXTAFTER(getmp3[[#This Row],[description]],"Spotify:"),CHAR(10)))</f>
        <v>#N/A</v>
      </c>
      <c r="S695" s="1" t="e">
        <f>HYPERLINK(_xlfn.TEXTBEFORE(_xlfn.TEXTAFTER(getmp3[[#This Row],[description]],"Apple Music:"),CHAR(10)))</f>
        <v>#N/A</v>
      </c>
      <c r="T695" s="1" t="e">
        <f>HYPERLINK(_xlfn.TEXTBEFORE(_xlfn.TEXTAFTER(getmp3[[#This Row],[description]], "JioSaavn:"),CHAR(10)))</f>
        <v>#N/A</v>
      </c>
      <c r="U695" s="1" t="e">
        <f>HYPERLINK(_xlfn.TEXTBEFORE(_xlfn.TEXTAFTER(getmp3[[#This Row],[description]], "Instagram Reel:"),CHAR(10)))</f>
        <v>#N/A</v>
      </c>
    </row>
    <row r="696" spans="1:21" x14ac:dyDescent="0.3">
      <c r="A696" t="s">
        <v>11</v>
      </c>
      <c r="B696" t="s">
        <v>4936</v>
      </c>
      <c r="C696" t="s">
        <v>4937</v>
      </c>
      <c r="D696" t="s">
        <v>4935</v>
      </c>
      <c r="E696" t="s">
        <v>3731</v>
      </c>
      <c r="F696" t="s">
        <v>780</v>
      </c>
      <c r="G696" t="s">
        <v>4939</v>
      </c>
      <c r="H696" t="s">
        <v>4940</v>
      </c>
      <c r="I696" t="s">
        <v>4941</v>
      </c>
      <c r="J696" t="str" cm="1">
        <f t="array" ref="J6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6" t="str">
        <f>_xlfn.TEXTBEFORE(getmp3[[#This Row],[Title]],{":","(","-"})</f>
        <v xml:space="preserve">Girlfriend </v>
      </c>
      <c r="L696" t="str">
        <f>_xlfn.TEXTBEFORE(_xlfn.TEXTAFTER(getmp3[[#This Row],[description]],{"Singer :","Artist:","Singer &amp; Lyrics:","Singer/Lyrics:","Singer"}),CHAR(10))</f>
        <v xml:space="preserve"> Jass Manak</v>
      </c>
      <c r="M696" t="str" cm="1">
        <f t="array" ref="M6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696" t="e">
        <f>_xlfn.TEXTBEFORE(_xlfn.TEXTAFTER(getmp3[[#This Row],[description]],"Composer:"),CHAR(10))</f>
        <v>#N/A</v>
      </c>
      <c r="O696" t="str">
        <f>_xlfn.TEXTBEFORE(_xlfn.TEXTAFTER(getmp3[[#This Row],[description]],CHAR(10)&amp;"Music :"),CHAR(10))</f>
        <v xml:space="preserve"> Sukhe </v>
      </c>
      <c r="P696" t="e">
        <f>_xlfn.TEXTBEFORE(_xlfn.TEXTAFTER(getmp3[[#This Row],[description]],CHAR(10)&amp;"Video:"),CHAR(10))</f>
        <v>#N/A</v>
      </c>
      <c r="Q696" s="1" t="e">
        <f>HYPERLINK(_xlfn.TEXTBEFORE(_xlfn.TEXTAFTER(getmp3[[#This Row],[description]],"YouTube Music:"),CHAR(10)))</f>
        <v>#N/A</v>
      </c>
      <c r="R696" s="1" t="e">
        <f>HYPERLINK(_xlfn.TEXTBEFORE(_xlfn.TEXTAFTER(getmp3[[#This Row],[description]],"Spotify:"),CHAR(10)))</f>
        <v>#N/A</v>
      </c>
      <c r="S696" s="1" t="e">
        <f>HYPERLINK(_xlfn.TEXTBEFORE(_xlfn.TEXTAFTER(getmp3[[#This Row],[description]],"Apple Music:"),CHAR(10)))</f>
        <v>#N/A</v>
      </c>
      <c r="T696" s="1" t="e">
        <f>HYPERLINK(_xlfn.TEXTBEFORE(_xlfn.TEXTAFTER(getmp3[[#This Row],[description]], "JioSaavn:"),CHAR(10)))</f>
        <v>#N/A</v>
      </c>
      <c r="U696" s="1" t="e">
        <f>HYPERLINK(_xlfn.TEXTBEFORE(_xlfn.TEXTAFTER(getmp3[[#This Row],[description]], "Instagram Reel:"),CHAR(10)))</f>
        <v>#N/A</v>
      </c>
    </row>
    <row r="697" spans="1:21" x14ac:dyDescent="0.3">
      <c r="A697" t="s">
        <v>11</v>
      </c>
      <c r="B697" t="s">
        <v>4943</v>
      </c>
      <c r="C697" t="s">
        <v>4944</v>
      </c>
      <c r="D697" t="s">
        <v>4942</v>
      </c>
      <c r="E697" t="s">
        <v>16</v>
      </c>
      <c r="F697" t="s">
        <v>2029</v>
      </c>
      <c r="G697" t="s">
        <v>4946</v>
      </c>
      <c r="H697" t="s">
        <v>4947</v>
      </c>
      <c r="I697" t="s">
        <v>4948</v>
      </c>
      <c r="J697" t="str" cm="1">
        <f t="array" ref="J6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7" t="str">
        <f>_xlfn.TEXTBEFORE(getmp3[[#This Row],[Title]],{":","(","-"})</f>
        <v xml:space="preserve">Adh Vichkaar </v>
      </c>
      <c r="L697" t="str">
        <f>_xlfn.TEXTBEFORE(_xlfn.TEXTAFTER(getmp3[[#This Row],[description]],{"Singer :","Artist:","Singer &amp; Lyrics:","Singer/Lyrics:","Singer"}),CHAR(10))</f>
        <v xml:space="preserve"> Nishawn Bhullar</v>
      </c>
      <c r="M697" t="str" cm="1">
        <f t="array" ref="M6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Navjeet</v>
      </c>
      <c r="N697" t="e">
        <f>_xlfn.TEXTBEFORE(_xlfn.TEXTAFTER(getmp3[[#This Row],[description]],"Composer:"),CHAR(10))</f>
        <v>#N/A</v>
      </c>
      <c r="O697" t="str">
        <f>_xlfn.TEXTBEFORE(_xlfn.TEXTAFTER(getmp3[[#This Row],[description]],CHAR(10)&amp;"Music :"),CHAR(10))</f>
        <v xml:space="preserve"> Jaymeet</v>
      </c>
      <c r="P697" t="e">
        <f>_xlfn.TEXTBEFORE(_xlfn.TEXTAFTER(getmp3[[#This Row],[description]],CHAR(10)&amp;"Video:"),CHAR(10))</f>
        <v>#N/A</v>
      </c>
      <c r="Q697" s="1" t="e">
        <f>HYPERLINK(_xlfn.TEXTBEFORE(_xlfn.TEXTAFTER(getmp3[[#This Row],[description]],"YouTube Music:"),CHAR(10)))</f>
        <v>#N/A</v>
      </c>
      <c r="R697" s="1" t="e">
        <f>HYPERLINK(_xlfn.TEXTBEFORE(_xlfn.TEXTAFTER(getmp3[[#This Row],[description]],"Spotify:"),CHAR(10)))</f>
        <v>#N/A</v>
      </c>
      <c r="S697" s="1" t="e">
        <f>HYPERLINK(_xlfn.TEXTBEFORE(_xlfn.TEXTAFTER(getmp3[[#This Row],[description]],"Apple Music:"),CHAR(10)))</f>
        <v>#N/A</v>
      </c>
      <c r="T697" s="1" t="e">
        <f>HYPERLINK(_xlfn.TEXTBEFORE(_xlfn.TEXTAFTER(getmp3[[#This Row],[description]], "JioSaavn:"),CHAR(10)))</f>
        <v>#N/A</v>
      </c>
      <c r="U697" s="1" t="e">
        <f>HYPERLINK(_xlfn.TEXTBEFORE(_xlfn.TEXTAFTER(getmp3[[#This Row],[description]], "Instagram Reel:"),CHAR(10)))</f>
        <v>#N/A</v>
      </c>
    </row>
    <row r="698" spans="1:21" x14ac:dyDescent="0.3">
      <c r="A698" t="s">
        <v>11</v>
      </c>
      <c r="B698" t="s">
        <v>4950</v>
      </c>
      <c r="C698" t="s">
        <v>4951</v>
      </c>
      <c r="D698" t="s">
        <v>4949</v>
      </c>
      <c r="E698" t="s">
        <v>16</v>
      </c>
      <c r="F698" t="s">
        <v>293</v>
      </c>
      <c r="G698" t="s">
        <v>4953</v>
      </c>
      <c r="H698" t="s">
        <v>4954</v>
      </c>
      <c r="I698" t="s">
        <v>4955</v>
      </c>
      <c r="J698" t="str" cm="1">
        <f t="array" ref="J6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8" t="str">
        <f>_xlfn.TEXTBEFORE(getmp3[[#This Row],[Title]],{":","(","-"})</f>
        <v xml:space="preserve">Chumma </v>
      </c>
      <c r="L698" t="str">
        <f>_xlfn.TEXTBEFORE(_xlfn.TEXTAFTER(getmp3[[#This Row],[description]],{"Singer :","Artist:","Singer &amp; Lyrics:","Singer/Lyrics:","Singer"}),CHAR(10))</f>
        <v xml:space="preserve"> Guri</v>
      </c>
      <c r="M698" t="str" cm="1">
        <f t="array" ref="M6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K-Rick</v>
      </c>
      <c r="N698" t="e">
        <f>_xlfn.TEXTBEFORE(_xlfn.TEXTAFTER(getmp3[[#This Row],[description]],"Composer:"),CHAR(10))</f>
        <v>#N/A</v>
      </c>
      <c r="O698" t="str">
        <f>_xlfn.TEXTBEFORE(_xlfn.TEXTAFTER(getmp3[[#This Row],[description]],CHAR(10)&amp;"Music :"),CHAR(10))</f>
        <v xml:space="preserve"> Tanishk Bagchi </v>
      </c>
      <c r="P698" t="e">
        <f>_xlfn.TEXTBEFORE(_xlfn.TEXTAFTER(getmp3[[#This Row],[description]],CHAR(10)&amp;"Video:"),CHAR(10))</f>
        <v>#N/A</v>
      </c>
      <c r="Q698" s="1" t="e">
        <f>HYPERLINK(_xlfn.TEXTBEFORE(_xlfn.TEXTAFTER(getmp3[[#This Row],[description]],"YouTube Music:"),CHAR(10)))</f>
        <v>#N/A</v>
      </c>
      <c r="R698" s="1" t="e">
        <f>HYPERLINK(_xlfn.TEXTBEFORE(_xlfn.TEXTAFTER(getmp3[[#This Row],[description]],"Spotify:"),CHAR(10)))</f>
        <v>#N/A</v>
      </c>
      <c r="S698" s="1" t="e">
        <f>HYPERLINK(_xlfn.TEXTBEFORE(_xlfn.TEXTAFTER(getmp3[[#This Row],[description]],"Apple Music:"),CHAR(10)))</f>
        <v>#N/A</v>
      </c>
      <c r="T698" s="1" t="e">
        <f>HYPERLINK(_xlfn.TEXTBEFORE(_xlfn.TEXTAFTER(getmp3[[#This Row],[description]], "JioSaavn:"),CHAR(10)))</f>
        <v>#N/A</v>
      </c>
      <c r="U698" s="1" t="e">
        <f>HYPERLINK(_xlfn.TEXTBEFORE(_xlfn.TEXTAFTER(getmp3[[#This Row],[description]], "Instagram Reel:"),CHAR(10)))</f>
        <v>#N/A</v>
      </c>
    </row>
    <row r="699" spans="1:21" x14ac:dyDescent="0.3">
      <c r="A699" t="s">
        <v>11</v>
      </c>
      <c r="B699" t="s">
        <v>4957</v>
      </c>
      <c r="C699" t="s">
        <v>4958</v>
      </c>
      <c r="D699" t="s">
        <v>4956</v>
      </c>
      <c r="E699" t="s">
        <v>16</v>
      </c>
      <c r="F699" t="s">
        <v>461</v>
      </c>
      <c r="G699" t="s">
        <v>4960</v>
      </c>
      <c r="H699" t="s">
        <v>4961</v>
      </c>
      <c r="I699" t="s">
        <v>4962</v>
      </c>
      <c r="J699" t="str" cm="1">
        <f t="array" ref="J6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699" t="str">
        <f>_xlfn.TEXTBEFORE(getmp3[[#This Row],[Title]],{":","(","-"})</f>
        <v xml:space="preserve">Jutti </v>
      </c>
      <c r="L699" t="str">
        <f>_xlfn.TEXTBEFORE(_xlfn.TEXTAFTER(getmp3[[#This Row],[description]],{"Singer :","Artist:","Singer &amp; Lyrics:","Singer/Lyrics:","Singer"}),CHAR(10))</f>
        <v xml:space="preserve"> Satbir Aujla</v>
      </c>
      <c r="M699" t="str" cm="1">
        <f t="array" ref="M6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699" t="e">
        <f>_xlfn.TEXTBEFORE(_xlfn.TEXTAFTER(getmp3[[#This Row],[description]],"Composer:"),CHAR(10))</f>
        <v>#N/A</v>
      </c>
      <c r="O699" t="str">
        <f>_xlfn.TEXTBEFORE(_xlfn.TEXTAFTER(getmp3[[#This Row],[description]],CHAR(10)&amp;"Music :"),CHAR(10))</f>
        <v xml:space="preserve"> Sharry Nexus</v>
      </c>
      <c r="P699" t="e">
        <f>_xlfn.TEXTBEFORE(_xlfn.TEXTAFTER(getmp3[[#This Row],[description]],CHAR(10)&amp;"Video:"),CHAR(10))</f>
        <v>#N/A</v>
      </c>
      <c r="Q699" s="1" t="e">
        <f>HYPERLINK(_xlfn.TEXTBEFORE(_xlfn.TEXTAFTER(getmp3[[#This Row],[description]],"YouTube Music:"),CHAR(10)))</f>
        <v>#N/A</v>
      </c>
      <c r="R699" s="1" t="e">
        <f>HYPERLINK(_xlfn.TEXTBEFORE(_xlfn.TEXTAFTER(getmp3[[#This Row],[description]],"Spotify:"),CHAR(10)))</f>
        <v>#N/A</v>
      </c>
      <c r="S699" s="1" t="e">
        <f>HYPERLINK(_xlfn.TEXTBEFORE(_xlfn.TEXTAFTER(getmp3[[#This Row],[description]],"Apple Music:"),CHAR(10)))</f>
        <v>#N/A</v>
      </c>
      <c r="T699" s="1" t="e">
        <f>HYPERLINK(_xlfn.TEXTBEFORE(_xlfn.TEXTAFTER(getmp3[[#This Row],[description]], "JioSaavn:"),CHAR(10)))</f>
        <v>#N/A</v>
      </c>
      <c r="U699" s="1" t="e">
        <f>HYPERLINK(_xlfn.TEXTBEFORE(_xlfn.TEXTAFTER(getmp3[[#This Row],[description]], "Instagram Reel:"),CHAR(10)))</f>
        <v>#N/A</v>
      </c>
    </row>
    <row r="700" spans="1:21" x14ac:dyDescent="0.3">
      <c r="A700" t="s">
        <v>11</v>
      </c>
      <c r="B700" t="s">
        <v>4964</v>
      </c>
      <c r="C700" t="s">
        <v>4886</v>
      </c>
      <c r="D700" t="s">
        <v>4963</v>
      </c>
      <c r="E700" t="s">
        <v>16</v>
      </c>
      <c r="F700" t="s">
        <v>214</v>
      </c>
      <c r="G700" t="s">
        <v>4966</v>
      </c>
      <c r="H700" t="s">
        <v>4967</v>
      </c>
      <c r="I700" t="s">
        <v>4968</v>
      </c>
      <c r="J700" t="str" cm="1">
        <f t="array" ref="J7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0" t="str">
        <f>_xlfn.TEXTBEFORE(getmp3[[#This Row],[Title]],{":","(","-"})</f>
        <v xml:space="preserve">Kylie </v>
      </c>
      <c r="L700" t="e">
        <f>_xlfn.TEXTBEFORE(_xlfn.TEXTAFTER(getmp3[[#This Row],[description]],{"Singer:","Artist:","Singer &amp; Lyrics:","Singer/Lyrics:","Singer"}),CHAR(10))</f>
        <v>#N/A</v>
      </c>
      <c r="M700" t="str" cm="1">
        <f t="array" ref="M7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00" t="e">
        <f>_xlfn.TEXTBEFORE(_xlfn.TEXTAFTER(getmp3[[#This Row],[description]],"Composer:"),CHAR(10))</f>
        <v>#N/A</v>
      </c>
      <c r="O700" t="e">
        <f>_xlfn.TEXTBEFORE(_xlfn.TEXTAFTER(getmp3[[#This Row],[description]],CHAR(10)&amp;"Music :"),CHAR(10))</f>
        <v>#N/A</v>
      </c>
      <c r="P700" t="e">
        <f>_xlfn.TEXTBEFORE(_xlfn.TEXTAFTER(getmp3[[#This Row],[description]],CHAR(10)&amp;"Video:"),CHAR(10))</f>
        <v>#N/A</v>
      </c>
      <c r="Q700" s="1" t="e">
        <f>HYPERLINK(_xlfn.TEXTBEFORE(_xlfn.TEXTAFTER(getmp3[[#This Row],[description]],"YouTube Music:"),CHAR(10)))</f>
        <v>#N/A</v>
      </c>
      <c r="R700" s="1" t="e">
        <f>HYPERLINK(_xlfn.TEXTBEFORE(_xlfn.TEXTAFTER(getmp3[[#This Row],[description]],"Spotify:"),CHAR(10)))</f>
        <v>#N/A</v>
      </c>
      <c r="S700" s="1" t="e">
        <f>HYPERLINK(_xlfn.TEXTBEFORE(_xlfn.TEXTAFTER(getmp3[[#This Row],[description]],"Apple Music:"),CHAR(10)))</f>
        <v>#N/A</v>
      </c>
      <c r="T700" s="1" t="e">
        <f>HYPERLINK(_xlfn.TEXTBEFORE(_xlfn.TEXTAFTER(getmp3[[#This Row],[description]], "JioSaavn:"),CHAR(10)))</f>
        <v>#N/A</v>
      </c>
      <c r="U700" s="1" t="e">
        <f>HYPERLINK(_xlfn.TEXTBEFORE(_xlfn.TEXTAFTER(getmp3[[#This Row],[description]], "Instagram Reel:"),CHAR(10)))</f>
        <v>#N/A</v>
      </c>
    </row>
    <row r="701" spans="1:21" x14ac:dyDescent="0.3">
      <c r="A701" t="s">
        <v>11</v>
      </c>
      <c r="B701" t="s">
        <v>4970</v>
      </c>
      <c r="C701" t="s">
        <v>4971</v>
      </c>
      <c r="D701" t="s">
        <v>4969</v>
      </c>
      <c r="E701" t="s">
        <v>16</v>
      </c>
      <c r="F701" t="s">
        <v>65</v>
      </c>
      <c r="G701" t="s">
        <v>4973</v>
      </c>
      <c r="H701" t="s">
        <v>4974</v>
      </c>
      <c r="I701" t="s">
        <v>4975</v>
      </c>
      <c r="J701" t="str" cm="1">
        <f t="array" ref="J7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1" t="str">
        <f>_xlfn.TEXTBEFORE(getmp3[[#This Row],[Title]],{":","(","-"})</f>
        <v xml:space="preserve">VIAH </v>
      </c>
      <c r="L701" t="str">
        <f>_xlfn.TEXTBEFORE(_xlfn.TEXTAFTER(getmp3[[#This Row],[description]],{"Singer :","Artist:","Singer &amp; Lyrics:","Singer/Lyrics:","Singer"}),CHAR(10))</f>
        <v xml:space="preserve"> Jass Manak</v>
      </c>
      <c r="M701" t="str" cm="1">
        <f t="array" ref="M7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01" t="e">
        <f>_xlfn.TEXTBEFORE(_xlfn.TEXTAFTER(getmp3[[#This Row],[description]],"Composer:"),CHAR(10))</f>
        <v>#N/A</v>
      </c>
      <c r="O701" t="str">
        <f>_xlfn.TEXTBEFORE(_xlfn.TEXTAFTER(getmp3[[#This Row],[description]],CHAR(10)&amp;"Music :"),CHAR(10))</f>
        <v xml:space="preserve"> Snappy</v>
      </c>
      <c r="P701" t="e">
        <f>_xlfn.TEXTBEFORE(_xlfn.TEXTAFTER(getmp3[[#This Row],[description]],CHAR(10)&amp;"Video:"),CHAR(10))</f>
        <v>#N/A</v>
      </c>
      <c r="Q701" s="1" t="e">
        <f>HYPERLINK(_xlfn.TEXTBEFORE(_xlfn.TEXTAFTER(getmp3[[#This Row],[description]],"YouTube Music:"),CHAR(10)))</f>
        <v>#N/A</v>
      </c>
      <c r="R701" s="1" t="e">
        <f>HYPERLINK(_xlfn.TEXTBEFORE(_xlfn.TEXTAFTER(getmp3[[#This Row],[description]],"Spotify:"),CHAR(10)))</f>
        <v>#N/A</v>
      </c>
      <c r="S701" s="1" t="e">
        <f>HYPERLINK(_xlfn.TEXTBEFORE(_xlfn.TEXTAFTER(getmp3[[#This Row],[description]],"Apple Music:"),CHAR(10)))</f>
        <v>#N/A</v>
      </c>
      <c r="T701" s="1" t="e">
        <f>HYPERLINK(_xlfn.TEXTBEFORE(_xlfn.TEXTAFTER(getmp3[[#This Row],[description]], "JioSaavn:"),CHAR(10)))</f>
        <v>#N/A</v>
      </c>
      <c r="U701" s="1" t="e">
        <f>HYPERLINK(_xlfn.TEXTBEFORE(_xlfn.TEXTAFTER(getmp3[[#This Row],[description]], "Instagram Reel:"),CHAR(10)))</f>
        <v>#N/A</v>
      </c>
    </row>
    <row r="702" spans="1:21" x14ac:dyDescent="0.3">
      <c r="A702" t="s">
        <v>11</v>
      </c>
      <c r="B702" t="s">
        <v>4977</v>
      </c>
      <c r="C702" t="s">
        <v>4978</v>
      </c>
      <c r="D702" t="s">
        <v>4976</v>
      </c>
      <c r="E702" t="s">
        <v>16</v>
      </c>
      <c r="F702" t="s">
        <v>3925</v>
      </c>
      <c r="G702" t="s">
        <v>4980</v>
      </c>
      <c r="H702" t="s">
        <v>4981</v>
      </c>
      <c r="I702" t="s">
        <v>4982</v>
      </c>
      <c r="J702" t="str" cm="1">
        <f t="array" ref="J7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2" t="str">
        <f>_xlfn.TEXTBEFORE(getmp3[[#This Row],[Title]],{":","(","-"})</f>
        <v xml:space="preserve">Jaan </v>
      </c>
      <c r="L702" t="str">
        <f>_xlfn.TEXTBEFORE(_xlfn.TEXTAFTER(getmp3[[#This Row],[description]],{"Singer :","Artist:","Singer &amp; Lyrics:","Singer/Lyrics:","Singer"}),CHAR(10))</f>
        <v xml:space="preserve"> Karaj Randhawa</v>
      </c>
      <c r="M702" t="str" cm="1">
        <f t="array" ref="M7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02" t="e">
        <f>_xlfn.TEXTBEFORE(_xlfn.TEXTAFTER(getmp3[[#This Row],[description]],"Composer:"),CHAR(10))</f>
        <v>#N/A</v>
      </c>
      <c r="O702" t="str">
        <f>_xlfn.TEXTBEFORE(_xlfn.TEXTAFTER(getmp3[[#This Row],[description]],CHAR(10)&amp;"Music :"),CHAR(10))</f>
        <v xml:space="preserve"> The Kidd</v>
      </c>
      <c r="P702" t="e">
        <f>_xlfn.TEXTBEFORE(_xlfn.TEXTAFTER(getmp3[[#This Row],[description]],CHAR(10)&amp;"Video:"),CHAR(10))</f>
        <v>#N/A</v>
      </c>
      <c r="Q702" s="1" t="e">
        <f>HYPERLINK(_xlfn.TEXTBEFORE(_xlfn.TEXTAFTER(getmp3[[#This Row],[description]],"YouTube Music:"),CHAR(10)))</f>
        <v>#N/A</v>
      </c>
      <c r="R702" s="1" t="e">
        <f>HYPERLINK(_xlfn.TEXTBEFORE(_xlfn.TEXTAFTER(getmp3[[#This Row],[description]],"Spotify:"),CHAR(10)))</f>
        <v>#N/A</v>
      </c>
      <c r="S702" s="1" t="e">
        <f>HYPERLINK(_xlfn.TEXTBEFORE(_xlfn.TEXTAFTER(getmp3[[#This Row],[description]],"Apple Music:"),CHAR(10)))</f>
        <v>#N/A</v>
      </c>
      <c r="T702" s="1" t="e">
        <f>HYPERLINK(_xlfn.TEXTBEFORE(_xlfn.TEXTAFTER(getmp3[[#This Row],[description]], "JioSaavn:"),CHAR(10)))</f>
        <v>#N/A</v>
      </c>
      <c r="U702" s="1" t="e">
        <f>HYPERLINK(_xlfn.TEXTBEFORE(_xlfn.TEXTAFTER(getmp3[[#This Row],[description]], "Instagram Reel:"),CHAR(10)))</f>
        <v>#N/A</v>
      </c>
    </row>
    <row r="703" spans="1:21" x14ac:dyDescent="0.3">
      <c r="A703" t="s">
        <v>11</v>
      </c>
      <c r="B703" t="s">
        <v>4984</v>
      </c>
      <c r="C703" t="s">
        <v>4985</v>
      </c>
      <c r="D703" t="s">
        <v>4983</v>
      </c>
      <c r="E703" t="s">
        <v>16</v>
      </c>
      <c r="F703" t="s">
        <v>2507</v>
      </c>
      <c r="G703" t="s">
        <v>4987</v>
      </c>
      <c r="H703" t="s">
        <v>4988</v>
      </c>
      <c r="I703" t="s">
        <v>4989</v>
      </c>
      <c r="J703" t="str" cm="1">
        <f t="array" ref="J7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3" t="str">
        <f>_xlfn.TEXTBEFORE(getmp3[[#This Row],[Title]],{":","(","-"})</f>
        <v xml:space="preserve">Ehsaan </v>
      </c>
      <c r="L703" t="str">
        <f>_xlfn.TEXTBEFORE(_xlfn.TEXTAFTER(getmp3[[#This Row],[description]],{"Singer :","Artist:","Singer &amp; Lyrics:","Singer/Lyrics:","Singer"}),CHAR(10))</f>
        <v xml:space="preserve"> Raas Ft. Deepika Walia</v>
      </c>
      <c r="M703" t="str" cm="1">
        <f t="array" ref="M7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03" t="e">
        <f>_xlfn.TEXTBEFORE(_xlfn.TEXTAFTER(getmp3[[#This Row],[description]],"Composer:"),CHAR(10))</f>
        <v>#N/A</v>
      </c>
      <c r="O703" t="str">
        <f>_xlfn.TEXTBEFORE(_xlfn.TEXTAFTER(getmp3[[#This Row],[description]],CHAR(10)&amp;"Music :"),CHAR(10))</f>
        <v xml:space="preserve"> Akash Jandu</v>
      </c>
      <c r="P703" t="e">
        <f>_xlfn.TEXTBEFORE(_xlfn.TEXTAFTER(getmp3[[#This Row],[description]],CHAR(10)&amp;"Video:"),CHAR(10))</f>
        <v>#N/A</v>
      </c>
      <c r="Q703" s="1" t="e">
        <f>HYPERLINK(_xlfn.TEXTBEFORE(_xlfn.TEXTAFTER(getmp3[[#This Row],[description]],"YouTube Music:"),CHAR(10)))</f>
        <v>#N/A</v>
      </c>
      <c r="R703" s="1" t="e">
        <f>HYPERLINK(_xlfn.TEXTBEFORE(_xlfn.TEXTAFTER(getmp3[[#This Row],[description]],"Spotify:"),CHAR(10)))</f>
        <v>#N/A</v>
      </c>
      <c r="S703" s="1" t="e">
        <f>HYPERLINK(_xlfn.TEXTBEFORE(_xlfn.TEXTAFTER(getmp3[[#This Row],[description]],"Apple Music:"),CHAR(10)))</f>
        <v>#N/A</v>
      </c>
      <c r="T703" s="1" t="e">
        <f>HYPERLINK(_xlfn.TEXTBEFORE(_xlfn.TEXTAFTER(getmp3[[#This Row],[description]], "JioSaavn:"),CHAR(10)))</f>
        <v>#N/A</v>
      </c>
      <c r="U703" s="1" t="e">
        <f>HYPERLINK(_xlfn.TEXTBEFORE(_xlfn.TEXTAFTER(getmp3[[#This Row],[description]], "Instagram Reel:"),CHAR(10)))</f>
        <v>#N/A</v>
      </c>
    </row>
    <row r="704" spans="1:21" x14ac:dyDescent="0.3">
      <c r="A704" t="s">
        <v>11</v>
      </c>
      <c r="B704" t="s">
        <v>4991</v>
      </c>
      <c r="C704" t="s">
        <v>4992</v>
      </c>
      <c r="D704" t="s">
        <v>4990</v>
      </c>
      <c r="E704" t="s">
        <v>16</v>
      </c>
      <c r="F704" t="s">
        <v>745</v>
      </c>
      <c r="G704" t="s">
        <v>4994</v>
      </c>
      <c r="H704" t="s">
        <v>4995</v>
      </c>
      <c r="I704" t="s">
        <v>4996</v>
      </c>
      <c r="J704" t="str" cm="1">
        <f t="array" ref="J7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4" t="str">
        <f>_xlfn.TEXTBEFORE(getmp3[[#This Row],[Title]],{":","(","-"})</f>
        <v xml:space="preserve">Goriye </v>
      </c>
      <c r="L704" t="str" cm="1">
        <f t="array" ref="L704">_xlfn.TEXTBEFORE(_xlfn.TEXTAFTER(getmp3[[#This Row],[description]],CHAR(10) &amp; {"Singer:","Artist:","Singer &amp; Lyrics:","Singer/Lyrics:","Singer","Singer : "}),CHAR(10))</f>
        <v>B Jay Randhawa</v>
      </c>
      <c r="M704" t="str" cm="1">
        <f t="array" ref="M70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Kulshan Sandhu</v>
      </c>
      <c r="N704" t="e">
        <f>_xlfn.TEXTBEFORE(_xlfn.TEXTAFTER(getmp3[[#This Row],[description]],"Composer:"),CHAR(10))</f>
        <v>#N/A</v>
      </c>
      <c r="O704" t="str">
        <f>_xlfn.TEXTBEFORE(_xlfn.TEXTAFTER(getmp3[[#This Row],[description]],CHAR(10)&amp;"Music :"),CHAR(10))</f>
        <v xml:space="preserve"> Intense</v>
      </c>
      <c r="P704" t="e">
        <f>_xlfn.TEXTBEFORE(_xlfn.TEXTAFTER(getmp3[[#This Row],[description]],CHAR(10)&amp;"Video:"),CHAR(10))</f>
        <v>#N/A</v>
      </c>
      <c r="Q704" s="1" t="e">
        <f>HYPERLINK(_xlfn.TEXTBEFORE(_xlfn.TEXTAFTER(getmp3[[#This Row],[description]],"YouTube Music:"),CHAR(10)))</f>
        <v>#N/A</v>
      </c>
      <c r="R704" s="1" t="e">
        <f>HYPERLINK(_xlfn.TEXTBEFORE(_xlfn.TEXTAFTER(getmp3[[#This Row],[description]],"Spotify:"),CHAR(10)))</f>
        <v>#N/A</v>
      </c>
      <c r="S704" s="1" t="e">
        <f>HYPERLINK(_xlfn.TEXTBEFORE(_xlfn.TEXTAFTER(getmp3[[#This Row],[description]],"Apple Music:"),CHAR(10)))</f>
        <v>#N/A</v>
      </c>
      <c r="T704" s="1" t="e">
        <f>HYPERLINK(_xlfn.TEXTBEFORE(_xlfn.TEXTAFTER(getmp3[[#This Row],[description]], "JioSaavn:"),CHAR(10)))</f>
        <v>#N/A</v>
      </c>
      <c r="U704" s="1" t="e">
        <f>HYPERLINK(_xlfn.TEXTBEFORE(_xlfn.TEXTAFTER(getmp3[[#This Row],[description]], "Instagram Reel:"),CHAR(10)))</f>
        <v>#N/A</v>
      </c>
    </row>
    <row r="705" spans="1:21" x14ac:dyDescent="0.3">
      <c r="A705" t="s">
        <v>11</v>
      </c>
      <c r="B705" t="s">
        <v>4998</v>
      </c>
      <c r="C705" t="s">
        <v>4999</v>
      </c>
      <c r="D705" t="s">
        <v>4997</v>
      </c>
      <c r="E705" t="s">
        <v>16</v>
      </c>
      <c r="F705" t="s">
        <v>578</v>
      </c>
      <c r="G705" t="s">
        <v>5001</v>
      </c>
      <c r="H705" t="s">
        <v>5002</v>
      </c>
      <c r="I705" t="s">
        <v>5003</v>
      </c>
      <c r="J705" t="str" cm="1">
        <f t="array" ref="J7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5" t="str">
        <f>_xlfn.TEXTBEFORE(getmp3[[#This Row],[Title]],{":","(","-"})</f>
        <v xml:space="preserve">Jattwaad </v>
      </c>
      <c r="L705" t="str">
        <f>_xlfn.TEXTBEFORE(_xlfn.TEXTAFTER(getmp3[[#This Row],[description]],{"Singer :","Artist:","Singer &amp; Lyrics:","Singer/Lyrics:","Singer"}),CHAR(10))</f>
        <v xml:space="preserve"> Harf Cheema, Gurlez Akhtar</v>
      </c>
      <c r="M705" t="str" cm="1">
        <f t="array" ref="M7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705" t="e">
        <f>_xlfn.TEXTBEFORE(_xlfn.TEXTAFTER(getmp3[[#This Row],[description]],"Composer:"),CHAR(10))</f>
        <v>#N/A</v>
      </c>
      <c r="O705" t="str">
        <f>_xlfn.TEXTBEFORE(_xlfn.TEXTAFTER(getmp3[[#This Row],[description]],CHAR(10)&amp;"Music :"),CHAR(10))</f>
        <v xml:space="preserve"> Beat Minister</v>
      </c>
      <c r="P705" t="e">
        <f>_xlfn.TEXTBEFORE(_xlfn.TEXTAFTER(getmp3[[#This Row],[description]],CHAR(10)&amp;"Video:"),CHAR(10))</f>
        <v>#N/A</v>
      </c>
      <c r="Q705" s="1" t="e">
        <f>HYPERLINK(_xlfn.TEXTBEFORE(_xlfn.TEXTAFTER(getmp3[[#This Row],[description]],"YouTube Music:"),CHAR(10)))</f>
        <v>#N/A</v>
      </c>
      <c r="R705" s="1" t="e">
        <f>HYPERLINK(_xlfn.TEXTBEFORE(_xlfn.TEXTAFTER(getmp3[[#This Row],[description]],"Spotify:"),CHAR(10)))</f>
        <v>#N/A</v>
      </c>
      <c r="S705" s="1" t="e">
        <f>HYPERLINK(_xlfn.TEXTBEFORE(_xlfn.TEXTAFTER(getmp3[[#This Row],[description]],"Apple Music:"),CHAR(10)))</f>
        <v>#N/A</v>
      </c>
      <c r="T705" s="1" t="e">
        <f>HYPERLINK(_xlfn.TEXTBEFORE(_xlfn.TEXTAFTER(getmp3[[#This Row],[description]], "JioSaavn:"),CHAR(10)))</f>
        <v>#N/A</v>
      </c>
      <c r="U705" s="1" t="e">
        <f>HYPERLINK(_xlfn.TEXTBEFORE(_xlfn.TEXTAFTER(getmp3[[#This Row],[description]], "Instagram Reel:"),CHAR(10)))</f>
        <v>#N/A</v>
      </c>
    </row>
    <row r="706" spans="1:21" x14ac:dyDescent="0.3">
      <c r="A706" t="s">
        <v>11</v>
      </c>
      <c r="B706" t="s">
        <v>5005</v>
      </c>
      <c r="C706" t="s">
        <v>5006</v>
      </c>
      <c r="D706" t="s">
        <v>5004</v>
      </c>
      <c r="E706" t="s">
        <v>16</v>
      </c>
      <c r="F706" t="s">
        <v>738</v>
      </c>
      <c r="G706" t="s">
        <v>5008</v>
      </c>
      <c r="H706" t="s">
        <v>5009</v>
      </c>
      <c r="I706" t="s">
        <v>5010</v>
      </c>
      <c r="J706" t="str" cm="1">
        <f t="array" ref="J7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6" t="str">
        <f>_xlfn.TEXTBEFORE(getmp3[[#This Row],[Title]],{":","(","-"})</f>
        <v xml:space="preserve">Mohh </v>
      </c>
      <c r="L706" t="str">
        <f>_xlfn.TEXTBEFORE(_xlfn.TEXTAFTER(getmp3[[#This Row],[description]],{"Singer :","Artist:","Singer &amp; Lyrics:","Singer/Lyrics:","Singer"}),CHAR(10))</f>
        <v xml:space="preserve"> Timmy V </v>
      </c>
      <c r="M706" t="str" cm="1">
        <f t="array" ref="M7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06" t="e">
        <f>_xlfn.TEXTBEFORE(_xlfn.TEXTAFTER(getmp3[[#This Row],[description]],"Composer:"),CHAR(10))</f>
        <v>#N/A</v>
      </c>
      <c r="O706" t="str">
        <f>_xlfn.TEXTBEFORE(_xlfn.TEXTAFTER(getmp3[[#This Row],[description]],CHAR(10)&amp;"Music :"),CHAR(10))</f>
        <v xml:space="preserve"> Akash Jandu</v>
      </c>
      <c r="P706" t="e">
        <f>_xlfn.TEXTBEFORE(_xlfn.TEXTAFTER(getmp3[[#This Row],[description]],CHAR(10)&amp;"Video:"),CHAR(10))</f>
        <v>#N/A</v>
      </c>
      <c r="Q706" s="1" t="e">
        <f>HYPERLINK(_xlfn.TEXTBEFORE(_xlfn.TEXTAFTER(getmp3[[#This Row],[description]],"YouTube Music:"),CHAR(10)))</f>
        <v>#N/A</v>
      </c>
      <c r="R706" s="1" t="e">
        <f>HYPERLINK(_xlfn.TEXTBEFORE(_xlfn.TEXTAFTER(getmp3[[#This Row],[description]],"Spotify:"),CHAR(10)))</f>
        <v>#N/A</v>
      </c>
      <c r="S706" s="1" t="e">
        <f>HYPERLINK(_xlfn.TEXTBEFORE(_xlfn.TEXTAFTER(getmp3[[#This Row],[description]],"Apple Music:"),CHAR(10)))</f>
        <v>#N/A</v>
      </c>
      <c r="T706" s="1" t="e">
        <f>HYPERLINK(_xlfn.TEXTBEFORE(_xlfn.TEXTAFTER(getmp3[[#This Row],[description]], "JioSaavn:"),CHAR(10)))</f>
        <v>#N/A</v>
      </c>
      <c r="U706" s="1" t="e">
        <f>HYPERLINK(_xlfn.TEXTBEFORE(_xlfn.TEXTAFTER(getmp3[[#This Row],[description]], "Instagram Reel:"),CHAR(10)))</f>
        <v>#N/A</v>
      </c>
    </row>
    <row r="707" spans="1:21" x14ac:dyDescent="0.3">
      <c r="A707" t="s">
        <v>11</v>
      </c>
      <c r="B707" t="s">
        <v>5012</v>
      </c>
      <c r="C707" t="s">
        <v>5013</v>
      </c>
      <c r="D707" t="s">
        <v>5011</v>
      </c>
      <c r="E707" t="s">
        <v>16</v>
      </c>
      <c r="F707" t="s">
        <v>477</v>
      </c>
      <c r="G707" t="s">
        <v>5015</v>
      </c>
      <c r="H707" t="s">
        <v>5016</v>
      </c>
      <c r="I707" t="s">
        <v>5017</v>
      </c>
      <c r="J707" t="str" cm="1">
        <f t="array" ref="J7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7" t="str">
        <f>_xlfn.TEXTBEFORE(getmp3[[#This Row],[Title]],{":","(","-"})</f>
        <v xml:space="preserve">Tere Bare </v>
      </c>
      <c r="L707" t="str">
        <f>_xlfn.TEXTBEFORE(_xlfn.TEXTAFTER(getmp3[[#This Row],[description]],{"Singer :","Artist:","Singer &amp; Lyrics:","Singer/Lyrics:","Singer"}),CHAR(10))</f>
        <v xml:space="preserve"> Karan Randhawa</v>
      </c>
      <c r="M707" t="str" cm="1">
        <f t="array" ref="M7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Bhullar (Parmvir Singh Bhullar)</v>
      </c>
      <c r="N707" t="e">
        <f>_xlfn.TEXTBEFORE(_xlfn.TEXTAFTER(getmp3[[#This Row],[description]],"Composer:"),CHAR(10))</f>
        <v>#N/A</v>
      </c>
      <c r="O707" t="str">
        <f>_xlfn.TEXTBEFORE(_xlfn.TEXTAFTER(getmp3[[#This Row],[description]],CHAR(10)&amp;"Music :"),CHAR(10))</f>
        <v xml:space="preserve"> Sharry Nexus</v>
      </c>
      <c r="P707" t="e">
        <f>_xlfn.TEXTBEFORE(_xlfn.TEXTAFTER(getmp3[[#This Row],[description]],CHAR(10)&amp;"Video:"),CHAR(10))</f>
        <v>#N/A</v>
      </c>
      <c r="Q707" s="1" t="e">
        <f>HYPERLINK(_xlfn.TEXTBEFORE(_xlfn.TEXTAFTER(getmp3[[#This Row],[description]],"YouTube Music:"),CHAR(10)))</f>
        <v>#N/A</v>
      </c>
      <c r="R707" s="1" t="e">
        <f>HYPERLINK(_xlfn.TEXTBEFORE(_xlfn.TEXTAFTER(getmp3[[#This Row],[description]],"Spotify:"),CHAR(10)))</f>
        <v>#N/A</v>
      </c>
      <c r="S707" s="1" t="e">
        <f>HYPERLINK(_xlfn.TEXTBEFORE(_xlfn.TEXTAFTER(getmp3[[#This Row],[description]],"Apple Music:"),CHAR(10)))</f>
        <v>#N/A</v>
      </c>
      <c r="T707" s="1" t="e">
        <f>HYPERLINK(_xlfn.TEXTBEFORE(_xlfn.TEXTAFTER(getmp3[[#This Row],[description]], "JioSaavn:"),CHAR(10)))</f>
        <v>#N/A</v>
      </c>
      <c r="U707" s="1" t="e">
        <f>HYPERLINK(_xlfn.TEXTBEFORE(_xlfn.TEXTAFTER(getmp3[[#This Row],[description]], "Instagram Reel:"),CHAR(10)))</f>
        <v>#N/A</v>
      </c>
    </row>
    <row r="708" spans="1:21" x14ac:dyDescent="0.3">
      <c r="A708" t="s">
        <v>11</v>
      </c>
      <c r="B708" t="s">
        <v>5019</v>
      </c>
      <c r="C708" t="s">
        <v>5020</v>
      </c>
      <c r="D708" t="s">
        <v>5018</v>
      </c>
      <c r="E708" t="s">
        <v>3731</v>
      </c>
      <c r="F708" t="s">
        <v>1168</v>
      </c>
      <c r="G708" t="s">
        <v>5022</v>
      </c>
      <c r="H708" t="s">
        <v>5023</v>
      </c>
      <c r="I708" t="s">
        <v>5024</v>
      </c>
      <c r="J708" t="str" cm="1">
        <f t="array" ref="J7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8" t="str">
        <f>_xlfn.TEXTBEFORE(getmp3[[#This Row],[Title]],{":","(","-"})</f>
        <v xml:space="preserve">Ro Ro Ke </v>
      </c>
      <c r="L708" t="str">
        <f>_xlfn.TEXTBEFORE(_xlfn.TEXTAFTER(getmp3[[#This Row],[description]],{"Singer :","Artist:","Singer &amp; Lyrics:","Singer/Lyrics:","Singer"}),CHAR(10))</f>
        <v xml:space="preserve"> Musahib</v>
      </c>
      <c r="M708" t="str" cm="1">
        <f t="array" ref="M7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708" t="e">
        <f>_xlfn.TEXTBEFORE(_xlfn.TEXTAFTER(getmp3[[#This Row],[description]],"Composer:"),CHAR(10))</f>
        <v>#N/A</v>
      </c>
      <c r="O708" t="str">
        <f>_xlfn.TEXTBEFORE(_xlfn.TEXTAFTER(getmp3[[#This Row],[description]],CHAR(10)&amp;"Music :"),CHAR(10))</f>
        <v xml:space="preserve"> Muzik Amy</v>
      </c>
      <c r="P708" t="e">
        <f>_xlfn.TEXTBEFORE(_xlfn.TEXTAFTER(getmp3[[#This Row],[description]],CHAR(10)&amp;"Video:"),CHAR(10))</f>
        <v>#N/A</v>
      </c>
      <c r="Q708" s="1" t="e">
        <f>HYPERLINK(_xlfn.TEXTBEFORE(_xlfn.TEXTAFTER(getmp3[[#This Row],[description]],"YouTube Music:"),CHAR(10)))</f>
        <v>#N/A</v>
      </c>
      <c r="R708" s="1" t="e">
        <f>HYPERLINK(_xlfn.TEXTBEFORE(_xlfn.TEXTAFTER(getmp3[[#This Row],[description]],"Spotify:"),CHAR(10)))</f>
        <v>#N/A</v>
      </c>
      <c r="S708" s="1" t="e">
        <f>HYPERLINK(_xlfn.TEXTBEFORE(_xlfn.TEXTAFTER(getmp3[[#This Row],[description]],"Apple Music:"),CHAR(10)))</f>
        <v>#N/A</v>
      </c>
      <c r="T708" s="1" t="e">
        <f>HYPERLINK(_xlfn.TEXTBEFORE(_xlfn.TEXTAFTER(getmp3[[#This Row],[description]], "JioSaavn:"),CHAR(10)))</f>
        <v>#N/A</v>
      </c>
      <c r="U708" s="1" t="e">
        <f>HYPERLINK(_xlfn.TEXTBEFORE(_xlfn.TEXTAFTER(getmp3[[#This Row],[description]], "Instagram Reel:"),CHAR(10)))</f>
        <v>#N/A</v>
      </c>
    </row>
    <row r="709" spans="1:21" x14ac:dyDescent="0.3">
      <c r="A709" t="s">
        <v>11</v>
      </c>
      <c r="B709" t="s">
        <v>5026</v>
      </c>
      <c r="C709" t="s">
        <v>5027</v>
      </c>
      <c r="D709" t="s">
        <v>5025</v>
      </c>
      <c r="E709" t="s">
        <v>3731</v>
      </c>
      <c r="F709" t="s">
        <v>153</v>
      </c>
      <c r="G709" t="s">
        <v>5029</v>
      </c>
      <c r="H709" t="s">
        <v>5030</v>
      </c>
      <c r="I709" t="s">
        <v>5031</v>
      </c>
      <c r="J709" t="str" cm="1">
        <f t="array" ref="J7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09" t="str">
        <f>_xlfn.TEXTBEFORE(getmp3[[#This Row],[Title]],{":","(","-"})</f>
        <v xml:space="preserve">Guns And Guts </v>
      </c>
      <c r="L709" t="str">
        <f>_xlfn.TEXTBEFORE(_xlfn.TEXTAFTER(getmp3[[#This Row],[description]],{"Singer :","Artist:","Singer &amp; Lyrics:","Singer/Lyrics:","Singer"}),CHAR(10))</f>
        <v xml:space="preserve"> Manpreet Sandhu</v>
      </c>
      <c r="M709" t="str" cm="1">
        <f t="array" ref="M7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Nish Kang</v>
      </c>
      <c r="N709" t="e">
        <f>_xlfn.TEXTBEFORE(_xlfn.TEXTAFTER(getmp3[[#This Row],[description]],"Composer:"),CHAR(10))</f>
        <v>#N/A</v>
      </c>
      <c r="O709" t="e">
        <f>_xlfn.TEXTBEFORE(_xlfn.TEXTAFTER(getmp3[[#This Row],[description]],CHAR(10)&amp;"Music :"),CHAR(10))</f>
        <v>#N/A</v>
      </c>
      <c r="P709" t="e">
        <f>_xlfn.TEXTBEFORE(_xlfn.TEXTAFTER(getmp3[[#This Row],[description]],CHAR(10)&amp;"Video:"),CHAR(10))</f>
        <v>#N/A</v>
      </c>
      <c r="Q709" s="1" t="e">
        <f>HYPERLINK(_xlfn.TEXTBEFORE(_xlfn.TEXTAFTER(getmp3[[#This Row],[description]],"YouTube Music:"),CHAR(10)))</f>
        <v>#N/A</v>
      </c>
      <c r="R709" s="1" t="e">
        <f>HYPERLINK(_xlfn.TEXTBEFORE(_xlfn.TEXTAFTER(getmp3[[#This Row],[description]],"Spotify:"),CHAR(10)))</f>
        <v>#N/A</v>
      </c>
      <c r="S709" s="1" t="e">
        <f>HYPERLINK(_xlfn.TEXTBEFORE(_xlfn.TEXTAFTER(getmp3[[#This Row],[description]],"Apple Music:"),CHAR(10)))</f>
        <v>#N/A</v>
      </c>
      <c r="T709" s="1" t="e">
        <f>HYPERLINK(_xlfn.TEXTBEFORE(_xlfn.TEXTAFTER(getmp3[[#This Row],[description]], "JioSaavn:"),CHAR(10)))</f>
        <v>#N/A</v>
      </c>
      <c r="U709" s="1" t="e">
        <f>HYPERLINK(_xlfn.TEXTBEFORE(_xlfn.TEXTAFTER(getmp3[[#This Row],[description]], "Instagram Reel:"),CHAR(10)))</f>
        <v>#N/A</v>
      </c>
    </row>
    <row r="710" spans="1:21" x14ac:dyDescent="0.3">
      <c r="A710" t="s">
        <v>11</v>
      </c>
      <c r="B710" t="s">
        <v>5033</v>
      </c>
      <c r="C710" t="s">
        <v>5034</v>
      </c>
      <c r="D710" t="s">
        <v>5032</v>
      </c>
      <c r="E710" t="s">
        <v>3731</v>
      </c>
      <c r="F710" t="s">
        <v>885</v>
      </c>
      <c r="G710" t="s">
        <v>5036</v>
      </c>
      <c r="H710" t="s">
        <v>5037</v>
      </c>
      <c r="I710" t="s">
        <v>5038</v>
      </c>
      <c r="J710" t="str" cm="1">
        <f t="array" ref="J7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0" t="str">
        <f>_xlfn.TEXTBEFORE(getmp3[[#This Row],[Title]],{":","(","-"})</f>
        <v xml:space="preserve">Kali Range </v>
      </c>
      <c r="L710" t="str">
        <f>_xlfn.TEXTBEFORE(_xlfn.TEXTAFTER(getmp3[[#This Row],[description]],{"Singer :","Artist:","Singer &amp; Lyrics:","Singer/Lyrics:","Singer"}),CHAR(10))</f>
        <v xml:space="preserve"> Jass Manak</v>
      </c>
      <c r="M710" t="str" cm="1">
        <f t="array" ref="M7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0" t="e">
        <f>_xlfn.TEXTBEFORE(_xlfn.TEXTAFTER(getmp3[[#This Row],[description]],"Composer:"),CHAR(10))</f>
        <v>#N/A</v>
      </c>
      <c r="O710" t="str">
        <f>_xlfn.TEXTBEFORE(_xlfn.TEXTAFTER(getmp3[[#This Row],[description]],CHAR(10)&amp;"Music :"),CHAR(10))</f>
        <v xml:space="preserve"> Sukhe </v>
      </c>
      <c r="P710" t="e">
        <f>_xlfn.TEXTBEFORE(_xlfn.TEXTAFTER(getmp3[[#This Row],[description]],CHAR(10)&amp;"Video:"),CHAR(10))</f>
        <v>#N/A</v>
      </c>
      <c r="Q710" s="1" t="e">
        <f>HYPERLINK(_xlfn.TEXTBEFORE(_xlfn.TEXTAFTER(getmp3[[#This Row],[description]],"YouTube Music:"),CHAR(10)))</f>
        <v>#N/A</v>
      </c>
      <c r="R710" s="1" t="e">
        <f>HYPERLINK(_xlfn.TEXTBEFORE(_xlfn.TEXTAFTER(getmp3[[#This Row],[description]],"Spotify:"),CHAR(10)))</f>
        <v>#N/A</v>
      </c>
      <c r="S710" s="1" t="e">
        <f>HYPERLINK(_xlfn.TEXTBEFORE(_xlfn.TEXTAFTER(getmp3[[#This Row],[description]],"Apple Music:"),CHAR(10)))</f>
        <v>#N/A</v>
      </c>
      <c r="T710" s="1" t="e">
        <f>HYPERLINK(_xlfn.TEXTBEFORE(_xlfn.TEXTAFTER(getmp3[[#This Row],[description]], "JioSaavn:"),CHAR(10)))</f>
        <v>#N/A</v>
      </c>
      <c r="U710" s="1" t="e">
        <f>HYPERLINK(_xlfn.TEXTBEFORE(_xlfn.TEXTAFTER(getmp3[[#This Row],[description]], "Instagram Reel:"),CHAR(10)))</f>
        <v>#N/A</v>
      </c>
    </row>
    <row r="711" spans="1:21" x14ac:dyDescent="0.3">
      <c r="A711" t="s">
        <v>11</v>
      </c>
      <c r="B711" t="s">
        <v>5040</v>
      </c>
      <c r="C711" t="s">
        <v>5041</v>
      </c>
      <c r="D711" t="s">
        <v>5039</v>
      </c>
      <c r="E711" t="s">
        <v>3731</v>
      </c>
      <c r="F711" t="s">
        <v>270</v>
      </c>
      <c r="G711" t="s">
        <v>5043</v>
      </c>
      <c r="H711" t="s">
        <v>5044</v>
      </c>
      <c r="I711" t="s">
        <v>5045</v>
      </c>
      <c r="J711" t="str" cm="1">
        <f t="array" ref="J7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1" t="str">
        <f>_xlfn.TEXTBEFORE(getmp3[[#This Row],[Title]],{":","(","-"})</f>
        <v xml:space="preserve">Tere Naal </v>
      </c>
      <c r="L711" t="str">
        <f>_xlfn.TEXTBEFORE(_xlfn.TEXTAFTER(getmp3[[#This Row],[description]],{"Singer :","Artist:","Singer &amp; Lyrics:","Singer/Lyrics:","Singer"}),CHAR(10))</f>
        <v xml:space="preserve"> Jass Manak</v>
      </c>
      <c r="M711" t="str" cm="1">
        <f t="array" ref="M7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1" t="e">
        <f>_xlfn.TEXTBEFORE(_xlfn.TEXTAFTER(getmp3[[#This Row],[description]],"Composer:"),CHAR(10))</f>
        <v>#N/A</v>
      </c>
      <c r="O711" t="str">
        <f>_xlfn.TEXTBEFORE(_xlfn.TEXTAFTER(getmp3[[#This Row],[description]],CHAR(10)&amp;"Music :"),CHAR(10))</f>
        <v xml:space="preserve"> Sukhe </v>
      </c>
      <c r="P711" t="e">
        <f>_xlfn.TEXTBEFORE(_xlfn.TEXTAFTER(getmp3[[#This Row],[description]],CHAR(10)&amp;"Video:"),CHAR(10))</f>
        <v>#N/A</v>
      </c>
      <c r="Q711" s="1" t="e">
        <f>HYPERLINK(_xlfn.TEXTBEFORE(_xlfn.TEXTAFTER(getmp3[[#This Row],[description]],"YouTube Music:"),CHAR(10)))</f>
        <v>#N/A</v>
      </c>
      <c r="R711" s="1" t="e">
        <f>HYPERLINK(_xlfn.TEXTBEFORE(_xlfn.TEXTAFTER(getmp3[[#This Row],[description]],"Spotify:"),CHAR(10)))</f>
        <v>#N/A</v>
      </c>
      <c r="S711" s="1" t="e">
        <f>HYPERLINK(_xlfn.TEXTBEFORE(_xlfn.TEXTAFTER(getmp3[[#This Row],[description]],"Apple Music:"),CHAR(10)))</f>
        <v>#N/A</v>
      </c>
      <c r="T711" s="1" t="e">
        <f>HYPERLINK(_xlfn.TEXTBEFORE(_xlfn.TEXTAFTER(getmp3[[#This Row],[description]], "JioSaavn:"),CHAR(10)))</f>
        <v>#N/A</v>
      </c>
      <c r="U711" s="1" t="e">
        <f>HYPERLINK(_xlfn.TEXTBEFORE(_xlfn.TEXTAFTER(getmp3[[#This Row],[description]], "Instagram Reel:"),CHAR(10)))</f>
        <v>#N/A</v>
      </c>
    </row>
    <row r="712" spans="1:21" x14ac:dyDescent="0.3">
      <c r="A712" t="s">
        <v>11</v>
      </c>
      <c r="B712" t="s">
        <v>5047</v>
      </c>
      <c r="C712" t="s">
        <v>4937</v>
      </c>
      <c r="D712" t="s">
        <v>5046</v>
      </c>
      <c r="E712" t="s">
        <v>3731</v>
      </c>
      <c r="F712" t="s">
        <v>41</v>
      </c>
      <c r="G712" t="s">
        <v>5049</v>
      </c>
      <c r="H712" t="s">
        <v>5050</v>
      </c>
      <c r="I712" t="s">
        <v>5051</v>
      </c>
      <c r="J712" t="str" cm="1">
        <f t="array" ref="J7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2" t="str">
        <f>_xlfn.TEXTBEFORE(getmp3[[#This Row],[Title]],{":","(","-"})</f>
        <v xml:space="preserve">Moonroof </v>
      </c>
      <c r="L712" t="str">
        <f>_xlfn.TEXTBEFORE(_xlfn.TEXTAFTER(getmp3[[#This Row],[description]],{"Singer :","Artist:","Singer &amp; Lyrics:","Singer/Lyrics:","Singer"}),CHAR(10))</f>
        <v xml:space="preserve"> Jass Manak</v>
      </c>
      <c r="M712" t="str" cm="1">
        <f t="array" ref="M7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2" t="e">
        <f>_xlfn.TEXTBEFORE(_xlfn.TEXTAFTER(getmp3[[#This Row],[description]],"Composer:"),CHAR(10))</f>
        <v>#N/A</v>
      </c>
      <c r="O712" t="str">
        <f>_xlfn.TEXTBEFORE(_xlfn.TEXTAFTER(getmp3[[#This Row],[description]],CHAR(10)&amp;"Music :"),CHAR(10))</f>
        <v xml:space="preserve"> Sukhe </v>
      </c>
      <c r="P712" t="e">
        <f>_xlfn.TEXTBEFORE(_xlfn.TEXTAFTER(getmp3[[#This Row],[description]],CHAR(10)&amp;"Video:"),CHAR(10))</f>
        <v>#N/A</v>
      </c>
      <c r="Q712" s="1" t="e">
        <f>HYPERLINK(_xlfn.TEXTBEFORE(_xlfn.TEXTAFTER(getmp3[[#This Row],[description]],"YouTube Music:"),CHAR(10)))</f>
        <v>#N/A</v>
      </c>
      <c r="R712" s="1" t="e">
        <f>HYPERLINK(_xlfn.TEXTBEFORE(_xlfn.TEXTAFTER(getmp3[[#This Row],[description]],"Spotify:"),CHAR(10)))</f>
        <v>#N/A</v>
      </c>
      <c r="S712" s="1" t="e">
        <f>HYPERLINK(_xlfn.TEXTBEFORE(_xlfn.TEXTAFTER(getmp3[[#This Row],[description]],"Apple Music:"),CHAR(10)))</f>
        <v>#N/A</v>
      </c>
      <c r="T712" s="1" t="e">
        <f>HYPERLINK(_xlfn.TEXTBEFORE(_xlfn.TEXTAFTER(getmp3[[#This Row],[description]], "JioSaavn:"),CHAR(10)))</f>
        <v>#N/A</v>
      </c>
      <c r="U712" s="1" t="e">
        <f>HYPERLINK(_xlfn.TEXTBEFORE(_xlfn.TEXTAFTER(getmp3[[#This Row],[description]], "Instagram Reel:"),CHAR(10)))</f>
        <v>#N/A</v>
      </c>
    </row>
    <row r="713" spans="1:21" x14ac:dyDescent="0.3">
      <c r="A713" t="s">
        <v>11</v>
      </c>
      <c r="B713" t="s">
        <v>5053</v>
      </c>
      <c r="C713" t="s">
        <v>1604</v>
      </c>
      <c r="D713" t="s">
        <v>5052</v>
      </c>
      <c r="E713" t="s">
        <v>3731</v>
      </c>
      <c r="F713" t="s">
        <v>554</v>
      </c>
      <c r="G713" t="s">
        <v>5055</v>
      </c>
      <c r="H713" t="s">
        <v>5056</v>
      </c>
      <c r="I713" t="s">
        <v>5057</v>
      </c>
      <c r="J713" t="str" cm="1">
        <f t="array" ref="J7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713" t="str">
        <f>_xlfn.TEXTBEFORE(getmp3[[#This Row],[Title]],{":","(","-"})</f>
        <v xml:space="preserve">Kalli Ho Gai </v>
      </c>
      <c r="L713" t="e">
        <f>_xlfn.TEXTBEFORE(_xlfn.TEXTAFTER(getmp3[[#This Row],[description]],{"Singer:","Artist:","Singer &amp; Lyrics:","Singer/Lyrics:","Singer"}),CHAR(10))</f>
        <v>#N/A</v>
      </c>
      <c r="M713" t="str" cm="1">
        <f t="array" ref="M7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13" t="e">
        <f>_xlfn.TEXTBEFORE(_xlfn.TEXTAFTER(getmp3[[#This Row],[description]],"Composer:"),CHAR(10))</f>
        <v>#N/A</v>
      </c>
      <c r="O713" t="e">
        <f>_xlfn.TEXTBEFORE(_xlfn.TEXTAFTER(getmp3[[#This Row],[description]],CHAR(10)&amp;"Music :"),CHAR(10))</f>
        <v>#N/A</v>
      </c>
      <c r="P713" t="e">
        <f>_xlfn.TEXTBEFORE(_xlfn.TEXTAFTER(getmp3[[#This Row],[description]],CHAR(10)&amp;"Video:"),CHAR(10))</f>
        <v>#N/A</v>
      </c>
      <c r="Q713" s="1" t="e">
        <f>HYPERLINK(_xlfn.TEXTBEFORE(_xlfn.TEXTAFTER(getmp3[[#This Row],[description]],"YouTube Music:"),CHAR(10)))</f>
        <v>#N/A</v>
      </c>
      <c r="R713" s="1" t="e">
        <f>HYPERLINK(_xlfn.TEXTBEFORE(_xlfn.TEXTAFTER(getmp3[[#This Row],[description]],"Spotify:"),CHAR(10)))</f>
        <v>#N/A</v>
      </c>
      <c r="S713" s="1" t="e">
        <f>HYPERLINK(_xlfn.TEXTBEFORE(_xlfn.TEXTAFTER(getmp3[[#This Row],[description]],"Apple Music:"),CHAR(10)))</f>
        <v>#N/A</v>
      </c>
      <c r="T713" s="1" t="e">
        <f>HYPERLINK(_xlfn.TEXTBEFORE(_xlfn.TEXTAFTER(getmp3[[#This Row],[description]], "JioSaavn:"),CHAR(10)))</f>
        <v>#N/A</v>
      </c>
      <c r="U713" s="1" t="e">
        <f>HYPERLINK(_xlfn.TEXTBEFORE(_xlfn.TEXTAFTER(getmp3[[#This Row],[description]], "Instagram Reel:"),CHAR(10)))</f>
        <v>#N/A</v>
      </c>
    </row>
    <row r="714" spans="1:21" x14ac:dyDescent="0.3">
      <c r="A714" t="s">
        <v>11</v>
      </c>
      <c r="B714" t="s">
        <v>5059</v>
      </c>
      <c r="C714" t="s">
        <v>5060</v>
      </c>
      <c r="D714" t="s">
        <v>5058</v>
      </c>
      <c r="E714" t="s">
        <v>3731</v>
      </c>
      <c r="F714" t="s">
        <v>353</v>
      </c>
      <c r="G714" t="s">
        <v>5062</v>
      </c>
      <c r="H714" t="s">
        <v>5063</v>
      </c>
      <c r="I714" t="s">
        <v>5064</v>
      </c>
      <c r="J714" t="str" cm="1">
        <f t="array" ref="J7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4" t="str">
        <f>_xlfn.TEXTBEFORE(getmp3[[#This Row],[Title]],{":","(","-"})</f>
        <v xml:space="preserve">Viah </v>
      </c>
      <c r="L714" t="str">
        <f>_xlfn.TEXTBEFORE(_xlfn.TEXTAFTER(getmp3[[#This Row],[description]],{"Singer :","Artist:","Singer &amp; Lyrics:","Singer/Lyrics:","Singer"}),CHAR(10))</f>
        <v xml:space="preserve"> Jass Manak</v>
      </c>
      <c r="M714" t="str" cm="1">
        <f t="array" ref="M7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4" t="e">
        <f>_xlfn.TEXTBEFORE(_xlfn.TEXTAFTER(getmp3[[#This Row],[description]],"Composer:"),CHAR(10))</f>
        <v>#N/A</v>
      </c>
      <c r="O714" t="str">
        <f>_xlfn.TEXTBEFORE(_xlfn.TEXTAFTER(getmp3[[#This Row],[description]],CHAR(10)&amp;"Music :"),CHAR(10))</f>
        <v xml:space="preserve"> Sukhe </v>
      </c>
      <c r="P714" t="e">
        <f>_xlfn.TEXTBEFORE(_xlfn.TEXTAFTER(getmp3[[#This Row],[description]],CHAR(10)&amp;"Video:"),CHAR(10))</f>
        <v>#N/A</v>
      </c>
      <c r="Q714" s="1" t="e">
        <f>HYPERLINK(_xlfn.TEXTBEFORE(_xlfn.TEXTAFTER(getmp3[[#This Row],[description]],"YouTube Music:"),CHAR(10)))</f>
        <v>#N/A</v>
      </c>
      <c r="R714" s="1" t="e">
        <f>HYPERLINK(_xlfn.TEXTBEFORE(_xlfn.TEXTAFTER(getmp3[[#This Row],[description]],"Spotify:"),CHAR(10)))</f>
        <v>#N/A</v>
      </c>
      <c r="S714" s="1" t="e">
        <f>HYPERLINK(_xlfn.TEXTBEFORE(_xlfn.TEXTAFTER(getmp3[[#This Row],[description]],"Apple Music:"),CHAR(10)))</f>
        <v>#N/A</v>
      </c>
      <c r="T714" s="1" t="e">
        <f>HYPERLINK(_xlfn.TEXTBEFORE(_xlfn.TEXTAFTER(getmp3[[#This Row],[description]], "JioSaavn:"),CHAR(10)))</f>
        <v>#N/A</v>
      </c>
      <c r="U714" s="1" t="e">
        <f>HYPERLINK(_xlfn.TEXTBEFORE(_xlfn.TEXTAFTER(getmp3[[#This Row],[description]], "Instagram Reel:"),CHAR(10)))</f>
        <v>#N/A</v>
      </c>
    </row>
    <row r="715" spans="1:21" x14ac:dyDescent="0.3">
      <c r="A715" t="s">
        <v>11</v>
      </c>
      <c r="B715" t="s">
        <v>5066</v>
      </c>
      <c r="C715" t="s">
        <v>5067</v>
      </c>
      <c r="D715" t="s">
        <v>5065</v>
      </c>
      <c r="E715" t="s">
        <v>3731</v>
      </c>
      <c r="F715" t="s">
        <v>1914</v>
      </c>
      <c r="G715" t="s">
        <v>5069</v>
      </c>
      <c r="H715" t="s">
        <v>5070</v>
      </c>
      <c r="I715" t="s">
        <v>5071</v>
      </c>
      <c r="J715" t="str" cm="1">
        <f t="array" ref="J7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5" t="str">
        <f>_xlfn.TEXTBEFORE(getmp3[[#This Row],[Title]],{":","(","-"})</f>
        <v xml:space="preserve">AGE 19 </v>
      </c>
      <c r="L715" t="str">
        <f>_xlfn.TEXTBEFORE(_xlfn.TEXTAFTER(getmp3[[#This Row],[description]],{"Singer :","Artist:","Singer &amp; Lyrics:","Singer/Lyrics:","Singer"}),CHAR(10))</f>
        <v xml:space="preserve"> Jass Manak</v>
      </c>
      <c r="M715" t="str" cm="1">
        <f t="array" ref="M7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5" t="e">
        <f>_xlfn.TEXTBEFORE(_xlfn.TEXTAFTER(getmp3[[#This Row],[description]],"Composer:"),CHAR(10))</f>
        <v>#N/A</v>
      </c>
      <c r="O715" t="str">
        <f>_xlfn.TEXTBEFORE(_xlfn.TEXTAFTER(getmp3[[#This Row],[description]],CHAR(10)&amp;"Music :"),CHAR(10))</f>
        <v xml:space="preserve"> Sukhe </v>
      </c>
      <c r="P715" t="e">
        <f>_xlfn.TEXTBEFORE(_xlfn.TEXTAFTER(getmp3[[#This Row],[description]],CHAR(10)&amp;"Video:"),CHAR(10))</f>
        <v>#N/A</v>
      </c>
      <c r="Q715" s="1" t="e">
        <f>HYPERLINK(_xlfn.TEXTBEFORE(_xlfn.TEXTAFTER(getmp3[[#This Row],[description]],"YouTube Music:"),CHAR(10)))</f>
        <v>#N/A</v>
      </c>
      <c r="R715" s="1" t="e">
        <f>HYPERLINK(_xlfn.TEXTBEFORE(_xlfn.TEXTAFTER(getmp3[[#This Row],[description]],"Spotify:"),CHAR(10)))</f>
        <v>#N/A</v>
      </c>
      <c r="S715" s="1" t="e">
        <f>HYPERLINK(_xlfn.TEXTBEFORE(_xlfn.TEXTAFTER(getmp3[[#This Row],[description]],"Apple Music:"),CHAR(10)))</f>
        <v>#N/A</v>
      </c>
      <c r="T715" s="1" t="e">
        <f>HYPERLINK(_xlfn.TEXTBEFORE(_xlfn.TEXTAFTER(getmp3[[#This Row],[description]], "JioSaavn:"),CHAR(10)))</f>
        <v>#N/A</v>
      </c>
      <c r="U715" s="1" t="e">
        <f>HYPERLINK(_xlfn.TEXTBEFORE(_xlfn.TEXTAFTER(getmp3[[#This Row],[description]], "Instagram Reel:"),CHAR(10)))</f>
        <v>#N/A</v>
      </c>
    </row>
    <row r="716" spans="1:21" x14ac:dyDescent="0.3">
      <c r="A716" t="s">
        <v>11</v>
      </c>
      <c r="B716" t="s">
        <v>5073</v>
      </c>
      <c r="C716" t="s">
        <v>5034</v>
      </c>
      <c r="D716" t="s">
        <v>5072</v>
      </c>
      <c r="E716" t="s">
        <v>3731</v>
      </c>
      <c r="F716" t="s">
        <v>17</v>
      </c>
      <c r="G716" t="s">
        <v>5075</v>
      </c>
      <c r="H716" t="s">
        <v>5076</v>
      </c>
      <c r="I716" t="s">
        <v>5077</v>
      </c>
      <c r="J716" t="str" cm="1">
        <f t="array" ref="J7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6" t="str">
        <f>_xlfn.TEXTBEFORE(getmp3[[#This Row],[Title]],{":","(","-"})</f>
        <v xml:space="preserve">Chehra Tera </v>
      </c>
      <c r="L716" t="str">
        <f>_xlfn.TEXTBEFORE(_xlfn.TEXTAFTER(getmp3[[#This Row],[description]],{"Singer :","Artist:","Singer &amp; Lyrics:","Singer/Lyrics:","Singer"}),CHAR(10))</f>
        <v xml:space="preserve"> Jass Manak</v>
      </c>
      <c r="M716" t="str" cm="1">
        <f t="array" ref="M7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6" t="e">
        <f>_xlfn.TEXTBEFORE(_xlfn.TEXTAFTER(getmp3[[#This Row],[description]],"Composer:"),CHAR(10))</f>
        <v>#N/A</v>
      </c>
      <c r="O716" t="str">
        <f>_xlfn.TEXTBEFORE(_xlfn.TEXTAFTER(getmp3[[#This Row],[description]],CHAR(10)&amp;"Music :"),CHAR(10))</f>
        <v xml:space="preserve"> Sukhe </v>
      </c>
      <c r="P716" t="e">
        <f>_xlfn.TEXTBEFORE(_xlfn.TEXTAFTER(getmp3[[#This Row],[description]],CHAR(10)&amp;"Video:"),CHAR(10))</f>
        <v>#N/A</v>
      </c>
      <c r="Q716" s="1" t="e">
        <f>HYPERLINK(_xlfn.TEXTBEFORE(_xlfn.TEXTAFTER(getmp3[[#This Row],[description]],"YouTube Music:"),CHAR(10)))</f>
        <v>#N/A</v>
      </c>
      <c r="R716" s="1" t="e">
        <f>HYPERLINK(_xlfn.TEXTBEFORE(_xlfn.TEXTAFTER(getmp3[[#This Row],[description]],"Spotify:"),CHAR(10)))</f>
        <v>#N/A</v>
      </c>
      <c r="S716" s="1" t="e">
        <f>HYPERLINK(_xlfn.TEXTBEFORE(_xlfn.TEXTAFTER(getmp3[[#This Row],[description]],"Apple Music:"),CHAR(10)))</f>
        <v>#N/A</v>
      </c>
      <c r="T716" s="1" t="e">
        <f>HYPERLINK(_xlfn.TEXTBEFORE(_xlfn.TEXTAFTER(getmp3[[#This Row],[description]], "JioSaavn:"),CHAR(10)))</f>
        <v>#N/A</v>
      </c>
      <c r="U716" s="1" t="e">
        <f>HYPERLINK(_xlfn.TEXTBEFORE(_xlfn.TEXTAFTER(getmp3[[#This Row],[description]], "Instagram Reel:"),CHAR(10)))</f>
        <v>#N/A</v>
      </c>
    </row>
    <row r="717" spans="1:21" x14ac:dyDescent="0.3">
      <c r="A717" t="s">
        <v>11</v>
      </c>
      <c r="B717" t="s">
        <v>5079</v>
      </c>
      <c r="C717" t="s">
        <v>5080</v>
      </c>
      <c r="D717" t="s">
        <v>5078</v>
      </c>
      <c r="E717" t="s">
        <v>3731</v>
      </c>
      <c r="F717" t="s">
        <v>97</v>
      </c>
      <c r="G717" t="s">
        <v>5082</v>
      </c>
      <c r="H717" t="s">
        <v>5083</v>
      </c>
      <c r="I717" t="s">
        <v>5084</v>
      </c>
      <c r="J717" t="str" cm="1">
        <f t="array" ref="J7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7" t="str">
        <f>_xlfn.TEXTBEFORE(getmp3[[#This Row],[Title]],{":","(","-"})</f>
        <v xml:space="preserve">Manaka Da Munda </v>
      </c>
      <c r="L717" t="str">
        <f>_xlfn.TEXTBEFORE(_xlfn.TEXTAFTER(getmp3[[#This Row],[description]],{"Singer :","Artist:","Singer &amp; Lyrics:","Singer/Lyrics:","Singer"}),CHAR(10))</f>
        <v xml:space="preserve"> Jass Manak</v>
      </c>
      <c r="M717" t="str" cm="1">
        <f t="array" ref="M7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7" t="e">
        <f>_xlfn.TEXTBEFORE(_xlfn.TEXTAFTER(getmp3[[#This Row],[description]],"Composer:"),CHAR(10))</f>
        <v>#N/A</v>
      </c>
      <c r="O717" t="str">
        <f>_xlfn.TEXTBEFORE(_xlfn.TEXTAFTER(getmp3[[#This Row],[description]],CHAR(10)&amp;"Music :"),CHAR(10))</f>
        <v xml:space="preserve"> Sukhe </v>
      </c>
      <c r="P717" t="e">
        <f>_xlfn.TEXTBEFORE(_xlfn.TEXTAFTER(getmp3[[#This Row],[description]],CHAR(10)&amp;"Video:"),CHAR(10))</f>
        <v>#N/A</v>
      </c>
      <c r="Q717" s="1" t="e">
        <f>HYPERLINK(_xlfn.TEXTBEFORE(_xlfn.TEXTAFTER(getmp3[[#This Row],[description]],"YouTube Music:"),CHAR(10)))</f>
        <v>#N/A</v>
      </c>
      <c r="R717" s="1" t="e">
        <f>HYPERLINK(_xlfn.TEXTBEFORE(_xlfn.TEXTAFTER(getmp3[[#This Row],[description]],"Spotify:"),CHAR(10)))</f>
        <v>#N/A</v>
      </c>
      <c r="S717" s="1" t="e">
        <f>HYPERLINK(_xlfn.TEXTBEFORE(_xlfn.TEXTAFTER(getmp3[[#This Row],[description]],"Apple Music:"),CHAR(10)))</f>
        <v>#N/A</v>
      </c>
      <c r="T717" s="1" t="e">
        <f>HYPERLINK(_xlfn.TEXTBEFORE(_xlfn.TEXTAFTER(getmp3[[#This Row],[description]], "JioSaavn:"),CHAR(10)))</f>
        <v>#N/A</v>
      </c>
      <c r="U717" s="1" t="e">
        <f>HYPERLINK(_xlfn.TEXTBEFORE(_xlfn.TEXTAFTER(getmp3[[#This Row],[description]], "Instagram Reel:"),CHAR(10)))</f>
        <v>#N/A</v>
      </c>
    </row>
    <row r="718" spans="1:21" x14ac:dyDescent="0.3">
      <c r="A718" t="s">
        <v>11</v>
      </c>
      <c r="B718" t="s">
        <v>5086</v>
      </c>
      <c r="C718" t="s">
        <v>5034</v>
      </c>
      <c r="D718" t="s">
        <v>5085</v>
      </c>
      <c r="E718" t="s">
        <v>16</v>
      </c>
      <c r="F718" t="s">
        <v>5088</v>
      </c>
      <c r="G718" t="s">
        <v>5089</v>
      </c>
      <c r="H718" t="s">
        <v>5090</v>
      </c>
      <c r="I718" t="s">
        <v>5091</v>
      </c>
      <c r="J718" t="str" cm="1">
        <f t="array" ref="J7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8" t="str">
        <f>_xlfn.TEXTBEFORE(getmp3[[#This Row],[Title]],{":","(","-"})</f>
        <v xml:space="preserve">AGE 19 </v>
      </c>
      <c r="L718" t="str">
        <f>_xlfn.TEXTBEFORE(_xlfn.TEXTAFTER(getmp3[[#This Row],[description]],{"Singer :","Artist:","Singer &amp; Lyrics:","Singer/Lyrics:","Singer"}),CHAR(10))</f>
        <v xml:space="preserve"> Jass Manak</v>
      </c>
      <c r="M718" t="str" cm="1">
        <f t="array" ref="M7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8" t="e">
        <f>_xlfn.TEXTBEFORE(_xlfn.TEXTAFTER(getmp3[[#This Row],[description]],"Composer:"),CHAR(10))</f>
        <v>#N/A</v>
      </c>
      <c r="O718" t="str">
        <f>_xlfn.TEXTBEFORE(_xlfn.TEXTAFTER(getmp3[[#This Row],[description]],CHAR(10)&amp;"Music :"),CHAR(10))</f>
        <v xml:space="preserve"> Sukhe </v>
      </c>
      <c r="P718" t="e">
        <f>_xlfn.TEXTBEFORE(_xlfn.TEXTAFTER(getmp3[[#This Row],[description]],CHAR(10)&amp;"Video:"),CHAR(10))</f>
        <v>#N/A</v>
      </c>
      <c r="Q718" s="1" t="e">
        <f>HYPERLINK(_xlfn.TEXTBEFORE(_xlfn.TEXTAFTER(getmp3[[#This Row],[description]],"YouTube Music:"),CHAR(10)))</f>
        <v>#N/A</v>
      </c>
      <c r="R718" s="1" t="e">
        <f>HYPERLINK(_xlfn.TEXTBEFORE(_xlfn.TEXTAFTER(getmp3[[#This Row],[description]],"Spotify:"),CHAR(10)))</f>
        <v>#N/A</v>
      </c>
      <c r="S718" s="1" t="e">
        <f>HYPERLINK(_xlfn.TEXTBEFORE(_xlfn.TEXTAFTER(getmp3[[#This Row],[description]],"Apple Music:"),CHAR(10)))</f>
        <v>#N/A</v>
      </c>
      <c r="T718" s="1" t="e">
        <f>HYPERLINK(_xlfn.TEXTBEFORE(_xlfn.TEXTAFTER(getmp3[[#This Row],[description]], "JioSaavn:"),CHAR(10)))</f>
        <v>#N/A</v>
      </c>
      <c r="U718" s="1" t="e">
        <f>HYPERLINK(_xlfn.TEXTBEFORE(_xlfn.TEXTAFTER(getmp3[[#This Row],[description]], "Instagram Reel:"),CHAR(10)))</f>
        <v>#N/A</v>
      </c>
    </row>
    <row r="719" spans="1:21" x14ac:dyDescent="0.3">
      <c r="A719" t="s">
        <v>11</v>
      </c>
      <c r="B719" t="s">
        <v>5093</v>
      </c>
      <c r="C719" t="s">
        <v>5094</v>
      </c>
      <c r="D719" t="s">
        <v>5092</v>
      </c>
      <c r="E719" t="s">
        <v>3731</v>
      </c>
      <c r="F719" t="s">
        <v>578</v>
      </c>
      <c r="G719" t="s">
        <v>5096</v>
      </c>
      <c r="H719" t="s">
        <v>5097</v>
      </c>
      <c r="I719" t="s">
        <v>5098</v>
      </c>
      <c r="J719" t="str" cm="1">
        <f t="array" ref="J7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19" t="str">
        <f>_xlfn.TEXTBEFORE(getmp3[[#This Row],[Title]],{":","(","-"})</f>
        <v xml:space="preserve">Girlfriend </v>
      </c>
      <c r="L719" t="str">
        <f>_xlfn.TEXTBEFORE(_xlfn.TEXTAFTER(getmp3[[#This Row],[description]],{"Singer :","Artist:","Singer &amp; Lyrics:","Singer/Lyrics:","Singer"}),CHAR(10))</f>
        <v xml:space="preserve"> Jass Manak</v>
      </c>
      <c r="M719" t="str" cm="1">
        <f t="array" ref="M7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19" t="e">
        <f>_xlfn.TEXTBEFORE(_xlfn.TEXTAFTER(getmp3[[#This Row],[description]],"Composer:"),CHAR(10))</f>
        <v>#N/A</v>
      </c>
      <c r="O719" t="str">
        <f>_xlfn.TEXTBEFORE(_xlfn.TEXTAFTER(getmp3[[#This Row],[description]],CHAR(10)&amp;"Music :"),CHAR(10))</f>
        <v xml:space="preserve"> Snappy</v>
      </c>
      <c r="P719" t="e">
        <f>_xlfn.TEXTBEFORE(_xlfn.TEXTAFTER(getmp3[[#This Row],[description]],CHAR(10)&amp;"Video:"),CHAR(10))</f>
        <v>#N/A</v>
      </c>
      <c r="Q719" s="1" t="e">
        <f>HYPERLINK(_xlfn.TEXTBEFORE(_xlfn.TEXTAFTER(getmp3[[#This Row],[description]],"YouTube Music:"),CHAR(10)))</f>
        <v>#N/A</v>
      </c>
      <c r="R719" s="1" t="e">
        <f>HYPERLINK(_xlfn.TEXTBEFORE(_xlfn.TEXTAFTER(getmp3[[#This Row],[description]],"Spotify:"),CHAR(10)))</f>
        <v>#N/A</v>
      </c>
      <c r="S719" s="1" t="e">
        <f>HYPERLINK(_xlfn.TEXTBEFORE(_xlfn.TEXTAFTER(getmp3[[#This Row],[description]],"Apple Music:"),CHAR(10)))</f>
        <v>#N/A</v>
      </c>
      <c r="T719" s="1" t="e">
        <f>HYPERLINK(_xlfn.TEXTBEFORE(_xlfn.TEXTAFTER(getmp3[[#This Row],[description]], "JioSaavn:"),CHAR(10)))</f>
        <v>#N/A</v>
      </c>
      <c r="U719" s="1" t="e">
        <f>HYPERLINK(_xlfn.TEXTBEFORE(_xlfn.TEXTAFTER(getmp3[[#This Row],[description]], "Instagram Reel:"),CHAR(10)))</f>
        <v>#N/A</v>
      </c>
    </row>
    <row r="720" spans="1:21" x14ac:dyDescent="0.3">
      <c r="A720" t="s">
        <v>11</v>
      </c>
      <c r="B720" t="s">
        <v>5100</v>
      </c>
      <c r="C720" t="s">
        <v>5101</v>
      </c>
      <c r="D720" t="s">
        <v>5099</v>
      </c>
      <c r="E720" t="s">
        <v>3731</v>
      </c>
      <c r="F720" t="s">
        <v>745</v>
      </c>
      <c r="G720" t="s">
        <v>5103</v>
      </c>
      <c r="H720" t="s">
        <v>5104</v>
      </c>
      <c r="I720" t="s">
        <v>5105</v>
      </c>
      <c r="J720" t="str" cm="1">
        <f t="array" ref="J7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0" t="str">
        <f>_xlfn.TEXTBEFORE(getmp3[[#This Row],[Title]],{":","(","-"})</f>
        <v xml:space="preserve">Jatt Circle </v>
      </c>
      <c r="L720" t="str">
        <f>_xlfn.TEXTBEFORE(_xlfn.TEXTAFTER(getmp3[[#This Row],[description]],{"Singer :","Artist:","Singer &amp; Lyrics:","Singer/Lyrics:","Singer"}),CHAR(10))</f>
        <v xml:space="preserve"> Dhammi Gill, Gurlez Akhtar</v>
      </c>
      <c r="M720" t="str" cm="1">
        <f t="array" ref="M7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Narinder Gill</v>
      </c>
      <c r="N720" t="e">
        <f>_xlfn.TEXTBEFORE(_xlfn.TEXTAFTER(getmp3[[#This Row],[description]],"Composer:"),CHAR(10))</f>
        <v>#N/A</v>
      </c>
      <c r="O720" t="str">
        <f>_xlfn.TEXTBEFORE(_xlfn.TEXTAFTER(getmp3[[#This Row],[description]],CHAR(10)&amp;"Music :"),CHAR(10))</f>
        <v xml:space="preserve"> Ladi Gill</v>
      </c>
      <c r="P720" t="e">
        <f>_xlfn.TEXTBEFORE(_xlfn.TEXTAFTER(getmp3[[#This Row],[description]],CHAR(10)&amp;"Video:"),CHAR(10))</f>
        <v>#N/A</v>
      </c>
      <c r="Q720" s="1" t="e">
        <f>HYPERLINK(_xlfn.TEXTBEFORE(_xlfn.TEXTAFTER(getmp3[[#This Row],[description]],"YouTube Music:"),CHAR(10)))</f>
        <v>#N/A</v>
      </c>
      <c r="R720" s="1" t="e">
        <f>HYPERLINK(_xlfn.TEXTBEFORE(_xlfn.TEXTAFTER(getmp3[[#This Row],[description]],"Spotify:"),CHAR(10)))</f>
        <v>#N/A</v>
      </c>
      <c r="S720" s="1" t="e">
        <f>HYPERLINK(_xlfn.TEXTBEFORE(_xlfn.TEXTAFTER(getmp3[[#This Row],[description]],"Apple Music:"),CHAR(10)))</f>
        <v>#N/A</v>
      </c>
      <c r="T720" s="1" t="e">
        <f>HYPERLINK(_xlfn.TEXTBEFORE(_xlfn.TEXTAFTER(getmp3[[#This Row],[description]], "JioSaavn:"),CHAR(10)))</f>
        <v>#N/A</v>
      </c>
      <c r="U720" s="1" t="e">
        <f>HYPERLINK(_xlfn.TEXTBEFORE(_xlfn.TEXTAFTER(getmp3[[#This Row],[description]], "Instagram Reel:"),CHAR(10)))</f>
        <v>#N/A</v>
      </c>
    </row>
    <row r="721" spans="1:21" x14ac:dyDescent="0.3">
      <c r="A721" t="s">
        <v>11</v>
      </c>
      <c r="B721" t="s">
        <v>5107</v>
      </c>
      <c r="C721" t="s">
        <v>5108</v>
      </c>
      <c r="D721" t="s">
        <v>5106</v>
      </c>
      <c r="E721" t="s">
        <v>3731</v>
      </c>
      <c r="F721" t="s">
        <v>385</v>
      </c>
      <c r="G721" t="s">
        <v>5110</v>
      </c>
      <c r="H721" t="s">
        <v>5111</v>
      </c>
      <c r="I721" t="s">
        <v>5112</v>
      </c>
      <c r="J721" t="str" cm="1">
        <f t="array" ref="J7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1" t="str">
        <f>_xlfn.TEXTBEFORE(getmp3[[#This Row],[Title]],{":","(","-"})</f>
        <v xml:space="preserve">Peak </v>
      </c>
      <c r="L721" t="str">
        <f>_xlfn.TEXTBEFORE(_xlfn.TEXTAFTER(getmp3[[#This Row],[description]],{"Singer :","Artist:","Singer &amp; Lyrics:","Singer/Lyrics:","Singer"}),CHAR(10))</f>
        <v xml:space="preserve"> Karaj Randhawa</v>
      </c>
      <c r="M721" t="str" cm="1">
        <f t="array" ref="M7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21" t="e">
        <f>_xlfn.TEXTBEFORE(_xlfn.TEXTAFTER(getmp3[[#This Row],[description]],"Composer:"),CHAR(10))</f>
        <v>#N/A</v>
      </c>
      <c r="O721" t="str">
        <f>_xlfn.TEXTBEFORE(_xlfn.TEXTAFTER(getmp3[[#This Row],[description]],CHAR(10)&amp;"Music :"),CHAR(10))</f>
        <v xml:space="preserve"> Dj Flow</v>
      </c>
      <c r="P721" t="e">
        <f>_xlfn.TEXTBEFORE(_xlfn.TEXTAFTER(getmp3[[#This Row],[description]],CHAR(10)&amp;"Video:"),CHAR(10))</f>
        <v>#N/A</v>
      </c>
      <c r="Q721" s="1" t="e">
        <f>HYPERLINK(_xlfn.TEXTBEFORE(_xlfn.TEXTAFTER(getmp3[[#This Row],[description]],"YouTube Music:"),CHAR(10)))</f>
        <v>#N/A</v>
      </c>
      <c r="R721" s="1" t="e">
        <f>HYPERLINK(_xlfn.TEXTBEFORE(_xlfn.TEXTAFTER(getmp3[[#This Row],[description]],"Spotify:"),CHAR(10)))</f>
        <v>#N/A</v>
      </c>
      <c r="S721" s="1" t="e">
        <f>HYPERLINK(_xlfn.TEXTBEFORE(_xlfn.TEXTAFTER(getmp3[[#This Row],[description]],"Apple Music:"),CHAR(10)))</f>
        <v>#N/A</v>
      </c>
      <c r="T721" s="1" t="e">
        <f>HYPERLINK(_xlfn.TEXTBEFORE(_xlfn.TEXTAFTER(getmp3[[#This Row],[description]], "JioSaavn:"),CHAR(10)))</f>
        <v>#N/A</v>
      </c>
      <c r="U721" s="1" t="e">
        <f>HYPERLINK(_xlfn.TEXTBEFORE(_xlfn.TEXTAFTER(getmp3[[#This Row],[description]], "Instagram Reel:"),CHAR(10)))</f>
        <v>#N/A</v>
      </c>
    </row>
    <row r="722" spans="1:21" x14ac:dyDescent="0.3">
      <c r="A722" t="s">
        <v>11</v>
      </c>
      <c r="B722" t="s">
        <v>5114</v>
      </c>
      <c r="C722" t="s">
        <v>5115</v>
      </c>
      <c r="D722" t="s">
        <v>5113</v>
      </c>
      <c r="E722" t="s">
        <v>3731</v>
      </c>
      <c r="F722" t="s">
        <v>5117</v>
      </c>
      <c r="G722" t="s">
        <v>5118</v>
      </c>
      <c r="H722" t="s">
        <v>5119</v>
      </c>
      <c r="I722" t="s">
        <v>5120</v>
      </c>
      <c r="J722" t="str" cm="1">
        <f t="array" ref="J7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2" t="str">
        <f>_xlfn.TEXTBEFORE(getmp3[[#This Row],[Title]],{":","(","-","|"})</f>
        <v xml:space="preserve">Gangland In Motherland </v>
      </c>
      <c r="L722" t="str">
        <f>_xlfn.TEXTBEFORE(_xlfn.TEXTAFTER(getmp3[[#This Row],[description]],{"Singers :","Artist:","Singer &amp; Lyrics:","Singer/Lyrics:","Singer"}),CHAR(10))</f>
        <v xml:space="preserve"> Nishawn Bhullar, Guri, Jass Manak, Vadda Grewal, Mehtab Virk </v>
      </c>
      <c r="M722" t="str" cm="1">
        <f t="array" ref="M7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22" t="e">
        <f>_xlfn.TEXTBEFORE(_xlfn.TEXTAFTER(getmp3[[#This Row],[description]],"Composer:"),CHAR(10))</f>
        <v>#N/A</v>
      </c>
      <c r="O722" t="str">
        <f>_xlfn.TEXTBEFORE(_xlfn.TEXTAFTER(getmp3[[#This Row],[description]],CHAR(10)&amp;"Music :"),CHAR(10))</f>
        <v xml:space="preserve"> Deep Jandu, MixSingh, Sharry Nexus, Game Changerz , </v>
      </c>
      <c r="P722" t="e">
        <f>_xlfn.TEXTBEFORE(_xlfn.TEXTAFTER(getmp3[[#This Row],[description]],CHAR(10)&amp;"Video:"),CHAR(10))</f>
        <v>#N/A</v>
      </c>
      <c r="Q722" s="1" t="e">
        <f>HYPERLINK(_xlfn.TEXTBEFORE(_xlfn.TEXTAFTER(getmp3[[#This Row],[description]],"YouTube Music:"),CHAR(10)))</f>
        <v>#N/A</v>
      </c>
      <c r="R722" s="1" t="e">
        <f>HYPERLINK(_xlfn.TEXTBEFORE(_xlfn.TEXTAFTER(getmp3[[#This Row],[description]],"Spotify:"),CHAR(10)))</f>
        <v>#N/A</v>
      </c>
      <c r="S722" s="1" t="e">
        <f>HYPERLINK(_xlfn.TEXTBEFORE(_xlfn.TEXTAFTER(getmp3[[#This Row],[description]],"Apple Music:"),CHAR(10)))</f>
        <v>#N/A</v>
      </c>
      <c r="T722" s="1" t="e">
        <f>HYPERLINK(_xlfn.TEXTBEFORE(_xlfn.TEXTAFTER(getmp3[[#This Row],[description]], "JioSaavn:"),CHAR(10)))</f>
        <v>#N/A</v>
      </c>
      <c r="U722" s="1" t="e">
        <f>HYPERLINK(_xlfn.TEXTBEFORE(_xlfn.TEXTAFTER(getmp3[[#This Row],[description]], "Instagram Reel:"),CHAR(10)))</f>
        <v>#N/A</v>
      </c>
    </row>
    <row r="723" spans="1:21" x14ac:dyDescent="0.3">
      <c r="A723" t="s">
        <v>11</v>
      </c>
      <c r="B723" t="s">
        <v>5122</v>
      </c>
      <c r="C723" t="s">
        <v>5123</v>
      </c>
      <c r="D723" t="s">
        <v>5121</v>
      </c>
      <c r="E723" t="s">
        <v>3731</v>
      </c>
      <c r="F723" t="s">
        <v>3241</v>
      </c>
      <c r="G723" t="s">
        <v>5125</v>
      </c>
      <c r="H723" t="s">
        <v>5126</v>
      </c>
      <c r="I723" t="s">
        <v>5127</v>
      </c>
      <c r="J723" t="str" cm="1">
        <f t="array" ref="J7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3" t="str">
        <f>_xlfn.TEXTBEFORE(getmp3[[#This Row],[Title]],{":","(","-"})</f>
        <v xml:space="preserve">Ro Ro Ke </v>
      </c>
      <c r="L723" t="str">
        <f>_xlfn.TEXTBEFORE(_xlfn.TEXTAFTER(getmp3[[#This Row],[description]],{"Singer : ","Artist:","Singer &amp; Lyrics:","Singer/Lyrics:","Singer"}),CHAR(10))</f>
        <v>Musahib</v>
      </c>
      <c r="M723" t="str" cm="1">
        <f t="array" ref="M7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Musahib</v>
      </c>
      <c r="N723" t="e">
        <f>_xlfn.TEXTBEFORE(_xlfn.TEXTAFTER(getmp3[[#This Row],[description]],"Composer:"),CHAR(10))</f>
        <v>#N/A</v>
      </c>
      <c r="O723" t="str">
        <f>_xlfn.TEXTBEFORE(_xlfn.TEXTAFTER(getmp3[[#This Row],[description]],CHAR(10)&amp;"Music :"),CHAR(10))</f>
        <v xml:space="preserve"> Muzik Amy</v>
      </c>
      <c r="P723" t="e">
        <f>_xlfn.TEXTBEFORE(_xlfn.TEXTAFTER(getmp3[[#This Row],[description]],CHAR(10)&amp;"Video:"),CHAR(10))</f>
        <v>#N/A</v>
      </c>
      <c r="Q723" s="1" t="e">
        <f>HYPERLINK(_xlfn.TEXTBEFORE(_xlfn.TEXTAFTER(getmp3[[#This Row],[description]],"YouTube Music:"),CHAR(10)))</f>
        <v>#N/A</v>
      </c>
      <c r="R723" s="1" t="e">
        <f>HYPERLINK(_xlfn.TEXTBEFORE(_xlfn.TEXTAFTER(getmp3[[#This Row],[description]],"Spotify:"),CHAR(10)))</f>
        <v>#N/A</v>
      </c>
      <c r="S723" s="1" t="e">
        <f>HYPERLINK(_xlfn.TEXTBEFORE(_xlfn.TEXTAFTER(getmp3[[#This Row],[description]],"Apple Music:"),CHAR(10)))</f>
        <v>#N/A</v>
      </c>
      <c r="T723" s="1" t="e">
        <f>HYPERLINK(_xlfn.TEXTBEFORE(_xlfn.TEXTAFTER(getmp3[[#This Row],[description]], "JioSaavn:"),CHAR(10)))</f>
        <v>#N/A</v>
      </c>
      <c r="U723" s="1" t="e">
        <f>HYPERLINK(_xlfn.TEXTBEFORE(_xlfn.TEXTAFTER(getmp3[[#This Row],[description]], "Instagram Reel:"),CHAR(10)))</f>
        <v>#N/A</v>
      </c>
    </row>
    <row r="724" spans="1:21" x14ac:dyDescent="0.3">
      <c r="A724" t="s">
        <v>11</v>
      </c>
      <c r="B724" t="s">
        <v>5129</v>
      </c>
      <c r="C724" t="s">
        <v>5130</v>
      </c>
      <c r="D724" t="s">
        <v>5128</v>
      </c>
      <c r="E724" t="s">
        <v>3731</v>
      </c>
      <c r="F724" t="s">
        <v>415</v>
      </c>
      <c r="G724" t="s">
        <v>5132</v>
      </c>
      <c r="H724" t="s">
        <v>5133</v>
      </c>
      <c r="I724" t="s">
        <v>5134</v>
      </c>
      <c r="J724" t="str" cm="1">
        <f t="array" ref="J7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4" t="str">
        <f>_xlfn.TEXTBEFORE(getmp3[[#This Row],[Title]],{":","(","-"})</f>
        <v xml:space="preserve">Teri Haan </v>
      </c>
      <c r="L724" t="str">
        <f>_xlfn.TEXTBEFORE(_xlfn.TEXTAFTER(getmp3[[#This Row],[description]],{"Singer:","Artist:","Singer &amp; Lyrics:","Singer/Lyrics:","Singer -"}),CHAR(10))</f>
        <v xml:space="preserve">Rajvir Dhaliwal </v>
      </c>
      <c r="M724" t="str" cm="1">
        <f t="array" ref="M7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Kamal Kharoud</v>
      </c>
      <c r="N724" t="e">
        <f>_xlfn.TEXTBEFORE(_xlfn.TEXTAFTER(getmp3[[#This Row],[description]],"Composer:"),CHAR(10))</f>
        <v>#N/A</v>
      </c>
      <c r="O724" t="e">
        <f>_xlfn.TEXTBEFORE(_xlfn.TEXTAFTER(getmp3[[#This Row],[description]],CHAR(10)&amp;"Music :"),CHAR(10))</f>
        <v>#N/A</v>
      </c>
      <c r="P724" t="e">
        <f>_xlfn.TEXTBEFORE(_xlfn.TEXTAFTER(getmp3[[#This Row],[description]],CHAR(10)&amp;"Video:"),CHAR(10))</f>
        <v>#N/A</v>
      </c>
      <c r="Q724" s="1" t="e">
        <f>HYPERLINK(_xlfn.TEXTBEFORE(_xlfn.TEXTAFTER(getmp3[[#This Row],[description]],"YouTube Music:"),CHAR(10)))</f>
        <v>#N/A</v>
      </c>
      <c r="R724" s="1" t="e">
        <f>HYPERLINK(_xlfn.TEXTBEFORE(_xlfn.TEXTAFTER(getmp3[[#This Row],[description]],"Spotify:"),CHAR(10)))</f>
        <v>#N/A</v>
      </c>
      <c r="S724" s="1" t="e">
        <f>HYPERLINK(_xlfn.TEXTBEFORE(_xlfn.TEXTAFTER(getmp3[[#This Row],[description]],"Apple Music:"),CHAR(10)))</f>
        <v>#N/A</v>
      </c>
      <c r="T724" s="1" t="e">
        <f>HYPERLINK(_xlfn.TEXTBEFORE(_xlfn.TEXTAFTER(getmp3[[#This Row],[description]], "JioSaavn:"),CHAR(10)))</f>
        <v>#N/A</v>
      </c>
      <c r="U724" s="1" t="e">
        <f>HYPERLINK(_xlfn.TEXTBEFORE(_xlfn.TEXTAFTER(getmp3[[#This Row],[description]], "Instagram Reel:"),CHAR(10)))</f>
        <v>#N/A</v>
      </c>
    </row>
    <row r="725" spans="1:21" x14ac:dyDescent="0.3">
      <c r="A725" t="s">
        <v>11</v>
      </c>
      <c r="B725" t="s">
        <v>5136</v>
      </c>
      <c r="C725" t="s">
        <v>5137</v>
      </c>
      <c r="D725" t="s">
        <v>5135</v>
      </c>
      <c r="E725" t="s">
        <v>3731</v>
      </c>
      <c r="F725" t="s">
        <v>1584</v>
      </c>
      <c r="G725" t="s">
        <v>5139</v>
      </c>
      <c r="H725" t="s">
        <v>5140</v>
      </c>
      <c r="I725" t="s">
        <v>5141</v>
      </c>
      <c r="J725" t="str" cm="1">
        <f t="array" ref="J7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5" t="str">
        <f>_xlfn.TEXTBEFORE(getmp3[[#This Row],[Title]],{":","(","-"})</f>
        <v xml:space="preserve">TOM And JERRY </v>
      </c>
      <c r="L725" t="str">
        <f>_xlfn.TEXTBEFORE(_xlfn.TEXTAFTER(getmp3[[#This Row],[description]],{"Singer :","Artist:","Singer &amp; Lyrics:","Singer/Lyrics:","Singer"}),CHAR(10))</f>
        <v xml:space="preserve"> Satbir Aujla</v>
      </c>
      <c r="M725" t="str" cm="1">
        <f t="array" ref="M7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Satbir Aujla</v>
      </c>
      <c r="N725" t="e">
        <f>_xlfn.TEXTBEFORE(_xlfn.TEXTAFTER(getmp3[[#This Row],[description]],"Composer:"),CHAR(10))</f>
        <v>#N/A</v>
      </c>
      <c r="O725" t="str">
        <f>_xlfn.TEXTBEFORE(_xlfn.TEXTAFTER(getmp3[[#This Row],[description]],CHAR(10)&amp;"Music :"),CHAR(10))</f>
        <v xml:space="preserve"> Preet Singh</v>
      </c>
      <c r="P725" t="e">
        <f>_xlfn.TEXTBEFORE(_xlfn.TEXTAFTER(getmp3[[#This Row],[description]],CHAR(10)&amp;"Video:"),CHAR(10))</f>
        <v>#N/A</v>
      </c>
      <c r="Q725" s="1" t="e">
        <f>HYPERLINK(_xlfn.TEXTBEFORE(_xlfn.TEXTAFTER(getmp3[[#This Row],[description]],"YouTube Music:"),CHAR(10)))</f>
        <v>#N/A</v>
      </c>
      <c r="R725" s="1" t="e">
        <f>HYPERLINK(_xlfn.TEXTBEFORE(_xlfn.TEXTAFTER(getmp3[[#This Row],[description]],"Spotify:"),CHAR(10)))</f>
        <v>#N/A</v>
      </c>
      <c r="S725" s="1" t="e">
        <f>HYPERLINK(_xlfn.TEXTBEFORE(_xlfn.TEXTAFTER(getmp3[[#This Row],[description]],"Apple Music:"),CHAR(10)))</f>
        <v>#N/A</v>
      </c>
      <c r="T725" s="1" t="e">
        <f>HYPERLINK(_xlfn.TEXTBEFORE(_xlfn.TEXTAFTER(getmp3[[#This Row],[description]], "JioSaavn:"),CHAR(10)))</f>
        <v>#N/A</v>
      </c>
      <c r="U725" s="1" t="e">
        <f>HYPERLINK(_xlfn.TEXTBEFORE(_xlfn.TEXTAFTER(getmp3[[#This Row],[description]], "Instagram Reel:"),CHAR(10)))</f>
        <v>#N/A</v>
      </c>
    </row>
    <row r="726" spans="1:21" x14ac:dyDescent="0.3">
      <c r="A726" t="s">
        <v>11</v>
      </c>
      <c r="B726" t="s">
        <v>5143</v>
      </c>
      <c r="C726" t="s">
        <v>5144</v>
      </c>
      <c r="D726" t="s">
        <v>5142</v>
      </c>
      <c r="E726" t="s">
        <v>3731</v>
      </c>
      <c r="F726" t="s">
        <v>5146</v>
      </c>
      <c r="G726" t="s">
        <v>5147</v>
      </c>
      <c r="H726" t="s">
        <v>5148</v>
      </c>
      <c r="I726" t="s">
        <v>5149</v>
      </c>
      <c r="J726" t="str" cm="1">
        <f t="array" ref="J7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6" t="str">
        <f>_xlfn.TEXTBEFORE(getmp3[[#This Row],[Title]],{":","(","-","|"})</f>
        <v xml:space="preserve">Gangland In Motherland </v>
      </c>
      <c r="L726" t="str">
        <f>_xlfn.TEXTBEFORE(_xlfn.TEXTAFTER(getmp3[[#This Row],[description]],{"Singers :","Artist:","Singer &amp; Lyrics:","Singer/Lyrics:","Singer"}),CHAR(10))</f>
        <v xml:space="preserve"> Nishawn Bhullar, Guri, Jass Manak, Vadda Grewal, Mehtab Virk </v>
      </c>
      <c r="M726" t="str" cm="1">
        <f t="array" ref="M7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26" t="e">
        <f>_xlfn.TEXTBEFORE(_xlfn.TEXTAFTER(getmp3[[#This Row],[description]],"Composer:"),CHAR(10))</f>
        <v>#N/A</v>
      </c>
      <c r="O726" t="str">
        <f>_xlfn.TEXTBEFORE(_xlfn.TEXTAFTER(getmp3[[#This Row],[description]],CHAR(10)&amp;"Music :"),CHAR(10))</f>
        <v xml:space="preserve"> Deep Jandu, MixSingh, Sharry Nexus, Game Changerz , </v>
      </c>
      <c r="P726" t="e">
        <f>_xlfn.TEXTBEFORE(_xlfn.TEXTAFTER(getmp3[[#This Row],[description]],CHAR(10)&amp;"Video:"),CHAR(10))</f>
        <v>#N/A</v>
      </c>
      <c r="Q726" s="1" t="e">
        <f>HYPERLINK(_xlfn.TEXTBEFORE(_xlfn.TEXTAFTER(getmp3[[#This Row],[description]],"YouTube Music:"),CHAR(10)))</f>
        <v>#N/A</v>
      </c>
      <c r="R726" s="1" t="e">
        <f>HYPERLINK(_xlfn.TEXTBEFORE(_xlfn.TEXTAFTER(getmp3[[#This Row],[description]],"Spotify:"),CHAR(10)))</f>
        <v>#N/A</v>
      </c>
      <c r="S726" s="1" t="e">
        <f>HYPERLINK(_xlfn.TEXTBEFORE(_xlfn.TEXTAFTER(getmp3[[#This Row],[description]],"Apple Music:"),CHAR(10)))</f>
        <v>#N/A</v>
      </c>
      <c r="T726" s="1" t="e">
        <f>HYPERLINK(_xlfn.TEXTBEFORE(_xlfn.TEXTAFTER(getmp3[[#This Row],[description]], "JioSaavn:"),CHAR(10)))</f>
        <v>#N/A</v>
      </c>
      <c r="U726" s="1" t="e">
        <f>HYPERLINK(_xlfn.TEXTBEFORE(_xlfn.TEXTAFTER(getmp3[[#This Row],[description]], "Instagram Reel:"),CHAR(10)))</f>
        <v>#N/A</v>
      </c>
    </row>
    <row r="727" spans="1:21" x14ac:dyDescent="0.3">
      <c r="A727" t="s">
        <v>11</v>
      </c>
      <c r="B727" t="s">
        <v>5151</v>
      </c>
      <c r="C727" t="s">
        <v>5152</v>
      </c>
      <c r="D727" t="s">
        <v>5150</v>
      </c>
      <c r="E727" t="s">
        <v>3731</v>
      </c>
      <c r="F727" t="s">
        <v>2029</v>
      </c>
      <c r="G727" t="s">
        <v>5154</v>
      </c>
      <c r="H727" t="s">
        <v>5155</v>
      </c>
      <c r="I727" t="s">
        <v>5156</v>
      </c>
      <c r="J727" t="str" cm="1">
        <f t="array" ref="J7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7" t="str">
        <f>_xlfn.TEXTBEFORE(getmp3[[#This Row],[Title]],{":","(","-"})</f>
        <v xml:space="preserve">Passport </v>
      </c>
      <c r="L727" t="str">
        <f>_xlfn.TEXTBEFORE(_xlfn.TEXTAFTER(getmp3[[#This Row],[description]],{"Singer :","Artist:","Singer &amp; Lyrics:","Singer/Lyrics:","Singer"}),CHAR(10))</f>
        <v xml:space="preserve"> Gur Chahal </v>
      </c>
      <c r="M727" t="str" cm="1">
        <f t="array" ref="M7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Gurbhej Kakra</v>
      </c>
      <c r="N727" t="e">
        <f>_xlfn.TEXTBEFORE(_xlfn.TEXTAFTER(getmp3[[#This Row],[description]],"Composer:"),CHAR(10))</f>
        <v>#N/A</v>
      </c>
      <c r="O727" t="str">
        <f>_xlfn.TEXTBEFORE(_xlfn.TEXTAFTER(getmp3[[#This Row],[description]],CHAR(10)&amp;"Music :"),CHAR(10))</f>
        <v xml:space="preserve"> Dope Peppz</v>
      </c>
      <c r="P727" t="e">
        <f>_xlfn.TEXTBEFORE(_xlfn.TEXTAFTER(getmp3[[#This Row],[description]],CHAR(10)&amp;"Video:"),CHAR(10))</f>
        <v>#N/A</v>
      </c>
      <c r="Q727" s="1" t="e">
        <f>HYPERLINK(_xlfn.TEXTBEFORE(_xlfn.TEXTAFTER(getmp3[[#This Row],[description]],"YouTube Music:"),CHAR(10)))</f>
        <v>#N/A</v>
      </c>
      <c r="R727" s="1" t="e">
        <f>HYPERLINK(_xlfn.TEXTBEFORE(_xlfn.TEXTAFTER(getmp3[[#This Row],[description]],"Spotify:"),CHAR(10)))</f>
        <v>#N/A</v>
      </c>
      <c r="S727" s="1" t="e">
        <f>HYPERLINK(_xlfn.TEXTBEFORE(_xlfn.TEXTAFTER(getmp3[[#This Row],[description]],"Apple Music:"),CHAR(10)))</f>
        <v>#N/A</v>
      </c>
      <c r="T727" s="1" t="e">
        <f>HYPERLINK(_xlfn.TEXTBEFORE(_xlfn.TEXTAFTER(getmp3[[#This Row],[description]], "JioSaavn:"),CHAR(10)))</f>
        <v>#N/A</v>
      </c>
      <c r="U727" s="1" t="e">
        <f>HYPERLINK(_xlfn.TEXTBEFORE(_xlfn.TEXTAFTER(getmp3[[#This Row],[description]], "Instagram Reel:"),CHAR(10)))</f>
        <v>#N/A</v>
      </c>
    </row>
    <row r="728" spans="1:21" x14ac:dyDescent="0.3">
      <c r="A728" t="s">
        <v>11</v>
      </c>
      <c r="B728" t="s">
        <v>5158</v>
      </c>
      <c r="C728" t="s">
        <v>5159</v>
      </c>
      <c r="D728" t="s">
        <v>5157</v>
      </c>
      <c r="E728" t="s">
        <v>3731</v>
      </c>
      <c r="F728" t="s">
        <v>2686</v>
      </c>
      <c r="G728" t="s">
        <v>5161</v>
      </c>
      <c r="H728" t="s">
        <v>5162</v>
      </c>
      <c r="I728" t="s">
        <v>5163</v>
      </c>
      <c r="J728" t="str" cm="1">
        <f t="array" ref="J7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8" t="str">
        <f>_xlfn.TEXTBEFORE(getmp3[[#This Row],[Title]],{":","(","-"})</f>
        <v xml:space="preserve">California Video </v>
      </c>
      <c r="L728" t="str">
        <f>_xlfn.TEXTBEFORE(_xlfn.TEXTAFTER(getmp3[[#This Row],[description]],{"Singer :","Artist:","Singer &amp; Lyrics:","Singer/Lyrics:","Singer"}),CHAR(10))</f>
        <v xml:space="preserve"> Nishawn Bhullar, Priya</v>
      </c>
      <c r="M728" t="str" cm="1">
        <f t="array" ref="M7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28" t="e">
        <f>_xlfn.TEXTBEFORE(_xlfn.TEXTAFTER(getmp3[[#This Row],[description]],"Composer:"),CHAR(10))</f>
        <v>#N/A</v>
      </c>
      <c r="O728" t="str">
        <f>_xlfn.TEXTBEFORE(_xlfn.TEXTAFTER(getmp3[[#This Row],[description]],CHAR(10)&amp;"Music :"),CHAR(10))</f>
        <v xml:space="preserve"> Sukhe Muzical Doctorz</v>
      </c>
      <c r="P728" t="e">
        <f>_xlfn.TEXTBEFORE(_xlfn.TEXTAFTER(getmp3[[#This Row],[description]],CHAR(10)&amp;"Video:"),CHAR(10))</f>
        <v>#N/A</v>
      </c>
      <c r="Q728" s="1" t="e">
        <f>HYPERLINK(_xlfn.TEXTBEFORE(_xlfn.TEXTAFTER(getmp3[[#This Row],[description]],"YouTube Music:"),CHAR(10)))</f>
        <v>#N/A</v>
      </c>
      <c r="R728" s="1" t="e">
        <f>HYPERLINK(_xlfn.TEXTBEFORE(_xlfn.TEXTAFTER(getmp3[[#This Row],[description]],"Spotify:"),CHAR(10)))</f>
        <v>#N/A</v>
      </c>
      <c r="S728" s="1" t="e">
        <f>HYPERLINK(_xlfn.TEXTBEFORE(_xlfn.TEXTAFTER(getmp3[[#This Row],[description]],"Apple Music:"),CHAR(10)))</f>
        <v>#N/A</v>
      </c>
      <c r="T728" s="1" t="e">
        <f>HYPERLINK(_xlfn.TEXTBEFORE(_xlfn.TEXTAFTER(getmp3[[#This Row],[description]], "JioSaavn:"),CHAR(10)))</f>
        <v>#N/A</v>
      </c>
      <c r="U728" s="1" t="e">
        <f>HYPERLINK(_xlfn.TEXTBEFORE(_xlfn.TEXTAFTER(getmp3[[#This Row],[description]], "Instagram Reel:"),CHAR(10)))</f>
        <v>#N/A</v>
      </c>
    </row>
    <row r="729" spans="1:21" x14ac:dyDescent="0.3">
      <c r="A729" t="s">
        <v>11</v>
      </c>
      <c r="B729" t="s">
        <v>5165</v>
      </c>
      <c r="C729" t="s">
        <v>5166</v>
      </c>
      <c r="D729" t="s">
        <v>5164</v>
      </c>
      <c r="E729" t="s">
        <v>3731</v>
      </c>
      <c r="F729" t="s">
        <v>5168</v>
      </c>
      <c r="G729" t="s">
        <v>5169</v>
      </c>
      <c r="H729" t="s">
        <v>5170</v>
      </c>
      <c r="I729" t="s">
        <v>5171</v>
      </c>
      <c r="J729" t="str" cm="1">
        <f t="array" ref="J7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29" t="str">
        <f>_xlfn.TEXTBEFORE(getmp3[[#This Row],[Title]],{":","(","-","|"})</f>
        <v xml:space="preserve">Gangland in Motherland Episode 3 "Laanedaar" </v>
      </c>
      <c r="L729" t="str">
        <f>_xlfn.TEXTBEFORE(_xlfn.TEXTAFTER(getmp3[[#This Row],[description]],{"Singer :","Artist:","Singer &amp; Lyrics:","Singer/Lyrics:","Singer"}),CHAR(10))</f>
        <v xml:space="preserve"> Jass Manak </v>
      </c>
      <c r="M729" t="str" cm="1">
        <f t="array" ref="M7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Sidhu Moose Wala</v>
      </c>
      <c r="N729" t="e">
        <f>_xlfn.TEXTBEFORE(_xlfn.TEXTAFTER(getmp3[[#This Row],[description]],"Composer:"),CHAR(10))</f>
        <v>#N/A</v>
      </c>
      <c r="O729" t="str">
        <f>_xlfn.TEXTBEFORE(_xlfn.TEXTAFTER(getmp3[[#This Row],[description]],CHAR(10)&amp;"Music :"),CHAR(10))</f>
        <v xml:space="preserve"> Sharry Nexus</v>
      </c>
      <c r="P729" t="e">
        <f>_xlfn.TEXTBEFORE(_xlfn.TEXTAFTER(getmp3[[#This Row],[description]],CHAR(10)&amp;"Video:"),CHAR(10))</f>
        <v>#N/A</v>
      </c>
      <c r="Q729" s="1" t="e">
        <f>HYPERLINK(_xlfn.TEXTBEFORE(_xlfn.TEXTAFTER(getmp3[[#This Row],[description]],"YouTube Music:"),CHAR(10)))</f>
        <v>#N/A</v>
      </c>
      <c r="R729" s="1" t="e">
        <f>HYPERLINK(_xlfn.TEXTBEFORE(_xlfn.TEXTAFTER(getmp3[[#This Row],[description]],"Spotify:"),CHAR(10)))</f>
        <v>#N/A</v>
      </c>
      <c r="S729" s="1" t="e">
        <f>HYPERLINK(_xlfn.TEXTBEFORE(_xlfn.TEXTAFTER(getmp3[[#This Row],[description]],"Apple Music:"),CHAR(10)))</f>
        <v>#N/A</v>
      </c>
      <c r="T729" s="1" t="e">
        <f>HYPERLINK(_xlfn.TEXTBEFORE(_xlfn.TEXTAFTER(getmp3[[#This Row],[description]], "JioSaavn:"),CHAR(10)))</f>
        <v>#N/A</v>
      </c>
      <c r="U729" s="1" t="e">
        <f>HYPERLINK(_xlfn.TEXTBEFORE(_xlfn.TEXTAFTER(getmp3[[#This Row],[description]], "Instagram Reel:"),CHAR(10)))</f>
        <v>#N/A</v>
      </c>
    </row>
    <row r="730" spans="1:21" x14ac:dyDescent="0.3">
      <c r="A730" t="s">
        <v>11</v>
      </c>
      <c r="B730" t="s">
        <v>5173</v>
      </c>
      <c r="C730" t="s">
        <v>5174</v>
      </c>
      <c r="D730" t="s">
        <v>5172</v>
      </c>
      <c r="E730" t="s">
        <v>16</v>
      </c>
      <c r="F730" t="s">
        <v>5176</v>
      </c>
      <c r="G730" t="s">
        <v>5177</v>
      </c>
      <c r="H730" t="s">
        <v>5178</v>
      </c>
      <c r="I730" t="s">
        <v>5179</v>
      </c>
      <c r="J730" t="str" cm="1">
        <f t="array" ref="J7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0" t="str">
        <f>_xlfn.TEXTBEFORE(getmp3[[#This Row],[Title]],{":","(","-"})</f>
        <v xml:space="preserve">Gangland in Motherland | Episode 2 </v>
      </c>
      <c r="L730" t="str">
        <f>_xlfn.TEXTBEFORE(_xlfn.TEXTAFTER(getmp3[[#This Row],[description]],{"Singers :","Artist:","Singer &amp; Lyrics:","Singer/Lyrics:","Singer"}),CHAR(10))</f>
        <v xml:space="preserve"> Nishawn Bhullar, Guri, Jass Manak, Vadda Grewal, Mehtab Virk </v>
      </c>
      <c r="M730" t="str" cm="1">
        <f t="array" ref="M7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30" t="e">
        <f>_xlfn.TEXTBEFORE(_xlfn.TEXTAFTER(getmp3[[#This Row],[description]],"Composer:"),CHAR(10))</f>
        <v>#N/A</v>
      </c>
      <c r="O730" t="str">
        <f>_xlfn.TEXTBEFORE(_xlfn.TEXTAFTER(getmp3[[#This Row],[description]],CHAR(10)&amp;"Music :"),CHAR(10))</f>
        <v xml:space="preserve"> Deep Jandu, MixSingh, Sharry Nexus, Game Changerz , </v>
      </c>
      <c r="P730" t="e">
        <f>_xlfn.TEXTBEFORE(_xlfn.TEXTAFTER(getmp3[[#This Row],[description]],CHAR(10)&amp;"Video:"),CHAR(10))</f>
        <v>#N/A</v>
      </c>
      <c r="Q730" s="1" t="e">
        <f>HYPERLINK(_xlfn.TEXTBEFORE(_xlfn.TEXTAFTER(getmp3[[#This Row],[description]],"YouTube Music:"),CHAR(10)))</f>
        <v>#N/A</v>
      </c>
      <c r="R730" s="1" t="e">
        <f>HYPERLINK(_xlfn.TEXTBEFORE(_xlfn.TEXTAFTER(getmp3[[#This Row],[description]],"Spotify:"),CHAR(10)))</f>
        <v>#N/A</v>
      </c>
      <c r="S730" s="1" t="e">
        <f>HYPERLINK(_xlfn.TEXTBEFORE(_xlfn.TEXTAFTER(getmp3[[#This Row],[description]],"Apple Music:"),CHAR(10)))</f>
        <v>#N/A</v>
      </c>
      <c r="T730" s="1" t="e">
        <f>HYPERLINK(_xlfn.TEXTBEFORE(_xlfn.TEXTAFTER(getmp3[[#This Row],[description]], "JioSaavn:"),CHAR(10)))</f>
        <v>#N/A</v>
      </c>
      <c r="U730" s="1" t="e">
        <f>HYPERLINK(_xlfn.TEXTBEFORE(_xlfn.TEXTAFTER(getmp3[[#This Row],[description]], "Instagram Reel:"),CHAR(10)))</f>
        <v>#N/A</v>
      </c>
    </row>
    <row r="731" spans="1:21" x14ac:dyDescent="0.3">
      <c r="A731" t="s">
        <v>11</v>
      </c>
      <c r="B731" t="s">
        <v>5181</v>
      </c>
      <c r="C731" t="s">
        <v>5182</v>
      </c>
      <c r="D731" t="s">
        <v>5180</v>
      </c>
      <c r="E731" t="s">
        <v>3731</v>
      </c>
      <c r="F731" t="s">
        <v>293</v>
      </c>
      <c r="G731" t="s">
        <v>5184</v>
      </c>
      <c r="H731" t="s">
        <v>5185</v>
      </c>
      <c r="I731" t="s">
        <v>3813</v>
      </c>
      <c r="J731" t="str" cm="1">
        <f t="array" ref="J7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1" t="str">
        <f>_xlfn.TEXTBEFORE(getmp3[[#This Row],[Title]],{":","(","-"})</f>
        <v xml:space="preserve">Kurbanian </v>
      </c>
      <c r="L731" t="str">
        <f>_xlfn.TEXTBEFORE(_xlfn.TEXTAFTER(getmp3[[#This Row],[description]],{"Singer :","Artist:","Singer &amp; Lyrics:","Singer/Lyrics:","Singer"}),CHAR(10))</f>
        <v xml:space="preserve"> DeepakDhillon</v>
      </c>
      <c r="M731" t="str" cm="1">
        <f t="array" ref="M7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Puneet Almast</v>
      </c>
      <c r="N731" t="e">
        <f>_xlfn.TEXTBEFORE(_xlfn.TEXTAFTER(getmp3[[#This Row],[description]],"Composer:"),CHAR(10))</f>
        <v>#N/A</v>
      </c>
      <c r="O731" t="str">
        <f>_xlfn.TEXTBEFORE(_xlfn.TEXTAFTER(getmp3[[#This Row],[description]],CHAR(10)&amp;"Music :"),CHAR(10))</f>
        <v xml:space="preserve"> Garry Singh</v>
      </c>
      <c r="P731" t="e">
        <f>_xlfn.TEXTBEFORE(_xlfn.TEXTAFTER(getmp3[[#This Row],[description]],CHAR(10)&amp;"Video:"),CHAR(10))</f>
        <v>#N/A</v>
      </c>
      <c r="Q731" s="1" t="e">
        <f>HYPERLINK(_xlfn.TEXTBEFORE(_xlfn.TEXTAFTER(getmp3[[#This Row],[description]],"YouTube Music:"),CHAR(10)))</f>
        <v>#N/A</v>
      </c>
      <c r="R731" s="1" t="e">
        <f>HYPERLINK(_xlfn.TEXTBEFORE(_xlfn.TEXTAFTER(getmp3[[#This Row],[description]],"Spotify:"),CHAR(10)))</f>
        <v>#N/A</v>
      </c>
      <c r="S731" s="1" t="e">
        <f>HYPERLINK(_xlfn.TEXTBEFORE(_xlfn.TEXTAFTER(getmp3[[#This Row],[description]],"Apple Music:"),CHAR(10)))</f>
        <v>#N/A</v>
      </c>
      <c r="T731" s="1" t="e">
        <f>HYPERLINK(_xlfn.TEXTBEFORE(_xlfn.TEXTAFTER(getmp3[[#This Row],[description]], "JioSaavn:"),CHAR(10)))</f>
        <v>#N/A</v>
      </c>
      <c r="U731" s="1" t="e">
        <f>HYPERLINK(_xlfn.TEXTBEFORE(_xlfn.TEXTAFTER(getmp3[[#This Row],[description]], "Instagram Reel:"),CHAR(10)))</f>
        <v>#N/A</v>
      </c>
    </row>
    <row r="732" spans="1:21" hidden="1" x14ac:dyDescent="0.3">
      <c r="A732" t="s">
        <v>11</v>
      </c>
      <c r="B732" t="s">
        <v>5187</v>
      </c>
      <c r="C732" t="s">
        <v>5188</v>
      </c>
      <c r="D732" t="s">
        <v>5186</v>
      </c>
      <c r="E732" t="s">
        <v>3731</v>
      </c>
      <c r="F732" t="s">
        <v>262</v>
      </c>
      <c r="G732" t="s">
        <v>5190</v>
      </c>
      <c r="H732" t="s">
        <v>5191</v>
      </c>
      <c r="I732" t="s">
        <v>5192</v>
      </c>
      <c r="J732" t="str" cm="1">
        <f t="array" ref="J7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2" t="str">
        <f>_xlfn.TEXTBEFORE(getmp3[[#This Row],[Title]],{":","(","-"})</f>
        <v xml:space="preserve">NIRA ISHQ </v>
      </c>
      <c r="L732" t="str">
        <f>_xlfn.TEXTBEFORE(_xlfn.TEXTAFTER(getmp3[[#This Row],[description]],{"Singer:","Artist:","Singer &amp; Lyrics:","Singer/Lyrics:","Singer"}),CHAR(10))</f>
        <v xml:space="preserve"> Guri</v>
      </c>
      <c r="M732" t="str" cm="1">
        <f t="array" ref="M7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v>
      </c>
      <c r="N732" t="str">
        <f>_xlfn.TEXTBEFORE(_xlfn.TEXTAFTER(getmp3[[#This Row],[description]],"Composer:"),CHAR(10))</f>
        <v xml:space="preserve"> Guri</v>
      </c>
      <c r="O732" t="str">
        <f>_xlfn.TEXTBEFORE(_xlfn.TEXTAFTER(getmp3[[#This Row],[description]],CHAR(10)&amp;"Music:"),CHAR(10))</f>
        <v xml:space="preserve"> Sharry Nexus</v>
      </c>
      <c r="P732" t="e">
        <f>_xlfn.TEXTBEFORE(_xlfn.TEXTAFTER(getmp3[[#This Row],[description]],CHAR(10)&amp;"Video:"),CHAR(10))</f>
        <v>#N/A</v>
      </c>
      <c r="Q732" s="1" t="e">
        <f>HYPERLINK(_xlfn.TEXTBEFORE(_xlfn.TEXTAFTER(getmp3[[#This Row],[description]],"YouTube Music:"),CHAR(10)))</f>
        <v>#N/A</v>
      </c>
      <c r="R732" s="1" t="str">
        <f>HYPERLINK(_xlfn.TEXTBEFORE(_xlfn.TEXTAFTER(getmp3[[#This Row],[description]],"Spotify:"),CHAR(10)))</f>
        <v xml:space="preserve"> https://spoti.fi/3AM3yf4</v>
      </c>
      <c r="S732" s="1" t="str">
        <f>HYPERLINK(_xlfn.TEXTBEFORE(_xlfn.TEXTAFTER(getmp3[[#This Row],[description]],"Apple Music:"),CHAR(10)))</f>
        <v xml:space="preserve"> https://apple.co/2SPiZ0n</v>
      </c>
      <c r="T732" s="1" t="e">
        <f>HYPERLINK(_xlfn.TEXTBEFORE(_xlfn.TEXTAFTER(getmp3[[#This Row],[description]], "JioSaavn:"),CHAR(10)))</f>
        <v>#N/A</v>
      </c>
      <c r="U732" s="1" t="e">
        <f>HYPERLINK(_xlfn.TEXTBEFORE(_xlfn.TEXTAFTER(getmp3[[#This Row],[description]], "Instagram Reel:"),CHAR(10)))</f>
        <v>#N/A</v>
      </c>
    </row>
    <row r="733" spans="1:21" x14ac:dyDescent="0.3">
      <c r="A733" t="s">
        <v>11</v>
      </c>
      <c r="B733" t="s">
        <v>5194</v>
      </c>
      <c r="C733" t="s">
        <v>5195</v>
      </c>
      <c r="D733" t="s">
        <v>5193</v>
      </c>
      <c r="E733" t="s">
        <v>3731</v>
      </c>
      <c r="F733" t="s">
        <v>4286</v>
      </c>
      <c r="G733" t="s">
        <v>5197</v>
      </c>
      <c r="H733" t="s">
        <v>5198</v>
      </c>
      <c r="I733" t="s">
        <v>5199</v>
      </c>
      <c r="J733" t="str" cm="1">
        <f t="array" ref="J7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3" t="str">
        <f>_xlfn.TEXTBEFORE(getmp3[[#This Row],[Title]],{":","(","-"})</f>
        <v xml:space="preserve">Chhote Chhote Laal </v>
      </c>
      <c r="L733" t="str">
        <f>_xlfn.TEXTBEFORE(_xlfn.TEXTAFTER(getmp3[[#This Row],[description]],{"Singer:","Artist:","Singer &amp; Lyrics:","Singer/Lyrics:","Singer -"}),CHAR(10))</f>
        <v xml:space="preserve"> Karaj . Randhawa</v>
      </c>
      <c r="M733" t="str" cm="1">
        <f t="array" ref="M7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33" t="e">
        <f>_xlfn.TEXTBEFORE(_xlfn.TEXTAFTER(getmp3[[#This Row],[description]],"Composer:"),CHAR(10))</f>
        <v>#N/A</v>
      </c>
      <c r="O733" t="e">
        <f>_xlfn.TEXTBEFORE(_xlfn.TEXTAFTER(getmp3[[#This Row],[description]],CHAR(10)&amp;"Music :"),CHAR(10))</f>
        <v>#N/A</v>
      </c>
      <c r="P733" t="e">
        <f>_xlfn.TEXTBEFORE(_xlfn.TEXTAFTER(getmp3[[#This Row],[description]],CHAR(10)&amp;"Video:"),CHAR(10))</f>
        <v>#N/A</v>
      </c>
      <c r="Q733" s="1" t="e">
        <f>HYPERLINK(_xlfn.TEXTBEFORE(_xlfn.TEXTAFTER(getmp3[[#This Row],[description]],"YouTube Music:"),CHAR(10)))</f>
        <v>#N/A</v>
      </c>
      <c r="R733" s="1" t="e">
        <f>HYPERLINK(_xlfn.TEXTBEFORE(_xlfn.TEXTAFTER(getmp3[[#This Row],[description]],"Spotify:"),CHAR(10)))</f>
        <v>#N/A</v>
      </c>
      <c r="S733" s="1" t="e">
        <f>HYPERLINK(_xlfn.TEXTBEFORE(_xlfn.TEXTAFTER(getmp3[[#This Row],[description]],"Apple Music:"),CHAR(10)))</f>
        <v>#N/A</v>
      </c>
      <c r="T733" s="1" t="e">
        <f>HYPERLINK(_xlfn.TEXTBEFORE(_xlfn.TEXTAFTER(getmp3[[#This Row],[description]], "JioSaavn:"),CHAR(10)))</f>
        <v>#N/A</v>
      </c>
      <c r="U733" s="1" t="e">
        <f>HYPERLINK(_xlfn.TEXTBEFORE(_xlfn.TEXTAFTER(getmp3[[#This Row],[description]], "Instagram Reel:"),CHAR(10)))</f>
        <v>#N/A</v>
      </c>
    </row>
    <row r="734" spans="1:21" x14ac:dyDescent="0.3">
      <c r="A734" t="s">
        <v>11</v>
      </c>
      <c r="B734" t="s">
        <v>5201</v>
      </c>
      <c r="C734" t="s">
        <v>5202</v>
      </c>
      <c r="D734" t="s">
        <v>5200</v>
      </c>
      <c r="E734" t="s">
        <v>3731</v>
      </c>
      <c r="F734" t="s">
        <v>5204</v>
      </c>
      <c r="G734" t="s">
        <v>5205</v>
      </c>
      <c r="H734" t="s">
        <v>5206</v>
      </c>
      <c r="I734" t="s">
        <v>5207</v>
      </c>
      <c r="J734" t="str" cm="1">
        <f t="array" ref="J7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4" t="str">
        <f>_xlfn.TEXTBEFORE(getmp3[[#This Row],[Title]],{":","(","-"})</f>
        <v xml:space="preserve">Gangland in Motherland | Episode 1 </v>
      </c>
      <c r="L734" t="str">
        <f>_xlfn.TEXTBEFORE(_xlfn.TEXTAFTER(getmp3[[#This Row],[description]],{"Singer:","Artist:","Singer &amp; Lyrics:","Singer/Lyrics:","Singers :"}),CHAR(10))</f>
        <v xml:space="preserve"> Nishawn Bhullar, Guri, Jass Manak, Vadda Grewal, Mehtab Virk </v>
      </c>
      <c r="M734" t="str" cm="1">
        <f t="array" ref="M7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34" t="e">
        <f>_xlfn.TEXTBEFORE(_xlfn.TEXTAFTER(getmp3[[#This Row],[description]],"Composer:"),CHAR(10))</f>
        <v>#N/A</v>
      </c>
      <c r="O734" t="str">
        <f>_xlfn.TEXTBEFORE(_xlfn.TEXTAFTER(getmp3[[#This Row],[description]],CHAR(10)&amp;"Music :"),CHAR(10))</f>
        <v xml:space="preserve"> Deep Jandu, MixSingh, Sharry Nexus, Game Changerz , </v>
      </c>
      <c r="P734" t="e">
        <f>_xlfn.TEXTBEFORE(_xlfn.TEXTAFTER(getmp3[[#This Row],[description]],CHAR(10)&amp;"Video:"),CHAR(10))</f>
        <v>#N/A</v>
      </c>
      <c r="Q734" s="1" t="e">
        <f>HYPERLINK(_xlfn.TEXTBEFORE(_xlfn.TEXTAFTER(getmp3[[#This Row],[description]],"YouTube Music:"),CHAR(10)))</f>
        <v>#N/A</v>
      </c>
      <c r="R734" s="1" t="e">
        <f>HYPERLINK(_xlfn.TEXTBEFORE(_xlfn.TEXTAFTER(getmp3[[#This Row],[description]],"Spotify:"),CHAR(10)))</f>
        <v>#N/A</v>
      </c>
      <c r="S734" s="1" t="e">
        <f>HYPERLINK(_xlfn.TEXTBEFORE(_xlfn.TEXTAFTER(getmp3[[#This Row],[description]],"Apple Music:"),CHAR(10)))</f>
        <v>#N/A</v>
      </c>
      <c r="T734" s="1" t="e">
        <f>HYPERLINK(_xlfn.TEXTBEFORE(_xlfn.TEXTAFTER(getmp3[[#This Row],[description]], "JioSaavn:"),CHAR(10)))</f>
        <v>#N/A</v>
      </c>
      <c r="U734" s="1" t="e">
        <f>HYPERLINK(_xlfn.TEXTBEFORE(_xlfn.TEXTAFTER(getmp3[[#This Row],[description]], "Instagram Reel:"),CHAR(10)))</f>
        <v>#N/A</v>
      </c>
    </row>
    <row r="735" spans="1:21" x14ac:dyDescent="0.3">
      <c r="A735" t="s">
        <v>11</v>
      </c>
      <c r="B735" t="s">
        <v>5209</v>
      </c>
      <c r="C735" t="s">
        <v>5210</v>
      </c>
      <c r="D735" t="s">
        <v>5208</v>
      </c>
      <c r="E735" t="s">
        <v>3731</v>
      </c>
      <c r="F735" t="s">
        <v>1168</v>
      </c>
      <c r="G735" t="s">
        <v>5212</v>
      </c>
      <c r="H735" t="s">
        <v>5213</v>
      </c>
      <c r="I735" t="s">
        <v>2226</v>
      </c>
      <c r="J735" t="str" cm="1">
        <f t="array" ref="J7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5" t="str">
        <f>_xlfn.TEXTBEFORE(getmp3[[#This Row],[Title]],{":","(","-"})</f>
        <v xml:space="preserve">SHOW TIME </v>
      </c>
      <c r="L735" t="str">
        <f>_xlfn.TEXTBEFORE(_xlfn.TEXTAFTER(getmp3[[#This Row],[description]],{"Singer :","Artist:","Singer &amp; Lyrics:","Singer/Lyrics:","Singer"}),CHAR(10))</f>
        <v xml:space="preserve"> Guri Gill </v>
      </c>
      <c r="M735" t="str" cm="1">
        <f t="array" ref="M7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Guri Gill</v>
      </c>
      <c r="N735" t="e">
        <f>_xlfn.TEXTBEFORE(_xlfn.TEXTAFTER(getmp3[[#This Row],[description]],"Composer:"),CHAR(10))</f>
        <v>#N/A</v>
      </c>
      <c r="O735" t="str">
        <f>_xlfn.TEXTBEFORE(_xlfn.TEXTAFTER(getmp3[[#This Row],[description]],CHAR(10)&amp;"Music :"),CHAR(10))</f>
        <v xml:space="preserve"> Wazir Pattar</v>
      </c>
      <c r="P735" t="e">
        <f>_xlfn.TEXTBEFORE(_xlfn.TEXTAFTER(getmp3[[#This Row],[description]],CHAR(10)&amp;"Video:"),CHAR(10))</f>
        <v>#N/A</v>
      </c>
      <c r="Q735" s="1" t="e">
        <f>HYPERLINK(_xlfn.TEXTBEFORE(_xlfn.TEXTAFTER(getmp3[[#This Row],[description]],"YouTube Music:"),CHAR(10)))</f>
        <v>#N/A</v>
      </c>
      <c r="R735" s="1" t="e">
        <f>HYPERLINK(_xlfn.TEXTBEFORE(_xlfn.TEXTAFTER(getmp3[[#This Row],[description]],"Spotify:"),CHAR(10)))</f>
        <v>#N/A</v>
      </c>
      <c r="S735" s="1" t="e">
        <f>HYPERLINK(_xlfn.TEXTBEFORE(_xlfn.TEXTAFTER(getmp3[[#This Row],[description]],"Apple Music:"),CHAR(10)))</f>
        <v>#N/A</v>
      </c>
      <c r="T735" s="1" t="e">
        <f>HYPERLINK(_xlfn.TEXTBEFORE(_xlfn.TEXTAFTER(getmp3[[#This Row],[description]], "JioSaavn:"),CHAR(10)))</f>
        <v>#N/A</v>
      </c>
      <c r="U735" s="1" t="e">
        <f>HYPERLINK(_xlfn.TEXTBEFORE(_xlfn.TEXTAFTER(getmp3[[#This Row],[description]], "Instagram Reel:"),CHAR(10)))</f>
        <v>#N/A</v>
      </c>
    </row>
    <row r="736" spans="1:21" x14ac:dyDescent="0.3">
      <c r="A736" t="s">
        <v>11</v>
      </c>
      <c r="B736" t="s">
        <v>5215</v>
      </c>
      <c r="C736" t="s">
        <v>5216</v>
      </c>
      <c r="D736" t="s">
        <v>5214</v>
      </c>
      <c r="E736" t="s">
        <v>3731</v>
      </c>
      <c r="F736" t="s">
        <v>2426</v>
      </c>
      <c r="G736" t="s">
        <v>5218</v>
      </c>
      <c r="H736" t="s">
        <v>5219</v>
      </c>
      <c r="I736" t="s">
        <v>5220</v>
      </c>
      <c r="J736" t="str" cm="1">
        <f t="array" ref="J7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6" t="str">
        <f>_xlfn.TEXTBEFORE(getmp3[[#This Row],[Title]],{":","(","-"})</f>
        <v xml:space="preserve">Gangland in Motherland </v>
      </c>
      <c r="L736" t="str">
        <f>_xlfn.TEXTBEFORE(_xlfn.TEXTAFTER(getmp3[[#This Row],[description]],{"Singer :","Artist:","Singer &amp; Lyrics:","Singer/Lyrics:","Singer"}),CHAR(10))</f>
        <v xml:space="preserve"> GURI, Jass Manak </v>
      </c>
      <c r="M736" t="str" cm="1">
        <f t="array" ref="M7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Gabbar Sangrur</v>
      </c>
      <c r="N736" t="e">
        <f>_xlfn.TEXTBEFORE(_xlfn.TEXTAFTER(getmp3[[#This Row],[description]],"Composer:"),CHAR(10))</f>
        <v>#N/A</v>
      </c>
      <c r="O736" t="str">
        <f>_xlfn.TEXTBEFORE(_xlfn.TEXTAFTER(getmp3[[#This Row],[description]],CHAR(10)&amp;"Music :"),CHAR(10))</f>
        <v xml:space="preserve"> MixSingh </v>
      </c>
      <c r="P736" t="e">
        <f>_xlfn.TEXTBEFORE(_xlfn.TEXTAFTER(getmp3[[#This Row],[description]],CHAR(10)&amp;"Video:"),CHAR(10))</f>
        <v>#N/A</v>
      </c>
      <c r="Q736" s="1" t="e">
        <f>HYPERLINK(_xlfn.TEXTBEFORE(_xlfn.TEXTAFTER(getmp3[[#This Row],[description]],"YouTube Music:"),CHAR(10)))</f>
        <v>#N/A</v>
      </c>
      <c r="R736" s="1" t="e">
        <f>HYPERLINK(_xlfn.TEXTBEFORE(_xlfn.TEXTAFTER(getmp3[[#This Row],[description]],"Spotify:"),CHAR(10)))</f>
        <v>#N/A</v>
      </c>
      <c r="S736" s="1" t="e">
        <f>HYPERLINK(_xlfn.TEXTBEFORE(_xlfn.TEXTAFTER(getmp3[[#This Row],[description]],"Apple Music:"),CHAR(10)))</f>
        <v>#N/A</v>
      </c>
      <c r="T736" s="1" t="e">
        <f>HYPERLINK(_xlfn.TEXTBEFORE(_xlfn.TEXTAFTER(getmp3[[#This Row],[description]], "JioSaavn:"),CHAR(10)))</f>
        <v>#N/A</v>
      </c>
      <c r="U736" s="1" t="e">
        <f>HYPERLINK(_xlfn.TEXTBEFORE(_xlfn.TEXTAFTER(getmp3[[#This Row],[description]], "Instagram Reel:"),CHAR(10)))</f>
        <v>#N/A</v>
      </c>
    </row>
    <row r="737" spans="1:21" x14ac:dyDescent="0.3">
      <c r="A737" t="s">
        <v>11</v>
      </c>
      <c r="B737" t="s">
        <v>5222</v>
      </c>
      <c r="C737" t="s">
        <v>5223</v>
      </c>
      <c r="D737" t="s">
        <v>5221</v>
      </c>
      <c r="E737" t="s">
        <v>3731</v>
      </c>
      <c r="F737" t="s">
        <v>5225</v>
      </c>
      <c r="G737" t="s">
        <v>5226</v>
      </c>
      <c r="H737" t="s">
        <v>4771</v>
      </c>
      <c r="I737" t="s">
        <v>5227</v>
      </c>
      <c r="J737" t="str" cm="1">
        <f t="array" ref="J7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7" t="str">
        <f>_xlfn.TEXTBEFORE(getmp3[[#This Row],[Title]],{":","(","-"})</f>
        <v xml:space="preserve">Duniya Da Mela </v>
      </c>
      <c r="L737" t="str">
        <f>_xlfn.TEXTBEFORE(_xlfn.TEXTAFTER(getmp3[[#This Row],[description]],{"Singer :","Artist:","Singer &amp; Lyrics:","Singer/Lyrics:","Singer"}),CHAR(10))</f>
        <v xml:space="preserve"> Gavin Cheema </v>
      </c>
      <c r="M737" t="str" cm="1">
        <f t="array" ref="M7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Gavin Cheema</v>
      </c>
      <c r="N737" t="e">
        <f>_xlfn.TEXTBEFORE(_xlfn.TEXTAFTER(getmp3[[#This Row],[description]],"Composer:"),CHAR(10))</f>
        <v>#N/A</v>
      </c>
      <c r="O737" t="str">
        <f>_xlfn.TEXTBEFORE(_xlfn.TEXTAFTER(getmp3[[#This Row],[description]],CHAR(10)&amp;"Music :"),CHAR(10))</f>
        <v xml:space="preserve"> Gavin Cheema</v>
      </c>
      <c r="P737" t="e">
        <f>_xlfn.TEXTBEFORE(_xlfn.TEXTAFTER(getmp3[[#This Row],[description]],CHAR(10)&amp;"Video:"),CHAR(10))</f>
        <v>#N/A</v>
      </c>
      <c r="Q737" s="1" t="e">
        <f>HYPERLINK(_xlfn.TEXTBEFORE(_xlfn.TEXTAFTER(getmp3[[#This Row],[description]],"YouTube Music:"),CHAR(10)))</f>
        <v>#N/A</v>
      </c>
      <c r="R737" s="1" t="e">
        <f>HYPERLINK(_xlfn.TEXTBEFORE(_xlfn.TEXTAFTER(getmp3[[#This Row],[description]],"Spotify:"),CHAR(10)))</f>
        <v>#N/A</v>
      </c>
      <c r="S737" s="1" t="e">
        <f>HYPERLINK(_xlfn.TEXTBEFORE(_xlfn.TEXTAFTER(getmp3[[#This Row],[description]],"Apple Music:"),CHAR(10)))</f>
        <v>#N/A</v>
      </c>
      <c r="T737" s="1" t="e">
        <f>HYPERLINK(_xlfn.TEXTBEFORE(_xlfn.TEXTAFTER(getmp3[[#This Row],[description]], "JioSaavn:"),CHAR(10)))</f>
        <v>#N/A</v>
      </c>
      <c r="U737" s="1" t="e">
        <f>HYPERLINK(_xlfn.TEXTBEFORE(_xlfn.TEXTAFTER(getmp3[[#This Row],[description]], "Instagram Reel:"),CHAR(10)))</f>
        <v>#N/A</v>
      </c>
    </row>
    <row r="738" spans="1:21" x14ac:dyDescent="0.3">
      <c r="A738" t="s">
        <v>11</v>
      </c>
      <c r="B738" t="s">
        <v>5229</v>
      </c>
      <c r="C738" t="s">
        <v>5230</v>
      </c>
      <c r="D738" t="s">
        <v>5228</v>
      </c>
      <c r="E738" t="s">
        <v>3731</v>
      </c>
      <c r="F738" t="s">
        <v>1491</v>
      </c>
      <c r="G738" t="s">
        <v>5232</v>
      </c>
      <c r="H738" t="s">
        <v>5233</v>
      </c>
      <c r="I738" t="s">
        <v>5234</v>
      </c>
      <c r="J738" t="str" cm="1">
        <f t="array" ref="J7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8" t="str">
        <f>_xlfn.TEXTBEFORE(getmp3[[#This Row],[Title]],{":","(","-"})</f>
        <v xml:space="preserve">GANGLAND IN MOTHERLAND </v>
      </c>
      <c r="L738" t="str">
        <f>_xlfn.TEXTBEFORE(_xlfn.TEXTAFTER(getmp3[[#This Row],[description]],{"Singers :","Artist:","Singer &amp; Lyrics:","Singer/Lyrics:","Singer"}),CHAR(10))</f>
        <v xml:space="preserve"> Nishawn Bhullar, Guri, Jass Manak, Vadda Grewal, Mehtab Virk </v>
      </c>
      <c r="M738" t="str" cm="1">
        <f t="array" ref="M7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38" t="e">
        <f>_xlfn.TEXTBEFORE(_xlfn.TEXTAFTER(getmp3[[#This Row],[description]],"Composer:"),CHAR(10))</f>
        <v>#N/A</v>
      </c>
      <c r="O738" t="str">
        <f>_xlfn.TEXTBEFORE(_xlfn.TEXTAFTER(getmp3[[#This Row],[description]],CHAR(10)&amp;"Music :"),CHAR(10))</f>
        <v xml:space="preserve"> Deep Jandu, MixSingh, Sharry Nexus, Game Changerz , </v>
      </c>
      <c r="P738" t="e">
        <f>_xlfn.TEXTBEFORE(_xlfn.TEXTAFTER(getmp3[[#This Row],[description]],CHAR(10)&amp;"Video:"),CHAR(10))</f>
        <v>#N/A</v>
      </c>
      <c r="Q738" s="1" t="e">
        <f>HYPERLINK(_xlfn.TEXTBEFORE(_xlfn.TEXTAFTER(getmp3[[#This Row],[description]],"YouTube Music:"),CHAR(10)))</f>
        <v>#N/A</v>
      </c>
      <c r="R738" s="1" t="e">
        <f>HYPERLINK(_xlfn.TEXTBEFORE(_xlfn.TEXTAFTER(getmp3[[#This Row],[description]],"Spotify:"),CHAR(10)))</f>
        <v>#N/A</v>
      </c>
      <c r="S738" s="1" t="e">
        <f>HYPERLINK(_xlfn.TEXTBEFORE(_xlfn.TEXTAFTER(getmp3[[#This Row],[description]],"Apple Music:"),CHAR(10)))</f>
        <v>#N/A</v>
      </c>
      <c r="T738" s="1" t="e">
        <f>HYPERLINK(_xlfn.TEXTBEFORE(_xlfn.TEXTAFTER(getmp3[[#This Row],[description]], "JioSaavn:"),CHAR(10)))</f>
        <v>#N/A</v>
      </c>
      <c r="U738" s="1" t="e">
        <f>HYPERLINK(_xlfn.TEXTBEFORE(_xlfn.TEXTAFTER(getmp3[[#This Row],[description]], "Instagram Reel:"),CHAR(10)))</f>
        <v>#N/A</v>
      </c>
    </row>
    <row r="739" spans="1:21" x14ac:dyDescent="0.3">
      <c r="A739" t="s">
        <v>11</v>
      </c>
      <c r="B739" t="s">
        <v>5236</v>
      </c>
      <c r="C739" t="s">
        <v>5237</v>
      </c>
      <c r="D739" t="s">
        <v>5235</v>
      </c>
      <c r="E739" t="s">
        <v>3731</v>
      </c>
      <c r="F739" t="s">
        <v>2029</v>
      </c>
      <c r="G739" t="s">
        <v>5239</v>
      </c>
      <c r="H739" t="s">
        <v>5240</v>
      </c>
      <c r="I739" t="s">
        <v>5241</v>
      </c>
      <c r="J739" t="str" cm="1">
        <f t="array" ref="J7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39" t="str">
        <f>_xlfn.TEXTBEFORE(getmp3[[#This Row],[Title]],{":","(","-"})</f>
        <v xml:space="preserve">Wait </v>
      </c>
      <c r="L739" t="str">
        <f>_xlfn.TEXTBEFORE(_xlfn.TEXTAFTER(getmp3[[#This Row],[description]],{"Singer :","Artist:","Singer &amp; Lyrics:","Singer/Lyrics:","Singer"}),CHAR(10))</f>
        <v xml:space="preserve"> Karan Randhawa</v>
      </c>
      <c r="M739" t="str" cm="1">
        <f t="array" ref="M7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39" t="e">
        <f>_xlfn.TEXTBEFORE(_xlfn.TEXTAFTER(getmp3[[#This Row],[description]],"Composer:"),CHAR(10))</f>
        <v>#N/A</v>
      </c>
      <c r="O739" t="str">
        <f>_xlfn.TEXTBEFORE(_xlfn.TEXTAFTER(getmp3[[#This Row],[description]],CHAR(10)&amp;"Music :"),CHAR(10))</f>
        <v xml:space="preserve"> Game Changerz</v>
      </c>
      <c r="P739" t="e">
        <f>_xlfn.TEXTBEFORE(_xlfn.TEXTAFTER(getmp3[[#This Row],[description]],CHAR(10)&amp;"Video:"),CHAR(10))</f>
        <v>#N/A</v>
      </c>
      <c r="Q739" s="1" t="e">
        <f>HYPERLINK(_xlfn.TEXTBEFORE(_xlfn.TEXTAFTER(getmp3[[#This Row],[description]],"YouTube Music:"),CHAR(10)))</f>
        <v>#N/A</v>
      </c>
      <c r="R739" s="1" t="e">
        <f>HYPERLINK(_xlfn.TEXTBEFORE(_xlfn.TEXTAFTER(getmp3[[#This Row],[description]],"Spotify:"),CHAR(10)))</f>
        <v>#N/A</v>
      </c>
      <c r="S739" s="1" t="e">
        <f>HYPERLINK(_xlfn.TEXTBEFORE(_xlfn.TEXTAFTER(getmp3[[#This Row],[description]],"Apple Music:"),CHAR(10)))</f>
        <v>#N/A</v>
      </c>
      <c r="T739" s="1" t="e">
        <f>HYPERLINK(_xlfn.TEXTBEFORE(_xlfn.TEXTAFTER(getmp3[[#This Row],[description]], "JioSaavn:"),CHAR(10)))</f>
        <v>#N/A</v>
      </c>
      <c r="U739" s="1" t="e">
        <f>HYPERLINK(_xlfn.TEXTBEFORE(_xlfn.TEXTAFTER(getmp3[[#This Row],[description]], "Instagram Reel:"),CHAR(10)))</f>
        <v>#N/A</v>
      </c>
    </row>
    <row r="740" spans="1:21" x14ac:dyDescent="0.3">
      <c r="A740" t="s">
        <v>11</v>
      </c>
      <c r="B740" t="s">
        <v>5243</v>
      </c>
      <c r="C740" t="s">
        <v>5244</v>
      </c>
      <c r="D740" t="s">
        <v>5242</v>
      </c>
      <c r="E740" t="s">
        <v>3731</v>
      </c>
      <c r="F740" t="s">
        <v>41</v>
      </c>
      <c r="G740" t="s">
        <v>5246</v>
      </c>
      <c r="H740" t="s">
        <v>5247</v>
      </c>
      <c r="I740" t="s">
        <v>5248</v>
      </c>
      <c r="J740" t="str" cm="1">
        <f t="array" ref="J7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0" t="str">
        <f>_xlfn.TEXTBEFORE(getmp3[[#This Row],[Title]],{":","(","-"})</f>
        <v xml:space="preserve">Toronto </v>
      </c>
      <c r="L740" t="str">
        <f>_xlfn.TEXTBEFORE(_xlfn.TEXTAFTER(getmp3[[#This Row],[description]],{"Singer :","Artist:","Singer &amp; Lyrics:","Singer/Lyrics:","Singer"}),CHAR(10))</f>
        <v xml:space="preserve"> Jass Manak &amp; Priya </v>
      </c>
      <c r="M740" t="str" cm="1">
        <f t="array" ref="M7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40" t="str">
        <f>_xlfn.TEXTBEFORE(_xlfn.TEXTAFTER(getmp3[[#This Row],[description]],"Composer:"),CHAR(10))</f>
        <v xml:space="preserve"> Deep Jandu </v>
      </c>
      <c r="O740" t="str">
        <f>_xlfn.TEXTBEFORE(_xlfn.TEXTAFTER(getmp3[[#This Row],[description]],CHAR(10)&amp;"Music :"),CHAR(10))</f>
        <v xml:space="preserve"> Deep Jandu, Sharry Nexus, Game Changerz </v>
      </c>
      <c r="P740" t="e">
        <f>_xlfn.TEXTBEFORE(_xlfn.TEXTAFTER(getmp3[[#This Row],[description]],CHAR(10)&amp;"Video:"),CHAR(10))</f>
        <v>#N/A</v>
      </c>
      <c r="Q740" s="1" t="e">
        <f>HYPERLINK(_xlfn.TEXTBEFORE(_xlfn.TEXTAFTER(getmp3[[#This Row],[description]],"YouTube Music:"),CHAR(10)))</f>
        <v>#N/A</v>
      </c>
      <c r="R740" s="1" t="e">
        <f>HYPERLINK(_xlfn.TEXTBEFORE(_xlfn.TEXTAFTER(getmp3[[#This Row],[description]],"Spotify:"),CHAR(10)))</f>
        <v>#N/A</v>
      </c>
      <c r="S740" s="1" t="e">
        <f>HYPERLINK(_xlfn.TEXTBEFORE(_xlfn.TEXTAFTER(getmp3[[#This Row],[description]],"Apple Music:"),CHAR(10)))</f>
        <v>#N/A</v>
      </c>
      <c r="T740" s="1" t="e">
        <f>HYPERLINK(_xlfn.TEXTBEFORE(_xlfn.TEXTAFTER(getmp3[[#This Row],[description]], "JioSaavn:"),CHAR(10)))</f>
        <v>#N/A</v>
      </c>
      <c r="U740" s="1" t="e">
        <f>HYPERLINK(_xlfn.TEXTBEFORE(_xlfn.TEXTAFTER(getmp3[[#This Row],[description]], "Instagram Reel:"),CHAR(10)))</f>
        <v>#N/A</v>
      </c>
    </row>
    <row r="741" spans="1:21" x14ac:dyDescent="0.3">
      <c r="A741" t="s">
        <v>11</v>
      </c>
      <c r="B741" t="s">
        <v>5250</v>
      </c>
      <c r="C741" t="s">
        <v>5251</v>
      </c>
      <c r="D741" t="s">
        <v>5249</v>
      </c>
      <c r="E741" t="s">
        <v>3731</v>
      </c>
      <c r="F741" t="s">
        <v>939</v>
      </c>
      <c r="G741" t="s">
        <v>5253</v>
      </c>
      <c r="H741" t="s">
        <v>5254</v>
      </c>
      <c r="I741" t="s">
        <v>5255</v>
      </c>
      <c r="J741" t="str" cm="1">
        <f t="array" ref="J7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1" t="str">
        <f>_xlfn.TEXTBEFORE(getmp3[[#This Row],[Title]],{":","(","-"})</f>
        <v xml:space="preserve">Feel </v>
      </c>
      <c r="L741" t="str">
        <f>IF(
    ISNUMBER(SEARCH("Singer", getmp3[[#This Row],[description]])),
    TRIM(_xlfn.TEXTBEFORE(_xlfn.TEXTAFTER(_xlfn.TEXTAFTER(getmp3[[#This Row],[description]], "Singer"), {":","-"}), CHAR(10), , , 1)),
    "NILL"
)</f>
        <v>Sanj</v>
      </c>
      <c r="M741" t="str" cm="1">
        <f t="array" ref="M7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Sanj</v>
      </c>
      <c r="N741" t="e">
        <f>_xlfn.TEXTBEFORE(_xlfn.TEXTAFTER(getmp3[[#This Row],[description]],"Composer:"),CHAR(10))</f>
        <v>#N/A</v>
      </c>
      <c r="O741" t="str">
        <f>_xlfn.TEXTBEFORE(_xlfn.TEXTAFTER(getmp3[[#This Row],[description]],CHAR(10)&amp;"Music :"),CHAR(10))</f>
        <v xml:space="preserve"> Mad Mix</v>
      </c>
      <c r="P741" t="e">
        <f>_xlfn.TEXTBEFORE(_xlfn.TEXTAFTER(getmp3[[#This Row],[description]],CHAR(10)&amp;"Video:"),CHAR(10))</f>
        <v>#N/A</v>
      </c>
      <c r="Q741" s="1" t="e">
        <f>HYPERLINK(_xlfn.TEXTBEFORE(_xlfn.TEXTAFTER(getmp3[[#This Row],[description]],"YouTube Music:"),CHAR(10)))</f>
        <v>#N/A</v>
      </c>
      <c r="R741" s="1" t="e">
        <f>HYPERLINK(_xlfn.TEXTBEFORE(_xlfn.TEXTAFTER(getmp3[[#This Row],[description]],"Spotify:"),CHAR(10)))</f>
        <v>#N/A</v>
      </c>
      <c r="S741" s="1" t="e">
        <f>HYPERLINK(_xlfn.TEXTBEFORE(_xlfn.TEXTAFTER(getmp3[[#This Row],[description]],"Apple Music:"),CHAR(10)))</f>
        <v>#N/A</v>
      </c>
      <c r="T741" s="1" t="e">
        <f>HYPERLINK(_xlfn.TEXTBEFORE(_xlfn.TEXTAFTER(getmp3[[#This Row],[description]], "JioSaavn:"),CHAR(10)))</f>
        <v>#N/A</v>
      </c>
      <c r="U741" s="1" t="e">
        <f>HYPERLINK(_xlfn.TEXTBEFORE(_xlfn.TEXTAFTER(getmp3[[#This Row],[description]], "Instagram Reel:"),CHAR(10)))</f>
        <v>#N/A</v>
      </c>
    </row>
    <row r="742" spans="1:21" x14ac:dyDescent="0.3">
      <c r="A742" t="s">
        <v>11</v>
      </c>
      <c r="B742" t="s">
        <v>5257</v>
      </c>
      <c r="C742" t="s">
        <v>5258</v>
      </c>
      <c r="D742" t="s">
        <v>5256</v>
      </c>
      <c r="E742" t="s">
        <v>3731</v>
      </c>
      <c r="F742" t="s">
        <v>129</v>
      </c>
      <c r="G742" t="s">
        <v>5260</v>
      </c>
      <c r="H742" t="s">
        <v>5261</v>
      </c>
      <c r="I742" t="s">
        <v>5262</v>
      </c>
      <c r="J742" t="str" cm="1">
        <f t="array" ref="J7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2" t="str">
        <f>_xlfn.TEXTBEFORE(getmp3[[#This Row],[Title]],{":","(","-"})</f>
        <v xml:space="preserve">Goli </v>
      </c>
      <c r="L742" t="str">
        <f>_xlfn.TEXTBEFORE(_xlfn.TEXTAFTER(getmp3[[#This Row],[description]],{"Singer :","Artist:","Singer &amp; Lyrics:","Singer/Lyrics:","Singer"}),CHAR(10))</f>
        <v xml:space="preserve"> Karaj Randhawa</v>
      </c>
      <c r="M742" t="str" cm="1">
        <f t="array" ref="M7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42" t="e">
        <f>_xlfn.TEXTBEFORE(_xlfn.TEXTAFTER(getmp3[[#This Row],[description]],"Composer:"),CHAR(10))</f>
        <v>#N/A</v>
      </c>
      <c r="O742" t="str">
        <f>_xlfn.TEXTBEFORE(_xlfn.TEXTAFTER(getmp3[[#This Row],[description]],CHAR(10)&amp;"Music :"),CHAR(10))</f>
        <v xml:space="preserve"> Gift Rulers</v>
      </c>
      <c r="P742" t="e">
        <f>_xlfn.TEXTBEFORE(_xlfn.TEXTAFTER(getmp3[[#This Row],[description]],CHAR(10)&amp;"Video:"),CHAR(10))</f>
        <v>#N/A</v>
      </c>
      <c r="Q742" s="1" t="e">
        <f>HYPERLINK(_xlfn.TEXTBEFORE(_xlfn.TEXTAFTER(getmp3[[#This Row],[description]],"YouTube Music:"),CHAR(10)))</f>
        <v>#N/A</v>
      </c>
      <c r="R742" s="1" t="e">
        <f>HYPERLINK(_xlfn.TEXTBEFORE(_xlfn.TEXTAFTER(getmp3[[#This Row],[description]],"Spotify:"),CHAR(10)))</f>
        <v>#N/A</v>
      </c>
      <c r="S742" s="1" t="e">
        <f>HYPERLINK(_xlfn.TEXTBEFORE(_xlfn.TEXTAFTER(getmp3[[#This Row],[description]],"Apple Music:"),CHAR(10)))</f>
        <v>#N/A</v>
      </c>
      <c r="T742" s="1" t="e">
        <f>HYPERLINK(_xlfn.TEXTBEFORE(_xlfn.TEXTAFTER(getmp3[[#This Row],[description]], "JioSaavn:"),CHAR(10)))</f>
        <v>#N/A</v>
      </c>
      <c r="U742" s="1" t="e">
        <f>HYPERLINK(_xlfn.TEXTBEFORE(_xlfn.TEXTAFTER(getmp3[[#This Row],[description]], "Instagram Reel:"),CHAR(10)))</f>
        <v>#N/A</v>
      </c>
    </row>
    <row r="743" spans="1:21" x14ac:dyDescent="0.3">
      <c r="A743" t="s">
        <v>11</v>
      </c>
      <c r="B743" t="s">
        <v>5264</v>
      </c>
      <c r="C743" t="s">
        <v>5265</v>
      </c>
      <c r="D743" t="s">
        <v>5263</v>
      </c>
      <c r="E743" t="s">
        <v>3731</v>
      </c>
      <c r="F743" t="s">
        <v>137</v>
      </c>
      <c r="G743" t="s">
        <v>5267</v>
      </c>
      <c r="H743" t="s">
        <v>5268</v>
      </c>
      <c r="I743" t="s">
        <v>5269</v>
      </c>
      <c r="J743" t="str" cm="1">
        <f t="array" ref="J7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3" t="str">
        <f>_xlfn.TEXTBEFORE(getmp3[[#This Row],[Title]],{":","(","-"})</f>
        <v xml:space="preserve">Jawani </v>
      </c>
      <c r="L743" t="str">
        <f>_xlfn.TEXTBEFORE(_xlfn.TEXTAFTER(getmp3[[#This Row],[description]],{"Singer :","Artist:","Singer &amp; Lyrics:","Singer/Lyrics:","Singer"}),CHAR(10))</f>
        <v xml:space="preserve"> Guri </v>
      </c>
      <c r="M743" t="str" cm="1">
        <f t="array" ref="M7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Golla Manawan</v>
      </c>
      <c r="N743" t="e">
        <f>_xlfn.TEXTBEFORE(_xlfn.TEXTAFTER(getmp3[[#This Row],[description]],"Composer:"),CHAR(10))</f>
        <v>#N/A</v>
      </c>
      <c r="O743" t="str">
        <f>_xlfn.TEXTBEFORE(_xlfn.TEXTAFTER(getmp3[[#This Row],[description]],CHAR(10)&amp;"Music :"),CHAR(10))</f>
        <v xml:space="preserve"> Deep Jandu</v>
      </c>
      <c r="P743" t="e">
        <f>_xlfn.TEXTBEFORE(_xlfn.TEXTAFTER(getmp3[[#This Row],[description]],CHAR(10)&amp;"Video:"),CHAR(10))</f>
        <v>#N/A</v>
      </c>
      <c r="Q743" s="1" t="e">
        <f>HYPERLINK(_xlfn.TEXTBEFORE(_xlfn.TEXTAFTER(getmp3[[#This Row],[description]],"YouTube Music:"),CHAR(10)))</f>
        <v>#N/A</v>
      </c>
      <c r="R743" s="1" t="e">
        <f>HYPERLINK(_xlfn.TEXTBEFORE(_xlfn.TEXTAFTER(getmp3[[#This Row],[description]],"Spotify:"),CHAR(10)))</f>
        <v>#N/A</v>
      </c>
      <c r="S743" s="1" t="e">
        <f>HYPERLINK(_xlfn.TEXTBEFORE(_xlfn.TEXTAFTER(getmp3[[#This Row],[description]],"Apple Music:"),CHAR(10)))</f>
        <v>#N/A</v>
      </c>
      <c r="T743" s="1" t="e">
        <f>HYPERLINK(_xlfn.TEXTBEFORE(_xlfn.TEXTAFTER(getmp3[[#This Row],[description]], "JioSaavn:"),CHAR(10)))</f>
        <v>#N/A</v>
      </c>
      <c r="U743" s="1" t="e">
        <f>HYPERLINK(_xlfn.TEXTBEFORE(_xlfn.TEXTAFTER(getmp3[[#This Row],[description]], "Instagram Reel:"),CHAR(10)))</f>
        <v>#N/A</v>
      </c>
    </row>
    <row r="744" spans="1:21" x14ac:dyDescent="0.3">
      <c r="A744" t="s">
        <v>11</v>
      </c>
      <c r="B744" t="s">
        <v>5271</v>
      </c>
      <c r="C744" t="s">
        <v>5272</v>
      </c>
      <c r="D744" t="s">
        <v>5270</v>
      </c>
      <c r="E744" t="s">
        <v>3731</v>
      </c>
      <c r="F744" t="s">
        <v>2686</v>
      </c>
      <c r="G744" t="s">
        <v>5274</v>
      </c>
      <c r="H744" t="s">
        <v>5275</v>
      </c>
      <c r="I744" t="s">
        <v>5276</v>
      </c>
      <c r="J744" t="str" cm="1">
        <f t="array" ref="J7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4" t="str">
        <f>_xlfn.TEXTBEFORE(getmp3[[#This Row],[Title]],{":","(","-"})</f>
        <v xml:space="preserve">Allah </v>
      </c>
      <c r="L744" t="str">
        <f>_xlfn.TEXTBEFORE(_xlfn.TEXTAFTER(getmp3[[#This Row],[description]],{"Singer :","Artist:","Singer &amp; Lyrics:","Singer/Lyrics:","Singer"}),CHAR(10))</f>
        <v xml:space="preserve"> Jass Manak</v>
      </c>
      <c r="M744" t="str" cm="1">
        <f t="array" ref="M7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44" t="e">
        <f>_xlfn.TEXTBEFORE(_xlfn.TEXTAFTER(getmp3[[#This Row],[description]],"Composer:"),CHAR(10))</f>
        <v>#N/A</v>
      </c>
      <c r="O744" t="str">
        <f>_xlfn.TEXTBEFORE(_xlfn.TEXTAFTER(getmp3[[#This Row],[description]],CHAR(10)&amp;"Music :"),CHAR(10))</f>
        <v xml:space="preserve"> Sukhe Muzical Doctorz</v>
      </c>
      <c r="P744" t="e">
        <f>_xlfn.TEXTBEFORE(_xlfn.TEXTAFTER(getmp3[[#This Row],[description]],CHAR(10)&amp;"Video:"),CHAR(10))</f>
        <v>#N/A</v>
      </c>
      <c r="Q744" s="1" t="e">
        <f>HYPERLINK(_xlfn.TEXTBEFORE(_xlfn.TEXTAFTER(getmp3[[#This Row],[description]],"YouTube Music:"),CHAR(10)))</f>
        <v>#N/A</v>
      </c>
      <c r="R744" s="1" t="e">
        <f>HYPERLINK(_xlfn.TEXTBEFORE(_xlfn.TEXTAFTER(getmp3[[#This Row],[description]],"Spotify:"),CHAR(10)))</f>
        <v>#N/A</v>
      </c>
      <c r="S744" s="1" t="e">
        <f>HYPERLINK(_xlfn.TEXTBEFORE(_xlfn.TEXTAFTER(getmp3[[#This Row],[description]],"Apple Music:"),CHAR(10)))</f>
        <v>#N/A</v>
      </c>
      <c r="T744" s="1" t="e">
        <f>HYPERLINK(_xlfn.TEXTBEFORE(_xlfn.TEXTAFTER(getmp3[[#This Row],[description]], "JioSaavn:"),CHAR(10)))</f>
        <v>#N/A</v>
      </c>
      <c r="U744" s="1" t="e">
        <f>HYPERLINK(_xlfn.TEXTBEFORE(_xlfn.TEXTAFTER(getmp3[[#This Row],[description]], "Instagram Reel:"),CHAR(10)))</f>
        <v>#N/A</v>
      </c>
    </row>
    <row r="745" spans="1:21" x14ac:dyDescent="0.3">
      <c r="A745" t="s">
        <v>11</v>
      </c>
      <c r="B745" t="s">
        <v>5278</v>
      </c>
      <c r="C745" t="s">
        <v>5279</v>
      </c>
      <c r="D745" t="s">
        <v>5277</v>
      </c>
      <c r="E745" t="s">
        <v>3731</v>
      </c>
      <c r="F745" t="s">
        <v>214</v>
      </c>
      <c r="G745" t="s">
        <v>5281</v>
      </c>
      <c r="H745" t="s">
        <v>5282</v>
      </c>
      <c r="I745" t="s">
        <v>5283</v>
      </c>
      <c r="J745" t="str" cm="1">
        <f t="array" ref="J7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5" t="str">
        <f>_xlfn.TEXTBEFORE(getmp3[[#This Row],[Title]],{":","(","-"})</f>
        <v xml:space="preserve">Rang Gulabi </v>
      </c>
      <c r="L745" t="str">
        <f>IF(
    ISNUMBER(SEARCH("Singer", getmp3[[#This Row],[description]])),
    TRIM(_xlfn.TEXTBEFORE(_xlfn.TEXTAFTER(_xlfn.TEXTAFTER(getmp3[[#This Row],[description]], "Singer"), {":","-"}), CHAR(10), , , 1)),
    "NILL"
)</f>
        <v>Siffar</v>
      </c>
      <c r="M745" t="str" cm="1">
        <f t="array" ref="M7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Siffar</v>
      </c>
      <c r="N745" t="e">
        <f>_xlfn.TEXTBEFORE(_xlfn.TEXTAFTER(getmp3[[#This Row],[description]],"Composer:"),CHAR(10))</f>
        <v>#N/A</v>
      </c>
      <c r="O745" t="str">
        <f>_xlfn.TEXTBEFORE(_xlfn.TEXTAFTER(getmp3[[#This Row],[description]],CHAR(10)&amp;"Music :"),CHAR(10))</f>
        <v xml:space="preserve"> Sukhe Muzical Doctorz</v>
      </c>
      <c r="P745" t="e">
        <f>_xlfn.TEXTBEFORE(_xlfn.TEXTAFTER(getmp3[[#This Row],[description]],CHAR(10)&amp;"Video:"),CHAR(10))</f>
        <v>#N/A</v>
      </c>
      <c r="Q745" s="1" t="e">
        <f>HYPERLINK(_xlfn.TEXTBEFORE(_xlfn.TEXTAFTER(getmp3[[#This Row],[description]],"YouTube Music:"),CHAR(10)))</f>
        <v>#N/A</v>
      </c>
      <c r="R745" s="1" t="e">
        <f>HYPERLINK(_xlfn.TEXTBEFORE(_xlfn.TEXTAFTER(getmp3[[#This Row],[description]],"Spotify:"),CHAR(10)))</f>
        <v>#N/A</v>
      </c>
      <c r="S745" s="1" t="e">
        <f>HYPERLINK(_xlfn.TEXTBEFORE(_xlfn.TEXTAFTER(getmp3[[#This Row],[description]],"Apple Music:"),CHAR(10)))</f>
        <v>#N/A</v>
      </c>
      <c r="T745" s="1" t="e">
        <f>HYPERLINK(_xlfn.TEXTBEFORE(_xlfn.TEXTAFTER(getmp3[[#This Row],[description]], "JioSaavn:"),CHAR(10)))</f>
        <v>#N/A</v>
      </c>
      <c r="U745" s="1" t="e">
        <f>HYPERLINK(_xlfn.TEXTBEFORE(_xlfn.TEXTAFTER(getmp3[[#This Row],[description]], "Instagram Reel:"),CHAR(10)))</f>
        <v>#N/A</v>
      </c>
    </row>
    <row r="746" spans="1:21" x14ac:dyDescent="0.3">
      <c r="A746" t="s">
        <v>11</v>
      </c>
      <c r="B746" t="s">
        <v>5285</v>
      </c>
      <c r="C746" t="s">
        <v>5286</v>
      </c>
      <c r="D746" t="s">
        <v>5284</v>
      </c>
      <c r="E746" t="s">
        <v>3731</v>
      </c>
      <c r="F746" t="s">
        <v>1736</v>
      </c>
      <c r="G746" t="s">
        <v>5288</v>
      </c>
      <c r="H746" t="s">
        <v>5289</v>
      </c>
      <c r="I746" t="s">
        <v>5290</v>
      </c>
      <c r="J746" t="str" cm="1">
        <f t="array" ref="J7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6" t="str">
        <f>_xlfn.TEXTBEFORE(getmp3[[#This Row],[Title]],{":","(","-"})</f>
        <v xml:space="preserve">NEVVY VIRK </v>
      </c>
      <c r="L746" t="str">
        <f>IF(
    ISNUMBER(SEARCH("Singer", getmp3[[#This Row],[description]])),
    TRIM(_xlfn.TEXTBEFORE(_xlfn.TEXTAFTER(_xlfn.TEXTAFTER(getmp3[[#This Row],[description]], "Singer"), {":","-"}), CHAR(10), , , 1)),
    "NILL"
)</f>
        <v>Nevvy Virk</v>
      </c>
      <c r="M746" t="str" cm="1">
        <f t="array" ref="M74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Nevvy Virk</v>
      </c>
      <c r="N746" t="e">
        <f>_xlfn.TEXTBEFORE(_xlfn.TEXTAFTER(getmp3[[#This Row],[description]],"Composer:"),CHAR(10))</f>
        <v>#N/A</v>
      </c>
      <c r="O746" t="str">
        <f>_xlfn.TEXTBEFORE(_xlfn.TEXTAFTER(getmp3[[#This Row],[description]],CHAR(10)&amp;"Music :"),CHAR(10))</f>
        <v xml:space="preserve"> Sukhe Muzical Doctorz</v>
      </c>
      <c r="P746" t="e">
        <f>_xlfn.TEXTBEFORE(_xlfn.TEXTAFTER(getmp3[[#This Row],[description]],CHAR(10)&amp;"Video:"),CHAR(10))</f>
        <v>#N/A</v>
      </c>
      <c r="Q746" s="1" t="e">
        <f>HYPERLINK(_xlfn.TEXTBEFORE(_xlfn.TEXTAFTER(getmp3[[#This Row],[description]],"YouTube Music:"),CHAR(10)))</f>
        <v>#N/A</v>
      </c>
      <c r="R746" s="1" t="e">
        <f>HYPERLINK(_xlfn.TEXTBEFORE(_xlfn.TEXTAFTER(getmp3[[#This Row],[description]],"Spotify:"),CHAR(10)))</f>
        <v>#N/A</v>
      </c>
      <c r="S746" s="1" t="e">
        <f>HYPERLINK(_xlfn.TEXTBEFORE(_xlfn.TEXTAFTER(getmp3[[#This Row],[description]],"Apple Music:"),CHAR(10)))</f>
        <v>#N/A</v>
      </c>
      <c r="T746" s="1" t="e">
        <f>HYPERLINK(_xlfn.TEXTBEFORE(_xlfn.TEXTAFTER(getmp3[[#This Row],[description]], "JioSaavn:"),CHAR(10)))</f>
        <v>#N/A</v>
      </c>
      <c r="U746" s="1" t="e">
        <f>HYPERLINK(_xlfn.TEXTBEFORE(_xlfn.TEXTAFTER(getmp3[[#This Row],[description]], "Instagram Reel:"),CHAR(10)))</f>
        <v>#N/A</v>
      </c>
    </row>
    <row r="747" spans="1:21" x14ac:dyDescent="0.3">
      <c r="A747" t="s">
        <v>11</v>
      </c>
      <c r="B747" t="s">
        <v>5292</v>
      </c>
      <c r="C747" t="s">
        <v>5293</v>
      </c>
      <c r="D747" t="s">
        <v>5291</v>
      </c>
      <c r="E747" t="s">
        <v>3731</v>
      </c>
      <c r="F747" t="s">
        <v>1584</v>
      </c>
      <c r="G747" t="s">
        <v>5295</v>
      </c>
      <c r="H747" t="s">
        <v>5296</v>
      </c>
      <c r="I747" t="s">
        <v>3128</v>
      </c>
      <c r="J747" t="str" cm="1">
        <f t="array" ref="J7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7" t="str">
        <f>_xlfn.TEXTBEFORE(getmp3[[#This Row],[Title]],{":","(","-"})</f>
        <v xml:space="preserve">Khudaya </v>
      </c>
      <c r="L747" t="str">
        <f>_xlfn.TEXTBEFORE(_xlfn.TEXTAFTER(getmp3[[#This Row],[description]],{"Singer :","Artist:","Singer &amp; Lyrics:","Singer/Lyrics:","Singer"}),CHAR(10))</f>
        <v xml:space="preserve"> Raas</v>
      </c>
      <c r="M747" t="str" cm="1">
        <f t="array" ref="M7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47" t="e">
        <f>_xlfn.TEXTBEFORE(_xlfn.TEXTAFTER(getmp3[[#This Row],[description]],"Composer:"),CHAR(10))</f>
        <v>#N/A</v>
      </c>
      <c r="O747" t="str">
        <f>_xlfn.TEXTBEFORE(_xlfn.TEXTAFTER(getmp3[[#This Row],[description]],CHAR(10)&amp;"Music :"),CHAR(10))</f>
        <v xml:space="preserve"> Akash Jandu </v>
      </c>
      <c r="P747" t="e">
        <f>_xlfn.TEXTBEFORE(_xlfn.TEXTAFTER(getmp3[[#This Row],[description]],CHAR(10)&amp;"Video:"),CHAR(10))</f>
        <v>#N/A</v>
      </c>
      <c r="Q747" s="1" t="e">
        <f>HYPERLINK(_xlfn.TEXTBEFORE(_xlfn.TEXTAFTER(getmp3[[#This Row],[description]],"YouTube Music:"),CHAR(10)))</f>
        <v>#N/A</v>
      </c>
      <c r="R747" s="1" t="e">
        <f>HYPERLINK(_xlfn.TEXTBEFORE(_xlfn.TEXTAFTER(getmp3[[#This Row],[description]],"Spotify:"),CHAR(10)))</f>
        <v>#N/A</v>
      </c>
      <c r="S747" s="1" t="e">
        <f>HYPERLINK(_xlfn.TEXTBEFORE(_xlfn.TEXTAFTER(getmp3[[#This Row],[description]],"Apple Music:"),CHAR(10)))</f>
        <v>#N/A</v>
      </c>
      <c r="T747" s="1" t="e">
        <f>HYPERLINK(_xlfn.TEXTBEFORE(_xlfn.TEXTAFTER(getmp3[[#This Row],[description]], "JioSaavn:"),CHAR(10)))</f>
        <v>#N/A</v>
      </c>
      <c r="U747" s="1" t="e">
        <f>HYPERLINK(_xlfn.TEXTBEFORE(_xlfn.TEXTAFTER(getmp3[[#This Row],[description]], "Instagram Reel:"),CHAR(10)))</f>
        <v>#N/A</v>
      </c>
    </row>
    <row r="748" spans="1:21" x14ac:dyDescent="0.3">
      <c r="A748" t="s">
        <v>11</v>
      </c>
      <c r="B748" t="s">
        <v>5298</v>
      </c>
      <c r="C748" t="s">
        <v>1604</v>
      </c>
      <c r="D748" t="s">
        <v>5297</v>
      </c>
      <c r="E748" t="s">
        <v>3731</v>
      </c>
      <c r="F748" t="s">
        <v>908</v>
      </c>
      <c r="G748" t="s">
        <v>5300</v>
      </c>
      <c r="H748" t="s">
        <v>5301</v>
      </c>
      <c r="I748" t="s">
        <v>5302</v>
      </c>
      <c r="J748" t="str" cm="1">
        <f t="array" ref="J7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other</v>
      </c>
      <c r="K748" t="str">
        <f>_xlfn.TEXTBEFORE(getmp3[[#This Row],[Title]],{":","(","-"})</f>
        <v xml:space="preserve">Boss </v>
      </c>
      <c r="L748" t="e">
        <f>_xlfn.TEXTBEFORE(_xlfn.TEXTAFTER(getmp3[[#This Row],[description]],{"Singer:","Artist:","Singer &amp; Lyrics:","Singer/Lyrics:","Singer"}),CHAR(10))</f>
        <v>#N/A</v>
      </c>
      <c r="M748" t="str" cm="1">
        <f t="array" ref="M7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48" t="e">
        <f>_xlfn.TEXTBEFORE(_xlfn.TEXTAFTER(getmp3[[#This Row],[description]],"Composer:"),CHAR(10))</f>
        <v>#N/A</v>
      </c>
      <c r="O748" t="e">
        <f>_xlfn.TEXTBEFORE(_xlfn.TEXTAFTER(getmp3[[#This Row],[description]],CHAR(10)&amp;"Music :"),CHAR(10))</f>
        <v>#N/A</v>
      </c>
      <c r="P748" t="e">
        <f>_xlfn.TEXTBEFORE(_xlfn.TEXTAFTER(getmp3[[#This Row],[description]],CHAR(10)&amp;"Video:"),CHAR(10))</f>
        <v>#N/A</v>
      </c>
      <c r="Q748" s="1" t="e">
        <f>HYPERLINK(_xlfn.TEXTBEFORE(_xlfn.TEXTAFTER(getmp3[[#This Row],[description]],"YouTube Music:"),CHAR(10)))</f>
        <v>#N/A</v>
      </c>
      <c r="R748" s="1" t="e">
        <f>HYPERLINK(_xlfn.TEXTBEFORE(_xlfn.TEXTAFTER(getmp3[[#This Row],[description]],"Spotify:"),CHAR(10)))</f>
        <v>#N/A</v>
      </c>
      <c r="S748" s="1" t="e">
        <f>HYPERLINK(_xlfn.TEXTBEFORE(_xlfn.TEXTAFTER(getmp3[[#This Row],[description]],"Apple Music:"),CHAR(10)))</f>
        <v>#N/A</v>
      </c>
      <c r="T748" s="1" t="e">
        <f>HYPERLINK(_xlfn.TEXTBEFORE(_xlfn.TEXTAFTER(getmp3[[#This Row],[description]], "JioSaavn:"),CHAR(10)))</f>
        <v>#N/A</v>
      </c>
      <c r="U748" s="1" t="e">
        <f>HYPERLINK(_xlfn.TEXTBEFORE(_xlfn.TEXTAFTER(getmp3[[#This Row],[description]], "Instagram Reel:"),CHAR(10)))</f>
        <v>#N/A</v>
      </c>
    </row>
    <row r="749" spans="1:21" x14ac:dyDescent="0.3">
      <c r="A749" t="s">
        <v>11</v>
      </c>
      <c r="B749" t="s">
        <v>5304</v>
      </c>
      <c r="C749" t="s">
        <v>5305</v>
      </c>
      <c r="D749" t="s">
        <v>5303</v>
      </c>
      <c r="E749" t="s">
        <v>3731</v>
      </c>
      <c r="F749" t="s">
        <v>493</v>
      </c>
      <c r="G749" t="s">
        <v>5307</v>
      </c>
      <c r="H749" t="s">
        <v>5308</v>
      </c>
      <c r="I749" t="s">
        <v>5309</v>
      </c>
      <c r="J749" t="str" cm="1">
        <f t="array" ref="J7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49" t="str">
        <f>_xlfn.TEXTBEFORE(getmp3[[#This Row],[Title]],{":","(","-"})</f>
        <v xml:space="preserve">BOSS </v>
      </c>
      <c r="L749" t="e">
        <f>_xlfn.TEXTBEFORE(_xlfn.TEXTAFTER(getmp3[[#This Row],[description]],{"Singer:","Artist:","Singer &amp; Lyrics:","Singer/Lyrics:","Singer"}),CHAR(10))</f>
        <v>#N/A</v>
      </c>
      <c r="M749" t="str" cm="1">
        <f t="array" ref="M74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49" t="e">
        <f>_xlfn.TEXTBEFORE(_xlfn.TEXTAFTER(getmp3[[#This Row],[description]],"Composer:"),CHAR(10))</f>
        <v>#N/A</v>
      </c>
      <c r="O749" t="e">
        <f>_xlfn.TEXTBEFORE(_xlfn.TEXTAFTER(getmp3[[#This Row],[description]],CHAR(10)&amp;"Music :"),CHAR(10))</f>
        <v>#N/A</v>
      </c>
      <c r="P749" t="e">
        <f>_xlfn.TEXTBEFORE(_xlfn.TEXTAFTER(getmp3[[#This Row],[description]],CHAR(10)&amp;"Video:"),CHAR(10))</f>
        <v>#N/A</v>
      </c>
      <c r="Q749" s="1" t="e">
        <f>HYPERLINK(_xlfn.TEXTBEFORE(_xlfn.TEXTAFTER(getmp3[[#This Row],[description]],"YouTube Music:"),CHAR(10)))</f>
        <v>#N/A</v>
      </c>
      <c r="R749" s="1" t="e">
        <f>HYPERLINK(_xlfn.TEXTBEFORE(_xlfn.TEXTAFTER(getmp3[[#This Row],[description]],"Spotify:"),CHAR(10)))</f>
        <v>#N/A</v>
      </c>
      <c r="S749" s="1" t="e">
        <f>HYPERLINK(_xlfn.TEXTBEFORE(_xlfn.TEXTAFTER(getmp3[[#This Row],[description]],"Apple Music:"),CHAR(10)))</f>
        <v>#N/A</v>
      </c>
      <c r="T749" s="1" t="e">
        <f>HYPERLINK(_xlfn.TEXTBEFORE(_xlfn.TEXTAFTER(getmp3[[#This Row],[description]], "JioSaavn:"),CHAR(10)))</f>
        <v>#N/A</v>
      </c>
      <c r="U749" s="1" t="e">
        <f>HYPERLINK(_xlfn.TEXTBEFORE(_xlfn.TEXTAFTER(getmp3[[#This Row],[description]], "Instagram Reel:"),CHAR(10)))</f>
        <v>#N/A</v>
      </c>
    </row>
    <row r="750" spans="1:21" x14ac:dyDescent="0.3">
      <c r="A750" t="s">
        <v>11</v>
      </c>
      <c r="B750" t="s">
        <v>5311</v>
      </c>
      <c r="C750" t="s">
        <v>5312</v>
      </c>
      <c r="D750" t="s">
        <v>5310</v>
      </c>
      <c r="E750" t="s">
        <v>3731</v>
      </c>
      <c r="F750" t="s">
        <v>17</v>
      </c>
      <c r="G750" t="s">
        <v>5314</v>
      </c>
      <c r="H750" t="s">
        <v>5315</v>
      </c>
      <c r="I750" t="s">
        <v>5316</v>
      </c>
      <c r="J750" t="str" cm="1">
        <f t="array" ref="J7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0" t="str">
        <f>_xlfn.TEXTBEFORE(getmp3[[#This Row],[Title]],{":","(","-"})</f>
        <v xml:space="preserve">Bai Bai </v>
      </c>
      <c r="L750" t="str">
        <f>_xlfn.TEXTBEFORE(_xlfn.TEXTAFTER(getmp3[[#This Row],[description]],{"Singer :","Artist:","Singer &amp; Lyrics:","Singer/Lyrics:","Singer"}),CHAR(10))</f>
        <v xml:space="preserve"> Robbey Singh </v>
      </c>
      <c r="M750" t="str" cm="1">
        <f t="array" ref="M7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750" t="e">
        <f>_xlfn.TEXTBEFORE(_xlfn.TEXTAFTER(getmp3[[#This Row],[description]],"Composer:"),CHAR(10))</f>
        <v>#N/A</v>
      </c>
      <c r="O750" t="str">
        <f>_xlfn.TEXTBEFORE(_xlfn.TEXTAFTER(getmp3[[#This Row],[description]],CHAR(10)&amp;"Music :"),CHAR(10))</f>
        <v xml:space="preserve"> Mista  Baaz </v>
      </c>
      <c r="P750" t="e">
        <f>_xlfn.TEXTBEFORE(_xlfn.TEXTAFTER(getmp3[[#This Row],[description]],CHAR(10)&amp;"Video:"),CHAR(10))</f>
        <v>#N/A</v>
      </c>
      <c r="Q750" s="1" t="e">
        <f>HYPERLINK(_xlfn.TEXTBEFORE(_xlfn.TEXTAFTER(getmp3[[#This Row],[description]],"YouTube Music:"),CHAR(10)))</f>
        <v>#N/A</v>
      </c>
      <c r="R750" s="1" t="e">
        <f>HYPERLINK(_xlfn.TEXTBEFORE(_xlfn.TEXTAFTER(getmp3[[#This Row],[description]],"Spotify:"),CHAR(10)))</f>
        <v>#N/A</v>
      </c>
      <c r="S750" s="1" t="e">
        <f>HYPERLINK(_xlfn.TEXTBEFORE(_xlfn.TEXTAFTER(getmp3[[#This Row],[description]],"Apple Music:"),CHAR(10)))</f>
        <v>#N/A</v>
      </c>
      <c r="T750" s="1" t="e">
        <f>HYPERLINK(_xlfn.TEXTBEFORE(_xlfn.TEXTAFTER(getmp3[[#This Row],[description]], "JioSaavn:"),CHAR(10)))</f>
        <v>#N/A</v>
      </c>
      <c r="U750" s="1" t="e">
        <f>HYPERLINK(_xlfn.TEXTBEFORE(_xlfn.TEXTAFTER(getmp3[[#This Row],[description]], "Instagram Reel:"),CHAR(10)))</f>
        <v>#N/A</v>
      </c>
    </row>
    <row r="751" spans="1:21" x14ac:dyDescent="0.3">
      <c r="A751" t="s">
        <v>11</v>
      </c>
      <c r="B751" t="s">
        <v>5318</v>
      </c>
      <c r="C751" t="s">
        <v>5319</v>
      </c>
      <c r="D751" t="s">
        <v>5317</v>
      </c>
      <c r="E751" t="s">
        <v>3731</v>
      </c>
      <c r="F751" t="s">
        <v>2167</v>
      </c>
      <c r="G751" t="s">
        <v>5321</v>
      </c>
      <c r="H751" t="s">
        <v>5322</v>
      </c>
      <c r="I751" t="s">
        <v>5323</v>
      </c>
      <c r="J751" t="str" cm="1">
        <f t="array" ref="J7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1" t="str">
        <f>_xlfn.TEXTBEFORE(getmp3[[#This Row],[Title]],{":","(","-"})</f>
        <v xml:space="preserve">Bandookan </v>
      </c>
      <c r="L751" t="str">
        <f>_xlfn.TEXTBEFORE(_xlfn.TEXTAFTER(getmp3[[#This Row],[description]],{"Singer :","Artist:","Singer &amp; Lyrics:","Singer/Lyrics:","Singer"}),CHAR(10))</f>
        <v xml:space="preserve"> Karaj Randhawa</v>
      </c>
      <c r="M751" t="str" cm="1">
        <f t="array" ref="M7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51" t="e">
        <f>_xlfn.TEXTBEFORE(_xlfn.TEXTAFTER(getmp3[[#This Row],[description]],"Composer:"),CHAR(10))</f>
        <v>#N/A</v>
      </c>
      <c r="O751" t="str">
        <f>_xlfn.TEXTBEFORE(_xlfn.TEXTAFTER(getmp3[[#This Row],[description]],CHAR(10)&amp;"Music :"),CHAR(10))</f>
        <v xml:space="preserve"> Gift Rulers</v>
      </c>
      <c r="P751" t="e">
        <f>_xlfn.TEXTBEFORE(_xlfn.TEXTAFTER(getmp3[[#This Row],[description]],CHAR(10)&amp;"Video:"),CHAR(10))</f>
        <v>#N/A</v>
      </c>
      <c r="Q751" s="1" t="e">
        <f>HYPERLINK(_xlfn.TEXTBEFORE(_xlfn.TEXTAFTER(getmp3[[#This Row],[description]],"YouTube Music:"),CHAR(10)))</f>
        <v>#N/A</v>
      </c>
      <c r="R751" s="1" t="e">
        <f>HYPERLINK(_xlfn.TEXTBEFORE(_xlfn.TEXTAFTER(getmp3[[#This Row],[description]],"Spotify:"),CHAR(10)))</f>
        <v>#N/A</v>
      </c>
      <c r="S751" s="1" t="e">
        <f>HYPERLINK(_xlfn.TEXTBEFORE(_xlfn.TEXTAFTER(getmp3[[#This Row],[description]],"Apple Music:"),CHAR(10)))</f>
        <v>#N/A</v>
      </c>
      <c r="T751" s="1" t="e">
        <f>HYPERLINK(_xlfn.TEXTBEFORE(_xlfn.TEXTAFTER(getmp3[[#This Row],[description]], "JioSaavn:"),CHAR(10)))</f>
        <v>#N/A</v>
      </c>
      <c r="U751" s="1" t="e">
        <f>HYPERLINK(_xlfn.TEXTBEFORE(_xlfn.TEXTAFTER(getmp3[[#This Row],[description]], "Instagram Reel:"),CHAR(10)))</f>
        <v>#N/A</v>
      </c>
    </row>
    <row r="752" spans="1:21" x14ac:dyDescent="0.3">
      <c r="A752" t="s">
        <v>11</v>
      </c>
      <c r="B752" t="s">
        <v>5325</v>
      </c>
      <c r="C752" t="s">
        <v>5326</v>
      </c>
      <c r="D752" t="s">
        <v>5324</v>
      </c>
      <c r="E752" t="s">
        <v>3731</v>
      </c>
      <c r="F752" t="s">
        <v>1736</v>
      </c>
      <c r="G752" t="s">
        <v>5328</v>
      </c>
      <c r="H752" t="s">
        <v>5329</v>
      </c>
      <c r="I752" t="s">
        <v>5330</v>
      </c>
      <c r="J752" t="str" cm="1">
        <f t="array" ref="J75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2" t="str">
        <f>_xlfn.TEXTBEFORE(getmp3[[#This Row],[Title]],{":","(","-"})</f>
        <v xml:space="preserve">Bai Bai </v>
      </c>
      <c r="L752" t="str">
        <f>_xlfn.TEXTBEFORE(_xlfn.TEXTAFTER(getmp3[[#This Row],[description]],{"Singer :","Artist:","Singer &amp; Lyrics:","Singer/Lyrics:","Singer"}),CHAR(10))</f>
        <v xml:space="preserve"> Robbey Singh </v>
      </c>
      <c r="M752" t="str" cm="1">
        <f t="array" ref="M75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happy Raikoti</v>
      </c>
      <c r="N752" t="e">
        <f>_xlfn.TEXTBEFORE(_xlfn.TEXTAFTER(getmp3[[#This Row],[description]],"Composer:"),CHAR(10))</f>
        <v>#N/A</v>
      </c>
      <c r="O752" t="str">
        <f>_xlfn.TEXTBEFORE(_xlfn.TEXTAFTER(getmp3[[#This Row],[description]],CHAR(10)&amp;"Music :"),CHAR(10))</f>
        <v xml:space="preserve"> Mista  Baaz </v>
      </c>
      <c r="P752" t="e">
        <f>_xlfn.TEXTBEFORE(_xlfn.TEXTAFTER(getmp3[[#This Row],[description]],CHAR(10)&amp;"Video:"),CHAR(10))</f>
        <v>#N/A</v>
      </c>
      <c r="Q752" s="1" t="e">
        <f>HYPERLINK(_xlfn.TEXTBEFORE(_xlfn.TEXTAFTER(getmp3[[#This Row],[description]],"YouTube Music:"),CHAR(10)))</f>
        <v>#N/A</v>
      </c>
      <c r="R752" s="1" t="e">
        <f>HYPERLINK(_xlfn.TEXTBEFORE(_xlfn.TEXTAFTER(getmp3[[#This Row],[description]],"Spotify:"),CHAR(10)))</f>
        <v>#N/A</v>
      </c>
      <c r="S752" s="1" t="e">
        <f>HYPERLINK(_xlfn.TEXTBEFORE(_xlfn.TEXTAFTER(getmp3[[#This Row],[description]],"Apple Music:"),CHAR(10)))</f>
        <v>#N/A</v>
      </c>
      <c r="T752" s="1" t="e">
        <f>HYPERLINK(_xlfn.TEXTBEFORE(_xlfn.TEXTAFTER(getmp3[[#This Row],[description]], "JioSaavn:"),CHAR(10)))</f>
        <v>#N/A</v>
      </c>
      <c r="U752" s="1" t="e">
        <f>HYPERLINK(_xlfn.TEXTBEFORE(_xlfn.TEXTAFTER(getmp3[[#This Row],[description]], "Instagram Reel:"),CHAR(10)))</f>
        <v>#N/A</v>
      </c>
    </row>
    <row r="753" spans="1:21" x14ac:dyDescent="0.3">
      <c r="A753" t="s">
        <v>11</v>
      </c>
      <c r="B753" t="s">
        <v>5332</v>
      </c>
      <c r="C753" t="s">
        <v>5333</v>
      </c>
      <c r="D753" t="s">
        <v>5331</v>
      </c>
      <c r="E753" t="s">
        <v>3731</v>
      </c>
      <c r="F753" t="s">
        <v>2331</v>
      </c>
      <c r="G753" t="s">
        <v>5335</v>
      </c>
      <c r="H753" t="s">
        <v>5336</v>
      </c>
      <c r="I753" t="s">
        <v>1350</v>
      </c>
      <c r="J753" t="str" cm="1">
        <f t="array" ref="J75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3" t="str">
        <f>_xlfn.TEXTBEFORE(getmp3[[#This Row],[Title]],{":","(","-"})</f>
        <v xml:space="preserve">Bandookan </v>
      </c>
      <c r="L753" t="str">
        <f>_xlfn.TEXTBEFORE(_xlfn.TEXTAFTER(getmp3[[#This Row],[description]],{"Singer :","Artist:","Singer &amp; Lyrics:","Singer/Lyrics:","Singer"}),CHAR(10))</f>
        <v xml:space="preserve"> Karaj Randhawa</v>
      </c>
      <c r="M753" t="str" cm="1">
        <f t="array" ref="M75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53" t="e">
        <f>_xlfn.TEXTBEFORE(_xlfn.TEXTAFTER(getmp3[[#This Row],[description]],"Composer:"),CHAR(10))</f>
        <v>#N/A</v>
      </c>
      <c r="O753" t="str">
        <f>_xlfn.TEXTBEFORE(_xlfn.TEXTAFTER(getmp3[[#This Row],[description]],CHAR(10)&amp;"Music :"),CHAR(10))</f>
        <v xml:space="preserve"> Gift Rulers</v>
      </c>
      <c r="P753" t="e">
        <f>_xlfn.TEXTBEFORE(_xlfn.TEXTAFTER(getmp3[[#This Row],[description]],CHAR(10)&amp;"Video:"),CHAR(10))</f>
        <v>#N/A</v>
      </c>
      <c r="Q753" s="1" t="e">
        <f>HYPERLINK(_xlfn.TEXTBEFORE(_xlfn.TEXTAFTER(getmp3[[#This Row],[description]],"YouTube Music:"),CHAR(10)))</f>
        <v>#N/A</v>
      </c>
      <c r="R753" s="1" t="e">
        <f>HYPERLINK(_xlfn.TEXTBEFORE(_xlfn.TEXTAFTER(getmp3[[#This Row],[description]],"Spotify:"),CHAR(10)))</f>
        <v>#N/A</v>
      </c>
      <c r="S753" s="1" t="e">
        <f>HYPERLINK(_xlfn.TEXTBEFORE(_xlfn.TEXTAFTER(getmp3[[#This Row],[description]],"Apple Music:"),CHAR(10)))</f>
        <v>#N/A</v>
      </c>
      <c r="T753" s="1" t="e">
        <f>HYPERLINK(_xlfn.TEXTBEFORE(_xlfn.TEXTAFTER(getmp3[[#This Row],[description]], "JioSaavn:"),CHAR(10)))</f>
        <v>#N/A</v>
      </c>
      <c r="U753" s="1" t="e">
        <f>HYPERLINK(_xlfn.TEXTBEFORE(_xlfn.TEXTAFTER(getmp3[[#This Row],[description]], "Instagram Reel:"),CHAR(10)))</f>
        <v>#N/A</v>
      </c>
    </row>
    <row r="754" spans="1:21" x14ac:dyDescent="0.3">
      <c r="A754" t="s">
        <v>11</v>
      </c>
      <c r="B754" t="s">
        <v>5338</v>
      </c>
      <c r="C754" t="s">
        <v>5339</v>
      </c>
      <c r="D754" t="s">
        <v>5337</v>
      </c>
      <c r="E754" t="s">
        <v>3731</v>
      </c>
      <c r="F754" t="s">
        <v>3478</v>
      </c>
      <c r="G754" t="s">
        <v>5341</v>
      </c>
      <c r="H754" t="s">
        <v>5342</v>
      </c>
      <c r="I754" t="s">
        <v>5343</v>
      </c>
      <c r="J754" t="str" cm="1">
        <f t="array" ref="J75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4" t="str">
        <f>_xlfn.TEXTBEFORE(getmp3[[#This Row],[Title]],{":","(","-"})</f>
        <v xml:space="preserve">Do Or Die </v>
      </c>
      <c r="L754" t="str">
        <f>_xlfn.TEXTBEFORE(_xlfn.TEXTAFTER(getmp3[[#This Row],[description]],{"Singer :","Artist:","Singer &amp; Lyrics:","Singer/Lyrics:","Singer"}),"(")</f>
        <v xml:space="preserve"> Anjaan </v>
      </c>
      <c r="M754" t="str" cm="1">
        <f t="array" ref="M75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Singga</v>
      </c>
      <c r="N754" t="e">
        <f>_xlfn.TEXTBEFORE(_xlfn.TEXTAFTER(getmp3[[#This Row],[description]],"Composer:"),CHAR(10))</f>
        <v>#N/A</v>
      </c>
      <c r="O754" t="str">
        <f>_xlfn.TEXTBEFORE(_xlfn.TEXTAFTER(getmp3[[#This Row],[description]],CHAR(10)&amp;"Music :"),CHAR(10))</f>
        <v xml:space="preserve"> Mofusion</v>
      </c>
      <c r="P754" t="e">
        <f>_xlfn.TEXTBEFORE(_xlfn.TEXTAFTER(getmp3[[#This Row],[description]],CHAR(10)&amp;"Video:"),CHAR(10))</f>
        <v>#N/A</v>
      </c>
      <c r="Q754" s="1" t="e">
        <f>HYPERLINK(_xlfn.TEXTBEFORE(_xlfn.TEXTAFTER(getmp3[[#This Row],[description]],"YouTube Music:"),CHAR(10)))</f>
        <v>#N/A</v>
      </c>
      <c r="R754" s="1" t="e">
        <f>HYPERLINK(_xlfn.TEXTBEFORE(_xlfn.TEXTAFTER(getmp3[[#This Row],[description]],"Spotify:"),CHAR(10)))</f>
        <v>#N/A</v>
      </c>
      <c r="S754" s="1" t="e">
        <f>HYPERLINK(_xlfn.TEXTBEFORE(_xlfn.TEXTAFTER(getmp3[[#This Row],[description]],"Apple Music:"),CHAR(10)))</f>
        <v>#N/A</v>
      </c>
      <c r="T754" s="1" t="e">
        <f>HYPERLINK(_xlfn.TEXTBEFORE(_xlfn.TEXTAFTER(getmp3[[#This Row],[description]], "JioSaavn:"),CHAR(10)))</f>
        <v>#N/A</v>
      </c>
      <c r="U754" s="1" t="e">
        <f>HYPERLINK(_xlfn.TEXTBEFORE(_xlfn.TEXTAFTER(getmp3[[#This Row],[description]], "Instagram Reel:"),CHAR(10)))</f>
        <v>#N/A</v>
      </c>
    </row>
    <row r="755" spans="1:21" x14ac:dyDescent="0.3">
      <c r="A755" t="s">
        <v>11</v>
      </c>
      <c r="B755" t="s">
        <v>5345</v>
      </c>
      <c r="C755" t="s">
        <v>5346</v>
      </c>
      <c r="D755" t="s">
        <v>5344</v>
      </c>
      <c r="E755" t="s">
        <v>3731</v>
      </c>
      <c r="F755" t="s">
        <v>3296</v>
      </c>
      <c r="G755" t="s">
        <v>5348</v>
      </c>
      <c r="H755" t="s">
        <v>5349</v>
      </c>
      <c r="I755" t="s">
        <v>1563</v>
      </c>
      <c r="J755" t="str" cm="1">
        <f t="array" ref="J75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5" t="str">
        <f>_xlfn.TEXTBEFORE(getmp3[[#This Row],[Title]],{":","(","-"})</f>
        <v xml:space="preserve">Glassi </v>
      </c>
      <c r="L755" t="str">
        <f>_xlfn.TEXTBEFORE(_xlfn.TEXTAFTER(getmp3[[#This Row],[description]],{"Singer :","Artist:","Singer &amp; Lyrics:","Singer/Lyrics:","Singer"}),CHAR(10))</f>
        <v xml:space="preserve"> Mani Singh </v>
      </c>
      <c r="M755" t="str" cm="1">
        <f t="array" ref="M75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Nish Kang</v>
      </c>
      <c r="N755" t="e">
        <f>_xlfn.TEXTBEFORE(_xlfn.TEXTAFTER(getmp3[[#This Row],[description]],"Composer:"),CHAR(10))</f>
        <v>#N/A</v>
      </c>
      <c r="O755" t="str">
        <f>_xlfn.TEXTBEFORE(_xlfn.TEXTAFTER(getmp3[[#This Row],[description]],CHAR(10)&amp;"Music :"),CHAR(10))</f>
        <v xml:space="preserve"> Taran Singh </v>
      </c>
      <c r="P755" t="e">
        <f>_xlfn.TEXTBEFORE(_xlfn.TEXTAFTER(getmp3[[#This Row],[description]],CHAR(10)&amp;"Video:"),CHAR(10))</f>
        <v>#N/A</v>
      </c>
      <c r="Q755" s="1" t="e">
        <f>HYPERLINK(_xlfn.TEXTBEFORE(_xlfn.TEXTAFTER(getmp3[[#This Row],[description]],"YouTube Music:"),CHAR(10)))</f>
        <v>#N/A</v>
      </c>
      <c r="R755" s="1" t="e">
        <f>HYPERLINK(_xlfn.TEXTBEFORE(_xlfn.TEXTAFTER(getmp3[[#This Row],[description]],"Spotify:"),CHAR(10)))</f>
        <v>#N/A</v>
      </c>
      <c r="S755" s="1" t="e">
        <f>HYPERLINK(_xlfn.TEXTBEFORE(_xlfn.TEXTAFTER(getmp3[[#This Row],[description]],"Apple Music:"),CHAR(10)))</f>
        <v>#N/A</v>
      </c>
      <c r="T755" s="1" t="e">
        <f>HYPERLINK(_xlfn.TEXTBEFORE(_xlfn.TEXTAFTER(getmp3[[#This Row],[description]], "JioSaavn:"),CHAR(10)))</f>
        <v>#N/A</v>
      </c>
      <c r="U755" s="1" t="e">
        <f>HYPERLINK(_xlfn.TEXTBEFORE(_xlfn.TEXTAFTER(getmp3[[#This Row],[description]], "Instagram Reel:"),CHAR(10)))</f>
        <v>#N/A</v>
      </c>
    </row>
    <row r="756" spans="1:21" x14ac:dyDescent="0.3">
      <c r="A756" t="s">
        <v>11</v>
      </c>
      <c r="B756" t="s">
        <v>5351</v>
      </c>
      <c r="C756" t="s">
        <v>5352</v>
      </c>
      <c r="D756" t="s">
        <v>5350</v>
      </c>
      <c r="E756" t="s">
        <v>3731</v>
      </c>
      <c r="F756" t="s">
        <v>113</v>
      </c>
      <c r="G756" t="s">
        <v>5354</v>
      </c>
      <c r="H756" t="s">
        <v>5355</v>
      </c>
      <c r="I756" t="s">
        <v>5356</v>
      </c>
      <c r="J756" t="str" cm="1">
        <f t="array" ref="J75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6" t="str">
        <f>_xlfn.TEXTBEFORE(getmp3[[#This Row],[Title]],{":","(","-"})</f>
        <v xml:space="preserve">High Thought </v>
      </c>
      <c r="L756" t="str">
        <f>_xlfn.TEXTBEFORE(_xlfn.TEXTAFTER(getmp3[[#This Row],[description]],{"Singer :","Artist:","Singer &amp; Lyrics:","Singer/Lyrics:","Singer"}),CHAR(10))</f>
        <v xml:space="preserve"> Rammy Gill Ft. Vadda Grewal</v>
      </c>
      <c r="M756" t="str" cm="1">
        <f t="array" ref="M75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Vadda Grewal</v>
      </c>
      <c r="N756" t="e">
        <f>_xlfn.TEXTBEFORE(_xlfn.TEXTAFTER(getmp3[[#This Row],[description]],"Composer:"),CHAR(10))</f>
        <v>#N/A</v>
      </c>
      <c r="O756" t="str">
        <f>_xlfn.TEXTBEFORE(_xlfn.TEXTAFTER(getmp3[[#This Row],[description]],CHAR(10)&amp;"Music :"),CHAR(10))</f>
        <v xml:space="preserve"> Game Changerz</v>
      </c>
      <c r="P756" t="e">
        <f>_xlfn.TEXTBEFORE(_xlfn.TEXTAFTER(getmp3[[#This Row],[description]],CHAR(10)&amp;"Video:"),CHAR(10))</f>
        <v>#N/A</v>
      </c>
      <c r="Q756" s="1" t="e">
        <f>HYPERLINK(_xlfn.TEXTBEFORE(_xlfn.TEXTAFTER(getmp3[[#This Row],[description]],"YouTube Music:"),CHAR(10)))</f>
        <v>#N/A</v>
      </c>
      <c r="R756" s="1" t="e">
        <f>HYPERLINK(_xlfn.TEXTBEFORE(_xlfn.TEXTAFTER(getmp3[[#This Row],[description]],"Spotify:"),CHAR(10)))</f>
        <v>#N/A</v>
      </c>
      <c r="S756" s="1" t="e">
        <f>HYPERLINK(_xlfn.TEXTBEFORE(_xlfn.TEXTAFTER(getmp3[[#This Row],[description]],"Apple Music:"),CHAR(10)))</f>
        <v>#N/A</v>
      </c>
      <c r="T756" s="1" t="e">
        <f>HYPERLINK(_xlfn.TEXTBEFORE(_xlfn.TEXTAFTER(getmp3[[#This Row],[description]], "JioSaavn:"),CHAR(10)))</f>
        <v>#N/A</v>
      </c>
      <c r="U756" s="1" t="e">
        <f>HYPERLINK(_xlfn.TEXTBEFORE(_xlfn.TEXTAFTER(getmp3[[#This Row],[description]], "Instagram Reel:"),CHAR(10)))</f>
        <v>#N/A</v>
      </c>
    </row>
    <row r="757" spans="1:21" x14ac:dyDescent="0.3">
      <c r="A757" t="s">
        <v>11</v>
      </c>
      <c r="B757" t="s">
        <v>5358</v>
      </c>
      <c r="C757" t="s">
        <v>5359</v>
      </c>
      <c r="D757" t="s">
        <v>5357</v>
      </c>
      <c r="E757" t="s">
        <v>16</v>
      </c>
      <c r="F757" t="s">
        <v>5225</v>
      </c>
      <c r="G757" t="s">
        <v>5361</v>
      </c>
      <c r="H757" t="s">
        <v>5362</v>
      </c>
      <c r="I757" t="s">
        <v>5363</v>
      </c>
      <c r="J757" t="str" cm="1">
        <f t="array" ref="J75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7" t="str">
        <f>_xlfn.TEXTBEFORE(getmp3[[#This Row],[Title]],{":","(","-"})</f>
        <v xml:space="preserve">Umeedan </v>
      </c>
      <c r="L757" t="str">
        <f>_xlfn.TEXTBEFORE(_xlfn.TEXTAFTER(getmp3[[#This Row],[description]],{"Singer :","Artist:","Singer &amp; Lyrics:","Singer/Lyrics:","Singer"}),CHAR(10))</f>
        <v xml:space="preserve"> Chetan</v>
      </c>
      <c r="M757" t="str" cm="1">
        <f t="array" ref="M75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57" t="e">
        <f>_xlfn.TEXTBEFORE(_xlfn.TEXTAFTER(getmp3[[#This Row],[description]],"Composer:"),CHAR(10))</f>
        <v>#N/A</v>
      </c>
      <c r="O757" t="str">
        <f>_xlfn.TEXTBEFORE(_xlfn.TEXTAFTER(getmp3[[#This Row],[description]],CHAR(10)&amp;"Music :"),CHAR(10))</f>
        <v xml:space="preserve"> Akash Jandu </v>
      </c>
      <c r="P757" t="e">
        <f>_xlfn.TEXTBEFORE(_xlfn.TEXTAFTER(getmp3[[#This Row],[description]],CHAR(10)&amp;"Video:"),CHAR(10))</f>
        <v>#N/A</v>
      </c>
      <c r="Q757" s="1" t="e">
        <f>HYPERLINK(_xlfn.TEXTBEFORE(_xlfn.TEXTAFTER(getmp3[[#This Row],[description]],"YouTube Music:"),CHAR(10)))</f>
        <v>#N/A</v>
      </c>
      <c r="R757" s="1" t="e">
        <f>HYPERLINK(_xlfn.TEXTBEFORE(_xlfn.TEXTAFTER(getmp3[[#This Row],[description]],"Spotify:"),CHAR(10)))</f>
        <v>#N/A</v>
      </c>
      <c r="S757" s="1" t="e">
        <f>HYPERLINK(_xlfn.TEXTBEFORE(_xlfn.TEXTAFTER(getmp3[[#This Row],[description]],"Apple Music:"),CHAR(10)))</f>
        <v>#N/A</v>
      </c>
      <c r="T757" s="1" t="e">
        <f>HYPERLINK(_xlfn.TEXTBEFORE(_xlfn.TEXTAFTER(getmp3[[#This Row],[description]], "JioSaavn:"),CHAR(10)))</f>
        <v>#N/A</v>
      </c>
      <c r="U757" s="1" t="e">
        <f>HYPERLINK(_xlfn.TEXTBEFORE(_xlfn.TEXTAFTER(getmp3[[#This Row],[description]], "Instagram Reel:"),CHAR(10)))</f>
        <v>#N/A</v>
      </c>
    </row>
    <row r="758" spans="1:21" x14ac:dyDescent="0.3">
      <c r="A758" t="s">
        <v>11</v>
      </c>
      <c r="B758" t="s">
        <v>5365</v>
      </c>
      <c r="C758" t="s">
        <v>5366</v>
      </c>
      <c r="D758" t="s">
        <v>5364</v>
      </c>
      <c r="E758" t="s">
        <v>3731</v>
      </c>
      <c r="F758" t="s">
        <v>1427</v>
      </c>
      <c r="G758" t="s">
        <v>5368</v>
      </c>
      <c r="H758" t="s">
        <v>5369</v>
      </c>
      <c r="I758" t="s">
        <v>3764</v>
      </c>
      <c r="J758" t="str" cm="1">
        <f t="array" ref="J75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8" t="str">
        <f>_xlfn.TEXTBEFORE(getmp3[[#This Row],[Title]],{":","(","-"})</f>
        <v xml:space="preserve">Umeedan </v>
      </c>
      <c r="L758" t="str">
        <f>_xlfn.TEXTBEFORE(_xlfn.TEXTAFTER(getmp3[[#This Row],[description]],{"Singer :","Artist:","Singer &amp; Lyrics:","Singer/Lyrics:","Singer"}),CHAR(10))</f>
        <v xml:space="preserve"> Chetan</v>
      </c>
      <c r="M758" t="str" cm="1">
        <f t="array" ref="M75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58" t="e">
        <f>_xlfn.TEXTBEFORE(_xlfn.TEXTAFTER(getmp3[[#This Row],[description]],"Composer:"),CHAR(10))</f>
        <v>#N/A</v>
      </c>
      <c r="O758" t="str">
        <f>_xlfn.TEXTBEFORE(_xlfn.TEXTAFTER(getmp3[[#This Row],[description]],CHAR(10)&amp;"Music :"),CHAR(10))</f>
        <v xml:space="preserve"> Akash Jandu </v>
      </c>
      <c r="P758" t="e">
        <f>_xlfn.TEXTBEFORE(_xlfn.TEXTAFTER(getmp3[[#This Row],[description]],CHAR(10)&amp;"Video:"),CHAR(10))</f>
        <v>#N/A</v>
      </c>
      <c r="Q758" s="1" t="e">
        <f>HYPERLINK(_xlfn.TEXTBEFORE(_xlfn.TEXTAFTER(getmp3[[#This Row],[description]],"YouTube Music:"),CHAR(10)))</f>
        <v>#N/A</v>
      </c>
      <c r="R758" s="1" t="e">
        <f>HYPERLINK(_xlfn.TEXTBEFORE(_xlfn.TEXTAFTER(getmp3[[#This Row],[description]],"Spotify:"),CHAR(10)))</f>
        <v>#N/A</v>
      </c>
      <c r="S758" s="1" t="e">
        <f>HYPERLINK(_xlfn.TEXTBEFORE(_xlfn.TEXTAFTER(getmp3[[#This Row],[description]],"Apple Music:"),CHAR(10)))</f>
        <v>#N/A</v>
      </c>
      <c r="T758" s="1" t="e">
        <f>HYPERLINK(_xlfn.TEXTBEFORE(_xlfn.TEXTAFTER(getmp3[[#This Row],[description]], "JioSaavn:"),CHAR(10)))</f>
        <v>#N/A</v>
      </c>
      <c r="U758" s="1" t="e">
        <f>HYPERLINK(_xlfn.TEXTBEFORE(_xlfn.TEXTAFTER(getmp3[[#This Row],[description]], "Instagram Reel:"),CHAR(10)))</f>
        <v>#N/A</v>
      </c>
    </row>
    <row r="759" spans="1:21" x14ac:dyDescent="0.3">
      <c r="A759" t="s">
        <v>11</v>
      </c>
      <c r="B759" t="s">
        <v>5371</v>
      </c>
      <c r="C759" t="s">
        <v>5372</v>
      </c>
      <c r="D759" t="s">
        <v>5370</v>
      </c>
      <c r="E759" t="s">
        <v>3731</v>
      </c>
      <c r="F759" t="s">
        <v>2426</v>
      </c>
      <c r="G759" t="s">
        <v>5374</v>
      </c>
      <c r="H759" t="s">
        <v>5375</v>
      </c>
      <c r="I759" t="s">
        <v>5376</v>
      </c>
      <c r="J759" t="str" cm="1">
        <f t="array" ref="J75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59" t="str">
        <f>_xlfn.TEXTBEFORE(getmp3[[#This Row],[Title]],{":","(","-"})</f>
        <v xml:space="preserve">Bandookan </v>
      </c>
      <c r="L759" t="str">
        <f>_xlfn.TEXTBEFORE(_xlfn.TEXTAFTER(getmp3[[#This Row],[description]],{"Singer :","Artist:","Singer &amp; Lyrics:","Singer/Lyrics:","Singer"}),CHAR(10))</f>
        <v xml:space="preserve"> Karaj Randhawa</v>
      </c>
      <c r="M759" t="str" cm="1">
        <f t="array" ref="M75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59" t="e">
        <f>_xlfn.TEXTBEFORE(_xlfn.TEXTAFTER(getmp3[[#This Row],[description]],"Composer:"),CHAR(10))</f>
        <v>#N/A</v>
      </c>
      <c r="O759" t="str">
        <f>_xlfn.TEXTBEFORE(_xlfn.TEXTAFTER(getmp3[[#This Row],[description]],CHAR(10)&amp;"Music :"),CHAR(10))</f>
        <v xml:space="preserve"> Gift Rulers</v>
      </c>
      <c r="P759" t="e">
        <f>_xlfn.TEXTBEFORE(_xlfn.TEXTAFTER(getmp3[[#This Row],[description]],CHAR(10)&amp;"Video:"),CHAR(10))</f>
        <v>#N/A</v>
      </c>
      <c r="Q759" s="1" t="e">
        <f>HYPERLINK(_xlfn.TEXTBEFORE(_xlfn.TEXTAFTER(getmp3[[#This Row],[description]],"YouTube Music:"),CHAR(10)))</f>
        <v>#N/A</v>
      </c>
      <c r="R759" s="1" t="e">
        <f>HYPERLINK(_xlfn.TEXTBEFORE(_xlfn.TEXTAFTER(getmp3[[#This Row],[description]],"Spotify:"),CHAR(10)))</f>
        <v>#N/A</v>
      </c>
      <c r="S759" s="1" t="e">
        <f>HYPERLINK(_xlfn.TEXTBEFORE(_xlfn.TEXTAFTER(getmp3[[#This Row],[description]],"Apple Music:"),CHAR(10)))</f>
        <v>#N/A</v>
      </c>
      <c r="T759" s="1" t="e">
        <f>HYPERLINK(_xlfn.TEXTBEFORE(_xlfn.TEXTAFTER(getmp3[[#This Row],[description]], "JioSaavn:"),CHAR(10)))</f>
        <v>#N/A</v>
      </c>
      <c r="U759" s="1" t="e">
        <f>HYPERLINK(_xlfn.TEXTBEFORE(_xlfn.TEXTAFTER(getmp3[[#This Row],[description]], "Instagram Reel:"),CHAR(10)))</f>
        <v>#N/A</v>
      </c>
    </row>
    <row r="760" spans="1:21" x14ac:dyDescent="0.3">
      <c r="A760" t="s">
        <v>11</v>
      </c>
      <c r="B760" t="s">
        <v>5378</v>
      </c>
      <c r="C760" t="s">
        <v>5379</v>
      </c>
      <c r="D760" t="s">
        <v>5377</v>
      </c>
      <c r="E760" t="s">
        <v>3731</v>
      </c>
      <c r="F760" t="s">
        <v>745</v>
      </c>
      <c r="G760" t="s">
        <v>5381</v>
      </c>
      <c r="H760" t="s">
        <v>5382</v>
      </c>
      <c r="I760" t="s">
        <v>5383</v>
      </c>
      <c r="J760" t="str" cm="1">
        <f t="array" ref="J76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0" t="str">
        <f>_xlfn.TEXTBEFORE(getmp3[[#This Row],[Title]],{":","(","-"})</f>
        <v xml:space="preserve">Muchh </v>
      </c>
      <c r="L760" t="str">
        <f>_xlfn.TEXTBEFORE(_xlfn.TEXTAFTER(getmp3[[#This Row],[description]],{"Singer :","Artist:","Singer &amp; Lyrics:","Singer/Lyrics:","Singer"}),CHAR(10))</f>
        <v xml:space="preserve"> Nishawn Bhullar</v>
      </c>
      <c r="M760" t="str" cm="1">
        <f t="array" ref="M76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Dhillon</v>
      </c>
      <c r="N760" t="e">
        <f>_xlfn.TEXTBEFORE(_xlfn.TEXTAFTER(getmp3[[#This Row],[description]],"Composer:"),CHAR(10))</f>
        <v>#N/A</v>
      </c>
      <c r="O760" t="str">
        <f>_xlfn.TEXTBEFORE(_xlfn.TEXTAFTER(getmp3[[#This Row],[description]],CHAR(10)&amp;"Music :"),CHAR(10))</f>
        <v xml:space="preserve"> Deep Jandu </v>
      </c>
      <c r="P760" t="e">
        <f>_xlfn.TEXTBEFORE(_xlfn.TEXTAFTER(getmp3[[#This Row],[description]],CHAR(10)&amp;"Video:"),CHAR(10))</f>
        <v>#N/A</v>
      </c>
      <c r="Q760" s="1" t="e">
        <f>HYPERLINK(_xlfn.TEXTBEFORE(_xlfn.TEXTAFTER(getmp3[[#This Row],[description]],"YouTube Music:"),CHAR(10)))</f>
        <v>#N/A</v>
      </c>
      <c r="R760" s="1" t="e">
        <f>HYPERLINK(_xlfn.TEXTBEFORE(_xlfn.TEXTAFTER(getmp3[[#This Row],[description]],"Spotify:"),CHAR(10)))</f>
        <v>#N/A</v>
      </c>
      <c r="S760" s="1" t="e">
        <f>HYPERLINK(_xlfn.TEXTBEFORE(_xlfn.TEXTAFTER(getmp3[[#This Row],[description]],"Apple Music:"),CHAR(10)))</f>
        <v>#N/A</v>
      </c>
      <c r="T760" s="1" t="e">
        <f>HYPERLINK(_xlfn.TEXTBEFORE(_xlfn.TEXTAFTER(getmp3[[#This Row],[description]], "JioSaavn:"),CHAR(10)))</f>
        <v>#N/A</v>
      </c>
      <c r="U760" s="1" t="e">
        <f>HYPERLINK(_xlfn.TEXTBEFORE(_xlfn.TEXTAFTER(getmp3[[#This Row],[description]], "Instagram Reel:"),CHAR(10)))</f>
        <v>#N/A</v>
      </c>
    </row>
    <row r="761" spans="1:21" x14ac:dyDescent="0.3">
      <c r="A761" t="s">
        <v>11</v>
      </c>
      <c r="B761" t="s">
        <v>5385</v>
      </c>
      <c r="C761" t="s">
        <v>5386</v>
      </c>
      <c r="D761" t="s">
        <v>5384</v>
      </c>
      <c r="E761" t="s">
        <v>3731</v>
      </c>
      <c r="F761" t="s">
        <v>2266</v>
      </c>
      <c r="G761" t="s">
        <v>5388</v>
      </c>
      <c r="H761" t="s">
        <v>5389</v>
      </c>
      <c r="I761" t="s">
        <v>5390</v>
      </c>
      <c r="J761" t="str" cm="1">
        <f t="array" ref="J76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1" t="str">
        <f>_xlfn.TEXTBEFORE(getmp3[[#This Row],[Title]],{":","(","-"})</f>
        <v xml:space="preserve">Muchh </v>
      </c>
      <c r="L761" t="str">
        <f>_xlfn.TEXTBEFORE(_xlfn.TEXTAFTER(getmp3[[#This Row],[description]],{"Singer :","Artist:","Singer &amp; Lyrics:","Singer/Lyrics:","Singer"}),CHAR(10))</f>
        <v xml:space="preserve"> Nishawn Bhullar</v>
      </c>
      <c r="M761" t="str" cm="1">
        <f t="array" ref="M76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Arjan Dhillon</v>
      </c>
      <c r="N761" t="e">
        <f>_xlfn.TEXTBEFORE(_xlfn.TEXTAFTER(getmp3[[#This Row],[description]],"Composer:"),CHAR(10))</f>
        <v>#N/A</v>
      </c>
      <c r="O761" t="str">
        <f>_xlfn.TEXTBEFORE(_xlfn.TEXTAFTER(getmp3[[#This Row],[description]],CHAR(10)&amp;"Music :"),CHAR(10))</f>
        <v xml:space="preserve"> Deep Jandu </v>
      </c>
      <c r="P761" t="e">
        <f>_xlfn.TEXTBEFORE(_xlfn.TEXTAFTER(getmp3[[#This Row],[description]],CHAR(10)&amp;"Video:"),CHAR(10))</f>
        <v>#N/A</v>
      </c>
      <c r="Q761" s="1" t="e">
        <f>HYPERLINK(_xlfn.TEXTBEFORE(_xlfn.TEXTAFTER(getmp3[[#This Row],[description]],"YouTube Music:"),CHAR(10)))</f>
        <v>#N/A</v>
      </c>
      <c r="R761" s="1" t="e">
        <f>HYPERLINK(_xlfn.TEXTBEFORE(_xlfn.TEXTAFTER(getmp3[[#This Row],[description]],"Spotify:"),CHAR(10)))</f>
        <v>#N/A</v>
      </c>
      <c r="S761" s="1" t="e">
        <f>HYPERLINK(_xlfn.TEXTBEFORE(_xlfn.TEXTAFTER(getmp3[[#This Row],[description]],"Apple Music:"),CHAR(10)))</f>
        <v>#N/A</v>
      </c>
      <c r="T761" s="1" t="e">
        <f>HYPERLINK(_xlfn.TEXTBEFORE(_xlfn.TEXTAFTER(getmp3[[#This Row],[description]], "JioSaavn:"),CHAR(10)))</f>
        <v>#N/A</v>
      </c>
      <c r="U761" s="1" t="e">
        <f>HYPERLINK(_xlfn.TEXTBEFORE(_xlfn.TEXTAFTER(getmp3[[#This Row],[description]], "Instagram Reel:"),CHAR(10)))</f>
        <v>#N/A</v>
      </c>
    </row>
    <row r="762" spans="1:21" x14ac:dyDescent="0.3">
      <c r="A762" t="s">
        <v>11</v>
      </c>
      <c r="B762" t="s">
        <v>5392</v>
      </c>
      <c r="C762" t="s">
        <v>5393</v>
      </c>
      <c r="D762" t="s">
        <v>5391</v>
      </c>
      <c r="E762" t="s">
        <v>3731</v>
      </c>
      <c r="F762" t="s">
        <v>1705</v>
      </c>
      <c r="G762" t="s">
        <v>5395</v>
      </c>
      <c r="H762" t="s">
        <v>5396</v>
      </c>
      <c r="I762" t="s">
        <v>5397</v>
      </c>
      <c r="J762" t="str" cm="1">
        <f t="array" ref="J76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2" t="str">
        <f>_xlfn.TEXTBEFORE(getmp3[[#This Row],[Title]],{":","(","-"})</f>
        <v xml:space="preserve">Mental Jatt </v>
      </c>
      <c r="L762" t="str">
        <f>_xlfn.TEXTBEFORE(_xlfn.TEXTAFTER(getmp3[[#This Row],[description]],{"Singer :","Artist:","Singer &amp; Lyrics:","Singer/Lyrics:","Singer"}),CHAR(10))</f>
        <v xml:space="preserve"> Amarr Nagra</v>
      </c>
      <c r="M762" t="str" cm="1">
        <f t="array" ref="M76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Deepa Baler</v>
      </c>
      <c r="N762" t="e">
        <f>_xlfn.TEXTBEFORE(_xlfn.TEXTAFTER(getmp3[[#This Row],[description]],"Composer:"),CHAR(10))</f>
        <v>#N/A</v>
      </c>
      <c r="O762" t="str">
        <f>_xlfn.TEXTBEFORE(_xlfn.TEXTAFTER(getmp3[[#This Row],[description]],CHAR(10)&amp;"Music :"),CHAR(10))</f>
        <v xml:space="preserve"> Jay Meet </v>
      </c>
      <c r="P762" t="e">
        <f>_xlfn.TEXTBEFORE(_xlfn.TEXTAFTER(getmp3[[#This Row],[description]],CHAR(10)&amp;"Video:"),CHAR(10))</f>
        <v>#N/A</v>
      </c>
      <c r="Q762" s="1" t="e">
        <f>HYPERLINK(_xlfn.TEXTBEFORE(_xlfn.TEXTAFTER(getmp3[[#This Row],[description]],"YouTube Music:"),CHAR(10)))</f>
        <v>#N/A</v>
      </c>
      <c r="R762" s="1" t="e">
        <f>HYPERLINK(_xlfn.TEXTBEFORE(_xlfn.TEXTAFTER(getmp3[[#This Row],[description]],"Spotify:"),CHAR(10)))</f>
        <v>#N/A</v>
      </c>
      <c r="S762" s="1" t="e">
        <f>HYPERLINK(_xlfn.TEXTBEFORE(_xlfn.TEXTAFTER(getmp3[[#This Row],[description]],"Apple Music:"),CHAR(10)))</f>
        <v>#N/A</v>
      </c>
      <c r="T762" s="1" t="e">
        <f>HYPERLINK(_xlfn.TEXTBEFORE(_xlfn.TEXTAFTER(getmp3[[#This Row],[description]], "JioSaavn:"),CHAR(10)))</f>
        <v>#N/A</v>
      </c>
      <c r="U762" s="1" t="e">
        <f>HYPERLINK(_xlfn.TEXTBEFORE(_xlfn.TEXTAFTER(getmp3[[#This Row],[description]], "Instagram Reel:"),CHAR(10)))</f>
        <v>#N/A</v>
      </c>
    </row>
    <row r="763" spans="1:21" x14ac:dyDescent="0.3">
      <c r="A763" t="s">
        <v>11</v>
      </c>
      <c r="B763" t="s">
        <v>5399</v>
      </c>
      <c r="C763" t="s">
        <v>5400</v>
      </c>
      <c r="D763" t="s">
        <v>5398</v>
      </c>
      <c r="E763" t="s">
        <v>3731</v>
      </c>
      <c r="F763" t="s">
        <v>338</v>
      </c>
      <c r="G763" t="s">
        <v>5402</v>
      </c>
      <c r="H763" t="s">
        <v>5403</v>
      </c>
      <c r="I763" t="s">
        <v>5404</v>
      </c>
      <c r="J763" t="str" cm="1">
        <f t="array" ref="J76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3" t="str">
        <f>_xlfn.TEXTBEFORE(getmp3[[#This Row],[Title]],{":","(","-"})</f>
        <v xml:space="preserve">Zindagi De Panne </v>
      </c>
      <c r="L763" t="str">
        <f>_xlfn.TEXTBEFORE(_xlfn.TEXTAFTER(getmp3[[#This Row],[description]],{"Singer :","Artist:","Singer &amp; Lyrics:","Singer/Lyrics:","Singer"}),CHAR(10))</f>
        <v xml:space="preserve"> CHETAN</v>
      </c>
      <c r="M763" t="str" cm="1">
        <f t="array" ref="M76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63" t="e">
        <f>_xlfn.TEXTBEFORE(_xlfn.TEXTAFTER(getmp3[[#This Row],[description]],"Composer:"),CHAR(10))</f>
        <v>#N/A</v>
      </c>
      <c r="O763" t="str">
        <f>_xlfn.TEXTBEFORE(_xlfn.TEXTAFTER(getmp3[[#This Row],[description]],CHAR(10)&amp;"Music :"),CHAR(10))</f>
        <v xml:space="preserve"> JOHNY VICK</v>
      </c>
      <c r="P763" t="e">
        <f>_xlfn.TEXTBEFORE(_xlfn.TEXTAFTER(getmp3[[#This Row],[description]],CHAR(10)&amp;"Video:"),CHAR(10))</f>
        <v>#N/A</v>
      </c>
      <c r="Q763" s="1" t="e">
        <f>HYPERLINK(_xlfn.TEXTBEFORE(_xlfn.TEXTAFTER(getmp3[[#This Row],[description]],"YouTube Music:"),CHAR(10)))</f>
        <v>#N/A</v>
      </c>
      <c r="R763" s="1" t="e">
        <f>HYPERLINK(_xlfn.TEXTBEFORE(_xlfn.TEXTAFTER(getmp3[[#This Row],[description]],"Spotify:"),CHAR(10)))</f>
        <v>#N/A</v>
      </c>
      <c r="S763" s="1" t="e">
        <f>HYPERLINK(_xlfn.TEXTBEFORE(_xlfn.TEXTAFTER(getmp3[[#This Row],[description]],"Apple Music:"),CHAR(10)))</f>
        <v>#N/A</v>
      </c>
      <c r="T763" s="1" t="e">
        <f>HYPERLINK(_xlfn.TEXTBEFORE(_xlfn.TEXTAFTER(getmp3[[#This Row],[description]], "JioSaavn:"),CHAR(10)))</f>
        <v>#N/A</v>
      </c>
      <c r="U763" s="1" t="e">
        <f>HYPERLINK(_xlfn.TEXTBEFORE(_xlfn.TEXTAFTER(getmp3[[#This Row],[description]], "Instagram Reel:"),CHAR(10)))</f>
        <v>#N/A</v>
      </c>
    </row>
    <row r="764" spans="1:21" x14ac:dyDescent="0.3">
      <c r="A764" t="s">
        <v>11</v>
      </c>
      <c r="B764" t="s">
        <v>5406</v>
      </c>
      <c r="C764" t="s">
        <v>5407</v>
      </c>
      <c r="D764" t="s">
        <v>5405</v>
      </c>
      <c r="E764" t="s">
        <v>3731</v>
      </c>
      <c r="F764" t="s">
        <v>4037</v>
      </c>
      <c r="G764" t="s">
        <v>5409</v>
      </c>
      <c r="H764" t="s">
        <v>5410</v>
      </c>
      <c r="I764" t="s">
        <v>5411</v>
      </c>
      <c r="J764" t="str" cm="1">
        <f t="array" ref="J76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4" t="str">
        <f>_xlfn.TEXTBEFORE(getmp3[[#This Row],[Title]],{":","(","-"})</f>
        <v xml:space="preserve">LOVIE VIRK </v>
      </c>
      <c r="L764" t="str">
        <f>_xlfn.TEXTBEFORE(_xlfn.TEXTAFTER(getmp3[[#This Row],[description]],{"Singer :","Artist:","Singer &amp; Lyrics:","Singer/Lyrics:","Singer"}),CHAR(10))</f>
        <v xml:space="preserve"> Lovie Virk</v>
      </c>
      <c r="M764" t="str" cm="1">
        <f t="array" ref="M76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MANINDER KAILEY</v>
      </c>
      <c r="N764" t="e">
        <f>_xlfn.TEXTBEFORE(_xlfn.TEXTAFTER(getmp3[[#This Row],[description]],"Composer:"),CHAR(10))</f>
        <v>#N/A</v>
      </c>
      <c r="O764" t="e">
        <f>_xlfn.TEXTBEFORE(_xlfn.TEXTAFTER(getmp3[[#This Row],[description]],CHAR(10)&amp;"Music :"),CHAR(10))</f>
        <v>#N/A</v>
      </c>
      <c r="P764" t="e">
        <f>_xlfn.TEXTBEFORE(_xlfn.TEXTAFTER(getmp3[[#This Row],[description]],CHAR(10)&amp;"Video:"),CHAR(10))</f>
        <v>#N/A</v>
      </c>
      <c r="Q764" s="1" t="e">
        <f>HYPERLINK(_xlfn.TEXTBEFORE(_xlfn.TEXTAFTER(getmp3[[#This Row],[description]],"YouTube Music:"),CHAR(10)))</f>
        <v>#N/A</v>
      </c>
      <c r="R764" s="1" t="e">
        <f>HYPERLINK(_xlfn.TEXTBEFORE(_xlfn.TEXTAFTER(getmp3[[#This Row],[description]],"Spotify:"),CHAR(10)))</f>
        <v>#N/A</v>
      </c>
      <c r="S764" s="1" t="e">
        <f>HYPERLINK(_xlfn.TEXTBEFORE(_xlfn.TEXTAFTER(getmp3[[#This Row],[description]],"Apple Music:"),CHAR(10)))</f>
        <v>#N/A</v>
      </c>
      <c r="T764" s="1" t="e">
        <f>HYPERLINK(_xlfn.TEXTBEFORE(_xlfn.TEXTAFTER(getmp3[[#This Row],[description]], "JioSaavn:"),CHAR(10)))</f>
        <v>#N/A</v>
      </c>
      <c r="U764" s="1" t="e">
        <f>HYPERLINK(_xlfn.TEXTBEFORE(_xlfn.TEXTAFTER(getmp3[[#This Row],[description]], "Instagram Reel:"),CHAR(10)))</f>
        <v>#N/A</v>
      </c>
    </row>
    <row r="765" spans="1:21" x14ac:dyDescent="0.3">
      <c r="A765" t="s">
        <v>11</v>
      </c>
      <c r="B765" t="s">
        <v>5413</v>
      </c>
      <c r="C765" t="s">
        <v>5414</v>
      </c>
      <c r="D765" t="s">
        <v>5412</v>
      </c>
      <c r="E765" t="s">
        <v>3731</v>
      </c>
      <c r="F765" t="s">
        <v>49</v>
      </c>
      <c r="G765" t="s">
        <v>5416</v>
      </c>
      <c r="H765" t="s">
        <v>5417</v>
      </c>
      <c r="I765" t="s">
        <v>5418</v>
      </c>
      <c r="J765" t="str" cm="1">
        <f t="array" ref="J76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5" t="str">
        <f>_xlfn.TEXTBEFORE(getmp3[[#This Row],[Title]],{":","(","-"})</f>
        <v xml:space="preserve">Just Friend </v>
      </c>
      <c r="L765" t="str">
        <f>_xlfn.TEXTBEFORE(_xlfn.TEXTAFTER(getmp3[[#This Row],[description]],{"Singer :","Artist:","Singer &amp; Lyrics:","Singer/Lyrics:","Singer"}),CHAR(10))</f>
        <v xml:space="preserve"> Hommi Pabla</v>
      </c>
      <c r="M765" t="str" cm="1">
        <f t="array" ref="M76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Mni</v>
      </c>
      <c r="N765" t="e">
        <f>_xlfn.TEXTBEFORE(_xlfn.TEXTAFTER(getmp3[[#This Row],[description]],"Composer:"),CHAR(10))</f>
        <v>#N/A</v>
      </c>
      <c r="O765" t="str">
        <f>_xlfn.TEXTBEFORE(_xlfn.TEXTAFTER(getmp3[[#This Row],[description]],CHAR(10)&amp;"Music :"),CHAR(10))</f>
        <v xml:space="preserve"> Intense</v>
      </c>
      <c r="P765" t="e">
        <f>_xlfn.TEXTBEFORE(_xlfn.TEXTAFTER(getmp3[[#This Row],[description]],CHAR(10)&amp;"Video:"),CHAR(10))</f>
        <v>#N/A</v>
      </c>
      <c r="Q765" s="1" t="e">
        <f>HYPERLINK(_xlfn.TEXTBEFORE(_xlfn.TEXTAFTER(getmp3[[#This Row],[description]],"YouTube Music:"),CHAR(10)))</f>
        <v>#N/A</v>
      </c>
      <c r="R765" s="1" t="e">
        <f>HYPERLINK(_xlfn.TEXTBEFORE(_xlfn.TEXTAFTER(getmp3[[#This Row],[description]],"Spotify:"),CHAR(10)))</f>
        <v>#N/A</v>
      </c>
      <c r="S765" s="1" t="e">
        <f>HYPERLINK(_xlfn.TEXTBEFORE(_xlfn.TEXTAFTER(getmp3[[#This Row],[description]],"Apple Music:"),CHAR(10)))</f>
        <v>#N/A</v>
      </c>
      <c r="T765" s="1" t="e">
        <f>HYPERLINK(_xlfn.TEXTBEFORE(_xlfn.TEXTAFTER(getmp3[[#This Row],[description]], "JioSaavn:"),CHAR(10)))</f>
        <v>#N/A</v>
      </c>
      <c r="U765" s="1" t="e">
        <f>HYPERLINK(_xlfn.TEXTBEFORE(_xlfn.TEXTAFTER(getmp3[[#This Row],[description]], "Instagram Reel:"),CHAR(10)))</f>
        <v>#N/A</v>
      </c>
    </row>
    <row r="766" spans="1:21" x14ac:dyDescent="0.3">
      <c r="A766" t="s">
        <v>11</v>
      </c>
      <c r="B766" t="s">
        <v>5420</v>
      </c>
      <c r="C766" t="s">
        <v>5421</v>
      </c>
      <c r="D766" t="s">
        <v>5419</v>
      </c>
      <c r="E766" t="s">
        <v>3731</v>
      </c>
      <c r="F766" t="s">
        <v>4203</v>
      </c>
      <c r="G766" t="s">
        <v>5423</v>
      </c>
      <c r="H766" t="s">
        <v>5424</v>
      </c>
      <c r="I766" t="s">
        <v>5425</v>
      </c>
      <c r="J766" t="str" cm="1">
        <f t="array" ref="J76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6" t="str">
        <f>_xlfn.TEXTBEFORE(getmp3[[#This Row],[Title]],{":","(","-"})</f>
        <v xml:space="preserve">LOVIE VIRK </v>
      </c>
      <c r="L766" t="str">
        <f>_xlfn.TEXTBEFORE(_xlfn.TEXTAFTER(getmp3[[#This Row],[description]],{"Singer -","Artist:","Singer &amp; Lyrics:","Singer/Lyrics:","Singer","Lyrics -"}),CHAR(10))</f>
        <v xml:space="preserve"> LOVIE VIRK</v>
      </c>
      <c r="M766" t="str" cm="1">
        <f t="array" ref="M76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MANINDER KAILEY</v>
      </c>
      <c r="N766" t="e">
        <f>_xlfn.TEXTBEFORE(_xlfn.TEXTAFTER(getmp3[[#This Row],[description]],"Composer:"),CHAR(10))</f>
        <v>#N/A</v>
      </c>
      <c r="O766" t="e">
        <f>_xlfn.TEXTBEFORE(_xlfn.TEXTAFTER(getmp3[[#This Row],[description]],CHAR(10)&amp;"Music :"),CHAR(10))</f>
        <v>#N/A</v>
      </c>
      <c r="P766" t="e">
        <f>_xlfn.TEXTBEFORE(_xlfn.TEXTAFTER(getmp3[[#This Row],[description]],CHAR(10)&amp;"Video:"),CHAR(10))</f>
        <v>#N/A</v>
      </c>
      <c r="Q766" s="1" t="e">
        <f>HYPERLINK(_xlfn.TEXTBEFORE(_xlfn.TEXTAFTER(getmp3[[#This Row],[description]],"YouTube Music:"),CHAR(10)))</f>
        <v>#N/A</v>
      </c>
      <c r="R766" s="1" t="e">
        <f>HYPERLINK(_xlfn.TEXTBEFORE(_xlfn.TEXTAFTER(getmp3[[#This Row],[description]],"Spotify:"),CHAR(10)))</f>
        <v>#N/A</v>
      </c>
      <c r="S766" s="1" t="e">
        <f>HYPERLINK(_xlfn.TEXTBEFORE(_xlfn.TEXTAFTER(getmp3[[#This Row],[description]],"Apple Music:"),CHAR(10)))</f>
        <v>#N/A</v>
      </c>
      <c r="T766" s="1" t="e">
        <f>HYPERLINK(_xlfn.TEXTBEFORE(_xlfn.TEXTAFTER(getmp3[[#This Row],[description]], "JioSaavn:"),CHAR(10)))</f>
        <v>#N/A</v>
      </c>
      <c r="U766" s="1" t="e">
        <f>HYPERLINK(_xlfn.TEXTBEFORE(_xlfn.TEXTAFTER(getmp3[[#This Row],[description]], "Instagram Reel:"),CHAR(10)))</f>
        <v>#N/A</v>
      </c>
    </row>
    <row r="767" spans="1:21" x14ac:dyDescent="0.3">
      <c r="A767" t="s">
        <v>11</v>
      </c>
      <c r="B767" t="s">
        <v>5427</v>
      </c>
      <c r="C767" t="s">
        <v>5428</v>
      </c>
      <c r="D767" t="s">
        <v>5426</v>
      </c>
      <c r="E767" t="s">
        <v>16</v>
      </c>
      <c r="F767" t="s">
        <v>578</v>
      </c>
      <c r="G767" t="s">
        <v>5430</v>
      </c>
      <c r="H767" t="s">
        <v>5431</v>
      </c>
      <c r="I767" t="s">
        <v>5432</v>
      </c>
      <c r="J767" t="str" cm="1">
        <f t="array" ref="J76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7" t="str">
        <f>_xlfn.TEXTBEFORE(getmp3[[#This Row],[Title]],{":","(","-"})</f>
        <v xml:space="preserve">Suit Punjabi </v>
      </c>
      <c r="L767" t="str">
        <f>_xlfn.TEXTBEFORE(_xlfn.TEXTAFTER(getmp3[[#This Row],[description]],{"Singer :","Artist:","Singer &amp; Lyrics:","Singer/Lyrics:","Singer"}),CHAR(10))</f>
        <v xml:space="preserve"> Jass Manak </v>
      </c>
      <c r="M767" t="str" cm="1">
        <f t="array" ref="M76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67" t="e">
        <f>_xlfn.TEXTBEFORE(_xlfn.TEXTAFTER(getmp3[[#This Row],[description]],"Composer:"),CHAR(10))</f>
        <v>#N/A</v>
      </c>
      <c r="O767" t="str">
        <f>_xlfn.TEXTBEFORE(_xlfn.TEXTAFTER(getmp3[[#This Row],[description]],CHAR(10)&amp;"Music :"),CHAR(10))</f>
        <v xml:space="preserve"> Shagur</v>
      </c>
      <c r="P767" t="e">
        <f>_xlfn.TEXTBEFORE(_xlfn.TEXTAFTER(getmp3[[#This Row],[description]],CHAR(10)&amp;"Video:"),CHAR(10))</f>
        <v>#N/A</v>
      </c>
      <c r="Q767" s="1" t="e">
        <f>HYPERLINK(_xlfn.TEXTBEFORE(_xlfn.TEXTAFTER(getmp3[[#This Row],[description]],"YouTube Music:"),CHAR(10)))</f>
        <v>#N/A</v>
      </c>
      <c r="R767" s="1" t="e">
        <f>HYPERLINK(_xlfn.TEXTBEFORE(_xlfn.TEXTAFTER(getmp3[[#This Row],[description]],"Spotify:"),CHAR(10)))</f>
        <v>#N/A</v>
      </c>
      <c r="S767" s="1" t="e">
        <f>HYPERLINK(_xlfn.TEXTBEFORE(_xlfn.TEXTAFTER(getmp3[[#This Row],[description]],"Apple Music:"),CHAR(10)))</f>
        <v>#N/A</v>
      </c>
      <c r="T767" s="1" t="e">
        <f>HYPERLINK(_xlfn.TEXTBEFORE(_xlfn.TEXTAFTER(getmp3[[#This Row],[description]], "JioSaavn:"),CHAR(10)))</f>
        <v>#N/A</v>
      </c>
      <c r="U767" s="1" t="e">
        <f>HYPERLINK(_xlfn.TEXTBEFORE(_xlfn.TEXTAFTER(getmp3[[#This Row],[description]], "Instagram Reel:"),CHAR(10)))</f>
        <v>#N/A</v>
      </c>
    </row>
    <row r="768" spans="1:21" x14ac:dyDescent="0.3">
      <c r="A768" t="s">
        <v>11</v>
      </c>
      <c r="B768" t="s">
        <v>5434</v>
      </c>
      <c r="C768" t="s">
        <v>5435</v>
      </c>
      <c r="D768" t="s">
        <v>5433</v>
      </c>
      <c r="E768" t="s">
        <v>3731</v>
      </c>
      <c r="F768" t="s">
        <v>1040</v>
      </c>
      <c r="G768" t="s">
        <v>5437</v>
      </c>
      <c r="H768" t="s">
        <v>5438</v>
      </c>
      <c r="I768" t="s">
        <v>5439</v>
      </c>
      <c r="J768" t="str" cm="1">
        <f t="array" ref="J76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8" t="str">
        <f>_xlfn.TEXTBEFORE(getmp3[[#This Row],[Title]],{":","(","-"})</f>
        <v xml:space="preserve">Prada </v>
      </c>
      <c r="L768" t="str">
        <f>_xlfn.TEXTBEFORE(_xlfn.TEXTAFTER(getmp3[[#This Row],[description]],{"Singer :","Artist:","Singer &amp; Lyrics:","Singer/Lyrics:","Singer"}),CHAR(10))</f>
        <v xml:space="preserve"> Jass Manak</v>
      </c>
      <c r="M768" t="str" cm="1">
        <f t="array" ref="M76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68" t="e">
        <f>_xlfn.TEXTBEFORE(_xlfn.TEXTAFTER(getmp3[[#This Row],[description]],"Composer:"),CHAR(10))</f>
        <v>#N/A</v>
      </c>
      <c r="O768" t="str">
        <f>_xlfn.TEXTBEFORE(_xlfn.TEXTAFTER(getmp3[[#This Row],[description]],CHAR(10)&amp;"Music :"),CHAR(10))</f>
        <v xml:space="preserve"> Ar Deep</v>
      </c>
      <c r="P768" t="e">
        <f>_xlfn.TEXTBEFORE(_xlfn.TEXTAFTER(getmp3[[#This Row],[description]],CHAR(10)&amp;"Video:"),CHAR(10))</f>
        <v>#N/A</v>
      </c>
      <c r="Q768" s="1" t="e">
        <f>HYPERLINK(_xlfn.TEXTBEFORE(_xlfn.TEXTAFTER(getmp3[[#This Row],[description]],"YouTube Music:"),CHAR(10)))</f>
        <v>#N/A</v>
      </c>
      <c r="R768" s="1" t="e">
        <f>HYPERLINK(_xlfn.TEXTBEFORE(_xlfn.TEXTAFTER(getmp3[[#This Row],[description]],"Spotify:"),CHAR(10)))</f>
        <v>#N/A</v>
      </c>
      <c r="S768" s="1" t="e">
        <f>HYPERLINK(_xlfn.TEXTBEFORE(_xlfn.TEXTAFTER(getmp3[[#This Row],[description]],"Apple Music:"),CHAR(10)))</f>
        <v>#N/A</v>
      </c>
      <c r="T768" s="1" t="e">
        <f>HYPERLINK(_xlfn.TEXTBEFORE(_xlfn.TEXTAFTER(getmp3[[#This Row],[description]], "JioSaavn:"),CHAR(10)))</f>
        <v>#N/A</v>
      </c>
      <c r="U768" s="1" t="e">
        <f>HYPERLINK(_xlfn.TEXTBEFORE(_xlfn.TEXTAFTER(getmp3[[#This Row],[description]], "Instagram Reel:"),CHAR(10)))</f>
        <v>#N/A</v>
      </c>
    </row>
    <row r="769" spans="1:21" x14ac:dyDescent="0.3">
      <c r="A769" t="s">
        <v>11</v>
      </c>
      <c r="B769" t="s">
        <v>5441</v>
      </c>
      <c r="C769" t="s">
        <v>5442</v>
      </c>
      <c r="D769" t="s">
        <v>5440</v>
      </c>
      <c r="E769" t="s">
        <v>3731</v>
      </c>
      <c r="F769" t="s">
        <v>3218</v>
      </c>
      <c r="G769" t="s">
        <v>5444</v>
      </c>
      <c r="H769" t="s">
        <v>5445</v>
      </c>
      <c r="I769" t="s">
        <v>5446</v>
      </c>
      <c r="J769" t="str" cm="1">
        <f t="array" ref="J76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69" t="str">
        <f>_xlfn.TEXTBEFORE(getmp3[[#This Row],[Title]],{":","(","-"})</f>
        <v xml:space="preserve">Most Wanted </v>
      </c>
      <c r="L769" t="str">
        <f>_xlfn.TEXTBEFORE(_xlfn.TEXTAFTER(getmp3[[#This Row],[description]],{"Singer :","Artist:","Singer &amp; Lyrics:","Singer/Lyrics:","Singer"}),CHAR(10))</f>
        <v xml:space="preserve"> Karaj Randhawa</v>
      </c>
      <c r="M769" t="str" cm="1">
        <f t="array" ref="M76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69" t="e">
        <f>_xlfn.TEXTBEFORE(_xlfn.TEXTAFTER(getmp3[[#This Row],[description]],"Composer:"),CHAR(10))</f>
        <v>#N/A</v>
      </c>
      <c r="O769" t="str">
        <f>_xlfn.TEXTBEFORE(_xlfn.TEXTAFTER(getmp3[[#This Row],[description]],CHAR(10)&amp;"Music :"),CHAR(10))</f>
        <v xml:space="preserve"> Gift Rulers</v>
      </c>
      <c r="P769" t="e">
        <f>_xlfn.TEXTBEFORE(_xlfn.TEXTAFTER(getmp3[[#This Row],[description]],CHAR(10)&amp;"Video:"),CHAR(10))</f>
        <v>#N/A</v>
      </c>
      <c r="Q769" s="1" t="e">
        <f>HYPERLINK(_xlfn.TEXTBEFORE(_xlfn.TEXTAFTER(getmp3[[#This Row],[description]],"YouTube Music:"),CHAR(10)))</f>
        <v>#N/A</v>
      </c>
      <c r="R769" s="1" t="e">
        <f>HYPERLINK(_xlfn.TEXTBEFORE(_xlfn.TEXTAFTER(getmp3[[#This Row],[description]],"Spotify:"),CHAR(10)))</f>
        <v>#N/A</v>
      </c>
      <c r="S769" s="1" t="e">
        <f>HYPERLINK(_xlfn.TEXTBEFORE(_xlfn.TEXTAFTER(getmp3[[#This Row],[description]],"Apple Music:"),CHAR(10)))</f>
        <v>#N/A</v>
      </c>
      <c r="T769" s="1" t="e">
        <f>HYPERLINK(_xlfn.TEXTBEFORE(_xlfn.TEXTAFTER(getmp3[[#This Row],[description]], "JioSaavn:"),CHAR(10)))</f>
        <v>#N/A</v>
      </c>
      <c r="U769" s="1" t="e">
        <f>HYPERLINK(_xlfn.TEXTBEFORE(_xlfn.TEXTAFTER(getmp3[[#This Row],[description]], "Instagram Reel:"),CHAR(10)))</f>
        <v>#N/A</v>
      </c>
    </row>
    <row r="770" spans="1:21" x14ac:dyDescent="0.3">
      <c r="A770" t="s">
        <v>11</v>
      </c>
      <c r="B770" t="s">
        <v>5448</v>
      </c>
      <c r="C770" t="s">
        <v>5449</v>
      </c>
      <c r="D770" t="s">
        <v>5447</v>
      </c>
      <c r="E770" t="s">
        <v>3731</v>
      </c>
      <c r="F770" t="s">
        <v>546</v>
      </c>
      <c r="G770" t="s">
        <v>5451</v>
      </c>
      <c r="H770" t="s">
        <v>5452</v>
      </c>
      <c r="I770" t="s">
        <v>5453</v>
      </c>
      <c r="J770" t="str" cm="1">
        <f t="array" ref="J77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0" t="str">
        <f>_xlfn.TEXTBEFORE(getmp3[[#This Row],[Title]],{":","(","-"})</f>
        <v xml:space="preserve">Bhasoodi </v>
      </c>
      <c r="L770" t="str">
        <f>_xlfn.TEXTBEFORE(_xlfn.TEXTAFTER(getmp3[[#This Row],[description]],{"Singer :","Artist:","Singer &amp; Lyrics:","Singer/Lyrics:","Singer"}),CHAR(10))</f>
        <v xml:space="preserve"> Sonu Thukral</v>
      </c>
      <c r="M770" t="str" cm="1">
        <f t="array" ref="M77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Sonu Thukral &amp; Hina Khan And Share With Your Friends.</v>
      </c>
      <c r="N770" t="e">
        <f>_xlfn.TEXTBEFORE(_xlfn.TEXTAFTER(getmp3[[#This Row],[description]],"Composer:"),CHAR(10))</f>
        <v>#N/A</v>
      </c>
      <c r="O770" t="str">
        <f>_xlfn.TEXTBEFORE(_xlfn.TEXTAFTER(getmp3[[#This Row],[description]],CHAR(10)&amp;"Music :"),CHAR(10))</f>
        <v xml:space="preserve"> Preet Hundal</v>
      </c>
      <c r="P770" t="e">
        <f>_xlfn.TEXTBEFORE(_xlfn.TEXTAFTER(getmp3[[#This Row],[description]],CHAR(10)&amp;"Video:"),CHAR(10))</f>
        <v>#N/A</v>
      </c>
      <c r="Q770" s="1" t="e">
        <f>HYPERLINK(_xlfn.TEXTBEFORE(_xlfn.TEXTAFTER(getmp3[[#This Row],[description]],"YouTube Music:"),CHAR(10)))</f>
        <v>#N/A</v>
      </c>
      <c r="R770" s="1" t="e">
        <f>HYPERLINK(_xlfn.TEXTBEFORE(_xlfn.TEXTAFTER(getmp3[[#This Row],[description]],"Spotify:"),CHAR(10)))</f>
        <v>#N/A</v>
      </c>
      <c r="S770" s="1" t="e">
        <f>HYPERLINK(_xlfn.TEXTBEFORE(_xlfn.TEXTAFTER(getmp3[[#This Row],[description]],"Apple Music:"),CHAR(10)))</f>
        <v>#N/A</v>
      </c>
      <c r="T770" s="1" t="e">
        <f>HYPERLINK(_xlfn.TEXTBEFORE(_xlfn.TEXTAFTER(getmp3[[#This Row],[description]], "JioSaavn:"),CHAR(10)))</f>
        <v>#N/A</v>
      </c>
      <c r="U770" s="1" t="e">
        <f>HYPERLINK(_xlfn.TEXTBEFORE(_xlfn.TEXTAFTER(getmp3[[#This Row],[description]], "Instagram Reel:"),CHAR(10)))</f>
        <v>#N/A</v>
      </c>
    </row>
    <row r="771" spans="1:21" x14ac:dyDescent="0.3">
      <c r="A771" t="s">
        <v>11</v>
      </c>
      <c r="B771" t="s">
        <v>5455</v>
      </c>
      <c r="C771" t="s">
        <v>5456</v>
      </c>
      <c r="D771" t="s">
        <v>5454</v>
      </c>
      <c r="E771" t="s">
        <v>3731</v>
      </c>
      <c r="F771" t="s">
        <v>4880</v>
      </c>
      <c r="G771" t="s">
        <v>5458</v>
      </c>
      <c r="H771" t="s">
        <v>5459</v>
      </c>
      <c r="I771" t="s">
        <v>5460</v>
      </c>
      <c r="J771" t="str" cm="1">
        <f t="array" ref="J77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1" t="str">
        <f>_xlfn.TEXTBEFORE(getmp3[[#This Row],[Title]],{":","(","-"})</f>
        <v xml:space="preserve">Time Chakda </v>
      </c>
      <c r="L771" t="str">
        <f>_xlfn.TEXTBEFORE(_xlfn.TEXTAFTER(getmp3[[#This Row],[description]],{"Singer:","Artist:","Singer &amp; Lyrics:","Singer/Lyrics:","Singer"}),CHAR(10))</f>
        <v xml:space="preserve"> Varinder Brar</v>
      </c>
      <c r="M771" t="str" cm="1">
        <f t="array" ref="M77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Sandeep Shakuria</v>
      </c>
      <c r="N771" t="e">
        <f>_xlfn.TEXTBEFORE(_xlfn.TEXTAFTER(getmp3[[#This Row],[description]],"Composer:"),CHAR(10))</f>
        <v>#N/A</v>
      </c>
      <c r="O771" t="str">
        <f>_xlfn.TEXTBEFORE(_xlfn.TEXTAFTER(getmp3[[#This Row],[description]],CHAR(10)&amp;"Music :"),CHAR(10))</f>
        <v xml:space="preserve"> Desi Crew</v>
      </c>
      <c r="P771" t="e">
        <f>_xlfn.TEXTBEFORE(_xlfn.TEXTAFTER(getmp3[[#This Row],[description]],CHAR(10)&amp;"Video:"),CHAR(10))</f>
        <v>#N/A</v>
      </c>
      <c r="Q771" s="1" t="e">
        <f>HYPERLINK(_xlfn.TEXTBEFORE(_xlfn.TEXTAFTER(getmp3[[#This Row],[description]],"YouTube Music:"),CHAR(10)))</f>
        <v>#N/A</v>
      </c>
      <c r="R771" s="1" t="e">
        <f>HYPERLINK(_xlfn.TEXTBEFORE(_xlfn.TEXTAFTER(getmp3[[#This Row],[description]],"Spotify:"),CHAR(10)))</f>
        <v>#N/A</v>
      </c>
      <c r="S771" s="1" t="e">
        <f>HYPERLINK(_xlfn.TEXTBEFORE(_xlfn.TEXTAFTER(getmp3[[#This Row],[description]],"Apple Music:"),CHAR(10)))</f>
        <v>#N/A</v>
      </c>
      <c r="T771" s="1" t="e">
        <f>HYPERLINK(_xlfn.TEXTBEFORE(_xlfn.TEXTAFTER(getmp3[[#This Row],[description]], "JioSaavn:"),CHAR(10)))</f>
        <v>#N/A</v>
      </c>
      <c r="U771" s="1" t="e">
        <f>HYPERLINK(_xlfn.TEXTBEFORE(_xlfn.TEXTAFTER(getmp3[[#This Row],[description]], "Instagram Reel:"),CHAR(10)))</f>
        <v>#N/A</v>
      </c>
    </row>
    <row r="772" spans="1:21" x14ac:dyDescent="0.3">
      <c r="A772" t="s">
        <v>11</v>
      </c>
      <c r="B772" t="s">
        <v>5462</v>
      </c>
      <c r="C772" t="s">
        <v>5463</v>
      </c>
      <c r="D772" t="s">
        <v>5461</v>
      </c>
      <c r="E772" t="s">
        <v>3731</v>
      </c>
      <c r="F772" t="s">
        <v>293</v>
      </c>
      <c r="G772" t="s">
        <v>5465</v>
      </c>
      <c r="H772" t="s">
        <v>5466</v>
      </c>
      <c r="I772" t="s">
        <v>5467</v>
      </c>
      <c r="J772" t="str" cm="1">
        <f t="array" ref="J77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2" t="str">
        <f>_xlfn.TEXTBEFORE(getmp3[[#This Row],[Title]],{":","(","-"})</f>
        <v xml:space="preserve">Most Wanted </v>
      </c>
      <c r="L772" t="str">
        <f>_xlfn.TEXTBEFORE(_xlfn.TEXTAFTER(getmp3[[#This Row],[description]],{"Singer : ","Artist:","Singer &amp; Lyrics:","Singer/Lyrics:","Singer"}),CHAR(10))</f>
        <v>Karaj Randhawa</v>
      </c>
      <c r="M772" t="str" cm="1">
        <f t="array" ref="M77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Prince Rakhdi</v>
      </c>
      <c r="N772" t="e">
        <f>_xlfn.TEXTBEFORE(_xlfn.TEXTAFTER(getmp3[[#This Row],[description]],"Composer:"),CHAR(10))</f>
        <v>#N/A</v>
      </c>
      <c r="O772" t="str">
        <f>_xlfn.TEXTBEFORE(_xlfn.TEXTAFTER(getmp3[[#This Row],[description]],CHAR(10)&amp;"Music :"),CHAR(10))</f>
        <v xml:space="preserve"> Gift Rulers</v>
      </c>
      <c r="P772" t="e">
        <f>_xlfn.TEXTBEFORE(_xlfn.TEXTAFTER(getmp3[[#This Row],[description]],CHAR(10)&amp;"Video:"),CHAR(10))</f>
        <v>#N/A</v>
      </c>
      <c r="Q772" s="1" t="e">
        <f>HYPERLINK(_xlfn.TEXTBEFORE(_xlfn.TEXTAFTER(getmp3[[#This Row],[description]],"YouTube Music:"),CHAR(10)))</f>
        <v>#N/A</v>
      </c>
      <c r="R772" s="1" t="e">
        <f>HYPERLINK(_xlfn.TEXTBEFORE(_xlfn.TEXTAFTER(getmp3[[#This Row],[description]],"Spotify:"),CHAR(10)))</f>
        <v>#N/A</v>
      </c>
      <c r="S772" s="1" t="e">
        <f>HYPERLINK(_xlfn.TEXTBEFORE(_xlfn.TEXTAFTER(getmp3[[#This Row],[description]],"Apple Music:"),CHAR(10)))</f>
        <v>#N/A</v>
      </c>
      <c r="T772" s="1" t="e">
        <f>HYPERLINK(_xlfn.TEXTBEFORE(_xlfn.TEXTAFTER(getmp3[[#This Row],[description]], "JioSaavn:"),CHAR(10)))</f>
        <v>#N/A</v>
      </c>
      <c r="U772" s="1" t="e">
        <f>HYPERLINK(_xlfn.TEXTBEFORE(_xlfn.TEXTAFTER(getmp3[[#This Row],[description]], "Instagram Reel:"),CHAR(10)))</f>
        <v>#N/A</v>
      </c>
    </row>
    <row r="773" spans="1:21" hidden="1" x14ac:dyDescent="0.3">
      <c r="A773" t="s">
        <v>11</v>
      </c>
      <c r="B773" t="s">
        <v>5469</v>
      </c>
      <c r="C773" t="s">
        <v>5470</v>
      </c>
      <c r="D773" t="s">
        <v>5468</v>
      </c>
      <c r="E773" t="s">
        <v>3731</v>
      </c>
      <c r="F773" t="s">
        <v>1861</v>
      </c>
      <c r="G773" t="s">
        <v>5472</v>
      </c>
      <c r="H773" t="s">
        <v>5473</v>
      </c>
      <c r="I773" t="s">
        <v>5474</v>
      </c>
      <c r="J773" t="str" cm="1">
        <f t="array" ref="J77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3" t="str">
        <f>_xlfn.TEXTBEFORE(getmp3[[#This Row],[Title]],{":","(","-"})</f>
        <v xml:space="preserve">Guri </v>
      </c>
      <c r="L773" t="str">
        <f>_xlfn.TEXTBEFORE(_xlfn.TEXTAFTER(getmp3[[#This Row],[description]],{"Singer:","Artist:","Singer &amp; Lyrics:","Singer/Lyrics:","Singer"}),CHAR(10))</f>
        <v xml:space="preserve"> Guri</v>
      </c>
      <c r="M773" t="str" cm="1">
        <f t="array" ref="M77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Sukhe Muzical Doctorz</v>
      </c>
      <c r="N773" t="str">
        <f>_xlfn.TEXTBEFORE(_xlfn.TEXTAFTER(getmp3[[#This Row],[description]],"Composer:"),CHAR(10))</f>
        <v xml:space="preserve"> Guri</v>
      </c>
      <c r="O773" t="str">
        <f>_xlfn.TEXTBEFORE(_xlfn.TEXTAFTER(getmp3[[#This Row],[description]],CHAR(10)&amp;"Music:"),CHAR(10))</f>
        <v xml:space="preserve"> Sukhe Muzical Doctorz</v>
      </c>
      <c r="P773" t="e">
        <f>_xlfn.TEXTBEFORE(_xlfn.TEXTAFTER(getmp3[[#This Row],[description]],CHAR(10)&amp;"Video:"),CHAR(10))</f>
        <v>#N/A</v>
      </c>
      <c r="Q773" s="1" t="e">
        <f>HYPERLINK(_xlfn.TEXTBEFORE(_xlfn.TEXTAFTER(getmp3[[#This Row],[description]],"YouTube Music:"),CHAR(10)))</f>
        <v>#N/A</v>
      </c>
      <c r="R773" s="1" t="str">
        <f>HYPERLINK(_xlfn.TEXTBEFORE(_xlfn.TEXTAFTER(getmp3[[#This Row],[description]],"Spotify:"),CHAR(10)))</f>
        <v xml:space="preserve"> https://spoti.fi/3rYUC4t</v>
      </c>
      <c r="S773" s="1" t="str">
        <f>HYPERLINK(_xlfn.TEXTBEFORE(_xlfn.TEXTAFTER(getmp3[[#This Row],[description]],"Apple Music:"),CHAR(10)))</f>
        <v xml:space="preserve"> https://apple.co/355CWLE</v>
      </c>
      <c r="T773" s="1" t="e">
        <f>HYPERLINK(_xlfn.TEXTBEFORE(_xlfn.TEXTAFTER(getmp3[[#This Row],[description]], "JioSaavn:"),CHAR(10)))</f>
        <v>#N/A</v>
      </c>
      <c r="U773" s="1" t="e">
        <f>HYPERLINK(_xlfn.TEXTBEFORE(_xlfn.TEXTAFTER(getmp3[[#This Row],[description]], "Instagram Reel:"),CHAR(10)))</f>
        <v>#N/A</v>
      </c>
    </row>
    <row r="774" spans="1:21" x14ac:dyDescent="0.3">
      <c r="A774" t="s">
        <v>11</v>
      </c>
      <c r="B774" t="s">
        <v>5476</v>
      </c>
      <c r="C774" t="s">
        <v>5477</v>
      </c>
      <c r="D774" t="s">
        <v>5475</v>
      </c>
      <c r="E774" t="s">
        <v>3731</v>
      </c>
      <c r="F774" t="s">
        <v>2119</v>
      </c>
      <c r="G774" t="s">
        <v>5479</v>
      </c>
      <c r="H774" t="s">
        <v>5480</v>
      </c>
      <c r="I774" t="s">
        <v>202</v>
      </c>
      <c r="J774" t="str" cm="1">
        <f t="array" ref="J77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4" t="str">
        <f>_xlfn.TEXTBEFORE(getmp3[[#This Row],[Title]],{":","(","-"})</f>
        <v xml:space="preserve">Att </v>
      </c>
      <c r="L774" t="str">
        <f>_xlfn.TEXTBEFORE(_xlfn.TEXTAFTER(getmp3[[#This Row],[description]],{"Singer:","Artist:","Singer &amp; Lyrics:","Singer/Lyrics:","Singer -"}),CHAR(10))</f>
        <v xml:space="preserve"> Kulwinder Singh</v>
      </c>
      <c r="M774" t="str" cm="1">
        <f t="array" ref="M77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Sandhu Sukhraj</v>
      </c>
      <c r="N774" t="e">
        <f>_xlfn.TEXTBEFORE(_xlfn.TEXTAFTER(getmp3[[#This Row],[description]],"Composer:"),CHAR(10))</f>
        <v>#N/A</v>
      </c>
      <c r="O774" t="e">
        <f>_xlfn.TEXTBEFORE(_xlfn.TEXTAFTER(getmp3[[#This Row],[description]],CHAR(10)&amp;"Music :"),CHAR(10))</f>
        <v>#N/A</v>
      </c>
      <c r="P774" t="e">
        <f>_xlfn.TEXTBEFORE(_xlfn.TEXTAFTER(getmp3[[#This Row],[description]],CHAR(10)&amp;"Video:"),CHAR(10))</f>
        <v>#N/A</v>
      </c>
      <c r="Q774" s="1" t="e">
        <f>HYPERLINK(_xlfn.TEXTBEFORE(_xlfn.TEXTAFTER(getmp3[[#This Row],[description]],"YouTube Music:"),CHAR(10)))</f>
        <v>#N/A</v>
      </c>
      <c r="R774" s="1" t="e">
        <f>HYPERLINK(_xlfn.TEXTBEFORE(_xlfn.TEXTAFTER(getmp3[[#This Row],[description]],"Spotify:"),CHAR(10)))</f>
        <v>#N/A</v>
      </c>
      <c r="S774" s="1" t="e">
        <f>HYPERLINK(_xlfn.TEXTBEFORE(_xlfn.TEXTAFTER(getmp3[[#This Row],[description]],"Apple Music:"),CHAR(10)))</f>
        <v>#N/A</v>
      </c>
      <c r="T774" s="1" t="e">
        <f>HYPERLINK(_xlfn.TEXTBEFORE(_xlfn.TEXTAFTER(getmp3[[#This Row],[description]], "JioSaavn:"),CHAR(10)))</f>
        <v>#N/A</v>
      </c>
      <c r="U774" s="1" t="e">
        <f>HYPERLINK(_xlfn.TEXTBEFORE(_xlfn.TEXTAFTER(getmp3[[#This Row],[description]], "Instagram Reel:"),CHAR(10)))</f>
        <v>#N/A</v>
      </c>
    </row>
    <row r="775" spans="1:21" x14ac:dyDescent="0.3">
      <c r="A775" t="s">
        <v>11</v>
      </c>
      <c r="B775" t="s">
        <v>5482</v>
      </c>
      <c r="C775" t="s">
        <v>5483</v>
      </c>
      <c r="D775" t="s">
        <v>5481</v>
      </c>
      <c r="E775" t="s">
        <v>3731</v>
      </c>
      <c r="F775" t="s">
        <v>668</v>
      </c>
      <c r="G775" t="s">
        <v>5485</v>
      </c>
      <c r="H775" t="s">
        <v>5486</v>
      </c>
      <c r="I775" t="s">
        <v>5487</v>
      </c>
      <c r="J775" t="str" cm="1">
        <f t="array" ref="J77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5" t="str">
        <f>_xlfn.TEXTBEFORE(getmp3[[#This Row],[Title]],{":","(","-"})</f>
        <v xml:space="preserve">BOSS </v>
      </c>
      <c r="L775" t="str">
        <f>_xlfn.TEXTBEFORE(_xlfn.TEXTAFTER(getmp3[[#This Row],[description]],{"Singer:","Artist:","Singer &amp; Lyrics:","Singer/Lyrics:","Singer -"}),CHAR(10))</f>
        <v xml:space="preserve"> JASS MANAK</v>
      </c>
      <c r="M775" t="str" cm="1">
        <f t="array" ref="M77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75" t="e">
        <f>_xlfn.TEXTBEFORE(_xlfn.TEXTAFTER(getmp3[[#This Row],[description]],"Composer:"),CHAR(10))</f>
        <v>#N/A</v>
      </c>
      <c r="O775" t="e">
        <f>_xlfn.TEXTBEFORE(_xlfn.TEXTAFTER(getmp3[[#This Row],[description]],CHAR(10)&amp;"Music :"),CHAR(10))</f>
        <v>#N/A</v>
      </c>
      <c r="P775" t="e">
        <f>_xlfn.TEXTBEFORE(_xlfn.TEXTAFTER(getmp3[[#This Row],[description]],CHAR(10)&amp;"Video:"),CHAR(10))</f>
        <v>#N/A</v>
      </c>
      <c r="Q775" s="1" t="e">
        <f>HYPERLINK(_xlfn.TEXTBEFORE(_xlfn.TEXTAFTER(getmp3[[#This Row],[description]],"YouTube Music:"),CHAR(10)))</f>
        <v>#N/A</v>
      </c>
      <c r="R775" s="1" t="e">
        <f>HYPERLINK(_xlfn.TEXTBEFORE(_xlfn.TEXTAFTER(getmp3[[#This Row],[description]],"Spotify:"),CHAR(10)))</f>
        <v>#N/A</v>
      </c>
      <c r="S775" s="1" t="e">
        <f>HYPERLINK(_xlfn.TEXTBEFORE(_xlfn.TEXTAFTER(getmp3[[#This Row],[description]],"Apple Music:"),CHAR(10)))</f>
        <v>#N/A</v>
      </c>
      <c r="T775" s="1" t="e">
        <f>HYPERLINK(_xlfn.TEXTBEFORE(_xlfn.TEXTAFTER(getmp3[[#This Row],[description]], "JioSaavn:"),CHAR(10)))</f>
        <v>#N/A</v>
      </c>
      <c r="U775" s="1" t="e">
        <f>HYPERLINK(_xlfn.TEXTBEFORE(_xlfn.TEXTAFTER(getmp3[[#This Row],[description]], "Instagram Reel:"),CHAR(10)))</f>
        <v>#N/A</v>
      </c>
    </row>
    <row r="776" spans="1:21" x14ac:dyDescent="0.3">
      <c r="A776" t="s">
        <v>11</v>
      </c>
      <c r="B776" t="s">
        <v>5489</v>
      </c>
      <c r="C776" t="s">
        <v>5490</v>
      </c>
      <c r="D776" t="s">
        <v>5488</v>
      </c>
      <c r="E776" t="s">
        <v>3731</v>
      </c>
      <c r="F776" t="s">
        <v>1692</v>
      </c>
      <c r="G776" t="s">
        <v>5492</v>
      </c>
      <c r="H776" t="s">
        <v>2696</v>
      </c>
      <c r="I776" t="s">
        <v>5493</v>
      </c>
      <c r="J776" t="str" cm="1">
        <f t="array" ref="J77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6" t="str">
        <f>_xlfn.TEXTBEFORE(getmp3[[#This Row],[Title]],{":","(","-"})</f>
        <v xml:space="preserve">PRADA </v>
      </c>
      <c r="L776" t="str">
        <f>_xlfn.TEXTBEFORE(_xlfn.TEXTAFTER(getmp3[[#This Row],[description]],{"Singer:","Artist:","Singer &amp; Lyrics:","Singer/Lyrics:","Singer -"}),CHAR(10))</f>
        <v xml:space="preserve"> JASS MANAK</v>
      </c>
      <c r="M776" t="str" cm="1">
        <f t="array" ref="M77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76" t="e">
        <f>_xlfn.TEXTBEFORE(_xlfn.TEXTAFTER(getmp3[[#This Row],[description]],"Composer:"),CHAR(10))</f>
        <v>#N/A</v>
      </c>
      <c r="O776" t="e">
        <f>_xlfn.TEXTBEFORE(_xlfn.TEXTAFTER(getmp3[[#This Row],[description]],CHAR(10)&amp;"Music :"),CHAR(10))</f>
        <v>#N/A</v>
      </c>
      <c r="P776" t="e">
        <f>_xlfn.TEXTBEFORE(_xlfn.TEXTAFTER(getmp3[[#This Row],[description]],CHAR(10)&amp;"Video:"),CHAR(10))</f>
        <v>#N/A</v>
      </c>
      <c r="Q776" s="1" t="e">
        <f>HYPERLINK(_xlfn.TEXTBEFORE(_xlfn.TEXTAFTER(getmp3[[#This Row],[description]],"YouTube Music:"),CHAR(10)))</f>
        <v>#N/A</v>
      </c>
      <c r="R776" s="1" t="e">
        <f>HYPERLINK(_xlfn.TEXTBEFORE(_xlfn.TEXTAFTER(getmp3[[#This Row],[description]],"Spotify:"),CHAR(10)))</f>
        <v>#N/A</v>
      </c>
      <c r="S776" s="1" t="e">
        <f>HYPERLINK(_xlfn.TEXTBEFORE(_xlfn.TEXTAFTER(getmp3[[#This Row],[description]],"Apple Music:"),CHAR(10)))</f>
        <v>#N/A</v>
      </c>
      <c r="T776" s="1" t="e">
        <f>HYPERLINK(_xlfn.TEXTBEFORE(_xlfn.TEXTAFTER(getmp3[[#This Row],[description]], "JioSaavn:"),CHAR(10)))</f>
        <v>#N/A</v>
      </c>
      <c r="U776" s="1" t="e">
        <f>HYPERLINK(_xlfn.TEXTBEFORE(_xlfn.TEXTAFTER(getmp3[[#This Row],[description]], "Instagram Reel:"),CHAR(10)))</f>
        <v>#N/A</v>
      </c>
    </row>
    <row r="777" spans="1:21" x14ac:dyDescent="0.3">
      <c r="A777" t="s">
        <v>11</v>
      </c>
      <c r="B777" t="s">
        <v>5495</v>
      </c>
      <c r="C777" t="s">
        <v>5496</v>
      </c>
      <c r="D777" t="s">
        <v>5494</v>
      </c>
      <c r="E777" t="s">
        <v>3731</v>
      </c>
      <c r="F777" t="s">
        <v>5498</v>
      </c>
      <c r="G777" t="s">
        <v>5499</v>
      </c>
      <c r="H777" t="s">
        <v>5500</v>
      </c>
      <c r="I777" t="s">
        <v>5501</v>
      </c>
      <c r="J777" t="str" cm="1">
        <f t="array" ref="J77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7" t="str">
        <f>_xlfn.TEXTBEFORE(getmp3[[#This Row],[Title]],{":","(","-"})</f>
        <v xml:space="preserve">Jeena Chhad Ta </v>
      </c>
      <c r="L777" t="str">
        <f>_xlfn.TEXTBEFORE(_xlfn.TEXTAFTER(getmp3[[#This Row],[description]],{"Singer:","Artist:","Singer &amp; Lyrics:","Singer/Lyrics:","Singer -"}),CHAR(10))</f>
        <v xml:space="preserve"> Sunny Dhir</v>
      </c>
      <c r="M777" t="str" cm="1">
        <f t="array" ref="M777">_xlfn.IFS(
    ISNUMBER(SEARCH("Lyricist", getmp3[[#This Row],[description]])), TRIM(_xlfn.TEXTBEFORE(_xlfn.TEXTAFTER(getmp3[[#This Row],[description]], IF(ISNUMBER(SEARCH("Lyricist -", getmp3[[#This Row],[description]])), "Lyricist -", "Lyricist:")), CHAR(10), , , 1)),
    ISNUMBER(SEARCH("Lyrics", getmp3[[#This Row],[description]])), TRIM(_xlfn.TEXTBEFORE(_xlfn.TEXTAFTER(getmp3[[#This Row],[description]], IF(ISNUMBER(SEARCH("Lyrics -", getmp3[[#This Row],[description]])), "Lyrics -", "Lyrics:")), CHAR(10), , , 1)),
    TRUE, "NILL"
)</f>
        <v>Lucky</v>
      </c>
      <c r="N777" t="e">
        <f>_xlfn.TEXTBEFORE(_xlfn.TEXTAFTER(getmp3[[#This Row],[description]],"Composer:"),CHAR(10))</f>
        <v>#N/A</v>
      </c>
      <c r="O777" t="e">
        <f>_xlfn.TEXTBEFORE(_xlfn.TEXTAFTER(getmp3[[#This Row],[description]],CHAR(10)&amp;"Music :"),CHAR(10))</f>
        <v>#N/A</v>
      </c>
      <c r="P777" t="e">
        <f>_xlfn.TEXTBEFORE(_xlfn.TEXTAFTER(getmp3[[#This Row],[description]],CHAR(10)&amp;"Video:"),CHAR(10))</f>
        <v>#N/A</v>
      </c>
      <c r="Q777" s="1" t="e">
        <f>HYPERLINK(_xlfn.TEXTBEFORE(_xlfn.TEXTAFTER(getmp3[[#This Row],[description]],"YouTube Music:"),CHAR(10)))</f>
        <v>#N/A</v>
      </c>
      <c r="R777" s="1" t="e">
        <f>HYPERLINK(_xlfn.TEXTBEFORE(_xlfn.TEXTAFTER(getmp3[[#This Row],[description]],"Spotify:"),CHAR(10)))</f>
        <v>#N/A</v>
      </c>
      <c r="S777" s="1" t="e">
        <f>HYPERLINK(_xlfn.TEXTBEFORE(_xlfn.TEXTAFTER(getmp3[[#This Row],[description]],"Apple Music:"),CHAR(10)))</f>
        <v>#N/A</v>
      </c>
      <c r="T777" s="1" t="e">
        <f>HYPERLINK(_xlfn.TEXTBEFORE(_xlfn.TEXTAFTER(getmp3[[#This Row],[description]], "JioSaavn:"),CHAR(10)))</f>
        <v>#N/A</v>
      </c>
      <c r="U777" s="1" t="e">
        <f>HYPERLINK(_xlfn.TEXTBEFORE(_xlfn.TEXTAFTER(getmp3[[#This Row],[description]], "Instagram Reel:"),CHAR(10)))</f>
        <v>#N/A</v>
      </c>
    </row>
    <row r="778" spans="1:21" x14ac:dyDescent="0.3">
      <c r="A778" t="s">
        <v>11</v>
      </c>
      <c r="B778" t="s">
        <v>5503</v>
      </c>
      <c r="C778" t="s">
        <v>5504</v>
      </c>
      <c r="D778" t="s">
        <v>5502</v>
      </c>
      <c r="E778" t="s">
        <v>3731</v>
      </c>
      <c r="F778" t="s">
        <v>570</v>
      </c>
      <c r="G778" t="s">
        <v>5506</v>
      </c>
      <c r="H778" t="s">
        <v>5507</v>
      </c>
      <c r="I778" t="s">
        <v>280</v>
      </c>
      <c r="J778" t="str" cm="1">
        <f t="array" ref="J77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8" t="str">
        <f>_xlfn.TEXTBEFORE(getmp3[[#This Row],[Title]],{":","(","-"})</f>
        <v xml:space="preserve">HINA KHAN Singing BHASOODI LIVE </v>
      </c>
      <c r="L778" t="e">
        <f>_xlfn.TEXTBEFORE(_xlfn.TEXTAFTER(getmp3[[#This Row],[description]],{"Singer:","Artist:","Singer &amp; Lyrics:","Singer/Lyrics:","Singer"}),CHAR(10))</f>
        <v>#N/A</v>
      </c>
      <c r="M778" t="str" cm="1">
        <f t="array" ref="M77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78" t="e">
        <f>_xlfn.TEXTBEFORE(_xlfn.TEXTAFTER(getmp3[[#This Row],[description]],"Composer:"),CHAR(10))</f>
        <v>#N/A</v>
      </c>
      <c r="O778" t="e">
        <f>_xlfn.TEXTBEFORE(_xlfn.TEXTAFTER(getmp3[[#This Row],[description]],CHAR(10)&amp;"Music :"),CHAR(10))</f>
        <v>#N/A</v>
      </c>
      <c r="P778" t="e">
        <f>_xlfn.TEXTBEFORE(_xlfn.TEXTAFTER(getmp3[[#This Row],[description]],CHAR(10)&amp;"Video:"),CHAR(10))</f>
        <v>#N/A</v>
      </c>
      <c r="Q778" s="1" t="e">
        <f>HYPERLINK(_xlfn.TEXTBEFORE(_xlfn.TEXTAFTER(getmp3[[#This Row],[description]],"YouTube Music:"),CHAR(10)))</f>
        <v>#N/A</v>
      </c>
      <c r="R778" s="1" t="e">
        <f>HYPERLINK(_xlfn.TEXTBEFORE(_xlfn.TEXTAFTER(getmp3[[#This Row],[description]],"Spotify:"),CHAR(10)))</f>
        <v>#N/A</v>
      </c>
      <c r="S778" s="1" t="e">
        <f>HYPERLINK(_xlfn.TEXTBEFORE(_xlfn.TEXTAFTER(getmp3[[#This Row],[description]],"Apple Music:"),CHAR(10)))</f>
        <v>#N/A</v>
      </c>
      <c r="T778" s="1" t="e">
        <f>HYPERLINK(_xlfn.TEXTBEFORE(_xlfn.TEXTAFTER(getmp3[[#This Row],[description]], "JioSaavn:"),CHAR(10)))</f>
        <v>#N/A</v>
      </c>
      <c r="U778" s="1" t="e">
        <f>HYPERLINK(_xlfn.TEXTBEFORE(_xlfn.TEXTAFTER(getmp3[[#This Row],[description]], "Instagram Reel:"),CHAR(10)))</f>
        <v>#N/A</v>
      </c>
    </row>
    <row r="779" spans="1:21" x14ac:dyDescent="0.3">
      <c r="A779" t="s">
        <v>11</v>
      </c>
      <c r="B779" t="s">
        <v>5509</v>
      </c>
      <c r="C779" t="s">
        <v>5510</v>
      </c>
      <c r="D779" t="s">
        <v>5508</v>
      </c>
      <c r="E779" t="s">
        <v>3731</v>
      </c>
      <c r="F779" t="s">
        <v>795</v>
      </c>
      <c r="G779" t="s">
        <v>5512</v>
      </c>
      <c r="H779" t="s">
        <v>5513</v>
      </c>
      <c r="I779" t="s">
        <v>5514</v>
      </c>
      <c r="J779" t="str" cm="1">
        <f t="array" ref="J77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79" t="str">
        <f>_xlfn.TEXTBEFORE(getmp3[[#This Row],[Title]],{":","(","-"})</f>
        <v xml:space="preserve">JUDAA </v>
      </c>
      <c r="L779" t="e">
        <f>_xlfn.TEXTBEFORE(_xlfn.TEXTAFTER(getmp3[[#This Row],[description]],{"Singer:","Artist:","Singer &amp; Lyrics:","Singer/Lyrics:","Singer"}),CHAR(10))</f>
        <v>#N/A</v>
      </c>
      <c r="M779" t="str" cm="1">
        <f t="array" ref="M77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79" t="e">
        <f>_xlfn.TEXTBEFORE(_xlfn.TEXTAFTER(getmp3[[#This Row],[description]],"Composer:"),CHAR(10))</f>
        <v>#N/A</v>
      </c>
      <c r="O779" t="e">
        <f>_xlfn.TEXTBEFORE(_xlfn.TEXTAFTER(getmp3[[#This Row],[description]],CHAR(10)&amp;"Music :"),CHAR(10))</f>
        <v>#N/A</v>
      </c>
      <c r="P779" t="e">
        <f>_xlfn.TEXTBEFORE(_xlfn.TEXTAFTER(getmp3[[#This Row],[description]],CHAR(10)&amp;"Video:"),CHAR(10))</f>
        <v>#N/A</v>
      </c>
      <c r="Q779" s="1" t="e">
        <f>HYPERLINK(_xlfn.TEXTBEFORE(_xlfn.TEXTAFTER(getmp3[[#This Row],[description]],"YouTube Music:"),CHAR(10)))</f>
        <v>#N/A</v>
      </c>
      <c r="R779" s="1" t="e">
        <f>HYPERLINK(_xlfn.TEXTBEFORE(_xlfn.TEXTAFTER(getmp3[[#This Row],[description]],"Spotify:"),CHAR(10)))</f>
        <v>#N/A</v>
      </c>
      <c r="S779" s="1" t="e">
        <f>HYPERLINK(_xlfn.TEXTBEFORE(_xlfn.TEXTAFTER(getmp3[[#This Row],[description]],"Apple Music:"),CHAR(10)))</f>
        <v>#N/A</v>
      </c>
      <c r="T779" s="1" t="e">
        <f>HYPERLINK(_xlfn.TEXTBEFORE(_xlfn.TEXTAFTER(getmp3[[#This Row],[description]], "JioSaavn:"),CHAR(10)))</f>
        <v>#N/A</v>
      </c>
      <c r="U779" s="1" t="e">
        <f>HYPERLINK(_xlfn.TEXTBEFORE(_xlfn.TEXTAFTER(getmp3[[#This Row],[description]], "Instagram Reel:"),CHAR(10)))</f>
        <v>#N/A</v>
      </c>
    </row>
    <row r="780" spans="1:21" x14ac:dyDescent="0.3">
      <c r="A780" t="s">
        <v>11</v>
      </c>
      <c r="B780" t="s">
        <v>5516</v>
      </c>
      <c r="C780" t="s">
        <v>5517</v>
      </c>
      <c r="D780" t="s">
        <v>5515</v>
      </c>
      <c r="E780" t="s">
        <v>3731</v>
      </c>
      <c r="F780" t="s">
        <v>3953</v>
      </c>
      <c r="G780" t="s">
        <v>5519</v>
      </c>
      <c r="H780" t="s">
        <v>5520</v>
      </c>
      <c r="I780" t="s">
        <v>5521</v>
      </c>
      <c r="J780" t="str" cm="1">
        <f t="array" ref="J78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0" t="str">
        <f>_xlfn.TEXTBEFORE(getmp3[[#This Row],[Title]],{":","(","-"})</f>
        <v xml:space="preserve">Jeena Chhad Ta </v>
      </c>
      <c r="L780" t="str">
        <f>_xlfn.TEXTBEFORE(_xlfn.TEXTAFTER(getmp3[[#This Row],[description]],{"Singer:","Artist:","Singer &amp; Lyrics:","Singer/Lyrics:","Singer -"}),CHAR(10))</f>
        <v xml:space="preserve"> Sunny Dhir</v>
      </c>
      <c r="M780" t="str" cm="1">
        <f t="array" ref="M780">_xlfn.IFS(
    ISNUMBER(SEARCH("Lyricist", getmp3[[#This Row],[description]])), TRIM(_xlfn.TEXTBEFORE(_xlfn.TEXTAFTER(getmp3[[#This Row],[description]], IF(ISNUMBER(SEARCH("Lyricist -", getmp3[[#This Row],[description]])), "Lyricist -", "Lyricist:")), CHAR(10), , , 1)),
    ISNUMBER(SEARCH("Lyrics", getmp3[[#This Row],[description]])), TRIM(_xlfn.TEXTBEFORE(_xlfn.TEXTAFTER(getmp3[[#This Row],[description]], IF(ISNUMBER(SEARCH("Lyrics -", getmp3[[#This Row],[description]])), "Lyrics -", "Lyrics:")), CHAR(10), , , 1)),
    TRUE, "NILL"
)</f>
        <v>Lucky</v>
      </c>
      <c r="N780" t="e">
        <f>_xlfn.TEXTBEFORE(_xlfn.TEXTAFTER(getmp3[[#This Row],[description]],"Composer:"),CHAR(10))</f>
        <v>#N/A</v>
      </c>
      <c r="O780" t="e">
        <f>_xlfn.TEXTBEFORE(_xlfn.TEXTAFTER(getmp3[[#This Row],[description]],CHAR(10)&amp;"Music :"),CHAR(10))</f>
        <v>#N/A</v>
      </c>
      <c r="P780" t="e">
        <f>_xlfn.TEXTBEFORE(_xlfn.TEXTAFTER(getmp3[[#This Row],[description]],CHAR(10)&amp;"Video:"),CHAR(10))</f>
        <v>#N/A</v>
      </c>
      <c r="Q780" s="1" t="e">
        <f>HYPERLINK(_xlfn.TEXTBEFORE(_xlfn.TEXTAFTER(getmp3[[#This Row],[description]],"YouTube Music:"),CHAR(10)))</f>
        <v>#N/A</v>
      </c>
      <c r="R780" s="1" t="e">
        <f>HYPERLINK(_xlfn.TEXTBEFORE(_xlfn.TEXTAFTER(getmp3[[#This Row],[description]],"Spotify:"),CHAR(10)))</f>
        <v>#N/A</v>
      </c>
      <c r="S780" s="1" t="e">
        <f>HYPERLINK(_xlfn.TEXTBEFORE(_xlfn.TEXTAFTER(getmp3[[#This Row],[description]],"Apple Music:"),CHAR(10)))</f>
        <v>#N/A</v>
      </c>
      <c r="T780" s="1" t="e">
        <f>HYPERLINK(_xlfn.TEXTBEFORE(_xlfn.TEXTAFTER(getmp3[[#This Row],[description]], "JioSaavn:"),CHAR(10)))</f>
        <v>#N/A</v>
      </c>
      <c r="U780" s="1" t="e">
        <f>HYPERLINK(_xlfn.TEXTBEFORE(_xlfn.TEXTAFTER(getmp3[[#This Row],[description]], "Instagram Reel:"),CHAR(10)))</f>
        <v>#N/A</v>
      </c>
    </row>
    <row r="781" spans="1:21" x14ac:dyDescent="0.3">
      <c r="A781" t="s">
        <v>11</v>
      </c>
      <c r="B781" t="s">
        <v>5523</v>
      </c>
      <c r="C781" t="s">
        <v>5524</v>
      </c>
      <c r="D781" t="s">
        <v>5522</v>
      </c>
      <c r="E781" t="s">
        <v>3731</v>
      </c>
      <c r="F781" t="s">
        <v>49</v>
      </c>
      <c r="G781" t="s">
        <v>5526</v>
      </c>
      <c r="H781" t="s">
        <v>5527</v>
      </c>
      <c r="I781" t="s">
        <v>5528</v>
      </c>
      <c r="J781" t="str" cm="1">
        <f t="array" ref="J78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1" t="str">
        <f>_xlfn.TEXTBEFORE(getmp3[[#This Row],[Title]],{":","(","-"})</f>
        <v xml:space="preserve">JUDAA </v>
      </c>
      <c r="L781" t="str">
        <f>_xlfn.TEXTBEFORE(_xlfn.TEXTAFTER(getmp3[[#This Row],[description]],{"Singer :","Artist:","Singer &amp; Lyrics:","Singer/Lyrics:","Singer"}),CHAR(10))</f>
        <v xml:space="preserve"> Harf Cheema </v>
      </c>
      <c r="M781" t="str" cm="1">
        <f t="array" ref="M78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781" t="e">
        <f>_xlfn.TEXTBEFORE(_xlfn.TEXTAFTER(getmp3[[#This Row],[description]],"Composer:"),CHAR(10))</f>
        <v>#N/A</v>
      </c>
      <c r="O781" t="str">
        <f>_xlfn.TEXTBEFORE(_xlfn.TEXTAFTER(getmp3[[#This Row],[description]],CHAR(10)&amp;"Music :"),CHAR(10))</f>
        <v xml:space="preserve"> Sukh-E Muzical Doctorz</v>
      </c>
      <c r="P781" t="e">
        <f>_xlfn.TEXTBEFORE(_xlfn.TEXTAFTER(getmp3[[#This Row],[description]],CHAR(10)&amp;"Video:"),CHAR(10))</f>
        <v>#N/A</v>
      </c>
      <c r="Q781" s="1" t="e">
        <f>HYPERLINK(_xlfn.TEXTBEFORE(_xlfn.TEXTAFTER(getmp3[[#This Row],[description]],"YouTube Music:"),CHAR(10)))</f>
        <v>#N/A</v>
      </c>
      <c r="R781" s="1" t="e">
        <f>HYPERLINK(_xlfn.TEXTBEFORE(_xlfn.TEXTAFTER(getmp3[[#This Row],[description]],"Spotify:"),CHAR(10)))</f>
        <v>#N/A</v>
      </c>
      <c r="S781" s="1" t="e">
        <f>HYPERLINK(_xlfn.TEXTBEFORE(_xlfn.TEXTAFTER(getmp3[[#This Row],[description]],"Apple Music:"),CHAR(10)))</f>
        <v>#N/A</v>
      </c>
      <c r="T781" s="1" t="e">
        <f>HYPERLINK(_xlfn.TEXTBEFORE(_xlfn.TEXTAFTER(getmp3[[#This Row],[description]], "JioSaavn:"),CHAR(10)))</f>
        <v>#N/A</v>
      </c>
      <c r="U781" s="1" t="e">
        <f>HYPERLINK(_xlfn.TEXTBEFORE(_xlfn.TEXTAFTER(getmp3[[#This Row],[description]], "Instagram Reel:"),CHAR(10)))</f>
        <v>#N/A</v>
      </c>
    </row>
    <row r="782" spans="1:21" x14ac:dyDescent="0.3">
      <c r="A782" t="s">
        <v>11</v>
      </c>
      <c r="B782" t="s">
        <v>5530</v>
      </c>
      <c r="C782" t="s">
        <v>5531</v>
      </c>
      <c r="D782" t="s">
        <v>5529</v>
      </c>
      <c r="E782" t="s">
        <v>3731</v>
      </c>
      <c r="F782" t="s">
        <v>230</v>
      </c>
      <c r="G782" t="s">
        <v>5533</v>
      </c>
      <c r="H782" t="s">
        <v>5534</v>
      </c>
      <c r="I782" t="s">
        <v>5535</v>
      </c>
      <c r="J782" t="str" cm="1">
        <f t="array" ref="J78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2" t="str">
        <f>_xlfn.TEXTBEFORE(getmp3[[#This Row],[Title]],{":","(","-"})</f>
        <v xml:space="preserve">BHASOODI </v>
      </c>
      <c r="L782" t="str">
        <f>_xlfn.TEXTBEFORE(_xlfn.TEXTAFTER(getmp3[[#This Row],[description]],{"Singer :","Artist:","Singer &amp; Lyrics:","Singer/Lyrics:","Singer"}),CHAR(10))</f>
        <v xml:space="preserve"> Sonu Thukral</v>
      </c>
      <c r="M782" t="str" cm="1">
        <f t="array" ref="M78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Sonu Thukral &amp; Hina Khan And Share With Your Friends.</v>
      </c>
      <c r="N782" t="e">
        <f>_xlfn.TEXTBEFORE(_xlfn.TEXTAFTER(getmp3[[#This Row],[description]],"Composer:"),CHAR(10))</f>
        <v>#N/A</v>
      </c>
      <c r="O782" t="str">
        <f>_xlfn.TEXTBEFORE(_xlfn.TEXTAFTER(getmp3[[#This Row],[description]],CHAR(10)&amp;"Music :"),CHAR(10))</f>
        <v xml:space="preserve"> Preet Hundal</v>
      </c>
      <c r="P782" t="e">
        <f>_xlfn.TEXTBEFORE(_xlfn.TEXTAFTER(getmp3[[#This Row],[description]],CHAR(10)&amp;"Video:"),CHAR(10))</f>
        <v>#N/A</v>
      </c>
      <c r="Q782" s="1" t="e">
        <f>HYPERLINK(_xlfn.TEXTBEFORE(_xlfn.TEXTAFTER(getmp3[[#This Row],[description]],"YouTube Music:"),CHAR(10)))</f>
        <v>#N/A</v>
      </c>
      <c r="R782" s="1" t="e">
        <f>HYPERLINK(_xlfn.TEXTBEFORE(_xlfn.TEXTAFTER(getmp3[[#This Row],[description]],"Spotify:"),CHAR(10)))</f>
        <v>#N/A</v>
      </c>
      <c r="S782" s="1" t="e">
        <f>HYPERLINK(_xlfn.TEXTBEFORE(_xlfn.TEXTAFTER(getmp3[[#This Row],[description]],"Apple Music:"),CHAR(10)))</f>
        <v>#N/A</v>
      </c>
      <c r="T782" s="1" t="e">
        <f>HYPERLINK(_xlfn.TEXTBEFORE(_xlfn.TEXTAFTER(getmp3[[#This Row],[description]], "JioSaavn:"),CHAR(10)))</f>
        <v>#N/A</v>
      </c>
      <c r="U782" s="1" t="e">
        <f>HYPERLINK(_xlfn.TEXTBEFORE(_xlfn.TEXTAFTER(getmp3[[#This Row],[description]], "Instagram Reel:"),CHAR(10)))</f>
        <v>#N/A</v>
      </c>
    </row>
    <row r="783" spans="1:21" x14ac:dyDescent="0.3">
      <c r="A783" t="s">
        <v>11</v>
      </c>
      <c r="B783" t="s">
        <v>5537</v>
      </c>
      <c r="C783" t="s">
        <v>5538</v>
      </c>
      <c r="D783" t="s">
        <v>5536</v>
      </c>
      <c r="E783" t="s">
        <v>3731</v>
      </c>
      <c r="F783" t="s">
        <v>4917</v>
      </c>
      <c r="G783" t="s">
        <v>5540</v>
      </c>
      <c r="H783" t="s">
        <v>3629</v>
      </c>
      <c r="I783" t="s">
        <v>3342</v>
      </c>
      <c r="J783" t="str" cm="1">
        <f t="array" ref="J78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3" t="str">
        <f>_xlfn.TEXTBEFORE(getmp3[[#This Row],[Title]],{":","(","-"})</f>
        <v xml:space="preserve">JUDAA </v>
      </c>
      <c r="L783" t="str">
        <f>_xlfn.TEXTBEFORE(_xlfn.TEXTAFTER(getmp3[[#This Row],[description]],{"Singer :","Artist:","Singer &amp; Lyrics:","Singer/Lyrics:","Singer"}),CHAR(10))</f>
        <v xml:space="preserve"> Harf Cheema </v>
      </c>
      <c r="M783" t="str" cm="1">
        <f t="array" ref="M78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783" t="e">
        <f>_xlfn.TEXTBEFORE(_xlfn.TEXTAFTER(getmp3[[#This Row],[description]],"Composer:"),CHAR(10))</f>
        <v>#N/A</v>
      </c>
      <c r="O783" t="str">
        <f>_xlfn.TEXTBEFORE(_xlfn.TEXTAFTER(getmp3[[#This Row],[description]],CHAR(10)&amp;"Music :"),CHAR(10))</f>
        <v xml:space="preserve"> Sukh-E Muzical Doctorz</v>
      </c>
      <c r="P783" t="e">
        <f>_xlfn.TEXTBEFORE(_xlfn.TEXTAFTER(getmp3[[#This Row],[description]],CHAR(10)&amp;"Video:"),CHAR(10))</f>
        <v>#N/A</v>
      </c>
      <c r="Q783" s="1" t="e">
        <f>HYPERLINK(_xlfn.TEXTBEFORE(_xlfn.TEXTAFTER(getmp3[[#This Row],[description]],"YouTube Music:"),CHAR(10)))</f>
        <v>#N/A</v>
      </c>
      <c r="R783" s="1" t="e">
        <f>HYPERLINK(_xlfn.TEXTBEFORE(_xlfn.TEXTAFTER(getmp3[[#This Row],[description]],"Spotify:"),CHAR(10)))</f>
        <v>#N/A</v>
      </c>
      <c r="S783" s="1" t="e">
        <f>HYPERLINK(_xlfn.TEXTBEFORE(_xlfn.TEXTAFTER(getmp3[[#This Row],[description]],"Apple Music:"),CHAR(10)))</f>
        <v>#N/A</v>
      </c>
      <c r="T783" s="1" t="e">
        <f>HYPERLINK(_xlfn.TEXTBEFORE(_xlfn.TEXTAFTER(getmp3[[#This Row],[description]], "JioSaavn:"),CHAR(10)))</f>
        <v>#N/A</v>
      </c>
      <c r="U783" s="1" t="e">
        <f>HYPERLINK(_xlfn.TEXTBEFORE(_xlfn.TEXTAFTER(getmp3[[#This Row],[description]], "Instagram Reel:"),CHAR(10)))</f>
        <v>#N/A</v>
      </c>
    </row>
    <row r="784" spans="1:21" x14ac:dyDescent="0.3">
      <c r="A784" t="s">
        <v>11</v>
      </c>
      <c r="B784" t="s">
        <v>5542</v>
      </c>
      <c r="C784" t="s">
        <v>5543</v>
      </c>
      <c r="D784" t="s">
        <v>5541</v>
      </c>
      <c r="E784" t="s">
        <v>3731</v>
      </c>
      <c r="F784" t="s">
        <v>469</v>
      </c>
      <c r="G784" t="s">
        <v>5545</v>
      </c>
      <c r="H784" t="s">
        <v>948</v>
      </c>
      <c r="I784" t="s">
        <v>1828</v>
      </c>
      <c r="J784" t="str" cm="1">
        <f t="array" ref="J78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4" t="str">
        <f>_xlfn.TEXTBEFORE(getmp3[[#This Row],[Title]],{":","(","-"})</f>
        <v xml:space="preserve">BHASOODI </v>
      </c>
      <c r="L784" t="str">
        <f>_xlfn.TEXTBEFORE(_xlfn.TEXTAFTER(getmp3[[#This Row],[description]],{"Singer:","Artist:","Singer &amp; Lyrics:","Singer/Lyrics:","Singer -"}),CHAR(10))</f>
        <v xml:space="preserve"> SONU THUKRAL</v>
      </c>
      <c r="M784" t="str" cm="1">
        <f t="array" ref="M78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c>
      <c r="N784" t="e">
        <f>_xlfn.TEXTBEFORE(_xlfn.TEXTAFTER(getmp3[[#This Row],[description]],"Composer:"),CHAR(10))</f>
        <v>#N/A</v>
      </c>
      <c r="O784" t="e">
        <f>_xlfn.TEXTBEFORE(_xlfn.TEXTAFTER(getmp3[[#This Row],[description]],CHAR(10)&amp;"Music :"),CHAR(10))</f>
        <v>#N/A</v>
      </c>
      <c r="P784" t="e">
        <f>_xlfn.TEXTBEFORE(_xlfn.TEXTAFTER(getmp3[[#This Row],[description]],CHAR(10)&amp;"Video:"),CHAR(10))</f>
        <v>#N/A</v>
      </c>
      <c r="Q784" s="1" t="e">
        <f>HYPERLINK(_xlfn.TEXTBEFORE(_xlfn.TEXTAFTER(getmp3[[#This Row],[description]],"YouTube Music:"),CHAR(10)))</f>
        <v>#N/A</v>
      </c>
      <c r="R784" s="1" t="e">
        <f>HYPERLINK(_xlfn.TEXTBEFORE(_xlfn.TEXTAFTER(getmp3[[#This Row],[description]],"Spotify:"),CHAR(10)))</f>
        <v>#N/A</v>
      </c>
      <c r="S784" s="1" t="e">
        <f>HYPERLINK(_xlfn.TEXTBEFORE(_xlfn.TEXTAFTER(getmp3[[#This Row],[description]],"Apple Music:"),CHAR(10)))</f>
        <v>#N/A</v>
      </c>
      <c r="T784" s="1" t="e">
        <f>HYPERLINK(_xlfn.TEXTBEFORE(_xlfn.TEXTAFTER(getmp3[[#This Row],[description]], "JioSaavn:"),CHAR(10)))</f>
        <v>#N/A</v>
      </c>
      <c r="U784" s="1" t="e">
        <f>HYPERLINK(_xlfn.TEXTBEFORE(_xlfn.TEXTAFTER(getmp3[[#This Row],[description]], "Instagram Reel:"),CHAR(10)))</f>
        <v>#N/A</v>
      </c>
    </row>
    <row r="785" spans="1:21" x14ac:dyDescent="0.3">
      <c r="A785" t="s">
        <v>11</v>
      </c>
      <c r="B785" t="s">
        <v>5547</v>
      </c>
      <c r="C785" t="s">
        <v>5548</v>
      </c>
      <c r="D785" t="s">
        <v>5546</v>
      </c>
      <c r="E785" t="s">
        <v>3731</v>
      </c>
      <c r="F785" t="s">
        <v>661</v>
      </c>
      <c r="G785" t="s">
        <v>5550</v>
      </c>
      <c r="H785" t="s">
        <v>5551</v>
      </c>
      <c r="I785" t="s">
        <v>5552</v>
      </c>
      <c r="J785" t="str" cm="1">
        <f t="array" ref="J78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5" t="str">
        <f>_xlfn.TEXTBEFORE(getmp3[[#This Row],[Title]],{":","(","-"})</f>
        <v xml:space="preserve">Jatti </v>
      </c>
      <c r="L785" t="str">
        <f>_xlfn.TEXTBEFORE(_xlfn.TEXTAFTER(getmp3[[#This Row],[description]],{"Singer :","Artist:","Singer &amp; Lyrics:","Singer/Lyrics:","Singer"}),CHAR(10))</f>
        <v xml:space="preserve"> Guri </v>
      </c>
      <c r="M785" t="str" cm="1">
        <f t="array" ref="M78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85" t="e">
        <f>_xlfn.TEXTBEFORE(_xlfn.TEXTAFTER(getmp3[[#This Row],[description]],"Composer:"),CHAR(10))</f>
        <v>#N/A</v>
      </c>
      <c r="O785" t="e">
        <f>_xlfn.TEXTBEFORE(_xlfn.TEXTAFTER(getmp3[[#This Row],[description]],CHAR(10)&amp;"Music :"),CHAR(10))</f>
        <v>#N/A</v>
      </c>
      <c r="P785" t="e">
        <f>_xlfn.TEXTBEFORE(_xlfn.TEXTAFTER(getmp3[[#This Row],[description]],CHAR(10)&amp;"Video:"),CHAR(10))</f>
        <v>#N/A</v>
      </c>
      <c r="Q785" s="1" t="e">
        <f>HYPERLINK(_xlfn.TEXTBEFORE(_xlfn.TEXTAFTER(getmp3[[#This Row],[description]],"YouTube Music:"),CHAR(10)))</f>
        <v>#N/A</v>
      </c>
      <c r="R785" s="1" t="e">
        <f>HYPERLINK(_xlfn.TEXTBEFORE(_xlfn.TEXTAFTER(getmp3[[#This Row],[description]],"Spotify:"),CHAR(10)))</f>
        <v>#N/A</v>
      </c>
      <c r="S785" s="1" t="e">
        <f>HYPERLINK(_xlfn.TEXTBEFORE(_xlfn.TEXTAFTER(getmp3[[#This Row],[description]],"Apple Music:"),CHAR(10)))</f>
        <v>#N/A</v>
      </c>
      <c r="T785" s="1" t="e">
        <f>HYPERLINK(_xlfn.TEXTBEFORE(_xlfn.TEXTAFTER(getmp3[[#This Row],[description]], "JioSaavn:"),CHAR(10)))</f>
        <v>#N/A</v>
      </c>
      <c r="U785" s="1" t="e">
        <f>HYPERLINK(_xlfn.TEXTBEFORE(_xlfn.TEXTAFTER(getmp3[[#This Row],[description]], "Instagram Reel:"),CHAR(10)))</f>
        <v>#N/A</v>
      </c>
    </row>
    <row r="786" spans="1:21" x14ac:dyDescent="0.3">
      <c r="A786" t="s">
        <v>11</v>
      </c>
      <c r="B786" t="s">
        <v>5554</v>
      </c>
      <c r="C786" t="s">
        <v>5555</v>
      </c>
      <c r="D786" t="s">
        <v>5553</v>
      </c>
      <c r="E786" t="s">
        <v>3731</v>
      </c>
      <c r="F786" t="s">
        <v>129</v>
      </c>
      <c r="G786" t="s">
        <v>5557</v>
      </c>
      <c r="H786" t="s">
        <v>5558</v>
      </c>
      <c r="I786" t="s">
        <v>2725</v>
      </c>
      <c r="J786" t="str" cm="1">
        <f t="array" ref="J78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6" t="str">
        <f>_xlfn.TEXTBEFORE(getmp3[[#This Row],[Title]],{":","(","-"})</f>
        <v xml:space="preserve">Zindagi De Panne </v>
      </c>
      <c r="L786" t="e">
        <f>_xlfn.TEXTBEFORE(_xlfn.TEXTAFTER(getmp3[[#This Row],[description]],{"Singer:","Artist:","Singer &amp; Lyrics:","Singer/Lyrics:","Singer"}),CHAR(10))</f>
        <v>#N/A</v>
      </c>
      <c r="M786" t="str" cm="1">
        <f t="array" ref="M78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86" t="e">
        <f>_xlfn.TEXTBEFORE(_xlfn.TEXTAFTER(getmp3[[#This Row],[description]],"Composer:"),CHAR(10))</f>
        <v>#N/A</v>
      </c>
      <c r="O786" t="e">
        <f>_xlfn.TEXTBEFORE(_xlfn.TEXTAFTER(getmp3[[#This Row],[description]],CHAR(10)&amp;"Music :"),CHAR(10))</f>
        <v>#N/A</v>
      </c>
      <c r="P786" t="e">
        <f>_xlfn.TEXTBEFORE(_xlfn.TEXTAFTER(getmp3[[#This Row],[description]],CHAR(10)&amp;"Video:"),CHAR(10))</f>
        <v>#N/A</v>
      </c>
      <c r="Q786" s="1" t="e">
        <f>HYPERLINK(_xlfn.TEXTBEFORE(_xlfn.TEXTAFTER(getmp3[[#This Row],[description]],"YouTube Music:"),CHAR(10)))</f>
        <v>#N/A</v>
      </c>
      <c r="R786" s="1" t="e">
        <f>HYPERLINK(_xlfn.TEXTBEFORE(_xlfn.TEXTAFTER(getmp3[[#This Row],[description]],"Spotify:"),CHAR(10)))</f>
        <v>#N/A</v>
      </c>
      <c r="S786" s="1" t="e">
        <f>HYPERLINK(_xlfn.TEXTBEFORE(_xlfn.TEXTAFTER(getmp3[[#This Row],[description]],"Apple Music:"),CHAR(10)))</f>
        <v>#N/A</v>
      </c>
      <c r="T786" s="1" t="e">
        <f>HYPERLINK(_xlfn.TEXTBEFORE(_xlfn.TEXTAFTER(getmp3[[#This Row],[description]], "JioSaavn:"),CHAR(10)))</f>
        <v>#N/A</v>
      </c>
      <c r="U786" s="1" t="e">
        <f>HYPERLINK(_xlfn.TEXTBEFORE(_xlfn.TEXTAFTER(getmp3[[#This Row],[description]], "Instagram Reel:"),CHAR(10)))</f>
        <v>#N/A</v>
      </c>
    </row>
    <row r="787" spans="1:21" x14ac:dyDescent="0.3">
      <c r="A787" t="s">
        <v>11</v>
      </c>
      <c r="B787" t="s">
        <v>5560</v>
      </c>
      <c r="C787" t="s">
        <v>5561</v>
      </c>
      <c r="D787" t="s">
        <v>5559</v>
      </c>
      <c r="E787" t="s">
        <v>3731</v>
      </c>
      <c r="F787" t="s">
        <v>3241</v>
      </c>
      <c r="G787" t="s">
        <v>5563</v>
      </c>
      <c r="H787" t="s">
        <v>5564</v>
      </c>
      <c r="I787" t="s">
        <v>5565</v>
      </c>
      <c r="J787" t="str" cm="1">
        <f t="array" ref="J78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7" t="str">
        <f>_xlfn.TEXTBEFORE(getmp3[[#This Row],[Title]],{":","(","-"})</f>
        <v xml:space="preserve">Dear Mom </v>
      </c>
      <c r="L787" t="str">
        <f>_xlfn.TEXTBEFORE(_xlfn.TEXTAFTER(getmp3[[#This Row],[description]],{"Singer:","Artist:","Singer &amp; Lyrics:","Singer/Lyrics:","Singer -"}),CHAR(10))</f>
        <v xml:space="preserve"> WIGGI</v>
      </c>
      <c r="M787" t="str" cm="1">
        <f t="array" ref="M78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WIGGI, G. Sidhu, Akal Inder, Satwinder Singh</v>
      </c>
      <c r="N787" t="e">
        <f>_xlfn.TEXTBEFORE(_xlfn.TEXTAFTER(getmp3[[#This Row],[description]],"Composer:"),CHAR(10))</f>
        <v>#N/A</v>
      </c>
      <c r="O787" t="e">
        <f>_xlfn.TEXTBEFORE(_xlfn.TEXTAFTER(getmp3[[#This Row],[description]],CHAR(10)&amp;"Music :"),CHAR(10))</f>
        <v>#N/A</v>
      </c>
      <c r="P787" t="e">
        <f>_xlfn.TEXTBEFORE(_xlfn.TEXTAFTER(getmp3[[#This Row],[description]],CHAR(10)&amp;"Video:"),CHAR(10))</f>
        <v>#N/A</v>
      </c>
      <c r="Q787" s="1" t="e">
        <f>HYPERLINK(_xlfn.TEXTBEFORE(_xlfn.TEXTAFTER(getmp3[[#This Row],[description]],"YouTube Music:"),CHAR(10)))</f>
        <v>#N/A</v>
      </c>
      <c r="R787" s="1" t="e">
        <f>HYPERLINK(_xlfn.TEXTBEFORE(_xlfn.TEXTAFTER(getmp3[[#This Row],[description]],"Spotify:"),CHAR(10)))</f>
        <v>#N/A</v>
      </c>
      <c r="S787" s="1" t="e">
        <f>HYPERLINK(_xlfn.TEXTBEFORE(_xlfn.TEXTAFTER(getmp3[[#This Row],[description]],"Apple Music:"),CHAR(10)))</f>
        <v>#N/A</v>
      </c>
      <c r="T787" s="1" t="e">
        <f>HYPERLINK(_xlfn.TEXTBEFORE(_xlfn.TEXTAFTER(getmp3[[#This Row],[description]], "JioSaavn:"),CHAR(10)))</f>
        <v>#N/A</v>
      </c>
      <c r="U787" s="1" t="e">
        <f>HYPERLINK(_xlfn.TEXTBEFORE(_xlfn.TEXTAFTER(getmp3[[#This Row],[description]], "Instagram Reel:"),CHAR(10)))</f>
        <v>#N/A</v>
      </c>
    </row>
    <row r="788" spans="1:21" x14ac:dyDescent="0.3">
      <c r="A788" t="s">
        <v>11</v>
      </c>
      <c r="B788" t="s">
        <v>5567</v>
      </c>
      <c r="C788" t="s">
        <v>5568</v>
      </c>
      <c r="D788" t="s">
        <v>5566</v>
      </c>
      <c r="E788" t="s">
        <v>3731</v>
      </c>
      <c r="F788" t="s">
        <v>5570</v>
      </c>
      <c r="G788" t="s">
        <v>5571</v>
      </c>
      <c r="H788" t="s">
        <v>5572</v>
      </c>
      <c r="I788" t="s">
        <v>5573</v>
      </c>
      <c r="J788" t="str" cm="1">
        <f t="array" ref="J78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8" t="str">
        <f>_xlfn.TEXTBEFORE(getmp3[[#This Row],[Title]],{":","(","-"})</f>
        <v xml:space="preserve">GURI </v>
      </c>
      <c r="L788" t="e">
        <f>_xlfn.TEXTBEFORE(_xlfn.TEXTAFTER(getmp3[[#This Row],[description]],{"Singer:","Artist:","Singer &amp; Lyrics:","Singer/Lyrics:","Singer"}),CHAR(10))</f>
        <v>#N/A</v>
      </c>
      <c r="M788" t="str" cm="1">
        <f t="array" ref="M78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788" t="e">
        <f>_xlfn.TEXTBEFORE(_xlfn.TEXTAFTER(getmp3[[#This Row],[description]],"Composer:"),CHAR(10))</f>
        <v>#N/A</v>
      </c>
      <c r="O788" t="e">
        <f>_xlfn.TEXTBEFORE(_xlfn.TEXTAFTER(getmp3[[#This Row],[description]],CHAR(10)&amp;"Music :"),CHAR(10))</f>
        <v>#N/A</v>
      </c>
      <c r="P788" t="e">
        <f>_xlfn.TEXTBEFORE(_xlfn.TEXTAFTER(getmp3[[#This Row],[description]],CHAR(10)&amp;"Video:"),CHAR(10))</f>
        <v>#N/A</v>
      </c>
      <c r="Q788" s="1" t="e">
        <f>HYPERLINK(_xlfn.TEXTBEFORE(_xlfn.TEXTAFTER(getmp3[[#This Row],[description]],"YouTube Music:"),CHAR(10)))</f>
        <v>#N/A</v>
      </c>
      <c r="R788" s="1" t="e">
        <f>HYPERLINK(_xlfn.TEXTBEFORE(_xlfn.TEXTAFTER(getmp3[[#This Row],[description]],"Spotify:"),CHAR(10)))</f>
        <v>#N/A</v>
      </c>
      <c r="S788" s="1" t="e">
        <f>HYPERLINK(_xlfn.TEXTBEFORE(_xlfn.TEXTAFTER(getmp3[[#This Row],[description]],"Apple Music:"),CHAR(10)))</f>
        <v>#N/A</v>
      </c>
      <c r="T788" s="1" t="e">
        <f>HYPERLINK(_xlfn.TEXTBEFORE(_xlfn.TEXTAFTER(getmp3[[#This Row],[description]], "JioSaavn:"),CHAR(10)))</f>
        <v>#N/A</v>
      </c>
      <c r="U788" s="1" t="e">
        <f>HYPERLINK(_xlfn.TEXTBEFORE(_xlfn.TEXTAFTER(getmp3[[#This Row],[description]], "Instagram Reel:"),CHAR(10)))</f>
        <v>#N/A</v>
      </c>
    </row>
    <row r="789" spans="1:21" hidden="1" x14ac:dyDescent="0.3">
      <c r="A789" t="s">
        <v>11</v>
      </c>
      <c r="B789" t="s">
        <v>5575</v>
      </c>
      <c r="C789" t="s">
        <v>5576</v>
      </c>
      <c r="D789" t="s">
        <v>5574</v>
      </c>
      <c r="E789" t="s">
        <v>3731</v>
      </c>
      <c r="F789" t="s">
        <v>246</v>
      </c>
      <c r="G789" t="s">
        <v>5578</v>
      </c>
      <c r="H789" t="s">
        <v>5579</v>
      </c>
      <c r="I789" t="s">
        <v>5580</v>
      </c>
      <c r="J789" t="str" cm="1">
        <f t="array" ref="J78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89" t="str">
        <f>_xlfn.TEXTBEFORE(getmp3[[#This Row],[Title]],{":","(","-"})</f>
        <v xml:space="preserve">Prada </v>
      </c>
      <c r="L789" t="str">
        <f>_xlfn.TEXTBEFORE(_xlfn.TEXTAFTER(getmp3[[#This Row],[description]],{"Singer:","Artist:","Singer &amp; Lyrics:","Singer/Lyrics:","Singer"}),CHAR(10))</f>
        <v xml:space="preserve"> Jass Manak</v>
      </c>
      <c r="M789" t="str" cm="1">
        <f t="array" ref="M78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89" t="str">
        <f>_xlfn.TEXTBEFORE(_xlfn.TEXTAFTER(getmp3[[#This Row],[description]],"Composer:"),CHAR(10))</f>
        <v xml:space="preserve"> Jass Manak</v>
      </c>
      <c r="O789" t="str">
        <f>_xlfn.TEXTBEFORE(_xlfn.TEXTAFTER(getmp3[[#This Row],[description]],CHAR(10)&amp;"Music:"),CHAR(10))</f>
        <v xml:space="preserve"> Ar Deep</v>
      </c>
      <c r="P789" t="e">
        <f>_xlfn.TEXTBEFORE(_xlfn.TEXTAFTER(getmp3[[#This Row],[description]],CHAR(10)&amp;"Video:"),CHAR(10))</f>
        <v>#N/A</v>
      </c>
      <c r="Q789" s="1" t="e">
        <f>HYPERLINK(_xlfn.TEXTBEFORE(_xlfn.TEXTAFTER(getmp3[[#This Row],[description]],"YouTube Music:"),CHAR(10)))</f>
        <v>#N/A</v>
      </c>
      <c r="R789" s="1" t="str">
        <f>HYPERLINK(_xlfn.TEXTBEFORE(_xlfn.TEXTAFTER(getmp3[[#This Row],[description]],"Spotify:"),CHAR(10)))</f>
        <v xml:space="preserve"> http://bit.ly/3ZKrr2y</v>
      </c>
      <c r="S789" s="1" t="str">
        <f>HYPERLINK(_xlfn.TEXTBEFORE(_xlfn.TEXTAFTER(getmp3[[#This Row],[description]],"Apple Music:"),CHAR(10)))</f>
        <v xml:space="preserve"> http://bit.ly/437XQTB</v>
      </c>
      <c r="T789" s="1" t="e">
        <f>HYPERLINK(_xlfn.TEXTBEFORE(_xlfn.TEXTAFTER(getmp3[[#This Row],[description]], "JioSaavn:"),CHAR(10)))</f>
        <v>#N/A</v>
      </c>
      <c r="U789" s="1" t="e">
        <f>HYPERLINK(_xlfn.TEXTBEFORE(_xlfn.TEXTAFTER(getmp3[[#This Row],[description]], "Instagram Reel:"),CHAR(10)))</f>
        <v>#N/A</v>
      </c>
    </row>
    <row r="790" spans="1:21" x14ac:dyDescent="0.3">
      <c r="A790" t="s">
        <v>11</v>
      </c>
      <c r="B790" t="s">
        <v>5582</v>
      </c>
      <c r="C790" t="s">
        <v>5583</v>
      </c>
      <c r="D790" t="s">
        <v>5581</v>
      </c>
      <c r="E790" t="s">
        <v>3731</v>
      </c>
      <c r="F790" t="s">
        <v>554</v>
      </c>
      <c r="G790" t="s">
        <v>5585</v>
      </c>
      <c r="H790" t="s">
        <v>5586</v>
      </c>
      <c r="I790" t="s">
        <v>2233</v>
      </c>
      <c r="J790" t="str" cm="1">
        <f t="array" ref="J79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0" t="str">
        <f>_xlfn.TEXTBEFORE(getmp3[[#This Row],[Title]],{":","(","-"})</f>
        <v xml:space="preserve">MULAQAATAAN </v>
      </c>
      <c r="L790" t="str">
        <f>_xlfn.TEXTBEFORE(_xlfn.TEXTAFTER(getmp3[[#This Row],[description]],{"Singer  : ","Artist:","Singer &amp; Lyrics:","Singer/Lyrics:","Singer"}),CHAR(10))</f>
        <v xml:space="preserve"> ROCKY</v>
      </c>
      <c r="M790" t="str" cm="1">
        <f t="array" ref="M79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BAAZ GILL</v>
      </c>
      <c r="N790" t="e">
        <f>_xlfn.TEXTBEFORE(_xlfn.TEXTAFTER(getmp3[[#This Row],[description]],"Composer:"),CHAR(10))</f>
        <v>#N/A</v>
      </c>
      <c r="O790" t="e">
        <f>_xlfn.TEXTBEFORE(_xlfn.TEXTAFTER(getmp3[[#This Row],[description]],CHAR(10)&amp;"Music :"),CHAR(10))</f>
        <v>#N/A</v>
      </c>
      <c r="P790" t="e">
        <f>_xlfn.TEXTBEFORE(_xlfn.TEXTAFTER(getmp3[[#This Row],[description]],CHAR(10)&amp;"Video:"),CHAR(10))</f>
        <v>#N/A</v>
      </c>
      <c r="Q790" s="1" t="e">
        <f>HYPERLINK(_xlfn.TEXTBEFORE(_xlfn.TEXTAFTER(getmp3[[#This Row],[description]],"YouTube Music:"),CHAR(10)))</f>
        <v>#N/A</v>
      </c>
      <c r="R790" s="1" t="e">
        <f>HYPERLINK(_xlfn.TEXTBEFORE(_xlfn.TEXTAFTER(getmp3[[#This Row],[description]],"Spotify:"),CHAR(10)))</f>
        <v>#N/A</v>
      </c>
      <c r="S790" s="1" t="e">
        <f>HYPERLINK(_xlfn.TEXTBEFORE(_xlfn.TEXTAFTER(getmp3[[#This Row],[description]],"Apple Music:"),CHAR(10)))</f>
        <v>#N/A</v>
      </c>
      <c r="T790" s="1" t="e">
        <f>HYPERLINK(_xlfn.TEXTBEFORE(_xlfn.TEXTAFTER(getmp3[[#This Row],[description]], "JioSaavn:"),CHAR(10)))</f>
        <v>#N/A</v>
      </c>
      <c r="U790" s="1" t="e">
        <f>HYPERLINK(_xlfn.TEXTBEFORE(_xlfn.TEXTAFTER(getmp3[[#This Row],[description]], "Instagram Reel:"),CHAR(10)))</f>
        <v>#N/A</v>
      </c>
    </row>
    <row r="791" spans="1:21" x14ac:dyDescent="0.3">
      <c r="A791" t="s">
        <v>11</v>
      </c>
      <c r="B791" t="s">
        <v>5588</v>
      </c>
      <c r="C791" t="s">
        <v>5589</v>
      </c>
      <c r="D791" t="s">
        <v>5587</v>
      </c>
      <c r="E791" t="s">
        <v>3731</v>
      </c>
      <c r="F791" t="s">
        <v>353</v>
      </c>
      <c r="G791" t="s">
        <v>5591</v>
      </c>
      <c r="H791" t="s">
        <v>5592</v>
      </c>
      <c r="I791" t="s">
        <v>5593</v>
      </c>
      <c r="J791" t="str" cm="1">
        <f t="array" ref="J79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1" t="str">
        <f>_xlfn.TEXTBEFORE(getmp3[[#This Row],[Title]],{":","(","-"})</f>
        <v xml:space="preserve">JAAN </v>
      </c>
      <c r="L791" t="str">
        <f>_xlfn.TEXTBEFORE(_xlfn.TEXTAFTER(getmp3[[#This Row],[description]],{"Singer :","Artist:","Singer &amp; Lyrics:","Singer/Lyrics:","Singer -"}),CHAR(10))</f>
        <v xml:space="preserve"> GURI</v>
      </c>
      <c r="M791" t="str" cm="1">
        <f t="array" ref="M79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AVTAR DHALIWAL</v>
      </c>
      <c r="N791" t="e">
        <f>_xlfn.TEXTBEFORE(_xlfn.TEXTAFTER(getmp3[[#This Row],[description]],"Composer:"),CHAR(10))</f>
        <v>#N/A</v>
      </c>
      <c r="O791" t="e">
        <f>_xlfn.TEXTBEFORE(_xlfn.TEXTAFTER(getmp3[[#This Row],[description]],CHAR(10)&amp;"Music :"),CHAR(10))</f>
        <v>#N/A</v>
      </c>
      <c r="P791" t="e">
        <f>_xlfn.TEXTBEFORE(_xlfn.TEXTAFTER(getmp3[[#This Row],[description]],CHAR(10)&amp;"Video:"),CHAR(10))</f>
        <v>#N/A</v>
      </c>
      <c r="Q791" s="1" t="e">
        <f>HYPERLINK(_xlfn.TEXTBEFORE(_xlfn.TEXTAFTER(getmp3[[#This Row],[description]],"YouTube Music:"),CHAR(10)))</f>
        <v>#N/A</v>
      </c>
      <c r="R791" s="1" t="e">
        <f>HYPERLINK(_xlfn.TEXTBEFORE(_xlfn.TEXTAFTER(getmp3[[#This Row],[description]],"Spotify:"),CHAR(10)))</f>
        <v>#N/A</v>
      </c>
      <c r="S791" s="1" t="e">
        <f>HYPERLINK(_xlfn.TEXTBEFORE(_xlfn.TEXTAFTER(getmp3[[#This Row],[description]],"Apple Music:"),CHAR(10)))</f>
        <v>#N/A</v>
      </c>
      <c r="T791" s="1" t="e">
        <f>HYPERLINK(_xlfn.TEXTBEFORE(_xlfn.TEXTAFTER(getmp3[[#This Row],[description]], "JioSaavn:"),CHAR(10)))</f>
        <v>#N/A</v>
      </c>
      <c r="U791" s="1" t="e">
        <f>HYPERLINK(_xlfn.TEXTBEFORE(_xlfn.TEXTAFTER(getmp3[[#This Row],[description]], "Instagram Reel:"),CHAR(10)))</f>
        <v>#N/A</v>
      </c>
    </row>
    <row r="792" spans="1:21" x14ac:dyDescent="0.3">
      <c r="A792" t="s">
        <v>11</v>
      </c>
      <c r="B792" t="s">
        <v>5595</v>
      </c>
      <c r="C792" t="s">
        <v>5596</v>
      </c>
      <c r="D792" t="s">
        <v>5594</v>
      </c>
      <c r="E792" t="s">
        <v>3731</v>
      </c>
      <c r="F792" t="s">
        <v>41</v>
      </c>
      <c r="G792" t="s">
        <v>5598</v>
      </c>
      <c r="H792" t="s">
        <v>5599</v>
      </c>
      <c r="I792" t="s">
        <v>5600</v>
      </c>
      <c r="J792" t="str" cm="1">
        <f t="array" ref="J79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2" t="str">
        <f>_xlfn.TEXTBEFORE(getmp3[[#This Row],[Title]],{":","(","-"})</f>
        <v xml:space="preserve">TERI MERI </v>
      </c>
      <c r="L792" t="str">
        <f>_xlfn.TEXTBEFORE(_xlfn.TEXTAFTER(getmp3[[#This Row],[description]],{"Singer:","Artist:","Singer &amp; Lyrics:","Singer/Lyrics:","Singer -"}),CHAR(10))</f>
        <v xml:space="preserve"> GURI</v>
      </c>
      <c r="M792" t="str" cm="1">
        <f t="array" ref="M79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v>
      </c>
      <c r="N792" t="e">
        <f>_xlfn.TEXTBEFORE(_xlfn.TEXTAFTER(getmp3[[#This Row],[description]],"Composer:"),CHAR(10))</f>
        <v>#N/A</v>
      </c>
      <c r="O792" t="e">
        <f>_xlfn.TEXTBEFORE(_xlfn.TEXTAFTER(getmp3[[#This Row],[description]],CHAR(10)&amp;"Music :"),CHAR(10))</f>
        <v>#N/A</v>
      </c>
      <c r="P792" t="e">
        <f>_xlfn.TEXTBEFORE(_xlfn.TEXTAFTER(getmp3[[#This Row],[description]],CHAR(10)&amp;"Video:"),CHAR(10))</f>
        <v>#N/A</v>
      </c>
      <c r="Q792" s="1" t="e">
        <f>HYPERLINK(_xlfn.TEXTBEFORE(_xlfn.TEXTAFTER(getmp3[[#This Row],[description]],"YouTube Music:"),CHAR(10)))</f>
        <v>#N/A</v>
      </c>
      <c r="R792" s="1" t="e">
        <f>HYPERLINK(_xlfn.TEXTBEFORE(_xlfn.TEXTAFTER(getmp3[[#This Row],[description]],"Spotify:"),CHAR(10)))</f>
        <v>#N/A</v>
      </c>
      <c r="S792" s="1" t="e">
        <f>HYPERLINK(_xlfn.TEXTBEFORE(_xlfn.TEXTAFTER(getmp3[[#This Row],[description]],"Apple Music:"),CHAR(10)))</f>
        <v>#N/A</v>
      </c>
      <c r="T792" s="1" t="e">
        <f>HYPERLINK(_xlfn.TEXTBEFORE(_xlfn.TEXTAFTER(getmp3[[#This Row],[description]], "JioSaavn:"),CHAR(10)))</f>
        <v>#N/A</v>
      </c>
      <c r="U792" s="1" t="e">
        <f>HYPERLINK(_xlfn.TEXTBEFORE(_xlfn.TEXTAFTER(getmp3[[#This Row],[description]], "Instagram Reel:"),CHAR(10)))</f>
        <v>#N/A</v>
      </c>
    </row>
    <row r="793" spans="1:21" x14ac:dyDescent="0.3">
      <c r="A793" t="s">
        <v>11</v>
      </c>
      <c r="B793" t="s">
        <v>5602</v>
      </c>
      <c r="C793" t="s">
        <v>5603</v>
      </c>
      <c r="D793" t="s">
        <v>5601</v>
      </c>
      <c r="E793" t="s">
        <v>3731</v>
      </c>
      <c r="F793" t="s">
        <v>1491</v>
      </c>
      <c r="G793" t="s">
        <v>5605</v>
      </c>
      <c r="H793" t="s">
        <v>5606</v>
      </c>
      <c r="I793" t="s">
        <v>5607</v>
      </c>
      <c r="J793" t="str" cm="1">
        <f t="array" ref="J79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3" t="str">
        <f>_xlfn.TEXTBEFORE(getmp3[[#This Row],[Title]],{":","(","-"})</f>
        <v xml:space="preserve">HANJU </v>
      </c>
      <c r="L793" t="str">
        <f>_xlfn.TEXTBEFORE(_xlfn.TEXTAFTER(getmp3[[#This Row],[description]],{"Singer:","Artist:","Singer &amp; Lyrics:","Singer/Lyrics:","Singer -"}),CHAR(10))</f>
        <v xml:space="preserve"> GURI</v>
      </c>
      <c r="M793" t="str" cm="1">
        <f t="array" ref="M79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Avtar Dhaliwal</v>
      </c>
      <c r="N793" t="e">
        <f>_xlfn.TEXTBEFORE(_xlfn.TEXTAFTER(getmp3[[#This Row],[description]],"Composer:"),CHAR(10))</f>
        <v>#N/A</v>
      </c>
      <c r="O793" t="e">
        <f>_xlfn.TEXTBEFORE(_xlfn.TEXTAFTER(getmp3[[#This Row],[description]],CHAR(10)&amp;"Music :"),CHAR(10))</f>
        <v>#N/A</v>
      </c>
      <c r="P793" t="e">
        <f>_xlfn.TEXTBEFORE(_xlfn.TEXTAFTER(getmp3[[#This Row],[description]],CHAR(10)&amp;"Video:"),CHAR(10))</f>
        <v>#N/A</v>
      </c>
      <c r="Q793" s="1" t="e">
        <f>HYPERLINK(_xlfn.TEXTBEFORE(_xlfn.TEXTAFTER(getmp3[[#This Row],[description]],"YouTube Music:"),CHAR(10)))</f>
        <v>#N/A</v>
      </c>
      <c r="R793" s="1" t="e">
        <f>HYPERLINK(_xlfn.TEXTBEFORE(_xlfn.TEXTAFTER(getmp3[[#This Row],[description]],"Spotify:"),CHAR(10)))</f>
        <v>#N/A</v>
      </c>
      <c r="S793" s="1" t="e">
        <f>HYPERLINK(_xlfn.TEXTBEFORE(_xlfn.TEXTAFTER(getmp3[[#This Row],[description]],"Apple Music:"),CHAR(10)))</f>
        <v>#N/A</v>
      </c>
      <c r="T793" s="1" t="e">
        <f>HYPERLINK(_xlfn.TEXTBEFORE(_xlfn.TEXTAFTER(getmp3[[#This Row],[description]], "JioSaavn:"),CHAR(10)))</f>
        <v>#N/A</v>
      </c>
      <c r="U793" s="1" t="e">
        <f>HYPERLINK(_xlfn.TEXTBEFORE(_xlfn.TEXTAFTER(getmp3[[#This Row],[description]], "Instagram Reel:"),CHAR(10)))</f>
        <v>#N/A</v>
      </c>
    </row>
    <row r="794" spans="1:21" x14ac:dyDescent="0.3">
      <c r="A794" t="s">
        <v>11</v>
      </c>
      <c r="B794" t="s">
        <v>5609</v>
      </c>
      <c r="C794" t="s">
        <v>5610</v>
      </c>
      <c r="D794" t="s">
        <v>5608</v>
      </c>
      <c r="E794" t="s">
        <v>3731</v>
      </c>
      <c r="F794" t="s">
        <v>2852</v>
      </c>
      <c r="G794" t="s">
        <v>5612</v>
      </c>
      <c r="H794" t="s">
        <v>5613</v>
      </c>
      <c r="I794" t="s">
        <v>5614</v>
      </c>
      <c r="J794" t="str" cm="1">
        <f t="array" ref="J79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4" t="str">
        <f>_xlfn.TEXTBEFORE(getmp3[[#This Row],[Title]],{":","(","-"})</f>
        <v xml:space="preserve">Zindagi De Panne </v>
      </c>
      <c r="L794" t="str">
        <f>_xlfn.TEXTBEFORE(_xlfn.TEXTAFTER(getmp3[[#This Row],[description]],{"Singer :","Artist:","Singer &amp; Lyrics:","Singer/Lyrics:","Singer"}),CHAR(10))</f>
        <v xml:space="preserve"> CHETAN</v>
      </c>
      <c r="M794" t="str" cm="1">
        <f t="array" ref="M79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RAAS</v>
      </c>
      <c r="N794" t="e">
        <f>_xlfn.TEXTBEFORE(_xlfn.TEXTAFTER(getmp3[[#This Row],[description]],"Composer:"),CHAR(10))</f>
        <v>#N/A</v>
      </c>
      <c r="O794" t="str">
        <f>_xlfn.TEXTBEFORE(_xlfn.TEXTAFTER(getmp3[[#This Row],[description]],CHAR(10)&amp;"Music :"),CHAR(10))</f>
        <v xml:space="preserve"> JOHNY VICK</v>
      </c>
      <c r="P794" t="e">
        <f>_xlfn.TEXTBEFORE(_xlfn.TEXTAFTER(getmp3[[#This Row],[description]],CHAR(10)&amp;"Video:"),CHAR(10))</f>
        <v>#N/A</v>
      </c>
      <c r="Q794" s="1" t="e">
        <f>HYPERLINK(_xlfn.TEXTBEFORE(_xlfn.TEXTAFTER(getmp3[[#This Row],[description]],"YouTube Music:"),CHAR(10)))</f>
        <v>#N/A</v>
      </c>
      <c r="R794" s="1" t="e">
        <f>HYPERLINK(_xlfn.TEXTBEFORE(_xlfn.TEXTAFTER(getmp3[[#This Row],[description]],"Spotify:"),CHAR(10)))</f>
        <v>#N/A</v>
      </c>
      <c r="S794" s="1" t="e">
        <f>HYPERLINK(_xlfn.TEXTBEFORE(_xlfn.TEXTAFTER(getmp3[[#This Row],[description]],"Apple Music:"),CHAR(10)))</f>
        <v>#N/A</v>
      </c>
      <c r="T794" s="1" t="e">
        <f>HYPERLINK(_xlfn.TEXTBEFORE(_xlfn.TEXTAFTER(getmp3[[#This Row],[description]], "JioSaavn:"),CHAR(10)))</f>
        <v>#N/A</v>
      </c>
      <c r="U794" s="1" t="e">
        <f>HYPERLINK(_xlfn.TEXTBEFORE(_xlfn.TEXTAFTER(getmp3[[#This Row],[description]], "Instagram Reel:"),CHAR(10)))</f>
        <v>#N/A</v>
      </c>
    </row>
    <row r="795" spans="1:21" x14ac:dyDescent="0.3">
      <c r="A795" t="s">
        <v>11</v>
      </c>
      <c r="B795" t="s">
        <v>5616</v>
      </c>
      <c r="C795" t="s">
        <v>5617</v>
      </c>
      <c r="D795" t="s">
        <v>5615</v>
      </c>
      <c r="E795" t="s">
        <v>3731</v>
      </c>
      <c r="F795" t="s">
        <v>3325</v>
      </c>
      <c r="G795" t="s">
        <v>5619</v>
      </c>
      <c r="H795" t="s">
        <v>5620</v>
      </c>
      <c r="I795" t="s">
        <v>5621</v>
      </c>
      <c r="J795" t="str" cm="1">
        <f t="array" ref="J79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5" t="str">
        <f>_xlfn.TEXTBEFORE(getmp3[[#This Row],[Title]],{":","(","-"})</f>
        <v xml:space="preserve">SUIT PUNJABI </v>
      </c>
      <c r="L795" t="str">
        <f>_xlfn.TEXTBEFORE(_xlfn.TEXTAFTER(getmp3[[#This Row],[description]],{"Singer :- ","Artist:","Singer &amp; Lyrics:","Singer/Lyrics:","Singer"}),CHAR(10))</f>
        <v xml:space="preserve">JASS MANAK </v>
      </c>
      <c r="M795" t="str" cm="1">
        <f t="array" ref="M79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AVY DHALIWAL</v>
      </c>
      <c r="N795" t="e">
        <f>_xlfn.TEXTBEFORE(_xlfn.TEXTAFTER(getmp3[[#This Row],[description]],"Composer:"),CHAR(10))</f>
        <v>#N/A</v>
      </c>
      <c r="O795" t="e">
        <f>_xlfn.TEXTBEFORE(_xlfn.TEXTAFTER(getmp3[[#This Row],[description]],CHAR(10)&amp;"Music :"),CHAR(10))</f>
        <v>#N/A</v>
      </c>
      <c r="P795" t="e">
        <f>_xlfn.TEXTBEFORE(_xlfn.TEXTAFTER(getmp3[[#This Row],[description]],CHAR(10)&amp;"Video:"),CHAR(10))</f>
        <v>#N/A</v>
      </c>
      <c r="Q795" s="1" t="e">
        <f>HYPERLINK(_xlfn.TEXTBEFORE(_xlfn.TEXTAFTER(getmp3[[#This Row],[description]],"YouTube Music:"),CHAR(10)))</f>
        <v>#N/A</v>
      </c>
      <c r="R795" s="1" t="e">
        <f>HYPERLINK(_xlfn.TEXTBEFORE(_xlfn.TEXTAFTER(getmp3[[#This Row],[description]],"Spotify:"),CHAR(10)))</f>
        <v>#N/A</v>
      </c>
      <c r="S795" s="1" t="e">
        <f>HYPERLINK(_xlfn.TEXTBEFORE(_xlfn.TEXTAFTER(getmp3[[#This Row],[description]],"Apple Music:"),CHAR(10)))</f>
        <v>#N/A</v>
      </c>
      <c r="T795" s="1" t="e">
        <f>HYPERLINK(_xlfn.TEXTBEFORE(_xlfn.TEXTAFTER(getmp3[[#This Row],[description]], "JioSaavn:"),CHAR(10)))</f>
        <v>#N/A</v>
      </c>
      <c r="U795" s="1" t="e">
        <f>HYPERLINK(_xlfn.TEXTBEFORE(_xlfn.TEXTAFTER(getmp3[[#This Row],[description]], "Instagram Reel:"),CHAR(10)))</f>
        <v>#N/A</v>
      </c>
    </row>
    <row r="796" spans="1:21" x14ac:dyDescent="0.3">
      <c r="A796" t="s">
        <v>11</v>
      </c>
      <c r="B796" t="s">
        <v>5623</v>
      </c>
      <c r="C796" t="s">
        <v>5624</v>
      </c>
      <c r="D796" t="s">
        <v>5622</v>
      </c>
      <c r="E796" t="s">
        <v>3731</v>
      </c>
      <c r="F796" t="s">
        <v>1713</v>
      </c>
      <c r="G796" t="s">
        <v>5626</v>
      </c>
      <c r="H796" t="s">
        <v>5627</v>
      </c>
      <c r="I796" t="s">
        <v>5628</v>
      </c>
      <c r="J796" t="str" cm="1">
        <f t="array" ref="J79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6" t="str">
        <f>_xlfn.TEXTBEFORE(getmp3[[#This Row],[Title]],{":","(","-"})</f>
        <v xml:space="preserve">JASS MANAK </v>
      </c>
      <c r="L796" t="str" cm="1">
        <f t="array" ref="L796">_xlfn.TEXTBEFORE(_xlfn.TEXTAFTER(getmp3[[#This Row],[description]],CHAR(10)&amp;{"Singer  : ","Artist:","Singer &amp; Lyrics:","Singer/Lyrics:","Singer"}),CHAR(10))</f>
        <v xml:space="preserve"> JASS MANAK</v>
      </c>
      <c r="M796" t="str" cm="1">
        <f t="array" ref="M79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KULAR</v>
      </c>
      <c r="N796" t="e">
        <f>_xlfn.TEXTBEFORE(_xlfn.TEXTAFTER(getmp3[[#This Row],[description]],"Composer:"),CHAR(10))</f>
        <v>#N/A</v>
      </c>
      <c r="O796" t="e">
        <f>_xlfn.TEXTBEFORE(_xlfn.TEXTAFTER(getmp3[[#This Row],[description]],CHAR(10)&amp;"Music :"),CHAR(10))</f>
        <v>#N/A</v>
      </c>
      <c r="P796" t="e">
        <f>_xlfn.TEXTBEFORE(_xlfn.TEXTAFTER(getmp3[[#This Row],[description]],CHAR(10)&amp;"Video:"),CHAR(10))</f>
        <v>#N/A</v>
      </c>
      <c r="Q796" s="1" t="e">
        <f>HYPERLINK(_xlfn.TEXTBEFORE(_xlfn.TEXTAFTER(getmp3[[#This Row],[description]],"YouTube Music:"),CHAR(10)))</f>
        <v>#N/A</v>
      </c>
      <c r="R796" s="1" t="e">
        <f>HYPERLINK(_xlfn.TEXTBEFORE(_xlfn.TEXTAFTER(getmp3[[#This Row],[description]],"Spotify:"),CHAR(10)))</f>
        <v>#N/A</v>
      </c>
      <c r="S796" s="1" t="e">
        <f>HYPERLINK(_xlfn.TEXTBEFORE(_xlfn.TEXTAFTER(getmp3[[#This Row],[description]],"Apple Music:"),CHAR(10)))</f>
        <v>#N/A</v>
      </c>
      <c r="T796" s="1" t="e">
        <f>HYPERLINK(_xlfn.TEXTBEFORE(_xlfn.TEXTAFTER(getmp3[[#This Row],[description]], "JioSaavn:"),CHAR(10)))</f>
        <v>#N/A</v>
      </c>
      <c r="U796" s="1" t="e">
        <f>HYPERLINK(_xlfn.TEXTBEFORE(_xlfn.TEXTAFTER(getmp3[[#This Row],[description]], "Instagram Reel:"),CHAR(10)))</f>
        <v>#N/A</v>
      </c>
    </row>
    <row r="797" spans="1:21" x14ac:dyDescent="0.3">
      <c r="A797" t="s">
        <v>11</v>
      </c>
      <c r="B797" t="s">
        <v>5630</v>
      </c>
      <c r="C797" t="s">
        <v>5631</v>
      </c>
      <c r="D797" t="s">
        <v>5629</v>
      </c>
      <c r="E797" t="s">
        <v>16</v>
      </c>
      <c r="F797" t="s">
        <v>25</v>
      </c>
      <c r="G797" t="s">
        <v>5633</v>
      </c>
      <c r="H797" t="s">
        <v>5634</v>
      </c>
      <c r="I797" t="s">
        <v>5635</v>
      </c>
      <c r="J797" t="str" cm="1">
        <f t="array" ref="J79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7" t="str">
        <f>_xlfn.TEXTBEFORE(getmp3[[#This Row],[Title]],{":","(","-"})</f>
        <v xml:space="preserve">Golden Rang </v>
      </c>
      <c r="L797" t="str">
        <f>_xlfn.TEXTBEFORE(_xlfn.TEXTAFTER(getmp3[[#This Row],[description]],{"Singer:","Artist:","Singer &amp; Lyrics:","Singer/Lyrics:","Singer"}),CHAR(10))</f>
        <v xml:space="preserve"> Guri</v>
      </c>
      <c r="M797" t="str" cm="1">
        <f t="array" ref="M79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Penny</v>
      </c>
      <c r="N797" t="e">
        <f>_xlfn.TEXTBEFORE(_xlfn.TEXTAFTER(getmp3[[#This Row],[description]],"Composer:"),CHAR(10))</f>
        <v>#N/A</v>
      </c>
      <c r="O797" t="str">
        <f>_xlfn.TEXTBEFORE(_xlfn.TEXTAFTER(getmp3[[#This Row],[description]],CHAR(10)&amp;"Music :"),CHAR(10))</f>
        <v xml:space="preserve"> KV Dhillon</v>
      </c>
      <c r="P797" t="e">
        <f>_xlfn.TEXTBEFORE(_xlfn.TEXTAFTER(getmp3[[#This Row],[description]],CHAR(10)&amp;"Video:"),CHAR(10))</f>
        <v>#N/A</v>
      </c>
      <c r="Q797" s="1" t="e">
        <f>HYPERLINK(_xlfn.TEXTBEFORE(_xlfn.TEXTAFTER(getmp3[[#This Row],[description]],"YouTube Music:"),CHAR(10)))</f>
        <v>#N/A</v>
      </c>
      <c r="R797" s="1" t="e">
        <f>HYPERLINK(_xlfn.TEXTBEFORE(_xlfn.TEXTAFTER(getmp3[[#This Row],[description]],"Spotify:"),CHAR(10)))</f>
        <v>#N/A</v>
      </c>
      <c r="S797" s="1" t="e">
        <f>HYPERLINK(_xlfn.TEXTBEFORE(_xlfn.TEXTAFTER(getmp3[[#This Row],[description]],"Apple Music:"),CHAR(10)))</f>
        <v>#N/A</v>
      </c>
      <c r="T797" s="1" t="e">
        <f>HYPERLINK(_xlfn.TEXTBEFORE(_xlfn.TEXTAFTER(getmp3[[#This Row],[description]], "JioSaavn:"),CHAR(10)))</f>
        <v>#N/A</v>
      </c>
      <c r="U797" s="1" t="e">
        <f>HYPERLINK(_xlfn.TEXTBEFORE(_xlfn.TEXTAFTER(getmp3[[#This Row],[description]], "Instagram Reel:"),CHAR(10)))</f>
        <v>#N/A</v>
      </c>
    </row>
    <row r="798" spans="1:21" x14ac:dyDescent="0.3">
      <c r="A798" t="s">
        <v>11</v>
      </c>
      <c r="B798" t="s">
        <v>5637</v>
      </c>
      <c r="C798" t="s">
        <v>5638</v>
      </c>
      <c r="D798" t="s">
        <v>5636</v>
      </c>
      <c r="E798" t="s">
        <v>3731</v>
      </c>
      <c r="F798" t="s">
        <v>538</v>
      </c>
      <c r="G798" t="s">
        <v>5640</v>
      </c>
      <c r="H798" t="s">
        <v>5641</v>
      </c>
      <c r="I798" t="s">
        <v>5642</v>
      </c>
      <c r="J798" t="str" cm="1">
        <f t="array" ref="J79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8" t="str">
        <f>_xlfn.TEXTBEFORE(getmp3[[#This Row],[Title]],{":","(","-"})</f>
        <v xml:space="preserve">PRADA </v>
      </c>
      <c r="L798" t="str">
        <f>_xlfn.TEXTBEFORE(_xlfn.TEXTAFTER(getmp3[[#This Row],[description]],{"Singer:","Artist:","Singer &amp; Lyrics:","Singer/Lyrics:","Singer -"}),CHAR(10))</f>
        <v xml:space="preserve"> JASS MANAK</v>
      </c>
      <c r="M798" t="str" cm="1">
        <f t="array" ref="M79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798" t="e">
        <f>_xlfn.TEXTBEFORE(_xlfn.TEXTAFTER(getmp3[[#This Row],[description]],"Composer:"),CHAR(10))</f>
        <v>#N/A</v>
      </c>
      <c r="O798" t="e">
        <f>_xlfn.TEXTBEFORE(_xlfn.TEXTAFTER(getmp3[[#This Row],[description]],CHAR(10)&amp;"Music :"),CHAR(10))</f>
        <v>#N/A</v>
      </c>
      <c r="P798" t="e">
        <f>_xlfn.TEXTBEFORE(_xlfn.TEXTAFTER(getmp3[[#This Row],[description]],CHAR(10)&amp;"Video:"),CHAR(10))</f>
        <v>#N/A</v>
      </c>
      <c r="Q798" s="1" t="e">
        <f>HYPERLINK(_xlfn.TEXTBEFORE(_xlfn.TEXTAFTER(getmp3[[#This Row],[description]],"YouTube Music:"),CHAR(10)))</f>
        <v>#N/A</v>
      </c>
      <c r="R798" s="1" t="e">
        <f>HYPERLINK(_xlfn.TEXTBEFORE(_xlfn.TEXTAFTER(getmp3[[#This Row],[description]],"Spotify:"),CHAR(10)))</f>
        <v>#N/A</v>
      </c>
      <c r="S798" s="1" t="e">
        <f>HYPERLINK(_xlfn.TEXTBEFORE(_xlfn.TEXTAFTER(getmp3[[#This Row],[description]],"Apple Music:"),CHAR(10)))</f>
        <v>#N/A</v>
      </c>
      <c r="T798" s="1" t="e">
        <f>HYPERLINK(_xlfn.TEXTBEFORE(_xlfn.TEXTAFTER(getmp3[[#This Row],[description]], "JioSaavn:"),CHAR(10)))</f>
        <v>#N/A</v>
      </c>
      <c r="U798" s="1" t="e">
        <f>HYPERLINK(_xlfn.TEXTBEFORE(_xlfn.TEXTAFTER(getmp3[[#This Row],[description]], "Instagram Reel:"),CHAR(10)))</f>
        <v>#N/A</v>
      </c>
    </row>
    <row r="799" spans="1:21" x14ac:dyDescent="0.3">
      <c r="A799" t="s">
        <v>11</v>
      </c>
      <c r="B799" t="s">
        <v>5644</v>
      </c>
      <c r="C799" t="s">
        <v>5645</v>
      </c>
      <c r="D799" t="s">
        <v>5643</v>
      </c>
      <c r="E799" t="s">
        <v>3731</v>
      </c>
      <c r="F799" t="s">
        <v>3241</v>
      </c>
      <c r="G799" t="s">
        <v>5647</v>
      </c>
      <c r="H799" t="s">
        <v>5648</v>
      </c>
      <c r="I799" t="s">
        <v>5649</v>
      </c>
      <c r="J799" t="str" cm="1">
        <f t="array" ref="J79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799" t="str">
        <f>_xlfn.TEXTBEFORE(getmp3[[#This Row],[Title]],{":","(","-"})</f>
        <v xml:space="preserve">BEWAFA TU </v>
      </c>
      <c r="L799" t="str">
        <f>_xlfn.TEXTBEFORE(_xlfn.TEXTAFTER(getmp3[[#This Row],[description]],{"Singer:","Artist:","Singer &amp; Lyrics:","Singer/Lyrics:","Singer -"}),CHAR(10))</f>
        <v xml:space="preserve"> GURI Ft. TANYA</v>
      </c>
      <c r="M799" t="str" cm="1">
        <f t="array" ref="M79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v>
      </c>
      <c r="N799" t="e">
        <f>_xlfn.TEXTBEFORE(_xlfn.TEXTAFTER(getmp3[[#This Row],[description]],"Composer:"),CHAR(10))</f>
        <v>#N/A</v>
      </c>
      <c r="O799" t="e">
        <f>_xlfn.TEXTBEFORE(_xlfn.TEXTAFTER(getmp3[[#This Row],[description]],CHAR(10)&amp;"Music :"),CHAR(10))</f>
        <v>#N/A</v>
      </c>
      <c r="P799" t="e">
        <f>_xlfn.TEXTBEFORE(_xlfn.TEXTAFTER(getmp3[[#This Row],[description]],CHAR(10)&amp;"Video:"),CHAR(10))</f>
        <v>#N/A</v>
      </c>
      <c r="Q799" s="1" t="e">
        <f>HYPERLINK(_xlfn.TEXTBEFORE(_xlfn.TEXTAFTER(getmp3[[#This Row],[description]],"YouTube Music:"),CHAR(10)))</f>
        <v>#N/A</v>
      </c>
      <c r="R799" s="1" t="e">
        <f>HYPERLINK(_xlfn.TEXTBEFORE(_xlfn.TEXTAFTER(getmp3[[#This Row],[description]],"Spotify:"),CHAR(10)))</f>
        <v>#N/A</v>
      </c>
      <c r="S799" s="1" t="e">
        <f>HYPERLINK(_xlfn.TEXTBEFORE(_xlfn.TEXTAFTER(getmp3[[#This Row],[description]],"Apple Music:"),CHAR(10)))</f>
        <v>#N/A</v>
      </c>
      <c r="T799" s="1" t="e">
        <f>HYPERLINK(_xlfn.TEXTBEFORE(_xlfn.TEXTAFTER(getmp3[[#This Row],[description]], "JioSaavn:"),CHAR(10)))</f>
        <v>#N/A</v>
      </c>
      <c r="U799" s="1" t="e">
        <f>HYPERLINK(_xlfn.TEXTBEFORE(_xlfn.TEXTAFTER(getmp3[[#This Row],[description]], "Instagram Reel:"),CHAR(10)))</f>
        <v>#N/A</v>
      </c>
    </row>
    <row r="800" spans="1:21" x14ac:dyDescent="0.3">
      <c r="A800" t="s">
        <v>11</v>
      </c>
      <c r="B800" t="s">
        <v>5651</v>
      </c>
      <c r="C800" t="s">
        <v>5652</v>
      </c>
      <c r="D800" t="s">
        <v>5650</v>
      </c>
      <c r="E800" t="s">
        <v>3731</v>
      </c>
      <c r="F800" t="s">
        <v>908</v>
      </c>
      <c r="G800" t="s">
        <v>5654</v>
      </c>
      <c r="H800" t="s">
        <v>5655</v>
      </c>
      <c r="I800" t="s">
        <v>194</v>
      </c>
      <c r="J800" t="str" cm="1">
        <f t="array" ref="J80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0" t="str">
        <f>_xlfn.TEXTBEFORE(getmp3[[#This Row],[Title]],{":","(","-"})</f>
        <v xml:space="preserve">Mill Lo Na </v>
      </c>
      <c r="L800" t="str">
        <f>_xlfn.TEXTBEFORE(_xlfn.TEXTAFTER(getmp3[[#This Row],[description]],{"Singer:","Artist:","Singer &amp; Lyrics:","Singer/Lyrics:","Singer -"}),CHAR(10))</f>
        <v xml:space="preserve"> GURI</v>
      </c>
      <c r="M800" t="str" cm="1">
        <f t="array" ref="M80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800" t="e">
        <f>_xlfn.TEXTBEFORE(_xlfn.TEXTAFTER(getmp3[[#This Row],[description]],"Composer:"),CHAR(10))</f>
        <v>#N/A</v>
      </c>
      <c r="O800" t="e">
        <f>_xlfn.TEXTBEFORE(_xlfn.TEXTAFTER(getmp3[[#This Row],[description]],CHAR(10)&amp;"Music :"),CHAR(10))</f>
        <v>#N/A</v>
      </c>
      <c r="P800" t="e">
        <f>_xlfn.TEXTBEFORE(_xlfn.TEXTAFTER(getmp3[[#This Row],[description]],CHAR(10)&amp;"Video:"),CHAR(10))</f>
        <v>#N/A</v>
      </c>
      <c r="Q800" s="1" t="e">
        <f>HYPERLINK(_xlfn.TEXTBEFORE(_xlfn.TEXTAFTER(getmp3[[#This Row],[description]],"YouTube Music:"),CHAR(10)))</f>
        <v>#N/A</v>
      </c>
      <c r="R800" s="1" t="e">
        <f>HYPERLINK(_xlfn.TEXTBEFORE(_xlfn.TEXTAFTER(getmp3[[#This Row],[description]],"Spotify:"),CHAR(10)))</f>
        <v>#N/A</v>
      </c>
      <c r="S800" s="1" t="e">
        <f>HYPERLINK(_xlfn.TEXTBEFORE(_xlfn.TEXTAFTER(getmp3[[#This Row],[description]],"Apple Music:"),CHAR(10)))</f>
        <v>#N/A</v>
      </c>
      <c r="T800" s="1" t="e">
        <f>HYPERLINK(_xlfn.TEXTBEFORE(_xlfn.TEXTAFTER(getmp3[[#This Row],[description]], "JioSaavn:"),CHAR(10)))</f>
        <v>#N/A</v>
      </c>
      <c r="U800" s="1" t="e">
        <f>HYPERLINK(_xlfn.TEXTBEFORE(_xlfn.TEXTAFTER(getmp3[[#This Row],[description]], "Instagram Reel:"),CHAR(10)))</f>
        <v>#N/A</v>
      </c>
    </row>
    <row r="801" spans="1:21" x14ac:dyDescent="0.3">
      <c r="A801" t="s">
        <v>11</v>
      </c>
      <c r="B801" t="s">
        <v>5657</v>
      </c>
      <c r="C801" t="s">
        <v>5658</v>
      </c>
      <c r="D801" t="s">
        <v>5656</v>
      </c>
      <c r="E801" t="s">
        <v>3731</v>
      </c>
      <c r="F801" t="s">
        <v>222</v>
      </c>
      <c r="G801" t="s">
        <v>5660</v>
      </c>
      <c r="H801" t="s">
        <v>5661</v>
      </c>
      <c r="I801" t="s">
        <v>5662</v>
      </c>
      <c r="J801" t="str" cm="1">
        <f t="array" ref="J80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1" t="str">
        <f>_xlfn.TEXTBEFORE(getmp3[[#This Row],[Title]],{":","(","-"})</f>
        <v xml:space="preserve">Teri Talaash </v>
      </c>
      <c r="L801" t="str">
        <f>_xlfn.TEXTBEFORE(_xlfn.TEXTAFTER(getmp3[[#This Row],[description]],{"Singer:","Artist:","Singer &amp; Lyrics:","Singer/Lyrics:","Singer -"}),CHAR(10))</f>
        <v xml:space="preserve"> ROSHAN PRINCE</v>
      </c>
      <c r="M801" t="str" cm="1">
        <f t="array" ref="M80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c>
      <c r="N801" t="e">
        <f>_xlfn.TEXTBEFORE(_xlfn.TEXTAFTER(getmp3[[#This Row],[description]],"Composer:"),CHAR(10))</f>
        <v>#N/A</v>
      </c>
      <c r="O801" t="e">
        <f>_xlfn.TEXTBEFORE(_xlfn.TEXTAFTER(getmp3[[#This Row],[description]],CHAR(10)&amp;"Music :"),CHAR(10))</f>
        <v>#N/A</v>
      </c>
      <c r="P801" t="e">
        <f>_xlfn.TEXTBEFORE(_xlfn.TEXTAFTER(getmp3[[#This Row],[description]],CHAR(10)&amp;"Video:"),CHAR(10))</f>
        <v>#N/A</v>
      </c>
      <c r="Q801" s="1" t="e">
        <f>HYPERLINK(_xlfn.TEXTBEFORE(_xlfn.TEXTAFTER(getmp3[[#This Row],[description]],"YouTube Music:"),CHAR(10)))</f>
        <v>#N/A</v>
      </c>
      <c r="R801" s="1" t="e">
        <f>HYPERLINK(_xlfn.TEXTBEFORE(_xlfn.TEXTAFTER(getmp3[[#This Row],[description]],"Spotify:"),CHAR(10)))</f>
        <v>#N/A</v>
      </c>
      <c r="S801" s="1" t="e">
        <f>HYPERLINK(_xlfn.TEXTBEFORE(_xlfn.TEXTAFTER(getmp3[[#This Row],[description]],"Apple Music:"),CHAR(10)))</f>
        <v>#N/A</v>
      </c>
      <c r="T801" s="1" t="e">
        <f>HYPERLINK(_xlfn.TEXTBEFORE(_xlfn.TEXTAFTER(getmp3[[#This Row],[description]], "JioSaavn:"),CHAR(10)))</f>
        <v>#N/A</v>
      </c>
      <c r="U801" s="1" t="e">
        <f>HYPERLINK(_xlfn.TEXTBEFORE(_xlfn.TEXTAFTER(getmp3[[#This Row],[description]], "Instagram Reel:"),CHAR(10)))</f>
        <v>#N/A</v>
      </c>
    </row>
    <row r="802" spans="1:21" x14ac:dyDescent="0.3">
      <c r="A802" t="s">
        <v>11</v>
      </c>
      <c r="B802" t="s">
        <v>5664</v>
      </c>
      <c r="C802" t="s">
        <v>5665</v>
      </c>
      <c r="D802" t="s">
        <v>5663</v>
      </c>
      <c r="E802" t="s">
        <v>5667</v>
      </c>
      <c r="F802" t="s">
        <v>1116</v>
      </c>
      <c r="G802" t="s">
        <v>5668</v>
      </c>
      <c r="H802" t="s">
        <v>5669</v>
      </c>
      <c r="I802" t="s">
        <v>5670</v>
      </c>
      <c r="J802" t="str" cm="1">
        <f t="array" ref="J80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2" t="str">
        <f>_xlfn.TEXTBEFORE(getmp3[[#This Row],[Title]],{":","(","-"})</f>
        <v xml:space="preserve">Chootay Maatay </v>
      </c>
      <c r="L802" t="str">
        <f>_xlfn.TEXTBEFORE(_xlfn.TEXTAFTER(getmp3[[#This Row],[description]],{"Singer:","Artist:","Singer &amp; Lyrics:","Singer/Lyrics:","Singer -"}),CHAR(10))</f>
        <v xml:space="preserve"> GURI</v>
      </c>
      <c r="M802" t="str" cm="1">
        <f t="array" ref="M80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JUNG SANDHU</v>
      </c>
      <c r="N802" t="e">
        <f>_xlfn.TEXTBEFORE(_xlfn.TEXTAFTER(getmp3[[#This Row],[description]],"Composer:"),CHAR(10))</f>
        <v>#N/A</v>
      </c>
      <c r="O802" t="e">
        <f>_xlfn.TEXTBEFORE(_xlfn.TEXTAFTER(getmp3[[#This Row],[description]],CHAR(10)&amp;"Music :"),CHAR(10))</f>
        <v>#N/A</v>
      </c>
      <c r="P802" t="e">
        <f>_xlfn.TEXTBEFORE(_xlfn.TEXTAFTER(getmp3[[#This Row],[description]],CHAR(10)&amp;"Video:"),CHAR(10))</f>
        <v>#N/A</v>
      </c>
      <c r="Q802" s="1" t="e">
        <f>HYPERLINK(_xlfn.TEXTBEFORE(_xlfn.TEXTAFTER(getmp3[[#This Row],[description]],"YouTube Music:"),CHAR(10)))</f>
        <v>#N/A</v>
      </c>
      <c r="R802" s="1" t="e">
        <f>HYPERLINK(_xlfn.TEXTBEFORE(_xlfn.TEXTAFTER(getmp3[[#This Row],[description]],"Spotify:"),CHAR(10)))</f>
        <v>#N/A</v>
      </c>
      <c r="S802" s="1" t="e">
        <f>HYPERLINK(_xlfn.TEXTBEFORE(_xlfn.TEXTAFTER(getmp3[[#This Row],[description]],"Apple Music:"),CHAR(10)))</f>
        <v>#N/A</v>
      </c>
      <c r="T802" s="1" t="e">
        <f>HYPERLINK(_xlfn.TEXTBEFORE(_xlfn.TEXTAFTER(getmp3[[#This Row],[description]], "JioSaavn:"),CHAR(10)))</f>
        <v>#N/A</v>
      </c>
      <c r="U802" s="1" t="e">
        <f>HYPERLINK(_xlfn.TEXTBEFORE(_xlfn.TEXTAFTER(getmp3[[#This Row],[description]], "Instagram Reel:"),CHAR(10)))</f>
        <v>#N/A</v>
      </c>
    </row>
    <row r="803" spans="1:21" x14ac:dyDescent="0.3">
      <c r="A803" t="s">
        <v>11</v>
      </c>
      <c r="B803" t="s">
        <v>5672</v>
      </c>
      <c r="C803" t="s">
        <v>5673</v>
      </c>
      <c r="D803" t="s">
        <v>5671</v>
      </c>
      <c r="E803" t="s">
        <v>3731</v>
      </c>
      <c r="F803" t="s">
        <v>2259</v>
      </c>
      <c r="G803" t="s">
        <v>5675</v>
      </c>
      <c r="H803" t="s">
        <v>5676</v>
      </c>
      <c r="I803" t="s">
        <v>5677</v>
      </c>
      <c r="J803" t="str" cm="1">
        <f t="array" ref="J80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3" t="str">
        <f>_xlfn.TEXTBEFORE(getmp3[[#This Row],[Title]],{":","(","-"})</f>
        <v xml:space="preserve">Without You </v>
      </c>
      <c r="L803" t="str">
        <f>_xlfn.TEXTBEFORE(_xlfn.TEXTAFTER(getmp3[[#This Row],[description]],{"Singer :","Artist:","Singer &amp; Lyrics:","Singer/Lyrics:","Singer"}),CHAR(10))</f>
        <v xml:space="preserve"> Jass Manak</v>
      </c>
      <c r="M803" t="str" cm="1">
        <f t="array" ref="M80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Jass Manak</v>
      </c>
      <c r="N803" t="e">
        <f>_xlfn.TEXTBEFORE(_xlfn.TEXTAFTER(getmp3[[#This Row],[description]],"Composer:"),CHAR(10))</f>
        <v>#N/A</v>
      </c>
      <c r="O803" t="str">
        <f>_xlfn.TEXTBEFORE(_xlfn.TEXTAFTER(getmp3[[#This Row],[description]],CHAR(10)&amp;"Music :"),CHAR(10))</f>
        <v xml:space="preserve"> Game Changerz</v>
      </c>
      <c r="P803" t="e">
        <f>_xlfn.TEXTBEFORE(_xlfn.TEXTAFTER(getmp3[[#This Row],[description]],CHAR(10)&amp;"Video:"),CHAR(10))</f>
        <v>#N/A</v>
      </c>
      <c r="Q803" s="1" t="e">
        <f>HYPERLINK(_xlfn.TEXTBEFORE(_xlfn.TEXTAFTER(getmp3[[#This Row],[description]],"YouTube Music:"),CHAR(10)))</f>
        <v>#N/A</v>
      </c>
      <c r="R803" s="1" t="e">
        <f>HYPERLINK(_xlfn.TEXTBEFORE(_xlfn.TEXTAFTER(getmp3[[#This Row],[description]],"Spotify:"),CHAR(10)))</f>
        <v>#N/A</v>
      </c>
      <c r="S803" s="1" t="e">
        <f>HYPERLINK(_xlfn.TEXTBEFORE(_xlfn.TEXTAFTER(getmp3[[#This Row],[description]],"Apple Music:"),CHAR(10)))</f>
        <v>#N/A</v>
      </c>
      <c r="T803" s="1" t="e">
        <f>HYPERLINK(_xlfn.TEXTBEFORE(_xlfn.TEXTAFTER(getmp3[[#This Row],[description]], "JioSaavn:"),CHAR(10)))</f>
        <v>#N/A</v>
      </c>
      <c r="U803" s="1" t="e">
        <f>HYPERLINK(_xlfn.TEXTBEFORE(_xlfn.TEXTAFTER(getmp3[[#This Row],[description]], "Instagram Reel:"),CHAR(10)))</f>
        <v>#N/A</v>
      </c>
    </row>
    <row r="804" spans="1:21" x14ac:dyDescent="0.3">
      <c r="A804" t="s">
        <v>11</v>
      </c>
      <c r="B804" t="s">
        <v>5679</v>
      </c>
      <c r="C804" t="s">
        <v>5680</v>
      </c>
      <c r="D804" t="s">
        <v>5678</v>
      </c>
      <c r="E804" t="s">
        <v>3731</v>
      </c>
      <c r="F804" t="s">
        <v>5682</v>
      </c>
      <c r="G804" t="s">
        <v>5683</v>
      </c>
      <c r="H804" t="s">
        <v>5684</v>
      </c>
      <c r="I804" t="s">
        <v>5685</v>
      </c>
      <c r="J804" t="str" cm="1">
        <f t="array" ref="J80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4" t="str">
        <f>_xlfn.TEXTBEFORE(getmp3[[#This Row],[Title]],{":","(","-"})</f>
        <v xml:space="preserve">WITHOUT YOU </v>
      </c>
      <c r="L804" t="str">
        <f>_xlfn.TEXTBEFORE(_xlfn.TEXTAFTER(getmp3[[#This Row],[description]],{"Singer:","Artist:","Singer &amp; Lyrics:","Singer/Lyrics:","Singer -"}),CHAR(10))</f>
        <v xml:space="preserve"> JASS MANAK</v>
      </c>
      <c r="M804" t="str" cm="1">
        <f t="array" ref="M804">_xlfn.IFS(
    ISNUMBER(SEARCH("Lyricist", getmp3[[#This Row],[description]])), TRIM(_xlfn.TEXTBEFORE(_xlfn.TEXTAFTER(_xlfn.TEXTAFTER(getmp3[[#This Row],[description]], "Lyricist -"),{": ","-"}), CHAR(10), , , 1)),
    ISNUMBER(SEARCH("Lyrics", getmp3[[#This Row],[description]])), TRIM(_xlfn.TEXTBEFORE(_xlfn.TEXTAFTER(_xlfn.TEXTAFTER(getmp3[[#This Row],[description]], "Lyrics -"),{": ","-"}), CHAR(10), , , 1)),
    TRUE, "NILL"
)</f>
        <v>JASS MANAK</v>
      </c>
      <c r="N804" t="e">
        <f>_xlfn.TEXTBEFORE(_xlfn.TEXTAFTER(getmp3[[#This Row],[description]],"Composer:"),CHAR(10))</f>
        <v>#N/A</v>
      </c>
      <c r="O804" t="e">
        <f>_xlfn.TEXTBEFORE(_xlfn.TEXTAFTER(getmp3[[#This Row],[description]],CHAR(10)&amp;"Music :"),CHAR(10))</f>
        <v>#N/A</v>
      </c>
      <c r="P804" t="e">
        <f>_xlfn.TEXTBEFORE(_xlfn.TEXTAFTER(getmp3[[#This Row],[description]],CHAR(10)&amp;"Video:"),CHAR(10))</f>
        <v>#N/A</v>
      </c>
      <c r="Q804" s="1" t="e">
        <f>HYPERLINK(_xlfn.TEXTBEFORE(_xlfn.TEXTAFTER(getmp3[[#This Row],[description]],"YouTube Music:"),CHAR(10)))</f>
        <v>#N/A</v>
      </c>
      <c r="R804" s="1" t="e">
        <f>HYPERLINK(_xlfn.TEXTBEFORE(_xlfn.TEXTAFTER(getmp3[[#This Row],[description]],"Spotify:"),CHAR(10)))</f>
        <v>#N/A</v>
      </c>
      <c r="S804" s="1" t="e">
        <f>HYPERLINK(_xlfn.TEXTBEFORE(_xlfn.TEXTAFTER(getmp3[[#This Row],[description]],"Apple Music:"),CHAR(10)))</f>
        <v>#N/A</v>
      </c>
      <c r="T804" s="1" t="e">
        <f>HYPERLINK(_xlfn.TEXTBEFORE(_xlfn.TEXTAFTER(getmp3[[#This Row],[description]], "JioSaavn:"),CHAR(10)))</f>
        <v>#N/A</v>
      </c>
      <c r="U804" s="1" t="e">
        <f>HYPERLINK(_xlfn.TEXTBEFORE(_xlfn.TEXTAFTER(getmp3[[#This Row],[description]], "Instagram Reel:"),CHAR(10)))</f>
        <v>#N/A</v>
      </c>
    </row>
    <row r="805" spans="1:21" x14ac:dyDescent="0.3">
      <c r="A805" t="s">
        <v>11</v>
      </c>
      <c r="B805" t="s">
        <v>5687</v>
      </c>
      <c r="C805" t="s">
        <v>5688</v>
      </c>
      <c r="D805" t="s">
        <v>5686</v>
      </c>
      <c r="E805" t="s">
        <v>16</v>
      </c>
      <c r="F805" t="s">
        <v>939</v>
      </c>
      <c r="G805" t="s">
        <v>5690</v>
      </c>
      <c r="H805" t="s">
        <v>5691</v>
      </c>
      <c r="I805" t="s">
        <v>5692</v>
      </c>
      <c r="J805" t="str" cm="1">
        <f t="array" ref="J80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5" t="str">
        <f>_xlfn.TEXTBEFORE(getmp3[[#This Row],[Title]],{":","(","-"})</f>
        <v xml:space="preserve">Bewafa Tu </v>
      </c>
      <c r="L805" t="str">
        <f>_xlfn.TEXTBEFORE(_xlfn.TEXTAFTER(getmp3[[#This Row],[description]],{"Singer :","Artist:","Singer &amp; Lyrics:","Singer/Lyrics:","Singer"}),CHAR(10))</f>
        <v xml:space="preserve"> Guri Ft. Tanya</v>
      </c>
      <c r="M805" t="str" cm="1">
        <f t="array" ref="M80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v>
      </c>
      <c r="N805" t="e">
        <f>_xlfn.TEXTBEFORE(_xlfn.TEXTAFTER(getmp3[[#This Row],[description]],"Composer:"),CHAR(10))</f>
        <v>#N/A</v>
      </c>
      <c r="O805" t="str">
        <f>_xlfn.TEXTBEFORE(_xlfn.TEXTAFTER(getmp3[[#This Row],[description]],CHAR(10)&amp;"Music :"),CHAR(10))</f>
        <v xml:space="preserve"> Ranjit Oye</v>
      </c>
      <c r="P805" t="e">
        <f>_xlfn.TEXTBEFORE(_xlfn.TEXTAFTER(getmp3[[#This Row],[description]],CHAR(10)&amp;"Video:"),CHAR(10))</f>
        <v>#N/A</v>
      </c>
      <c r="Q805" s="1" t="e">
        <f>HYPERLINK(_xlfn.TEXTBEFORE(_xlfn.TEXTAFTER(getmp3[[#This Row],[description]],"YouTube Music:"),CHAR(10)))</f>
        <v>#N/A</v>
      </c>
      <c r="R805" s="1" t="e">
        <f>HYPERLINK(_xlfn.TEXTBEFORE(_xlfn.TEXTAFTER(getmp3[[#This Row],[description]],"Spotify:"),CHAR(10)))</f>
        <v>#N/A</v>
      </c>
      <c r="S805" s="1" t="e">
        <f>HYPERLINK(_xlfn.TEXTBEFORE(_xlfn.TEXTAFTER(getmp3[[#This Row],[description]],"Apple Music:"),CHAR(10)))</f>
        <v>#N/A</v>
      </c>
      <c r="T805" s="1" t="e">
        <f>HYPERLINK(_xlfn.TEXTBEFORE(_xlfn.TEXTAFTER(getmp3[[#This Row],[description]], "JioSaavn:"),CHAR(10)))</f>
        <v>#N/A</v>
      </c>
      <c r="U805" s="1" t="e">
        <f>HYPERLINK(_xlfn.TEXTBEFORE(_xlfn.TEXTAFTER(getmp3[[#This Row],[description]], "Instagram Reel:"),CHAR(10)))</f>
        <v>#N/A</v>
      </c>
    </row>
    <row r="806" spans="1:21" x14ac:dyDescent="0.3">
      <c r="A806" t="s">
        <v>11</v>
      </c>
      <c r="B806" t="s">
        <v>5694</v>
      </c>
      <c r="C806" t="s">
        <v>5695</v>
      </c>
      <c r="D806" t="s">
        <v>5693</v>
      </c>
      <c r="E806" t="s">
        <v>1369</v>
      </c>
      <c r="F806" t="s">
        <v>5697</v>
      </c>
      <c r="G806" t="s">
        <v>5698</v>
      </c>
      <c r="H806" t="s">
        <v>5699</v>
      </c>
      <c r="I806" t="s">
        <v>3098</v>
      </c>
      <c r="J806" t="str" cm="1">
        <f t="array" ref="J80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6" t="str">
        <f>_xlfn.TEXTBEFORE(getmp3[[#This Row],[Title]],{":","(","-"})</f>
        <v xml:space="preserve">Mill Lo Na </v>
      </c>
      <c r="L806" t="str">
        <f>_xlfn.TEXTBEFORE(_xlfn.TEXTAFTER(getmp3[[#This Row],[description]],{"Singer:","Artist:","Singer &amp; Lyrics:","Singer/Lyrics:","Singer -"}),CHAR(10))</f>
        <v xml:space="preserve"> GURI</v>
      </c>
      <c r="M806" t="str" cm="1">
        <f t="array" ref="M80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806" t="e">
        <f>_xlfn.TEXTBEFORE(_xlfn.TEXTAFTER(getmp3[[#This Row],[description]],"Composer:"),CHAR(10))</f>
        <v>#N/A</v>
      </c>
      <c r="O806" t="e">
        <f>_xlfn.TEXTBEFORE(_xlfn.TEXTAFTER(getmp3[[#This Row],[description]],CHAR(10)&amp;"Music :"),CHAR(10))</f>
        <v>#N/A</v>
      </c>
      <c r="P806" t="e">
        <f>_xlfn.TEXTBEFORE(_xlfn.TEXTAFTER(getmp3[[#This Row],[description]],CHAR(10)&amp;"Video:"),CHAR(10))</f>
        <v>#N/A</v>
      </c>
      <c r="Q806" s="1" t="e">
        <f>HYPERLINK(_xlfn.TEXTBEFORE(_xlfn.TEXTAFTER(getmp3[[#This Row],[description]],"YouTube Music:"),CHAR(10)))</f>
        <v>#N/A</v>
      </c>
      <c r="R806" s="1" t="e">
        <f>HYPERLINK(_xlfn.TEXTBEFORE(_xlfn.TEXTAFTER(getmp3[[#This Row],[description]],"Spotify:"),CHAR(10)))</f>
        <v>#N/A</v>
      </c>
      <c r="S806" s="1" t="e">
        <f>HYPERLINK(_xlfn.TEXTBEFORE(_xlfn.TEXTAFTER(getmp3[[#This Row],[description]],"Apple Music:"),CHAR(10)))</f>
        <v>#N/A</v>
      </c>
      <c r="T806" s="1" t="e">
        <f>HYPERLINK(_xlfn.TEXTBEFORE(_xlfn.TEXTAFTER(getmp3[[#This Row],[description]], "JioSaavn:"),CHAR(10)))</f>
        <v>#N/A</v>
      </c>
      <c r="U806" s="1" t="e">
        <f>HYPERLINK(_xlfn.TEXTBEFORE(_xlfn.TEXTAFTER(getmp3[[#This Row],[description]], "Instagram Reel:"),CHAR(10)))</f>
        <v>#N/A</v>
      </c>
    </row>
    <row r="807" spans="1:21" x14ac:dyDescent="0.3">
      <c r="A807" t="s">
        <v>11</v>
      </c>
      <c r="B807" t="s">
        <v>5701</v>
      </c>
      <c r="C807" t="s">
        <v>5702</v>
      </c>
      <c r="D807" t="s">
        <v>5700</v>
      </c>
      <c r="E807" t="s">
        <v>3731</v>
      </c>
      <c r="F807" t="s">
        <v>1466</v>
      </c>
      <c r="G807" t="s">
        <v>5704</v>
      </c>
      <c r="H807" t="s">
        <v>5705</v>
      </c>
      <c r="I807" t="s">
        <v>5706</v>
      </c>
      <c r="J807" t="str" cm="1">
        <f t="array" ref="J80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7" t="str">
        <f>_xlfn.TEXTBEFORE(getmp3[[#This Row],[Title]],{":","(","-"})</f>
        <v xml:space="preserve">BEWAFA TU </v>
      </c>
      <c r="L807" t="str">
        <f>_xlfn.TEXTBEFORE(_xlfn.TEXTAFTER(getmp3[[#This Row],[description]],{"Singer:","Artist:","Singer &amp; Lyrics:","Singer/Lyrics:","Singer -"}),CHAR(10))</f>
        <v xml:space="preserve"> GURI</v>
      </c>
      <c r="M807" t="str" cm="1">
        <f t="array" ref="M80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v>
      </c>
      <c r="N807" t="e">
        <f>_xlfn.TEXTBEFORE(_xlfn.TEXTAFTER(getmp3[[#This Row],[description]],"Composer:"),CHAR(10))</f>
        <v>#N/A</v>
      </c>
      <c r="O807" t="e">
        <f>_xlfn.TEXTBEFORE(_xlfn.TEXTAFTER(getmp3[[#This Row],[description]],CHAR(10)&amp;"Music :"),CHAR(10))</f>
        <v>#N/A</v>
      </c>
      <c r="P807" t="e">
        <f>_xlfn.TEXTBEFORE(_xlfn.TEXTAFTER(getmp3[[#This Row],[description]],CHAR(10)&amp;"Video:"),CHAR(10))</f>
        <v>#N/A</v>
      </c>
      <c r="Q807" s="1" t="e">
        <f>HYPERLINK(_xlfn.TEXTBEFORE(_xlfn.TEXTAFTER(getmp3[[#This Row],[description]],"YouTube Music:"),CHAR(10)))</f>
        <v>#N/A</v>
      </c>
      <c r="R807" s="1" t="e">
        <f>HYPERLINK(_xlfn.TEXTBEFORE(_xlfn.TEXTAFTER(getmp3[[#This Row],[description]],"Spotify:"),CHAR(10)))</f>
        <v>#N/A</v>
      </c>
      <c r="S807" s="1" t="e">
        <f>HYPERLINK(_xlfn.TEXTBEFORE(_xlfn.TEXTAFTER(getmp3[[#This Row],[description]],"Apple Music:"),CHAR(10)))</f>
        <v>#N/A</v>
      </c>
      <c r="T807" s="1" t="e">
        <f>HYPERLINK(_xlfn.TEXTBEFORE(_xlfn.TEXTAFTER(getmp3[[#This Row],[description]], "JioSaavn:"),CHAR(10)))</f>
        <v>#N/A</v>
      </c>
      <c r="U807" s="1" t="e">
        <f>HYPERLINK(_xlfn.TEXTBEFORE(_xlfn.TEXTAFTER(getmp3[[#This Row],[description]], "Instagram Reel:"),CHAR(10)))</f>
        <v>#N/A</v>
      </c>
    </row>
    <row r="808" spans="1:21" x14ac:dyDescent="0.3">
      <c r="A808" t="s">
        <v>11</v>
      </c>
      <c r="B808" t="s">
        <v>5708</v>
      </c>
      <c r="C808" t="s">
        <v>5709</v>
      </c>
      <c r="D808" t="s">
        <v>5707</v>
      </c>
      <c r="E808" t="s">
        <v>3832</v>
      </c>
      <c r="F808" t="s">
        <v>105</v>
      </c>
      <c r="G808" t="s">
        <v>5711</v>
      </c>
      <c r="H808" t="s">
        <v>5712</v>
      </c>
      <c r="I808" t="s">
        <v>5713</v>
      </c>
      <c r="J808" t="str" cm="1">
        <f t="array" ref="J80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8" t="str">
        <f>_xlfn.TEXTBEFORE(getmp3[[#This Row],[Title]],{":","(","-"})</f>
        <v xml:space="preserve">Tera Deewana </v>
      </c>
      <c r="L808" t="str">
        <f>_xlfn.TEXTBEFORE(_xlfn.TEXTAFTER(getmp3[[#This Row],[description]],{"Singer:","Artist:","Singer &amp; Lyrics:","Singer/Lyrics:","Singer -"}),CHAR(10))</f>
        <v xml:space="preserve"> Parv</v>
      </c>
      <c r="M808" t="str" cm="1">
        <f t="array" ref="M80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Nirmaan/Kumaar Sagar</v>
      </c>
      <c r="N808" t="e">
        <f>_xlfn.TEXTBEFORE(_xlfn.TEXTAFTER(getmp3[[#This Row],[description]],"Composer:"),CHAR(10))</f>
        <v>#N/A</v>
      </c>
      <c r="O808" t="e">
        <f>_xlfn.TEXTBEFORE(_xlfn.TEXTAFTER(getmp3[[#This Row],[description]],CHAR(10)&amp;"Music :"),CHAR(10))</f>
        <v>#N/A</v>
      </c>
      <c r="P808" t="e">
        <f>_xlfn.TEXTBEFORE(_xlfn.TEXTAFTER(getmp3[[#This Row],[description]],CHAR(10)&amp;"Video:"),CHAR(10))</f>
        <v>#N/A</v>
      </c>
      <c r="Q808" s="1" t="e">
        <f>HYPERLINK(_xlfn.TEXTBEFORE(_xlfn.TEXTAFTER(getmp3[[#This Row],[description]],"YouTube Music:"),CHAR(10)))</f>
        <v>#N/A</v>
      </c>
      <c r="R808" s="1" t="e">
        <f>HYPERLINK(_xlfn.TEXTBEFORE(_xlfn.TEXTAFTER(getmp3[[#This Row],[description]],"Spotify:"),CHAR(10)))</f>
        <v>#N/A</v>
      </c>
      <c r="S808" s="1" t="e">
        <f>HYPERLINK(_xlfn.TEXTBEFORE(_xlfn.TEXTAFTER(getmp3[[#This Row],[description]],"Apple Music:"),CHAR(10)))</f>
        <v>#N/A</v>
      </c>
      <c r="T808" s="1" t="e">
        <f>HYPERLINK(_xlfn.TEXTBEFORE(_xlfn.TEXTAFTER(getmp3[[#This Row],[description]], "JioSaavn:"),CHAR(10)))</f>
        <v>#N/A</v>
      </c>
      <c r="U808" s="1" t="e">
        <f>HYPERLINK(_xlfn.TEXTBEFORE(_xlfn.TEXTAFTER(getmp3[[#This Row],[description]], "Instagram Reel:"),CHAR(10)))</f>
        <v>#N/A</v>
      </c>
    </row>
    <row r="809" spans="1:21" x14ac:dyDescent="0.3">
      <c r="A809" t="s">
        <v>11</v>
      </c>
      <c r="B809" t="s">
        <v>5715</v>
      </c>
      <c r="C809" t="s">
        <v>5716</v>
      </c>
      <c r="D809" t="s">
        <v>5714</v>
      </c>
      <c r="E809" t="s">
        <v>3731</v>
      </c>
      <c r="F809" t="s">
        <v>1204</v>
      </c>
      <c r="G809" t="s">
        <v>5718</v>
      </c>
      <c r="H809" t="s">
        <v>5719</v>
      </c>
      <c r="I809" t="s">
        <v>5720</v>
      </c>
      <c r="J809" t="str" cm="1">
        <f t="array" ref="J80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09" t="str">
        <f>_xlfn.TEXTBEFORE(getmp3[[#This Row],[Title]],{":","(","-"})</f>
        <v xml:space="preserve">Mill Lo Na </v>
      </c>
      <c r="L809" t="str">
        <f>_xlfn.TEXTBEFORE(_xlfn.TEXTAFTER(getmp3[[#This Row],[description]],{"Singer :","Artist:","Singer &amp; Lyrics:","Singer/Lyrics:","Singer"}),CHAR(10))</f>
        <v xml:space="preserve"> Guri</v>
      </c>
      <c r="M809" t="str" cm="1">
        <f t="array" ref="M80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809" t="e">
        <f>_xlfn.TEXTBEFORE(_xlfn.TEXTAFTER(getmp3[[#This Row],[description]],"Composer:"),CHAR(10))</f>
        <v>#N/A</v>
      </c>
      <c r="O809" t="str">
        <f>_xlfn.TEXTBEFORE(_xlfn.TEXTAFTER(getmp3[[#This Row],[description]],CHAR(10)&amp;"Music :"),CHAR(10))</f>
        <v xml:space="preserve"> Sukhe Muzical Doctorz</v>
      </c>
      <c r="P809" t="e">
        <f>_xlfn.TEXTBEFORE(_xlfn.TEXTAFTER(getmp3[[#This Row],[description]],CHAR(10)&amp;"Video:"),CHAR(10))</f>
        <v>#N/A</v>
      </c>
      <c r="Q809" s="1" t="e">
        <f>HYPERLINK(_xlfn.TEXTBEFORE(_xlfn.TEXTAFTER(getmp3[[#This Row],[description]],"YouTube Music:"),CHAR(10)))</f>
        <v>#N/A</v>
      </c>
      <c r="R809" s="1" t="e">
        <f>HYPERLINK(_xlfn.TEXTBEFORE(_xlfn.TEXTAFTER(getmp3[[#This Row],[description]],"Spotify:"),CHAR(10)))</f>
        <v>#N/A</v>
      </c>
      <c r="S809" s="1" t="e">
        <f>HYPERLINK(_xlfn.TEXTBEFORE(_xlfn.TEXTAFTER(getmp3[[#This Row],[description]],"Apple Music:"),CHAR(10)))</f>
        <v>#N/A</v>
      </c>
      <c r="T809" s="1" t="e">
        <f>HYPERLINK(_xlfn.TEXTBEFORE(_xlfn.TEXTAFTER(getmp3[[#This Row],[description]], "JioSaavn:"),CHAR(10)))</f>
        <v>#N/A</v>
      </c>
      <c r="U809" s="1" t="e">
        <f>HYPERLINK(_xlfn.TEXTBEFORE(_xlfn.TEXTAFTER(getmp3[[#This Row],[description]], "Instagram Reel:"),CHAR(10)))</f>
        <v>#N/A</v>
      </c>
    </row>
    <row r="810" spans="1:21" x14ac:dyDescent="0.3">
      <c r="A810" t="s">
        <v>11</v>
      </c>
      <c r="B810" t="s">
        <v>5722</v>
      </c>
      <c r="C810" t="s">
        <v>5723</v>
      </c>
      <c r="D810" t="s">
        <v>5721</v>
      </c>
      <c r="E810" t="s">
        <v>3731</v>
      </c>
      <c r="F810" t="s">
        <v>5725</v>
      </c>
      <c r="G810" t="s">
        <v>5726</v>
      </c>
      <c r="H810" t="s">
        <v>5727</v>
      </c>
      <c r="I810" t="s">
        <v>5728</v>
      </c>
      <c r="J810" t="str" cm="1">
        <f t="array" ref="J81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0" t="str">
        <f>_xlfn.TEXTBEFORE(getmp3[[#This Row],[Title]],{":","(","-"})</f>
        <v xml:space="preserve">Mill Lo Na </v>
      </c>
      <c r="L810" t="str">
        <f>_xlfn.TEXTBEFORE(_xlfn.TEXTAFTER(getmp3[[#This Row],[description]],{"Singer :","Artist:","Singer &amp; Lyrics:","Singer/Lyrics:","Singer"}),CHAR(10))</f>
        <v xml:space="preserve"> GURI</v>
      </c>
      <c r="M810" t="str" cm="1">
        <f t="array" ref="M81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810" t="e">
        <f>_xlfn.TEXTBEFORE(_xlfn.TEXTAFTER(getmp3[[#This Row],[description]],"Composer:"),CHAR(10))</f>
        <v>#N/A</v>
      </c>
      <c r="O810" t="str">
        <f>_xlfn.TEXTBEFORE(_xlfn.TEXTAFTER(getmp3[[#This Row],[description]],CHAR(10)&amp;"Music :"),CHAR(10))</f>
        <v xml:space="preserve"> SUKHE MUZICAL DOCTORZ</v>
      </c>
      <c r="P810" t="e">
        <f>_xlfn.TEXTBEFORE(_xlfn.TEXTAFTER(getmp3[[#This Row],[description]],CHAR(10)&amp;"Video:"),CHAR(10))</f>
        <v>#N/A</v>
      </c>
      <c r="Q810" s="1" t="e">
        <f>HYPERLINK(_xlfn.TEXTBEFORE(_xlfn.TEXTAFTER(getmp3[[#This Row],[description]],"YouTube Music:"),CHAR(10)))</f>
        <v>#N/A</v>
      </c>
      <c r="R810" s="1" t="e">
        <f>HYPERLINK(_xlfn.TEXTBEFORE(_xlfn.TEXTAFTER(getmp3[[#This Row],[description]],"Spotify:"),CHAR(10)))</f>
        <v>#N/A</v>
      </c>
      <c r="S810" s="1" t="e">
        <f>HYPERLINK(_xlfn.TEXTBEFORE(_xlfn.TEXTAFTER(getmp3[[#This Row],[description]],"Apple Music:"),CHAR(10)))</f>
        <v>#N/A</v>
      </c>
      <c r="T810" s="1" t="e">
        <f>HYPERLINK(_xlfn.TEXTBEFORE(_xlfn.TEXTAFTER(getmp3[[#This Row],[description]], "JioSaavn:"),CHAR(10)))</f>
        <v>#N/A</v>
      </c>
      <c r="U810" s="1" t="e">
        <f>HYPERLINK(_xlfn.TEXTBEFORE(_xlfn.TEXTAFTER(getmp3[[#This Row],[description]], "Instagram Reel:"),CHAR(10)))</f>
        <v>#N/A</v>
      </c>
    </row>
    <row r="811" spans="1:21" x14ac:dyDescent="0.3">
      <c r="A811" t="s">
        <v>11</v>
      </c>
      <c r="B811" t="s">
        <v>5730</v>
      </c>
      <c r="C811" t="s">
        <v>5731</v>
      </c>
      <c r="D811" t="s">
        <v>5729</v>
      </c>
      <c r="E811" t="s">
        <v>3731</v>
      </c>
      <c r="F811" t="s">
        <v>385</v>
      </c>
      <c r="G811" t="s">
        <v>5733</v>
      </c>
      <c r="H811" t="s">
        <v>5734</v>
      </c>
      <c r="I811" t="s">
        <v>5735</v>
      </c>
      <c r="J811" t="str" cm="1">
        <f t="array" ref="J81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1" t="str">
        <f>_xlfn.TEXTBEFORE(getmp3[[#This Row],[Title]],{":","(","-"})</f>
        <v xml:space="preserve">Enemies </v>
      </c>
      <c r="L811" t="e">
        <f>_xlfn.TEXTBEFORE(_xlfn.TEXTAFTER(getmp3[[#This Row],[description]],{"Singer:","Artist:","Singer &amp; Lyrics:","Singer/Lyrics:","Singer"}),CHAR(10))</f>
        <v>#N/A</v>
      </c>
      <c r="M811" t="str" cm="1">
        <f t="array" ref="M81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Sidhu Moosewala</v>
      </c>
      <c r="N811" t="e">
        <f>_xlfn.TEXTBEFORE(_xlfn.TEXTAFTER(getmp3[[#This Row],[description]],"Composer:"),CHAR(10))</f>
        <v>#N/A</v>
      </c>
      <c r="O811" t="e">
        <f>_xlfn.TEXTBEFORE(_xlfn.TEXTAFTER(getmp3[[#This Row],[description]],CHAR(10)&amp;"Music :"),CHAR(10))</f>
        <v>#N/A</v>
      </c>
      <c r="P811" t="e">
        <f>_xlfn.TEXTBEFORE(_xlfn.TEXTAFTER(getmp3[[#This Row],[description]],CHAR(10)&amp;"Video:"),CHAR(10))</f>
        <v>#N/A</v>
      </c>
      <c r="Q811" s="1" t="e">
        <f>HYPERLINK(_xlfn.TEXTBEFORE(_xlfn.TEXTAFTER(getmp3[[#This Row],[description]],"YouTube Music:"),CHAR(10)))</f>
        <v>#N/A</v>
      </c>
      <c r="R811" s="1" t="e">
        <f>HYPERLINK(_xlfn.TEXTBEFORE(_xlfn.TEXTAFTER(getmp3[[#This Row],[description]],"Spotify:"),CHAR(10)))</f>
        <v>#N/A</v>
      </c>
      <c r="S811" s="1" t="e">
        <f>HYPERLINK(_xlfn.TEXTBEFORE(_xlfn.TEXTAFTER(getmp3[[#This Row],[description]],"Apple Music:"),CHAR(10)))</f>
        <v>#N/A</v>
      </c>
      <c r="T811" s="1" t="e">
        <f>HYPERLINK(_xlfn.TEXTBEFORE(_xlfn.TEXTAFTER(getmp3[[#This Row],[description]], "JioSaavn:"),CHAR(10)))</f>
        <v>#N/A</v>
      </c>
      <c r="U811" s="1" t="e">
        <f>HYPERLINK(_xlfn.TEXTBEFORE(_xlfn.TEXTAFTER(getmp3[[#This Row],[description]], "Instagram Reel:"),CHAR(10)))</f>
        <v>#N/A</v>
      </c>
    </row>
    <row r="812" spans="1:21" x14ac:dyDescent="0.3">
      <c r="A812" t="s">
        <v>11</v>
      </c>
      <c r="B812" t="s">
        <v>5737</v>
      </c>
      <c r="C812" t="s">
        <v>5738</v>
      </c>
      <c r="D812" t="s">
        <v>5736</v>
      </c>
      <c r="E812" t="s">
        <v>3731</v>
      </c>
      <c r="F812" t="s">
        <v>5740</v>
      </c>
      <c r="G812" t="s">
        <v>5741</v>
      </c>
      <c r="H812" t="s">
        <v>5742</v>
      </c>
      <c r="I812" t="s">
        <v>5743</v>
      </c>
      <c r="J812" t="str" cm="1">
        <f t="array" ref="J81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2" t="str">
        <f>_xlfn.TEXTBEFORE(getmp3[[#This Row],[Title]],{":","(","-"})</f>
        <v xml:space="preserve">Publicity </v>
      </c>
      <c r="L812" t="str">
        <f>_xlfn.TEXTBEFORE(_xlfn.TEXTAFTER(getmp3[[#This Row],[description]],{"Singer:","Artist:","Singer &amp; Lyrics:","Singer/Lyrics:","Singer -"}),CHAR(10))</f>
        <v xml:space="preserve"> Guri</v>
      </c>
      <c r="M812" t="str" cm="1">
        <f t="array" ref="M81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Jung Sandhu</v>
      </c>
      <c r="N812" t="e">
        <f>_xlfn.TEXTBEFORE(_xlfn.TEXTAFTER(getmp3[[#This Row],[description]],"Composer:"),CHAR(10))</f>
        <v>#N/A</v>
      </c>
      <c r="O812" t="e">
        <f>_xlfn.TEXTBEFORE(_xlfn.TEXTAFTER(getmp3[[#This Row],[description]],CHAR(10)&amp;"Music :"),CHAR(10))</f>
        <v>#N/A</v>
      </c>
      <c r="P812" t="e">
        <f>_xlfn.TEXTBEFORE(_xlfn.TEXTAFTER(getmp3[[#This Row],[description]],CHAR(10)&amp;"Video:"),CHAR(10))</f>
        <v>#N/A</v>
      </c>
      <c r="Q812" s="1" t="e">
        <f>HYPERLINK(_xlfn.TEXTBEFORE(_xlfn.TEXTAFTER(getmp3[[#This Row],[description]],"YouTube Music:"),CHAR(10)))</f>
        <v>#N/A</v>
      </c>
      <c r="R812" s="1" t="e">
        <f>HYPERLINK(_xlfn.TEXTBEFORE(_xlfn.TEXTAFTER(getmp3[[#This Row],[description]],"Spotify:"),CHAR(10)))</f>
        <v>#N/A</v>
      </c>
      <c r="S812" s="1" t="e">
        <f>HYPERLINK(_xlfn.TEXTBEFORE(_xlfn.TEXTAFTER(getmp3[[#This Row],[description]],"Apple Music:"),CHAR(10)))</f>
        <v>#N/A</v>
      </c>
      <c r="T812" s="1" t="e">
        <f>HYPERLINK(_xlfn.TEXTBEFORE(_xlfn.TEXTAFTER(getmp3[[#This Row],[description]], "JioSaavn:"),CHAR(10)))</f>
        <v>#N/A</v>
      </c>
      <c r="U812" s="1" t="e">
        <f>HYPERLINK(_xlfn.TEXTBEFORE(_xlfn.TEXTAFTER(getmp3[[#This Row],[description]], "Instagram Reel:"),CHAR(10)))</f>
        <v>#N/A</v>
      </c>
    </row>
    <row r="813" spans="1:21" x14ac:dyDescent="0.3">
      <c r="A813" t="s">
        <v>11</v>
      </c>
      <c r="B813" t="s">
        <v>5744</v>
      </c>
      <c r="C813" t="s">
        <v>5709</v>
      </c>
      <c r="D813" t="s">
        <v>5707</v>
      </c>
      <c r="E813" t="s">
        <v>1369</v>
      </c>
      <c r="F813" t="s">
        <v>1584</v>
      </c>
      <c r="G813" t="s">
        <v>5746</v>
      </c>
      <c r="H813" t="s">
        <v>5747</v>
      </c>
      <c r="I813" t="s">
        <v>1724</v>
      </c>
      <c r="J813" t="str" cm="1">
        <f t="array" ref="J81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3" t="str">
        <f>_xlfn.TEXTBEFORE(getmp3[[#This Row],[Title]],{":","(","-"})</f>
        <v xml:space="preserve">Tera Deewana </v>
      </c>
      <c r="L813" t="str">
        <f>_xlfn.TEXTBEFORE(_xlfn.TEXTAFTER(getmp3[[#This Row],[description]],{"Singer:","Artist:","Singer &amp; Lyrics:","Singer/Lyrics:","Singer -"}),CHAR(10))</f>
        <v xml:space="preserve"> Parv</v>
      </c>
      <c r="M813" t="str" cm="1">
        <f t="array" ref="M81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Nirmaan/Kumaar Sagar</v>
      </c>
      <c r="N813" t="e">
        <f>_xlfn.TEXTBEFORE(_xlfn.TEXTAFTER(getmp3[[#This Row],[description]],"Composer:"),CHAR(10))</f>
        <v>#N/A</v>
      </c>
      <c r="O813" t="e">
        <f>_xlfn.TEXTBEFORE(_xlfn.TEXTAFTER(getmp3[[#This Row],[description]],CHAR(10)&amp;"Music :"),CHAR(10))</f>
        <v>#N/A</v>
      </c>
      <c r="P813" t="e">
        <f>_xlfn.TEXTBEFORE(_xlfn.TEXTAFTER(getmp3[[#This Row],[description]],CHAR(10)&amp;"Video:"),CHAR(10))</f>
        <v>#N/A</v>
      </c>
      <c r="Q813" s="1" t="e">
        <f>HYPERLINK(_xlfn.TEXTBEFORE(_xlfn.TEXTAFTER(getmp3[[#This Row],[description]],"YouTube Music:"),CHAR(10)))</f>
        <v>#N/A</v>
      </c>
      <c r="R813" s="1" t="e">
        <f>HYPERLINK(_xlfn.TEXTBEFORE(_xlfn.TEXTAFTER(getmp3[[#This Row],[description]],"Spotify:"),CHAR(10)))</f>
        <v>#N/A</v>
      </c>
      <c r="S813" s="1" t="e">
        <f>HYPERLINK(_xlfn.TEXTBEFORE(_xlfn.TEXTAFTER(getmp3[[#This Row],[description]],"Apple Music:"),CHAR(10)))</f>
        <v>#N/A</v>
      </c>
      <c r="T813" s="1" t="e">
        <f>HYPERLINK(_xlfn.TEXTBEFORE(_xlfn.TEXTAFTER(getmp3[[#This Row],[description]], "JioSaavn:"),CHAR(10)))</f>
        <v>#N/A</v>
      </c>
      <c r="U813" s="1" t="e">
        <f>HYPERLINK(_xlfn.TEXTBEFORE(_xlfn.TEXTAFTER(getmp3[[#This Row],[description]], "Instagram Reel:"),CHAR(10)))</f>
        <v>#N/A</v>
      </c>
    </row>
    <row r="814" spans="1:21" x14ac:dyDescent="0.3">
      <c r="A814" t="s">
        <v>11</v>
      </c>
      <c r="B814" t="s">
        <v>5749</v>
      </c>
      <c r="C814" t="s">
        <v>5750</v>
      </c>
      <c r="D814" t="s">
        <v>5748</v>
      </c>
      <c r="E814" t="s">
        <v>3731</v>
      </c>
      <c r="F814" t="s">
        <v>3953</v>
      </c>
      <c r="G814" t="s">
        <v>5752</v>
      </c>
      <c r="H814" t="s">
        <v>5753</v>
      </c>
      <c r="I814" t="s">
        <v>5754</v>
      </c>
      <c r="J814" t="str" cm="1">
        <f t="array" ref="J81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4" t="str">
        <f>_xlfn.TEXTBEFORE(getmp3[[#This Row],[Title]],{":","(","-"})</f>
        <v xml:space="preserve">Tera Deewana </v>
      </c>
      <c r="L814" t="str">
        <f>_xlfn.TEXTBEFORE(_xlfn.TEXTAFTER(getmp3[[#This Row],[description]],{"Singer:","Artist:","Singer &amp; Lyrics:","Singer/Lyrics:","Singer -"}),CHAR(10))</f>
        <v xml:space="preserve"> Parv</v>
      </c>
      <c r="M814" t="str" cm="1">
        <f t="array" ref="M81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Nirmaan/Kumar Sagar</v>
      </c>
      <c r="N814" t="e">
        <f>_xlfn.TEXTBEFORE(_xlfn.TEXTAFTER(getmp3[[#This Row],[description]],"Composer:"),CHAR(10))</f>
        <v>#N/A</v>
      </c>
      <c r="O814" t="e">
        <f>_xlfn.TEXTBEFORE(_xlfn.TEXTAFTER(getmp3[[#This Row],[description]],CHAR(10)&amp;"Music :"),CHAR(10))</f>
        <v>#N/A</v>
      </c>
      <c r="P814" t="e">
        <f>_xlfn.TEXTBEFORE(_xlfn.TEXTAFTER(getmp3[[#This Row],[description]],CHAR(10)&amp;"Video:"),CHAR(10))</f>
        <v>#N/A</v>
      </c>
      <c r="Q814" s="1" t="e">
        <f>HYPERLINK(_xlfn.TEXTBEFORE(_xlfn.TEXTAFTER(getmp3[[#This Row],[description]],"YouTube Music:"),CHAR(10)))</f>
        <v>#N/A</v>
      </c>
      <c r="R814" s="1" t="e">
        <f>HYPERLINK(_xlfn.TEXTBEFORE(_xlfn.TEXTAFTER(getmp3[[#This Row],[description]],"Spotify:"),CHAR(10)))</f>
        <v>#N/A</v>
      </c>
      <c r="S814" s="1" t="e">
        <f>HYPERLINK(_xlfn.TEXTBEFORE(_xlfn.TEXTAFTER(getmp3[[#This Row],[description]],"Apple Music:"),CHAR(10)))</f>
        <v>#N/A</v>
      </c>
      <c r="T814" s="1" t="e">
        <f>HYPERLINK(_xlfn.TEXTBEFORE(_xlfn.TEXTAFTER(getmp3[[#This Row],[description]], "JioSaavn:"),CHAR(10)))</f>
        <v>#N/A</v>
      </c>
      <c r="U814" s="1" t="e">
        <f>HYPERLINK(_xlfn.TEXTBEFORE(_xlfn.TEXTAFTER(getmp3[[#This Row],[description]], "Instagram Reel:"),CHAR(10)))</f>
        <v>#N/A</v>
      </c>
    </row>
    <row r="815" spans="1:21" x14ac:dyDescent="0.3">
      <c r="A815" t="s">
        <v>11</v>
      </c>
      <c r="B815" t="s">
        <v>5756</v>
      </c>
      <c r="C815" t="s">
        <v>5757</v>
      </c>
      <c r="D815" t="s">
        <v>5755</v>
      </c>
      <c r="E815" t="s">
        <v>5759</v>
      </c>
      <c r="F815" t="s">
        <v>780</v>
      </c>
      <c r="G815" t="s">
        <v>5760</v>
      </c>
      <c r="H815" t="s">
        <v>5761</v>
      </c>
      <c r="I815" t="s">
        <v>5762</v>
      </c>
      <c r="J815" t="str" cm="1">
        <f t="array" ref="J81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5" t="str">
        <f>_xlfn.TEXTBEFORE(getmp3[[#This Row],[Title]],{":","(","-"})</f>
        <v xml:space="preserve">Chobbar </v>
      </c>
      <c r="L815" t="str">
        <f>_xlfn.TEXTBEFORE(_xlfn.TEXTAFTER(getmp3[[#This Row],[description]],{"Singer:","Artist:","Singer &amp; Lyrics:","Singer/Lyrics:","Singer -"}),CHAR(10))</f>
        <v xml:space="preserve"> Kiratjot Kahlon</v>
      </c>
      <c r="M815" t="str" cm="1">
        <f t="array" ref="M81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Kiratjot Kahlon</v>
      </c>
      <c r="N815" t="e">
        <f>_xlfn.TEXTBEFORE(_xlfn.TEXTAFTER(getmp3[[#This Row],[description]],"Composer:"),CHAR(10))</f>
        <v>#N/A</v>
      </c>
      <c r="O815" t="e">
        <f>_xlfn.TEXTBEFORE(_xlfn.TEXTAFTER(getmp3[[#This Row],[description]],CHAR(10)&amp;"Music :"),CHAR(10))</f>
        <v>#N/A</v>
      </c>
      <c r="P815" t="e">
        <f>_xlfn.TEXTBEFORE(_xlfn.TEXTAFTER(getmp3[[#This Row],[description]],CHAR(10)&amp;"Video:"),CHAR(10))</f>
        <v>#N/A</v>
      </c>
      <c r="Q815" s="1" t="e">
        <f>HYPERLINK(_xlfn.TEXTBEFORE(_xlfn.TEXTAFTER(getmp3[[#This Row],[description]],"YouTube Music:"),CHAR(10)))</f>
        <v>#N/A</v>
      </c>
      <c r="R815" s="1" t="e">
        <f>HYPERLINK(_xlfn.TEXTBEFORE(_xlfn.TEXTAFTER(getmp3[[#This Row],[description]],"Spotify:"),CHAR(10)))</f>
        <v>#N/A</v>
      </c>
      <c r="S815" s="1" t="e">
        <f>HYPERLINK(_xlfn.TEXTBEFORE(_xlfn.TEXTAFTER(getmp3[[#This Row],[description]],"Apple Music:"),CHAR(10)))</f>
        <v>#N/A</v>
      </c>
      <c r="T815" s="1" t="e">
        <f>HYPERLINK(_xlfn.TEXTBEFORE(_xlfn.TEXTAFTER(getmp3[[#This Row],[description]], "JioSaavn:"),CHAR(10)))</f>
        <v>#N/A</v>
      </c>
      <c r="U815" s="1" t="e">
        <f>HYPERLINK(_xlfn.TEXTBEFORE(_xlfn.TEXTAFTER(getmp3[[#This Row],[description]], "Instagram Reel:"),CHAR(10)))</f>
        <v>#N/A</v>
      </c>
    </row>
    <row r="816" spans="1:21" x14ac:dyDescent="0.3">
      <c r="A816" t="s">
        <v>11</v>
      </c>
      <c r="B816" t="s">
        <v>5764</v>
      </c>
      <c r="C816" t="s">
        <v>5765</v>
      </c>
      <c r="D816" t="s">
        <v>5763</v>
      </c>
      <c r="E816" t="s">
        <v>1369</v>
      </c>
      <c r="F816" t="s">
        <v>1040</v>
      </c>
      <c r="G816" t="s">
        <v>5767</v>
      </c>
      <c r="H816" t="s">
        <v>5768</v>
      </c>
      <c r="I816" t="s">
        <v>5769</v>
      </c>
      <c r="J816" t="str" cm="1">
        <f t="array" ref="J81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6" t="str">
        <f>_xlfn.TEXTBEFORE(getmp3[[#This Row],[Title]],{":","(","-"})</f>
        <v xml:space="preserve">Publicity </v>
      </c>
      <c r="L816" t="str">
        <f>_xlfn.TEXTBEFORE(_xlfn.TEXTAFTER(getmp3[[#This Row],[description]],{"Singer :","Artist:","Singer &amp; Lyrics:","Singer/Lyrics:","Singer"}),CHAR(10))</f>
        <v xml:space="preserve"> Guri </v>
      </c>
      <c r="M816" t="str" cm="1">
        <f t="array" ref="M81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Jung Sandhu</v>
      </c>
      <c r="N816" t="e">
        <f>_xlfn.TEXTBEFORE(_xlfn.TEXTAFTER(getmp3[[#This Row],[description]],"Composer:"),CHAR(10))</f>
        <v>#N/A</v>
      </c>
      <c r="O816" t="str">
        <f>_xlfn.TEXTBEFORE(_xlfn.TEXTAFTER(getmp3[[#This Row],[description]],CHAR(10)&amp;"Music :"),CHAR(10))</f>
        <v xml:space="preserve"> Dj Flow</v>
      </c>
      <c r="P816" t="e">
        <f>_xlfn.TEXTBEFORE(_xlfn.TEXTAFTER(getmp3[[#This Row],[description]],CHAR(10)&amp;"Video:"),CHAR(10))</f>
        <v>#N/A</v>
      </c>
      <c r="Q816" s="1" t="e">
        <f>HYPERLINK(_xlfn.TEXTBEFORE(_xlfn.TEXTAFTER(getmp3[[#This Row],[description]],"YouTube Music:"),CHAR(10)))</f>
        <v>#N/A</v>
      </c>
      <c r="R816" s="1" t="e">
        <f>HYPERLINK(_xlfn.TEXTBEFORE(_xlfn.TEXTAFTER(getmp3[[#This Row],[description]],"Spotify:"),CHAR(10)))</f>
        <v>#N/A</v>
      </c>
      <c r="S816" s="1" t="e">
        <f>HYPERLINK(_xlfn.TEXTBEFORE(_xlfn.TEXTAFTER(getmp3[[#This Row],[description]],"Apple Music:"),CHAR(10)))</f>
        <v>#N/A</v>
      </c>
      <c r="T816" s="1" t="e">
        <f>HYPERLINK(_xlfn.TEXTBEFORE(_xlfn.TEXTAFTER(getmp3[[#This Row],[description]], "JioSaavn:"),CHAR(10)))</f>
        <v>#N/A</v>
      </c>
      <c r="U816" s="1" t="e">
        <f>HYPERLINK(_xlfn.TEXTBEFORE(_xlfn.TEXTAFTER(getmp3[[#This Row],[description]], "Instagram Reel:"),CHAR(10)))</f>
        <v>#N/A</v>
      </c>
    </row>
    <row r="817" spans="1:21" x14ac:dyDescent="0.3">
      <c r="A817" t="s">
        <v>11</v>
      </c>
      <c r="B817" t="s">
        <v>5771</v>
      </c>
      <c r="C817" t="s">
        <v>5772</v>
      </c>
      <c r="D817" t="s">
        <v>5770</v>
      </c>
      <c r="E817" t="s">
        <v>3731</v>
      </c>
      <c r="F817" t="s">
        <v>676</v>
      </c>
      <c r="G817" t="s">
        <v>5774</v>
      </c>
      <c r="H817" t="s">
        <v>5775</v>
      </c>
      <c r="I817" t="s">
        <v>5776</v>
      </c>
      <c r="J817" t="str" cm="1">
        <f t="array" ref="J81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7" t="str">
        <f>_xlfn.TEXTBEFORE(getmp3[[#This Row],[Title]],{":","(","-"})</f>
        <v xml:space="preserve">GYM </v>
      </c>
      <c r="L817" t="str">
        <f>_xlfn.TEXTBEFORE(_xlfn.TEXTAFTER(getmp3[[#This Row],[description]],{"Singer :","Artist:","Singer &amp; Lyrics:","Singer/Lyrics:","Singer"}),CHAR(10))</f>
        <v xml:space="preserve"> HARF CHEEMA</v>
      </c>
      <c r="M817" t="str" cm="1">
        <f t="array" ref="M81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HARF CHEEMA</v>
      </c>
      <c r="N817" t="str">
        <f>_xlfn.TEXTBEFORE(_xlfn.TEXTAFTER(getmp3[[#This Row],[description]],"Composer:"),CHAR(10))</f>
        <v xml:space="preserve"> Harf Cheema</v>
      </c>
      <c r="O817" t="str">
        <f>_xlfn.TEXTBEFORE(_xlfn.TEXTAFTER(getmp3[[#This Row],[description]],CHAR(10)&amp;"Music :"),CHAR(10))</f>
        <v xml:space="preserve"> WESTERN PENDU </v>
      </c>
      <c r="P817" t="e">
        <f>_xlfn.TEXTBEFORE(_xlfn.TEXTAFTER(getmp3[[#This Row],[description]],CHAR(10)&amp;"Video:"),CHAR(10))</f>
        <v>#N/A</v>
      </c>
      <c r="Q817" s="1" t="e">
        <f>HYPERLINK(_xlfn.TEXTBEFORE(_xlfn.TEXTAFTER(getmp3[[#This Row],[description]],"YouTube Music:"),CHAR(10)))</f>
        <v>#N/A</v>
      </c>
      <c r="R817" s="1" t="e">
        <f>HYPERLINK(_xlfn.TEXTBEFORE(_xlfn.TEXTAFTER(getmp3[[#This Row],[description]],"Spotify:"),CHAR(10)))</f>
        <v>#N/A</v>
      </c>
      <c r="S817" s="1" t="e">
        <f>HYPERLINK(_xlfn.TEXTBEFORE(_xlfn.TEXTAFTER(getmp3[[#This Row],[description]],"Apple Music:"),CHAR(10)))</f>
        <v>#N/A</v>
      </c>
      <c r="T817" s="1" t="e">
        <f>HYPERLINK(_xlfn.TEXTBEFORE(_xlfn.TEXTAFTER(getmp3[[#This Row],[description]], "JioSaavn:"),CHAR(10)))</f>
        <v>#N/A</v>
      </c>
      <c r="U817" s="1" t="e">
        <f>HYPERLINK(_xlfn.TEXTBEFORE(_xlfn.TEXTAFTER(getmp3[[#This Row],[description]], "Instagram Reel:"),CHAR(10)))</f>
        <v>#N/A</v>
      </c>
    </row>
    <row r="818" spans="1:21" x14ac:dyDescent="0.3">
      <c r="A818" t="s">
        <v>11</v>
      </c>
      <c r="B818" t="s">
        <v>5778</v>
      </c>
      <c r="C818" t="s">
        <v>5779</v>
      </c>
      <c r="D818" t="s">
        <v>5777</v>
      </c>
      <c r="E818" t="s">
        <v>3731</v>
      </c>
      <c r="F818" t="s">
        <v>5781</v>
      </c>
      <c r="G818" t="s">
        <v>5782</v>
      </c>
      <c r="H818" t="s">
        <v>5783</v>
      </c>
      <c r="I818" t="s">
        <v>5784</v>
      </c>
      <c r="J818" t="str" cm="1">
        <f t="array" ref="J81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8" t="str">
        <f>_xlfn.TEXTBEFORE(getmp3[[#This Row],[Title]],{":","(","-"})</f>
        <v xml:space="preserve">GURI </v>
      </c>
      <c r="L818" t="str">
        <f>_xlfn.TEXTBEFORE(_xlfn.TEXTAFTER(getmp3[[#This Row],[description]],{"Singer :","Artist:","Singer &amp; Lyrics:","Singer/Lyrics:","Singer"}),CHAR(10))</f>
        <v xml:space="preserve"> GURI</v>
      </c>
      <c r="M818" t="str" cm="1">
        <f t="array" ref="M81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JUNG SANDHU</v>
      </c>
      <c r="N818" t="e">
        <f>_xlfn.TEXTBEFORE(_xlfn.TEXTAFTER(getmp3[[#This Row],[description]],"Composer:"),CHAR(10))</f>
        <v>#N/A</v>
      </c>
      <c r="O818" t="str">
        <f>_xlfn.TEXTBEFORE(_xlfn.TEXTAFTER(getmp3[[#This Row],[description]],CHAR(10)&amp;"Music :"),CHAR(10))</f>
        <v xml:space="preserve"> DJ FLOW</v>
      </c>
      <c r="P818" t="e">
        <f>_xlfn.TEXTBEFORE(_xlfn.TEXTAFTER(getmp3[[#This Row],[description]],CHAR(10)&amp;"Video:"),CHAR(10))</f>
        <v>#N/A</v>
      </c>
      <c r="Q818" s="1" t="e">
        <f>HYPERLINK(_xlfn.TEXTBEFORE(_xlfn.TEXTAFTER(getmp3[[#This Row],[description]],"YouTube Music:"),CHAR(10)))</f>
        <v>#N/A</v>
      </c>
      <c r="R818" s="1" t="e">
        <f>HYPERLINK(_xlfn.TEXTBEFORE(_xlfn.TEXTAFTER(getmp3[[#This Row],[description]],"Spotify:"),CHAR(10)))</f>
        <v>#N/A</v>
      </c>
      <c r="S818" s="1" t="e">
        <f>HYPERLINK(_xlfn.TEXTBEFORE(_xlfn.TEXTAFTER(getmp3[[#This Row],[description]],"Apple Music:"),CHAR(10)))</f>
        <v>#N/A</v>
      </c>
      <c r="T818" s="1" t="e">
        <f>HYPERLINK(_xlfn.TEXTBEFORE(_xlfn.TEXTAFTER(getmp3[[#This Row],[description]], "JioSaavn:"),CHAR(10)))</f>
        <v>#N/A</v>
      </c>
      <c r="U818" s="1" t="e">
        <f>HYPERLINK(_xlfn.TEXTBEFORE(_xlfn.TEXTAFTER(getmp3[[#This Row],[description]], "Instagram Reel:"),CHAR(10)))</f>
        <v>#N/A</v>
      </c>
    </row>
    <row r="819" spans="1:21" x14ac:dyDescent="0.3">
      <c r="A819" t="s">
        <v>11</v>
      </c>
      <c r="B819" t="s">
        <v>5786</v>
      </c>
      <c r="C819" t="s">
        <v>5787</v>
      </c>
      <c r="D819" t="s">
        <v>5785</v>
      </c>
      <c r="E819" t="s">
        <v>3731</v>
      </c>
      <c r="F819" t="s">
        <v>2119</v>
      </c>
      <c r="G819" t="s">
        <v>5789</v>
      </c>
      <c r="H819" t="s">
        <v>5790</v>
      </c>
      <c r="I819" t="s">
        <v>5791</v>
      </c>
      <c r="J819" t="str" cm="1">
        <f t="array" ref="J81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19" t="str">
        <f>_xlfn.TEXTBEFORE(getmp3[[#This Row],[Title]],{":","(","-"})</f>
        <v xml:space="preserve">DESERVE </v>
      </c>
      <c r="L819" t="str">
        <f>_xlfn.TEXTBEFORE(_xlfn.TEXTAFTER(getmp3[[#This Row],[description]],{"Singer :","Artist:","Singer &amp; Lyrics:","Singer/Lyrics:","Singer"}),CHAR(10))</f>
        <v xml:space="preserve"> GUR PREET </v>
      </c>
      <c r="M819" t="str" cm="1">
        <f t="array" ref="M81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DEEP ARRAICHA</v>
      </c>
      <c r="N819" t="e">
        <f>_xlfn.TEXTBEFORE(_xlfn.TEXTAFTER(getmp3[[#This Row],[description]],"Composer:"),CHAR(10))</f>
        <v>#N/A</v>
      </c>
      <c r="O819" t="str">
        <f>_xlfn.TEXTBEFORE(_xlfn.TEXTAFTER(getmp3[[#This Row],[description]],CHAR(10)&amp;"Music :"),CHAR(10))</f>
        <v xml:space="preserve"> TURBAN BEATS</v>
      </c>
      <c r="P819" t="e">
        <f>_xlfn.TEXTBEFORE(_xlfn.TEXTAFTER(getmp3[[#This Row],[description]],CHAR(10)&amp;"Video:"),CHAR(10))</f>
        <v>#N/A</v>
      </c>
      <c r="Q819" s="1" t="e">
        <f>HYPERLINK(_xlfn.TEXTBEFORE(_xlfn.TEXTAFTER(getmp3[[#This Row],[description]],"YouTube Music:"),CHAR(10)))</f>
        <v>#N/A</v>
      </c>
      <c r="R819" s="1" t="e">
        <f>HYPERLINK(_xlfn.TEXTBEFORE(_xlfn.TEXTAFTER(getmp3[[#This Row],[description]],"Spotify:"),CHAR(10)))</f>
        <v>#N/A</v>
      </c>
      <c r="S819" s="1" t="e">
        <f>HYPERLINK(_xlfn.TEXTBEFORE(_xlfn.TEXTAFTER(getmp3[[#This Row],[description]],"Apple Music:"),CHAR(10)))</f>
        <v>#N/A</v>
      </c>
      <c r="T819" s="1" t="e">
        <f>HYPERLINK(_xlfn.TEXTBEFORE(_xlfn.TEXTAFTER(getmp3[[#This Row],[description]], "JioSaavn:"),CHAR(10)))</f>
        <v>#N/A</v>
      </c>
      <c r="U819" s="1" t="e">
        <f>HYPERLINK(_xlfn.TEXTBEFORE(_xlfn.TEXTAFTER(getmp3[[#This Row],[description]], "Instagram Reel:"),CHAR(10)))</f>
        <v>#N/A</v>
      </c>
    </row>
    <row r="820" spans="1:21" x14ac:dyDescent="0.3">
      <c r="A820" t="s">
        <v>11</v>
      </c>
      <c r="B820" t="s">
        <v>5793</v>
      </c>
      <c r="C820" t="s">
        <v>5794</v>
      </c>
      <c r="D820" t="s">
        <v>5792</v>
      </c>
      <c r="E820" t="s">
        <v>3731</v>
      </c>
      <c r="F820" t="s">
        <v>2029</v>
      </c>
      <c r="G820" t="s">
        <v>5796</v>
      </c>
      <c r="H820" t="s">
        <v>5797</v>
      </c>
      <c r="I820" t="s">
        <v>5798</v>
      </c>
      <c r="J820" t="str" cm="1">
        <f t="array" ref="J82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0" t="str">
        <f>_xlfn.TEXTBEFORE(getmp3[[#This Row],[Title]],{":","(","-"})</f>
        <v xml:space="preserve">Pinda Wale </v>
      </c>
      <c r="L820" t="str">
        <f>_xlfn.TEXTBEFORE(_xlfn.TEXTAFTER(getmp3[[#This Row],[description]],{"Singer :","Artist:","Singer &amp; Lyrics:","Singer/Lyrics:","Singer"}),CHAR(10))</f>
        <v xml:space="preserve"> NAIVY </v>
      </c>
      <c r="M820" t="str" cm="1">
        <f t="array" ref="M82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FATEHPURIA</v>
      </c>
      <c r="N820" t="e">
        <f>_xlfn.TEXTBEFORE(_xlfn.TEXTAFTER(getmp3[[#This Row],[description]],"Composer:"),CHAR(10))</f>
        <v>#N/A</v>
      </c>
      <c r="O820" t="str">
        <f>_xlfn.TEXTBEFORE(_xlfn.TEXTAFTER(getmp3[[#This Row],[description]],CHAR(10)&amp;"Music :"),CHAR(10))</f>
        <v xml:space="preserve"> RANJIT</v>
      </c>
      <c r="P820" t="e">
        <f>_xlfn.TEXTBEFORE(_xlfn.TEXTAFTER(getmp3[[#This Row],[description]],CHAR(10)&amp;"Video:"),CHAR(10))</f>
        <v>#N/A</v>
      </c>
      <c r="Q820" s="1" t="e">
        <f>HYPERLINK(_xlfn.TEXTBEFORE(_xlfn.TEXTAFTER(getmp3[[#This Row],[description]],"YouTube Music:"),CHAR(10)))</f>
        <v>#N/A</v>
      </c>
      <c r="R820" s="1" t="e">
        <f>HYPERLINK(_xlfn.TEXTBEFORE(_xlfn.TEXTAFTER(getmp3[[#This Row],[description]],"Spotify:"),CHAR(10)))</f>
        <v>#N/A</v>
      </c>
      <c r="S820" s="1" t="e">
        <f>HYPERLINK(_xlfn.TEXTBEFORE(_xlfn.TEXTAFTER(getmp3[[#This Row],[description]],"Apple Music:"),CHAR(10)))</f>
        <v>#N/A</v>
      </c>
      <c r="T820" s="1" t="e">
        <f>HYPERLINK(_xlfn.TEXTBEFORE(_xlfn.TEXTAFTER(getmp3[[#This Row],[description]], "JioSaavn:"),CHAR(10)))</f>
        <v>#N/A</v>
      </c>
      <c r="U820" s="1" t="e">
        <f>HYPERLINK(_xlfn.TEXTBEFORE(_xlfn.TEXTAFTER(getmp3[[#This Row],[description]], "Instagram Reel:"),CHAR(10)))</f>
        <v>#N/A</v>
      </c>
    </row>
    <row r="821" spans="1:21" x14ac:dyDescent="0.3">
      <c r="A821" t="s">
        <v>11</v>
      </c>
      <c r="B821" t="s">
        <v>5800</v>
      </c>
      <c r="C821" t="s">
        <v>5801</v>
      </c>
      <c r="D821" t="s">
        <v>5799</v>
      </c>
      <c r="E821" t="s">
        <v>3731</v>
      </c>
      <c r="F821" t="s">
        <v>17</v>
      </c>
      <c r="G821" t="s">
        <v>5803</v>
      </c>
      <c r="H821" t="s">
        <v>5804</v>
      </c>
      <c r="I821" t="s">
        <v>4303</v>
      </c>
      <c r="J821" t="str" cm="1">
        <f t="array" ref="J82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1" t="str">
        <f>_xlfn.TEXTBEFORE(getmp3[[#This Row],[Title]],{":","(","-"})</f>
        <v xml:space="preserve">APPROACH </v>
      </c>
      <c r="L821" t="str">
        <f>_xlfn.TEXTBEFORE(_xlfn.TEXTAFTER(getmp3[[#This Row],[description]],{"Singer :","Artist:","Singer &amp; Lyrics:","Singer/Lyrics:","Singer"}),CHAR(10))</f>
        <v xml:space="preserve"> NISHAWN BHULLAR</v>
      </c>
      <c r="M821" t="str" cm="1">
        <f t="array" ref="M82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PREET GUNOMAJRA</v>
      </c>
      <c r="N821" t="e">
        <f>_xlfn.TEXTBEFORE(_xlfn.TEXTAFTER(getmp3[[#This Row],[description]],"Composer:"),CHAR(10))</f>
        <v>#N/A</v>
      </c>
      <c r="O821" t="str">
        <f>_xlfn.TEXTBEFORE(_xlfn.TEXTAFTER(getmp3[[#This Row],[description]],CHAR(10)&amp;"Music :"),CHAR(10))</f>
        <v xml:space="preserve"> JAZ BUTTAR</v>
      </c>
      <c r="P821" t="e">
        <f>_xlfn.TEXTBEFORE(_xlfn.TEXTAFTER(getmp3[[#This Row],[description]],CHAR(10)&amp;"Video:"),CHAR(10))</f>
        <v>#N/A</v>
      </c>
      <c r="Q821" s="1" t="e">
        <f>HYPERLINK(_xlfn.TEXTBEFORE(_xlfn.TEXTAFTER(getmp3[[#This Row],[description]],"YouTube Music:"),CHAR(10)))</f>
        <v>#N/A</v>
      </c>
      <c r="R821" s="1" t="e">
        <f>HYPERLINK(_xlfn.TEXTBEFORE(_xlfn.TEXTAFTER(getmp3[[#This Row],[description]],"Spotify:"),CHAR(10)))</f>
        <v>#N/A</v>
      </c>
      <c r="S821" s="1" t="e">
        <f>HYPERLINK(_xlfn.TEXTBEFORE(_xlfn.TEXTAFTER(getmp3[[#This Row],[description]],"Apple Music:"),CHAR(10)))</f>
        <v>#N/A</v>
      </c>
      <c r="T821" s="1" t="e">
        <f>HYPERLINK(_xlfn.TEXTBEFORE(_xlfn.TEXTAFTER(getmp3[[#This Row],[description]], "JioSaavn:"),CHAR(10)))</f>
        <v>#N/A</v>
      </c>
      <c r="U821" s="1" t="e">
        <f>HYPERLINK(_xlfn.TEXTBEFORE(_xlfn.TEXTAFTER(getmp3[[#This Row],[description]], "Instagram Reel:"),CHAR(10)))</f>
        <v>#N/A</v>
      </c>
    </row>
    <row r="822" spans="1:21" x14ac:dyDescent="0.3">
      <c r="A822" t="s">
        <v>11</v>
      </c>
      <c r="B822" t="s">
        <v>5806</v>
      </c>
      <c r="C822" t="s">
        <v>5807</v>
      </c>
      <c r="D822" t="s">
        <v>5805</v>
      </c>
      <c r="E822" t="s">
        <v>3731</v>
      </c>
      <c r="F822" t="s">
        <v>863</v>
      </c>
      <c r="G822" t="s">
        <v>5809</v>
      </c>
      <c r="H822" t="s">
        <v>5810</v>
      </c>
      <c r="I822" t="s">
        <v>3792</v>
      </c>
      <c r="J822" t="str" cm="1">
        <f t="array" ref="J82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2" t="str">
        <f>_xlfn.TEXTBEFORE(getmp3[[#This Row],[Title]],{":","(","-"})</f>
        <v xml:space="preserve">TOOMA </v>
      </c>
      <c r="L822" t="str" cm="1">
        <f t="array" ref="L822">_xlfn.TEXTBEFORE(_xlfn.TEXTAFTER(getmp3[[#This Row],[description]],CHAR(10)&amp;{"Singer :","Artist:","Singer &amp; Lyrics:","Singer/Lyrics:","Singer"}),CHAR(10))</f>
        <v xml:space="preserve"> SARGI MAAN</v>
      </c>
      <c r="M822" t="str" cm="1">
        <f t="array" ref="M82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GURWINDER KAUR</v>
      </c>
      <c r="N822" t="e">
        <f>_xlfn.TEXTBEFORE(_xlfn.TEXTAFTER(getmp3[[#This Row],[description]],"Composer:"),CHAR(10))</f>
        <v>#N/A</v>
      </c>
      <c r="O822" t="str">
        <f>_xlfn.TEXTBEFORE(_xlfn.TEXTAFTER(getmp3[[#This Row],[description]],CHAR(10)&amp;"Music :"),CHAR(10))</f>
        <v xml:space="preserve"> GOLD BOY</v>
      </c>
      <c r="P822" t="e">
        <f>_xlfn.TEXTBEFORE(_xlfn.TEXTAFTER(getmp3[[#This Row],[description]],CHAR(10)&amp;"Video:"),CHAR(10))</f>
        <v>#N/A</v>
      </c>
      <c r="Q822" s="1" t="e">
        <f>HYPERLINK(_xlfn.TEXTBEFORE(_xlfn.TEXTAFTER(getmp3[[#This Row],[description]],"YouTube Music:"),CHAR(10)))</f>
        <v>#N/A</v>
      </c>
      <c r="R822" s="1" t="e">
        <f>HYPERLINK(_xlfn.TEXTBEFORE(_xlfn.TEXTAFTER(getmp3[[#This Row],[description]],"Spotify:"),CHAR(10)))</f>
        <v>#N/A</v>
      </c>
      <c r="S822" s="1" t="e">
        <f>HYPERLINK(_xlfn.TEXTBEFORE(_xlfn.TEXTAFTER(getmp3[[#This Row],[description]],"Apple Music:"),CHAR(10)))</f>
        <v>#N/A</v>
      </c>
      <c r="T822" s="1" t="e">
        <f>HYPERLINK(_xlfn.TEXTBEFORE(_xlfn.TEXTAFTER(getmp3[[#This Row],[description]], "JioSaavn:"),CHAR(10)))</f>
        <v>#N/A</v>
      </c>
      <c r="U822" s="1" t="e">
        <f>HYPERLINK(_xlfn.TEXTBEFORE(_xlfn.TEXTAFTER(getmp3[[#This Row],[description]], "Instagram Reel:"),CHAR(10)))</f>
        <v>#N/A</v>
      </c>
    </row>
    <row r="823" spans="1:21" x14ac:dyDescent="0.3">
      <c r="A823" t="s">
        <v>11</v>
      </c>
      <c r="B823" t="s">
        <v>5812</v>
      </c>
      <c r="C823" t="s">
        <v>5813</v>
      </c>
      <c r="D823" t="s">
        <v>5811</v>
      </c>
      <c r="E823" t="s">
        <v>3731</v>
      </c>
      <c r="F823" t="s">
        <v>530</v>
      </c>
      <c r="G823" t="s">
        <v>5815</v>
      </c>
      <c r="H823" t="s">
        <v>5816</v>
      </c>
      <c r="I823" t="s">
        <v>942</v>
      </c>
      <c r="J823" t="str" cm="1">
        <f t="array" ref="J82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3" t="str">
        <f>_xlfn.TEXTBEFORE(getmp3[[#This Row],[Title]],{":","(","-"})</f>
        <v xml:space="preserve">Enna Sohna </v>
      </c>
      <c r="L823" t="str">
        <f>_xlfn.TEXTBEFORE(_xlfn.TEXTAFTER(getmp3[[#This Row],[description]],{"Singer :-","Artist:","Singer &amp; Lyrics:","Singer/Lyrics:","Singer"}),"(")</f>
        <v xml:space="preserve"> Ripan Sidhu </v>
      </c>
      <c r="M823" t="str" cm="1">
        <f t="array" ref="M82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-Gill Kathunangaliya</v>
      </c>
      <c r="N823" t="e">
        <f>_xlfn.TEXTBEFORE(_xlfn.TEXTAFTER(getmp3[[#This Row],[description]],"Composer:"),CHAR(10))</f>
        <v>#N/A</v>
      </c>
      <c r="O823" t="str">
        <f>_xlfn.TEXTBEFORE(_xlfn.TEXTAFTER(getmp3[[#This Row],[description]],CHAR(10)&amp;"Music :"),CHAR(10))</f>
        <v>- Desi Crew</v>
      </c>
      <c r="P823" t="e">
        <f>_xlfn.TEXTBEFORE(_xlfn.TEXTAFTER(getmp3[[#This Row],[description]],CHAR(10)&amp;"Video:"),CHAR(10))</f>
        <v>#N/A</v>
      </c>
      <c r="Q823" s="1" t="e">
        <f>HYPERLINK(_xlfn.TEXTBEFORE(_xlfn.TEXTAFTER(getmp3[[#This Row],[description]],"YouTube Music:"),CHAR(10)))</f>
        <v>#N/A</v>
      </c>
      <c r="R823" s="1" t="e">
        <f>HYPERLINK(_xlfn.TEXTBEFORE(_xlfn.TEXTAFTER(getmp3[[#This Row],[description]],"Spotify:"),CHAR(10)))</f>
        <v>#N/A</v>
      </c>
      <c r="S823" s="1" t="e">
        <f>HYPERLINK(_xlfn.TEXTBEFORE(_xlfn.TEXTAFTER(getmp3[[#This Row],[description]],"Apple Music:"),CHAR(10)))</f>
        <v>#N/A</v>
      </c>
      <c r="T823" s="1" t="e">
        <f>HYPERLINK(_xlfn.TEXTBEFORE(_xlfn.TEXTAFTER(getmp3[[#This Row],[description]], "JioSaavn:"),CHAR(10)))</f>
        <v>#N/A</v>
      </c>
      <c r="U823" s="1" t="e">
        <f>HYPERLINK(_xlfn.TEXTBEFORE(_xlfn.TEXTAFTER(getmp3[[#This Row],[description]], "Instagram Reel:"),CHAR(10)))</f>
        <v>#N/A</v>
      </c>
    </row>
    <row r="824" spans="1:21" x14ac:dyDescent="0.3">
      <c r="A824" t="s">
        <v>11</v>
      </c>
      <c r="B824" t="s">
        <v>5818</v>
      </c>
      <c r="C824" t="s">
        <v>5819</v>
      </c>
      <c r="D824" t="s">
        <v>5817</v>
      </c>
      <c r="E824" t="s">
        <v>3731</v>
      </c>
      <c r="F824" t="s">
        <v>4203</v>
      </c>
      <c r="G824" t="s">
        <v>5821</v>
      </c>
      <c r="H824" t="s">
        <v>5822</v>
      </c>
      <c r="I824" t="s">
        <v>4367</v>
      </c>
      <c r="J824" t="str" cm="1">
        <f t="array" ref="J82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4" t="str">
        <f>_xlfn.TEXTBEFORE(getmp3[[#This Row],[Title]],{":","(","-"})</f>
        <v xml:space="preserve">TOOMA </v>
      </c>
      <c r="L824" t="str" cm="1">
        <f t="array" ref="L824">_xlfn.TEXTBEFORE(_xlfn.TEXTAFTER(getmp3[[#This Row],[description]],CHAR(10)&amp;{"Singer :","Artist:","Singer &amp; Lyrics:","Singer/Lyrics:","Singer"}),CHAR(10))</f>
        <v xml:space="preserve"> SARGI MAAN</v>
      </c>
      <c r="M824" t="str" cm="1">
        <f t="array" ref="M82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GURWINDER KAUR</v>
      </c>
      <c r="N824" t="e">
        <f>_xlfn.TEXTBEFORE(_xlfn.TEXTAFTER(getmp3[[#This Row],[description]],"Composer:"),CHAR(10))</f>
        <v>#N/A</v>
      </c>
      <c r="O824" t="str">
        <f>_xlfn.TEXTBEFORE(_xlfn.TEXTAFTER(getmp3[[#This Row],[description]],CHAR(10)&amp;"Music :"),CHAR(10))</f>
        <v xml:space="preserve"> GOLD BOY</v>
      </c>
      <c r="P824" t="e">
        <f>_xlfn.TEXTBEFORE(_xlfn.TEXTAFTER(getmp3[[#This Row],[description]],CHAR(10)&amp;"Video:"),CHAR(10))</f>
        <v>#N/A</v>
      </c>
      <c r="Q824" s="1" t="e">
        <f>HYPERLINK(_xlfn.TEXTBEFORE(_xlfn.TEXTAFTER(getmp3[[#This Row],[description]],"YouTube Music:"),CHAR(10)))</f>
        <v>#N/A</v>
      </c>
      <c r="R824" s="1" t="e">
        <f>HYPERLINK(_xlfn.TEXTBEFORE(_xlfn.TEXTAFTER(getmp3[[#This Row],[description]],"Spotify:"),CHAR(10)))</f>
        <v>#N/A</v>
      </c>
      <c r="S824" s="1" t="e">
        <f>HYPERLINK(_xlfn.TEXTBEFORE(_xlfn.TEXTAFTER(getmp3[[#This Row],[description]],"Apple Music:"),CHAR(10)))</f>
        <v>#N/A</v>
      </c>
      <c r="T824" s="1" t="e">
        <f>HYPERLINK(_xlfn.TEXTBEFORE(_xlfn.TEXTAFTER(getmp3[[#This Row],[description]], "JioSaavn:"),CHAR(10)))</f>
        <v>#N/A</v>
      </c>
      <c r="U824" s="1" t="e">
        <f>HYPERLINK(_xlfn.TEXTBEFORE(_xlfn.TEXTAFTER(getmp3[[#This Row],[description]], "Instagram Reel:"),CHAR(10)))</f>
        <v>#N/A</v>
      </c>
    </row>
    <row r="825" spans="1:21" x14ac:dyDescent="0.3">
      <c r="A825" t="s">
        <v>11</v>
      </c>
      <c r="B825" t="s">
        <v>5824</v>
      </c>
      <c r="C825" t="s">
        <v>5825</v>
      </c>
      <c r="D825" t="s">
        <v>5823</v>
      </c>
      <c r="E825" t="s">
        <v>3731</v>
      </c>
      <c r="F825" t="s">
        <v>1692</v>
      </c>
      <c r="G825" t="s">
        <v>5827</v>
      </c>
      <c r="H825" t="s">
        <v>5828</v>
      </c>
      <c r="I825" t="s">
        <v>5829</v>
      </c>
      <c r="J825" t="str" cm="1">
        <f t="array" ref="J82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5" t="str">
        <f>_xlfn.TEXTBEFORE(getmp3[[#This Row],[Title]],{":","(","-"})</f>
        <v xml:space="preserve">PEG </v>
      </c>
      <c r="L825" t="str">
        <f>_xlfn.TEXTBEFORE(_xlfn.TEXTAFTER(getmp3[[#This Row],[description]],{"Singer :","Artist:","Singer &amp; Lyrics:","Singer/Lyrics:","Singer"}),CHAR(10))</f>
        <v xml:space="preserve"> B JAY RANDHAWA</v>
      </c>
      <c r="M825" t="str" cm="1">
        <f t="array" ref="M82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KULSHAN SANDHU</v>
      </c>
      <c r="N825" t="e">
        <f>_xlfn.TEXTBEFORE(_xlfn.TEXTAFTER(getmp3[[#This Row],[description]],"Composer:"),CHAR(10))</f>
        <v>#N/A</v>
      </c>
      <c r="O825" t="str">
        <f>_xlfn.TEXTBEFORE(_xlfn.TEXTAFTER(getmp3[[#This Row],[description]],CHAR(10)&amp;"Music :"),CHAR(10))</f>
        <v xml:space="preserve"> GUPZ SEHRA</v>
      </c>
      <c r="P825" t="e">
        <f>_xlfn.TEXTBEFORE(_xlfn.TEXTAFTER(getmp3[[#This Row],[description]],CHAR(10)&amp;"Video:"),CHAR(10))</f>
        <v>#N/A</v>
      </c>
      <c r="Q825" s="1" t="e">
        <f>HYPERLINK(_xlfn.TEXTBEFORE(_xlfn.TEXTAFTER(getmp3[[#This Row],[description]],"YouTube Music:"),CHAR(10)))</f>
        <v>#N/A</v>
      </c>
      <c r="R825" s="1" t="e">
        <f>HYPERLINK(_xlfn.TEXTBEFORE(_xlfn.TEXTAFTER(getmp3[[#This Row],[description]],"Spotify:"),CHAR(10)))</f>
        <v>#N/A</v>
      </c>
      <c r="S825" s="1" t="e">
        <f>HYPERLINK(_xlfn.TEXTBEFORE(_xlfn.TEXTAFTER(getmp3[[#This Row],[description]],"Apple Music:"),CHAR(10)))</f>
        <v>#N/A</v>
      </c>
      <c r="T825" s="1" t="e">
        <f>HYPERLINK(_xlfn.TEXTBEFORE(_xlfn.TEXTAFTER(getmp3[[#This Row],[description]], "JioSaavn:"),CHAR(10)))</f>
        <v>#N/A</v>
      </c>
      <c r="U825" s="1" t="e">
        <f>HYPERLINK(_xlfn.TEXTBEFORE(_xlfn.TEXTAFTER(getmp3[[#This Row],[description]], "Instagram Reel:"),CHAR(10)))</f>
        <v>#N/A</v>
      </c>
    </row>
    <row r="826" spans="1:21" x14ac:dyDescent="0.3">
      <c r="A826" t="s">
        <v>11</v>
      </c>
      <c r="B826" t="s">
        <v>5831</v>
      </c>
      <c r="C826" t="s">
        <v>5832</v>
      </c>
      <c r="D826" t="s">
        <v>5830</v>
      </c>
      <c r="E826" t="s">
        <v>3731</v>
      </c>
      <c r="F826" t="s">
        <v>3500</v>
      </c>
      <c r="G826" t="s">
        <v>5834</v>
      </c>
      <c r="H826" t="s">
        <v>5835</v>
      </c>
      <c r="I826" t="s">
        <v>1380</v>
      </c>
      <c r="J826" t="str" cm="1">
        <f t="array" ref="J82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6" t="str">
        <f>_xlfn.TEXTBEFORE(getmp3[[#This Row],[Title]],{":","(","-"})</f>
        <v xml:space="preserve">PEG </v>
      </c>
      <c r="L826" t="str">
        <f>_xlfn.TEXTBEFORE(_xlfn.TEXTAFTER(getmp3[[#This Row],[description]],{"Singer :","Artist:","Singer &amp; Lyrics:","Singer/Lyrics:","Singer"}),CHAR(10))</f>
        <v xml:space="preserve"> B JAY RANDHAWA</v>
      </c>
      <c r="M826" t="str" cm="1">
        <f t="array" ref="M82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KULSAHN SANDHU</v>
      </c>
      <c r="N826" t="e">
        <f>_xlfn.TEXTBEFORE(_xlfn.TEXTAFTER(getmp3[[#This Row],[description]],"Composer:"),CHAR(10))</f>
        <v>#N/A</v>
      </c>
      <c r="O826" t="str">
        <f>_xlfn.TEXTBEFORE(_xlfn.TEXTAFTER(getmp3[[#This Row],[description]],CHAR(10)&amp;"Music :"),CHAR(10))</f>
        <v xml:space="preserve"> GUPZ SEHRA</v>
      </c>
      <c r="P826" t="e">
        <f>_xlfn.TEXTBEFORE(_xlfn.TEXTAFTER(getmp3[[#This Row],[description]],CHAR(10)&amp;"Video:"),CHAR(10))</f>
        <v>#N/A</v>
      </c>
      <c r="Q826" s="1" t="e">
        <f>HYPERLINK(_xlfn.TEXTBEFORE(_xlfn.TEXTAFTER(getmp3[[#This Row],[description]],"YouTube Music:"),CHAR(10)))</f>
        <v>#N/A</v>
      </c>
      <c r="R826" s="1" t="e">
        <f>HYPERLINK(_xlfn.TEXTBEFORE(_xlfn.TEXTAFTER(getmp3[[#This Row],[description]],"Spotify:"),CHAR(10)))</f>
        <v>#N/A</v>
      </c>
      <c r="S826" s="1" t="e">
        <f>HYPERLINK(_xlfn.TEXTBEFORE(_xlfn.TEXTAFTER(getmp3[[#This Row],[description]],"Apple Music:"),CHAR(10)))</f>
        <v>#N/A</v>
      </c>
      <c r="T826" s="1" t="e">
        <f>HYPERLINK(_xlfn.TEXTBEFORE(_xlfn.TEXTAFTER(getmp3[[#This Row],[description]], "JioSaavn:"),CHAR(10)))</f>
        <v>#N/A</v>
      </c>
      <c r="U826" s="1" t="e">
        <f>HYPERLINK(_xlfn.TEXTBEFORE(_xlfn.TEXTAFTER(getmp3[[#This Row],[description]], "Instagram Reel:"),CHAR(10)))</f>
        <v>#N/A</v>
      </c>
    </row>
    <row r="827" spans="1:21" x14ac:dyDescent="0.3">
      <c r="A827" t="s">
        <v>11</v>
      </c>
      <c r="B827" t="s">
        <v>5837</v>
      </c>
      <c r="C827" t="s">
        <v>5838</v>
      </c>
      <c r="D827" t="s">
        <v>5836</v>
      </c>
      <c r="E827" t="s">
        <v>16</v>
      </c>
      <c r="F827" t="s">
        <v>2852</v>
      </c>
      <c r="G827" t="s">
        <v>5840</v>
      </c>
      <c r="H827" t="s">
        <v>5841</v>
      </c>
      <c r="I827" t="s">
        <v>5842</v>
      </c>
      <c r="J827" t="str" cm="1">
        <f t="array" ref="J82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7" t="str">
        <f>_xlfn.TEXTBEFORE(getmp3[[#This Row],[Title]],{":","(","-"})</f>
        <v xml:space="preserve">SOHNEYA </v>
      </c>
      <c r="L827" t="str">
        <f>_xlfn.TEXTBEFORE(_xlfn.TEXTAFTER(getmp3[[#This Row],[description]],{"Singer :","Artist:","Singer &amp; Lyrics:","Singer/Lyrics:","Singer"}),CHAR(10))</f>
        <v xml:space="preserve">  Guri</v>
      </c>
      <c r="M827" t="str" cm="1">
        <f t="array" ref="M82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Yaad Purewal</v>
      </c>
      <c r="N827" t="e">
        <f>_xlfn.TEXTBEFORE(_xlfn.TEXTAFTER(getmp3[[#This Row],[description]],"Composer:"),CHAR(10))</f>
        <v>#N/A</v>
      </c>
      <c r="O827" t="str">
        <f>_xlfn.TEXTBEFORE(_xlfn.TEXTAFTER(getmp3[[#This Row],[description]],CHAR(10)&amp;"Music :"),CHAR(10))</f>
        <v xml:space="preserve">  Sukhe Muzical Doctorz</v>
      </c>
      <c r="P827" t="e">
        <f>_xlfn.TEXTBEFORE(_xlfn.TEXTAFTER(getmp3[[#This Row],[description]],CHAR(10)&amp;"Video:"),CHAR(10))</f>
        <v>#N/A</v>
      </c>
      <c r="Q827" s="1" t="e">
        <f>HYPERLINK(_xlfn.TEXTBEFORE(_xlfn.TEXTAFTER(getmp3[[#This Row],[description]],"YouTube Music:"),CHAR(10)))</f>
        <v>#N/A</v>
      </c>
      <c r="R827" s="1" t="e">
        <f>HYPERLINK(_xlfn.TEXTBEFORE(_xlfn.TEXTAFTER(getmp3[[#This Row],[description]],"Spotify:"),CHAR(10)))</f>
        <v>#N/A</v>
      </c>
      <c r="S827" s="1" t="e">
        <f>HYPERLINK(_xlfn.TEXTBEFORE(_xlfn.TEXTAFTER(getmp3[[#This Row],[description]],"Apple Music:"),CHAR(10)))</f>
        <v>#N/A</v>
      </c>
      <c r="T827" s="1" t="e">
        <f>HYPERLINK(_xlfn.TEXTBEFORE(_xlfn.TEXTAFTER(getmp3[[#This Row],[description]], "JioSaavn:"),CHAR(10)))</f>
        <v>#N/A</v>
      </c>
      <c r="U827" s="1" t="e">
        <f>HYPERLINK(_xlfn.TEXTBEFORE(_xlfn.TEXTAFTER(getmp3[[#This Row],[description]], "Instagram Reel:"),CHAR(10)))</f>
        <v>#N/A</v>
      </c>
    </row>
    <row r="828" spans="1:21" x14ac:dyDescent="0.3">
      <c r="A828" t="s">
        <v>11</v>
      </c>
      <c r="B828" t="s">
        <v>5844</v>
      </c>
      <c r="C828" t="s">
        <v>5845</v>
      </c>
      <c r="D828" t="s">
        <v>5843</v>
      </c>
      <c r="E828" t="s">
        <v>3731</v>
      </c>
      <c r="F828" t="s">
        <v>3325</v>
      </c>
      <c r="G828" t="s">
        <v>5847</v>
      </c>
      <c r="H828" t="s">
        <v>5848</v>
      </c>
      <c r="I828" t="s">
        <v>5849</v>
      </c>
      <c r="J828" t="str" cm="1">
        <f t="array" ref="J82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8" t="str">
        <f>_xlfn.TEXTBEFORE(getmp3[[#This Row],[Title]],{":","(","-"})</f>
        <v xml:space="preserve">SOHNEYA </v>
      </c>
      <c r="L828" t="str">
        <f>_xlfn.TEXTBEFORE(_xlfn.TEXTAFTER(getmp3[[#This Row],[description]],{"Singer :","Artist:","Singer &amp; Lyrics:","Singer/Lyrics:","Singer"}),CHAR(10))</f>
        <v xml:space="preserve"> GURI</v>
      </c>
      <c r="M828" t="str" cm="1">
        <f t="array" ref="M82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YAAD PUREWAL</v>
      </c>
      <c r="N828" t="e">
        <f>_xlfn.TEXTBEFORE(_xlfn.TEXTAFTER(getmp3[[#This Row],[description]],"Composer:"),CHAR(10))</f>
        <v>#N/A</v>
      </c>
      <c r="O828" t="str">
        <f>_xlfn.TEXTBEFORE(_xlfn.TEXTAFTER(getmp3[[#This Row],[description]],CHAR(10)&amp;"Music :"),CHAR(10))</f>
        <v xml:space="preserve"> SUKH-E MUZICAL DOCTORZ</v>
      </c>
      <c r="P828" t="e">
        <f>_xlfn.TEXTBEFORE(_xlfn.TEXTAFTER(getmp3[[#This Row],[description]],CHAR(10)&amp;"Video:"),CHAR(10))</f>
        <v>#N/A</v>
      </c>
      <c r="Q828" s="1" t="e">
        <f>HYPERLINK(_xlfn.TEXTBEFORE(_xlfn.TEXTAFTER(getmp3[[#This Row],[description]],"YouTube Music:"),CHAR(10)))</f>
        <v>#N/A</v>
      </c>
      <c r="R828" s="1" t="e">
        <f>HYPERLINK(_xlfn.TEXTBEFORE(_xlfn.TEXTAFTER(getmp3[[#This Row],[description]],"Spotify:"),CHAR(10)))</f>
        <v>#N/A</v>
      </c>
      <c r="S828" s="1" t="e">
        <f>HYPERLINK(_xlfn.TEXTBEFORE(_xlfn.TEXTAFTER(getmp3[[#This Row],[description]],"Apple Music:"),CHAR(10)))</f>
        <v>#N/A</v>
      </c>
      <c r="T828" s="1" t="e">
        <f>HYPERLINK(_xlfn.TEXTBEFORE(_xlfn.TEXTAFTER(getmp3[[#This Row],[description]], "JioSaavn:"),CHAR(10)))</f>
        <v>#N/A</v>
      </c>
      <c r="U828" s="1" t="e">
        <f>HYPERLINK(_xlfn.TEXTBEFORE(_xlfn.TEXTAFTER(getmp3[[#This Row],[description]], "Instagram Reel:"),CHAR(10)))</f>
        <v>#N/A</v>
      </c>
    </row>
    <row r="829" spans="1:21" x14ac:dyDescent="0.3">
      <c r="A829" t="s">
        <v>11</v>
      </c>
      <c r="B829" t="s">
        <v>5851</v>
      </c>
      <c r="C829" t="s">
        <v>5852</v>
      </c>
      <c r="D829" t="s">
        <v>5850</v>
      </c>
      <c r="E829" t="s">
        <v>3731</v>
      </c>
      <c r="F829" t="s">
        <v>3296</v>
      </c>
      <c r="G829" t="s">
        <v>5854</v>
      </c>
      <c r="H829" t="s">
        <v>5855</v>
      </c>
      <c r="I829" t="s">
        <v>5856</v>
      </c>
      <c r="J829" t="str" cm="1">
        <f t="array" ref="J82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29" t="str">
        <f>_xlfn.TEXTBEFORE(getmp3[[#This Row],[Title]],{":","(","-"})</f>
        <v xml:space="preserve">U TURN  </v>
      </c>
      <c r="L829" t="str" cm="1">
        <f t="array" ref="L829">_xlfn.TEXTBEFORE(_xlfn.TEXTAFTER(getmp3[[#This Row],[description]],CHAR(10)&amp;{"Singer  : ","Artist:","Singer &amp; Lyrics:","Singer/Lyrics:","Singer"}),CHAR(10))</f>
        <v xml:space="preserve"> JASS MANAK</v>
      </c>
      <c r="M829" t="str" cm="1">
        <f t="array" ref="M82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SUKH KULAR</v>
      </c>
      <c r="N829" t="e">
        <f>_xlfn.TEXTBEFORE(_xlfn.TEXTAFTER(getmp3[[#This Row],[description]],"Composer:"),CHAR(10))</f>
        <v>#N/A</v>
      </c>
      <c r="O829" t="e">
        <f>_xlfn.TEXTBEFORE(_xlfn.TEXTAFTER(getmp3[[#This Row],[description]],CHAR(10)&amp;"Music :"),CHAR(10))</f>
        <v>#N/A</v>
      </c>
      <c r="P829" t="e">
        <f>_xlfn.TEXTBEFORE(_xlfn.TEXTAFTER(getmp3[[#This Row],[description]],CHAR(10)&amp;"Video:"),CHAR(10))</f>
        <v>#N/A</v>
      </c>
      <c r="Q829" s="1" t="e">
        <f>HYPERLINK(_xlfn.TEXTBEFORE(_xlfn.TEXTAFTER(getmp3[[#This Row],[description]],"YouTube Music:"),CHAR(10)))</f>
        <v>#N/A</v>
      </c>
      <c r="R829" s="1" t="e">
        <f>HYPERLINK(_xlfn.TEXTBEFORE(_xlfn.TEXTAFTER(getmp3[[#This Row],[description]],"Spotify:"),CHAR(10)))</f>
        <v>#N/A</v>
      </c>
      <c r="S829" s="1" t="e">
        <f>HYPERLINK(_xlfn.TEXTBEFORE(_xlfn.TEXTAFTER(getmp3[[#This Row],[description]],"Apple Music:"),CHAR(10)))</f>
        <v>#N/A</v>
      </c>
      <c r="T829" s="1" t="e">
        <f>HYPERLINK(_xlfn.TEXTBEFORE(_xlfn.TEXTAFTER(getmp3[[#This Row],[description]], "JioSaavn:"),CHAR(10)))</f>
        <v>#N/A</v>
      </c>
      <c r="U829" s="1" t="e">
        <f>HYPERLINK(_xlfn.TEXTBEFORE(_xlfn.TEXTAFTER(getmp3[[#This Row],[description]], "Instagram Reel:"),CHAR(10)))</f>
        <v>#N/A</v>
      </c>
    </row>
    <row r="830" spans="1:21" x14ac:dyDescent="0.3">
      <c r="A830" t="s">
        <v>11</v>
      </c>
      <c r="B830" t="s">
        <v>5858</v>
      </c>
      <c r="C830" t="s">
        <v>5859</v>
      </c>
      <c r="D830" t="s">
        <v>5857</v>
      </c>
      <c r="E830" t="s">
        <v>3731</v>
      </c>
      <c r="F830" t="s">
        <v>262</v>
      </c>
      <c r="G830" t="s">
        <v>5861</v>
      </c>
      <c r="H830" t="s">
        <v>5862</v>
      </c>
      <c r="I830" t="s">
        <v>5863</v>
      </c>
      <c r="J830" t="str" cm="1">
        <f t="array" ref="J83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0" t="str">
        <f>_xlfn.TEXTBEFORE(getmp3[[#This Row],[Title]],{":","(","-"})</f>
        <v xml:space="preserve">GURI Ft. TANYA </v>
      </c>
      <c r="L830" t="str">
        <f>_xlfn.TEXTBEFORE(_xlfn.TEXTAFTER(getmp3[[#This Row],[description]],{"Singer :- ","Artist:","Singer &amp; Lyrics:","Singer/Lyrics:","Singer"}),"(")</f>
        <v xml:space="preserve"> GURI/ TANYA  </v>
      </c>
      <c r="M830" t="str" cm="1">
        <f t="array" ref="M83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RAJ FATEHPURIA</v>
      </c>
      <c r="N830" t="e">
        <f>_xlfn.TEXTBEFORE(_xlfn.TEXTAFTER(getmp3[[#This Row],[description]],"Composer:"),CHAR(10))</f>
        <v>#N/A</v>
      </c>
      <c r="O830" t="str">
        <f>_xlfn.TEXTBEFORE(_xlfn.TEXTAFTER(getmp3[[#This Row],[description]],CHAR(10)&amp;"Music :"),CHAR(10))</f>
        <v>-  RANJIT</v>
      </c>
      <c r="P830" t="e">
        <f>_xlfn.TEXTBEFORE(_xlfn.TEXTAFTER(getmp3[[#This Row],[description]],CHAR(10)&amp;"Video:"),CHAR(10))</f>
        <v>#N/A</v>
      </c>
      <c r="Q830" s="1" t="e">
        <f>HYPERLINK(_xlfn.TEXTBEFORE(_xlfn.TEXTAFTER(getmp3[[#This Row],[description]],"YouTube Music:"),CHAR(10)))</f>
        <v>#N/A</v>
      </c>
      <c r="R830" s="1" t="e">
        <f>HYPERLINK(_xlfn.TEXTBEFORE(_xlfn.TEXTAFTER(getmp3[[#This Row],[description]],"Spotify:"),CHAR(10)))</f>
        <v>#N/A</v>
      </c>
      <c r="S830" s="1" t="e">
        <f>HYPERLINK(_xlfn.TEXTBEFORE(_xlfn.TEXTAFTER(getmp3[[#This Row],[description]],"Apple Music:"),CHAR(10)))</f>
        <v>#N/A</v>
      </c>
      <c r="T830" s="1" t="e">
        <f>HYPERLINK(_xlfn.TEXTBEFORE(_xlfn.TEXTAFTER(getmp3[[#This Row],[description]], "JioSaavn:"),CHAR(10)))</f>
        <v>#N/A</v>
      </c>
      <c r="U830" s="1" t="e">
        <f>HYPERLINK(_xlfn.TEXTBEFORE(_xlfn.TEXTAFTER(getmp3[[#This Row],[description]], "Instagram Reel:"),CHAR(10)))</f>
        <v>#N/A</v>
      </c>
    </row>
    <row r="831" spans="1:21" x14ac:dyDescent="0.3">
      <c r="A831" t="s">
        <v>11</v>
      </c>
      <c r="B831" t="s">
        <v>5865</v>
      </c>
      <c r="C831" t="s">
        <v>5866</v>
      </c>
      <c r="D831" t="s">
        <v>5864</v>
      </c>
      <c r="E831" t="s">
        <v>3731</v>
      </c>
      <c r="F831" t="s">
        <v>307</v>
      </c>
      <c r="G831" t="s">
        <v>5868</v>
      </c>
      <c r="H831" t="s">
        <v>5869</v>
      </c>
      <c r="I831" t="s">
        <v>5870</v>
      </c>
      <c r="J831" t="str" cm="1">
        <f t="array" ref="J83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1" t="str">
        <f>_xlfn.TEXTBEFORE(getmp3[[#This Row],[Title]],{":","(","-"})</f>
        <v xml:space="preserve">SACH DASSDE </v>
      </c>
      <c r="L831" t="str">
        <f>_xlfn.TEXTBEFORE(_xlfn.TEXTAFTER(getmp3[[#This Row],[description]],{"Singer :- ","Artist:","Singer &amp; Lyrics:","Singer/Lyrics:","Singer"}),CHAR(10))</f>
        <v xml:space="preserve"> HARNAV BRAR</v>
      </c>
      <c r="M831" t="str" cm="1">
        <f t="array" ref="M83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SUCHA YAAR</v>
      </c>
      <c r="N831" t="e">
        <f>_xlfn.TEXTBEFORE(_xlfn.TEXTAFTER(getmp3[[#This Row],[description]],"Composer:"),CHAR(10))</f>
        <v>#N/A</v>
      </c>
      <c r="O831" t="str">
        <f>_xlfn.TEXTBEFORE(_xlfn.TEXTAFTER(getmp3[[#This Row],[description]],CHAR(10)&amp;"Music :"),CHAR(10))</f>
        <v>-  SHARRY NEXUS</v>
      </c>
      <c r="P831" t="e">
        <f>_xlfn.TEXTBEFORE(_xlfn.TEXTAFTER(getmp3[[#This Row],[description]],CHAR(10)&amp;"Video:"),CHAR(10))</f>
        <v>#N/A</v>
      </c>
      <c r="Q831" s="1" t="e">
        <f>HYPERLINK(_xlfn.TEXTBEFORE(_xlfn.TEXTAFTER(getmp3[[#This Row],[description]],"YouTube Music:"),CHAR(10)))</f>
        <v>#N/A</v>
      </c>
      <c r="R831" s="1" t="e">
        <f>HYPERLINK(_xlfn.TEXTBEFORE(_xlfn.TEXTAFTER(getmp3[[#This Row],[description]],"Spotify:"),CHAR(10)))</f>
        <v>#N/A</v>
      </c>
      <c r="S831" s="1" t="e">
        <f>HYPERLINK(_xlfn.TEXTBEFORE(_xlfn.TEXTAFTER(getmp3[[#This Row],[description]],"Apple Music:"),CHAR(10)))</f>
        <v>#N/A</v>
      </c>
      <c r="T831" s="1" t="e">
        <f>HYPERLINK(_xlfn.TEXTBEFORE(_xlfn.TEXTAFTER(getmp3[[#This Row],[description]], "JioSaavn:"),CHAR(10)))</f>
        <v>#N/A</v>
      </c>
      <c r="U831" s="1" t="e">
        <f>HYPERLINK(_xlfn.TEXTBEFORE(_xlfn.TEXTAFTER(getmp3[[#This Row],[description]], "Instagram Reel:"),CHAR(10)))</f>
        <v>#N/A</v>
      </c>
    </row>
    <row r="832" spans="1:21" x14ac:dyDescent="0.3">
      <c r="A832" t="s">
        <v>11</v>
      </c>
      <c r="B832" t="s">
        <v>5872</v>
      </c>
      <c r="C832" t="s">
        <v>5873</v>
      </c>
      <c r="D832" t="s">
        <v>5871</v>
      </c>
      <c r="E832" t="s">
        <v>3731</v>
      </c>
      <c r="F832" t="s">
        <v>4129</v>
      </c>
      <c r="G832" t="s">
        <v>5875</v>
      </c>
      <c r="H832" t="s">
        <v>5876</v>
      </c>
      <c r="I832" t="s">
        <v>1343</v>
      </c>
      <c r="J832" t="str" cm="1">
        <f t="array" ref="J83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2" t="str">
        <f>_xlfn.TEXTBEFORE(getmp3[[#This Row],[Title]],{":","(","-"})</f>
        <v xml:space="preserve">SACH DASSDE </v>
      </c>
      <c r="L832" t="str">
        <f>_xlfn.TEXTBEFORE(_xlfn.TEXTAFTER(getmp3[[#This Row],[description]],{"Singer :- ","Artist:","Singer &amp; Lyrics:","Singer/Lyrics:","Singer"}),CHAR(10))</f>
        <v xml:space="preserve"> HARNAV BRAR</v>
      </c>
      <c r="M832" t="str" cm="1">
        <f t="array" ref="M83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SUCHA YAAR</v>
      </c>
      <c r="N832" t="e">
        <f>_xlfn.TEXTBEFORE(_xlfn.TEXTAFTER(getmp3[[#This Row],[description]],"Composer:"),CHAR(10))</f>
        <v>#N/A</v>
      </c>
      <c r="O832" t="str">
        <f>_xlfn.TEXTBEFORE(_xlfn.TEXTAFTER(getmp3[[#This Row],[description]],CHAR(10)&amp;"Music :"),CHAR(10))</f>
        <v>-  SHARRY NEXUS</v>
      </c>
      <c r="P832" t="e">
        <f>_xlfn.TEXTBEFORE(_xlfn.TEXTAFTER(getmp3[[#This Row],[description]],CHAR(10)&amp;"Video:"),CHAR(10))</f>
        <v>#N/A</v>
      </c>
      <c r="Q832" s="1" t="e">
        <f>HYPERLINK(_xlfn.TEXTBEFORE(_xlfn.TEXTAFTER(getmp3[[#This Row],[description]],"YouTube Music:"),CHAR(10)))</f>
        <v>#N/A</v>
      </c>
      <c r="R832" s="1" t="e">
        <f>HYPERLINK(_xlfn.TEXTBEFORE(_xlfn.TEXTAFTER(getmp3[[#This Row],[description]],"Spotify:"),CHAR(10)))</f>
        <v>#N/A</v>
      </c>
      <c r="S832" s="1" t="e">
        <f>HYPERLINK(_xlfn.TEXTBEFORE(_xlfn.TEXTAFTER(getmp3[[#This Row],[description]],"Apple Music:"),CHAR(10)))</f>
        <v>#N/A</v>
      </c>
      <c r="T832" s="1" t="e">
        <f>HYPERLINK(_xlfn.TEXTBEFORE(_xlfn.TEXTAFTER(getmp3[[#This Row],[description]], "JioSaavn:"),CHAR(10)))</f>
        <v>#N/A</v>
      </c>
      <c r="U832" s="1" t="e">
        <f>HYPERLINK(_xlfn.TEXTBEFORE(_xlfn.TEXTAFTER(getmp3[[#This Row],[description]], "Instagram Reel:"),CHAR(10)))</f>
        <v>#N/A</v>
      </c>
    </row>
    <row r="833" spans="1:21" x14ac:dyDescent="0.3">
      <c r="A833" t="s">
        <v>11</v>
      </c>
      <c r="B833" t="s">
        <v>5878</v>
      </c>
      <c r="C833" t="s">
        <v>5879</v>
      </c>
      <c r="D833" t="s">
        <v>5877</v>
      </c>
      <c r="E833" t="s">
        <v>16</v>
      </c>
      <c r="F833" t="s">
        <v>2244</v>
      </c>
      <c r="G833" t="s">
        <v>5881</v>
      </c>
      <c r="H833" t="s">
        <v>5882</v>
      </c>
      <c r="I833" t="s">
        <v>5883</v>
      </c>
      <c r="J833" t="str" cm="1">
        <f t="array" ref="J83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3" t="str">
        <f>_xlfn.TEXTBEFORE(getmp3[[#This Row],[Title]],{":","(","-"})</f>
        <v xml:space="preserve">SUIT </v>
      </c>
      <c r="L833" t="str">
        <f>_xlfn.TEXTBEFORE(_xlfn.TEXTAFTER(getmp3[[#This Row],[description]],{"Singer :- ","Artist:","Singer &amp; Lyrics:","Singer/Lyrics:","Singer"}),CHAR(10))</f>
        <v xml:space="preserve"> NIMRAT KHAIRA Ft. MANKIRT AULAKH</v>
      </c>
      <c r="M833" t="str" cm="1">
        <f t="array" ref="M83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ARJAN DHILLON</v>
      </c>
      <c r="N833" t="e">
        <f>_xlfn.TEXTBEFORE(_xlfn.TEXTAFTER(getmp3[[#This Row],[description]],"Composer:"),CHAR(10))</f>
        <v>#N/A</v>
      </c>
      <c r="O833" t="str">
        <f>_xlfn.TEXTBEFORE(_xlfn.TEXTAFTER(getmp3[[#This Row],[description]],CHAR(10)&amp;"Music :"),CHAR(10))</f>
        <v>-  PREET HUNDAL</v>
      </c>
      <c r="P833" t="e">
        <f>_xlfn.TEXTBEFORE(_xlfn.TEXTAFTER(getmp3[[#This Row],[description]],CHAR(10)&amp;"Video:"),CHAR(10))</f>
        <v>#N/A</v>
      </c>
      <c r="Q833" s="1" t="e">
        <f>HYPERLINK(_xlfn.TEXTBEFORE(_xlfn.TEXTAFTER(getmp3[[#This Row],[description]],"YouTube Music:"),CHAR(10)))</f>
        <v>#N/A</v>
      </c>
      <c r="R833" s="1" t="e">
        <f>HYPERLINK(_xlfn.TEXTBEFORE(_xlfn.TEXTAFTER(getmp3[[#This Row],[description]],"Spotify:"),CHAR(10)))</f>
        <v>#N/A</v>
      </c>
      <c r="S833" s="1" t="e">
        <f>HYPERLINK(_xlfn.TEXTBEFORE(_xlfn.TEXTAFTER(getmp3[[#This Row],[description]],"Apple Music:"),CHAR(10)))</f>
        <v>#N/A</v>
      </c>
      <c r="T833" s="1" t="e">
        <f>HYPERLINK(_xlfn.TEXTBEFORE(_xlfn.TEXTAFTER(getmp3[[#This Row],[description]], "JioSaavn:"),CHAR(10)))</f>
        <v>#N/A</v>
      </c>
      <c r="U833" s="1" t="e">
        <f>HYPERLINK(_xlfn.TEXTBEFORE(_xlfn.TEXTAFTER(getmp3[[#This Row],[description]], "Instagram Reel:"),CHAR(10)))</f>
        <v>#N/A</v>
      </c>
    </row>
    <row r="834" spans="1:21" x14ac:dyDescent="0.3">
      <c r="A834" t="s">
        <v>11</v>
      </c>
      <c r="B834" t="s">
        <v>5885</v>
      </c>
      <c r="C834" t="s">
        <v>5886</v>
      </c>
      <c r="D834" t="s">
        <v>5884</v>
      </c>
      <c r="E834" t="s">
        <v>3731</v>
      </c>
      <c r="F834" t="s">
        <v>5888</v>
      </c>
      <c r="G834" t="s">
        <v>5889</v>
      </c>
      <c r="H834" t="s">
        <v>5890</v>
      </c>
      <c r="I834" t="s">
        <v>5891</v>
      </c>
      <c r="J834" t="str" cm="1">
        <f t="array" ref="J83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4" t="str">
        <f>_xlfn.TEXTBEFORE(getmp3[[#This Row],[Title]],{":","(","-"})</f>
        <v xml:space="preserve">SUIT </v>
      </c>
      <c r="L834" t="str">
        <f>_xlfn.TEXTBEFORE(_xlfn.TEXTAFTER(getmp3[[#This Row],[description]],{"Singer :- ","Artist:","Singer &amp; Lyrics:","Singer/Lyrics:","Singer"}),CHAR(10))</f>
        <v xml:space="preserve"> NIMRAT KHAIRA Ft. MANKIRT AULAKH</v>
      </c>
      <c r="M834" t="str" cm="1">
        <f t="array" ref="M83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ARJAN DHILLON</v>
      </c>
      <c r="N834" t="e">
        <f>_xlfn.TEXTBEFORE(_xlfn.TEXTAFTER(getmp3[[#This Row],[description]],"Composer:"),CHAR(10))</f>
        <v>#N/A</v>
      </c>
      <c r="O834" t="str">
        <f>_xlfn.TEXTBEFORE(_xlfn.TEXTAFTER(getmp3[[#This Row],[description]],CHAR(10)&amp;"Music :"),CHAR(10))</f>
        <v>-  PREET HUNDAL</v>
      </c>
      <c r="P834" t="e">
        <f>_xlfn.TEXTBEFORE(_xlfn.TEXTAFTER(getmp3[[#This Row],[description]],CHAR(10)&amp;"Video:"),CHAR(10))</f>
        <v>#N/A</v>
      </c>
      <c r="Q834" s="1" t="e">
        <f>HYPERLINK(_xlfn.TEXTBEFORE(_xlfn.TEXTAFTER(getmp3[[#This Row],[description]],"YouTube Music:"),CHAR(10)))</f>
        <v>#N/A</v>
      </c>
      <c r="R834" s="1" t="e">
        <f>HYPERLINK(_xlfn.TEXTBEFORE(_xlfn.TEXTAFTER(getmp3[[#This Row],[description]],"Spotify:"),CHAR(10)))</f>
        <v>#N/A</v>
      </c>
      <c r="S834" s="1" t="e">
        <f>HYPERLINK(_xlfn.TEXTBEFORE(_xlfn.TEXTAFTER(getmp3[[#This Row],[description]],"Apple Music:"),CHAR(10)))</f>
        <v>#N/A</v>
      </c>
      <c r="T834" s="1" t="e">
        <f>HYPERLINK(_xlfn.TEXTBEFORE(_xlfn.TEXTAFTER(getmp3[[#This Row],[description]], "JioSaavn:"),CHAR(10)))</f>
        <v>#N/A</v>
      </c>
      <c r="U834" s="1" t="e">
        <f>HYPERLINK(_xlfn.TEXTBEFORE(_xlfn.TEXTAFTER(getmp3[[#This Row],[description]], "Instagram Reel:"),CHAR(10)))</f>
        <v>#N/A</v>
      </c>
    </row>
    <row r="835" spans="1:21" x14ac:dyDescent="0.3">
      <c r="A835" t="s">
        <v>11</v>
      </c>
      <c r="B835" t="s">
        <v>5893</v>
      </c>
      <c r="C835" t="s">
        <v>5894</v>
      </c>
      <c r="D835" t="s">
        <v>5892</v>
      </c>
      <c r="E835" t="s">
        <v>16</v>
      </c>
      <c r="F835" t="s">
        <v>2900</v>
      </c>
      <c r="G835" t="s">
        <v>5896</v>
      </c>
      <c r="H835" t="s">
        <v>5897</v>
      </c>
      <c r="I835" t="s">
        <v>5898</v>
      </c>
      <c r="J835" t="str" cm="1">
        <f t="array" ref="J83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5" t="str">
        <f>_xlfn.TEXTBEFORE(getmp3[[#This Row],[Title]],{":","(","-"})</f>
        <v xml:space="preserve">Jimmy Choo Choo </v>
      </c>
      <c r="L835" t="str">
        <f>_xlfn.TEXTBEFORE(_xlfn.TEXTAFTER(getmp3[[#This Row],[description]],{"Singer :- ","Artist:","Singer &amp; Lyrics:","Singer/Lyrics:","Singer"}),CHAR(10))</f>
        <v xml:space="preserve"> Guri</v>
      </c>
      <c r="M835" t="str" cm="1">
        <f t="array" ref="M83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Jaani</v>
      </c>
      <c r="N835" t="e">
        <f>_xlfn.TEXTBEFORE(_xlfn.TEXTAFTER(getmp3[[#This Row],[description]],"Composer:"),CHAR(10))</f>
        <v>#N/A</v>
      </c>
      <c r="O835" t="str">
        <f>_xlfn.TEXTBEFORE(_xlfn.TEXTAFTER(getmp3[[#This Row],[description]],CHAR(10)&amp;"Music :"),CHAR(10))</f>
        <v xml:space="preserve">  B Praak</v>
      </c>
      <c r="P835" t="e">
        <f>_xlfn.TEXTBEFORE(_xlfn.TEXTAFTER(getmp3[[#This Row],[description]],CHAR(10)&amp;"Video:"),CHAR(10))</f>
        <v>#N/A</v>
      </c>
      <c r="Q835" s="1" t="e">
        <f>HYPERLINK(_xlfn.TEXTBEFORE(_xlfn.TEXTAFTER(getmp3[[#This Row],[description]],"YouTube Music:"),CHAR(10)))</f>
        <v>#N/A</v>
      </c>
      <c r="R835" s="1" t="e">
        <f>HYPERLINK(_xlfn.TEXTBEFORE(_xlfn.TEXTAFTER(getmp3[[#This Row],[description]],"Spotify:"),CHAR(10)))</f>
        <v>#N/A</v>
      </c>
      <c r="S835" s="1" t="e">
        <f>HYPERLINK(_xlfn.TEXTBEFORE(_xlfn.TEXTAFTER(getmp3[[#This Row],[description]],"Apple Music:"),CHAR(10)))</f>
        <v>#N/A</v>
      </c>
      <c r="T835" s="1" t="e">
        <f>HYPERLINK(_xlfn.TEXTBEFORE(_xlfn.TEXTAFTER(getmp3[[#This Row],[description]], "JioSaavn:"),CHAR(10)))</f>
        <v>#N/A</v>
      </c>
      <c r="U835" s="1" t="e">
        <f>HYPERLINK(_xlfn.TEXTBEFORE(_xlfn.TEXTAFTER(getmp3[[#This Row],[description]], "Instagram Reel:"),CHAR(10)))</f>
        <v>#N/A</v>
      </c>
    </row>
    <row r="836" spans="1:21" x14ac:dyDescent="0.3">
      <c r="A836" t="s">
        <v>11</v>
      </c>
      <c r="B836" t="s">
        <v>5900</v>
      </c>
      <c r="C836" t="s">
        <v>5901</v>
      </c>
      <c r="D836" t="s">
        <v>5899</v>
      </c>
      <c r="E836" t="s">
        <v>5759</v>
      </c>
      <c r="F836" t="s">
        <v>4100</v>
      </c>
      <c r="G836" t="s">
        <v>5903</v>
      </c>
      <c r="H836" t="s">
        <v>5904</v>
      </c>
      <c r="I836" t="s">
        <v>5905</v>
      </c>
      <c r="J836" t="str" cm="1">
        <f t="array" ref="J83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6" t="str">
        <f>_xlfn.TEXTBEFORE(getmp3[[#This Row],[Title]],{":","(","-"})</f>
        <v xml:space="preserve">JIMMY CHOO CHOO </v>
      </c>
      <c r="L836" t="str">
        <f>_xlfn.TEXTBEFORE(_xlfn.TEXTAFTER(getmp3[[#This Row],[description]],{"Singer :- ","Artist:","Singer &amp; Lyrics:","Singer/Lyrics:","Singer"}),"(")</f>
        <v xml:space="preserve"> GURI  </v>
      </c>
      <c r="M836" t="str" cm="1">
        <f t="array" ref="M836">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JAANI</v>
      </c>
      <c r="N836" t="e">
        <f>_xlfn.TEXTBEFORE(_xlfn.TEXTAFTER(getmp3[[#This Row],[description]],"Composer:"),CHAR(10))</f>
        <v>#N/A</v>
      </c>
      <c r="O836" t="str">
        <f>_xlfn.TEXTBEFORE(_xlfn.TEXTAFTER(getmp3[[#This Row],[description]],CHAR(10)&amp;"Music :"),CHAR(10))</f>
        <v>-  B PRAAK</v>
      </c>
      <c r="P836" t="e">
        <f>_xlfn.TEXTBEFORE(_xlfn.TEXTAFTER(getmp3[[#This Row],[description]],CHAR(10)&amp;"Video:"),CHAR(10))</f>
        <v>#N/A</v>
      </c>
      <c r="Q836" s="1" t="e">
        <f>HYPERLINK(_xlfn.TEXTBEFORE(_xlfn.TEXTAFTER(getmp3[[#This Row],[description]],"YouTube Music:"),CHAR(10)))</f>
        <v>#N/A</v>
      </c>
      <c r="R836" s="1" t="e">
        <f>HYPERLINK(_xlfn.TEXTBEFORE(_xlfn.TEXTAFTER(getmp3[[#This Row],[description]],"Spotify:"),CHAR(10)))</f>
        <v>#N/A</v>
      </c>
      <c r="S836" s="1" t="e">
        <f>HYPERLINK(_xlfn.TEXTBEFORE(_xlfn.TEXTAFTER(getmp3[[#This Row],[description]],"Apple Music:"),CHAR(10)))</f>
        <v>#N/A</v>
      </c>
      <c r="T836" s="1" t="e">
        <f>HYPERLINK(_xlfn.TEXTBEFORE(_xlfn.TEXTAFTER(getmp3[[#This Row],[description]], "JioSaavn:"),CHAR(10)))</f>
        <v>#N/A</v>
      </c>
      <c r="U836" s="1" t="e">
        <f>HYPERLINK(_xlfn.TEXTBEFORE(_xlfn.TEXTAFTER(getmp3[[#This Row],[description]], "Instagram Reel:"),CHAR(10)))</f>
        <v>#N/A</v>
      </c>
    </row>
    <row r="837" spans="1:21" x14ac:dyDescent="0.3">
      <c r="A837" t="s">
        <v>11</v>
      </c>
      <c r="B837" t="s">
        <v>5907</v>
      </c>
      <c r="C837" t="s">
        <v>5908</v>
      </c>
      <c r="D837" t="s">
        <v>5906</v>
      </c>
      <c r="E837" t="s">
        <v>5759</v>
      </c>
      <c r="F837" t="s">
        <v>5682</v>
      </c>
      <c r="G837" t="s">
        <v>5910</v>
      </c>
      <c r="H837" t="s">
        <v>4597</v>
      </c>
      <c r="I837" t="s">
        <v>1009</v>
      </c>
      <c r="J837" t="str" cm="1">
        <f t="array" ref="J83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7" t="e">
        <f>_xlfn.TEXTBEFORE(getmp3[[#This Row],[Title]],{":","(","-"})</f>
        <v>#N/A</v>
      </c>
      <c r="L837" t="e">
        <f>_xlfn.TEXTBEFORE(_xlfn.TEXTAFTER(getmp3[[#This Row],[description]],{"Singer:","Artist:","Singer &amp; Lyrics:","Singer/Lyrics:","Singer"}),CHAR(10))</f>
        <v>#N/A</v>
      </c>
      <c r="M837" t="str" cm="1">
        <f t="array" ref="M83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837" t="e">
        <f>_xlfn.TEXTBEFORE(_xlfn.TEXTAFTER(getmp3[[#This Row],[description]],"Composer:"),CHAR(10))</f>
        <v>#N/A</v>
      </c>
      <c r="O837" t="e">
        <f>_xlfn.TEXTBEFORE(_xlfn.TEXTAFTER(getmp3[[#This Row],[description]],CHAR(10)&amp;"Music :"),CHAR(10))</f>
        <v>#N/A</v>
      </c>
      <c r="P837" t="e">
        <f>_xlfn.TEXTBEFORE(_xlfn.TEXTAFTER(getmp3[[#This Row],[description]],CHAR(10)&amp;"Video:"),CHAR(10))</f>
        <v>#N/A</v>
      </c>
      <c r="Q837" s="1" t="e">
        <f>HYPERLINK(_xlfn.TEXTBEFORE(_xlfn.TEXTAFTER(getmp3[[#This Row],[description]],"YouTube Music:"),CHAR(10)))</f>
        <v>#N/A</v>
      </c>
      <c r="R837" s="1" t="e">
        <f>HYPERLINK(_xlfn.TEXTBEFORE(_xlfn.TEXTAFTER(getmp3[[#This Row],[description]],"Spotify:"),CHAR(10)))</f>
        <v>#N/A</v>
      </c>
      <c r="S837" s="1" t="e">
        <f>HYPERLINK(_xlfn.TEXTBEFORE(_xlfn.TEXTAFTER(getmp3[[#This Row],[description]],"Apple Music:"),CHAR(10)))</f>
        <v>#N/A</v>
      </c>
      <c r="T837" s="1" t="e">
        <f>HYPERLINK(_xlfn.TEXTBEFORE(_xlfn.TEXTAFTER(getmp3[[#This Row],[description]], "JioSaavn:"),CHAR(10)))</f>
        <v>#N/A</v>
      </c>
      <c r="U837" s="1" t="e">
        <f>HYPERLINK(_xlfn.TEXTBEFORE(_xlfn.TEXTAFTER(getmp3[[#This Row],[description]], "Instagram Reel:"),CHAR(10)))</f>
        <v>#N/A</v>
      </c>
    </row>
    <row r="838" spans="1:21" x14ac:dyDescent="0.3">
      <c r="A838" t="s">
        <v>11</v>
      </c>
      <c r="B838" t="s">
        <v>5912</v>
      </c>
      <c r="C838" t="s">
        <v>5913</v>
      </c>
      <c r="D838" t="s">
        <v>5911</v>
      </c>
      <c r="E838" t="s">
        <v>5759</v>
      </c>
      <c r="F838" t="s">
        <v>3021</v>
      </c>
      <c r="G838" t="s">
        <v>5915</v>
      </c>
      <c r="H838" t="s">
        <v>5916</v>
      </c>
      <c r="I838" t="s">
        <v>5917</v>
      </c>
      <c r="J838" t="str" cm="1">
        <f t="array" ref="J83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8" t="str">
        <f>_xlfn.TEXTBEFORE(getmp3[[#This Row],[Title]],{":","(","-"})</f>
        <v xml:space="preserve">DOORIYAN </v>
      </c>
      <c r="L838" t="str">
        <f>_xlfn.TEXTBEFORE(_xlfn.TEXTAFTER(getmp3[[#This Row],[description]],{"Singer :","Artist:","Singer &amp; Lyrics:","Singer/Lyrics:","Singer"}),CHAR(10))</f>
        <v xml:space="preserve"> Guri</v>
      </c>
      <c r="M838" t="str" cm="1">
        <f t="array" ref="M83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Fatehpur</v>
      </c>
      <c r="N838" t="e">
        <f>_xlfn.TEXTBEFORE(_xlfn.TEXTAFTER(getmp3[[#This Row],[description]],"Composer:"),CHAR(10))</f>
        <v>#N/A</v>
      </c>
      <c r="O838" t="str">
        <f>_xlfn.TEXTBEFORE(_xlfn.TEXTAFTER(getmp3[[#This Row],[description]],CHAR(10)&amp;"Music :"),CHAR(10))</f>
        <v xml:space="preserve"> Ranjit Oye</v>
      </c>
      <c r="P838" t="e">
        <f>_xlfn.TEXTBEFORE(_xlfn.TEXTAFTER(getmp3[[#This Row],[description]],CHAR(10)&amp;"Video:"),CHAR(10))</f>
        <v>#N/A</v>
      </c>
      <c r="Q838" s="1" t="e">
        <f>HYPERLINK(_xlfn.TEXTBEFORE(_xlfn.TEXTAFTER(getmp3[[#This Row],[description]],"YouTube Music:"),CHAR(10)))</f>
        <v>#N/A</v>
      </c>
      <c r="R838" s="1" t="e">
        <f>HYPERLINK(_xlfn.TEXTBEFORE(_xlfn.TEXTAFTER(getmp3[[#This Row],[description]],"Spotify:"),CHAR(10)))</f>
        <v>#N/A</v>
      </c>
      <c r="S838" s="1" t="e">
        <f>HYPERLINK(_xlfn.TEXTBEFORE(_xlfn.TEXTAFTER(getmp3[[#This Row],[description]],"Apple Music:"),CHAR(10)))</f>
        <v>#N/A</v>
      </c>
      <c r="T838" s="1" t="e">
        <f>HYPERLINK(_xlfn.TEXTBEFORE(_xlfn.TEXTAFTER(getmp3[[#This Row],[description]], "JioSaavn:"),CHAR(10)))</f>
        <v>#N/A</v>
      </c>
      <c r="U838" s="1" t="e">
        <f>HYPERLINK(_xlfn.TEXTBEFORE(_xlfn.TEXTAFTER(getmp3[[#This Row],[description]], "Instagram Reel:"),CHAR(10)))</f>
        <v>#N/A</v>
      </c>
    </row>
    <row r="839" spans="1:21" x14ac:dyDescent="0.3">
      <c r="A839" t="s">
        <v>11</v>
      </c>
      <c r="B839" t="s">
        <v>5919</v>
      </c>
      <c r="C839" t="s">
        <v>5920</v>
      </c>
      <c r="D839" t="s">
        <v>5918</v>
      </c>
      <c r="E839" t="s">
        <v>5759</v>
      </c>
      <c r="F839" t="s">
        <v>1466</v>
      </c>
      <c r="G839" t="s">
        <v>5922</v>
      </c>
      <c r="H839" t="s">
        <v>5923</v>
      </c>
      <c r="I839" t="s">
        <v>5924</v>
      </c>
      <c r="J839" t="str" cm="1">
        <f t="array" ref="J83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39" t="str">
        <f>_xlfn.TEXTBEFORE(getmp3[[#This Row],[Title]],{":","(","-"})</f>
        <v xml:space="preserve">DOORIYAN </v>
      </c>
      <c r="L839" t="str">
        <f>_xlfn.TEXTBEFORE(_xlfn.TEXTAFTER(getmp3[[#This Row],[description]],{"Singer :-","Artist:","Singer &amp; Lyrics:","Singer/Lyrics:","Singer"}),"(")</f>
        <v xml:space="preserve"> GURI  </v>
      </c>
      <c r="M839" t="str" cm="1">
        <f t="array" ref="M839">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RAJ FATEHPURIA</v>
      </c>
      <c r="N839" t="e">
        <f>_xlfn.TEXTBEFORE(_xlfn.TEXTAFTER(getmp3[[#This Row],[description]],"Composer:"),CHAR(10))</f>
        <v>#N/A</v>
      </c>
      <c r="O839" t="str">
        <f>_xlfn.TEXTBEFORE(_xlfn.TEXTAFTER(getmp3[[#This Row],[description]],CHAR(10)&amp;"Music :"),CHAR(10))</f>
        <v>- RANJIT</v>
      </c>
      <c r="P839" t="e">
        <f>_xlfn.TEXTBEFORE(_xlfn.TEXTAFTER(getmp3[[#This Row],[description]],CHAR(10)&amp;"Video:"),CHAR(10))</f>
        <v>#N/A</v>
      </c>
      <c r="Q839" s="1" t="e">
        <f>HYPERLINK(_xlfn.TEXTBEFORE(_xlfn.TEXTAFTER(getmp3[[#This Row],[description]],"YouTube Music:"),CHAR(10)))</f>
        <v>#N/A</v>
      </c>
      <c r="R839" s="1" t="e">
        <f>HYPERLINK(_xlfn.TEXTBEFORE(_xlfn.TEXTAFTER(getmp3[[#This Row],[description]],"Spotify:"),CHAR(10)))</f>
        <v>#N/A</v>
      </c>
      <c r="S839" s="1" t="e">
        <f>HYPERLINK(_xlfn.TEXTBEFORE(_xlfn.TEXTAFTER(getmp3[[#This Row],[description]],"Apple Music:"),CHAR(10)))</f>
        <v>#N/A</v>
      </c>
      <c r="T839" s="1" t="e">
        <f>HYPERLINK(_xlfn.TEXTBEFORE(_xlfn.TEXTAFTER(getmp3[[#This Row],[description]], "JioSaavn:"),CHAR(10)))</f>
        <v>#N/A</v>
      </c>
      <c r="U839" s="1" t="e">
        <f>HYPERLINK(_xlfn.TEXTBEFORE(_xlfn.TEXTAFTER(getmp3[[#This Row],[description]], "Instagram Reel:"),CHAR(10)))</f>
        <v>#N/A</v>
      </c>
    </row>
    <row r="840" spans="1:21" x14ac:dyDescent="0.3">
      <c r="A840" t="s">
        <v>11</v>
      </c>
      <c r="B840" t="s">
        <v>5926</v>
      </c>
      <c r="C840" t="s">
        <v>5927</v>
      </c>
      <c r="D840" t="s">
        <v>5925</v>
      </c>
      <c r="E840" t="s">
        <v>5759</v>
      </c>
      <c r="F840" t="s">
        <v>765</v>
      </c>
      <c r="G840" t="s">
        <v>5929</v>
      </c>
      <c r="H840" t="s">
        <v>5930</v>
      </c>
      <c r="I840" t="s">
        <v>5931</v>
      </c>
      <c r="J840" t="str" cm="1">
        <f t="array" ref="J84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0" t="str">
        <f>_xlfn.TEXTBEFORE(getmp3[[#This Row],[Title]],{":","(","-"})</f>
        <v xml:space="preserve">Yaari </v>
      </c>
      <c r="L840" t="str">
        <f>_xlfn.TEXTBEFORE(_xlfn.TEXTAFTER(getmp3[[#This Row],[description]],{"Singer :","Artist:","Singer &amp; Lyrics:","Singer/Lyrics:","Singer"}),CHAR(10))</f>
        <v xml:space="preserve"> GURI  </v>
      </c>
      <c r="M840" t="str" cm="1">
        <f t="array" ref="M84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Raj Ranjodh</v>
      </c>
      <c r="N840" t="e">
        <f>_xlfn.TEXTBEFORE(_xlfn.TEXTAFTER(getmp3[[#This Row],[description]],"Composer:"),CHAR(10))</f>
        <v>#N/A</v>
      </c>
      <c r="O840" t="str">
        <f>_xlfn.TEXTBEFORE(_xlfn.TEXTAFTER(getmp3[[#This Row],[description]],CHAR(10)&amp;"Music :"),CHAR(10))</f>
        <v xml:space="preserve"> Deep Jandu</v>
      </c>
      <c r="P840" t="e">
        <f>_xlfn.TEXTBEFORE(_xlfn.TEXTAFTER(getmp3[[#This Row],[description]],CHAR(10)&amp;"Video:"),CHAR(10))</f>
        <v>#N/A</v>
      </c>
      <c r="Q840" s="1" t="e">
        <f>HYPERLINK(_xlfn.TEXTBEFORE(_xlfn.TEXTAFTER(getmp3[[#This Row],[description]],"YouTube Music:"),CHAR(10)))</f>
        <v>#N/A</v>
      </c>
      <c r="R840" s="1" t="e">
        <f>HYPERLINK(_xlfn.TEXTBEFORE(_xlfn.TEXTAFTER(getmp3[[#This Row],[description]],"Spotify:"),CHAR(10)))</f>
        <v>#N/A</v>
      </c>
      <c r="S840" s="1" t="e">
        <f>HYPERLINK(_xlfn.TEXTBEFORE(_xlfn.TEXTAFTER(getmp3[[#This Row],[description]],"Apple Music:"),CHAR(10)))</f>
        <v>#N/A</v>
      </c>
      <c r="T840" s="1" t="e">
        <f>HYPERLINK(_xlfn.TEXTBEFORE(_xlfn.TEXTAFTER(getmp3[[#This Row],[description]], "JioSaavn:"),CHAR(10)))</f>
        <v>#N/A</v>
      </c>
      <c r="U840" s="1" t="e">
        <f>HYPERLINK(_xlfn.TEXTBEFORE(_xlfn.TEXTAFTER(getmp3[[#This Row],[description]], "Instagram Reel:"),CHAR(10)))</f>
        <v>#N/A</v>
      </c>
    </row>
    <row r="841" spans="1:21" x14ac:dyDescent="0.3">
      <c r="A841" t="s">
        <v>11</v>
      </c>
      <c r="B841" t="s">
        <v>5933</v>
      </c>
      <c r="C841" t="s">
        <v>5934</v>
      </c>
      <c r="D841" t="s">
        <v>5932</v>
      </c>
      <c r="E841" t="s">
        <v>5759</v>
      </c>
      <c r="F841" t="s">
        <v>2686</v>
      </c>
      <c r="G841" t="s">
        <v>5936</v>
      </c>
      <c r="H841" t="s">
        <v>5937</v>
      </c>
      <c r="I841" t="s">
        <v>5938</v>
      </c>
      <c r="J841" t="str" cm="1">
        <f t="array" ref="J84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1" t="str">
        <f>_xlfn.TEXTBEFORE(getmp3[[#This Row],[Title]],{":","(","-"})</f>
        <v xml:space="preserve">Yaar Beli </v>
      </c>
      <c r="L841" t="str">
        <f>_xlfn.TEXTBEFORE(_xlfn.TEXTAFTER(getmp3[[#This Row],[description]],{"Singer :-","Artist:","Singer &amp; Lyrics:","Singer/Lyrics:","Singer"}),"[")</f>
        <v xml:space="preserve"> Guri </v>
      </c>
      <c r="M841" t="str" cm="1">
        <f t="array" ref="M84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Avtar Dhaliwal &amp; Harman</v>
      </c>
      <c r="N841" t="e">
        <f>_xlfn.TEXTBEFORE(_xlfn.TEXTAFTER(getmp3[[#This Row],[description]],"Composer:"),CHAR(10))</f>
        <v>#N/A</v>
      </c>
      <c r="O841" t="str">
        <f>_xlfn.TEXTBEFORE(_xlfn.TEXTAFTER(getmp3[[#This Row],[description]],CHAR(10)&amp;"Music :"),CHAR(10))</f>
        <v>- Deep Jandu</v>
      </c>
      <c r="P841" t="e">
        <f>_xlfn.TEXTBEFORE(_xlfn.TEXTAFTER(getmp3[[#This Row],[description]],CHAR(10)&amp;"Video:"),CHAR(10))</f>
        <v>#N/A</v>
      </c>
      <c r="Q841" s="1" t="e">
        <f>HYPERLINK(_xlfn.TEXTBEFORE(_xlfn.TEXTAFTER(getmp3[[#This Row],[description]],"YouTube Music:"),CHAR(10)))</f>
        <v>#N/A</v>
      </c>
      <c r="R841" s="1" t="e">
        <f>HYPERLINK(_xlfn.TEXTBEFORE(_xlfn.TEXTAFTER(getmp3[[#This Row],[description]],"Spotify:"),CHAR(10)))</f>
        <v>#N/A</v>
      </c>
      <c r="S841" s="1" t="e">
        <f>HYPERLINK(_xlfn.TEXTBEFORE(_xlfn.TEXTAFTER(getmp3[[#This Row],[description]],"Apple Music:"),CHAR(10)))</f>
        <v>#N/A</v>
      </c>
      <c r="T841" s="1" t="e">
        <f>HYPERLINK(_xlfn.TEXTBEFORE(_xlfn.TEXTAFTER(getmp3[[#This Row],[description]], "JioSaavn:"),CHAR(10)))</f>
        <v>#N/A</v>
      </c>
      <c r="U841" s="1" t="e">
        <f>HYPERLINK(_xlfn.TEXTBEFORE(_xlfn.TEXTAFTER(getmp3[[#This Row],[description]], "Instagram Reel:"),CHAR(10)))</f>
        <v>#N/A</v>
      </c>
    </row>
    <row r="842" spans="1:21" x14ac:dyDescent="0.3">
      <c r="A842" t="s">
        <v>11</v>
      </c>
      <c r="B842" t="s">
        <v>5940</v>
      </c>
      <c r="C842" t="s">
        <v>5941</v>
      </c>
      <c r="D842" t="s">
        <v>5939</v>
      </c>
      <c r="E842" t="s">
        <v>5759</v>
      </c>
      <c r="F842" t="s">
        <v>3088</v>
      </c>
      <c r="G842" t="s">
        <v>5943</v>
      </c>
      <c r="H842" t="s">
        <v>5944</v>
      </c>
      <c r="I842" t="s">
        <v>5945</v>
      </c>
      <c r="J842" t="str" cm="1">
        <f t="array" ref="J842">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2" t="str">
        <f>_xlfn.TEXTBEFORE(getmp3[[#This Row],[Title]],{":","(","-"})</f>
        <v xml:space="preserve">AMAZING BHANGRA VIDEO </v>
      </c>
      <c r="L842" t="str">
        <f>_xlfn.TEXTBEFORE(_xlfn.TEXTAFTER(getmp3[[#This Row],[description]],{"Singer :-","Artist:","Singer &amp; Lyrics:","Singer/Lyrics:","Singer"}),"[")</f>
        <v xml:space="preserve"> Guri </v>
      </c>
      <c r="M842" t="str" cm="1">
        <f t="array" ref="M842">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Avtar Dhaliwal &amp; Harman</v>
      </c>
      <c r="N842" t="e">
        <f>_xlfn.TEXTBEFORE(_xlfn.TEXTAFTER(getmp3[[#This Row],[description]],"Composer:"),CHAR(10))</f>
        <v>#N/A</v>
      </c>
      <c r="O842" t="str">
        <f>_xlfn.TEXTBEFORE(_xlfn.TEXTAFTER(getmp3[[#This Row],[description]],CHAR(10)&amp;"Music :"),CHAR(10))</f>
        <v>- Deep Jandu</v>
      </c>
      <c r="P842" t="e">
        <f>_xlfn.TEXTBEFORE(_xlfn.TEXTAFTER(getmp3[[#This Row],[description]],CHAR(10)&amp;"Video:"),CHAR(10))</f>
        <v>#N/A</v>
      </c>
      <c r="Q842" s="1" t="e">
        <f>HYPERLINK(_xlfn.TEXTBEFORE(_xlfn.TEXTAFTER(getmp3[[#This Row],[description]],"YouTube Music:"),CHAR(10)))</f>
        <v>#N/A</v>
      </c>
      <c r="R842" s="1" t="e">
        <f>HYPERLINK(_xlfn.TEXTBEFORE(_xlfn.TEXTAFTER(getmp3[[#This Row],[description]],"Spotify:"),CHAR(10)))</f>
        <v>#N/A</v>
      </c>
      <c r="S842" s="1" t="e">
        <f>HYPERLINK(_xlfn.TEXTBEFORE(_xlfn.TEXTAFTER(getmp3[[#This Row],[description]],"Apple Music:"),CHAR(10)))</f>
        <v>#N/A</v>
      </c>
      <c r="T842" s="1" t="e">
        <f>HYPERLINK(_xlfn.TEXTBEFORE(_xlfn.TEXTAFTER(getmp3[[#This Row],[description]], "JioSaavn:"),CHAR(10)))</f>
        <v>#N/A</v>
      </c>
      <c r="U842" s="1" t="e">
        <f>HYPERLINK(_xlfn.TEXTBEFORE(_xlfn.TEXTAFTER(getmp3[[#This Row],[description]], "Instagram Reel:"),CHAR(10)))</f>
        <v>#N/A</v>
      </c>
    </row>
    <row r="843" spans="1:21" x14ac:dyDescent="0.3">
      <c r="A843" t="s">
        <v>11</v>
      </c>
      <c r="B843" t="s">
        <v>5947</v>
      </c>
      <c r="C843" t="s">
        <v>5948</v>
      </c>
      <c r="D843" t="s">
        <v>5946</v>
      </c>
      <c r="E843" t="s">
        <v>5759</v>
      </c>
      <c r="F843" t="s">
        <v>2119</v>
      </c>
      <c r="G843" t="s">
        <v>5950</v>
      </c>
      <c r="H843" t="s">
        <v>5951</v>
      </c>
      <c r="I843" t="s">
        <v>5952</v>
      </c>
      <c r="J843" t="str" cm="1">
        <f t="array" ref="J843">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3" t="str">
        <f>_xlfn.TEXTBEFORE(getmp3[[#This Row],[Title]],{":","(","-"})</f>
        <v xml:space="preserve">Adhiya </v>
      </c>
      <c r="L843" t="str">
        <f>IF(
    ISNUMBER(SEARCH("Singer", getmp3[[#This Row],[description]])),
    TRIM(_xlfn.TEXTBEFORE(_xlfn.TEXTAFTER(_xlfn.TEXTAFTER(getmp3[[#This Row],[description]], "Singer"), {":"," :-"}), CHAR(10), , , 1)),
    "NILL"
)</f>
        <v>Deep Karan</v>
      </c>
      <c r="M843" t="str" cm="1">
        <f t="array" ref="M843">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Prince Rakhdi</v>
      </c>
      <c r="N843" t="e">
        <f>_xlfn.TEXTBEFORE(_xlfn.TEXTAFTER(getmp3[[#This Row],[description]],"Composer:"),CHAR(10))</f>
        <v>#N/A</v>
      </c>
      <c r="O843" t="str">
        <f>_xlfn.TEXTBEFORE(_xlfn.TEXTAFTER(getmp3[[#This Row],[description]],CHAR(10)&amp;"Music :"),CHAR(10))</f>
        <v>- Jassi X</v>
      </c>
      <c r="P843" t="e">
        <f>_xlfn.TEXTBEFORE(_xlfn.TEXTAFTER(getmp3[[#This Row],[description]],CHAR(10)&amp;"Video:"),CHAR(10))</f>
        <v>#N/A</v>
      </c>
      <c r="Q843" s="1" t="e">
        <f>HYPERLINK(_xlfn.TEXTBEFORE(_xlfn.TEXTAFTER(getmp3[[#This Row],[description]],"YouTube Music:"),CHAR(10)))</f>
        <v>#N/A</v>
      </c>
      <c r="R843" s="1" t="e">
        <f>HYPERLINK(_xlfn.TEXTBEFORE(_xlfn.TEXTAFTER(getmp3[[#This Row],[description]],"Spotify:"),CHAR(10)))</f>
        <v>#N/A</v>
      </c>
      <c r="S843" s="1" t="e">
        <f>HYPERLINK(_xlfn.TEXTBEFORE(_xlfn.TEXTAFTER(getmp3[[#This Row],[description]],"Apple Music:"),CHAR(10)))</f>
        <v>#N/A</v>
      </c>
      <c r="T843" s="1" t="e">
        <f>HYPERLINK(_xlfn.TEXTBEFORE(_xlfn.TEXTAFTER(getmp3[[#This Row],[description]], "JioSaavn:"),CHAR(10)))</f>
        <v>#N/A</v>
      </c>
      <c r="U843" s="1" t="e">
        <f>HYPERLINK(_xlfn.TEXTBEFORE(_xlfn.TEXTAFTER(getmp3[[#This Row],[description]], "Instagram Reel:"),CHAR(10)))</f>
        <v>#N/A</v>
      </c>
    </row>
    <row r="844" spans="1:21" x14ac:dyDescent="0.3">
      <c r="A844" t="s">
        <v>11</v>
      </c>
      <c r="B844" t="s">
        <v>5954</v>
      </c>
      <c r="C844" t="s">
        <v>5955</v>
      </c>
      <c r="D844" t="s">
        <v>5953</v>
      </c>
      <c r="E844" t="s">
        <v>5759</v>
      </c>
      <c r="F844" t="s">
        <v>5957</v>
      </c>
      <c r="G844" t="s">
        <v>5958</v>
      </c>
      <c r="H844" t="s">
        <v>5501</v>
      </c>
      <c r="I844" t="s">
        <v>2401</v>
      </c>
      <c r="J844" t="str" cm="1">
        <f t="array" ref="J844">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4" t="str">
        <f>_xlfn.TEXTBEFORE(getmp3[[#This Row],[Title]],{":","(","-"})</f>
        <v xml:space="preserve">Bohemia </v>
      </c>
      <c r="L844" t="str">
        <f>_xlfn.TEXTBEFORE(_xlfn.TEXTAFTER(getmp3[[#This Row],[description]],{"Singer :- ","Artist:","Singer &amp; Lyrics:","Singer/Lyrics:","Singer"}),CHAR(10))</f>
        <v>Bohemia</v>
      </c>
      <c r="M844" t="str" cm="1">
        <f t="array" ref="M844">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 Bohemia</v>
      </c>
      <c r="N844" t="e">
        <f>_xlfn.TEXTBEFORE(_xlfn.TEXTAFTER(getmp3[[#This Row],[description]],"Composer:"),CHAR(10))</f>
        <v>#N/A</v>
      </c>
      <c r="O844" t="str">
        <f>_xlfn.TEXTBEFORE(_xlfn.TEXTAFTER(getmp3[[#This Row],[description]],CHAR(10)&amp;"Music :"),CHAR(10))</f>
        <v>- Deep Jandu</v>
      </c>
      <c r="P844" t="e">
        <f>_xlfn.TEXTBEFORE(_xlfn.TEXTAFTER(getmp3[[#This Row],[description]],CHAR(10)&amp;"Video:"),CHAR(10))</f>
        <v>#N/A</v>
      </c>
      <c r="Q844" s="1" t="e">
        <f>HYPERLINK(_xlfn.TEXTBEFORE(_xlfn.TEXTAFTER(getmp3[[#This Row],[description]],"YouTube Music:"),CHAR(10)))</f>
        <v>#N/A</v>
      </c>
      <c r="R844" s="1" t="e">
        <f>HYPERLINK(_xlfn.TEXTBEFORE(_xlfn.TEXTAFTER(getmp3[[#This Row],[description]],"Spotify:"),CHAR(10)))</f>
        <v>#N/A</v>
      </c>
      <c r="S844" s="1" t="e">
        <f>HYPERLINK(_xlfn.TEXTBEFORE(_xlfn.TEXTAFTER(getmp3[[#This Row],[description]],"Apple Music:"),CHAR(10)))</f>
        <v>#N/A</v>
      </c>
      <c r="T844" s="1" t="e">
        <f>HYPERLINK(_xlfn.TEXTBEFORE(_xlfn.TEXTAFTER(getmp3[[#This Row],[description]], "JioSaavn:"),CHAR(10)))</f>
        <v>#N/A</v>
      </c>
      <c r="U844" s="1" t="e">
        <f>HYPERLINK(_xlfn.TEXTBEFORE(_xlfn.TEXTAFTER(getmp3[[#This Row],[description]], "Instagram Reel:"),CHAR(10)))</f>
        <v>#N/A</v>
      </c>
    </row>
    <row r="845" spans="1:21" x14ac:dyDescent="0.3">
      <c r="A845" t="s">
        <v>11</v>
      </c>
      <c r="B845" t="s">
        <v>5960</v>
      </c>
      <c r="C845" t="s">
        <v>5961</v>
      </c>
      <c r="D845" t="s">
        <v>5959</v>
      </c>
      <c r="E845" t="s">
        <v>5759</v>
      </c>
      <c r="F845" t="s">
        <v>105</v>
      </c>
      <c r="G845" t="s">
        <v>5963</v>
      </c>
      <c r="H845" t="s">
        <v>5964</v>
      </c>
      <c r="I845" t="s">
        <v>5965</v>
      </c>
      <c r="J845" t="str" cm="1">
        <f t="array" ref="J845">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5" t="str">
        <f>_xlfn.TEXTBEFORE(getmp3[[#This Row],[Title]],{":","(","-"})</f>
        <v xml:space="preserve">Yaar Beli </v>
      </c>
      <c r="L845" t="str">
        <f>_xlfn.TEXTBEFORE(_xlfn.TEXTAFTER(getmp3[[#This Row],[description]],{"Singer:","Artist:","Singer &amp; Lyrics:","Singer/Lyrics:","Singer"}),CHAR(10))</f>
        <v xml:space="preserve"> Guri</v>
      </c>
      <c r="M845" t="str" cm="1">
        <f t="array" ref="M845">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Avtar Dhaliwal &amp; Harman Khanauri</v>
      </c>
      <c r="N845" t="e">
        <f>_xlfn.TEXTBEFORE(_xlfn.TEXTAFTER(getmp3[[#This Row],[description]],"Composer:"),CHAR(10))</f>
        <v>#N/A</v>
      </c>
      <c r="O845" t="e">
        <f>_xlfn.TEXTBEFORE(_xlfn.TEXTAFTER(getmp3[[#This Row],[description]],CHAR(10)&amp;"Music :"),CHAR(10))</f>
        <v>#N/A</v>
      </c>
      <c r="P845" t="e">
        <f>_xlfn.TEXTBEFORE(_xlfn.TEXTAFTER(getmp3[[#This Row],[description]],CHAR(10)&amp;"Video:"),CHAR(10))</f>
        <v>#N/A</v>
      </c>
      <c r="Q845" s="1" t="e">
        <f>HYPERLINK(_xlfn.TEXTBEFORE(_xlfn.TEXTAFTER(getmp3[[#This Row],[description]],"YouTube Music:"),CHAR(10)))</f>
        <v>#N/A</v>
      </c>
      <c r="R845" s="1" t="str">
        <f>HYPERLINK(_xlfn.TEXTBEFORE(_xlfn.TEXTAFTER(getmp3[[#This Row],[description]],"Spotify:"),CHAR(10)))</f>
        <v xml:space="preserve"> https://spoti.fi/3tYDUDA</v>
      </c>
      <c r="S845" s="1" t="str">
        <f>HYPERLINK(_xlfn.TEXTBEFORE(_xlfn.TEXTAFTER(getmp3[[#This Row],[description]],"Apple Music:"),CHAR(10)))</f>
        <v xml:space="preserve"> https://apple.co/33vyuW3</v>
      </c>
      <c r="T845" s="1" t="e">
        <f>HYPERLINK(_xlfn.TEXTBEFORE(_xlfn.TEXTAFTER(getmp3[[#This Row],[description]], "JioSaavn:"),CHAR(10)))</f>
        <v>#N/A</v>
      </c>
      <c r="U845" s="1" t="e">
        <f>HYPERLINK(_xlfn.TEXTBEFORE(_xlfn.TEXTAFTER(getmp3[[#This Row],[description]], "Instagram Reel:"),CHAR(10)))</f>
        <v>#N/A</v>
      </c>
    </row>
    <row r="846" spans="1:21" x14ac:dyDescent="0.3">
      <c r="A846" t="s">
        <v>11</v>
      </c>
      <c r="B846" t="s">
        <v>5967</v>
      </c>
      <c r="C846" t="s">
        <v>5968</v>
      </c>
      <c r="D846" t="s">
        <v>5966</v>
      </c>
      <c r="E846" t="s">
        <v>5759</v>
      </c>
      <c r="F846" t="s">
        <v>315</v>
      </c>
      <c r="G846" t="s">
        <v>5970</v>
      </c>
      <c r="H846" t="s">
        <v>5971</v>
      </c>
      <c r="I846" t="s">
        <v>5323</v>
      </c>
      <c r="J846" t="str" cm="1">
        <f t="array" ref="J846">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6" t="str">
        <f>_xlfn.TEXTBEFORE(getmp3[[#This Row],[Title]],{":","(","-"})</f>
        <v xml:space="preserve">Sukhe Muzical Doctorz Ft Shrey Sean || Aish Karda </v>
      </c>
      <c r="L846" t="str">
        <f>_xlfn.TEXTBEFORE(_xlfn.TEXTAFTER(getmp3[[#This Row],[description]],{"Singer :-","Artist:","Singer &amp; Lyrics:","Singer/Lyrics:","Singer"}),"[")</f>
        <v xml:space="preserve"> Sukh-E Muzical Doctorz </v>
      </c>
      <c r="M846" t="str" cm="1">
        <f t="array" ref="M846">_xlfn.IFS(
    ISNUMBER(SEARCH("Lyricist", getmp3[[#This Row],[description]])), TRIM(_xlfn.TEXTBEFORE(_xlfn.TEXTAFTER(_xlfn.TEXTAFTER(getmp3[[#This Row],[description]], "Lyricist"),{":","-",":-"}),{"https","(https"}, , , 1)),
    ISNUMBER(SEARCH("Lyrics", getmp3[[#This Row],[description]])), TRIM(_xlfn.TEXTBEFORE(_xlfn.TEXTAFTER(_xlfn.TEXTAFTER(getmp3[[#This Row],[description]], "Lyrics"),{":","-",":-"}), {"https","(https"}, , , 1)),
    TRUE, "NILL"
)</f>
        <v>Nav Garhiwala</v>
      </c>
      <c r="N846" t="e">
        <f>_xlfn.TEXTBEFORE(_xlfn.TEXTAFTER(getmp3[[#This Row],[description]],"Composer:"),CHAR(10))</f>
        <v>#N/A</v>
      </c>
      <c r="O846" t="str">
        <f>_xlfn.TEXTBEFORE(_xlfn.TEXTAFTER(getmp3[[#This Row],[description]],CHAR(10)&amp;"Music :"),CHAR(10))</f>
        <v>- M. Vee [https://www.facebook.com/mridulofficial]</v>
      </c>
      <c r="P846" t="e">
        <f>_xlfn.TEXTBEFORE(_xlfn.TEXTAFTER(getmp3[[#This Row],[description]],CHAR(10)&amp;"Video:"),CHAR(10))</f>
        <v>#N/A</v>
      </c>
      <c r="Q846" s="1" t="e">
        <f>HYPERLINK(_xlfn.TEXTBEFORE(_xlfn.TEXTAFTER(getmp3[[#This Row],[description]],"YouTube Music:"),CHAR(10)))</f>
        <v>#N/A</v>
      </c>
      <c r="R846" s="1" t="e">
        <f>HYPERLINK(_xlfn.TEXTBEFORE(_xlfn.TEXTAFTER(getmp3[[#This Row],[description]],"Spotify:"),CHAR(10)))</f>
        <v>#N/A</v>
      </c>
      <c r="S846" s="1" t="e">
        <f>HYPERLINK(_xlfn.TEXTBEFORE(_xlfn.TEXTAFTER(getmp3[[#This Row],[description]],"Apple Music:"),CHAR(10)))</f>
        <v>#N/A</v>
      </c>
      <c r="T846" s="1" t="e">
        <f>HYPERLINK(_xlfn.TEXTBEFORE(_xlfn.TEXTAFTER(getmp3[[#This Row],[description]], "JioSaavn:"),CHAR(10)))</f>
        <v>#N/A</v>
      </c>
      <c r="U846" s="1" t="e">
        <f>HYPERLINK(_xlfn.TEXTBEFORE(_xlfn.TEXTAFTER(getmp3[[#This Row],[description]], "Instagram Reel:"),CHAR(10)))</f>
        <v>#N/A</v>
      </c>
    </row>
    <row r="847" spans="1:21" hidden="1" x14ac:dyDescent="0.3">
      <c r="A847" t="s">
        <v>11</v>
      </c>
      <c r="B847" t="s">
        <v>5973</v>
      </c>
      <c r="C847" t="s">
        <v>5974</v>
      </c>
      <c r="D847" t="s">
        <v>5972</v>
      </c>
      <c r="E847" t="s">
        <v>5759</v>
      </c>
      <c r="F847" t="s">
        <v>254</v>
      </c>
      <c r="G847" t="s">
        <v>5976</v>
      </c>
      <c r="H847" t="s">
        <v>5977</v>
      </c>
      <c r="I847" t="s">
        <v>5978</v>
      </c>
      <c r="J847" t="str" cm="1">
        <f t="array" ref="J847">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7" t="str">
        <f>_xlfn.TEXTBEFORE(getmp3[[#This Row],[Title]],{":","(","-"})</f>
        <v xml:space="preserve">Weed Da Saroor </v>
      </c>
      <c r="L847" t="str">
        <f>_xlfn.TEXTBEFORE(_xlfn.TEXTAFTER(getmp3[[#This Row],[description]],{"Singer:","Artist:","Singer &amp; Lyrics:","Singer/Lyrics:","Singer"}),CHAR(10))</f>
        <v xml:space="preserve"> J Lucky Ft Bohemia</v>
      </c>
      <c r="M847" t="str" cm="1">
        <f t="array" ref="M847">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J Lucky</v>
      </c>
      <c r="N847" t="e">
        <f>_xlfn.TEXTBEFORE(_xlfn.TEXTAFTER(getmp3[[#This Row],[description]],"Composer:"),CHAR(10))</f>
        <v>#N/A</v>
      </c>
      <c r="O847" t="str">
        <f>_xlfn.TEXTBEFORE(_xlfn.TEXTAFTER(getmp3[[#This Row],[description]],CHAR(10)&amp;"Music:"),CHAR(10))</f>
        <v xml:space="preserve"> Deep Jandu</v>
      </c>
      <c r="P847" t="e">
        <f>_xlfn.TEXTBEFORE(_xlfn.TEXTAFTER(getmp3[[#This Row],[description]],CHAR(10)&amp;"Video:"),CHAR(10))</f>
        <v>#N/A</v>
      </c>
      <c r="Q847" s="1" t="e">
        <f>HYPERLINK(_xlfn.TEXTBEFORE(_xlfn.TEXTAFTER(getmp3[[#This Row],[description]],"YouTube Music:"),CHAR(10)))</f>
        <v>#N/A</v>
      </c>
      <c r="R847" s="1" t="e">
        <f>HYPERLINK(_xlfn.TEXTBEFORE(_xlfn.TEXTAFTER(getmp3[[#This Row],[description]],"Spotify:"),CHAR(10)))</f>
        <v>#N/A</v>
      </c>
      <c r="S847" s="1" t="e">
        <f>HYPERLINK(_xlfn.TEXTBEFORE(_xlfn.TEXTAFTER(getmp3[[#This Row],[description]],"Apple Music:"),CHAR(10)))</f>
        <v>#N/A</v>
      </c>
      <c r="T847" s="1" t="e">
        <f>HYPERLINK(_xlfn.TEXTBEFORE(_xlfn.TEXTAFTER(getmp3[[#This Row],[description]], "JioSaavn:"),CHAR(10)))</f>
        <v>#N/A</v>
      </c>
      <c r="U847" s="1" t="e">
        <f>HYPERLINK(_xlfn.TEXTBEFORE(_xlfn.TEXTAFTER(getmp3[[#This Row],[description]], "Instagram Reel:"),CHAR(10)))</f>
        <v>#N/A</v>
      </c>
    </row>
    <row r="848" spans="1:21" x14ac:dyDescent="0.3">
      <c r="A848" t="s">
        <v>11</v>
      </c>
      <c r="B848" t="s">
        <v>5980</v>
      </c>
      <c r="C848" t="s">
        <v>5981</v>
      </c>
      <c r="D848" t="s">
        <v>5979</v>
      </c>
      <c r="E848" t="s">
        <v>5759</v>
      </c>
      <c r="F848" t="s">
        <v>485</v>
      </c>
      <c r="G848" t="s">
        <v>5983</v>
      </c>
      <c r="H848" t="s">
        <v>5984</v>
      </c>
      <c r="I848" t="s">
        <v>5985</v>
      </c>
      <c r="J848" t="str" cm="1">
        <f t="array" ref="J848">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8" t="str">
        <f>_xlfn.TEXTBEFORE(getmp3[[#This Row],[Title]],{":","(","-"})</f>
        <v xml:space="preserve">Reply To Jordan </v>
      </c>
      <c r="L848" t="str">
        <f>_xlfn.TEXTBEFORE(_xlfn.TEXTAFTER(getmp3[[#This Row],[description]],{"Singer:","Artist:","Singer &amp; Lyrics:","Singer/Lyrics:","Singer/Lyrice :-"}),CHAR(10))</f>
        <v xml:space="preserve"> Lvs Dhillon </v>
      </c>
      <c r="M848" t="str" cm="1">
        <f t="array" ref="M848">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848" t="e">
        <f>_xlfn.TEXTBEFORE(_xlfn.TEXTAFTER(getmp3[[#This Row],[description]],"Composer:"),CHAR(10))</f>
        <v>#N/A</v>
      </c>
      <c r="O848" t="e">
        <f>_xlfn.TEXTBEFORE(_xlfn.TEXTAFTER(getmp3[[#This Row],[description]],CHAR(10)&amp;"Music :"),CHAR(10))</f>
        <v>#N/A</v>
      </c>
      <c r="P848" t="e">
        <f>_xlfn.TEXTBEFORE(_xlfn.TEXTAFTER(getmp3[[#This Row],[description]],CHAR(10)&amp;"Video:"),CHAR(10))</f>
        <v>#N/A</v>
      </c>
      <c r="Q848" s="1" t="e">
        <f>HYPERLINK(_xlfn.TEXTBEFORE(_xlfn.TEXTAFTER(getmp3[[#This Row],[description]],"YouTube Music:"),CHAR(10)))</f>
        <v>#N/A</v>
      </c>
      <c r="R848" s="1" t="e">
        <f>HYPERLINK(_xlfn.TEXTBEFORE(_xlfn.TEXTAFTER(getmp3[[#This Row],[description]],"Spotify:"),CHAR(10)))</f>
        <v>#N/A</v>
      </c>
      <c r="S848" s="1" t="e">
        <f>HYPERLINK(_xlfn.TEXTBEFORE(_xlfn.TEXTAFTER(getmp3[[#This Row],[description]],"Apple Music:"),CHAR(10)))</f>
        <v>#N/A</v>
      </c>
      <c r="T848" s="1" t="e">
        <f>HYPERLINK(_xlfn.TEXTBEFORE(_xlfn.TEXTAFTER(getmp3[[#This Row],[description]], "JioSaavn:"),CHAR(10)))</f>
        <v>#N/A</v>
      </c>
      <c r="U848" s="1" t="e">
        <f>HYPERLINK(_xlfn.TEXTBEFORE(_xlfn.TEXTAFTER(getmp3[[#This Row],[description]], "Instagram Reel:"),CHAR(10)))</f>
        <v>#N/A</v>
      </c>
    </row>
    <row r="849" spans="1:21" x14ac:dyDescent="0.3">
      <c r="A849" t="s">
        <v>11</v>
      </c>
      <c r="B849" t="s">
        <v>5987</v>
      </c>
      <c r="C849" t="s">
        <v>5988</v>
      </c>
      <c r="D849" t="s">
        <v>5986</v>
      </c>
      <c r="E849" t="s">
        <v>3832</v>
      </c>
      <c r="F849" t="s">
        <v>2369</v>
      </c>
      <c r="G849" t="s">
        <v>5990</v>
      </c>
      <c r="H849" t="s">
        <v>5991</v>
      </c>
      <c r="I849" t="s">
        <v>5992</v>
      </c>
      <c r="J849" t="str" cm="1">
        <f t="array" ref="J849">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49" t="str">
        <f>_xlfn.TEXTBEFORE(getmp3[[#This Row],[Title]],{":","(","-"})</f>
        <v xml:space="preserve">Paisa </v>
      </c>
      <c r="L849" t="str">
        <f>_xlfn.TEXTBEFORE(_xlfn.TEXTAFTER(getmp3[[#This Row],[description]],{"Singer ~ Lyrics :-","Artist:","Singer &amp; Lyrics:","Singer/Lyrics:","Singer"}),"(")</f>
        <v xml:space="preserve"> Hardeep Grewal </v>
      </c>
      <c r="M849" t="str" cm="1">
        <f t="array" ref="M849">_xlfn.IFS(
    ISNUMBER(SEARCH("Lyricist", getmp3[[#This Row],[description]])), TRIM(_xlfn.TEXTBEFORE(_xlfn.TEXTAFTER(_xlfn.TEXTAFTER(getmp3[[#This Row],[description]], "Lyricist"),{":","-",":-"}),{"https","(https"}, , , 1)),
    ISNUMBER(SEARCH("Lyrics", getmp3[[#This Row],[description]])), TRIM(_xlfn.TEXTBEFORE(_xlfn.TEXTAFTER(_xlfn.TEXTAFTER(getmp3[[#This Row],[description]], "Lyrics"),{":","-",":-"}), {"https","(https"}, , , 1)),
    TRUE, "NILL"
)</f>
        <v>Hardeep Grewal</v>
      </c>
      <c r="N849" t="e">
        <f>_xlfn.TEXTBEFORE(_xlfn.TEXTAFTER(getmp3[[#This Row],[description]],"Composer:"),CHAR(10))</f>
        <v>#N/A</v>
      </c>
      <c r="O849" t="str">
        <f>_xlfn.TEXTBEFORE(_xlfn.TEXTAFTER(getmp3[[#This Row],[description]],CHAR(10)&amp;"Music :"),CHAR(10))</f>
        <v>- Paivy</v>
      </c>
      <c r="P849" t="e">
        <f>_xlfn.TEXTBEFORE(_xlfn.TEXTAFTER(getmp3[[#This Row],[description]],CHAR(10)&amp;"Video:"),CHAR(10))</f>
        <v>#N/A</v>
      </c>
      <c r="Q849" s="1" t="e">
        <f>HYPERLINK(_xlfn.TEXTBEFORE(_xlfn.TEXTAFTER(getmp3[[#This Row],[description]],"YouTube Music:"),CHAR(10)))</f>
        <v>#N/A</v>
      </c>
      <c r="R849" s="1" t="e">
        <f>HYPERLINK(_xlfn.TEXTBEFORE(_xlfn.TEXTAFTER(getmp3[[#This Row],[description]],"Spotify:"),CHAR(10)))</f>
        <v>#N/A</v>
      </c>
      <c r="S849" s="1" t="e">
        <f>HYPERLINK(_xlfn.TEXTBEFORE(_xlfn.TEXTAFTER(getmp3[[#This Row],[description]],"Apple Music:"),CHAR(10)))</f>
        <v>#N/A</v>
      </c>
      <c r="T849" s="1" t="e">
        <f>HYPERLINK(_xlfn.TEXTBEFORE(_xlfn.TEXTAFTER(getmp3[[#This Row],[description]], "JioSaavn:"),CHAR(10)))</f>
        <v>#N/A</v>
      </c>
      <c r="U849" s="1" t="e">
        <f>HYPERLINK(_xlfn.TEXTBEFORE(_xlfn.TEXTAFTER(getmp3[[#This Row],[description]], "Instagram Reel:"),CHAR(10)))</f>
        <v>#N/A</v>
      </c>
    </row>
    <row r="850" spans="1:21" x14ac:dyDescent="0.3">
      <c r="A850" t="s">
        <v>11</v>
      </c>
      <c r="B850" t="s">
        <v>5994</v>
      </c>
      <c r="C850" t="s">
        <v>5995</v>
      </c>
      <c r="D850" t="s">
        <v>5993</v>
      </c>
      <c r="E850" t="s">
        <v>5759</v>
      </c>
      <c r="F850" t="s">
        <v>5997</v>
      </c>
      <c r="G850" t="s">
        <v>5998</v>
      </c>
      <c r="H850" t="s">
        <v>5999</v>
      </c>
      <c r="I850" t="s">
        <v>573</v>
      </c>
      <c r="J850" t="str" cm="1">
        <f t="array" ref="J850">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50" t="str">
        <f>_xlfn.TEXTBEFORE(getmp3[[#This Row],[Title]],{":","(","-"})</f>
        <v xml:space="preserve">GeetMP3 </v>
      </c>
      <c r="L850" t="e">
        <f>_xlfn.TEXTBEFORE(_xlfn.TEXTAFTER(getmp3[[#This Row],[description]],{"Singer:","Artist:","Singer &amp; Lyrics:","Singer/Lyrics:","Singer"}),CHAR(10))</f>
        <v>#N/A</v>
      </c>
      <c r="M850" t="str" cm="1">
        <f t="array" ref="M850">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NILL</v>
      </c>
      <c r="N850" t="e">
        <f>_xlfn.TEXTBEFORE(_xlfn.TEXTAFTER(getmp3[[#This Row],[description]],"Composer:"),CHAR(10))</f>
        <v>#N/A</v>
      </c>
      <c r="O850" t="e">
        <f>_xlfn.TEXTBEFORE(_xlfn.TEXTAFTER(getmp3[[#This Row],[description]],CHAR(10)&amp;"Music :"),CHAR(10))</f>
        <v>#N/A</v>
      </c>
      <c r="P850" t="e">
        <f>_xlfn.TEXTBEFORE(_xlfn.TEXTAFTER(getmp3[[#This Row],[description]],CHAR(10)&amp;"Video:"),CHAR(10))</f>
        <v>#N/A</v>
      </c>
      <c r="Q850" s="1" t="e">
        <f>HYPERLINK(_xlfn.TEXTBEFORE(_xlfn.TEXTAFTER(getmp3[[#This Row],[description]],"YouTube Music:"),CHAR(10)))</f>
        <v>#N/A</v>
      </c>
      <c r="R850" s="1" t="e">
        <f>HYPERLINK(_xlfn.TEXTBEFORE(_xlfn.TEXTAFTER(getmp3[[#This Row],[description]],"Spotify:"),CHAR(10)))</f>
        <v>#N/A</v>
      </c>
      <c r="S850" s="1" t="e">
        <f>HYPERLINK(_xlfn.TEXTBEFORE(_xlfn.TEXTAFTER(getmp3[[#This Row],[description]],"Apple Music:"),CHAR(10)))</f>
        <v>#N/A</v>
      </c>
      <c r="T850" s="1" t="e">
        <f>HYPERLINK(_xlfn.TEXTBEFORE(_xlfn.TEXTAFTER(getmp3[[#This Row],[description]], "JioSaavn:"),CHAR(10)))</f>
        <v>#N/A</v>
      </c>
      <c r="U850" s="1" t="e">
        <f>HYPERLINK(_xlfn.TEXTBEFORE(_xlfn.TEXTAFTER(getmp3[[#This Row],[description]], "Instagram Reel:"),CHAR(10)))</f>
        <v>#N/A</v>
      </c>
    </row>
    <row r="851" spans="1:21" x14ac:dyDescent="0.3">
      <c r="A851" t="s">
        <v>11</v>
      </c>
      <c r="B851" t="s">
        <v>6001</v>
      </c>
      <c r="C851" t="s">
        <v>6002</v>
      </c>
      <c r="D851" t="s">
        <v>6000</v>
      </c>
      <c r="E851" t="s">
        <v>3832</v>
      </c>
      <c r="F851" t="s">
        <v>214</v>
      </c>
      <c r="G851" t="s">
        <v>6004</v>
      </c>
      <c r="H851" t="s">
        <v>6005</v>
      </c>
      <c r="I851" t="s">
        <v>5255</v>
      </c>
      <c r="J851" t="str" cm="1">
        <f t="array" ref="J851">_xlfn.IFS(OR(ISNUMBER(SEARCH("Song Credits:", getmp3[[#This Row],[description]])), ISNUMBER(SEARCH("Song", getmp3[[#This Row],[description]]))), "Single",
    OR(ISNUMBER(SEARCH("Album Credits:", getmp3[[#This Row],[description]])), ISNUMBER(SEARCH("Album", getmp3[[#This Row],[description]]))), "Album",
        ISNUMBER(SEARCH("Movie Credits:", getmp3[[#This Row],[description]])), "Movie",
    TRUE, "other"
)</f>
        <v>Single</v>
      </c>
      <c r="K851" t="str">
        <f>_xlfn.TEXTBEFORE(getmp3[[#This Row],[Title]],{":","(","-"})</f>
        <v xml:space="preserve">Yaar Beli </v>
      </c>
      <c r="L851" t="e">
        <f>_xlfn.TEXTBEFORE(_xlfn.TEXTAFTER(getmp3[[#This Row],[description]],{"Singer:","Artist:","Singer &amp; Lyrics:","Singer/Lyrics:","Singer"}),CHAR(10))</f>
        <v>#N/A</v>
      </c>
      <c r="M851" t="e" cm="1">
        <f t="array" ref="M851">_xlfn.IFS(
    ISNUMBER(SEARCH("Lyricist", getmp3[[#This Row],[description]])), TRIM(_xlfn.TEXTBEFORE(_xlfn.TEXTAFTER(_xlfn.TEXTAFTER(getmp3[[#This Row],[description]], "Lyricist"),{":","-"}), CHAR(10), , , 1)),
    ISNUMBER(SEARCH("Lyrics", getmp3[[#This Row],[description]])), TRIM(_xlfn.TEXTBEFORE(_xlfn.TEXTAFTER(_xlfn.TEXTAFTER(getmp3[[#This Row],[description]], "Lyrics"),{":","-"}), CHAR(10), , , 1)),
    TRUE, "NILL"
)</f>
        <v>#N/A</v>
      </c>
      <c r="N851" t="e">
        <f>_xlfn.TEXTBEFORE(_xlfn.TEXTAFTER(getmp3[[#This Row],[description]],"Composer:"),CHAR(10))</f>
        <v>#N/A</v>
      </c>
      <c r="O851" t="e">
        <f>_xlfn.TEXTBEFORE(_xlfn.TEXTAFTER(getmp3[[#This Row],[description]],CHAR(10)&amp;"Music :"),CHAR(10))</f>
        <v>#N/A</v>
      </c>
      <c r="P851" t="e">
        <f>_xlfn.TEXTBEFORE(_xlfn.TEXTAFTER(getmp3[[#This Row],[description]],CHAR(10)&amp;"Video:"),CHAR(10))</f>
        <v>#N/A</v>
      </c>
      <c r="Q851" s="1" t="e">
        <f>HYPERLINK(_xlfn.TEXTBEFORE(_xlfn.TEXTAFTER(getmp3[[#This Row],[description]],"YouTube Music:"),CHAR(10)))</f>
        <v>#N/A</v>
      </c>
      <c r="R851" s="1" t="e">
        <f>HYPERLINK(_xlfn.TEXTBEFORE(_xlfn.TEXTAFTER(getmp3[[#This Row],[description]],"Spotify:"),CHAR(10)))</f>
        <v>#N/A</v>
      </c>
      <c r="S851" s="1" t="e">
        <f>HYPERLINK(_xlfn.TEXTBEFORE(_xlfn.TEXTAFTER(getmp3[[#This Row],[description]],"Apple Music:"),CHAR(10)))</f>
        <v>#N/A</v>
      </c>
      <c r="T851" s="1" t="e">
        <f>HYPERLINK(_xlfn.TEXTBEFORE(_xlfn.TEXTAFTER(getmp3[[#This Row],[description]], "JioSaavn:"),CHAR(10)))</f>
        <v>#N/A</v>
      </c>
      <c r="U851" s="1" t="e">
        <f>HYPERLINK(_xlfn.TEXTBEFORE(_xlfn.TEXTAFTER(getmp3[[#This Row],[description]], "Instagram Reel:"),CHAR(10)))</f>
        <v>#N/A</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29"/>
  <sheetViews>
    <sheetView topLeftCell="A206" workbookViewId="0">
      <selection activeCell="A229" sqref="A229"/>
    </sheetView>
  </sheetViews>
  <sheetFormatPr defaultRowHeight="14.4" x14ac:dyDescent="0.3"/>
  <cols>
    <col min="4" max="4" width="17.66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6006</v>
      </c>
      <c r="B2" t="s">
        <v>6007</v>
      </c>
      <c r="C2" t="s">
        <v>6008</v>
      </c>
      <c r="D2" t="s">
        <v>6009</v>
      </c>
      <c r="E2" t="s">
        <v>6010</v>
      </c>
      <c r="F2" t="s">
        <v>6007</v>
      </c>
      <c r="G2" t="s">
        <v>1369</v>
      </c>
      <c r="H2" t="s">
        <v>4230</v>
      </c>
      <c r="I2" t="s">
        <v>6011</v>
      </c>
      <c r="J2" t="s">
        <v>6012</v>
      </c>
      <c r="K2" t="s">
        <v>6013</v>
      </c>
    </row>
    <row r="3" spans="1:11" x14ac:dyDescent="0.3">
      <c r="A3" t="s">
        <v>6006</v>
      </c>
      <c r="B3" t="s">
        <v>6014</v>
      </c>
      <c r="C3" t="s">
        <v>13</v>
      </c>
      <c r="D3" t="s">
        <v>6015</v>
      </c>
      <c r="E3" t="s">
        <v>6016</v>
      </c>
      <c r="F3" t="s">
        <v>6014</v>
      </c>
      <c r="G3" t="s">
        <v>1369</v>
      </c>
      <c r="H3" t="s">
        <v>330</v>
      </c>
      <c r="I3" t="s">
        <v>6017</v>
      </c>
      <c r="J3" t="s">
        <v>6018</v>
      </c>
      <c r="K3" t="s">
        <v>6019</v>
      </c>
    </row>
    <row r="4" spans="1:11" x14ac:dyDescent="0.3">
      <c r="A4" t="s">
        <v>6006</v>
      </c>
      <c r="B4" t="s">
        <v>6020</v>
      </c>
      <c r="C4" t="s">
        <v>6021</v>
      </c>
      <c r="D4" t="s">
        <v>6022</v>
      </c>
      <c r="E4" t="s">
        <v>6023</v>
      </c>
      <c r="F4" t="s">
        <v>6020</v>
      </c>
      <c r="G4" t="s">
        <v>1369</v>
      </c>
      <c r="H4" t="s">
        <v>445</v>
      </c>
      <c r="I4" t="s">
        <v>6024</v>
      </c>
      <c r="J4" t="s">
        <v>6025</v>
      </c>
      <c r="K4" t="s">
        <v>6026</v>
      </c>
    </row>
    <row r="5" spans="1:11" x14ac:dyDescent="0.3">
      <c r="A5" t="s">
        <v>6006</v>
      </c>
      <c r="B5" t="s">
        <v>6027</v>
      </c>
      <c r="C5" t="s">
        <v>6028</v>
      </c>
      <c r="D5" t="s">
        <v>6029</v>
      </c>
      <c r="E5" t="s">
        <v>6030</v>
      </c>
      <c r="F5" t="s">
        <v>6027</v>
      </c>
      <c r="G5" t="s">
        <v>1369</v>
      </c>
      <c r="H5" t="s">
        <v>2167</v>
      </c>
      <c r="I5" t="s">
        <v>1615</v>
      </c>
      <c r="J5" t="s">
        <v>6031</v>
      </c>
      <c r="K5" t="s">
        <v>6032</v>
      </c>
    </row>
    <row r="6" spans="1:11" x14ac:dyDescent="0.3">
      <c r="A6" t="s">
        <v>6006</v>
      </c>
      <c r="B6" t="s">
        <v>6033</v>
      </c>
      <c r="C6" t="s">
        <v>6034</v>
      </c>
      <c r="D6" t="s">
        <v>6035</v>
      </c>
      <c r="E6" t="s">
        <v>6036</v>
      </c>
      <c r="F6" t="s">
        <v>6033</v>
      </c>
      <c r="G6" t="s">
        <v>1369</v>
      </c>
      <c r="H6" t="s">
        <v>361</v>
      </c>
      <c r="I6" t="s">
        <v>6037</v>
      </c>
      <c r="J6" t="s">
        <v>6038</v>
      </c>
      <c r="K6" t="s">
        <v>6039</v>
      </c>
    </row>
    <row r="7" spans="1:11" x14ac:dyDescent="0.3">
      <c r="A7" t="s">
        <v>6006</v>
      </c>
      <c r="B7" t="s">
        <v>6040</v>
      </c>
      <c r="C7" t="s">
        <v>6041</v>
      </c>
      <c r="D7" t="s">
        <v>6042</v>
      </c>
      <c r="E7" t="s">
        <v>6043</v>
      </c>
      <c r="F7" t="s">
        <v>6040</v>
      </c>
      <c r="G7" t="s">
        <v>1369</v>
      </c>
      <c r="H7" t="s">
        <v>6044</v>
      </c>
      <c r="I7" t="s">
        <v>6045</v>
      </c>
      <c r="J7" t="s">
        <v>1232</v>
      </c>
      <c r="K7" t="s">
        <v>6046</v>
      </c>
    </row>
    <row r="8" spans="1:11" x14ac:dyDescent="0.3">
      <c r="A8" t="s">
        <v>6006</v>
      </c>
      <c r="B8" t="s">
        <v>6047</v>
      </c>
      <c r="C8" t="s">
        <v>6048</v>
      </c>
      <c r="D8" t="s">
        <v>6049</v>
      </c>
      <c r="E8" t="s">
        <v>6050</v>
      </c>
      <c r="F8" t="s">
        <v>6047</v>
      </c>
      <c r="G8" t="s">
        <v>1369</v>
      </c>
      <c r="H8" t="s">
        <v>2686</v>
      </c>
      <c r="I8" t="s">
        <v>6051</v>
      </c>
      <c r="J8" t="s">
        <v>6052</v>
      </c>
      <c r="K8" t="s">
        <v>6019</v>
      </c>
    </row>
    <row r="9" spans="1:11" x14ac:dyDescent="0.3">
      <c r="A9" t="s">
        <v>6006</v>
      </c>
      <c r="B9" t="s">
        <v>6053</v>
      </c>
      <c r="C9" t="s">
        <v>6054</v>
      </c>
      <c r="D9" t="s">
        <v>6055</v>
      </c>
      <c r="E9" t="s">
        <v>6056</v>
      </c>
      <c r="F9" t="s">
        <v>6053</v>
      </c>
      <c r="G9" t="s">
        <v>1369</v>
      </c>
      <c r="H9" t="s">
        <v>924</v>
      </c>
      <c r="I9" t="s">
        <v>2106</v>
      </c>
      <c r="J9" t="s">
        <v>6057</v>
      </c>
      <c r="K9" t="s">
        <v>6026</v>
      </c>
    </row>
    <row r="10" spans="1:11" x14ac:dyDescent="0.3">
      <c r="A10" t="s">
        <v>6006</v>
      </c>
      <c r="B10" t="s">
        <v>6058</v>
      </c>
      <c r="C10" t="s">
        <v>6059</v>
      </c>
      <c r="D10" t="s">
        <v>6060</v>
      </c>
      <c r="E10" t="s">
        <v>6061</v>
      </c>
      <c r="F10" t="s">
        <v>6058</v>
      </c>
      <c r="G10" t="s">
        <v>1369</v>
      </c>
      <c r="H10" t="s">
        <v>361</v>
      </c>
      <c r="I10" t="s">
        <v>6062</v>
      </c>
      <c r="J10" t="s">
        <v>6063</v>
      </c>
      <c r="K10" t="s">
        <v>6064</v>
      </c>
    </row>
    <row r="11" spans="1:11" x14ac:dyDescent="0.3">
      <c r="A11" t="s">
        <v>6006</v>
      </c>
      <c r="B11" t="s">
        <v>6065</v>
      </c>
      <c r="C11" t="s">
        <v>6066</v>
      </c>
      <c r="D11" t="s">
        <v>6067</v>
      </c>
      <c r="E11" t="s">
        <v>6068</v>
      </c>
      <c r="F11" t="s">
        <v>6065</v>
      </c>
      <c r="G11" t="s">
        <v>1369</v>
      </c>
      <c r="H11" t="s">
        <v>33</v>
      </c>
      <c r="I11" t="s">
        <v>6069</v>
      </c>
      <c r="J11" t="s">
        <v>6070</v>
      </c>
      <c r="K11" t="s">
        <v>6071</v>
      </c>
    </row>
    <row r="12" spans="1:11" x14ac:dyDescent="0.3">
      <c r="A12" t="s">
        <v>6006</v>
      </c>
      <c r="B12" t="s">
        <v>6072</v>
      </c>
      <c r="C12" t="s">
        <v>6073</v>
      </c>
      <c r="D12" t="s">
        <v>6074</v>
      </c>
      <c r="E12" t="s">
        <v>6075</v>
      </c>
      <c r="F12" t="s">
        <v>6072</v>
      </c>
      <c r="G12" t="s">
        <v>1369</v>
      </c>
      <c r="H12" t="s">
        <v>2111</v>
      </c>
      <c r="I12" t="s">
        <v>6076</v>
      </c>
      <c r="J12" t="s">
        <v>6077</v>
      </c>
      <c r="K12" t="s">
        <v>6078</v>
      </c>
    </row>
    <row r="13" spans="1:11" x14ac:dyDescent="0.3">
      <c r="A13" t="s">
        <v>6006</v>
      </c>
      <c r="B13" t="s">
        <v>6079</v>
      </c>
      <c r="C13" t="s">
        <v>6080</v>
      </c>
      <c r="D13" t="s">
        <v>6081</v>
      </c>
      <c r="E13" t="s">
        <v>6082</v>
      </c>
      <c r="F13" t="s">
        <v>6079</v>
      </c>
      <c r="G13" t="s">
        <v>1369</v>
      </c>
      <c r="H13" t="s">
        <v>246</v>
      </c>
      <c r="I13" t="s">
        <v>6083</v>
      </c>
      <c r="J13" t="s">
        <v>6084</v>
      </c>
      <c r="K13" t="s">
        <v>6085</v>
      </c>
    </row>
    <row r="14" spans="1:11" x14ac:dyDescent="0.3">
      <c r="A14" t="s">
        <v>6006</v>
      </c>
      <c r="B14" t="s">
        <v>6086</v>
      </c>
      <c r="C14" t="s">
        <v>6087</v>
      </c>
      <c r="D14" t="s">
        <v>6088</v>
      </c>
      <c r="E14" t="s">
        <v>6089</v>
      </c>
      <c r="F14" t="s">
        <v>6086</v>
      </c>
      <c r="G14" t="s">
        <v>1369</v>
      </c>
      <c r="H14" t="s">
        <v>97</v>
      </c>
      <c r="I14" t="s">
        <v>6090</v>
      </c>
      <c r="J14" t="s">
        <v>6091</v>
      </c>
      <c r="K14" t="s">
        <v>664</v>
      </c>
    </row>
    <row r="15" spans="1:11" x14ac:dyDescent="0.3">
      <c r="A15" t="s">
        <v>6006</v>
      </c>
      <c r="B15" t="s">
        <v>6092</v>
      </c>
      <c r="C15" t="s">
        <v>6093</v>
      </c>
      <c r="D15" t="s">
        <v>6094</v>
      </c>
      <c r="E15" t="s">
        <v>6095</v>
      </c>
      <c r="F15" t="s">
        <v>6092</v>
      </c>
      <c r="G15" t="s">
        <v>1369</v>
      </c>
      <c r="H15" t="s">
        <v>330</v>
      </c>
      <c r="I15" t="s">
        <v>6096</v>
      </c>
      <c r="J15" t="s">
        <v>6097</v>
      </c>
      <c r="K15" t="s">
        <v>6098</v>
      </c>
    </row>
    <row r="16" spans="1:11" x14ac:dyDescent="0.3">
      <c r="A16" t="s">
        <v>6006</v>
      </c>
      <c r="B16" t="s">
        <v>6099</v>
      </c>
      <c r="C16" t="s">
        <v>6100</v>
      </c>
      <c r="D16" t="s">
        <v>6101</v>
      </c>
      <c r="E16" t="s">
        <v>6102</v>
      </c>
      <c r="F16" t="s">
        <v>6099</v>
      </c>
      <c r="G16" t="s">
        <v>1369</v>
      </c>
      <c r="H16" t="s">
        <v>738</v>
      </c>
      <c r="I16" t="s">
        <v>6103</v>
      </c>
      <c r="J16" t="s">
        <v>6104</v>
      </c>
      <c r="K16" t="s">
        <v>6105</v>
      </c>
    </row>
    <row r="17" spans="1:11" x14ac:dyDescent="0.3">
      <c r="A17" t="s">
        <v>6006</v>
      </c>
      <c r="B17" t="s">
        <v>6106</v>
      </c>
      <c r="C17" t="s">
        <v>6107</v>
      </c>
      <c r="D17" t="s">
        <v>6108</v>
      </c>
      <c r="E17" t="s">
        <v>6109</v>
      </c>
      <c r="F17" t="s">
        <v>6106</v>
      </c>
      <c r="G17" t="s">
        <v>1369</v>
      </c>
      <c r="H17" t="s">
        <v>361</v>
      </c>
      <c r="I17" t="s">
        <v>6110</v>
      </c>
      <c r="J17" t="s">
        <v>6111</v>
      </c>
      <c r="K17" t="s">
        <v>3128</v>
      </c>
    </row>
    <row r="18" spans="1:11" x14ac:dyDescent="0.3">
      <c r="A18" t="s">
        <v>6006</v>
      </c>
      <c r="B18" t="s">
        <v>6112</v>
      </c>
      <c r="C18" t="s">
        <v>6113</v>
      </c>
      <c r="D18" t="s">
        <v>6114</v>
      </c>
      <c r="E18" t="s">
        <v>6115</v>
      </c>
      <c r="F18" t="s">
        <v>6112</v>
      </c>
      <c r="G18" t="s">
        <v>1369</v>
      </c>
      <c r="H18" t="s">
        <v>661</v>
      </c>
      <c r="I18" t="s">
        <v>6116</v>
      </c>
      <c r="J18" t="s">
        <v>741</v>
      </c>
      <c r="K18" t="s">
        <v>6026</v>
      </c>
    </row>
    <row r="19" spans="1:11" x14ac:dyDescent="0.3">
      <c r="A19" t="s">
        <v>6006</v>
      </c>
      <c r="B19" t="s">
        <v>6117</v>
      </c>
      <c r="C19" t="s">
        <v>6118</v>
      </c>
      <c r="D19" t="s">
        <v>6119</v>
      </c>
      <c r="E19" t="s">
        <v>6120</v>
      </c>
      <c r="F19" t="s">
        <v>6117</v>
      </c>
      <c r="G19" t="s">
        <v>1369</v>
      </c>
      <c r="H19" t="s">
        <v>6121</v>
      </c>
      <c r="I19" t="s">
        <v>6122</v>
      </c>
      <c r="J19" t="s">
        <v>6123</v>
      </c>
      <c r="K19" t="s">
        <v>2711</v>
      </c>
    </row>
    <row r="20" spans="1:11" x14ac:dyDescent="0.3">
      <c r="A20" t="s">
        <v>6006</v>
      </c>
      <c r="B20" t="s">
        <v>6124</v>
      </c>
      <c r="C20" t="s">
        <v>6125</v>
      </c>
      <c r="E20" t="s">
        <v>6126</v>
      </c>
      <c r="F20" t="s">
        <v>6124</v>
      </c>
      <c r="G20" t="s">
        <v>1369</v>
      </c>
      <c r="H20" t="s">
        <v>2000</v>
      </c>
      <c r="I20" t="s">
        <v>6127</v>
      </c>
      <c r="J20" t="s">
        <v>6128</v>
      </c>
      <c r="K20" t="s">
        <v>6085</v>
      </c>
    </row>
    <row r="21" spans="1:11" x14ac:dyDescent="0.3">
      <c r="A21" t="s">
        <v>6006</v>
      </c>
      <c r="B21" t="s">
        <v>6129</v>
      </c>
      <c r="C21" t="s">
        <v>6130</v>
      </c>
      <c r="E21" t="s">
        <v>6131</v>
      </c>
      <c r="F21" t="s">
        <v>6129</v>
      </c>
      <c r="G21" t="s">
        <v>1369</v>
      </c>
      <c r="H21" t="s">
        <v>4203</v>
      </c>
      <c r="I21" t="s">
        <v>6132</v>
      </c>
      <c r="J21" t="s">
        <v>6133</v>
      </c>
      <c r="K21" t="s">
        <v>6078</v>
      </c>
    </row>
    <row r="22" spans="1:11" x14ac:dyDescent="0.3">
      <c r="A22" t="s">
        <v>6006</v>
      </c>
      <c r="B22" t="s">
        <v>6134</v>
      </c>
      <c r="C22" t="s">
        <v>6135</v>
      </c>
      <c r="E22" t="s">
        <v>6136</v>
      </c>
      <c r="F22" t="s">
        <v>6134</v>
      </c>
      <c r="G22" t="s">
        <v>1369</v>
      </c>
      <c r="H22" t="s">
        <v>1736</v>
      </c>
      <c r="I22" t="s">
        <v>6137</v>
      </c>
      <c r="J22" t="s">
        <v>6138</v>
      </c>
      <c r="K22" t="s">
        <v>6139</v>
      </c>
    </row>
    <row r="23" spans="1:11" x14ac:dyDescent="0.3">
      <c r="A23" t="s">
        <v>6006</v>
      </c>
      <c r="B23" t="s">
        <v>6140</v>
      </c>
      <c r="C23" t="s">
        <v>6141</v>
      </c>
      <c r="E23" t="s">
        <v>6142</v>
      </c>
      <c r="F23" t="s">
        <v>6140</v>
      </c>
      <c r="G23" t="s">
        <v>1369</v>
      </c>
      <c r="H23" t="s">
        <v>4203</v>
      </c>
      <c r="I23" t="s">
        <v>6143</v>
      </c>
      <c r="J23" t="s">
        <v>6144</v>
      </c>
      <c r="K23" t="s">
        <v>6145</v>
      </c>
    </row>
    <row r="24" spans="1:11" x14ac:dyDescent="0.3">
      <c r="A24" t="s">
        <v>6006</v>
      </c>
      <c r="B24" t="s">
        <v>6146</v>
      </c>
      <c r="C24" t="s">
        <v>6147</v>
      </c>
      <c r="E24" t="s">
        <v>6148</v>
      </c>
      <c r="F24" t="s">
        <v>6146</v>
      </c>
      <c r="G24" t="s">
        <v>1369</v>
      </c>
      <c r="H24" t="s">
        <v>4203</v>
      </c>
      <c r="I24" t="s">
        <v>6149</v>
      </c>
      <c r="J24" t="s">
        <v>6150</v>
      </c>
      <c r="K24" t="s">
        <v>6151</v>
      </c>
    </row>
    <row r="25" spans="1:11" x14ac:dyDescent="0.3">
      <c r="A25" t="s">
        <v>6006</v>
      </c>
      <c r="B25" t="s">
        <v>6129</v>
      </c>
      <c r="C25" t="s">
        <v>6152</v>
      </c>
      <c r="E25" t="s">
        <v>6153</v>
      </c>
      <c r="F25" t="s">
        <v>6129</v>
      </c>
      <c r="G25" t="s">
        <v>1369</v>
      </c>
      <c r="H25" t="s">
        <v>6154</v>
      </c>
      <c r="I25" t="s">
        <v>6155</v>
      </c>
      <c r="J25" t="s">
        <v>6156</v>
      </c>
      <c r="K25" t="s">
        <v>6139</v>
      </c>
    </row>
    <row r="26" spans="1:11" x14ac:dyDescent="0.3">
      <c r="A26" t="s">
        <v>6006</v>
      </c>
      <c r="B26" t="s">
        <v>6157</v>
      </c>
      <c r="C26" t="s">
        <v>6158</v>
      </c>
      <c r="E26" t="s">
        <v>6159</v>
      </c>
      <c r="F26" t="s">
        <v>6157</v>
      </c>
      <c r="G26" t="s">
        <v>1369</v>
      </c>
      <c r="H26" t="s">
        <v>6160</v>
      </c>
      <c r="I26" t="s">
        <v>6161</v>
      </c>
      <c r="J26" t="s">
        <v>2211</v>
      </c>
      <c r="K26" t="s">
        <v>6085</v>
      </c>
    </row>
    <row r="27" spans="1:11" x14ac:dyDescent="0.3">
      <c r="A27" t="s">
        <v>6006</v>
      </c>
      <c r="B27" t="s">
        <v>6162</v>
      </c>
      <c r="C27" t="s">
        <v>6163</v>
      </c>
      <c r="E27" t="s">
        <v>6164</v>
      </c>
      <c r="F27" t="s">
        <v>6162</v>
      </c>
      <c r="G27" t="s">
        <v>1369</v>
      </c>
      <c r="H27" t="s">
        <v>1269</v>
      </c>
      <c r="I27" t="s">
        <v>6165</v>
      </c>
      <c r="J27" t="s">
        <v>6166</v>
      </c>
      <c r="K27" t="s">
        <v>6046</v>
      </c>
    </row>
    <row r="28" spans="1:11" x14ac:dyDescent="0.3">
      <c r="A28" t="s">
        <v>6006</v>
      </c>
      <c r="B28" t="s">
        <v>6167</v>
      </c>
      <c r="C28" t="s">
        <v>6168</v>
      </c>
      <c r="E28" t="s">
        <v>6169</v>
      </c>
      <c r="F28" t="s">
        <v>6167</v>
      </c>
      <c r="G28" t="s">
        <v>1369</v>
      </c>
      <c r="H28" t="s">
        <v>6170</v>
      </c>
      <c r="I28" t="s">
        <v>6171</v>
      </c>
      <c r="J28" t="s">
        <v>3163</v>
      </c>
      <c r="K28" t="s">
        <v>6172</v>
      </c>
    </row>
    <row r="29" spans="1:11" x14ac:dyDescent="0.3">
      <c r="A29" t="s">
        <v>6006</v>
      </c>
      <c r="B29" t="s">
        <v>6157</v>
      </c>
      <c r="C29" t="s">
        <v>6173</v>
      </c>
      <c r="E29" t="s">
        <v>6174</v>
      </c>
      <c r="F29" t="s">
        <v>6157</v>
      </c>
      <c r="G29" t="s">
        <v>1369</v>
      </c>
      <c r="H29" t="s">
        <v>1084</v>
      </c>
      <c r="I29" t="s">
        <v>6175</v>
      </c>
      <c r="J29" t="s">
        <v>6176</v>
      </c>
      <c r="K29" t="s">
        <v>6177</v>
      </c>
    </row>
    <row r="30" spans="1:11" x14ac:dyDescent="0.3">
      <c r="A30" t="s">
        <v>6006</v>
      </c>
      <c r="B30" t="s">
        <v>6162</v>
      </c>
      <c r="C30" t="s">
        <v>6178</v>
      </c>
      <c r="E30" t="s">
        <v>6179</v>
      </c>
      <c r="F30" t="s">
        <v>6162</v>
      </c>
      <c r="G30" t="s">
        <v>1369</v>
      </c>
      <c r="H30" t="s">
        <v>1084</v>
      </c>
      <c r="I30" t="s">
        <v>6180</v>
      </c>
      <c r="J30" t="s">
        <v>6181</v>
      </c>
      <c r="K30" t="s">
        <v>6019</v>
      </c>
    </row>
    <row r="31" spans="1:11" x14ac:dyDescent="0.3">
      <c r="A31" t="s">
        <v>6006</v>
      </c>
      <c r="B31" t="s">
        <v>6182</v>
      </c>
      <c r="C31" t="s">
        <v>6183</v>
      </c>
      <c r="E31" t="s">
        <v>6184</v>
      </c>
      <c r="F31" t="s">
        <v>6182</v>
      </c>
      <c r="G31" t="s">
        <v>1369</v>
      </c>
      <c r="H31" t="s">
        <v>6185</v>
      </c>
      <c r="I31" t="s">
        <v>6186</v>
      </c>
      <c r="J31" t="s">
        <v>6187</v>
      </c>
      <c r="K31" t="s">
        <v>6046</v>
      </c>
    </row>
    <row r="32" spans="1:11" x14ac:dyDescent="0.3">
      <c r="A32" t="s">
        <v>6006</v>
      </c>
      <c r="B32" t="s">
        <v>6188</v>
      </c>
      <c r="C32" t="s">
        <v>6189</v>
      </c>
      <c r="E32" t="s">
        <v>6190</v>
      </c>
      <c r="F32" t="s">
        <v>6188</v>
      </c>
      <c r="G32" t="s">
        <v>1369</v>
      </c>
      <c r="H32" t="s">
        <v>6160</v>
      </c>
      <c r="I32" t="s">
        <v>6191</v>
      </c>
      <c r="J32" t="s">
        <v>4630</v>
      </c>
      <c r="K32" t="s">
        <v>6192</v>
      </c>
    </row>
    <row r="33" spans="1:11" x14ac:dyDescent="0.3">
      <c r="A33" t="s">
        <v>6006</v>
      </c>
      <c r="B33" t="s">
        <v>6193</v>
      </c>
      <c r="C33" t="s">
        <v>6194</v>
      </c>
      <c r="E33" t="s">
        <v>6195</v>
      </c>
      <c r="F33" t="s">
        <v>6193</v>
      </c>
      <c r="G33" t="s">
        <v>1369</v>
      </c>
      <c r="H33" t="s">
        <v>6185</v>
      </c>
      <c r="I33" t="s">
        <v>6196</v>
      </c>
      <c r="J33" t="s">
        <v>5891</v>
      </c>
      <c r="K33" t="s">
        <v>6192</v>
      </c>
    </row>
    <row r="34" spans="1:11" x14ac:dyDescent="0.3">
      <c r="A34" t="s">
        <v>6006</v>
      </c>
      <c r="B34" t="s">
        <v>6197</v>
      </c>
      <c r="C34" t="s">
        <v>6198</v>
      </c>
      <c r="D34" t="s">
        <v>6199</v>
      </c>
      <c r="E34" t="s">
        <v>6200</v>
      </c>
      <c r="F34" t="s">
        <v>6197</v>
      </c>
      <c r="G34" t="s">
        <v>1369</v>
      </c>
      <c r="H34" t="s">
        <v>2167</v>
      </c>
      <c r="I34" t="s">
        <v>6201</v>
      </c>
      <c r="J34" t="s">
        <v>6202</v>
      </c>
      <c r="K34" t="s">
        <v>6203</v>
      </c>
    </row>
    <row r="35" spans="1:11" x14ac:dyDescent="0.3">
      <c r="A35" t="s">
        <v>6006</v>
      </c>
      <c r="B35" t="s">
        <v>6204</v>
      </c>
      <c r="C35" t="s">
        <v>6205</v>
      </c>
      <c r="E35" t="s">
        <v>6206</v>
      </c>
      <c r="F35" t="s">
        <v>6204</v>
      </c>
      <c r="G35" t="s">
        <v>1369</v>
      </c>
      <c r="H35" t="s">
        <v>509</v>
      </c>
      <c r="I35" t="s">
        <v>6207</v>
      </c>
      <c r="J35" t="s">
        <v>5425</v>
      </c>
      <c r="K35" t="s">
        <v>6019</v>
      </c>
    </row>
    <row r="36" spans="1:11" x14ac:dyDescent="0.3">
      <c r="A36" t="s">
        <v>6006</v>
      </c>
      <c r="B36" t="s">
        <v>6208</v>
      </c>
      <c r="C36" t="s">
        <v>6209</v>
      </c>
      <c r="E36" t="s">
        <v>6210</v>
      </c>
      <c r="F36" t="s">
        <v>6208</v>
      </c>
      <c r="G36" t="s">
        <v>1369</v>
      </c>
      <c r="H36" t="s">
        <v>6185</v>
      </c>
      <c r="I36" t="s">
        <v>6211</v>
      </c>
      <c r="J36" t="s">
        <v>6212</v>
      </c>
      <c r="K36" t="s">
        <v>6026</v>
      </c>
    </row>
    <row r="37" spans="1:11" x14ac:dyDescent="0.3">
      <c r="A37" t="s">
        <v>6006</v>
      </c>
      <c r="B37" t="s">
        <v>6213</v>
      </c>
      <c r="C37" t="s">
        <v>6214</v>
      </c>
      <c r="E37" t="s">
        <v>6215</v>
      </c>
      <c r="F37" t="s">
        <v>6213</v>
      </c>
      <c r="G37" t="s">
        <v>1369</v>
      </c>
      <c r="H37" t="s">
        <v>4812</v>
      </c>
      <c r="I37" t="s">
        <v>6216</v>
      </c>
      <c r="J37" t="s">
        <v>6217</v>
      </c>
      <c r="K37" t="s">
        <v>6019</v>
      </c>
    </row>
    <row r="38" spans="1:11" x14ac:dyDescent="0.3">
      <c r="A38" t="s">
        <v>6006</v>
      </c>
      <c r="B38" t="s">
        <v>6218</v>
      </c>
      <c r="C38" t="s">
        <v>6219</v>
      </c>
      <c r="E38" t="s">
        <v>6220</v>
      </c>
      <c r="F38" t="s">
        <v>6218</v>
      </c>
      <c r="G38" t="s">
        <v>1369</v>
      </c>
      <c r="H38" t="s">
        <v>2000</v>
      </c>
      <c r="I38" t="s">
        <v>6221</v>
      </c>
      <c r="J38" t="s">
        <v>6222</v>
      </c>
      <c r="K38" t="s">
        <v>6192</v>
      </c>
    </row>
    <row r="39" spans="1:11" x14ac:dyDescent="0.3">
      <c r="A39" t="s">
        <v>6006</v>
      </c>
      <c r="B39" t="s">
        <v>6223</v>
      </c>
      <c r="C39" t="s">
        <v>6224</v>
      </c>
      <c r="E39" t="s">
        <v>6225</v>
      </c>
      <c r="F39" t="s">
        <v>6223</v>
      </c>
      <c r="G39" t="s">
        <v>1369</v>
      </c>
      <c r="H39" t="s">
        <v>6185</v>
      </c>
      <c r="I39" t="s">
        <v>6226</v>
      </c>
      <c r="J39" t="s">
        <v>6227</v>
      </c>
      <c r="K39" t="s">
        <v>6019</v>
      </c>
    </row>
    <row r="40" spans="1:11" x14ac:dyDescent="0.3">
      <c r="A40" t="s">
        <v>6006</v>
      </c>
      <c r="B40" t="s">
        <v>6228</v>
      </c>
      <c r="C40" t="s">
        <v>6229</v>
      </c>
      <c r="E40" t="s">
        <v>6230</v>
      </c>
      <c r="F40" t="s">
        <v>6228</v>
      </c>
      <c r="G40" t="s">
        <v>1369</v>
      </c>
      <c r="H40" t="s">
        <v>6231</v>
      </c>
      <c r="I40" t="s">
        <v>6232</v>
      </c>
      <c r="J40" t="s">
        <v>6233</v>
      </c>
      <c r="K40" t="s">
        <v>6234</v>
      </c>
    </row>
    <row r="41" spans="1:11" x14ac:dyDescent="0.3">
      <c r="A41" t="s">
        <v>6006</v>
      </c>
      <c r="B41" t="s">
        <v>6235</v>
      </c>
      <c r="C41" t="s">
        <v>6236</v>
      </c>
      <c r="E41" t="s">
        <v>6237</v>
      </c>
      <c r="F41" t="s">
        <v>6235</v>
      </c>
      <c r="G41" t="s">
        <v>1369</v>
      </c>
      <c r="H41" t="s">
        <v>6185</v>
      </c>
      <c r="I41" t="s">
        <v>6238</v>
      </c>
      <c r="J41" t="s">
        <v>6239</v>
      </c>
      <c r="K41" t="s">
        <v>6046</v>
      </c>
    </row>
    <row r="42" spans="1:11" x14ac:dyDescent="0.3">
      <c r="A42" t="s">
        <v>6006</v>
      </c>
      <c r="B42" t="s">
        <v>6240</v>
      </c>
      <c r="C42" t="s">
        <v>6241</v>
      </c>
      <c r="E42" t="s">
        <v>6242</v>
      </c>
      <c r="F42" t="s">
        <v>6240</v>
      </c>
      <c r="G42" t="s">
        <v>1369</v>
      </c>
      <c r="H42" t="s">
        <v>2000</v>
      </c>
      <c r="I42" t="s">
        <v>6012</v>
      </c>
      <c r="J42" t="s">
        <v>6243</v>
      </c>
      <c r="K42" t="s">
        <v>6019</v>
      </c>
    </row>
    <row r="43" spans="1:11" x14ac:dyDescent="0.3">
      <c r="A43" t="s">
        <v>6006</v>
      </c>
      <c r="B43" t="s">
        <v>6244</v>
      </c>
      <c r="C43" t="s">
        <v>6245</v>
      </c>
      <c r="E43" t="s">
        <v>6246</v>
      </c>
      <c r="F43" t="s">
        <v>6244</v>
      </c>
      <c r="G43" t="s">
        <v>1369</v>
      </c>
      <c r="H43" t="s">
        <v>2000</v>
      </c>
      <c r="I43" t="s">
        <v>6247</v>
      </c>
      <c r="J43" t="s">
        <v>6248</v>
      </c>
      <c r="K43" t="s">
        <v>6019</v>
      </c>
    </row>
    <row r="44" spans="1:11" x14ac:dyDescent="0.3">
      <c r="A44" t="s">
        <v>6006</v>
      </c>
      <c r="B44" t="s">
        <v>6249</v>
      </c>
      <c r="C44" t="s">
        <v>6250</v>
      </c>
      <c r="E44" t="s">
        <v>6251</v>
      </c>
      <c r="F44" t="s">
        <v>6249</v>
      </c>
      <c r="G44" t="s">
        <v>1369</v>
      </c>
      <c r="H44" t="s">
        <v>1269</v>
      </c>
      <c r="I44" t="s">
        <v>6252</v>
      </c>
      <c r="J44" t="s">
        <v>6253</v>
      </c>
      <c r="K44" t="s">
        <v>1449</v>
      </c>
    </row>
    <row r="45" spans="1:11" x14ac:dyDescent="0.3">
      <c r="A45" t="s">
        <v>6006</v>
      </c>
      <c r="B45" t="s">
        <v>6254</v>
      </c>
      <c r="C45" t="s">
        <v>6255</v>
      </c>
      <c r="E45" t="s">
        <v>6256</v>
      </c>
      <c r="F45" t="s">
        <v>6254</v>
      </c>
      <c r="G45" t="s">
        <v>1369</v>
      </c>
      <c r="H45" t="s">
        <v>4812</v>
      </c>
      <c r="I45" t="s">
        <v>6257</v>
      </c>
      <c r="J45" t="s">
        <v>798</v>
      </c>
      <c r="K45" t="s">
        <v>6019</v>
      </c>
    </row>
    <row r="46" spans="1:11" x14ac:dyDescent="0.3">
      <c r="A46" t="s">
        <v>6006</v>
      </c>
      <c r="B46" t="s">
        <v>6258</v>
      </c>
      <c r="C46" t="s">
        <v>6259</v>
      </c>
      <c r="E46" t="s">
        <v>6260</v>
      </c>
      <c r="F46" t="s">
        <v>6258</v>
      </c>
      <c r="G46" t="s">
        <v>1369</v>
      </c>
      <c r="H46" t="s">
        <v>1269</v>
      </c>
      <c r="I46" t="s">
        <v>6261</v>
      </c>
      <c r="J46" t="s">
        <v>1775</v>
      </c>
      <c r="K46" t="s">
        <v>6192</v>
      </c>
    </row>
    <row r="47" spans="1:11" x14ac:dyDescent="0.3">
      <c r="A47" t="s">
        <v>6006</v>
      </c>
      <c r="B47" t="s">
        <v>6262</v>
      </c>
      <c r="C47" t="s">
        <v>6263</v>
      </c>
      <c r="E47" t="s">
        <v>6264</v>
      </c>
      <c r="F47" t="s">
        <v>6262</v>
      </c>
      <c r="G47" t="s">
        <v>1369</v>
      </c>
      <c r="H47" t="s">
        <v>2000</v>
      </c>
      <c r="I47" t="s">
        <v>6265</v>
      </c>
      <c r="J47" t="s">
        <v>6217</v>
      </c>
      <c r="K47" t="s">
        <v>6019</v>
      </c>
    </row>
    <row r="48" spans="1:11" x14ac:dyDescent="0.3">
      <c r="A48" t="s">
        <v>6006</v>
      </c>
      <c r="B48" t="s">
        <v>6266</v>
      </c>
      <c r="C48" t="s">
        <v>6267</v>
      </c>
      <c r="E48" t="s">
        <v>6268</v>
      </c>
      <c r="F48" t="s">
        <v>6266</v>
      </c>
      <c r="G48" t="s">
        <v>1369</v>
      </c>
      <c r="H48" t="s">
        <v>1400</v>
      </c>
      <c r="I48" t="s">
        <v>6269</v>
      </c>
      <c r="J48" t="s">
        <v>705</v>
      </c>
      <c r="K48" t="s">
        <v>6019</v>
      </c>
    </row>
    <row r="49" spans="1:11" x14ac:dyDescent="0.3">
      <c r="A49" t="s">
        <v>6006</v>
      </c>
      <c r="B49" t="s">
        <v>6270</v>
      </c>
      <c r="C49" t="s">
        <v>6271</v>
      </c>
      <c r="E49" t="s">
        <v>6272</v>
      </c>
      <c r="F49" t="s">
        <v>6270</v>
      </c>
      <c r="G49" t="s">
        <v>1369</v>
      </c>
      <c r="H49" t="s">
        <v>1400</v>
      </c>
      <c r="I49" t="s">
        <v>6273</v>
      </c>
      <c r="J49" t="s">
        <v>6172</v>
      </c>
      <c r="K49" t="s">
        <v>6019</v>
      </c>
    </row>
    <row r="50" spans="1:11" x14ac:dyDescent="0.3">
      <c r="A50" t="s">
        <v>6006</v>
      </c>
      <c r="B50" t="s">
        <v>6274</v>
      </c>
      <c r="C50" t="s">
        <v>6275</v>
      </c>
      <c r="D50" t="s">
        <v>6276</v>
      </c>
      <c r="E50" t="s">
        <v>6277</v>
      </c>
      <c r="F50" t="s">
        <v>6274</v>
      </c>
      <c r="G50" t="s">
        <v>1369</v>
      </c>
      <c r="H50" t="s">
        <v>1204</v>
      </c>
      <c r="I50" t="s">
        <v>6278</v>
      </c>
      <c r="J50" t="s">
        <v>6279</v>
      </c>
      <c r="K50" t="s">
        <v>6078</v>
      </c>
    </row>
    <row r="51" spans="1:11" x14ac:dyDescent="0.3">
      <c r="A51" t="s">
        <v>6006</v>
      </c>
      <c r="B51" t="s">
        <v>6280</v>
      </c>
      <c r="C51" t="s">
        <v>6281</v>
      </c>
      <c r="E51" t="s">
        <v>6282</v>
      </c>
      <c r="F51" t="s">
        <v>6280</v>
      </c>
      <c r="G51" t="s">
        <v>1369</v>
      </c>
      <c r="H51" t="s">
        <v>2000</v>
      </c>
      <c r="I51" t="s">
        <v>6283</v>
      </c>
      <c r="J51" t="s">
        <v>6227</v>
      </c>
      <c r="K51" t="s">
        <v>6019</v>
      </c>
    </row>
    <row r="52" spans="1:11" x14ac:dyDescent="0.3">
      <c r="A52" t="s">
        <v>6006</v>
      </c>
      <c r="B52" t="s">
        <v>6284</v>
      </c>
      <c r="C52" t="s">
        <v>6285</v>
      </c>
      <c r="E52" t="s">
        <v>6286</v>
      </c>
      <c r="F52" t="s">
        <v>6284</v>
      </c>
      <c r="G52" t="s">
        <v>1369</v>
      </c>
      <c r="H52" t="s">
        <v>2000</v>
      </c>
      <c r="I52" t="s">
        <v>6287</v>
      </c>
      <c r="J52" t="s">
        <v>768</v>
      </c>
      <c r="K52" t="s">
        <v>6032</v>
      </c>
    </row>
    <row r="53" spans="1:11" x14ac:dyDescent="0.3">
      <c r="A53" t="s">
        <v>6006</v>
      </c>
      <c r="B53" t="s">
        <v>6288</v>
      </c>
      <c r="C53" t="s">
        <v>6289</v>
      </c>
      <c r="E53" t="s">
        <v>6290</v>
      </c>
      <c r="F53" t="s">
        <v>6288</v>
      </c>
      <c r="G53" t="s">
        <v>1369</v>
      </c>
      <c r="H53" t="s">
        <v>2000</v>
      </c>
      <c r="I53" t="s">
        <v>6291</v>
      </c>
      <c r="J53" t="s">
        <v>6292</v>
      </c>
      <c r="K53" t="s">
        <v>6192</v>
      </c>
    </row>
    <row r="54" spans="1:11" x14ac:dyDescent="0.3">
      <c r="A54" t="s">
        <v>6006</v>
      </c>
      <c r="B54" t="s">
        <v>6293</v>
      </c>
      <c r="C54" t="s">
        <v>6294</v>
      </c>
      <c r="E54" t="s">
        <v>6295</v>
      </c>
      <c r="F54" t="s">
        <v>6293</v>
      </c>
      <c r="G54" t="s">
        <v>1369</v>
      </c>
      <c r="H54" t="s">
        <v>2000</v>
      </c>
      <c r="I54" t="s">
        <v>6296</v>
      </c>
      <c r="J54" t="s">
        <v>6297</v>
      </c>
      <c r="K54" t="s">
        <v>6019</v>
      </c>
    </row>
    <row r="55" spans="1:11" x14ac:dyDescent="0.3">
      <c r="A55" t="s">
        <v>6006</v>
      </c>
      <c r="B55" t="s">
        <v>6298</v>
      </c>
      <c r="C55" t="s">
        <v>6299</v>
      </c>
      <c r="E55" t="s">
        <v>6300</v>
      </c>
      <c r="F55" t="s">
        <v>6298</v>
      </c>
      <c r="G55" t="s">
        <v>1369</v>
      </c>
      <c r="H55" t="s">
        <v>4812</v>
      </c>
      <c r="I55" t="s">
        <v>6301</v>
      </c>
      <c r="J55" t="s">
        <v>518</v>
      </c>
      <c r="K55" t="s">
        <v>6192</v>
      </c>
    </row>
    <row r="56" spans="1:11" x14ac:dyDescent="0.3">
      <c r="A56" t="s">
        <v>6006</v>
      </c>
      <c r="B56" t="s">
        <v>6302</v>
      </c>
      <c r="C56" t="s">
        <v>6303</v>
      </c>
      <c r="D56" t="s">
        <v>6304</v>
      </c>
      <c r="E56" t="s">
        <v>6305</v>
      </c>
      <c r="F56" t="s">
        <v>6302</v>
      </c>
      <c r="G56" t="s">
        <v>1369</v>
      </c>
      <c r="H56" t="s">
        <v>214</v>
      </c>
      <c r="I56" t="s">
        <v>6306</v>
      </c>
      <c r="J56" t="s">
        <v>6307</v>
      </c>
      <c r="K56" t="s">
        <v>4401</v>
      </c>
    </row>
    <row r="57" spans="1:11" x14ac:dyDescent="0.3">
      <c r="A57" t="s">
        <v>6006</v>
      </c>
      <c r="B57" t="s">
        <v>6308</v>
      </c>
      <c r="C57" t="s">
        <v>6309</v>
      </c>
      <c r="D57" t="s">
        <v>6310</v>
      </c>
      <c r="E57" t="s">
        <v>6311</v>
      </c>
      <c r="F57" t="s">
        <v>6308</v>
      </c>
      <c r="G57" t="s">
        <v>1369</v>
      </c>
      <c r="H57" t="s">
        <v>477</v>
      </c>
      <c r="I57" t="s">
        <v>6312</v>
      </c>
      <c r="J57" t="s">
        <v>6313</v>
      </c>
      <c r="K57" t="s">
        <v>6314</v>
      </c>
    </row>
    <row r="58" spans="1:11" x14ac:dyDescent="0.3">
      <c r="A58" t="s">
        <v>6006</v>
      </c>
      <c r="B58" t="s">
        <v>6315</v>
      </c>
      <c r="C58" t="s">
        <v>6316</v>
      </c>
      <c r="E58" t="s">
        <v>6317</v>
      </c>
      <c r="F58" t="s">
        <v>6315</v>
      </c>
      <c r="G58" t="s">
        <v>1369</v>
      </c>
      <c r="H58" t="s">
        <v>6318</v>
      </c>
      <c r="I58" t="s">
        <v>6319</v>
      </c>
      <c r="J58" t="s">
        <v>6320</v>
      </c>
      <c r="K58" t="s">
        <v>6321</v>
      </c>
    </row>
    <row r="59" spans="1:11" x14ac:dyDescent="0.3">
      <c r="A59" t="s">
        <v>6006</v>
      </c>
      <c r="B59" t="s">
        <v>6322</v>
      </c>
      <c r="C59" t="s">
        <v>6323</v>
      </c>
      <c r="E59" t="s">
        <v>6324</v>
      </c>
      <c r="F59" t="s">
        <v>6322</v>
      </c>
      <c r="G59" t="s">
        <v>1369</v>
      </c>
      <c r="H59" t="s">
        <v>870</v>
      </c>
      <c r="I59" t="s">
        <v>6325</v>
      </c>
      <c r="J59" t="s">
        <v>4339</v>
      </c>
      <c r="K59" t="s">
        <v>828</v>
      </c>
    </row>
    <row r="60" spans="1:11" x14ac:dyDescent="0.3">
      <c r="A60" t="s">
        <v>6006</v>
      </c>
      <c r="B60" t="s">
        <v>6326</v>
      </c>
      <c r="C60" t="s">
        <v>6327</v>
      </c>
      <c r="E60" t="s">
        <v>6328</v>
      </c>
      <c r="F60" t="s">
        <v>6326</v>
      </c>
      <c r="G60" t="s">
        <v>1369</v>
      </c>
      <c r="H60" t="s">
        <v>1736</v>
      </c>
      <c r="I60" t="s">
        <v>6329</v>
      </c>
      <c r="J60" t="s">
        <v>6330</v>
      </c>
      <c r="K60" t="s">
        <v>873</v>
      </c>
    </row>
    <row r="61" spans="1:11" x14ac:dyDescent="0.3">
      <c r="A61" t="s">
        <v>6006</v>
      </c>
      <c r="B61" t="s">
        <v>6331</v>
      </c>
      <c r="C61" t="s">
        <v>6332</v>
      </c>
      <c r="E61" t="s">
        <v>6333</v>
      </c>
      <c r="F61" t="s">
        <v>6331</v>
      </c>
      <c r="G61" t="s">
        <v>1369</v>
      </c>
      <c r="H61" t="s">
        <v>870</v>
      </c>
      <c r="I61" t="s">
        <v>6334</v>
      </c>
      <c r="J61" t="s">
        <v>6335</v>
      </c>
      <c r="K61" t="s">
        <v>1331</v>
      </c>
    </row>
    <row r="62" spans="1:11" x14ac:dyDescent="0.3">
      <c r="A62" t="s">
        <v>6006</v>
      </c>
      <c r="B62" t="s">
        <v>6336</v>
      </c>
      <c r="C62" t="s">
        <v>6337</v>
      </c>
      <c r="E62" t="s">
        <v>6338</v>
      </c>
      <c r="F62" t="s">
        <v>6336</v>
      </c>
      <c r="G62" t="s">
        <v>1369</v>
      </c>
      <c r="H62" t="s">
        <v>5888</v>
      </c>
      <c r="I62" t="s">
        <v>6339</v>
      </c>
      <c r="J62" t="s">
        <v>6340</v>
      </c>
      <c r="K62" t="s">
        <v>6181</v>
      </c>
    </row>
    <row r="63" spans="1:11" x14ac:dyDescent="0.3">
      <c r="A63" t="s">
        <v>6006</v>
      </c>
      <c r="B63" t="s">
        <v>6341</v>
      </c>
      <c r="C63" t="s">
        <v>6342</v>
      </c>
      <c r="E63" t="s">
        <v>6343</v>
      </c>
      <c r="F63" t="s">
        <v>6341</v>
      </c>
      <c r="G63" t="s">
        <v>1369</v>
      </c>
      <c r="H63" t="s">
        <v>870</v>
      </c>
      <c r="I63" t="s">
        <v>6344</v>
      </c>
      <c r="J63" t="s">
        <v>6345</v>
      </c>
      <c r="K63" t="s">
        <v>6346</v>
      </c>
    </row>
    <row r="64" spans="1:11" x14ac:dyDescent="0.3">
      <c r="A64" t="s">
        <v>6006</v>
      </c>
      <c r="B64" t="s">
        <v>6347</v>
      </c>
      <c r="C64" t="s">
        <v>6348</v>
      </c>
      <c r="D64" t="s">
        <v>6349</v>
      </c>
      <c r="E64" t="s">
        <v>6350</v>
      </c>
      <c r="F64" t="s">
        <v>6347</v>
      </c>
      <c r="G64" t="s">
        <v>1369</v>
      </c>
      <c r="H64" t="s">
        <v>1861</v>
      </c>
      <c r="I64" t="s">
        <v>6351</v>
      </c>
      <c r="J64" t="s">
        <v>6352</v>
      </c>
      <c r="K64" t="s">
        <v>894</v>
      </c>
    </row>
    <row r="65" spans="1:11" x14ac:dyDescent="0.3">
      <c r="A65" t="s">
        <v>6006</v>
      </c>
      <c r="B65" t="s">
        <v>6353</v>
      </c>
      <c r="C65" t="s">
        <v>6354</v>
      </c>
      <c r="E65" t="s">
        <v>6355</v>
      </c>
      <c r="F65" t="s">
        <v>6353</v>
      </c>
      <c r="G65" t="s">
        <v>1369</v>
      </c>
      <c r="H65" t="s">
        <v>6356</v>
      </c>
      <c r="I65" t="s">
        <v>6357</v>
      </c>
      <c r="J65" t="s">
        <v>6358</v>
      </c>
      <c r="K65" t="s">
        <v>6026</v>
      </c>
    </row>
    <row r="66" spans="1:11" x14ac:dyDescent="0.3">
      <c r="A66" t="s">
        <v>6006</v>
      </c>
      <c r="B66" t="s">
        <v>6353</v>
      </c>
      <c r="C66" t="s">
        <v>6359</v>
      </c>
      <c r="E66" t="s">
        <v>6360</v>
      </c>
      <c r="F66" t="s">
        <v>6353</v>
      </c>
      <c r="G66" t="s">
        <v>1369</v>
      </c>
      <c r="H66" t="s">
        <v>5997</v>
      </c>
      <c r="I66" t="s">
        <v>6361</v>
      </c>
      <c r="J66" t="s">
        <v>6362</v>
      </c>
      <c r="K66" t="s">
        <v>6046</v>
      </c>
    </row>
    <row r="67" spans="1:11" x14ac:dyDescent="0.3">
      <c r="A67" t="s">
        <v>6006</v>
      </c>
      <c r="B67" t="s">
        <v>6353</v>
      </c>
      <c r="C67" t="s">
        <v>6363</v>
      </c>
      <c r="E67" t="s">
        <v>6364</v>
      </c>
      <c r="F67" t="s">
        <v>6353</v>
      </c>
      <c r="G67" t="s">
        <v>1369</v>
      </c>
      <c r="H67" t="s">
        <v>73</v>
      </c>
      <c r="I67" t="s">
        <v>6365</v>
      </c>
      <c r="J67" t="s">
        <v>6366</v>
      </c>
      <c r="K67" t="s">
        <v>6019</v>
      </c>
    </row>
    <row r="68" spans="1:11" x14ac:dyDescent="0.3">
      <c r="A68" t="s">
        <v>6006</v>
      </c>
      <c r="B68" t="s">
        <v>6367</v>
      </c>
      <c r="C68" t="s">
        <v>6368</v>
      </c>
      <c r="E68" t="s">
        <v>6369</v>
      </c>
      <c r="F68" t="s">
        <v>6367</v>
      </c>
      <c r="G68" t="s">
        <v>1369</v>
      </c>
      <c r="H68" t="s">
        <v>4203</v>
      </c>
      <c r="I68" t="s">
        <v>6370</v>
      </c>
      <c r="J68" t="s">
        <v>76</v>
      </c>
      <c r="K68" t="s">
        <v>1449</v>
      </c>
    </row>
    <row r="69" spans="1:11" x14ac:dyDescent="0.3">
      <c r="A69" t="s">
        <v>6006</v>
      </c>
      <c r="B69" t="s">
        <v>6367</v>
      </c>
      <c r="C69" t="s">
        <v>6371</v>
      </c>
      <c r="E69" t="s">
        <v>6372</v>
      </c>
      <c r="F69" t="s">
        <v>6367</v>
      </c>
      <c r="G69" t="s">
        <v>1369</v>
      </c>
      <c r="H69" t="s">
        <v>4203</v>
      </c>
      <c r="I69" t="s">
        <v>6373</v>
      </c>
      <c r="J69" t="s">
        <v>754</v>
      </c>
      <c r="K69" t="s">
        <v>1449</v>
      </c>
    </row>
    <row r="70" spans="1:11" x14ac:dyDescent="0.3">
      <c r="A70" t="s">
        <v>6006</v>
      </c>
      <c r="B70" t="s">
        <v>6374</v>
      </c>
      <c r="C70" t="s">
        <v>6375</v>
      </c>
      <c r="E70" t="s">
        <v>6376</v>
      </c>
      <c r="F70" t="s">
        <v>6374</v>
      </c>
      <c r="G70" t="s">
        <v>1369</v>
      </c>
      <c r="H70" t="s">
        <v>1736</v>
      </c>
      <c r="I70" t="s">
        <v>6377</v>
      </c>
      <c r="J70" t="s">
        <v>6217</v>
      </c>
      <c r="K70" t="s">
        <v>6019</v>
      </c>
    </row>
    <row r="71" spans="1:11" x14ac:dyDescent="0.3">
      <c r="A71" t="s">
        <v>6006</v>
      </c>
      <c r="B71" t="s">
        <v>6378</v>
      </c>
      <c r="C71" t="s">
        <v>6379</v>
      </c>
      <c r="E71" t="s">
        <v>6380</v>
      </c>
      <c r="F71" t="s">
        <v>6378</v>
      </c>
      <c r="G71" t="s">
        <v>1369</v>
      </c>
      <c r="H71" t="s">
        <v>73</v>
      </c>
      <c r="I71" t="s">
        <v>6381</v>
      </c>
      <c r="J71" t="s">
        <v>6382</v>
      </c>
      <c r="K71" t="s">
        <v>1449</v>
      </c>
    </row>
    <row r="72" spans="1:11" x14ac:dyDescent="0.3">
      <c r="A72" t="s">
        <v>6006</v>
      </c>
      <c r="B72" t="s">
        <v>6383</v>
      </c>
      <c r="C72" t="s">
        <v>6384</v>
      </c>
      <c r="E72" t="s">
        <v>6385</v>
      </c>
      <c r="F72" t="s">
        <v>6383</v>
      </c>
      <c r="G72" t="s">
        <v>1369</v>
      </c>
      <c r="H72" t="s">
        <v>1736</v>
      </c>
      <c r="I72" t="s">
        <v>6386</v>
      </c>
      <c r="J72" t="s">
        <v>6366</v>
      </c>
      <c r="K72" t="s">
        <v>1449</v>
      </c>
    </row>
    <row r="73" spans="1:11" x14ac:dyDescent="0.3">
      <c r="A73" t="s">
        <v>6006</v>
      </c>
      <c r="B73" t="s">
        <v>6387</v>
      </c>
      <c r="C73" t="s">
        <v>6388</v>
      </c>
      <c r="E73" t="s">
        <v>6389</v>
      </c>
      <c r="F73" t="s">
        <v>6387</v>
      </c>
      <c r="G73" t="s">
        <v>1369</v>
      </c>
      <c r="H73" t="s">
        <v>2412</v>
      </c>
      <c r="I73" t="s">
        <v>6390</v>
      </c>
      <c r="J73" t="s">
        <v>1250</v>
      </c>
      <c r="K73" t="s">
        <v>1449</v>
      </c>
    </row>
    <row r="74" spans="1:11" x14ac:dyDescent="0.3">
      <c r="A74" t="s">
        <v>6006</v>
      </c>
      <c r="B74" t="s">
        <v>6391</v>
      </c>
      <c r="C74" t="s">
        <v>6392</v>
      </c>
      <c r="D74" t="s">
        <v>6393</v>
      </c>
      <c r="E74" t="s">
        <v>6394</v>
      </c>
      <c r="F74" t="s">
        <v>6391</v>
      </c>
      <c r="G74" t="s">
        <v>1369</v>
      </c>
      <c r="H74" t="s">
        <v>2793</v>
      </c>
      <c r="I74" t="s">
        <v>6395</v>
      </c>
      <c r="J74" t="s">
        <v>6396</v>
      </c>
      <c r="K74" t="s">
        <v>6397</v>
      </c>
    </row>
    <row r="75" spans="1:11" x14ac:dyDescent="0.3">
      <c r="A75" t="s">
        <v>6006</v>
      </c>
      <c r="B75" t="s">
        <v>6398</v>
      </c>
      <c r="C75" t="s">
        <v>6399</v>
      </c>
      <c r="E75" t="s">
        <v>6400</v>
      </c>
      <c r="F75" t="s">
        <v>6398</v>
      </c>
      <c r="G75" t="s">
        <v>1369</v>
      </c>
      <c r="H75" t="s">
        <v>3355</v>
      </c>
      <c r="I75" t="s">
        <v>6401</v>
      </c>
      <c r="J75" t="s">
        <v>6402</v>
      </c>
      <c r="K75" t="s">
        <v>1449</v>
      </c>
    </row>
    <row r="76" spans="1:11" x14ac:dyDescent="0.3">
      <c r="A76" t="s">
        <v>6006</v>
      </c>
      <c r="B76" t="s">
        <v>6403</v>
      </c>
      <c r="C76" t="s">
        <v>6404</v>
      </c>
      <c r="E76" t="s">
        <v>6405</v>
      </c>
      <c r="F76" t="s">
        <v>6403</v>
      </c>
      <c r="G76" t="s">
        <v>1369</v>
      </c>
      <c r="H76" t="s">
        <v>3647</v>
      </c>
      <c r="I76" t="s">
        <v>6406</v>
      </c>
      <c r="J76" t="s">
        <v>2725</v>
      </c>
      <c r="K76" t="s">
        <v>6019</v>
      </c>
    </row>
    <row r="77" spans="1:11" x14ac:dyDescent="0.3">
      <c r="A77" t="s">
        <v>6006</v>
      </c>
      <c r="B77" t="s">
        <v>6407</v>
      </c>
      <c r="C77" t="s">
        <v>6408</v>
      </c>
      <c r="E77" t="s">
        <v>6409</v>
      </c>
      <c r="F77" t="s">
        <v>6407</v>
      </c>
      <c r="G77" t="s">
        <v>1369</v>
      </c>
      <c r="H77" t="s">
        <v>4203</v>
      </c>
      <c r="I77" t="s">
        <v>6410</v>
      </c>
      <c r="J77" t="s">
        <v>6172</v>
      </c>
      <c r="K77" t="s">
        <v>1449</v>
      </c>
    </row>
    <row r="78" spans="1:11" x14ac:dyDescent="0.3">
      <c r="A78" t="s">
        <v>6006</v>
      </c>
      <c r="B78" t="s">
        <v>6403</v>
      </c>
      <c r="C78" t="s">
        <v>6411</v>
      </c>
      <c r="E78" t="s">
        <v>6412</v>
      </c>
      <c r="F78" t="s">
        <v>6403</v>
      </c>
      <c r="G78" t="s">
        <v>1369</v>
      </c>
      <c r="H78" t="s">
        <v>1385</v>
      </c>
      <c r="I78" t="s">
        <v>6413</v>
      </c>
      <c r="J78" t="s">
        <v>6227</v>
      </c>
      <c r="K78" t="s">
        <v>6192</v>
      </c>
    </row>
    <row r="79" spans="1:11" x14ac:dyDescent="0.3">
      <c r="A79" t="s">
        <v>6006</v>
      </c>
      <c r="B79" t="s">
        <v>6403</v>
      </c>
      <c r="C79" t="s">
        <v>6414</v>
      </c>
      <c r="E79" t="s">
        <v>6415</v>
      </c>
      <c r="F79" t="s">
        <v>6403</v>
      </c>
      <c r="G79" t="s">
        <v>1369</v>
      </c>
      <c r="H79" t="s">
        <v>3647</v>
      </c>
      <c r="I79" t="s">
        <v>6416</v>
      </c>
      <c r="J79" t="s">
        <v>6417</v>
      </c>
      <c r="K79" t="s">
        <v>6177</v>
      </c>
    </row>
    <row r="80" spans="1:11" x14ac:dyDescent="0.3">
      <c r="A80" t="s">
        <v>6006</v>
      </c>
      <c r="B80" t="s">
        <v>6418</v>
      </c>
      <c r="C80" t="s">
        <v>6419</v>
      </c>
      <c r="E80" t="s">
        <v>6420</v>
      </c>
      <c r="F80" t="s">
        <v>6418</v>
      </c>
      <c r="G80" t="s">
        <v>1369</v>
      </c>
      <c r="H80" t="s">
        <v>4203</v>
      </c>
      <c r="I80" t="s">
        <v>6421</v>
      </c>
      <c r="J80" t="s">
        <v>6422</v>
      </c>
      <c r="K80" t="s">
        <v>1449</v>
      </c>
    </row>
    <row r="81" spans="1:11" x14ac:dyDescent="0.3">
      <c r="A81" t="s">
        <v>6006</v>
      </c>
      <c r="B81" t="s">
        <v>6423</v>
      </c>
      <c r="C81" t="s">
        <v>6424</v>
      </c>
      <c r="E81" t="s">
        <v>6425</v>
      </c>
      <c r="F81" t="s">
        <v>6423</v>
      </c>
      <c r="G81" t="s">
        <v>1369</v>
      </c>
      <c r="H81" t="s">
        <v>4203</v>
      </c>
      <c r="I81" t="s">
        <v>6426</v>
      </c>
      <c r="J81" t="s">
        <v>6248</v>
      </c>
      <c r="K81" t="s">
        <v>1449</v>
      </c>
    </row>
    <row r="82" spans="1:11" x14ac:dyDescent="0.3">
      <c r="A82" t="s">
        <v>6006</v>
      </c>
      <c r="B82" t="s">
        <v>6403</v>
      </c>
      <c r="C82" t="s">
        <v>6427</v>
      </c>
      <c r="E82" t="s">
        <v>6428</v>
      </c>
      <c r="F82" t="s">
        <v>6403</v>
      </c>
      <c r="G82" t="s">
        <v>1369</v>
      </c>
      <c r="H82" t="s">
        <v>3647</v>
      </c>
      <c r="I82" t="s">
        <v>6429</v>
      </c>
      <c r="J82" t="s">
        <v>6430</v>
      </c>
      <c r="K82" t="s">
        <v>6177</v>
      </c>
    </row>
    <row r="83" spans="1:11" x14ac:dyDescent="0.3">
      <c r="A83" t="s">
        <v>6006</v>
      </c>
      <c r="B83" t="s">
        <v>6431</v>
      </c>
      <c r="C83" t="s">
        <v>6432</v>
      </c>
      <c r="E83" t="s">
        <v>6433</v>
      </c>
      <c r="F83" t="s">
        <v>6431</v>
      </c>
      <c r="G83" t="s">
        <v>1369</v>
      </c>
      <c r="H83" t="s">
        <v>6434</v>
      </c>
      <c r="I83" t="s">
        <v>6435</v>
      </c>
      <c r="J83" t="s">
        <v>6436</v>
      </c>
      <c r="K83" t="s">
        <v>6046</v>
      </c>
    </row>
    <row r="84" spans="1:11" x14ac:dyDescent="0.3">
      <c r="A84" t="s">
        <v>6006</v>
      </c>
      <c r="B84" t="s">
        <v>6437</v>
      </c>
      <c r="C84" t="s">
        <v>6438</v>
      </c>
      <c r="E84" t="s">
        <v>6439</v>
      </c>
      <c r="F84" t="s">
        <v>6437</v>
      </c>
      <c r="G84" t="s">
        <v>1369</v>
      </c>
      <c r="H84" t="s">
        <v>3647</v>
      </c>
      <c r="I84" t="s">
        <v>6440</v>
      </c>
      <c r="J84" t="s">
        <v>6441</v>
      </c>
      <c r="K84" t="s">
        <v>6442</v>
      </c>
    </row>
    <row r="85" spans="1:11" x14ac:dyDescent="0.3">
      <c r="A85" t="s">
        <v>6006</v>
      </c>
      <c r="B85" t="s">
        <v>6443</v>
      </c>
      <c r="C85" t="s">
        <v>6444</v>
      </c>
      <c r="E85" t="s">
        <v>6445</v>
      </c>
      <c r="F85" t="s">
        <v>6443</v>
      </c>
      <c r="G85" t="s">
        <v>1369</v>
      </c>
      <c r="H85" t="s">
        <v>3953</v>
      </c>
      <c r="I85" t="s">
        <v>6446</v>
      </c>
      <c r="J85" t="s">
        <v>6447</v>
      </c>
      <c r="K85" t="s">
        <v>6192</v>
      </c>
    </row>
    <row r="86" spans="1:11" x14ac:dyDescent="0.3">
      <c r="A86" t="s">
        <v>6006</v>
      </c>
      <c r="B86" t="s">
        <v>6448</v>
      </c>
      <c r="C86" t="s">
        <v>6449</v>
      </c>
      <c r="E86" t="s">
        <v>6450</v>
      </c>
      <c r="F86" t="s">
        <v>6448</v>
      </c>
      <c r="G86" t="s">
        <v>1369</v>
      </c>
      <c r="H86" t="s">
        <v>2323</v>
      </c>
      <c r="I86" t="s">
        <v>6451</v>
      </c>
      <c r="J86" t="s">
        <v>6452</v>
      </c>
      <c r="K86" t="s">
        <v>6026</v>
      </c>
    </row>
    <row r="87" spans="1:11" x14ac:dyDescent="0.3">
      <c r="A87" t="s">
        <v>6006</v>
      </c>
      <c r="B87" t="s">
        <v>6453</v>
      </c>
      <c r="C87" t="s">
        <v>6454</v>
      </c>
      <c r="E87" t="s">
        <v>6455</v>
      </c>
      <c r="F87" t="s">
        <v>6453</v>
      </c>
      <c r="G87" t="s">
        <v>1369</v>
      </c>
      <c r="H87" t="s">
        <v>570</v>
      </c>
      <c r="I87" t="s">
        <v>6456</v>
      </c>
      <c r="J87" t="s">
        <v>6457</v>
      </c>
      <c r="K87" t="s">
        <v>6026</v>
      </c>
    </row>
    <row r="88" spans="1:11" x14ac:dyDescent="0.3">
      <c r="A88" t="s">
        <v>6006</v>
      </c>
      <c r="B88" t="s">
        <v>6458</v>
      </c>
      <c r="C88" t="s">
        <v>6459</v>
      </c>
      <c r="E88" t="s">
        <v>6460</v>
      </c>
      <c r="F88" t="s">
        <v>6458</v>
      </c>
      <c r="G88" t="s">
        <v>1369</v>
      </c>
      <c r="H88" t="s">
        <v>570</v>
      </c>
      <c r="I88" t="s">
        <v>6461</v>
      </c>
      <c r="J88" t="s">
        <v>6462</v>
      </c>
      <c r="K88" t="s">
        <v>6422</v>
      </c>
    </row>
    <row r="89" spans="1:11" x14ac:dyDescent="0.3">
      <c r="A89" t="s">
        <v>6006</v>
      </c>
      <c r="B89" t="s">
        <v>6463</v>
      </c>
      <c r="C89" t="s">
        <v>6464</v>
      </c>
      <c r="D89" t="s">
        <v>6465</v>
      </c>
      <c r="E89" t="s">
        <v>6466</v>
      </c>
      <c r="F89" t="s">
        <v>6463</v>
      </c>
      <c r="G89" t="s">
        <v>1369</v>
      </c>
      <c r="H89" t="s">
        <v>6467</v>
      </c>
      <c r="I89" t="s">
        <v>6468</v>
      </c>
      <c r="J89" t="s">
        <v>1967</v>
      </c>
      <c r="K89" t="s">
        <v>6442</v>
      </c>
    </row>
    <row r="90" spans="1:11" x14ac:dyDescent="0.3">
      <c r="A90" t="s">
        <v>6006</v>
      </c>
      <c r="B90" t="s">
        <v>6469</v>
      </c>
      <c r="C90" t="s">
        <v>6470</v>
      </c>
      <c r="D90" t="s">
        <v>6471</v>
      </c>
      <c r="E90" t="s">
        <v>6472</v>
      </c>
      <c r="F90" t="s">
        <v>6469</v>
      </c>
      <c r="G90" t="s">
        <v>1369</v>
      </c>
      <c r="H90" t="s">
        <v>2686</v>
      </c>
      <c r="I90" t="s">
        <v>6473</v>
      </c>
      <c r="J90" t="s">
        <v>5952</v>
      </c>
      <c r="K90" t="s">
        <v>6046</v>
      </c>
    </row>
    <row r="91" spans="1:11" x14ac:dyDescent="0.3">
      <c r="A91" t="s">
        <v>6006</v>
      </c>
      <c r="B91" t="s">
        <v>6474</v>
      </c>
      <c r="C91" t="s">
        <v>6475</v>
      </c>
      <c r="D91" t="s">
        <v>6476</v>
      </c>
      <c r="E91" t="s">
        <v>6477</v>
      </c>
      <c r="F91" t="s">
        <v>6474</v>
      </c>
      <c r="G91" t="s">
        <v>1369</v>
      </c>
      <c r="H91" t="s">
        <v>6478</v>
      </c>
      <c r="I91" t="s">
        <v>6479</v>
      </c>
      <c r="J91" t="s">
        <v>6480</v>
      </c>
      <c r="K91" t="s">
        <v>6481</v>
      </c>
    </row>
    <row r="92" spans="1:11" x14ac:dyDescent="0.3">
      <c r="A92" t="s">
        <v>6006</v>
      </c>
      <c r="B92" t="s">
        <v>6482</v>
      </c>
      <c r="C92" t="s">
        <v>6483</v>
      </c>
      <c r="E92" t="s">
        <v>6484</v>
      </c>
      <c r="F92" t="s">
        <v>6482</v>
      </c>
      <c r="G92" t="s">
        <v>1369</v>
      </c>
      <c r="H92" t="s">
        <v>4129</v>
      </c>
      <c r="I92" t="s">
        <v>6485</v>
      </c>
      <c r="J92" t="s">
        <v>6039</v>
      </c>
      <c r="K92" t="s">
        <v>1449</v>
      </c>
    </row>
    <row r="93" spans="1:11" x14ac:dyDescent="0.3">
      <c r="A93" t="s">
        <v>6006</v>
      </c>
      <c r="B93" t="s">
        <v>6486</v>
      </c>
      <c r="C93" t="s">
        <v>6487</v>
      </c>
      <c r="D93" t="s">
        <v>6488</v>
      </c>
      <c r="E93" t="s">
        <v>6489</v>
      </c>
      <c r="F93" t="s">
        <v>6486</v>
      </c>
      <c r="G93" t="s">
        <v>1369</v>
      </c>
      <c r="H93" t="s">
        <v>578</v>
      </c>
      <c r="I93" t="s">
        <v>6490</v>
      </c>
      <c r="J93" t="s">
        <v>6491</v>
      </c>
      <c r="K93" t="s">
        <v>6492</v>
      </c>
    </row>
    <row r="94" spans="1:11" x14ac:dyDescent="0.3">
      <c r="A94" t="s">
        <v>6006</v>
      </c>
      <c r="B94" t="s">
        <v>6482</v>
      </c>
      <c r="C94" t="s">
        <v>6493</v>
      </c>
      <c r="E94" t="s">
        <v>6494</v>
      </c>
      <c r="F94" t="s">
        <v>6482</v>
      </c>
      <c r="G94" t="s">
        <v>1369</v>
      </c>
      <c r="H94" t="s">
        <v>4129</v>
      </c>
      <c r="I94" t="s">
        <v>6495</v>
      </c>
      <c r="J94" t="s">
        <v>6496</v>
      </c>
      <c r="K94" t="s">
        <v>1449</v>
      </c>
    </row>
    <row r="95" spans="1:11" x14ac:dyDescent="0.3">
      <c r="A95" t="s">
        <v>6006</v>
      </c>
      <c r="B95" t="s">
        <v>6497</v>
      </c>
      <c r="C95" t="s">
        <v>6498</v>
      </c>
      <c r="E95" t="s">
        <v>6499</v>
      </c>
      <c r="F95" t="s">
        <v>6497</v>
      </c>
      <c r="G95" t="s">
        <v>1369</v>
      </c>
      <c r="H95" t="s">
        <v>6356</v>
      </c>
      <c r="I95" t="s">
        <v>6500</v>
      </c>
      <c r="J95" t="s">
        <v>3877</v>
      </c>
      <c r="K95" t="s">
        <v>6177</v>
      </c>
    </row>
    <row r="96" spans="1:11" x14ac:dyDescent="0.3">
      <c r="A96" t="s">
        <v>6006</v>
      </c>
      <c r="B96" t="s">
        <v>6497</v>
      </c>
      <c r="C96" t="s">
        <v>6501</v>
      </c>
      <c r="E96" t="s">
        <v>6502</v>
      </c>
      <c r="F96" t="s">
        <v>6497</v>
      </c>
      <c r="G96" t="s">
        <v>1369</v>
      </c>
      <c r="H96" t="s">
        <v>1736</v>
      </c>
      <c r="I96" t="s">
        <v>6503</v>
      </c>
      <c r="J96" t="s">
        <v>798</v>
      </c>
      <c r="K96" t="s">
        <v>1449</v>
      </c>
    </row>
    <row r="97" spans="1:11" x14ac:dyDescent="0.3">
      <c r="A97" t="s">
        <v>6006</v>
      </c>
      <c r="B97" t="s">
        <v>6482</v>
      </c>
      <c r="C97" t="s">
        <v>6504</v>
      </c>
      <c r="E97" t="s">
        <v>6505</v>
      </c>
      <c r="F97" t="s">
        <v>6482</v>
      </c>
      <c r="G97" t="s">
        <v>1369</v>
      </c>
      <c r="H97" t="s">
        <v>6356</v>
      </c>
      <c r="I97" t="s">
        <v>6370</v>
      </c>
      <c r="J97" t="s">
        <v>6217</v>
      </c>
      <c r="K97" t="s">
        <v>1449</v>
      </c>
    </row>
    <row r="98" spans="1:11" x14ac:dyDescent="0.3">
      <c r="A98" t="s">
        <v>6006</v>
      </c>
      <c r="B98" t="s">
        <v>6497</v>
      </c>
      <c r="C98" t="s">
        <v>6506</v>
      </c>
      <c r="E98" t="s">
        <v>6507</v>
      </c>
      <c r="F98" t="s">
        <v>6497</v>
      </c>
      <c r="G98" t="s">
        <v>1369</v>
      </c>
      <c r="H98" t="s">
        <v>1736</v>
      </c>
      <c r="I98" t="s">
        <v>6508</v>
      </c>
      <c r="J98" t="s">
        <v>6422</v>
      </c>
      <c r="K98" t="s">
        <v>1449</v>
      </c>
    </row>
    <row r="99" spans="1:11" x14ac:dyDescent="0.3">
      <c r="A99" t="s">
        <v>6006</v>
      </c>
      <c r="B99" t="s">
        <v>6509</v>
      </c>
      <c r="C99" t="s">
        <v>6510</v>
      </c>
      <c r="E99" t="s">
        <v>6511</v>
      </c>
      <c r="F99" t="s">
        <v>6509</v>
      </c>
      <c r="G99" t="s">
        <v>1369</v>
      </c>
      <c r="H99" t="s">
        <v>3953</v>
      </c>
      <c r="I99" t="s">
        <v>6512</v>
      </c>
      <c r="J99" t="s">
        <v>6513</v>
      </c>
      <c r="K99" t="s">
        <v>1449</v>
      </c>
    </row>
    <row r="100" spans="1:11" x14ac:dyDescent="0.3">
      <c r="A100" t="s">
        <v>6006</v>
      </c>
      <c r="B100" t="s">
        <v>6509</v>
      </c>
      <c r="C100" t="s">
        <v>6514</v>
      </c>
      <c r="E100" t="s">
        <v>6515</v>
      </c>
      <c r="F100" t="s">
        <v>6509</v>
      </c>
      <c r="G100" t="s">
        <v>1369</v>
      </c>
      <c r="H100" t="s">
        <v>4175</v>
      </c>
      <c r="I100" t="s">
        <v>6516</v>
      </c>
      <c r="J100" t="s">
        <v>1080</v>
      </c>
      <c r="K100" t="s">
        <v>6046</v>
      </c>
    </row>
    <row r="101" spans="1:11" x14ac:dyDescent="0.3">
      <c r="A101" t="s">
        <v>6006</v>
      </c>
      <c r="B101" t="s">
        <v>6517</v>
      </c>
      <c r="C101" t="s">
        <v>6518</v>
      </c>
      <c r="E101" t="s">
        <v>6519</v>
      </c>
      <c r="F101" t="s">
        <v>6517</v>
      </c>
      <c r="G101" t="s">
        <v>1369</v>
      </c>
      <c r="H101" t="s">
        <v>6434</v>
      </c>
      <c r="I101" t="s">
        <v>3342</v>
      </c>
      <c r="J101" t="s">
        <v>6248</v>
      </c>
      <c r="K101" t="s">
        <v>1449</v>
      </c>
    </row>
    <row r="102" spans="1:11" x14ac:dyDescent="0.3">
      <c r="A102" t="s">
        <v>6006</v>
      </c>
      <c r="B102" t="s">
        <v>6520</v>
      </c>
      <c r="C102" t="s">
        <v>6521</v>
      </c>
      <c r="E102" t="s">
        <v>6522</v>
      </c>
      <c r="F102" t="s">
        <v>6520</v>
      </c>
      <c r="G102" t="s">
        <v>1369</v>
      </c>
      <c r="H102" t="s">
        <v>4129</v>
      </c>
      <c r="I102" t="s">
        <v>6523</v>
      </c>
      <c r="J102" t="s">
        <v>6524</v>
      </c>
      <c r="K102" t="s">
        <v>1449</v>
      </c>
    </row>
    <row r="103" spans="1:11" x14ac:dyDescent="0.3">
      <c r="A103" t="s">
        <v>6006</v>
      </c>
      <c r="B103" t="s">
        <v>6525</v>
      </c>
      <c r="C103" t="s">
        <v>6526</v>
      </c>
      <c r="E103" t="s">
        <v>6527</v>
      </c>
      <c r="F103" t="s">
        <v>6525</v>
      </c>
      <c r="G103" t="s">
        <v>1369</v>
      </c>
      <c r="H103" t="s">
        <v>4129</v>
      </c>
      <c r="I103" t="s">
        <v>6528</v>
      </c>
      <c r="J103" t="s">
        <v>6529</v>
      </c>
      <c r="K103" t="s">
        <v>6192</v>
      </c>
    </row>
    <row r="104" spans="1:11" x14ac:dyDescent="0.3">
      <c r="A104" t="s">
        <v>6006</v>
      </c>
      <c r="B104" t="s">
        <v>6525</v>
      </c>
      <c r="C104" t="s">
        <v>6530</v>
      </c>
      <c r="E104" t="s">
        <v>6531</v>
      </c>
      <c r="F104" t="s">
        <v>6525</v>
      </c>
      <c r="G104" t="s">
        <v>1369</v>
      </c>
      <c r="H104" t="s">
        <v>4129</v>
      </c>
      <c r="I104" t="s">
        <v>6532</v>
      </c>
      <c r="J104" t="s">
        <v>6533</v>
      </c>
      <c r="K104" t="s">
        <v>6192</v>
      </c>
    </row>
    <row r="105" spans="1:11" x14ac:dyDescent="0.3">
      <c r="A105" t="s">
        <v>6006</v>
      </c>
      <c r="B105" t="s">
        <v>6525</v>
      </c>
      <c r="C105" t="s">
        <v>6534</v>
      </c>
      <c r="E105" t="s">
        <v>6535</v>
      </c>
      <c r="F105" t="s">
        <v>6525</v>
      </c>
      <c r="G105" t="s">
        <v>1369</v>
      </c>
      <c r="H105" t="s">
        <v>4129</v>
      </c>
      <c r="I105" t="s">
        <v>6536</v>
      </c>
      <c r="J105" t="s">
        <v>6537</v>
      </c>
      <c r="K105" t="s">
        <v>6019</v>
      </c>
    </row>
    <row r="106" spans="1:11" x14ac:dyDescent="0.3">
      <c r="A106" t="s">
        <v>6006</v>
      </c>
      <c r="B106" t="s">
        <v>6538</v>
      </c>
      <c r="C106" t="s">
        <v>6539</v>
      </c>
      <c r="D106" t="s">
        <v>6540</v>
      </c>
      <c r="E106" t="s">
        <v>6541</v>
      </c>
      <c r="F106" t="s">
        <v>6538</v>
      </c>
      <c r="G106" t="s">
        <v>1369</v>
      </c>
      <c r="H106" t="s">
        <v>2412</v>
      </c>
      <c r="I106" t="s">
        <v>6542</v>
      </c>
      <c r="J106" t="s">
        <v>6513</v>
      </c>
      <c r="K106" t="s">
        <v>6046</v>
      </c>
    </row>
    <row r="107" spans="1:11" x14ac:dyDescent="0.3">
      <c r="A107" t="s">
        <v>6006</v>
      </c>
      <c r="B107" t="s">
        <v>6525</v>
      </c>
      <c r="C107" t="s">
        <v>6543</v>
      </c>
      <c r="E107" t="s">
        <v>6544</v>
      </c>
      <c r="F107" t="s">
        <v>6525</v>
      </c>
      <c r="G107" t="s">
        <v>1369</v>
      </c>
      <c r="H107" t="s">
        <v>4129</v>
      </c>
      <c r="I107" t="s">
        <v>6545</v>
      </c>
      <c r="J107" t="s">
        <v>6546</v>
      </c>
      <c r="K107" t="s">
        <v>1449</v>
      </c>
    </row>
    <row r="108" spans="1:11" x14ac:dyDescent="0.3">
      <c r="A108" t="s">
        <v>6006</v>
      </c>
      <c r="B108" t="s">
        <v>6525</v>
      </c>
      <c r="C108" t="s">
        <v>6547</v>
      </c>
      <c r="E108" t="s">
        <v>6548</v>
      </c>
      <c r="F108" t="s">
        <v>6525</v>
      </c>
      <c r="G108" t="s">
        <v>1369</v>
      </c>
      <c r="H108" t="s">
        <v>3647</v>
      </c>
      <c r="I108" t="s">
        <v>6549</v>
      </c>
      <c r="J108" t="s">
        <v>6151</v>
      </c>
      <c r="K108" t="s">
        <v>1449</v>
      </c>
    </row>
    <row r="109" spans="1:11" x14ac:dyDescent="0.3">
      <c r="A109" t="s">
        <v>6006</v>
      </c>
      <c r="B109" t="s">
        <v>6525</v>
      </c>
      <c r="C109" t="s">
        <v>6550</v>
      </c>
      <c r="E109" t="s">
        <v>6551</v>
      </c>
      <c r="F109" t="s">
        <v>6525</v>
      </c>
      <c r="G109" t="s">
        <v>1369</v>
      </c>
      <c r="H109" t="s">
        <v>3647</v>
      </c>
      <c r="I109" t="s">
        <v>6552</v>
      </c>
      <c r="J109" t="s">
        <v>6553</v>
      </c>
      <c r="K109" t="s">
        <v>6046</v>
      </c>
    </row>
    <row r="110" spans="1:11" x14ac:dyDescent="0.3">
      <c r="A110" t="s">
        <v>6006</v>
      </c>
      <c r="B110" t="s">
        <v>6554</v>
      </c>
      <c r="C110" t="s">
        <v>6555</v>
      </c>
      <c r="E110" t="s">
        <v>6556</v>
      </c>
      <c r="F110" t="s">
        <v>6554</v>
      </c>
      <c r="G110" t="s">
        <v>1369</v>
      </c>
      <c r="H110" t="s">
        <v>6557</v>
      </c>
      <c r="I110" t="s">
        <v>5031</v>
      </c>
      <c r="J110" t="s">
        <v>6321</v>
      </c>
      <c r="K110" t="s">
        <v>1449</v>
      </c>
    </row>
    <row r="111" spans="1:11" x14ac:dyDescent="0.3">
      <c r="A111" t="s">
        <v>6006</v>
      </c>
      <c r="B111" t="s">
        <v>6558</v>
      </c>
      <c r="C111" t="s">
        <v>6559</v>
      </c>
      <c r="E111" t="s">
        <v>6560</v>
      </c>
      <c r="F111" t="s">
        <v>6558</v>
      </c>
      <c r="G111" t="s">
        <v>1369</v>
      </c>
      <c r="H111" t="s">
        <v>1385</v>
      </c>
      <c r="I111" t="s">
        <v>6561</v>
      </c>
      <c r="J111" t="s">
        <v>6562</v>
      </c>
      <c r="K111" t="s">
        <v>1449</v>
      </c>
    </row>
    <row r="112" spans="1:11" x14ac:dyDescent="0.3">
      <c r="A112" t="s">
        <v>6006</v>
      </c>
      <c r="B112" t="s">
        <v>6563</v>
      </c>
      <c r="C112" t="s">
        <v>6564</v>
      </c>
      <c r="E112" t="s">
        <v>6565</v>
      </c>
      <c r="F112" t="s">
        <v>6563</v>
      </c>
      <c r="G112" t="s">
        <v>1369</v>
      </c>
      <c r="H112" t="s">
        <v>1084</v>
      </c>
      <c r="I112" t="s">
        <v>6566</v>
      </c>
      <c r="J112" t="s">
        <v>518</v>
      </c>
      <c r="K112" t="s">
        <v>6019</v>
      </c>
    </row>
    <row r="113" spans="1:11" x14ac:dyDescent="0.3">
      <c r="A113" t="s">
        <v>6006</v>
      </c>
      <c r="B113" t="s">
        <v>6567</v>
      </c>
      <c r="C113" t="s">
        <v>6568</v>
      </c>
      <c r="E113" t="s">
        <v>6569</v>
      </c>
      <c r="F113" t="s">
        <v>6567</v>
      </c>
      <c r="G113" t="s">
        <v>1369</v>
      </c>
      <c r="H113" t="s">
        <v>6434</v>
      </c>
      <c r="I113" t="s">
        <v>6570</v>
      </c>
      <c r="J113" t="s">
        <v>6571</v>
      </c>
      <c r="K113" t="s">
        <v>1449</v>
      </c>
    </row>
    <row r="114" spans="1:11" x14ac:dyDescent="0.3">
      <c r="A114" t="s">
        <v>6006</v>
      </c>
      <c r="B114" t="s">
        <v>6572</v>
      </c>
      <c r="C114" t="s">
        <v>6573</v>
      </c>
      <c r="E114" t="s">
        <v>6574</v>
      </c>
      <c r="F114" t="s">
        <v>6572</v>
      </c>
      <c r="G114" t="s">
        <v>1369</v>
      </c>
      <c r="H114" t="s">
        <v>3647</v>
      </c>
      <c r="I114" t="s">
        <v>6575</v>
      </c>
      <c r="J114" t="s">
        <v>6181</v>
      </c>
      <c r="K114" t="s">
        <v>1449</v>
      </c>
    </row>
    <row r="115" spans="1:11" x14ac:dyDescent="0.3">
      <c r="A115" t="s">
        <v>6006</v>
      </c>
      <c r="B115" t="s">
        <v>6538</v>
      </c>
      <c r="C115" t="s">
        <v>6576</v>
      </c>
      <c r="D115" t="s">
        <v>6540</v>
      </c>
      <c r="E115" t="s">
        <v>6577</v>
      </c>
      <c r="F115" t="s">
        <v>6538</v>
      </c>
      <c r="G115" t="s">
        <v>1369</v>
      </c>
      <c r="H115" t="s">
        <v>6578</v>
      </c>
      <c r="I115" t="s">
        <v>6579</v>
      </c>
      <c r="J115" t="s">
        <v>3757</v>
      </c>
      <c r="K115" t="s">
        <v>6026</v>
      </c>
    </row>
    <row r="116" spans="1:11" x14ac:dyDescent="0.3">
      <c r="A116" t="s">
        <v>6006</v>
      </c>
      <c r="B116" t="s">
        <v>6580</v>
      </c>
      <c r="C116" t="s">
        <v>6581</v>
      </c>
      <c r="E116" t="s">
        <v>6582</v>
      </c>
      <c r="F116" t="s">
        <v>6580</v>
      </c>
      <c r="G116" t="s">
        <v>1369</v>
      </c>
      <c r="H116" t="s">
        <v>3500</v>
      </c>
      <c r="I116" t="s">
        <v>6583</v>
      </c>
      <c r="J116" t="s">
        <v>518</v>
      </c>
      <c r="K116" t="s">
        <v>1449</v>
      </c>
    </row>
    <row r="117" spans="1:11" x14ac:dyDescent="0.3">
      <c r="A117" t="s">
        <v>6006</v>
      </c>
      <c r="B117" t="s">
        <v>6538</v>
      </c>
      <c r="C117" t="s">
        <v>6584</v>
      </c>
      <c r="D117" t="s">
        <v>6540</v>
      </c>
      <c r="E117" t="s">
        <v>6585</v>
      </c>
      <c r="F117" t="s">
        <v>6538</v>
      </c>
      <c r="G117" t="s">
        <v>1369</v>
      </c>
      <c r="H117" t="s">
        <v>6160</v>
      </c>
      <c r="I117" t="s">
        <v>6586</v>
      </c>
      <c r="J117" t="s">
        <v>6587</v>
      </c>
      <c r="K117" t="s">
        <v>1449</v>
      </c>
    </row>
    <row r="118" spans="1:11" x14ac:dyDescent="0.3">
      <c r="A118" t="s">
        <v>6006</v>
      </c>
      <c r="B118" t="s">
        <v>6554</v>
      </c>
      <c r="C118" t="s">
        <v>6588</v>
      </c>
      <c r="E118" t="s">
        <v>6589</v>
      </c>
      <c r="F118" t="s">
        <v>6554</v>
      </c>
      <c r="G118" t="s">
        <v>1369</v>
      </c>
      <c r="H118" t="s">
        <v>6557</v>
      </c>
      <c r="I118" t="s">
        <v>6590</v>
      </c>
      <c r="J118" t="s">
        <v>6591</v>
      </c>
      <c r="K118" t="s">
        <v>1449</v>
      </c>
    </row>
    <row r="119" spans="1:11" x14ac:dyDescent="0.3">
      <c r="A119" t="s">
        <v>6006</v>
      </c>
      <c r="B119" t="s">
        <v>6592</v>
      </c>
      <c r="C119" t="s">
        <v>6593</v>
      </c>
      <c r="E119" t="s">
        <v>6594</v>
      </c>
      <c r="F119" t="s">
        <v>6592</v>
      </c>
      <c r="G119" t="s">
        <v>1369</v>
      </c>
      <c r="H119" t="s">
        <v>6595</v>
      </c>
      <c r="I119" t="s">
        <v>6596</v>
      </c>
      <c r="J119" t="s">
        <v>2470</v>
      </c>
      <c r="K119" t="s">
        <v>6019</v>
      </c>
    </row>
    <row r="120" spans="1:11" x14ac:dyDescent="0.3">
      <c r="A120" t="s">
        <v>6006</v>
      </c>
      <c r="B120" t="s">
        <v>6538</v>
      </c>
      <c r="C120" t="s">
        <v>6597</v>
      </c>
      <c r="D120" t="s">
        <v>6540</v>
      </c>
      <c r="E120" t="s">
        <v>6598</v>
      </c>
      <c r="F120" t="s">
        <v>6538</v>
      </c>
      <c r="G120" t="s">
        <v>1369</v>
      </c>
      <c r="H120" t="s">
        <v>1269</v>
      </c>
      <c r="I120" t="s">
        <v>6599</v>
      </c>
      <c r="J120" t="s">
        <v>6181</v>
      </c>
      <c r="K120" t="s">
        <v>6019</v>
      </c>
    </row>
    <row r="121" spans="1:11" x14ac:dyDescent="0.3">
      <c r="A121" t="s">
        <v>6006</v>
      </c>
      <c r="B121" t="s">
        <v>6600</v>
      </c>
      <c r="C121" t="s">
        <v>6601</v>
      </c>
      <c r="D121" t="s">
        <v>6540</v>
      </c>
      <c r="E121" t="s">
        <v>6602</v>
      </c>
      <c r="F121" t="s">
        <v>6600</v>
      </c>
      <c r="G121" t="s">
        <v>1369</v>
      </c>
      <c r="H121" t="s">
        <v>2412</v>
      </c>
      <c r="I121" t="s">
        <v>6603</v>
      </c>
      <c r="J121" t="s">
        <v>6604</v>
      </c>
      <c r="K121" t="s">
        <v>6192</v>
      </c>
    </row>
    <row r="122" spans="1:11" x14ac:dyDescent="0.3">
      <c r="A122" t="s">
        <v>6006</v>
      </c>
      <c r="B122" t="s">
        <v>6605</v>
      </c>
      <c r="C122" t="s">
        <v>6606</v>
      </c>
      <c r="D122" t="s">
        <v>6607</v>
      </c>
      <c r="E122" t="s">
        <v>6608</v>
      </c>
      <c r="F122" t="s">
        <v>6605</v>
      </c>
      <c r="G122" t="s">
        <v>1369</v>
      </c>
      <c r="H122" t="s">
        <v>509</v>
      </c>
      <c r="I122" t="s">
        <v>6609</v>
      </c>
      <c r="J122" t="s">
        <v>6402</v>
      </c>
      <c r="K122" t="s">
        <v>6019</v>
      </c>
    </row>
    <row r="123" spans="1:11" x14ac:dyDescent="0.3">
      <c r="A123" t="s">
        <v>6006</v>
      </c>
      <c r="B123" t="s">
        <v>6605</v>
      </c>
      <c r="C123" t="s">
        <v>6610</v>
      </c>
      <c r="D123" t="s">
        <v>6607</v>
      </c>
      <c r="E123" t="s">
        <v>6611</v>
      </c>
      <c r="F123" t="s">
        <v>6605</v>
      </c>
      <c r="G123" t="s">
        <v>1369</v>
      </c>
      <c r="H123" t="s">
        <v>509</v>
      </c>
      <c r="I123" t="s">
        <v>1515</v>
      </c>
      <c r="J123" t="s">
        <v>4333</v>
      </c>
      <c r="K123" t="s">
        <v>6192</v>
      </c>
    </row>
    <row r="124" spans="1:11" x14ac:dyDescent="0.3">
      <c r="A124" t="s">
        <v>6006</v>
      </c>
      <c r="B124" t="s">
        <v>6605</v>
      </c>
      <c r="C124" t="s">
        <v>6612</v>
      </c>
      <c r="D124" t="s">
        <v>6607</v>
      </c>
      <c r="E124" t="s">
        <v>6613</v>
      </c>
      <c r="F124" t="s">
        <v>6605</v>
      </c>
      <c r="G124" t="s">
        <v>1369</v>
      </c>
      <c r="H124" t="s">
        <v>6578</v>
      </c>
      <c r="I124" t="s">
        <v>6614</v>
      </c>
      <c r="J124" t="s">
        <v>6615</v>
      </c>
      <c r="K124" t="s">
        <v>6192</v>
      </c>
    </row>
    <row r="125" spans="1:11" x14ac:dyDescent="0.3">
      <c r="A125" t="s">
        <v>6006</v>
      </c>
      <c r="B125" t="s">
        <v>6538</v>
      </c>
      <c r="C125" t="s">
        <v>6616</v>
      </c>
      <c r="D125" t="s">
        <v>6540</v>
      </c>
      <c r="E125" t="s">
        <v>6617</v>
      </c>
      <c r="F125" t="s">
        <v>6538</v>
      </c>
      <c r="G125" t="s">
        <v>1369</v>
      </c>
      <c r="H125" t="s">
        <v>6154</v>
      </c>
      <c r="I125" t="s">
        <v>6618</v>
      </c>
      <c r="J125" t="s">
        <v>671</v>
      </c>
      <c r="K125" t="s">
        <v>6019</v>
      </c>
    </row>
    <row r="126" spans="1:11" x14ac:dyDescent="0.3">
      <c r="A126" t="s">
        <v>6006</v>
      </c>
      <c r="B126" t="s">
        <v>6605</v>
      </c>
      <c r="C126" t="s">
        <v>6619</v>
      </c>
      <c r="D126" t="s">
        <v>6607</v>
      </c>
      <c r="E126" t="s">
        <v>6620</v>
      </c>
      <c r="F126" t="s">
        <v>6605</v>
      </c>
      <c r="G126" t="s">
        <v>1369</v>
      </c>
      <c r="H126" t="s">
        <v>6578</v>
      </c>
      <c r="I126" t="s">
        <v>6621</v>
      </c>
      <c r="J126" t="s">
        <v>6622</v>
      </c>
      <c r="K126" t="s">
        <v>6019</v>
      </c>
    </row>
    <row r="127" spans="1:11" x14ac:dyDescent="0.3">
      <c r="A127" t="s">
        <v>6006</v>
      </c>
      <c r="B127" t="s">
        <v>6623</v>
      </c>
      <c r="C127" t="s">
        <v>6624</v>
      </c>
      <c r="E127" t="s">
        <v>6625</v>
      </c>
      <c r="F127" t="s">
        <v>6623</v>
      </c>
      <c r="G127" t="s">
        <v>1369</v>
      </c>
      <c r="H127" t="s">
        <v>6557</v>
      </c>
      <c r="I127" t="s">
        <v>6626</v>
      </c>
      <c r="J127" t="s">
        <v>512</v>
      </c>
      <c r="K127" t="s">
        <v>1449</v>
      </c>
    </row>
    <row r="128" spans="1:11" x14ac:dyDescent="0.3">
      <c r="A128" t="s">
        <v>6006</v>
      </c>
      <c r="B128" t="s">
        <v>6627</v>
      </c>
      <c r="C128" t="s">
        <v>6628</v>
      </c>
      <c r="E128" t="s">
        <v>6629</v>
      </c>
      <c r="F128" t="s">
        <v>6627</v>
      </c>
      <c r="G128" t="s">
        <v>1369</v>
      </c>
      <c r="H128" t="s">
        <v>1385</v>
      </c>
      <c r="I128" t="s">
        <v>6630</v>
      </c>
      <c r="J128" t="s">
        <v>6098</v>
      </c>
      <c r="K128" t="s">
        <v>1449</v>
      </c>
    </row>
    <row r="129" spans="1:11" x14ac:dyDescent="0.3">
      <c r="A129" t="s">
        <v>6006</v>
      </c>
      <c r="B129" t="s">
        <v>6605</v>
      </c>
      <c r="C129" t="s">
        <v>6631</v>
      </c>
      <c r="D129" t="s">
        <v>6607</v>
      </c>
      <c r="E129" t="s">
        <v>6632</v>
      </c>
      <c r="F129" t="s">
        <v>6605</v>
      </c>
      <c r="G129" t="s">
        <v>1369</v>
      </c>
      <c r="H129" t="s">
        <v>6578</v>
      </c>
      <c r="I129" t="s">
        <v>6633</v>
      </c>
      <c r="J129" t="s">
        <v>2269</v>
      </c>
      <c r="K129" t="s">
        <v>6192</v>
      </c>
    </row>
    <row r="130" spans="1:11" x14ac:dyDescent="0.3">
      <c r="A130" t="s">
        <v>6006</v>
      </c>
      <c r="B130" t="s">
        <v>6634</v>
      </c>
      <c r="C130" t="s">
        <v>6635</v>
      </c>
      <c r="E130" t="s">
        <v>6636</v>
      </c>
      <c r="F130" t="s">
        <v>6634</v>
      </c>
      <c r="G130" t="s">
        <v>1369</v>
      </c>
      <c r="H130" t="s">
        <v>6318</v>
      </c>
      <c r="I130" t="s">
        <v>6637</v>
      </c>
      <c r="J130" t="s">
        <v>835</v>
      </c>
      <c r="K130" t="s">
        <v>6192</v>
      </c>
    </row>
    <row r="131" spans="1:11" x14ac:dyDescent="0.3">
      <c r="A131" t="s">
        <v>6006</v>
      </c>
      <c r="B131" t="s">
        <v>6638</v>
      </c>
      <c r="C131" t="s">
        <v>6639</v>
      </c>
      <c r="E131" t="s">
        <v>6640</v>
      </c>
      <c r="F131" t="s">
        <v>6638</v>
      </c>
      <c r="G131" t="s">
        <v>1369</v>
      </c>
      <c r="H131" t="s">
        <v>1084</v>
      </c>
      <c r="I131" t="s">
        <v>6641</v>
      </c>
      <c r="J131" t="s">
        <v>4389</v>
      </c>
      <c r="K131" t="s">
        <v>1449</v>
      </c>
    </row>
    <row r="132" spans="1:11" x14ac:dyDescent="0.3">
      <c r="A132" t="s">
        <v>6006</v>
      </c>
      <c r="B132" t="s">
        <v>6642</v>
      </c>
      <c r="C132" t="s">
        <v>6643</v>
      </c>
      <c r="D132" t="s">
        <v>6644</v>
      </c>
      <c r="E132" t="s">
        <v>6645</v>
      </c>
      <c r="F132" t="s">
        <v>6642</v>
      </c>
      <c r="G132" t="s">
        <v>1369</v>
      </c>
      <c r="H132" t="s">
        <v>1692</v>
      </c>
      <c r="I132" t="s">
        <v>6646</v>
      </c>
      <c r="J132" t="s">
        <v>6647</v>
      </c>
      <c r="K132" t="s">
        <v>1184</v>
      </c>
    </row>
    <row r="133" spans="1:11" x14ac:dyDescent="0.3">
      <c r="A133" t="s">
        <v>6006</v>
      </c>
      <c r="B133" t="s">
        <v>6605</v>
      </c>
      <c r="C133" t="s">
        <v>6648</v>
      </c>
      <c r="D133" t="s">
        <v>6607</v>
      </c>
      <c r="E133" t="s">
        <v>6649</v>
      </c>
      <c r="F133" t="s">
        <v>6605</v>
      </c>
      <c r="G133" t="s">
        <v>1369</v>
      </c>
      <c r="H133" t="s">
        <v>6578</v>
      </c>
      <c r="I133" t="s">
        <v>6650</v>
      </c>
      <c r="J133" t="s">
        <v>6651</v>
      </c>
      <c r="K133" t="s">
        <v>6192</v>
      </c>
    </row>
    <row r="134" spans="1:11" x14ac:dyDescent="0.3">
      <c r="A134" t="s">
        <v>6006</v>
      </c>
      <c r="B134" t="s">
        <v>6538</v>
      </c>
      <c r="C134" t="s">
        <v>6652</v>
      </c>
      <c r="D134" t="s">
        <v>6540</v>
      </c>
      <c r="E134" t="s">
        <v>6653</v>
      </c>
      <c r="F134" t="s">
        <v>6538</v>
      </c>
      <c r="G134" t="s">
        <v>1369</v>
      </c>
      <c r="H134" t="s">
        <v>2000</v>
      </c>
      <c r="I134" t="s">
        <v>6654</v>
      </c>
      <c r="J134" t="s">
        <v>6655</v>
      </c>
      <c r="K134" t="s">
        <v>6046</v>
      </c>
    </row>
    <row r="135" spans="1:11" x14ac:dyDescent="0.3">
      <c r="A135" t="s">
        <v>6006</v>
      </c>
      <c r="B135" t="s">
        <v>6605</v>
      </c>
      <c r="C135" t="s">
        <v>6656</v>
      </c>
      <c r="D135" t="s">
        <v>6607</v>
      </c>
      <c r="E135" t="s">
        <v>6657</v>
      </c>
      <c r="F135" t="s">
        <v>6605</v>
      </c>
      <c r="G135" t="s">
        <v>1369</v>
      </c>
      <c r="H135" t="s">
        <v>1385</v>
      </c>
      <c r="I135" t="s">
        <v>6658</v>
      </c>
      <c r="J135" t="s">
        <v>685</v>
      </c>
      <c r="K135" t="s">
        <v>6019</v>
      </c>
    </row>
    <row r="136" spans="1:11" x14ac:dyDescent="0.3">
      <c r="A136" t="s">
        <v>6006</v>
      </c>
      <c r="B136" t="s">
        <v>6538</v>
      </c>
      <c r="C136" t="s">
        <v>6659</v>
      </c>
      <c r="D136" t="s">
        <v>6540</v>
      </c>
      <c r="E136" t="s">
        <v>6660</v>
      </c>
      <c r="F136" t="s">
        <v>6538</v>
      </c>
      <c r="G136" t="s">
        <v>1369</v>
      </c>
      <c r="H136" t="s">
        <v>2412</v>
      </c>
      <c r="I136" t="s">
        <v>6661</v>
      </c>
      <c r="J136" t="s">
        <v>1244</v>
      </c>
      <c r="K136" t="s">
        <v>6019</v>
      </c>
    </row>
    <row r="137" spans="1:11" x14ac:dyDescent="0.3">
      <c r="A137" t="s">
        <v>6006</v>
      </c>
      <c r="B137" t="s">
        <v>6605</v>
      </c>
      <c r="C137" t="s">
        <v>6662</v>
      </c>
      <c r="D137" t="s">
        <v>6607</v>
      </c>
      <c r="E137" t="s">
        <v>6663</v>
      </c>
      <c r="F137" t="s">
        <v>6605</v>
      </c>
      <c r="G137" t="s">
        <v>1369</v>
      </c>
      <c r="H137" t="s">
        <v>6578</v>
      </c>
      <c r="I137" t="s">
        <v>4414</v>
      </c>
      <c r="J137" t="s">
        <v>1215</v>
      </c>
      <c r="K137" t="s">
        <v>6019</v>
      </c>
    </row>
    <row r="138" spans="1:11" x14ac:dyDescent="0.3">
      <c r="A138" t="s">
        <v>6006</v>
      </c>
      <c r="B138" t="s">
        <v>6664</v>
      </c>
      <c r="C138" t="s">
        <v>6665</v>
      </c>
      <c r="E138" t="s">
        <v>6666</v>
      </c>
      <c r="F138" t="s">
        <v>6664</v>
      </c>
      <c r="G138" t="s">
        <v>1369</v>
      </c>
      <c r="H138" t="s">
        <v>6667</v>
      </c>
      <c r="I138" t="s">
        <v>6668</v>
      </c>
      <c r="J138" t="s">
        <v>6669</v>
      </c>
      <c r="K138" t="s">
        <v>1449</v>
      </c>
    </row>
    <row r="139" spans="1:11" x14ac:dyDescent="0.3">
      <c r="A139" t="s">
        <v>6006</v>
      </c>
      <c r="B139" t="s">
        <v>6670</v>
      </c>
      <c r="C139" t="s">
        <v>6671</v>
      </c>
      <c r="D139" t="s">
        <v>6672</v>
      </c>
      <c r="E139" t="s">
        <v>6673</v>
      </c>
      <c r="F139" t="s">
        <v>6670</v>
      </c>
      <c r="G139" t="s">
        <v>1369</v>
      </c>
      <c r="H139" t="s">
        <v>939</v>
      </c>
      <c r="I139" t="s">
        <v>6674</v>
      </c>
      <c r="J139" t="s">
        <v>6675</v>
      </c>
      <c r="K139" t="s">
        <v>971</v>
      </c>
    </row>
    <row r="140" spans="1:11" x14ac:dyDescent="0.3">
      <c r="A140" t="s">
        <v>6006</v>
      </c>
      <c r="B140" t="s">
        <v>6676</v>
      </c>
      <c r="C140" t="s">
        <v>6677</v>
      </c>
      <c r="E140" t="s">
        <v>6678</v>
      </c>
      <c r="F140" t="s">
        <v>6676</v>
      </c>
      <c r="G140" t="s">
        <v>1369</v>
      </c>
      <c r="H140" t="s">
        <v>4030</v>
      </c>
      <c r="I140" t="s">
        <v>6679</v>
      </c>
      <c r="J140" t="s">
        <v>5992</v>
      </c>
      <c r="K140" t="s">
        <v>6192</v>
      </c>
    </row>
    <row r="141" spans="1:11" x14ac:dyDescent="0.3">
      <c r="A141" t="s">
        <v>6006</v>
      </c>
      <c r="B141" t="s">
        <v>6680</v>
      </c>
      <c r="C141" t="s">
        <v>6681</v>
      </c>
      <c r="D141" t="s">
        <v>6682</v>
      </c>
      <c r="E141" t="s">
        <v>6683</v>
      </c>
      <c r="F141" t="s">
        <v>6680</v>
      </c>
      <c r="G141" t="s">
        <v>1369</v>
      </c>
      <c r="H141" t="s">
        <v>554</v>
      </c>
      <c r="I141" t="s">
        <v>6684</v>
      </c>
      <c r="J141" t="s">
        <v>6685</v>
      </c>
      <c r="K141" t="s">
        <v>6686</v>
      </c>
    </row>
    <row r="142" spans="1:11" x14ac:dyDescent="0.3">
      <c r="A142" t="s">
        <v>6006</v>
      </c>
      <c r="B142" t="s">
        <v>6687</v>
      </c>
      <c r="C142" t="s">
        <v>6688</v>
      </c>
      <c r="E142" t="s">
        <v>6689</v>
      </c>
      <c r="F142" t="s">
        <v>6687</v>
      </c>
      <c r="G142" t="s">
        <v>1369</v>
      </c>
      <c r="H142" t="s">
        <v>1606</v>
      </c>
      <c r="I142" t="s">
        <v>6690</v>
      </c>
      <c r="J142" t="s">
        <v>1445</v>
      </c>
      <c r="K142" t="s">
        <v>1449</v>
      </c>
    </row>
    <row r="143" spans="1:11" x14ac:dyDescent="0.3">
      <c r="A143" t="s">
        <v>6006</v>
      </c>
      <c r="B143" t="s">
        <v>6691</v>
      </c>
      <c r="C143" t="s">
        <v>6692</v>
      </c>
      <c r="E143" t="s">
        <v>6693</v>
      </c>
      <c r="F143" t="s">
        <v>6691</v>
      </c>
      <c r="G143" t="s">
        <v>1369</v>
      </c>
      <c r="H143" t="s">
        <v>2266</v>
      </c>
      <c r="I143" t="s">
        <v>6694</v>
      </c>
      <c r="J143" t="s">
        <v>6695</v>
      </c>
      <c r="K143" t="s">
        <v>6046</v>
      </c>
    </row>
    <row r="144" spans="1:11" x14ac:dyDescent="0.3">
      <c r="A144" t="s">
        <v>6006</v>
      </c>
      <c r="B144" t="s">
        <v>6696</v>
      </c>
      <c r="C144" t="s">
        <v>6697</v>
      </c>
      <c r="D144" t="s">
        <v>6698</v>
      </c>
      <c r="E144" t="s">
        <v>6699</v>
      </c>
      <c r="F144" t="s">
        <v>6696</v>
      </c>
      <c r="G144" t="s">
        <v>1369</v>
      </c>
      <c r="H144" t="s">
        <v>6700</v>
      </c>
      <c r="I144" t="s">
        <v>6701</v>
      </c>
      <c r="J144" t="s">
        <v>6702</v>
      </c>
      <c r="K144" t="s">
        <v>6703</v>
      </c>
    </row>
    <row r="145" spans="1:11" x14ac:dyDescent="0.3">
      <c r="A145" t="s">
        <v>6006</v>
      </c>
      <c r="B145" t="s">
        <v>6704</v>
      </c>
      <c r="C145" t="s">
        <v>6705</v>
      </c>
      <c r="D145" t="s">
        <v>6706</v>
      </c>
      <c r="E145" t="s">
        <v>6707</v>
      </c>
      <c r="F145" t="s">
        <v>6704</v>
      </c>
      <c r="G145" t="s">
        <v>1369</v>
      </c>
      <c r="H145" t="s">
        <v>1705</v>
      </c>
      <c r="I145" t="s">
        <v>6708</v>
      </c>
      <c r="J145" t="s">
        <v>6709</v>
      </c>
      <c r="K145" t="s">
        <v>6710</v>
      </c>
    </row>
    <row r="146" spans="1:11" x14ac:dyDescent="0.3">
      <c r="A146" t="s">
        <v>6006</v>
      </c>
      <c r="B146" t="s">
        <v>6711</v>
      </c>
      <c r="C146" t="s">
        <v>6712</v>
      </c>
      <c r="E146" t="s">
        <v>6713</v>
      </c>
      <c r="F146" t="s">
        <v>6711</v>
      </c>
      <c r="G146" t="s">
        <v>1369</v>
      </c>
      <c r="H146" t="s">
        <v>6356</v>
      </c>
      <c r="I146" t="s">
        <v>6714</v>
      </c>
      <c r="J146" t="s">
        <v>6715</v>
      </c>
      <c r="K146" t="s">
        <v>6085</v>
      </c>
    </row>
    <row r="147" spans="1:11" x14ac:dyDescent="0.3">
      <c r="A147" t="s">
        <v>6006</v>
      </c>
      <c r="B147" t="s">
        <v>6716</v>
      </c>
      <c r="C147" t="s">
        <v>6717</v>
      </c>
      <c r="D147" t="s">
        <v>6718</v>
      </c>
      <c r="E147" t="s">
        <v>6719</v>
      </c>
      <c r="F147" t="s">
        <v>6716</v>
      </c>
      <c r="G147" t="s">
        <v>1369</v>
      </c>
      <c r="H147" t="s">
        <v>2686</v>
      </c>
      <c r="I147" t="s">
        <v>6720</v>
      </c>
      <c r="J147" t="s">
        <v>6721</v>
      </c>
      <c r="K147" t="s">
        <v>6234</v>
      </c>
    </row>
    <row r="148" spans="1:11" x14ac:dyDescent="0.3">
      <c r="A148" t="s">
        <v>6006</v>
      </c>
      <c r="B148" t="s">
        <v>6722</v>
      </c>
      <c r="C148" t="s">
        <v>6723</v>
      </c>
      <c r="D148" t="s">
        <v>6724</v>
      </c>
      <c r="E148" t="s">
        <v>6725</v>
      </c>
      <c r="F148" t="s">
        <v>6722</v>
      </c>
      <c r="G148" t="s">
        <v>1369</v>
      </c>
      <c r="H148" t="s">
        <v>105</v>
      </c>
      <c r="I148" t="s">
        <v>6726</v>
      </c>
      <c r="J148" t="s">
        <v>6727</v>
      </c>
      <c r="K148" t="s">
        <v>6422</v>
      </c>
    </row>
    <row r="149" spans="1:11" x14ac:dyDescent="0.3">
      <c r="A149" t="s">
        <v>6006</v>
      </c>
      <c r="B149" t="s">
        <v>6728</v>
      </c>
      <c r="C149" t="s">
        <v>6729</v>
      </c>
      <c r="D149" t="s">
        <v>6730</v>
      </c>
      <c r="E149" t="s">
        <v>6731</v>
      </c>
      <c r="F149" t="s">
        <v>6728</v>
      </c>
      <c r="G149" t="s">
        <v>1369</v>
      </c>
      <c r="H149" t="s">
        <v>2900</v>
      </c>
      <c r="I149" t="s">
        <v>6732</v>
      </c>
      <c r="J149" t="s">
        <v>6733</v>
      </c>
      <c r="K149" t="s">
        <v>6734</v>
      </c>
    </row>
    <row r="150" spans="1:11" x14ac:dyDescent="0.3">
      <c r="A150" t="s">
        <v>6006</v>
      </c>
      <c r="B150" t="s">
        <v>6735</v>
      </c>
      <c r="C150" t="s">
        <v>6736</v>
      </c>
      <c r="D150" t="s">
        <v>6737</v>
      </c>
      <c r="E150" t="s">
        <v>6738</v>
      </c>
      <c r="F150" t="s">
        <v>6735</v>
      </c>
      <c r="G150" t="s">
        <v>1369</v>
      </c>
      <c r="H150" t="s">
        <v>129</v>
      </c>
      <c r="I150" t="s">
        <v>6739</v>
      </c>
      <c r="J150" t="s">
        <v>6740</v>
      </c>
      <c r="K150" t="s">
        <v>4421</v>
      </c>
    </row>
    <row r="151" spans="1:11" x14ac:dyDescent="0.3">
      <c r="A151" t="s">
        <v>6006</v>
      </c>
      <c r="B151" t="s">
        <v>6741</v>
      </c>
      <c r="C151" t="s">
        <v>6742</v>
      </c>
      <c r="D151" t="s">
        <v>6743</v>
      </c>
      <c r="E151" t="s">
        <v>6744</v>
      </c>
      <c r="F151" t="s">
        <v>6741</v>
      </c>
      <c r="G151" t="s">
        <v>1369</v>
      </c>
      <c r="H151" t="s">
        <v>377</v>
      </c>
      <c r="I151" t="s">
        <v>6745</v>
      </c>
      <c r="J151" t="s">
        <v>4462</v>
      </c>
      <c r="K151" t="s">
        <v>5985</v>
      </c>
    </row>
    <row r="152" spans="1:11" x14ac:dyDescent="0.3">
      <c r="A152" t="s">
        <v>6006</v>
      </c>
      <c r="B152" t="s">
        <v>6746</v>
      </c>
      <c r="C152" t="s">
        <v>6747</v>
      </c>
      <c r="D152" t="s">
        <v>6748</v>
      </c>
      <c r="E152" t="s">
        <v>6749</v>
      </c>
      <c r="F152" t="s">
        <v>6746</v>
      </c>
      <c r="G152" t="s">
        <v>1369</v>
      </c>
      <c r="H152" t="s">
        <v>1414</v>
      </c>
      <c r="I152" t="s">
        <v>6750</v>
      </c>
      <c r="J152" t="s">
        <v>6751</v>
      </c>
      <c r="K152" t="s">
        <v>6752</v>
      </c>
    </row>
    <row r="153" spans="1:11" x14ac:dyDescent="0.3">
      <c r="A153" t="s">
        <v>6006</v>
      </c>
      <c r="B153" t="s">
        <v>6753</v>
      </c>
      <c r="C153" t="s">
        <v>6754</v>
      </c>
      <c r="D153" t="s">
        <v>6755</v>
      </c>
      <c r="E153" t="s">
        <v>6756</v>
      </c>
      <c r="F153" t="s">
        <v>6753</v>
      </c>
      <c r="G153" t="s">
        <v>1369</v>
      </c>
      <c r="H153" t="s">
        <v>369</v>
      </c>
      <c r="I153" t="s">
        <v>6757</v>
      </c>
      <c r="J153" t="s">
        <v>6758</v>
      </c>
      <c r="K153" t="s">
        <v>6759</v>
      </c>
    </row>
    <row r="154" spans="1:11" x14ac:dyDescent="0.3">
      <c r="A154" t="s">
        <v>6006</v>
      </c>
      <c r="B154" t="s">
        <v>6760</v>
      </c>
      <c r="C154" t="s">
        <v>6761</v>
      </c>
      <c r="D154" t="s">
        <v>6762</v>
      </c>
      <c r="E154" t="s">
        <v>6763</v>
      </c>
      <c r="F154" t="s">
        <v>6760</v>
      </c>
      <c r="G154" t="s">
        <v>1369</v>
      </c>
      <c r="H154" t="s">
        <v>3153</v>
      </c>
      <c r="I154" t="s">
        <v>6764</v>
      </c>
      <c r="J154" t="s">
        <v>6765</v>
      </c>
      <c r="K154" t="s">
        <v>6766</v>
      </c>
    </row>
    <row r="155" spans="1:11" x14ac:dyDescent="0.3">
      <c r="A155" t="s">
        <v>6006</v>
      </c>
      <c r="B155" t="s">
        <v>6767</v>
      </c>
      <c r="C155" t="s">
        <v>6768</v>
      </c>
      <c r="D155" t="s">
        <v>6769</v>
      </c>
      <c r="E155" t="s">
        <v>6770</v>
      </c>
      <c r="F155" t="s">
        <v>6767</v>
      </c>
      <c r="G155" t="s">
        <v>1369</v>
      </c>
      <c r="H155" t="s">
        <v>25</v>
      </c>
      <c r="I155" t="s">
        <v>6771</v>
      </c>
      <c r="J155" t="s">
        <v>6772</v>
      </c>
      <c r="K155" t="s">
        <v>748</v>
      </c>
    </row>
    <row r="156" spans="1:11" x14ac:dyDescent="0.3">
      <c r="A156" t="s">
        <v>6006</v>
      </c>
      <c r="B156" t="s">
        <v>6773</v>
      </c>
      <c r="C156" t="s">
        <v>6774</v>
      </c>
      <c r="D156" t="s">
        <v>6775</v>
      </c>
      <c r="E156" t="s">
        <v>6776</v>
      </c>
      <c r="F156" t="s">
        <v>6773</v>
      </c>
      <c r="G156" t="s">
        <v>1369</v>
      </c>
      <c r="H156" t="s">
        <v>745</v>
      </c>
      <c r="I156" t="s">
        <v>6777</v>
      </c>
      <c r="J156" t="s">
        <v>6778</v>
      </c>
      <c r="K156" t="s">
        <v>1311</v>
      </c>
    </row>
    <row r="157" spans="1:11" x14ac:dyDescent="0.3">
      <c r="A157" t="s">
        <v>6006</v>
      </c>
      <c r="B157" t="s">
        <v>6779</v>
      </c>
      <c r="C157" t="s">
        <v>6780</v>
      </c>
      <c r="D157" t="s">
        <v>6781</v>
      </c>
      <c r="E157" t="s">
        <v>6782</v>
      </c>
      <c r="F157" t="s">
        <v>6779</v>
      </c>
      <c r="G157" t="s">
        <v>1369</v>
      </c>
      <c r="H157" t="s">
        <v>2536</v>
      </c>
      <c r="I157" t="s">
        <v>6783</v>
      </c>
      <c r="J157" t="s">
        <v>6784</v>
      </c>
      <c r="K157" t="s">
        <v>748</v>
      </c>
    </row>
    <row r="158" spans="1:11" x14ac:dyDescent="0.3">
      <c r="A158" t="s">
        <v>6006</v>
      </c>
      <c r="B158" t="s">
        <v>6785</v>
      </c>
      <c r="C158" t="s">
        <v>6786</v>
      </c>
      <c r="D158" t="s">
        <v>6787</v>
      </c>
      <c r="E158" t="s">
        <v>6788</v>
      </c>
      <c r="F158" t="s">
        <v>6785</v>
      </c>
      <c r="G158" t="s">
        <v>1369</v>
      </c>
      <c r="H158" t="s">
        <v>601</v>
      </c>
      <c r="I158" t="s">
        <v>6789</v>
      </c>
      <c r="J158" t="s">
        <v>6790</v>
      </c>
      <c r="K158" t="s">
        <v>6791</v>
      </c>
    </row>
    <row r="159" spans="1:11" x14ac:dyDescent="0.3">
      <c r="A159" t="s">
        <v>6006</v>
      </c>
      <c r="B159" t="s">
        <v>6792</v>
      </c>
      <c r="C159" t="s">
        <v>6793</v>
      </c>
      <c r="D159" t="s">
        <v>6794</v>
      </c>
      <c r="E159" t="s">
        <v>6795</v>
      </c>
      <c r="F159" t="s">
        <v>6792</v>
      </c>
      <c r="G159" t="s">
        <v>1369</v>
      </c>
      <c r="H159" t="s">
        <v>6796</v>
      </c>
      <c r="I159" t="s">
        <v>6797</v>
      </c>
      <c r="J159" t="s">
        <v>4325</v>
      </c>
      <c r="K159" t="s">
        <v>6798</v>
      </c>
    </row>
    <row r="160" spans="1:11" x14ac:dyDescent="0.3">
      <c r="A160" t="s">
        <v>6006</v>
      </c>
      <c r="B160" t="s">
        <v>6799</v>
      </c>
      <c r="C160" t="s">
        <v>6800</v>
      </c>
      <c r="D160" t="s">
        <v>6801</v>
      </c>
      <c r="E160" t="s">
        <v>6802</v>
      </c>
      <c r="F160" t="s">
        <v>6799</v>
      </c>
      <c r="G160" t="s">
        <v>1369</v>
      </c>
      <c r="H160" t="s">
        <v>3153</v>
      </c>
      <c r="I160" t="s">
        <v>6803</v>
      </c>
      <c r="J160" t="s">
        <v>6057</v>
      </c>
      <c r="K160" t="s">
        <v>6085</v>
      </c>
    </row>
    <row r="161" spans="1:11" x14ac:dyDescent="0.3">
      <c r="A161" t="s">
        <v>6006</v>
      </c>
      <c r="B161" t="s">
        <v>6804</v>
      </c>
      <c r="C161" t="s">
        <v>6805</v>
      </c>
      <c r="D161" t="s">
        <v>6806</v>
      </c>
      <c r="E161" t="s">
        <v>6807</v>
      </c>
      <c r="F161" t="s">
        <v>6804</v>
      </c>
      <c r="G161" t="s">
        <v>1369</v>
      </c>
      <c r="H161" t="s">
        <v>2029</v>
      </c>
      <c r="I161" t="s">
        <v>6808</v>
      </c>
      <c r="J161" t="s">
        <v>6809</v>
      </c>
      <c r="K161" t="s">
        <v>6217</v>
      </c>
    </row>
    <row r="162" spans="1:11" x14ac:dyDescent="0.3">
      <c r="A162" t="s">
        <v>6006</v>
      </c>
      <c r="B162" t="s">
        <v>6810</v>
      </c>
      <c r="C162" t="s">
        <v>6811</v>
      </c>
      <c r="D162" t="s">
        <v>6812</v>
      </c>
      <c r="E162" t="s">
        <v>6813</v>
      </c>
      <c r="F162" t="s">
        <v>6810</v>
      </c>
      <c r="G162" t="s">
        <v>1369</v>
      </c>
      <c r="H162" t="s">
        <v>230</v>
      </c>
      <c r="I162" t="s">
        <v>6814</v>
      </c>
      <c r="J162" t="s">
        <v>6815</v>
      </c>
      <c r="K162" t="s">
        <v>4441</v>
      </c>
    </row>
    <row r="163" spans="1:11" x14ac:dyDescent="0.3">
      <c r="A163" t="s">
        <v>6006</v>
      </c>
      <c r="B163" t="s">
        <v>6816</v>
      </c>
      <c r="C163" t="s">
        <v>6817</v>
      </c>
      <c r="D163" t="s">
        <v>6818</v>
      </c>
      <c r="E163" t="s">
        <v>6819</v>
      </c>
      <c r="F163" t="s">
        <v>6816</v>
      </c>
      <c r="G163" t="s">
        <v>1369</v>
      </c>
      <c r="H163" t="s">
        <v>1168</v>
      </c>
      <c r="I163" t="s">
        <v>6820</v>
      </c>
      <c r="J163" t="s">
        <v>2401</v>
      </c>
      <c r="K163" t="s">
        <v>6442</v>
      </c>
    </row>
    <row r="164" spans="1:11" x14ac:dyDescent="0.3">
      <c r="A164" t="s">
        <v>6006</v>
      </c>
      <c r="B164" t="s">
        <v>6821</v>
      </c>
      <c r="C164" t="s">
        <v>6822</v>
      </c>
      <c r="D164" t="s">
        <v>6823</v>
      </c>
      <c r="E164" t="s">
        <v>6824</v>
      </c>
      <c r="F164" t="s">
        <v>6821</v>
      </c>
      <c r="G164" t="s">
        <v>1369</v>
      </c>
      <c r="H164" t="s">
        <v>17</v>
      </c>
      <c r="I164" t="s">
        <v>6825</v>
      </c>
      <c r="J164" t="s">
        <v>6826</v>
      </c>
      <c r="K164" t="s">
        <v>6827</v>
      </c>
    </row>
    <row r="165" spans="1:11" x14ac:dyDescent="0.3">
      <c r="A165" t="s">
        <v>6006</v>
      </c>
      <c r="B165" t="s">
        <v>6828</v>
      </c>
      <c r="C165" t="s">
        <v>6829</v>
      </c>
      <c r="D165" t="s">
        <v>6830</v>
      </c>
      <c r="E165" t="s">
        <v>6831</v>
      </c>
      <c r="F165" t="s">
        <v>6828</v>
      </c>
      <c r="G165" t="s">
        <v>1369</v>
      </c>
      <c r="H165" t="s">
        <v>17</v>
      </c>
      <c r="I165" t="s">
        <v>6832</v>
      </c>
      <c r="J165" t="s">
        <v>178</v>
      </c>
      <c r="K165" t="s">
        <v>6402</v>
      </c>
    </row>
    <row r="166" spans="1:11" x14ac:dyDescent="0.3">
      <c r="A166" t="s">
        <v>6006</v>
      </c>
      <c r="B166" t="s">
        <v>6833</v>
      </c>
      <c r="C166" t="s">
        <v>6834</v>
      </c>
      <c r="D166" t="s">
        <v>6835</v>
      </c>
      <c r="E166" t="s">
        <v>6836</v>
      </c>
      <c r="F166" t="s">
        <v>6833</v>
      </c>
      <c r="G166" t="s">
        <v>1369</v>
      </c>
      <c r="H166" t="s">
        <v>2167</v>
      </c>
      <c r="I166" t="s">
        <v>6837</v>
      </c>
      <c r="J166" t="s">
        <v>6838</v>
      </c>
      <c r="K166" t="s">
        <v>6839</v>
      </c>
    </row>
    <row r="167" spans="1:11" x14ac:dyDescent="0.3">
      <c r="A167" t="s">
        <v>6006</v>
      </c>
      <c r="B167" t="s">
        <v>6840</v>
      </c>
      <c r="C167" t="s">
        <v>6841</v>
      </c>
      <c r="D167" t="s">
        <v>6842</v>
      </c>
      <c r="E167" t="s">
        <v>6843</v>
      </c>
      <c r="F167" t="s">
        <v>6840</v>
      </c>
      <c r="G167" t="s">
        <v>1369</v>
      </c>
      <c r="H167" t="s">
        <v>361</v>
      </c>
      <c r="I167" t="s">
        <v>6844</v>
      </c>
      <c r="J167" t="s">
        <v>6845</v>
      </c>
      <c r="K167" t="s">
        <v>1324</v>
      </c>
    </row>
    <row r="168" spans="1:11" x14ac:dyDescent="0.3">
      <c r="A168" t="s">
        <v>6006</v>
      </c>
      <c r="B168" t="s">
        <v>6846</v>
      </c>
      <c r="C168" t="s">
        <v>6847</v>
      </c>
      <c r="D168" t="s">
        <v>6848</v>
      </c>
      <c r="E168" t="s">
        <v>6849</v>
      </c>
      <c r="F168" t="s">
        <v>6846</v>
      </c>
      <c r="G168" t="s">
        <v>1369</v>
      </c>
      <c r="H168" t="s">
        <v>49</v>
      </c>
      <c r="I168" t="s">
        <v>6850</v>
      </c>
      <c r="J168" t="s">
        <v>6851</v>
      </c>
      <c r="K168" t="s">
        <v>5467</v>
      </c>
    </row>
    <row r="169" spans="1:11" x14ac:dyDescent="0.3">
      <c r="A169" t="s">
        <v>6006</v>
      </c>
      <c r="B169" t="s">
        <v>6852</v>
      </c>
      <c r="C169" t="s">
        <v>6853</v>
      </c>
      <c r="D169" t="s">
        <v>6854</v>
      </c>
      <c r="E169" t="s">
        <v>6855</v>
      </c>
      <c r="F169" t="s">
        <v>6852</v>
      </c>
      <c r="G169" t="s">
        <v>1369</v>
      </c>
      <c r="H169" t="s">
        <v>3006</v>
      </c>
      <c r="I169" t="s">
        <v>6856</v>
      </c>
      <c r="J169" t="s">
        <v>6857</v>
      </c>
      <c r="K169" t="s">
        <v>6858</v>
      </c>
    </row>
    <row r="170" spans="1:11" x14ac:dyDescent="0.3">
      <c r="A170" t="s">
        <v>6006</v>
      </c>
      <c r="B170" t="s">
        <v>6859</v>
      </c>
      <c r="C170" t="s">
        <v>6860</v>
      </c>
      <c r="D170" t="s">
        <v>6861</v>
      </c>
      <c r="E170" t="s">
        <v>6862</v>
      </c>
      <c r="F170" t="s">
        <v>6859</v>
      </c>
      <c r="G170" t="s">
        <v>1369</v>
      </c>
      <c r="H170" t="s">
        <v>1092</v>
      </c>
      <c r="I170" t="s">
        <v>6863</v>
      </c>
      <c r="J170" t="s">
        <v>6864</v>
      </c>
      <c r="K170" t="s">
        <v>6078</v>
      </c>
    </row>
    <row r="171" spans="1:11" x14ac:dyDescent="0.3">
      <c r="A171" t="s">
        <v>6006</v>
      </c>
      <c r="B171" t="s">
        <v>6865</v>
      </c>
      <c r="C171" t="s">
        <v>6866</v>
      </c>
      <c r="D171" t="s">
        <v>6867</v>
      </c>
      <c r="E171" t="s">
        <v>6868</v>
      </c>
      <c r="F171" t="s">
        <v>6865</v>
      </c>
      <c r="G171" t="s">
        <v>1369</v>
      </c>
      <c r="H171" t="s">
        <v>191</v>
      </c>
      <c r="I171" t="s">
        <v>6869</v>
      </c>
      <c r="J171" t="s">
        <v>6870</v>
      </c>
      <c r="K171" t="s">
        <v>1445</v>
      </c>
    </row>
    <row r="172" spans="1:11" x14ac:dyDescent="0.3">
      <c r="A172" t="s">
        <v>6006</v>
      </c>
      <c r="B172" t="s">
        <v>6871</v>
      </c>
      <c r="C172" t="s">
        <v>6872</v>
      </c>
      <c r="D172" t="s">
        <v>6873</v>
      </c>
      <c r="E172" t="s">
        <v>6874</v>
      </c>
      <c r="F172" t="s">
        <v>6871</v>
      </c>
      <c r="G172" t="s">
        <v>1369</v>
      </c>
      <c r="H172" t="s">
        <v>385</v>
      </c>
      <c r="I172" t="s">
        <v>6875</v>
      </c>
      <c r="J172" t="s">
        <v>6876</v>
      </c>
      <c r="K172" t="s">
        <v>6877</v>
      </c>
    </row>
    <row r="173" spans="1:11" x14ac:dyDescent="0.3">
      <c r="A173" t="s">
        <v>6006</v>
      </c>
      <c r="B173" t="s">
        <v>6878</v>
      </c>
      <c r="C173" t="s">
        <v>6879</v>
      </c>
      <c r="D173" t="s">
        <v>6880</v>
      </c>
      <c r="E173" t="s">
        <v>6881</v>
      </c>
      <c r="F173" t="s">
        <v>6878</v>
      </c>
      <c r="G173" t="s">
        <v>1369</v>
      </c>
      <c r="H173" t="s">
        <v>4880</v>
      </c>
      <c r="I173" t="s">
        <v>6882</v>
      </c>
      <c r="J173" t="s">
        <v>6883</v>
      </c>
      <c r="K173" t="s">
        <v>6884</v>
      </c>
    </row>
    <row r="174" spans="1:11" x14ac:dyDescent="0.3">
      <c r="A174" t="s">
        <v>6006</v>
      </c>
      <c r="B174" t="s">
        <v>6885</v>
      </c>
      <c r="C174" t="s">
        <v>6886</v>
      </c>
      <c r="D174" t="s">
        <v>6887</v>
      </c>
      <c r="E174" t="s">
        <v>6888</v>
      </c>
      <c r="F174" t="s">
        <v>6885</v>
      </c>
      <c r="G174" t="s">
        <v>4174</v>
      </c>
      <c r="H174" t="s">
        <v>1040</v>
      </c>
      <c r="I174" t="s">
        <v>6889</v>
      </c>
      <c r="J174" t="s">
        <v>6890</v>
      </c>
      <c r="K174" t="s">
        <v>6172</v>
      </c>
    </row>
    <row r="175" spans="1:11" x14ac:dyDescent="0.3">
      <c r="A175" t="s">
        <v>6006</v>
      </c>
      <c r="B175" t="s">
        <v>6891</v>
      </c>
      <c r="C175" t="s">
        <v>6892</v>
      </c>
      <c r="D175" t="s">
        <v>6893</v>
      </c>
      <c r="E175" t="s">
        <v>6894</v>
      </c>
      <c r="F175" t="s">
        <v>6891</v>
      </c>
      <c r="G175" t="s">
        <v>1369</v>
      </c>
      <c r="H175" t="s">
        <v>2900</v>
      </c>
      <c r="I175" t="s">
        <v>6895</v>
      </c>
      <c r="J175" t="s">
        <v>6896</v>
      </c>
      <c r="K175" t="s">
        <v>60</v>
      </c>
    </row>
    <row r="176" spans="1:11" x14ac:dyDescent="0.3">
      <c r="A176" t="s">
        <v>6006</v>
      </c>
      <c r="B176" t="s">
        <v>6897</v>
      </c>
      <c r="C176" t="s">
        <v>6898</v>
      </c>
      <c r="D176" t="s">
        <v>6899</v>
      </c>
      <c r="E176" t="s">
        <v>6900</v>
      </c>
      <c r="F176" t="s">
        <v>6897</v>
      </c>
      <c r="G176" t="s">
        <v>1369</v>
      </c>
      <c r="H176" t="s">
        <v>1584</v>
      </c>
      <c r="I176" t="s">
        <v>6901</v>
      </c>
      <c r="J176" t="s">
        <v>6902</v>
      </c>
      <c r="K176" t="s">
        <v>6903</v>
      </c>
    </row>
    <row r="177" spans="1:11" x14ac:dyDescent="0.3">
      <c r="A177" t="s">
        <v>6006</v>
      </c>
      <c r="B177" t="s">
        <v>6904</v>
      </c>
      <c r="C177" t="s">
        <v>6905</v>
      </c>
      <c r="D177" t="s">
        <v>6906</v>
      </c>
      <c r="E177" t="s">
        <v>6907</v>
      </c>
      <c r="F177" t="s">
        <v>6904</v>
      </c>
      <c r="G177" t="s">
        <v>4174</v>
      </c>
      <c r="H177" t="s">
        <v>780</v>
      </c>
      <c r="I177" t="s">
        <v>6908</v>
      </c>
      <c r="J177" t="s">
        <v>6909</v>
      </c>
      <c r="K177" t="s">
        <v>6910</v>
      </c>
    </row>
    <row r="178" spans="1:11" x14ac:dyDescent="0.3">
      <c r="A178" t="s">
        <v>6006</v>
      </c>
      <c r="B178" t="s">
        <v>6911</v>
      </c>
      <c r="C178" t="s">
        <v>6912</v>
      </c>
      <c r="D178" t="s">
        <v>6913</v>
      </c>
      <c r="E178" t="s">
        <v>6914</v>
      </c>
      <c r="F178" t="s">
        <v>6911</v>
      </c>
      <c r="G178" t="s">
        <v>1369</v>
      </c>
      <c r="H178" t="s">
        <v>538</v>
      </c>
      <c r="I178" t="s">
        <v>6915</v>
      </c>
      <c r="J178" t="s">
        <v>6916</v>
      </c>
      <c r="K178" t="s">
        <v>6917</v>
      </c>
    </row>
    <row r="179" spans="1:11" x14ac:dyDescent="0.3">
      <c r="A179" t="s">
        <v>6006</v>
      </c>
      <c r="B179" t="s">
        <v>6918</v>
      </c>
      <c r="C179" t="s">
        <v>6919</v>
      </c>
      <c r="D179" t="s">
        <v>6920</v>
      </c>
      <c r="E179" t="s">
        <v>6921</v>
      </c>
      <c r="F179" t="s">
        <v>6918</v>
      </c>
      <c r="G179" t="s">
        <v>4174</v>
      </c>
      <c r="H179" t="s">
        <v>924</v>
      </c>
      <c r="I179" t="s">
        <v>6922</v>
      </c>
      <c r="J179" t="s">
        <v>1380</v>
      </c>
      <c r="K179" t="s">
        <v>6032</v>
      </c>
    </row>
    <row r="180" spans="1:11" x14ac:dyDescent="0.3">
      <c r="A180" t="s">
        <v>6006</v>
      </c>
      <c r="B180" t="s">
        <v>6923</v>
      </c>
      <c r="C180" t="s">
        <v>6924</v>
      </c>
      <c r="D180" t="s">
        <v>6925</v>
      </c>
      <c r="E180" t="s">
        <v>6926</v>
      </c>
      <c r="F180" t="s">
        <v>6923</v>
      </c>
      <c r="G180" t="s">
        <v>4174</v>
      </c>
      <c r="H180" t="s">
        <v>2701</v>
      </c>
      <c r="I180" t="s">
        <v>6927</v>
      </c>
      <c r="J180" t="s">
        <v>280</v>
      </c>
      <c r="K180" t="s">
        <v>6798</v>
      </c>
    </row>
    <row r="181" spans="1:11" x14ac:dyDescent="0.3">
      <c r="A181" t="s">
        <v>6006</v>
      </c>
      <c r="B181" t="s">
        <v>6928</v>
      </c>
      <c r="C181" t="s">
        <v>6929</v>
      </c>
      <c r="D181" t="s">
        <v>6930</v>
      </c>
      <c r="E181" t="s">
        <v>6931</v>
      </c>
      <c r="F181" t="s">
        <v>6928</v>
      </c>
      <c r="G181" t="s">
        <v>4174</v>
      </c>
      <c r="H181" t="s">
        <v>25</v>
      </c>
      <c r="I181" t="s">
        <v>6932</v>
      </c>
      <c r="J181" t="s">
        <v>6933</v>
      </c>
      <c r="K181" t="s">
        <v>6934</v>
      </c>
    </row>
    <row r="182" spans="1:11" x14ac:dyDescent="0.3">
      <c r="A182" t="s">
        <v>6006</v>
      </c>
      <c r="B182" t="s">
        <v>6935</v>
      </c>
      <c r="C182" t="s">
        <v>6936</v>
      </c>
      <c r="D182" t="s">
        <v>6937</v>
      </c>
      <c r="E182" t="s">
        <v>6938</v>
      </c>
      <c r="F182" t="s">
        <v>6935</v>
      </c>
      <c r="G182" t="s">
        <v>4174</v>
      </c>
      <c r="H182" t="s">
        <v>2029</v>
      </c>
      <c r="I182" t="s">
        <v>6939</v>
      </c>
      <c r="J182" t="s">
        <v>6940</v>
      </c>
      <c r="K182" t="s">
        <v>6941</v>
      </c>
    </row>
    <row r="183" spans="1:11" x14ac:dyDescent="0.3">
      <c r="A183" t="s">
        <v>6006</v>
      </c>
      <c r="B183" t="s">
        <v>6942</v>
      </c>
      <c r="C183" t="s">
        <v>6943</v>
      </c>
      <c r="D183" t="s">
        <v>6944</v>
      </c>
      <c r="E183" t="s">
        <v>6945</v>
      </c>
      <c r="F183" t="s">
        <v>6942</v>
      </c>
      <c r="G183" t="s">
        <v>4174</v>
      </c>
      <c r="H183" t="s">
        <v>530</v>
      </c>
      <c r="I183" t="s">
        <v>6946</v>
      </c>
      <c r="J183" t="s">
        <v>6947</v>
      </c>
      <c r="K183" t="s">
        <v>6496</v>
      </c>
    </row>
    <row r="184" spans="1:11" x14ac:dyDescent="0.3">
      <c r="A184" t="s">
        <v>6006</v>
      </c>
      <c r="B184" t="s">
        <v>6948</v>
      </c>
      <c r="C184" t="s">
        <v>6949</v>
      </c>
      <c r="D184" t="s">
        <v>6950</v>
      </c>
      <c r="E184" t="s">
        <v>6951</v>
      </c>
      <c r="F184" t="s">
        <v>6948</v>
      </c>
      <c r="G184" t="s">
        <v>4174</v>
      </c>
      <c r="H184" t="s">
        <v>2686</v>
      </c>
      <c r="I184" t="s">
        <v>6952</v>
      </c>
      <c r="J184" t="s">
        <v>6953</v>
      </c>
      <c r="K184" t="s">
        <v>1207</v>
      </c>
    </row>
    <row r="185" spans="1:11" x14ac:dyDescent="0.3">
      <c r="A185" t="s">
        <v>6006</v>
      </c>
      <c r="B185" t="s">
        <v>6954</v>
      </c>
      <c r="C185" t="s">
        <v>6955</v>
      </c>
      <c r="D185" t="s">
        <v>6956</v>
      </c>
      <c r="E185" t="s">
        <v>6957</v>
      </c>
      <c r="F185" t="s">
        <v>6954</v>
      </c>
      <c r="G185" t="s">
        <v>4174</v>
      </c>
      <c r="H185" t="s">
        <v>2029</v>
      </c>
      <c r="I185" t="s">
        <v>6958</v>
      </c>
      <c r="J185" t="s">
        <v>6959</v>
      </c>
      <c r="K185" t="s">
        <v>6960</v>
      </c>
    </row>
    <row r="186" spans="1:11" x14ac:dyDescent="0.3">
      <c r="A186" t="s">
        <v>6006</v>
      </c>
      <c r="B186" t="s">
        <v>6961</v>
      </c>
      <c r="C186" t="s">
        <v>6962</v>
      </c>
      <c r="D186" t="s">
        <v>6963</v>
      </c>
      <c r="E186" t="s">
        <v>6964</v>
      </c>
      <c r="F186" t="s">
        <v>6961</v>
      </c>
      <c r="G186" t="s">
        <v>4174</v>
      </c>
      <c r="H186" t="s">
        <v>2259</v>
      </c>
      <c r="I186" t="s">
        <v>6965</v>
      </c>
      <c r="J186" t="s">
        <v>6966</v>
      </c>
      <c r="K186" t="s">
        <v>1775</v>
      </c>
    </row>
    <row r="187" spans="1:11" x14ac:dyDescent="0.3">
      <c r="A187" t="s">
        <v>6006</v>
      </c>
      <c r="B187" t="s">
        <v>6967</v>
      </c>
      <c r="C187" t="s">
        <v>6968</v>
      </c>
      <c r="D187" t="s">
        <v>6969</v>
      </c>
      <c r="E187" t="s">
        <v>6970</v>
      </c>
      <c r="F187" t="s">
        <v>6967</v>
      </c>
      <c r="G187" t="s">
        <v>4174</v>
      </c>
      <c r="H187" t="s">
        <v>530</v>
      </c>
      <c r="I187" t="s">
        <v>6971</v>
      </c>
      <c r="J187" t="s">
        <v>6972</v>
      </c>
      <c r="K187" t="s">
        <v>6973</v>
      </c>
    </row>
    <row r="188" spans="1:11" x14ac:dyDescent="0.3">
      <c r="A188" t="s">
        <v>6006</v>
      </c>
      <c r="B188" t="s">
        <v>6974</v>
      </c>
      <c r="C188" t="s">
        <v>6975</v>
      </c>
      <c r="D188" t="s">
        <v>6976</v>
      </c>
      <c r="E188" t="s">
        <v>6977</v>
      </c>
      <c r="F188" t="s">
        <v>6974</v>
      </c>
      <c r="G188" t="s">
        <v>4174</v>
      </c>
      <c r="H188" t="s">
        <v>6978</v>
      </c>
      <c r="I188" t="s">
        <v>6979</v>
      </c>
      <c r="J188" t="s">
        <v>6980</v>
      </c>
      <c r="K188" t="s">
        <v>6032</v>
      </c>
    </row>
    <row r="189" spans="1:11" x14ac:dyDescent="0.3">
      <c r="A189" t="s">
        <v>6006</v>
      </c>
      <c r="B189" t="s">
        <v>6981</v>
      </c>
      <c r="C189" t="s">
        <v>6982</v>
      </c>
      <c r="D189" t="s">
        <v>6983</v>
      </c>
      <c r="E189" t="s">
        <v>6984</v>
      </c>
      <c r="F189" t="s">
        <v>6981</v>
      </c>
      <c r="G189" t="s">
        <v>4174</v>
      </c>
      <c r="H189" t="s">
        <v>609</v>
      </c>
      <c r="I189" t="s">
        <v>6985</v>
      </c>
      <c r="J189" t="s">
        <v>6986</v>
      </c>
      <c r="K189" t="s">
        <v>873</v>
      </c>
    </row>
    <row r="190" spans="1:11" x14ac:dyDescent="0.3">
      <c r="A190" t="s">
        <v>6006</v>
      </c>
      <c r="B190" t="s">
        <v>6987</v>
      </c>
      <c r="C190" t="s">
        <v>6988</v>
      </c>
      <c r="D190" t="s">
        <v>6989</v>
      </c>
      <c r="E190" t="s">
        <v>6990</v>
      </c>
      <c r="F190" t="s">
        <v>6987</v>
      </c>
      <c r="G190" t="s">
        <v>4174</v>
      </c>
      <c r="H190" t="s">
        <v>6991</v>
      </c>
      <c r="I190" t="s">
        <v>6992</v>
      </c>
      <c r="J190" t="s">
        <v>6993</v>
      </c>
      <c r="K190" t="s">
        <v>5521</v>
      </c>
    </row>
    <row r="191" spans="1:11" x14ac:dyDescent="0.3">
      <c r="A191" t="s">
        <v>6006</v>
      </c>
      <c r="B191" t="s">
        <v>6994</v>
      </c>
      <c r="C191" t="s">
        <v>6995</v>
      </c>
      <c r="D191" t="s">
        <v>6996</v>
      </c>
      <c r="E191" t="s">
        <v>6997</v>
      </c>
      <c r="F191" t="s">
        <v>6994</v>
      </c>
      <c r="G191" t="s">
        <v>4174</v>
      </c>
      <c r="H191" t="s">
        <v>353</v>
      </c>
      <c r="I191" t="s">
        <v>6998</v>
      </c>
      <c r="J191" t="s">
        <v>4757</v>
      </c>
      <c r="K191" t="s">
        <v>6591</v>
      </c>
    </row>
    <row r="192" spans="1:11" x14ac:dyDescent="0.3">
      <c r="A192" t="s">
        <v>6006</v>
      </c>
      <c r="B192" t="s">
        <v>6999</v>
      </c>
      <c r="C192" t="s">
        <v>7000</v>
      </c>
      <c r="D192" t="s">
        <v>7001</v>
      </c>
      <c r="E192" t="s">
        <v>7002</v>
      </c>
      <c r="F192" t="s">
        <v>6999</v>
      </c>
      <c r="G192" t="s">
        <v>4174</v>
      </c>
      <c r="H192" t="s">
        <v>113</v>
      </c>
      <c r="I192" t="s">
        <v>7003</v>
      </c>
      <c r="J192" t="s">
        <v>7004</v>
      </c>
      <c r="K192" t="s">
        <v>671</v>
      </c>
    </row>
    <row r="193" spans="1:11" x14ac:dyDescent="0.3">
      <c r="A193" t="s">
        <v>6006</v>
      </c>
      <c r="B193" t="s">
        <v>7005</v>
      </c>
      <c r="C193" t="s">
        <v>7006</v>
      </c>
      <c r="D193" t="s">
        <v>793</v>
      </c>
      <c r="E193" t="s">
        <v>7007</v>
      </c>
      <c r="F193" t="s">
        <v>7005</v>
      </c>
      <c r="G193" t="s">
        <v>4174</v>
      </c>
      <c r="H193" t="s">
        <v>538</v>
      </c>
      <c r="I193" t="s">
        <v>7008</v>
      </c>
      <c r="J193" t="s">
        <v>6320</v>
      </c>
      <c r="K193" t="s">
        <v>6085</v>
      </c>
    </row>
    <row r="194" spans="1:11" x14ac:dyDescent="0.3">
      <c r="A194" t="s">
        <v>6006</v>
      </c>
      <c r="B194" t="s">
        <v>7009</v>
      </c>
      <c r="C194" t="s">
        <v>7010</v>
      </c>
      <c r="D194" t="s">
        <v>793</v>
      </c>
      <c r="E194" t="s">
        <v>7011</v>
      </c>
      <c r="F194" t="s">
        <v>7009</v>
      </c>
      <c r="G194" t="s">
        <v>4174</v>
      </c>
      <c r="H194" t="s">
        <v>161</v>
      </c>
      <c r="I194" t="s">
        <v>7012</v>
      </c>
      <c r="J194" t="s">
        <v>7013</v>
      </c>
      <c r="K194" t="s">
        <v>873</v>
      </c>
    </row>
    <row r="195" spans="1:11" x14ac:dyDescent="0.3">
      <c r="A195" t="s">
        <v>6006</v>
      </c>
      <c r="B195" t="s">
        <v>7014</v>
      </c>
      <c r="C195" t="s">
        <v>7015</v>
      </c>
      <c r="D195" t="s">
        <v>7016</v>
      </c>
      <c r="E195" t="s">
        <v>7017</v>
      </c>
      <c r="F195" t="s">
        <v>7014</v>
      </c>
      <c r="G195" t="s">
        <v>4174</v>
      </c>
      <c r="H195" t="s">
        <v>1392</v>
      </c>
      <c r="I195" t="s">
        <v>7018</v>
      </c>
      <c r="J195" t="s">
        <v>92</v>
      </c>
      <c r="K195" t="s">
        <v>6013</v>
      </c>
    </row>
    <row r="196" spans="1:11" x14ac:dyDescent="0.3">
      <c r="A196" t="s">
        <v>6006</v>
      </c>
      <c r="B196" t="s">
        <v>7019</v>
      </c>
      <c r="C196" t="s">
        <v>7020</v>
      </c>
      <c r="D196" t="s">
        <v>793</v>
      </c>
      <c r="E196" t="s">
        <v>7021</v>
      </c>
      <c r="F196" t="s">
        <v>7019</v>
      </c>
      <c r="G196" t="s">
        <v>4174</v>
      </c>
      <c r="H196" t="s">
        <v>353</v>
      </c>
      <c r="I196" t="s">
        <v>7022</v>
      </c>
      <c r="J196" t="s">
        <v>7023</v>
      </c>
      <c r="K196" t="s">
        <v>7024</v>
      </c>
    </row>
    <row r="197" spans="1:11" x14ac:dyDescent="0.3">
      <c r="A197" t="s">
        <v>6006</v>
      </c>
      <c r="B197" t="s">
        <v>7025</v>
      </c>
      <c r="C197" t="s">
        <v>7026</v>
      </c>
      <c r="D197" t="s">
        <v>7027</v>
      </c>
      <c r="E197" t="s">
        <v>7028</v>
      </c>
      <c r="F197" t="s">
        <v>7025</v>
      </c>
      <c r="G197" t="s">
        <v>4174</v>
      </c>
      <c r="H197" t="s">
        <v>900</v>
      </c>
      <c r="I197" t="s">
        <v>7029</v>
      </c>
      <c r="J197" t="s">
        <v>7030</v>
      </c>
      <c r="K197" t="s">
        <v>7031</v>
      </c>
    </row>
    <row r="198" spans="1:11" x14ac:dyDescent="0.3">
      <c r="A198" t="s">
        <v>6006</v>
      </c>
      <c r="B198" t="s">
        <v>7032</v>
      </c>
      <c r="C198" t="s">
        <v>7033</v>
      </c>
      <c r="D198" t="s">
        <v>7034</v>
      </c>
      <c r="E198" t="s">
        <v>7035</v>
      </c>
      <c r="F198" t="s">
        <v>7032</v>
      </c>
      <c r="G198" t="s">
        <v>4174</v>
      </c>
      <c r="H198" t="s">
        <v>7036</v>
      </c>
      <c r="I198" t="s">
        <v>7037</v>
      </c>
      <c r="J198" t="s">
        <v>7038</v>
      </c>
      <c r="K198" t="s">
        <v>1795</v>
      </c>
    </row>
    <row r="199" spans="1:11" x14ac:dyDescent="0.3">
      <c r="A199" t="s">
        <v>6006</v>
      </c>
      <c r="B199" t="s">
        <v>7039</v>
      </c>
      <c r="C199" t="s">
        <v>7040</v>
      </c>
      <c r="D199" t="s">
        <v>7041</v>
      </c>
      <c r="E199" t="s">
        <v>7042</v>
      </c>
      <c r="F199" t="s">
        <v>7039</v>
      </c>
      <c r="G199" t="s">
        <v>4174</v>
      </c>
      <c r="H199" t="s">
        <v>2686</v>
      </c>
      <c r="I199" t="s">
        <v>7043</v>
      </c>
      <c r="J199" t="s">
        <v>6296</v>
      </c>
      <c r="K199" t="s">
        <v>6297</v>
      </c>
    </row>
    <row r="200" spans="1:11" x14ac:dyDescent="0.3">
      <c r="A200" t="s">
        <v>6006</v>
      </c>
      <c r="B200" t="s">
        <v>7044</v>
      </c>
      <c r="C200" t="s">
        <v>7045</v>
      </c>
      <c r="D200" t="s">
        <v>7046</v>
      </c>
      <c r="E200" t="s">
        <v>7047</v>
      </c>
      <c r="F200" t="s">
        <v>7044</v>
      </c>
      <c r="G200" t="s">
        <v>4174</v>
      </c>
      <c r="H200" t="s">
        <v>199</v>
      </c>
      <c r="I200" t="s">
        <v>7048</v>
      </c>
      <c r="J200" t="s">
        <v>4040</v>
      </c>
      <c r="K200" t="s">
        <v>664</v>
      </c>
    </row>
    <row r="201" spans="1:11" x14ac:dyDescent="0.3">
      <c r="A201" t="s">
        <v>6006</v>
      </c>
      <c r="B201" t="s">
        <v>7049</v>
      </c>
      <c r="C201" t="s">
        <v>7050</v>
      </c>
      <c r="D201" t="s">
        <v>7041</v>
      </c>
      <c r="E201" t="s">
        <v>7051</v>
      </c>
      <c r="F201" t="s">
        <v>7049</v>
      </c>
      <c r="G201" t="s">
        <v>4174</v>
      </c>
      <c r="H201" t="s">
        <v>7052</v>
      </c>
      <c r="I201" t="s">
        <v>7053</v>
      </c>
      <c r="J201" t="s">
        <v>7054</v>
      </c>
      <c r="K201" t="s">
        <v>6013</v>
      </c>
    </row>
    <row r="202" spans="1:11" x14ac:dyDescent="0.3">
      <c r="A202" t="s">
        <v>6006</v>
      </c>
      <c r="B202" t="s">
        <v>7055</v>
      </c>
      <c r="C202" t="s">
        <v>7056</v>
      </c>
      <c r="D202" t="s">
        <v>7041</v>
      </c>
      <c r="E202" t="s">
        <v>7057</v>
      </c>
      <c r="F202" t="s">
        <v>7055</v>
      </c>
      <c r="G202" t="s">
        <v>4174</v>
      </c>
      <c r="H202" t="s">
        <v>900</v>
      </c>
      <c r="I202" t="s">
        <v>7058</v>
      </c>
      <c r="J202" t="s">
        <v>7059</v>
      </c>
      <c r="K202" t="s">
        <v>6321</v>
      </c>
    </row>
    <row r="203" spans="1:11" x14ac:dyDescent="0.3">
      <c r="A203" t="s">
        <v>6006</v>
      </c>
      <c r="B203" t="s">
        <v>7060</v>
      </c>
      <c r="C203" t="s">
        <v>7061</v>
      </c>
      <c r="D203" t="s">
        <v>7062</v>
      </c>
      <c r="E203" t="s">
        <v>7063</v>
      </c>
      <c r="F203" t="s">
        <v>7060</v>
      </c>
      <c r="G203" t="s">
        <v>4174</v>
      </c>
      <c r="H203" t="s">
        <v>7064</v>
      </c>
      <c r="I203" t="s">
        <v>7065</v>
      </c>
      <c r="J203" t="s">
        <v>5952</v>
      </c>
      <c r="K203" t="s">
        <v>6710</v>
      </c>
    </row>
    <row r="204" spans="1:11" x14ac:dyDescent="0.3">
      <c r="A204" t="s">
        <v>6006</v>
      </c>
      <c r="B204" t="s">
        <v>7066</v>
      </c>
      <c r="C204" t="s">
        <v>7067</v>
      </c>
      <c r="D204" t="s">
        <v>7068</v>
      </c>
      <c r="E204" t="s">
        <v>7069</v>
      </c>
      <c r="F204" t="s">
        <v>7066</v>
      </c>
      <c r="G204" t="s">
        <v>4174</v>
      </c>
      <c r="H204" t="s">
        <v>65</v>
      </c>
      <c r="I204" t="s">
        <v>7070</v>
      </c>
      <c r="J204" t="s">
        <v>7071</v>
      </c>
      <c r="K204" t="s">
        <v>6052</v>
      </c>
    </row>
    <row r="205" spans="1:11" x14ac:dyDescent="0.3">
      <c r="A205" t="s">
        <v>6006</v>
      </c>
      <c r="B205" t="s">
        <v>7072</v>
      </c>
      <c r="C205" t="s">
        <v>7073</v>
      </c>
      <c r="D205" t="s">
        <v>7074</v>
      </c>
      <c r="E205" t="s">
        <v>7075</v>
      </c>
      <c r="F205" t="s">
        <v>7072</v>
      </c>
      <c r="G205" t="s">
        <v>4174</v>
      </c>
      <c r="H205" t="s">
        <v>554</v>
      </c>
      <c r="I205" t="s">
        <v>7076</v>
      </c>
      <c r="J205" t="s">
        <v>7077</v>
      </c>
      <c r="K205" t="s">
        <v>6151</v>
      </c>
    </row>
    <row r="206" spans="1:11" x14ac:dyDescent="0.3">
      <c r="A206" t="s">
        <v>6006</v>
      </c>
      <c r="B206" t="s">
        <v>7078</v>
      </c>
      <c r="C206" t="s">
        <v>7079</v>
      </c>
      <c r="D206" t="s">
        <v>7074</v>
      </c>
      <c r="E206" t="s">
        <v>7080</v>
      </c>
      <c r="F206" t="s">
        <v>7078</v>
      </c>
      <c r="G206" t="s">
        <v>4174</v>
      </c>
      <c r="H206" t="s">
        <v>145</v>
      </c>
      <c r="I206" t="s">
        <v>7081</v>
      </c>
      <c r="J206" t="s">
        <v>7082</v>
      </c>
      <c r="K206" t="s">
        <v>6026</v>
      </c>
    </row>
    <row r="207" spans="1:11" x14ac:dyDescent="0.3">
      <c r="A207" t="s">
        <v>6006</v>
      </c>
      <c r="B207" t="s">
        <v>7083</v>
      </c>
      <c r="C207" t="s">
        <v>7084</v>
      </c>
      <c r="D207" t="s">
        <v>7085</v>
      </c>
      <c r="E207" t="s">
        <v>7086</v>
      </c>
      <c r="F207" t="s">
        <v>7083</v>
      </c>
      <c r="G207" t="s">
        <v>4174</v>
      </c>
      <c r="H207" t="s">
        <v>97</v>
      </c>
      <c r="I207" t="s">
        <v>7087</v>
      </c>
      <c r="J207" t="s">
        <v>7088</v>
      </c>
      <c r="K207" t="s">
        <v>6085</v>
      </c>
    </row>
    <row r="208" spans="1:11" x14ac:dyDescent="0.3">
      <c r="A208" t="s">
        <v>6006</v>
      </c>
      <c r="B208" t="s">
        <v>7089</v>
      </c>
      <c r="C208" t="s">
        <v>7090</v>
      </c>
      <c r="D208" t="s">
        <v>7085</v>
      </c>
      <c r="E208" t="s">
        <v>7091</v>
      </c>
      <c r="F208" t="s">
        <v>7089</v>
      </c>
      <c r="G208" t="s">
        <v>4174</v>
      </c>
      <c r="H208" t="s">
        <v>848</v>
      </c>
      <c r="I208" t="s">
        <v>7092</v>
      </c>
      <c r="J208" t="s">
        <v>7093</v>
      </c>
      <c r="K208" t="s">
        <v>671</v>
      </c>
    </row>
    <row r="209" spans="1:11" x14ac:dyDescent="0.3">
      <c r="A209" t="s">
        <v>6006</v>
      </c>
      <c r="B209" t="s">
        <v>7094</v>
      </c>
      <c r="C209" t="s">
        <v>7095</v>
      </c>
      <c r="D209" t="s">
        <v>7074</v>
      </c>
      <c r="E209" t="s">
        <v>7096</v>
      </c>
      <c r="F209" t="s">
        <v>7094</v>
      </c>
      <c r="G209" t="s">
        <v>4174</v>
      </c>
      <c r="H209" t="s">
        <v>3754</v>
      </c>
      <c r="I209" t="s">
        <v>7097</v>
      </c>
      <c r="J209" t="s">
        <v>7098</v>
      </c>
      <c r="K209" t="s">
        <v>6442</v>
      </c>
    </row>
    <row r="210" spans="1:11" x14ac:dyDescent="0.3">
      <c r="A210" t="s">
        <v>6006</v>
      </c>
      <c r="B210" t="s">
        <v>7099</v>
      </c>
      <c r="C210" t="s">
        <v>7100</v>
      </c>
      <c r="D210" t="s">
        <v>7101</v>
      </c>
      <c r="E210" t="s">
        <v>7102</v>
      </c>
      <c r="F210" t="s">
        <v>7099</v>
      </c>
      <c r="G210" t="s">
        <v>4174</v>
      </c>
      <c r="H210" t="s">
        <v>7103</v>
      </c>
      <c r="I210" t="s">
        <v>7104</v>
      </c>
      <c r="J210" t="s">
        <v>7105</v>
      </c>
      <c r="K210" t="s">
        <v>6734</v>
      </c>
    </row>
    <row r="211" spans="1:11" x14ac:dyDescent="0.3">
      <c r="A211" t="s">
        <v>6006</v>
      </c>
      <c r="B211" t="s">
        <v>7106</v>
      </c>
      <c r="C211" t="s">
        <v>7107</v>
      </c>
      <c r="D211" t="s">
        <v>7108</v>
      </c>
      <c r="E211" t="s">
        <v>7109</v>
      </c>
      <c r="F211" t="s">
        <v>7106</v>
      </c>
      <c r="G211" t="s">
        <v>4174</v>
      </c>
      <c r="H211" t="s">
        <v>562</v>
      </c>
      <c r="I211" t="s">
        <v>7110</v>
      </c>
      <c r="J211" t="s">
        <v>7111</v>
      </c>
      <c r="K211" t="s">
        <v>851</v>
      </c>
    </row>
    <row r="212" spans="1:11" x14ac:dyDescent="0.3">
      <c r="A212" t="s">
        <v>6006</v>
      </c>
      <c r="B212" t="s">
        <v>7112</v>
      </c>
      <c r="C212" t="s">
        <v>7113</v>
      </c>
      <c r="D212" t="s">
        <v>7114</v>
      </c>
      <c r="E212" t="s">
        <v>7115</v>
      </c>
      <c r="F212" t="s">
        <v>7112</v>
      </c>
      <c r="G212" t="s">
        <v>4174</v>
      </c>
      <c r="H212" t="s">
        <v>7116</v>
      </c>
      <c r="I212" t="s">
        <v>7117</v>
      </c>
      <c r="J212" t="s">
        <v>7118</v>
      </c>
      <c r="K212" t="s">
        <v>6039</v>
      </c>
    </row>
    <row r="213" spans="1:11" x14ac:dyDescent="0.3">
      <c r="A213" t="s">
        <v>6006</v>
      </c>
      <c r="B213" t="s">
        <v>7119</v>
      </c>
      <c r="C213" t="s">
        <v>7120</v>
      </c>
      <c r="D213" t="s">
        <v>7121</v>
      </c>
      <c r="E213" t="s">
        <v>7122</v>
      </c>
      <c r="F213" t="s">
        <v>7119</v>
      </c>
      <c r="G213" t="s">
        <v>4174</v>
      </c>
      <c r="H213" t="s">
        <v>214</v>
      </c>
      <c r="I213" t="s">
        <v>7123</v>
      </c>
      <c r="J213" t="s">
        <v>7124</v>
      </c>
      <c r="K213" t="s">
        <v>7125</v>
      </c>
    </row>
    <row r="214" spans="1:11" x14ac:dyDescent="0.3">
      <c r="A214" t="s">
        <v>6006</v>
      </c>
      <c r="B214" t="s">
        <v>7126</v>
      </c>
      <c r="C214" t="s">
        <v>7127</v>
      </c>
      <c r="D214" t="s">
        <v>7128</v>
      </c>
      <c r="E214" t="s">
        <v>7129</v>
      </c>
      <c r="F214" t="s">
        <v>7126</v>
      </c>
      <c r="G214" t="s">
        <v>4174</v>
      </c>
      <c r="H214" t="s">
        <v>4100</v>
      </c>
      <c r="I214" t="s">
        <v>7130</v>
      </c>
      <c r="J214" t="s">
        <v>7131</v>
      </c>
      <c r="K214" t="s">
        <v>6402</v>
      </c>
    </row>
    <row r="215" spans="1:11" x14ac:dyDescent="0.3">
      <c r="A215" t="s">
        <v>6006</v>
      </c>
      <c r="B215" t="s">
        <v>7132</v>
      </c>
      <c r="C215" t="s">
        <v>7133</v>
      </c>
      <c r="D215" t="s">
        <v>7134</v>
      </c>
      <c r="E215" t="s">
        <v>7135</v>
      </c>
      <c r="F215" t="s">
        <v>7132</v>
      </c>
      <c r="G215" t="s">
        <v>4174</v>
      </c>
      <c r="H215" t="s">
        <v>1705</v>
      </c>
      <c r="I215" t="s">
        <v>7136</v>
      </c>
      <c r="J215" t="s">
        <v>3884</v>
      </c>
      <c r="K215" t="s">
        <v>6366</v>
      </c>
    </row>
    <row r="216" spans="1:11" x14ac:dyDescent="0.3">
      <c r="A216" t="s">
        <v>6006</v>
      </c>
      <c r="B216" t="s">
        <v>7137</v>
      </c>
      <c r="C216" t="s">
        <v>7138</v>
      </c>
      <c r="D216" t="s">
        <v>7139</v>
      </c>
      <c r="E216" t="s">
        <v>7140</v>
      </c>
      <c r="F216" t="s">
        <v>7137</v>
      </c>
      <c r="G216" t="s">
        <v>4174</v>
      </c>
      <c r="H216" t="s">
        <v>1584</v>
      </c>
      <c r="I216" t="s">
        <v>7141</v>
      </c>
      <c r="J216" t="s">
        <v>7142</v>
      </c>
      <c r="K216" t="s">
        <v>7143</v>
      </c>
    </row>
    <row r="217" spans="1:11" x14ac:dyDescent="0.3">
      <c r="A217" t="s">
        <v>6006</v>
      </c>
      <c r="B217" t="s">
        <v>7144</v>
      </c>
      <c r="C217" t="s">
        <v>7145</v>
      </c>
      <c r="D217" t="s">
        <v>7146</v>
      </c>
      <c r="E217" t="s">
        <v>7147</v>
      </c>
      <c r="F217" t="s">
        <v>7144</v>
      </c>
      <c r="G217" t="s">
        <v>4174</v>
      </c>
      <c r="H217" t="s">
        <v>3925</v>
      </c>
      <c r="I217" t="s">
        <v>7148</v>
      </c>
      <c r="J217" t="s">
        <v>7149</v>
      </c>
      <c r="K217" t="s">
        <v>7150</v>
      </c>
    </row>
    <row r="218" spans="1:11" x14ac:dyDescent="0.3">
      <c r="A218" t="s">
        <v>6006</v>
      </c>
      <c r="B218" t="s">
        <v>7151</v>
      </c>
      <c r="C218" t="s">
        <v>7152</v>
      </c>
      <c r="D218" t="s">
        <v>7153</v>
      </c>
      <c r="E218" t="s">
        <v>7154</v>
      </c>
      <c r="F218" t="s">
        <v>7151</v>
      </c>
      <c r="G218" t="s">
        <v>4174</v>
      </c>
      <c r="H218" t="s">
        <v>415</v>
      </c>
      <c r="I218" t="s">
        <v>7155</v>
      </c>
      <c r="J218" t="s">
        <v>7156</v>
      </c>
      <c r="K218" t="s">
        <v>6187</v>
      </c>
    </row>
    <row r="219" spans="1:11" x14ac:dyDescent="0.3">
      <c r="A219" t="s">
        <v>6006</v>
      </c>
      <c r="B219" t="s">
        <v>7157</v>
      </c>
      <c r="C219" t="s">
        <v>7158</v>
      </c>
      <c r="D219" t="s">
        <v>7159</v>
      </c>
      <c r="E219" t="s">
        <v>7160</v>
      </c>
      <c r="F219" t="s">
        <v>7157</v>
      </c>
      <c r="G219" t="s">
        <v>1369</v>
      </c>
      <c r="H219" t="s">
        <v>49</v>
      </c>
      <c r="I219" t="s">
        <v>7161</v>
      </c>
      <c r="J219" t="s">
        <v>7162</v>
      </c>
      <c r="K219" t="s">
        <v>6248</v>
      </c>
    </row>
    <row r="220" spans="1:11" x14ac:dyDescent="0.3">
      <c r="A220" t="s">
        <v>6006</v>
      </c>
      <c r="B220" t="s">
        <v>7163</v>
      </c>
      <c r="C220" t="s">
        <v>7164</v>
      </c>
      <c r="D220" t="s">
        <v>7165</v>
      </c>
      <c r="E220" t="s">
        <v>7166</v>
      </c>
      <c r="F220" t="s">
        <v>7163</v>
      </c>
      <c r="G220" t="s">
        <v>1369</v>
      </c>
      <c r="H220" t="s">
        <v>1584</v>
      </c>
      <c r="I220" t="s">
        <v>7167</v>
      </c>
      <c r="J220" t="s">
        <v>719</v>
      </c>
      <c r="K220" t="s">
        <v>573</v>
      </c>
    </row>
    <row r="221" spans="1:11" x14ac:dyDescent="0.3">
      <c r="A221" t="s">
        <v>6006</v>
      </c>
      <c r="B221" t="s">
        <v>7168</v>
      </c>
      <c r="C221" t="s">
        <v>7169</v>
      </c>
      <c r="D221" t="s">
        <v>7170</v>
      </c>
      <c r="E221" t="s">
        <v>7171</v>
      </c>
      <c r="F221" t="s">
        <v>7168</v>
      </c>
      <c r="G221" t="s">
        <v>4174</v>
      </c>
      <c r="H221" t="s">
        <v>554</v>
      </c>
      <c r="I221" t="s">
        <v>7172</v>
      </c>
      <c r="J221" t="s">
        <v>7173</v>
      </c>
      <c r="K221" t="s">
        <v>5985</v>
      </c>
    </row>
    <row r="222" spans="1:11" x14ac:dyDescent="0.3">
      <c r="A222" t="s">
        <v>6006</v>
      </c>
      <c r="B222" t="s">
        <v>7174</v>
      </c>
      <c r="C222" t="s">
        <v>7175</v>
      </c>
      <c r="D222" t="s">
        <v>7176</v>
      </c>
      <c r="E222" t="s">
        <v>7177</v>
      </c>
      <c r="F222" t="s">
        <v>7174</v>
      </c>
      <c r="G222" t="s">
        <v>4174</v>
      </c>
      <c r="H222" t="s">
        <v>885</v>
      </c>
      <c r="I222" t="s">
        <v>7178</v>
      </c>
      <c r="J222" t="s">
        <v>851</v>
      </c>
      <c r="K222" t="s">
        <v>6139</v>
      </c>
    </row>
    <row r="223" spans="1:11" x14ac:dyDescent="0.3">
      <c r="A223" t="s">
        <v>6006</v>
      </c>
      <c r="B223" t="s">
        <v>7179</v>
      </c>
      <c r="C223" t="s">
        <v>7180</v>
      </c>
      <c r="D223" t="s">
        <v>7181</v>
      </c>
      <c r="E223" t="s">
        <v>7182</v>
      </c>
      <c r="F223" t="s">
        <v>7179</v>
      </c>
      <c r="G223" t="s">
        <v>4174</v>
      </c>
      <c r="H223" t="s">
        <v>546</v>
      </c>
      <c r="I223" t="s">
        <v>7183</v>
      </c>
      <c r="J223" t="s">
        <v>7184</v>
      </c>
      <c r="K223" t="s">
        <v>1009</v>
      </c>
    </row>
    <row r="224" spans="1:11" x14ac:dyDescent="0.3">
      <c r="A224" t="s">
        <v>6006</v>
      </c>
      <c r="B224" t="s">
        <v>7185</v>
      </c>
      <c r="C224" t="s">
        <v>7186</v>
      </c>
      <c r="D224" t="s">
        <v>7187</v>
      </c>
      <c r="E224" t="s">
        <v>7188</v>
      </c>
      <c r="F224" t="s">
        <v>7185</v>
      </c>
      <c r="G224" t="s">
        <v>4174</v>
      </c>
      <c r="H224" t="s">
        <v>369</v>
      </c>
      <c r="I224" t="s">
        <v>7189</v>
      </c>
      <c r="J224" t="s">
        <v>4835</v>
      </c>
      <c r="K224" t="s">
        <v>7190</v>
      </c>
    </row>
    <row r="225" spans="1:11" x14ac:dyDescent="0.3">
      <c r="A225" t="s">
        <v>6006</v>
      </c>
      <c r="B225" t="s">
        <v>7191</v>
      </c>
      <c r="C225" t="s">
        <v>7192</v>
      </c>
      <c r="D225" t="s">
        <v>7193</v>
      </c>
      <c r="E225" t="s">
        <v>7194</v>
      </c>
      <c r="F225" t="s">
        <v>7191</v>
      </c>
      <c r="G225" t="s">
        <v>4174</v>
      </c>
      <c r="H225" t="s">
        <v>7052</v>
      </c>
      <c r="I225" t="s">
        <v>7195</v>
      </c>
      <c r="J225" t="s">
        <v>7196</v>
      </c>
      <c r="K225" t="s">
        <v>7197</v>
      </c>
    </row>
    <row r="226" spans="1:11" x14ac:dyDescent="0.3">
      <c r="A226" t="s">
        <v>6006</v>
      </c>
      <c r="B226" t="s">
        <v>7198</v>
      </c>
      <c r="C226" t="s">
        <v>7199</v>
      </c>
      <c r="D226" t="s">
        <v>7200</v>
      </c>
      <c r="E226" t="s">
        <v>7201</v>
      </c>
      <c r="F226" t="s">
        <v>7198</v>
      </c>
      <c r="G226" t="s">
        <v>4174</v>
      </c>
      <c r="H226" t="s">
        <v>1491</v>
      </c>
      <c r="I226" t="s">
        <v>7202</v>
      </c>
      <c r="J226" t="s">
        <v>7203</v>
      </c>
      <c r="K226" t="s">
        <v>7204</v>
      </c>
    </row>
    <row r="227" spans="1:11" x14ac:dyDescent="0.3">
      <c r="A227" t="s">
        <v>6006</v>
      </c>
      <c r="B227" t="s">
        <v>7205</v>
      </c>
      <c r="C227" t="s">
        <v>7206</v>
      </c>
      <c r="D227" t="s">
        <v>7207</v>
      </c>
      <c r="E227" t="s">
        <v>7208</v>
      </c>
      <c r="F227" t="s">
        <v>7205</v>
      </c>
      <c r="G227" t="s">
        <v>4174</v>
      </c>
      <c r="H227" t="s">
        <v>369</v>
      </c>
      <c r="I227" t="s">
        <v>7209</v>
      </c>
      <c r="J227" t="s">
        <v>7210</v>
      </c>
      <c r="K227" t="s">
        <v>1022</v>
      </c>
    </row>
    <row r="228" spans="1:11" x14ac:dyDescent="0.3">
      <c r="A228" t="s">
        <v>6006</v>
      </c>
      <c r="B228" t="s">
        <v>7211</v>
      </c>
      <c r="C228" t="s">
        <v>7212</v>
      </c>
      <c r="D228" t="s">
        <v>7213</v>
      </c>
      <c r="E228" t="s">
        <v>7214</v>
      </c>
      <c r="F228" t="s">
        <v>7211</v>
      </c>
      <c r="G228" t="s">
        <v>4174</v>
      </c>
      <c r="H228" t="s">
        <v>1713</v>
      </c>
      <c r="I228" t="s">
        <v>7215</v>
      </c>
      <c r="J228" t="s">
        <v>7216</v>
      </c>
      <c r="K228" t="s">
        <v>3060</v>
      </c>
    </row>
    <row r="229" spans="1:11" x14ac:dyDescent="0.3">
      <c r="A229" t="s">
        <v>6006</v>
      </c>
      <c r="B229" t="s">
        <v>7217</v>
      </c>
      <c r="C229" t="s">
        <v>7218</v>
      </c>
      <c r="D229" t="s">
        <v>7219</v>
      </c>
      <c r="E229" t="s">
        <v>7220</v>
      </c>
      <c r="F229" t="s">
        <v>7217</v>
      </c>
      <c r="G229" t="s">
        <v>1369</v>
      </c>
      <c r="H229" t="s">
        <v>17</v>
      </c>
      <c r="I229" t="s">
        <v>7221</v>
      </c>
      <c r="J229" t="s">
        <v>7222</v>
      </c>
      <c r="K229" t="s">
        <v>7223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A9CAD-BE8A-49E3-AF9E-59842061BEE1}">
  <dimension ref="A1:V229"/>
  <sheetViews>
    <sheetView workbookViewId="0">
      <pane ySplit="1" topLeftCell="A204" activePane="bottomLeft" state="frozen"/>
      <selection activeCell="C1" sqref="C1"/>
      <selection pane="bottomLeft" activeCell="A229" sqref="A229"/>
    </sheetView>
  </sheetViews>
  <sheetFormatPr defaultRowHeight="14.4" x14ac:dyDescent="0.3"/>
  <cols>
    <col min="1" max="1" width="13.77734375" customWidth="1"/>
    <col min="2" max="2" width="19.5546875" bestFit="1" customWidth="1"/>
    <col min="3" max="3" width="17.6640625" customWidth="1"/>
    <col min="4" max="4" width="10.109375" customWidth="1"/>
    <col min="5" max="5" width="32.109375" customWidth="1"/>
    <col min="6" max="6" width="12.21875" customWidth="1"/>
    <col min="7" max="7" width="15.77734375" customWidth="1"/>
    <col min="10" max="10" width="11.77734375" customWidth="1"/>
    <col min="11" max="11" width="9.44140625" customWidth="1"/>
    <col min="12" max="12" width="10.88671875" customWidth="1"/>
    <col min="13" max="13" width="18.6640625" customWidth="1"/>
    <col min="14" max="14" width="13" customWidth="1"/>
    <col min="15" max="15" width="13.21875" bestFit="1" customWidth="1"/>
    <col min="17" max="17" width="15.33203125" bestFit="1" customWidth="1"/>
  </cols>
  <sheetData>
    <row r="1" spans="1:22" x14ac:dyDescent="0.3">
      <c r="A1" t="s">
        <v>0</v>
      </c>
      <c r="B1" t="s">
        <v>2</v>
      </c>
      <c r="C1" t="s">
        <v>3</v>
      </c>
      <c r="D1" t="s">
        <v>4</v>
      </c>
      <c r="E1" t="s">
        <v>5</v>
      </c>
      <c r="F1" t="s">
        <v>6</v>
      </c>
      <c r="G1" t="s">
        <v>7</v>
      </c>
      <c r="H1" t="s">
        <v>8</v>
      </c>
      <c r="I1" t="s">
        <v>9</v>
      </c>
      <c r="J1" t="s">
        <v>10</v>
      </c>
      <c r="K1" t="s">
        <v>7890</v>
      </c>
      <c r="L1" t="s">
        <v>7903</v>
      </c>
      <c r="M1" t="s">
        <v>7873</v>
      </c>
      <c r="N1" t="s">
        <v>7874</v>
      </c>
      <c r="O1" t="s">
        <v>7875</v>
      </c>
      <c r="P1" t="s">
        <v>7876</v>
      </c>
      <c r="Q1" t="s">
        <v>7877</v>
      </c>
      <c r="R1" t="s">
        <v>7878</v>
      </c>
      <c r="S1" t="s">
        <v>7879</v>
      </c>
      <c r="T1" t="s">
        <v>7880</v>
      </c>
      <c r="U1" t="s">
        <v>7881</v>
      </c>
      <c r="V1" t="s">
        <v>7882</v>
      </c>
    </row>
    <row r="2" spans="1:22" x14ac:dyDescent="0.3">
      <c r="A2" t="s">
        <v>6006</v>
      </c>
      <c r="B2" t="s">
        <v>6008</v>
      </c>
      <c r="C2" t="s">
        <v>6009</v>
      </c>
      <c r="D2" t="s">
        <v>6010</v>
      </c>
      <c r="E2" t="s">
        <v>6007</v>
      </c>
      <c r="F2" t="s">
        <v>1369</v>
      </c>
      <c r="G2" t="s">
        <v>4230</v>
      </c>
      <c r="H2" t="s">
        <v>6011</v>
      </c>
      <c r="I2" t="s">
        <v>6012</v>
      </c>
      <c r="J2" t="s">
        <v>6013</v>
      </c>
      <c r="K2" t="str" cm="1">
        <f t="array" ref="K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 t="str">
        <f>_xlfn.TEXTBEFORE(Punjabi_song[[#This Row],[Title]],{":","(","-","#","|"})</f>
        <v xml:space="preserve">Splendor </v>
      </c>
      <c r="M2" t="str">
        <f>_xlfn.TEXTBEFORE(_xlfn.TEXTAFTER(Punjabi_song[[#This Row],[description]],{"Singer:","Artist:","Singer &amp; Lyrics:","Singer/Lyrics:","Singer","Singer :","Singer :-"}),CHAR(10))</f>
        <v xml:space="preserve"> Satbir Aujla</v>
      </c>
      <c r="N2" t="str" cm="1">
        <f t="array" ref="N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 t="str">
        <f>_xlfn.TEXTBEFORE(_xlfn.TEXTAFTER(Punjabi_song[[#This Row],[description]],"Composer:"),CHAR(10))</f>
        <v xml:space="preserve"> Satbir Aujla</v>
      </c>
      <c r="P2" t="e">
        <f>_xlfn.TEXTBEFORE(_xlfn.TEXTAFTER(Punjabi_song[[#This Row],[description]],CHAR(10)&amp;"Music :"),CHAR(10))</f>
        <v>#N/A</v>
      </c>
      <c r="Q2" t="str">
        <f>_xlfn.TEXTBEFORE(_xlfn.TEXTAFTER(Punjabi_song[[#This Row],[description]],CHAR(10)&amp;"Video:"),CHAR(10))</f>
        <v xml:space="preserve"> Rav Dhillon</v>
      </c>
      <c r="R2" s="1" t="str">
        <f>HYPERLINK(_xlfn.TEXTBEFORE(_xlfn.TEXTAFTER(Punjabi_song[[#This Row],[description]],"YT Music:"),CHAR(10)))</f>
        <v xml:space="preserve"> https://music.youtube.com/watch?v=5vFy5NwBJ4g&amp;si=LAh8f2OmiLJwxUe9&amp;drli=1</v>
      </c>
      <c r="S2" s="1" t="str">
        <f>HYPERLINK(_xlfn.TEXTBEFORE(_xlfn.TEXTAFTER(Punjabi_song[[#This Row],[description]],"Spotify:"),CHAR(10)))</f>
        <v xml:space="preserve"> https://open.spotify.com/track/5i4OV4brkR3tdDiMHQYfLj</v>
      </c>
      <c r="T2" s="1" t="str">
        <f>HYPERLINK(_xlfn.TEXTBEFORE(_xlfn.TEXTAFTER(Punjabi_song[[#This Row],[description]],"Apple Music:"),CHAR(10)))</f>
        <v xml:space="preserve"> https://music.apple.com/us/album/splendor-single/1760236402</v>
      </c>
      <c r="U2" s="1" t="str">
        <f>HYPERLINK(_xlfn.TEXTBEFORE(_xlfn.TEXTAFTER(Punjabi_song[[#This Row],[description]],"Jio Saavn:"),CHAR(10)))</f>
        <v xml:space="preserve"> https://www.jiosaavn.com/album/splendor/ngijjITR-Xc_</v>
      </c>
      <c r="V2" s="1" t="str">
        <f>HYPERLINK(_xlfn.TEXTBEFORE(_xlfn.TEXTAFTER(Punjabi_song[[#This Row],[description]],"Instagram Reel:"),CHAR(10)))</f>
        <v xml:space="preserve"> https://www.instagram.com/reels/audio/367953054298813</v>
      </c>
    </row>
    <row r="3" spans="1:22" x14ac:dyDescent="0.3">
      <c r="A3" t="s">
        <v>6006</v>
      </c>
      <c r="B3" t="s">
        <v>13</v>
      </c>
      <c r="C3" t="s">
        <v>6015</v>
      </c>
      <c r="D3" t="s">
        <v>6016</v>
      </c>
      <c r="E3" t="s">
        <v>6014</v>
      </c>
      <c r="F3" t="s">
        <v>1369</v>
      </c>
      <c r="G3" t="s">
        <v>330</v>
      </c>
      <c r="H3" t="s">
        <v>6017</v>
      </c>
      <c r="I3" t="s">
        <v>6018</v>
      </c>
      <c r="J3" t="s">
        <v>6019</v>
      </c>
      <c r="K3" t="str" cm="1">
        <f t="array" ref="K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3" t="str">
        <f>_xlfn.TEXTBEFORE(Punjabi_song[[#This Row],[Title]],{":","(","-","#","|"})</f>
        <v xml:space="preserve">Jimmy Choo Choo </v>
      </c>
      <c r="M3" t="str">
        <f>_xlfn.TEXTBEFORE(_xlfn.TEXTAFTER(Punjabi_song[[#This Row],[description]],{"Singer:","Artist:","Singer &amp; Lyrics:","Singer/Lyrics:","Singer","Singer :","Singer :-"}),CHAR(10))</f>
        <v xml:space="preserve"> Guri</v>
      </c>
      <c r="N3" t="str" cm="1">
        <f t="array" ref="N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Jaani</v>
      </c>
      <c r="O3" t="e">
        <f>_xlfn.TEXTBEFORE(_xlfn.TEXTAFTER(Punjabi_song[[#This Row],[description]],"Composer:"),CHAR(10))</f>
        <v>#N/A</v>
      </c>
      <c r="P3" t="e">
        <f>_xlfn.TEXTBEFORE(_xlfn.TEXTAFTER(Punjabi_song[[#This Row],[description]],CHAR(10)&amp;"Music :"),CHAR(10))</f>
        <v>#N/A</v>
      </c>
      <c r="Q3" t="str">
        <f>_xlfn.TEXTBEFORE(_xlfn.TEXTAFTER(Punjabi_song[[#This Row],[description]],CHAR(10)&amp;"Video:"),CHAR(10))</f>
        <v xml:space="preserve"> Arvindr Khaira</v>
      </c>
      <c r="R3" s="1" t="str">
        <f>HYPERLINK(_xlfn.TEXTBEFORE(_xlfn.TEXTAFTER(Punjabi_song[[#This Row],[description]],"YT Music:"),CHAR(10)))</f>
        <v xml:space="preserve"> https://music.youtube.com/playlist?list=OLAK5uy_mwgGrd4Qgt55RdM3F-NobGocFyKp5uWLM&amp;si=NU-tMr7ncMrzzkn8</v>
      </c>
      <c r="S3" s="1" t="str">
        <f>HYPERLINK(_xlfn.TEXTBEFORE(_xlfn.TEXTAFTER(Punjabi_song[[#This Row],[description]],"Spotify:"),CHAR(10)))</f>
        <v xml:space="preserve"> https://open.spotify.com/track/0oVevFsf5j4GKpof0CiQ8X</v>
      </c>
      <c r="T3" s="1" t="str">
        <f>HYPERLINK(_xlfn.TEXTBEFORE(_xlfn.TEXTAFTER(Punjabi_song[[#This Row],[description]],"Apple Music:"),CHAR(10)))</f>
        <v xml:space="preserve"> https://music.apple.com/us/album/jimmy-choo-choo-single/1760238034</v>
      </c>
      <c r="U3" s="1" t="str">
        <f>HYPERLINK(_xlfn.TEXTBEFORE(_xlfn.TEXTAFTER(Punjabi_song[[#This Row],[description]],"Jio Saavn:"),CHAR(10)))</f>
        <v xml:space="preserve"> https://www.jiosaavn.com/album/jimmy-choo-choo/UwTjOZ4o,jg_</v>
      </c>
      <c r="V3" s="1" t="str">
        <f>HYPERLINK(_xlfn.TEXTBEFORE(_xlfn.TEXTAFTER(Punjabi_song[[#This Row],[description]],"Instagram Reel:"),CHAR(10)))</f>
        <v xml:space="preserve"> https://www.instagram.com/reels/audio/1914072232218724</v>
      </c>
    </row>
    <row r="4" spans="1:22" x14ac:dyDescent="0.3">
      <c r="A4" t="s">
        <v>6006</v>
      </c>
      <c r="B4" t="s">
        <v>6021</v>
      </c>
      <c r="C4" t="s">
        <v>6022</v>
      </c>
      <c r="D4" t="s">
        <v>6023</v>
      </c>
      <c r="E4" t="s">
        <v>6020</v>
      </c>
      <c r="F4" t="s">
        <v>1369</v>
      </c>
      <c r="G4" t="s">
        <v>445</v>
      </c>
      <c r="H4" t="s">
        <v>6024</v>
      </c>
      <c r="I4" t="s">
        <v>6025</v>
      </c>
      <c r="J4" t="s">
        <v>6026</v>
      </c>
      <c r="K4" t="str" cm="1">
        <f t="array" ref="K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 t="str">
        <f>_xlfn.TEXTBEFORE(Punjabi_song[[#This Row],[Title]],{":","(","-","#","|"})</f>
        <v xml:space="preserve">Rabb Wangu </v>
      </c>
      <c r="M4" t="str">
        <f>_xlfn.TEXTBEFORE(_xlfn.TEXTAFTER(Punjabi_song[[#This Row],[description]],{"Singer:","Artist:","Singer &amp; Lyrics:","Singer/Lyrics:","Singer","Singer :","Singer :-"}),CHAR(10))</f>
        <v xml:space="preserve"> Jass Manak</v>
      </c>
      <c r="N4" t="str" cm="1">
        <f t="array" ref="N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4" t="str">
        <f>_xlfn.TEXTBEFORE(_xlfn.TEXTAFTER(Punjabi_song[[#This Row],[description]],"Composer:"),CHAR(10))</f>
        <v xml:space="preserve"> Jass Manak</v>
      </c>
      <c r="P4" t="e">
        <f>_xlfn.TEXTBEFORE(_xlfn.TEXTAFTER(Punjabi_song[[#This Row],[description]],CHAR(10)&amp;"Music :"),CHAR(10))</f>
        <v>#N/A</v>
      </c>
      <c r="Q4" t="e">
        <f>_xlfn.TEXTBEFORE(_xlfn.TEXTAFTER(Punjabi_song[[#This Row],[description]],CHAR(10)&amp;"Video:"),CHAR(10))</f>
        <v>#N/A</v>
      </c>
      <c r="R4" s="1" t="str">
        <f>HYPERLINK(_xlfn.TEXTBEFORE(_xlfn.TEXTAFTER(Punjabi_song[[#This Row],[description]],"YT Music:"),CHAR(10)))</f>
        <v xml:space="preserve"> https://bit.ly/3cL81rZ</v>
      </c>
      <c r="S4" s="1" t="str">
        <f>HYPERLINK(_xlfn.TEXTBEFORE(_xlfn.TEXTAFTER(Punjabi_song[[#This Row],[description]],"Spotify:"),CHAR(10)))</f>
        <v xml:space="preserve"> https://spoti.fi/3RDCsiy</v>
      </c>
      <c r="T4" s="1" t="str">
        <f>HYPERLINK(_xlfn.TEXTBEFORE(_xlfn.TEXTAFTER(Punjabi_song[[#This Row],[description]],"Apple Music:"),CHAR(10)))</f>
        <v xml:space="preserve"> https://apple.co/3CYgvGR</v>
      </c>
      <c r="U4" s="1" t="str">
        <f>HYPERLINK(_xlfn.TEXTBEFORE(_xlfn.TEXTAFTER(Punjabi_song[[#This Row],[description]],"Jio Saavn:"),CHAR(10)))</f>
        <v xml:space="preserve"> https://bit.ly/3Qnpkx0</v>
      </c>
      <c r="V4" s="1" t="str">
        <f>HYPERLINK(_xlfn.TEXTBEFORE(_xlfn.TEXTAFTER(Punjabi_song[[#This Row],[description]],"Instagram Reel:"),CHAR(10)))</f>
        <v xml:space="preserve"> https://bit.ly/3QjO3Ct</v>
      </c>
    </row>
    <row r="5" spans="1:22" x14ac:dyDescent="0.3">
      <c r="A5" t="s">
        <v>6006</v>
      </c>
      <c r="B5" t="s">
        <v>6028</v>
      </c>
      <c r="C5" t="s">
        <v>6029</v>
      </c>
      <c r="D5" t="s">
        <v>6030</v>
      </c>
      <c r="E5" t="s">
        <v>6027</v>
      </c>
      <c r="F5" t="s">
        <v>1369</v>
      </c>
      <c r="G5" t="s">
        <v>2167</v>
      </c>
      <c r="H5" t="s">
        <v>1615</v>
      </c>
      <c r="I5" t="s">
        <v>6031</v>
      </c>
      <c r="J5" t="s">
        <v>6032</v>
      </c>
      <c r="K5" t="str" cm="1">
        <f t="array" ref="K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5" t="str">
        <f>_xlfn.TEXTBEFORE(Punjabi_song[[#This Row],[Title]],{":","(","-","#","|"})</f>
        <v xml:space="preserve">Juti Jharrke </v>
      </c>
      <c r="M5" t="str">
        <f>_xlfn.TEXTBEFORE(_xlfn.TEXTAFTER(Punjabi_song[[#This Row],[description]],{"Singer:","Artist:","Singer &amp; Lyrics:","Singer/Lyrics:","Singer","Singer :","Singer :-"}),CHAR(10))</f>
        <v xml:space="preserve"> Hardeep Grewal</v>
      </c>
      <c r="N5" t="str" cm="1">
        <f t="array" ref="N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Hardeep Grewal</v>
      </c>
      <c r="O5" t="str">
        <f>_xlfn.TEXTBEFORE(_xlfn.TEXTAFTER(Punjabi_song[[#This Row],[description]],"Composer:"),CHAR(10))</f>
        <v xml:space="preserve"> Hardeep Grewal</v>
      </c>
      <c r="P5" t="e">
        <f>_xlfn.TEXTBEFORE(_xlfn.TEXTAFTER(Punjabi_song[[#This Row],[description]],CHAR(10)&amp;"Music :"),CHAR(10))</f>
        <v>#N/A</v>
      </c>
      <c r="Q5" t="e">
        <f>_xlfn.TEXTBEFORE(_xlfn.TEXTAFTER(Punjabi_song[[#This Row],[description]],CHAR(10)&amp;"Video:"),CHAR(10))</f>
        <v>#N/A</v>
      </c>
      <c r="R5" s="1" t="str">
        <f>HYPERLINK(_xlfn.TEXTBEFORE(_xlfn.TEXTAFTER(Punjabi_song[[#This Row],[description]],"YT Music:"),CHAR(10)))</f>
        <v xml:space="preserve"> https://music.youtube.com/playlist?list=OLAK5uy_kxZ1Mk6y0eItbl8pI9cBVSSHy5weAljAo&amp;si=neesVByysmGSp9vg</v>
      </c>
      <c r="S5" s="1" t="str">
        <f>HYPERLINK(_xlfn.TEXTBEFORE(_xlfn.TEXTAFTER(Punjabi_song[[#This Row],[description]],"Spotify:"),CHAR(10)))</f>
        <v xml:space="preserve"> https://open.spotify.com/album/43BECgyBHPVq4Gb89MBfAF</v>
      </c>
      <c r="T5" s="1" t="str">
        <f>HYPERLINK(_xlfn.TEXTBEFORE(_xlfn.TEXTAFTER(Punjabi_song[[#This Row],[description]],"Apple Music:"),CHAR(10)))</f>
        <v xml:space="preserve"> https://music.apple.com/us/album/juti-jharrke-single/1760235820</v>
      </c>
      <c r="U5" s="1" t="str">
        <f>HYPERLINK(_xlfn.TEXTBEFORE(_xlfn.TEXTAFTER(Punjabi_song[[#This Row],[description]],"Jio Saavn:"),CHAR(10)))</f>
        <v xml:space="preserve"> https://www.jiosaavn.com/album/juti-jharrke/qllVjljgBNA_</v>
      </c>
      <c r="V5" s="1" t="str">
        <f>HYPERLINK(_xlfn.TEXTBEFORE(_xlfn.TEXTAFTER(Punjabi_song[[#This Row],[description]],"Instagram Reel:"),CHAR(10)))</f>
        <v xml:space="preserve"> https://www.instagram.com/reels/audio/467100340586626</v>
      </c>
    </row>
    <row r="6" spans="1:22" x14ac:dyDescent="0.3">
      <c r="A6" t="s">
        <v>6006</v>
      </c>
      <c r="B6" t="s">
        <v>6034</v>
      </c>
      <c r="C6" t="s">
        <v>6035</v>
      </c>
      <c r="D6" t="s">
        <v>6036</v>
      </c>
      <c r="E6" t="s">
        <v>6033</v>
      </c>
      <c r="F6" t="s">
        <v>1369</v>
      </c>
      <c r="G6" t="s">
        <v>361</v>
      </c>
      <c r="H6" t="s">
        <v>6037</v>
      </c>
      <c r="I6" t="s">
        <v>6038</v>
      </c>
      <c r="J6" t="s">
        <v>6039</v>
      </c>
      <c r="K6" t="str" cm="1">
        <f t="array" ref="K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6" t="str">
        <f>_xlfn.TEXTBEFORE(Punjabi_song[[#This Row],[Title]],{":","(","-","#","|"})</f>
        <v xml:space="preserve">Saiyaan </v>
      </c>
      <c r="M6" t="str">
        <f>_xlfn.TEXTBEFORE(_xlfn.TEXTAFTER(Punjabi_song[[#This Row],[description]],{"Singer:","Artist:","Singer &amp; Lyrics:","Singer/Lyrics:","Singer","Singer :","Singer :-"}),CHAR(10))</f>
        <v xml:space="preserve"> Jass Manak</v>
      </c>
      <c r="N6" t="str" cm="1">
        <f t="array" ref="N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6" t="str">
        <f>_xlfn.TEXTBEFORE(_xlfn.TEXTAFTER(Punjabi_song[[#This Row],[description]],"Composer:"),CHAR(10))</f>
        <v xml:space="preserve"> Jass Manak </v>
      </c>
      <c r="P6" t="e">
        <f>_xlfn.TEXTBEFORE(_xlfn.TEXTAFTER(Punjabi_song[[#This Row],[description]],CHAR(10)&amp;"Music :"),CHAR(10))</f>
        <v>#N/A</v>
      </c>
      <c r="Q6" t="str">
        <f>_xlfn.TEXTBEFORE(_xlfn.TEXTAFTER(Punjabi_song[[#This Row],[description]],CHAR(10)&amp;"Video:"),CHAR(10))</f>
        <v xml:space="preserve"> Satti Dhillon</v>
      </c>
      <c r="R6" s="1" t="str">
        <f>HYPERLINK(_xlfn.TEXTBEFORE(_xlfn.TEXTAFTER(Punjabi_song[[#This Row],[description]],"YT Music:"),CHAR(10)))</f>
        <v xml:space="preserve"> https://music.youtube.com/watch?v=mPJKdS-fBSU&amp;si=0Ub14X6AgNYcLi8D</v>
      </c>
      <c r="S6" s="1" t="str">
        <f>HYPERLINK(_xlfn.TEXTBEFORE(_xlfn.TEXTAFTER(Punjabi_song[[#This Row],[description]],"Spotify:"),CHAR(10)))</f>
        <v xml:space="preserve"> https://open.spotify.com/album/2bUKXxtDHMle5hi1mDISRz</v>
      </c>
      <c r="T6" s="1" t="str">
        <f>HYPERLINK(_xlfn.TEXTBEFORE(_xlfn.TEXTAFTER(Punjabi_song[[#This Row],[description]],"Apple Music:"),CHAR(10)))</f>
        <v xml:space="preserve"> https://music.apple.com/us/album/saiyaan-single/1760237393</v>
      </c>
      <c r="U6" s="1" t="str">
        <f>HYPERLINK(_xlfn.TEXTBEFORE(_xlfn.TEXTAFTER(Punjabi_song[[#This Row],[description]],"Jio Saavn:"),CHAR(10)))</f>
        <v xml:space="preserve"> https://www.jiosaavn.com/album/saiyaan/o4TwkIWc63U_</v>
      </c>
      <c r="V6" s="1" t="str">
        <f>HYPERLINK(_xlfn.TEXTBEFORE(_xlfn.TEXTAFTER(Punjabi_song[[#This Row],[description]],"Instagram Reel:"),CHAR(10)))</f>
        <v xml:space="preserve"> https://www.instagram.com/reels/audio/479525794825881</v>
      </c>
    </row>
    <row r="7" spans="1:22" x14ac:dyDescent="0.3">
      <c r="A7" t="s">
        <v>6006</v>
      </c>
      <c r="B7" t="s">
        <v>6041</v>
      </c>
      <c r="C7" t="s">
        <v>6042</v>
      </c>
      <c r="D7" t="s">
        <v>6043</v>
      </c>
      <c r="E7" t="s">
        <v>6040</v>
      </c>
      <c r="F7" t="s">
        <v>1369</v>
      </c>
      <c r="G7" t="s">
        <v>6044</v>
      </c>
      <c r="H7" t="s">
        <v>6045</v>
      </c>
      <c r="I7" t="s">
        <v>1232</v>
      </c>
      <c r="J7" t="s">
        <v>6046</v>
      </c>
      <c r="K7" t="str" cm="1">
        <f t="array" ref="K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 t="str">
        <f>_xlfn.TEXTBEFORE(Punjabi_song[[#This Row],[Title]],{":","(","-","#","|"})</f>
        <v xml:space="preserve">Jass Manak </v>
      </c>
      <c r="M7" t="e">
        <f>_xlfn.TEXTBEFORE(_xlfn.TEXTAFTER(Punjabi_song[[#This Row],[description]],{"Singer:","Artist:","Singer &amp; Lyrics:","Singer/Lyrics:","Singer","Singer :","Singer :-"}),CHAR(10))</f>
        <v>#N/A</v>
      </c>
      <c r="N7" t="str" cm="1">
        <f t="array" ref="N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 t="e">
        <f>_xlfn.TEXTBEFORE(_xlfn.TEXTAFTER(Punjabi_song[[#This Row],[description]],"Composer:"),CHAR(10))</f>
        <v>#N/A</v>
      </c>
      <c r="P7" t="e">
        <f>_xlfn.TEXTBEFORE(_xlfn.TEXTAFTER(Punjabi_song[[#This Row],[description]],CHAR(10)&amp;"Music :"),CHAR(10))</f>
        <v>#N/A</v>
      </c>
      <c r="Q7" t="e">
        <f>_xlfn.TEXTBEFORE(_xlfn.TEXTAFTER(Punjabi_song[[#This Row],[description]],CHAR(10)&amp;"Video:"),CHAR(10))</f>
        <v>#N/A</v>
      </c>
      <c r="R7" s="1" t="e">
        <f>HYPERLINK(_xlfn.TEXTBEFORE(_xlfn.TEXTAFTER(Punjabi_song[[#This Row],[description]],"YT Music:"),CHAR(10)))</f>
        <v>#N/A</v>
      </c>
      <c r="S7" s="1" t="e">
        <f>HYPERLINK(_xlfn.TEXTBEFORE(_xlfn.TEXTAFTER(Punjabi_song[[#This Row],[description]],"Spotify:"),CHAR(10)))</f>
        <v>#N/A</v>
      </c>
      <c r="T7" s="1" t="e">
        <f>HYPERLINK(_xlfn.TEXTBEFORE(_xlfn.TEXTAFTER(Punjabi_song[[#This Row],[description]],"Apple Music:"),CHAR(10)))</f>
        <v>#N/A</v>
      </c>
      <c r="U7" s="1" t="e">
        <f>HYPERLINK(_xlfn.TEXTBEFORE(_xlfn.TEXTAFTER(Punjabi_song[[#This Row],[description]],"Jio Saavn:"),CHAR(10)))</f>
        <v>#N/A</v>
      </c>
      <c r="V7" s="1" t="e">
        <f>HYPERLINK(_xlfn.TEXTBEFORE(_xlfn.TEXTAFTER(Punjabi_song[[#This Row],[description]],"Instagram Reel:"),CHAR(10)))</f>
        <v>#N/A</v>
      </c>
    </row>
    <row r="8" spans="1:22" x14ac:dyDescent="0.3">
      <c r="A8" t="s">
        <v>6006</v>
      </c>
      <c r="B8" t="s">
        <v>6048</v>
      </c>
      <c r="C8" t="s">
        <v>6049</v>
      </c>
      <c r="D8" t="s">
        <v>6050</v>
      </c>
      <c r="E8" t="s">
        <v>6047</v>
      </c>
      <c r="F8" t="s">
        <v>1369</v>
      </c>
      <c r="G8" t="s">
        <v>2686</v>
      </c>
      <c r="H8" t="s">
        <v>6051</v>
      </c>
      <c r="I8" t="s">
        <v>6052</v>
      </c>
      <c r="J8" t="s">
        <v>6019</v>
      </c>
      <c r="K8" t="str" cm="1">
        <f t="array" ref="K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8" t="str">
        <f>_xlfn.TEXTBEFORE(Punjabi_song[[#This Row],[Title]],{":","(","-","#","|"})</f>
        <v xml:space="preserve">Heeriye </v>
      </c>
      <c r="M8" t="str">
        <f>_xlfn.TEXTBEFORE(_xlfn.TEXTAFTER(Punjabi_song[[#This Row],[description]],{"Singer:","Artist:","Singer &amp; Lyrics:","Singer/Lyrics:","Singer","Singer :","Singer :-"}),CHAR(10))</f>
        <v xml:space="preserve"> Arjun Sahota</v>
      </c>
      <c r="N8" t="str" cm="1">
        <f t="array" ref="N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Arjun Sahota</v>
      </c>
      <c r="O8" t="str">
        <f>_xlfn.TEXTBEFORE(_xlfn.TEXTAFTER(Punjabi_song[[#This Row],[description]],"Composer:"),CHAR(10))</f>
        <v xml:space="preserve"> Arjun Sahota</v>
      </c>
      <c r="P8" t="e">
        <f>_xlfn.TEXTBEFORE(_xlfn.TEXTAFTER(Punjabi_song[[#This Row],[description]],CHAR(10)&amp;"Music :"),CHAR(10))</f>
        <v>#N/A</v>
      </c>
      <c r="Q8" t="str">
        <f>_xlfn.TEXTBEFORE(_xlfn.TEXTAFTER(Punjabi_song[[#This Row],[description]],CHAR(10)&amp;"Video:"),CHAR(10))</f>
        <v xml:space="preserve"> Satti Dhillon</v>
      </c>
      <c r="R8" s="1" t="e">
        <f>HYPERLINK(_xlfn.TEXTBEFORE(_xlfn.TEXTAFTER(Punjabi_song[[#This Row],[description]],"YT Music:"),CHAR(10)))</f>
        <v>#N/A</v>
      </c>
      <c r="S8" s="1" t="str">
        <f>HYPERLINK(_xlfn.TEXTBEFORE(_xlfn.TEXTAFTER(Punjabi_song[[#This Row],[description]],"Spotify:"),CHAR(10)))</f>
        <v xml:space="preserve"> https://open.spotify.com/album/787SyrOt227kOP2pzyIdaF</v>
      </c>
      <c r="T8" s="1" t="str">
        <f>HYPERLINK(_xlfn.TEXTBEFORE(_xlfn.TEXTAFTER(Punjabi_song[[#This Row],[description]],"Apple Music:"),CHAR(10)))</f>
        <v xml:space="preserve"> https://music.apple.com/us/album/heeriye-single/6798987080</v>
      </c>
      <c r="U8" s="1" t="e">
        <f>HYPERLINK(_xlfn.TEXTBEFORE(_xlfn.TEXTAFTER(Punjabi_song[[#This Row],[description]],"Jio Saavn:"),CHAR(10)))</f>
        <v>#N/A</v>
      </c>
      <c r="V8" s="1" t="str">
        <f>HYPERLINK(_xlfn.TEXTBEFORE(_xlfn.TEXTAFTER(Punjabi_song[[#This Row],[description]],"Instagram Reel:"),CHAR(10)))</f>
        <v xml:space="preserve"> https://www.instagram.com/reels/audio/1595667885248355</v>
      </c>
    </row>
    <row r="9" spans="1:22" x14ac:dyDescent="0.3">
      <c r="A9" t="s">
        <v>6006</v>
      </c>
      <c r="B9" t="s">
        <v>6054</v>
      </c>
      <c r="C9" t="s">
        <v>6055</v>
      </c>
      <c r="D9" t="s">
        <v>6056</v>
      </c>
      <c r="E9" t="s">
        <v>6053</v>
      </c>
      <c r="F9" t="s">
        <v>1369</v>
      </c>
      <c r="G9" t="s">
        <v>924</v>
      </c>
      <c r="H9" t="s">
        <v>2106</v>
      </c>
      <c r="I9" t="s">
        <v>6057</v>
      </c>
      <c r="J9" t="s">
        <v>6026</v>
      </c>
      <c r="K9" t="str" cm="1">
        <f t="array" ref="K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9" t="str">
        <f>_xlfn.TEXTBEFORE(Punjabi_song[[#This Row],[Title]],{":","(","-","#","|"})</f>
        <v xml:space="preserve">Guitar </v>
      </c>
      <c r="M9" t="str">
        <f>_xlfn.TEXTBEFORE(_xlfn.TEXTAFTER(Punjabi_song[[#This Row],[description]],{"Singer:","Artist:","Singer &amp; Lyrics:","Singer/Lyrics:","Singer","Singer :","Singer :-"}),CHAR(10))</f>
        <v xml:space="preserve"> Karan Randhawa (Ft. Ayesha Khan)</v>
      </c>
      <c r="N9" t="str" cm="1">
        <f t="array" ref="N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Fateh Shergill</v>
      </c>
      <c r="O9" t="e">
        <f>_xlfn.TEXTBEFORE(_xlfn.TEXTAFTER(Punjabi_song[[#This Row],[description]],"Composer:"),CHAR(10))</f>
        <v>#N/A</v>
      </c>
      <c r="P9" t="e">
        <f>_xlfn.TEXTBEFORE(_xlfn.TEXTAFTER(Punjabi_song[[#This Row],[description]],CHAR(10)&amp;"Music :"),CHAR(10))</f>
        <v>#N/A</v>
      </c>
      <c r="Q9" t="str">
        <f>_xlfn.TEXTBEFORE(_xlfn.TEXTAFTER(Punjabi_song[[#This Row],[description]],CHAR(10)&amp;"Video:"),CHAR(10))</f>
        <v xml:space="preserve"> Rav Dhillon</v>
      </c>
      <c r="R9" s="1" t="str">
        <f>HYPERLINK(_xlfn.TEXTBEFORE(_xlfn.TEXTAFTER(Punjabi_song[[#This Row],[description]],"YT Music:"),CHAR(10)))</f>
        <v xml:space="preserve"> https://music.youtube.com/watch?v=xaUZhsDzRJ4&amp;si=G0_KJ13Htd5jqGfR</v>
      </c>
      <c r="S9" s="1" t="str">
        <f>HYPERLINK(_xlfn.TEXTBEFORE(_xlfn.TEXTAFTER(Punjabi_song[[#This Row],[description]],"Spotify:"),CHAR(10)))</f>
        <v xml:space="preserve"> https://open.spotify.com/track/5IG7VuYedEhg3t7AacfirW</v>
      </c>
      <c r="T9" s="1" t="str">
        <f>HYPERLINK(_xlfn.TEXTBEFORE(_xlfn.TEXTAFTER(Punjabi_song[[#This Row],[description]],"Apple Music:"),CHAR(10)))</f>
        <v xml:space="preserve"> https://music.apple.com/us/album/guitar-single/1760237929</v>
      </c>
      <c r="U9" s="1" t="str">
        <f>HYPERLINK(_xlfn.TEXTBEFORE(_xlfn.TEXTAFTER(Punjabi_song[[#This Row],[description]],"Jio Saavn:"),CHAR(10)))</f>
        <v xml:space="preserve"> https://www.jiosaavn.com/album/guitar/oFprvlK,tyg_</v>
      </c>
      <c r="V9" s="1" t="str">
        <f>HYPERLINK(_xlfn.TEXTBEFORE(_xlfn.TEXTAFTER(Punjabi_song[[#This Row],[description]],"Instagram Reel:"),CHAR(10)))</f>
        <v xml:space="preserve"> https://www.instagram.com/reels/audio/588981409395472</v>
      </c>
    </row>
    <row r="10" spans="1:22" x14ac:dyDescent="0.3">
      <c r="A10" t="s">
        <v>6006</v>
      </c>
      <c r="B10" t="s">
        <v>6059</v>
      </c>
      <c r="C10" t="s">
        <v>6060</v>
      </c>
      <c r="D10" t="s">
        <v>6061</v>
      </c>
      <c r="E10" t="s">
        <v>6058</v>
      </c>
      <c r="F10" t="s">
        <v>1369</v>
      </c>
      <c r="G10" t="s">
        <v>361</v>
      </c>
      <c r="H10" t="s">
        <v>6062</v>
      </c>
      <c r="I10" t="s">
        <v>6063</v>
      </c>
      <c r="J10" t="s">
        <v>6064</v>
      </c>
      <c r="K10" t="str" cm="1">
        <f t="array" ref="K1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0" t="str">
        <f>_xlfn.TEXTBEFORE(Punjabi_song[[#This Row],[Title]],{":","(","-","#","|"})</f>
        <v xml:space="preserve">Istanbul </v>
      </c>
      <c r="M10" t="str">
        <f>_xlfn.TEXTBEFORE(_xlfn.TEXTAFTER(Punjabi_song[[#This Row],[description]],{"Singer:","Artist:","Singer &amp; Lyrics:","Singer/Lyrics:","Singer","Singer :","Singer :-"}),CHAR(10))</f>
        <v xml:space="preserve"> Bhanu Pratap Agnihotri</v>
      </c>
      <c r="N10" t="str" cm="1">
        <f t="array" ref="N1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Sahil</v>
      </c>
      <c r="O10" t="str">
        <f>_xlfn.TEXTBEFORE(_xlfn.TEXTAFTER(Punjabi_song[[#This Row],[description]],"Composer:"),CHAR(10))</f>
        <v xml:space="preserve"> Bhanu Pratap Agnihotri</v>
      </c>
      <c r="P10" t="e">
        <f>_xlfn.TEXTBEFORE(_xlfn.TEXTAFTER(Punjabi_song[[#This Row],[description]],CHAR(10)&amp;"Music :"),CHAR(10))</f>
        <v>#N/A</v>
      </c>
      <c r="Q10" t="e">
        <f>_xlfn.TEXTBEFORE(_xlfn.TEXTAFTER(Punjabi_song[[#This Row],[description]],CHAR(10)&amp;"Video:"),CHAR(10))</f>
        <v>#N/A</v>
      </c>
      <c r="R10" s="1" t="str">
        <f>HYPERLINK(_xlfn.TEXTBEFORE(_xlfn.TEXTAFTER(Punjabi_song[[#This Row],[description]],"YT Music:"),CHAR(10)))</f>
        <v xml:space="preserve"> https://music.youtube.com/watch?v=CY_m9zUycVY&amp;si=o5A-qXoJlXYIbbrY</v>
      </c>
      <c r="S10" s="1" t="str">
        <f>HYPERLINK(_xlfn.TEXTBEFORE(_xlfn.TEXTAFTER(Punjabi_song[[#This Row],[description]],"Spotify:"),CHAR(10)))</f>
        <v xml:space="preserve"> https://open.spotify.com/album/17LszvF2utGdeZ554bVC9d</v>
      </c>
      <c r="T10" s="1" t="str">
        <f>HYPERLINK(_xlfn.TEXTBEFORE(_xlfn.TEXTAFTER(Punjabi_song[[#This Row],[description]],"Apple Music:"),CHAR(10)))</f>
        <v xml:space="preserve"> https://music.apple.com/us/album/istanbul-single/6798345152</v>
      </c>
      <c r="U10" s="1" t="str">
        <f>HYPERLINK(_xlfn.TEXTBEFORE(_xlfn.TEXTAFTER(Punjabi_song[[#This Row],[description]],"Jio Saavn:"),CHAR(10)))</f>
        <v xml:space="preserve"> https://www.jiosaavn.com/album/istanbul/9DfU4I,n80c_</v>
      </c>
      <c r="V10" s="1" t="str">
        <f>HYPERLINK(_xlfn.TEXTBEFORE(_xlfn.TEXTAFTER(Punjabi_song[[#This Row],[description]],"Instagram Reel:"),CHAR(10)))</f>
        <v xml:space="preserve"> https://www.instagram.com/reels/audio/2256885638381508</v>
      </c>
    </row>
    <row r="11" spans="1:22" x14ac:dyDescent="0.3">
      <c r="A11" t="s">
        <v>6006</v>
      </c>
      <c r="B11" t="s">
        <v>6066</v>
      </c>
      <c r="C11" t="s">
        <v>6067</v>
      </c>
      <c r="D11" t="s">
        <v>6068</v>
      </c>
      <c r="E11" t="s">
        <v>6065</v>
      </c>
      <c r="F11" t="s">
        <v>1369</v>
      </c>
      <c r="G11" t="s">
        <v>33</v>
      </c>
      <c r="H11" t="s">
        <v>6069</v>
      </c>
      <c r="I11" t="s">
        <v>6070</v>
      </c>
      <c r="J11" t="s">
        <v>6071</v>
      </c>
      <c r="K11" t="str" cm="1">
        <f t="array" ref="K1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1" t="str">
        <f>_xlfn.TEXTBEFORE(Punjabi_song[[#This Row],[Title]],{":","(","-","#","|"})</f>
        <v xml:space="preserve">ROMANTIC AMLI </v>
      </c>
      <c r="M11" t="str">
        <f>_xlfn.TEXTBEFORE(_xlfn.TEXTAFTER(Punjabi_song[[#This Row],[description]],{"Singer:","Artist:","Singer &amp; Lyrics:","Singer/Lyrics:","Singer","Singer :","Singer :-"}),CHAR(10))</f>
        <v xml:space="preserve"> Vadda Grewal</v>
      </c>
      <c r="N11" t="str" cm="1">
        <f t="array" ref="N1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Vadda Grewal, Raka</v>
      </c>
      <c r="O11" t="str">
        <f>_xlfn.TEXTBEFORE(_xlfn.TEXTAFTER(Punjabi_song[[#This Row],[description]],"Composer:"),CHAR(10))</f>
        <v xml:space="preserve"> Vadda Grewal, Meavin</v>
      </c>
      <c r="P11" t="e">
        <f>_xlfn.TEXTBEFORE(_xlfn.TEXTAFTER(Punjabi_song[[#This Row],[description]],CHAR(10)&amp;"Music :"),CHAR(10))</f>
        <v>#N/A</v>
      </c>
      <c r="Q11" t="str">
        <f>_xlfn.TEXTBEFORE(_xlfn.TEXTAFTER(Punjabi_song[[#This Row],[description]],CHAR(10)&amp;"Video:"),CHAR(10))</f>
        <v xml:space="preserve"> Jagroop Sandhu, Guru Bhullar</v>
      </c>
      <c r="R11" s="1" t="str">
        <f>HYPERLINK(_xlfn.TEXTBEFORE(_xlfn.TEXTAFTER(Punjabi_song[[#This Row],[description]],"YT Music:"),CHAR(10)))</f>
        <v xml:space="preserve"> https://music.youtube.com/watch?v=EQTEB6iugcA&amp;si=iDIX0GfIt7cpYoe4</v>
      </c>
      <c r="S11" s="1" t="str">
        <f>HYPERLINK(_xlfn.TEXTBEFORE(_xlfn.TEXTAFTER(Punjabi_song[[#This Row],[description]],"Spotify:"),CHAR(10)))</f>
        <v xml:space="preserve"> https://open.spotify.com/album/7C0S0vjfKmfTj1Rye3Z1xY</v>
      </c>
      <c r="T11" s="1" t="str">
        <f>HYPERLINK(_xlfn.TEXTBEFORE(_xlfn.TEXTAFTER(Punjabi_song[[#This Row],[description]],"Apple Music:"),CHAR(10)))</f>
        <v xml:space="preserve"> https://music.apple.com/us/album/romantic-amli-single/6797013185</v>
      </c>
      <c r="U11" s="1" t="str">
        <f>HYPERLINK(_xlfn.TEXTBEFORE(_xlfn.TEXTAFTER(Punjabi_song[[#This Row],[description]],"Jio Saavn:"),CHAR(10)))</f>
        <v xml:space="preserve"> https://www.jiosaavn.com/album/romantic-amli/FcgsZX-anyE_</v>
      </c>
      <c r="V11" s="1" t="str">
        <f>HYPERLINK(_xlfn.TEXTBEFORE(_xlfn.TEXTAFTER(Punjabi_song[[#This Row],[description]],"Instagram Reel:"),CHAR(10)))</f>
        <v xml:space="preserve"> https://www.instagram.com/reels/audio/1515390913601960</v>
      </c>
    </row>
    <row r="12" spans="1:22" x14ac:dyDescent="0.3">
      <c r="A12" t="s">
        <v>6006</v>
      </c>
      <c r="B12" t="s">
        <v>6073</v>
      </c>
      <c r="C12" t="s">
        <v>6074</v>
      </c>
      <c r="D12" t="s">
        <v>6075</v>
      </c>
      <c r="E12" t="s">
        <v>6072</v>
      </c>
      <c r="F12" t="s">
        <v>1369</v>
      </c>
      <c r="G12" t="s">
        <v>2111</v>
      </c>
      <c r="H12" t="s">
        <v>6076</v>
      </c>
      <c r="I12" t="s">
        <v>6077</v>
      </c>
      <c r="J12" t="s">
        <v>6078</v>
      </c>
      <c r="K12" t="str" cm="1">
        <f t="array" ref="K1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 t="str">
        <f>_xlfn.TEXTBEFORE(Punjabi_song[[#This Row],[Title]],{":","(","-","#","|"})</f>
        <v xml:space="preserve">Boss </v>
      </c>
      <c r="M12" t="str">
        <f>_xlfn.TEXTBEFORE(_xlfn.TEXTAFTER(Punjabi_song[[#This Row],[description]],{"Singer:","Artist:","Singer &amp; Lyrics:","Singer/Lyrics:","Singer","Singer :","Singer :-"}),CHAR(10))</f>
        <v xml:space="preserve"> Jass Manak</v>
      </c>
      <c r="N12" t="str" cm="1">
        <f t="array" ref="N1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2" t="str">
        <f>_xlfn.TEXTBEFORE(_xlfn.TEXTAFTER(Punjabi_song[[#This Row],[description]],"Composer:"),CHAR(10))</f>
        <v xml:space="preserve"> Jass Manak</v>
      </c>
      <c r="P12" t="e">
        <f>_xlfn.TEXTBEFORE(_xlfn.TEXTAFTER(Punjabi_song[[#This Row],[description]],CHAR(10)&amp;"Music :"),CHAR(10))</f>
        <v>#N/A</v>
      </c>
      <c r="Q12" t="str">
        <f>_xlfn.TEXTBEFORE(_xlfn.TEXTAFTER(Punjabi_song[[#This Row],[description]],CHAR(10)&amp;"Video:"),CHAR(10))</f>
        <v xml:space="preserve"> Satti Dhillon</v>
      </c>
      <c r="R12" s="1" t="str">
        <f>HYPERLINK(_xlfn.TEXTBEFORE(_xlfn.TEXTAFTER(Punjabi_song[[#This Row],[description]],"YT Music:"),CHAR(10)))</f>
        <v xml:space="preserve"> https://music.youtube.com/watch?v=XqB1nzANoQM&amp;si=aBEOxV1xXCw09w_S</v>
      </c>
      <c r="S12" s="1" t="str">
        <f>HYPERLINK(_xlfn.TEXTBEFORE(_xlfn.TEXTAFTER(Punjabi_song[[#This Row],[description]],"Spotify:"),CHAR(10)))</f>
        <v xml:space="preserve"> https://open.spotify.com/album/2MMQ94NytBAZCwT6XPWUnG</v>
      </c>
      <c r="T12" s="1" t="str">
        <f>HYPERLINK(_xlfn.TEXTBEFORE(_xlfn.TEXTAFTER(Punjabi_song[[#This Row],[description]],"Apple Music:"),CHAR(10)))</f>
        <v xml:space="preserve"> https://music.apple.com/us/album/boss-single/1760235338</v>
      </c>
      <c r="U12" s="1" t="str">
        <f>HYPERLINK(_xlfn.TEXTBEFORE(_xlfn.TEXTAFTER(Punjabi_song[[#This Row],[description]],"Jio Saavn:"),CHAR(10)))</f>
        <v xml:space="preserve"> https://www.jiosaavn.com/album/boss/MdmEHCtok5I_</v>
      </c>
      <c r="V12" s="1" t="str">
        <f>HYPERLINK(_xlfn.TEXTBEFORE(_xlfn.TEXTAFTER(Punjabi_song[[#This Row],[description]],"Instagram Reel:"),CHAR(10)))</f>
        <v xml:space="preserve"> https://www.instagram.com/reels/audio/1039191744818459</v>
      </c>
    </row>
    <row r="13" spans="1:22" x14ac:dyDescent="0.3">
      <c r="A13" t="s">
        <v>6006</v>
      </c>
      <c r="B13" t="s">
        <v>6080</v>
      </c>
      <c r="C13" t="s">
        <v>6081</v>
      </c>
      <c r="D13" t="s">
        <v>6082</v>
      </c>
      <c r="E13" t="s">
        <v>6079</v>
      </c>
      <c r="F13" t="s">
        <v>1369</v>
      </c>
      <c r="G13" t="s">
        <v>246</v>
      </c>
      <c r="H13" t="s">
        <v>6083</v>
      </c>
      <c r="I13" t="s">
        <v>6084</v>
      </c>
      <c r="J13" t="s">
        <v>6085</v>
      </c>
      <c r="K13" t="str" cm="1">
        <f t="array" ref="K1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 t="str">
        <f>_xlfn.TEXTBEFORE(Punjabi_song[[#This Row],[Title]],{":","(","-","#","|"})</f>
        <v xml:space="preserve">Lambo Car </v>
      </c>
      <c r="M13" t="str">
        <f>_xlfn.TEXTBEFORE(_xlfn.TEXTAFTER(Punjabi_song[[#This Row],[description]],{"Singer:","Artist:","Singer &amp; Lyrics:","Singer/Lyrics:","Singer","Singer :","Singer :-"}),CHAR(10))</f>
        <v xml:space="preserve"> Guri</v>
      </c>
      <c r="N13" t="str" cm="1">
        <f t="array" ref="N1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Guri</v>
      </c>
      <c r="O13" t="e">
        <f>_xlfn.TEXTBEFORE(_xlfn.TEXTAFTER(Punjabi_song[[#This Row],[description]],"Composer:"),CHAR(10))</f>
        <v>#N/A</v>
      </c>
      <c r="P13" t="str">
        <f>_xlfn.TEXTBEFORE(_xlfn.TEXTAFTER(Punjabi_song[[#This Row],[description]],CHAR(10)&amp;"Music :"),CHAR(10))</f>
        <v xml:space="preserve"> Sukhe </v>
      </c>
      <c r="Q13" t="e">
        <f>_xlfn.TEXTBEFORE(_xlfn.TEXTAFTER(Punjabi_song[[#This Row],[description]],CHAR(10)&amp;"Video:"),CHAR(10))</f>
        <v>#N/A</v>
      </c>
      <c r="R13" s="1" t="e">
        <f>HYPERLINK(_xlfn.TEXTBEFORE(_xlfn.TEXTAFTER(Punjabi_song[[#This Row],[description]],"YT Music:"),CHAR(10)))</f>
        <v>#N/A</v>
      </c>
      <c r="S13" s="1" t="e">
        <f>HYPERLINK(_xlfn.TEXTBEFORE(_xlfn.TEXTAFTER(Punjabi_song[[#This Row],[description]],"Spotify:"),CHAR(10)))</f>
        <v>#N/A</v>
      </c>
      <c r="T13" s="1" t="e">
        <f>HYPERLINK(_xlfn.TEXTBEFORE(_xlfn.TEXTAFTER(Punjabi_song[[#This Row],[description]],"Apple Music:"),CHAR(10)))</f>
        <v>#N/A</v>
      </c>
      <c r="U13" s="1" t="e">
        <f>HYPERLINK(_xlfn.TEXTBEFORE(_xlfn.TEXTAFTER(Punjabi_song[[#This Row],[description]],"Jio Saavn:"),CHAR(10)))</f>
        <v>#N/A</v>
      </c>
      <c r="V13" s="1" t="e">
        <f>HYPERLINK(_xlfn.TEXTBEFORE(_xlfn.TEXTAFTER(Punjabi_song[[#This Row],[description]],"Instagram Reel:"),CHAR(10)))</f>
        <v>#N/A</v>
      </c>
    </row>
    <row r="14" spans="1:22" x14ac:dyDescent="0.3">
      <c r="A14" t="s">
        <v>6006</v>
      </c>
      <c r="B14" t="s">
        <v>6087</v>
      </c>
      <c r="C14" t="s">
        <v>6088</v>
      </c>
      <c r="D14" t="s">
        <v>6089</v>
      </c>
      <c r="E14" t="s">
        <v>6086</v>
      </c>
      <c r="F14" t="s">
        <v>1369</v>
      </c>
      <c r="G14" t="s">
        <v>97</v>
      </c>
      <c r="H14" t="s">
        <v>6090</v>
      </c>
      <c r="I14" t="s">
        <v>6091</v>
      </c>
      <c r="J14" t="s">
        <v>664</v>
      </c>
      <c r="K14" t="str" cm="1">
        <f t="array" ref="K1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 t="str">
        <f>_xlfn.TEXTBEFORE(Punjabi_song[[#This Row],[Title]],{":","(","-","#","|"})</f>
        <v xml:space="preserve">BAD MUNDA </v>
      </c>
      <c r="M14" t="str">
        <f>_xlfn.TEXTBEFORE(_xlfn.TEXTAFTER(Punjabi_song[[#This Row],[description]],{"Singer:","Artist:","Singer &amp; Lyrics:","Singer/Lyrics:","Singer","Singer :","Singer :-"}),CHAR(10))</f>
        <v xml:space="preserve"> Jass Manak Ft. Emiway Bantai</v>
      </c>
      <c r="N14" t="str" cm="1">
        <f t="array" ref="N1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4" t="str">
        <f>_xlfn.TEXTBEFORE(_xlfn.TEXTAFTER(Punjabi_song[[#This Row],[description]],"Composer:"),CHAR(10))</f>
        <v xml:space="preserve"> Jass Manak </v>
      </c>
      <c r="P14" t="e">
        <f>_xlfn.TEXTBEFORE(_xlfn.TEXTAFTER(Punjabi_song[[#This Row],[description]],CHAR(10)&amp;"Music :"),CHAR(10))</f>
        <v>#N/A</v>
      </c>
      <c r="Q14" t="str">
        <f>_xlfn.TEXTBEFORE(_xlfn.TEXTAFTER(Punjabi_song[[#This Row],[description]],CHAR(10)&amp;"Video:"),CHAR(10))</f>
        <v xml:space="preserve"> Satti Dhillon</v>
      </c>
      <c r="R14" s="1" t="e">
        <f>HYPERLINK(_xlfn.TEXTBEFORE(_xlfn.TEXTAFTER(Punjabi_song[[#This Row],[description]],"YT Music:"),CHAR(10)))</f>
        <v>#N/A</v>
      </c>
      <c r="S14" s="1" t="e">
        <f>HYPERLINK(_xlfn.TEXTBEFORE(_xlfn.TEXTAFTER(Punjabi_song[[#This Row],[description]],"Spotify:"),CHAR(10)))</f>
        <v>#N/A</v>
      </c>
      <c r="T14" s="1" t="e">
        <f>HYPERLINK(_xlfn.TEXTBEFORE(_xlfn.TEXTAFTER(Punjabi_song[[#This Row],[description]],"Apple Music:"),CHAR(10)))</f>
        <v>#N/A</v>
      </c>
      <c r="U14" s="1" t="e">
        <f>HYPERLINK(_xlfn.TEXTBEFORE(_xlfn.TEXTAFTER(Punjabi_song[[#This Row],[description]],"Jio Saavn:"),CHAR(10)))</f>
        <v>#N/A</v>
      </c>
      <c r="V14" s="1" t="e">
        <f>HYPERLINK(_xlfn.TEXTBEFORE(_xlfn.TEXTAFTER(Punjabi_song[[#This Row],[description]],"Instagram Reel:"),CHAR(10)))</f>
        <v>#N/A</v>
      </c>
    </row>
    <row r="15" spans="1:22" x14ac:dyDescent="0.3">
      <c r="A15" t="s">
        <v>6006</v>
      </c>
      <c r="B15" t="s">
        <v>6093</v>
      </c>
      <c r="C15" t="s">
        <v>6094</v>
      </c>
      <c r="D15" t="s">
        <v>6095</v>
      </c>
      <c r="E15" t="s">
        <v>6092</v>
      </c>
      <c r="F15" t="s">
        <v>1369</v>
      </c>
      <c r="G15" t="s">
        <v>330</v>
      </c>
      <c r="H15" t="s">
        <v>6096</v>
      </c>
      <c r="I15" t="s">
        <v>6097</v>
      </c>
      <c r="J15" t="s">
        <v>6098</v>
      </c>
      <c r="K15" t="str" cm="1">
        <f t="array" ref="K1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 t="str">
        <f>_xlfn.TEXTBEFORE(Punjabi_song[[#This Row],[Title]],{":","(","-","#","|"})</f>
        <v xml:space="preserve">Jhanjra </v>
      </c>
      <c r="M15" t="str">
        <f>_xlfn.TEXTBEFORE(_xlfn.TEXTAFTER(Punjabi_song[[#This Row],[description]],{"Singer:","Artist:","Singer &amp; Lyrics:","Singer/Lyrics:","Singer","Singer :","Singer :-"}),CHAR(10))</f>
        <v xml:space="preserve"> Karan Randhawa  </v>
      </c>
      <c r="N15" t="str" cm="1">
        <f t="array" ref="N1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Micheal</v>
      </c>
      <c r="O15" t="str">
        <f>_xlfn.TEXTBEFORE(_xlfn.TEXTAFTER(Punjabi_song[[#This Row],[description]],"Composer:"),CHAR(10))</f>
        <v xml:space="preserve"> Micheal </v>
      </c>
      <c r="P15" t="e">
        <f>_xlfn.TEXTBEFORE(_xlfn.TEXTAFTER(Punjabi_song[[#This Row],[description]],CHAR(10)&amp;"Music :"),CHAR(10))</f>
        <v>#N/A</v>
      </c>
      <c r="Q15" t="str">
        <f>_xlfn.TEXTBEFORE(_xlfn.TEXTAFTER(Punjabi_song[[#This Row],[description]],CHAR(10)&amp;"Video:"),CHAR(10))</f>
        <v xml:space="preserve"> Satti Dhillon</v>
      </c>
      <c r="R15" s="1" t="e">
        <f>HYPERLINK(_xlfn.TEXTBEFORE(_xlfn.TEXTAFTER(Punjabi_song[[#This Row],[description]],"YT Music:"),CHAR(10)))</f>
        <v>#N/A</v>
      </c>
      <c r="S15" s="1" t="e">
        <f>HYPERLINK(_xlfn.TEXTBEFORE(_xlfn.TEXTAFTER(Punjabi_song[[#This Row],[description]],"Spotify:"),CHAR(10)))</f>
        <v>#N/A</v>
      </c>
      <c r="T15" s="1" t="e">
        <f>HYPERLINK(_xlfn.TEXTBEFORE(_xlfn.TEXTAFTER(Punjabi_song[[#This Row],[description]],"Apple Music:"),CHAR(10)))</f>
        <v>#N/A</v>
      </c>
      <c r="U15" s="1" t="e">
        <f>HYPERLINK(_xlfn.TEXTBEFORE(_xlfn.TEXTAFTER(Punjabi_song[[#This Row],[description]],"Jio Saavn:"),CHAR(10)))</f>
        <v>#N/A</v>
      </c>
      <c r="V15" s="1" t="e">
        <f>HYPERLINK(_xlfn.TEXTBEFORE(_xlfn.TEXTAFTER(Punjabi_song[[#This Row],[description]],"Instagram Reel:"),CHAR(10)))</f>
        <v>#N/A</v>
      </c>
    </row>
    <row r="16" spans="1:22" x14ac:dyDescent="0.3">
      <c r="A16" t="s">
        <v>6006</v>
      </c>
      <c r="B16" t="s">
        <v>6100</v>
      </c>
      <c r="C16" t="s">
        <v>6101</v>
      </c>
      <c r="D16" t="s">
        <v>6102</v>
      </c>
      <c r="E16" t="s">
        <v>6099</v>
      </c>
      <c r="F16" t="s">
        <v>1369</v>
      </c>
      <c r="G16" t="s">
        <v>738</v>
      </c>
      <c r="H16" t="s">
        <v>6103</v>
      </c>
      <c r="I16" t="s">
        <v>6104</v>
      </c>
      <c r="J16" t="s">
        <v>6105</v>
      </c>
      <c r="K16" t="str" cm="1">
        <f t="array" ref="K1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 t="str">
        <f>_xlfn.TEXTBEFORE(Punjabi_song[[#This Row],[Title]],{":","(","-","#","|"})</f>
        <v xml:space="preserve">Shoot Da Order </v>
      </c>
      <c r="M16" t="str">
        <f>_xlfn.TEXTBEFORE(_xlfn.TEXTAFTER(Punjabi_song[[#This Row],[description]],{"Singer:","Artist:","Singer &amp; Lyrics:","Singer/Lyrics:","Singer","Singer :","Singer :-"}),CHAR(10))</f>
        <v xml:space="preserve"> Jass Manak, Jagpal Sandhu</v>
      </c>
      <c r="N16" t="str" cm="1">
        <f t="array" ref="N1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Roshan</v>
      </c>
      <c r="O16" t="e">
        <f>_xlfn.TEXTBEFORE(_xlfn.TEXTAFTER(Punjabi_song[[#This Row],[description]],"Composer:"),CHAR(10))</f>
        <v>#N/A</v>
      </c>
      <c r="P16" t="e">
        <f>_xlfn.TEXTBEFORE(_xlfn.TEXTAFTER(Punjabi_song[[#This Row],[description]],CHAR(10)&amp;"Music :"),CHAR(10))</f>
        <v>#N/A</v>
      </c>
      <c r="Q16" t="e">
        <f>_xlfn.TEXTBEFORE(_xlfn.TEXTAFTER(Punjabi_song[[#This Row],[description]],CHAR(10)&amp;"Video:"),CHAR(10))</f>
        <v>#N/A</v>
      </c>
      <c r="R16" s="1" t="str">
        <f>HYPERLINK(_xlfn.TEXTBEFORE(_xlfn.TEXTAFTER(Punjabi_song[[#This Row],[description]],"YT Music:"),CHAR(10)))</f>
        <v xml:space="preserve"> https://music.youtube.com/watch?v=MOwjHBMolao&amp;si=0xNJ6BpxzyqsXyq8</v>
      </c>
      <c r="S16" s="1" t="str">
        <f>HYPERLINK(_xlfn.TEXTBEFORE(_xlfn.TEXTAFTER(Punjabi_song[[#This Row],[description]],"Spotify:"),CHAR(10)))</f>
        <v xml:space="preserve"> https://open.spotify.com/album/6ZZ2zQecDnqCBatMSqkmzA</v>
      </c>
      <c r="T16" s="1" t="str">
        <f>HYPERLINK(_xlfn.TEXTBEFORE(_xlfn.TEXTAFTER(Punjabi_song[[#This Row],[description]],"Apple Music:"),CHAR(10)))</f>
        <v xml:space="preserve"> https://music.apple.com/us/album/shoot-da-order-from-shooter-single/1760234550</v>
      </c>
      <c r="U16" s="1" t="str">
        <f>HYPERLINK(_xlfn.TEXTBEFORE(_xlfn.TEXTAFTER(Punjabi_song[[#This Row],[description]],"Jio Saavn:"),CHAR(10)))</f>
        <v xml:space="preserve"> https://www.jiosaavn.com/album/shoot-da-order-from-shooter/Y0LhJzvJVJc_</v>
      </c>
      <c r="V16" s="1" t="str">
        <f>HYPERLINK(_xlfn.TEXTBEFORE(_xlfn.TEXTAFTER(Punjabi_song[[#This Row],[description]],"Instagram Reel:"),CHAR(10)))</f>
        <v xml:space="preserve"> https://www.instagram.com/reels/audio/600315277422496</v>
      </c>
    </row>
    <row r="17" spans="1:22" x14ac:dyDescent="0.3">
      <c r="A17" t="s">
        <v>6006</v>
      </c>
      <c r="B17" t="s">
        <v>6107</v>
      </c>
      <c r="C17" t="s">
        <v>6108</v>
      </c>
      <c r="D17" t="s">
        <v>6109</v>
      </c>
      <c r="E17" t="s">
        <v>6106</v>
      </c>
      <c r="F17" t="s">
        <v>1369</v>
      </c>
      <c r="G17" t="s">
        <v>361</v>
      </c>
      <c r="H17" t="s">
        <v>6110</v>
      </c>
      <c r="I17" t="s">
        <v>6111</v>
      </c>
      <c r="J17" t="s">
        <v>3128</v>
      </c>
      <c r="K17" t="str" cm="1">
        <f t="array" ref="K1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 t="str">
        <f>_xlfn.TEXTBEFORE(Punjabi_song[[#This Row],[Title]],{":","(","-","#","|"})</f>
        <v xml:space="preserve">TUMBA </v>
      </c>
      <c r="M17" t="str">
        <f>_xlfn.TEXTBEFORE(_xlfn.TEXTAFTER(Punjabi_song[[#This Row],[description]],{"Singer:","Artist:","Singer &amp; Lyrics:","Singer/Lyrics:","Singer","Singer :","Singer :-"}),CHAR(10))</f>
        <v xml:space="preserve"> Ghaffar Raghi Group</v>
      </c>
      <c r="N17" t="str" cm="1">
        <f t="array" ref="N1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Kang Sadiq</v>
      </c>
      <c r="O17" t="str">
        <f>_xlfn.TEXTBEFORE(_xlfn.TEXTAFTER(Punjabi_song[[#This Row],[description]],"Composer:"),CHAR(10))</f>
        <v xml:space="preserve"> Crowny, Oye Kunaal, Magic</v>
      </c>
      <c r="P17" t="e">
        <f>_xlfn.TEXTBEFORE(_xlfn.TEXTAFTER(Punjabi_song[[#This Row],[description]],CHAR(10)&amp;"Music :"),CHAR(10))</f>
        <v>#N/A</v>
      </c>
      <c r="Q17" t="e">
        <f>_xlfn.TEXTBEFORE(_xlfn.TEXTAFTER(Punjabi_song[[#This Row],[description]],CHAR(10)&amp;"Video:"),CHAR(10))</f>
        <v>#N/A</v>
      </c>
      <c r="R17" s="1" t="e">
        <f>HYPERLINK(_xlfn.TEXTBEFORE(_xlfn.TEXTAFTER(Punjabi_song[[#This Row],[description]],"YT Music:"),CHAR(10)))</f>
        <v>#N/A</v>
      </c>
      <c r="S17" s="1" t="str">
        <f>HYPERLINK(_xlfn.TEXTBEFORE(_xlfn.TEXTAFTER(Punjabi_song[[#This Row],[description]],"Spotify:"),CHAR(10)))</f>
        <v xml:space="preserve"> https://open.spotify.com/album/35NQ0cze0eagxsZmvIvfo7</v>
      </c>
      <c r="T17" s="1" t="str">
        <f>HYPERLINK(_xlfn.TEXTBEFORE(_xlfn.TEXTAFTER(Punjabi_song[[#This Row],[description]],"Apple Music:"),CHAR(10)))</f>
        <v xml:space="preserve"> https://music.apple.com/us/album/tumba-from-oye-bhole-oye-2-single/6778846286</v>
      </c>
      <c r="U17" s="1" t="e">
        <f>HYPERLINK(_xlfn.TEXTBEFORE(_xlfn.TEXTAFTER(Punjabi_song[[#This Row],[description]],"Jio Saavn:"),CHAR(10)))</f>
        <v>#N/A</v>
      </c>
      <c r="V17" s="1" t="str">
        <f>HYPERLINK(_xlfn.TEXTBEFORE(_xlfn.TEXTAFTER(Punjabi_song[[#This Row],[description]],"Instagram Reel:"),CHAR(10)))</f>
        <v xml:space="preserve"> https://www.instagram.com/reels/audio/1652277842723134</v>
      </c>
    </row>
    <row r="18" spans="1:22" x14ac:dyDescent="0.3">
      <c r="A18" t="s">
        <v>6006</v>
      </c>
      <c r="B18" t="s">
        <v>6113</v>
      </c>
      <c r="C18" t="s">
        <v>6114</v>
      </c>
      <c r="D18" t="s">
        <v>6115</v>
      </c>
      <c r="E18" t="s">
        <v>6112</v>
      </c>
      <c r="F18" t="s">
        <v>1369</v>
      </c>
      <c r="G18" t="s">
        <v>661</v>
      </c>
      <c r="H18" t="s">
        <v>6116</v>
      </c>
      <c r="I18" t="s">
        <v>741</v>
      </c>
      <c r="J18" t="s">
        <v>6026</v>
      </c>
      <c r="K18" t="str" cm="1">
        <f t="array" ref="K1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 t="str">
        <f>_xlfn.TEXTBEFORE(Punjabi_song[[#This Row],[Title]],{":","(","-","#","|"})</f>
        <v xml:space="preserve">Flow </v>
      </c>
      <c r="M18" t="str">
        <f>_xlfn.TEXTBEFORE(_xlfn.TEXTAFTER(Punjabi_song[[#This Row],[description]],{"Singer:","Artist:","Singer &amp; Lyrics:","Singer/Lyrics:","Singer","Singer :","Singer :-"}),CHAR(10))</f>
        <v xml:space="preserve"> Sultaan</v>
      </c>
      <c r="N18" t="str" cm="1">
        <f t="array" ref="N1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Kang Sadiq</v>
      </c>
      <c r="O18" t="str">
        <f>_xlfn.TEXTBEFORE(_xlfn.TEXTAFTER(Punjabi_song[[#This Row],[description]],"Composer:"),CHAR(10))</f>
        <v xml:space="preserve"> Kang Sadiq, Crowny</v>
      </c>
      <c r="P18" t="e">
        <f>_xlfn.TEXTBEFORE(_xlfn.TEXTAFTER(Punjabi_song[[#This Row],[description]],CHAR(10)&amp;"Music :"),CHAR(10))</f>
        <v>#N/A</v>
      </c>
      <c r="Q18" t="str">
        <f>_xlfn.TEXTBEFORE(_xlfn.TEXTAFTER(Punjabi_song[[#This Row],[description]],CHAR(10)&amp;"Video:"),CHAR(10))</f>
        <v xml:space="preserve"> Jagjeet Sandhu &amp; Manjeet Sannan</v>
      </c>
      <c r="R18" s="1" t="e">
        <f>HYPERLINK(_xlfn.TEXTBEFORE(_xlfn.TEXTAFTER(Punjabi_song[[#This Row],[description]],"YT Music:"),CHAR(10)))</f>
        <v>#N/A</v>
      </c>
      <c r="S18" s="1" t="e">
        <f>HYPERLINK(_xlfn.TEXTBEFORE(_xlfn.TEXTAFTER(Punjabi_song[[#This Row],[description]],"Spotify:"),CHAR(10)))</f>
        <v>#N/A</v>
      </c>
      <c r="T18" s="1" t="e">
        <f>HYPERLINK(_xlfn.TEXTBEFORE(_xlfn.TEXTAFTER(Punjabi_song[[#This Row],[description]],"Apple Music:"),CHAR(10)))</f>
        <v>#N/A</v>
      </c>
      <c r="U18" s="1" t="e">
        <f>HYPERLINK(_xlfn.TEXTBEFORE(_xlfn.TEXTAFTER(Punjabi_song[[#This Row],[description]],"Jio Saavn:"),CHAR(10)))</f>
        <v>#N/A</v>
      </c>
      <c r="V18" s="1" t="e">
        <f>HYPERLINK(_xlfn.TEXTBEFORE(_xlfn.TEXTAFTER(Punjabi_song[[#This Row],[description]],"Instagram Reel:"),CHAR(10)))</f>
        <v>#N/A</v>
      </c>
    </row>
    <row r="19" spans="1:22" x14ac:dyDescent="0.3">
      <c r="A19" t="s">
        <v>6006</v>
      </c>
      <c r="B19" t="s">
        <v>6118</v>
      </c>
      <c r="C19" t="s">
        <v>6119</v>
      </c>
      <c r="D19" t="s">
        <v>6120</v>
      </c>
      <c r="E19" t="s">
        <v>6117</v>
      </c>
      <c r="F19" t="s">
        <v>1369</v>
      </c>
      <c r="G19" t="s">
        <v>6121</v>
      </c>
      <c r="H19" t="s">
        <v>6122</v>
      </c>
      <c r="I19" t="s">
        <v>6123</v>
      </c>
      <c r="J19" t="s">
        <v>2711</v>
      </c>
      <c r="K19" t="str" cm="1">
        <f t="array" ref="K1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9" t="str">
        <f>_xlfn.TEXTBEFORE(Punjabi_song[[#This Row],[Title]],{":","(","-","#","|"})</f>
        <v xml:space="preserve">Nasha Patta </v>
      </c>
      <c r="M19" t="str">
        <f>_xlfn.TEXTBEFORE(_xlfn.TEXTAFTER(Punjabi_song[[#This Row],[description]],{"Singer:","Artist:","Singer &amp; Lyrics:","Singer/Lyrics:","Singer","Singer :","Singer :-"}),CHAR(10))</f>
        <v xml:space="preserve"> Veet Baljit, Parveen Bharta</v>
      </c>
      <c r="N19" t="str" cm="1">
        <f t="array" ref="N1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Veet Baljit</v>
      </c>
      <c r="O19" t="e">
        <f>_xlfn.TEXTBEFORE(_xlfn.TEXTAFTER(Punjabi_song[[#This Row],[description]],"Composer:"),CHAR(10))</f>
        <v>#N/A</v>
      </c>
      <c r="P19" t="e">
        <f>_xlfn.TEXTBEFORE(_xlfn.TEXTAFTER(Punjabi_song[[#This Row],[description]],CHAR(10)&amp;"Music :"),CHAR(10))</f>
        <v>#N/A</v>
      </c>
      <c r="Q19" t="e">
        <f>_xlfn.TEXTBEFORE(_xlfn.TEXTAFTER(Punjabi_song[[#This Row],[description]],CHAR(10)&amp;"Video:"),CHAR(10))</f>
        <v>#N/A</v>
      </c>
      <c r="R19" s="1" t="e">
        <f>HYPERLINK(_xlfn.TEXTBEFORE(_xlfn.TEXTAFTER(Punjabi_song[[#This Row],[description]],"YT Music:"),CHAR(10)))</f>
        <v>#N/A</v>
      </c>
      <c r="S19" s="1" t="e">
        <f>HYPERLINK(_xlfn.TEXTBEFORE(_xlfn.TEXTAFTER(Punjabi_song[[#This Row],[description]],"Spotify:"),CHAR(10)))</f>
        <v>#N/A</v>
      </c>
      <c r="T19" s="1" t="e">
        <f>HYPERLINK(_xlfn.TEXTBEFORE(_xlfn.TEXTAFTER(Punjabi_song[[#This Row],[description]],"Apple Music:"),CHAR(10)))</f>
        <v>#N/A</v>
      </c>
      <c r="U19" s="1" t="e">
        <f>HYPERLINK(_xlfn.TEXTBEFORE(_xlfn.TEXTAFTER(Punjabi_song[[#This Row],[description]],"Jio Saavn:"),CHAR(10)))</f>
        <v>#N/A</v>
      </c>
      <c r="V19" s="1" t="e">
        <f>HYPERLINK(_xlfn.TEXTBEFORE(_xlfn.TEXTAFTER(Punjabi_song[[#This Row],[description]],"Instagram Reel:"),CHAR(10)))</f>
        <v>#N/A</v>
      </c>
    </row>
    <row r="20" spans="1:22" x14ac:dyDescent="0.3">
      <c r="A20" t="s">
        <v>6006</v>
      </c>
      <c r="B20" t="s">
        <v>6125</v>
      </c>
      <c r="D20" t="s">
        <v>6126</v>
      </c>
      <c r="E20" t="s">
        <v>6124</v>
      </c>
      <c r="F20" t="s">
        <v>1369</v>
      </c>
      <c r="G20" t="s">
        <v>2000</v>
      </c>
      <c r="H20" t="s">
        <v>6127</v>
      </c>
      <c r="I20" t="s">
        <v>6128</v>
      </c>
      <c r="J20" t="s">
        <v>6085</v>
      </c>
      <c r="K20" t="str" cm="1">
        <f t="array" ref="K2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0" t="e">
        <f>_xlfn.TEXTBEFORE(Punjabi_song[[#This Row],[Title]],{":","(","-","#","|"})</f>
        <v>#N/A</v>
      </c>
      <c r="M20" t="e">
        <f>_xlfn.TEXTBEFORE(_xlfn.TEXTAFTER(Punjabi_song[[#This Row],[description]],{"Singer:","Artist:","Singer &amp; Lyrics:","Singer/Lyrics:","Singer","Singer :","Singer :-"}),CHAR(10))</f>
        <v>#N/A</v>
      </c>
      <c r="N20" t="str" cm="1">
        <f t="array" ref="N2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0" t="e">
        <f>_xlfn.TEXTBEFORE(_xlfn.TEXTAFTER(Punjabi_song[[#This Row],[description]],"Composer:"),CHAR(10))</f>
        <v>#N/A</v>
      </c>
      <c r="P20" t="e">
        <f>_xlfn.TEXTBEFORE(_xlfn.TEXTAFTER(Punjabi_song[[#This Row],[description]],CHAR(10)&amp;"Music :"),CHAR(10))</f>
        <v>#N/A</v>
      </c>
      <c r="Q20" t="e">
        <f>_xlfn.TEXTBEFORE(_xlfn.TEXTAFTER(Punjabi_song[[#This Row],[description]],CHAR(10)&amp;"Video:"),CHAR(10))</f>
        <v>#N/A</v>
      </c>
      <c r="R20" s="1" t="e">
        <f>HYPERLINK(_xlfn.TEXTBEFORE(_xlfn.TEXTAFTER(Punjabi_song[[#This Row],[description]],"YT Music:"),CHAR(10)))</f>
        <v>#N/A</v>
      </c>
      <c r="S20" s="1" t="e">
        <f>HYPERLINK(_xlfn.TEXTBEFORE(_xlfn.TEXTAFTER(Punjabi_song[[#This Row],[description]],"Spotify:"),CHAR(10)))</f>
        <v>#N/A</v>
      </c>
      <c r="T20" s="1" t="e">
        <f>HYPERLINK(_xlfn.TEXTBEFORE(_xlfn.TEXTAFTER(Punjabi_song[[#This Row],[description]],"Apple Music:"),CHAR(10)))</f>
        <v>#N/A</v>
      </c>
      <c r="U20" s="1" t="e">
        <f>HYPERLINK(_xlfn.TEXTBEFORE(_xlfn.TEXTAFTER(Punjabi_song[[#This Row],[description]],"Jio Saavn:"),CHAR(10)))</f>
        <v>#N/A</v>
      </c>
      <c r="V20" s="1" t="e">
        <f>HYPERLINK(_xlfn.TEXTBEFORE(_xlfn.TEXTAFTER(Punjabi_song[[#This Row],[description]],"Instagram Reel:"),CHAR(10)))</f>
        <v>#N/A</v>
      </c>
    </row>
    <row r="21" spans="1:22" x14ac:dyDescent="0.3">
      <c r="A21" t="s">
        <v>6006</v>
      </c>
      <c r="B21" t="s">
        <v>6130</v>
      </c>
      <c r="D21" t="s">
        <v>6131</v>
      </c>
      <c r="E21" t="s">
        <v>6129</v>
      </c>
      <c r="F21" t="s">
        <v>1369</v>
      </c>
      <c r="G21" t="s">
        <v>4203</v>
      </c>
      <c r="H21" t="s">
        <v>6132</v>
      </c>
      <c r="I21" t="s">
        <v>6133</v>
      </c>
      <c r="J21" t="s">
        <v>6078</v>
      </c>
      <c r="K21" t="str" cm="1">
        <f t="array" ref="K2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1" t="e">
        <f>_xlfn.TEXTBEFORE(Punjabi_song[[#This Row],[Title]],{":","(","-","#","|"})</f>
        <v>#N/A</v>
      </c>
      <c r="M21" t="e">
        <f>_xlfn.TEXTBEFORE(_xlfn.TEXTAFTER(Punjabi_song[[#This Row],[description]],{"Singer:","Artist:","Singer &amp; Lyrics:","Singer/Lyrics:","Singer","Singer :","Singer :-"}),CHAR(10))</f>
        <v>#N/A</v>
      </c>
      <c r="N21" t="str" cm="1">
        <f t="array" ref="N2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1" t="e">
        <f>_xlfn.TEXTBEFORE(_xlfn.TEXTAFTER(Punjabi_song[[#This Row],[description]],"Composer:"),CHAR(10))</f>
        <v>#N/A</v>
      </c>
      <c r="P21" t="e">
        <f>_xlfn.TEXTBEFORE(_xlfn.TEXTAFTER(Punjabi_song[[#This Row],[description]],CHAR(10)&amp;"Music :"),CHAR(10))</f>
        <v>#N/A</v>
      </c>
      <c r="Q21" t="e">
        <f>_xlfn.TEXTBEFORE(_xlfn.TEXTAFTER(Punjabi_song[[#This Row],[description]],CHAR(10)&amp;"Video:"),CHAR(10))</f>
        <v>#N/A</v>
      </c>
      <c r="R21" s="1" t="e">
        <f>HYPERLINK(_xlfn.TEXTBEFORE(_xlfn.TEXTAFTER(Punjabi_song[[#This Row],[description]],"YT Music:"),CHAR(10)))</f>
        <v>#N/A</v>
      </c>
      <c r="S21" s="1" t="e">
        <f>HYPERLINK(_xlfn.TEXTBEFORE(_xlfn.TEXTAFTER(Punjabi_song[[#This Row],[description]],"Spotify:"),CHAR(10)))</f>
        <v>#N/A</v>
      </c>
      <c r="T21" s="1" t="e">
        <f>HYPERLINK(_xlfn.TEXTBEFORE(_xlfn.TEXTAFTER(Punjabi_song[[#This Row],[description]],"Apple Music:"),CHAR(10)))</f>
        <v>#N/A</v>
      </c>
      <c r="U21" s="1" t="e">
        <f>HYPERLINK(_xlfn.TEXTBEFORE(_xlfn.TEXTAFTER(Punjabi_song[[#This Row],[description]],"Jio Saavn:"),CHAR(10)))</f>
        <v>#N/A</v>
      </c>
      <c r="V21" s="1" t="e">
        <f>HYPERLINK(_xlfn.TEXTBEFORE(_xlfn.TEXTAFTER(Punjabi_song[[#This Row],[description]],"Instagram Reel:"),CHAR(10)))</f>
        <v>#N/A</v>
      </c>
    </row>
    <row r="22" spans="1:22" x14ac:dyDescent="0.3">
      <c r="A22" t="s">
        <v>6006</v>
      </c>
      <c r="B22" t="s">
        <v>6135</v>
      </c>
      <c r="D22" t="s">
        <v>6136</v>
      </c>
      <c r="E22" t="s">
        <v>6134</v>
      </c>
      <c r="F22" t="s">
        <v>1369</v>
      </c>
      <c r="G22" t="s">
        <v>1736</v>
      </c>
      <c r="H22" t="s">
        <v>6137</v>
      </c>
      <c r="I22" t="s">
        <v>6138</v>
      </c>
      <c r="J22" t="s">
        <v>6139</v>
      </c>
      <c r="K22" t="str" cm="1">
        <f t="array" ref="K2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2" t="e">
        <f>_xlfn.TEXTBEFORE(Punjabi_song[[#This Row],[Title]],{":","(","-","#","|"})</f>
        <v>#N/A</v>
      </c>
      <c r="M22" t="e">
        <f>_xlfn.TEXTBEFORE(_xlfn.TEXTAFTER(Punjabi_song[[#This Row],[description]],{"Singer:","Artist:","Singer &amp; Lyrics:","Singer/Lyrics:","Singer","Singer :","Singer :-"}),CHAR(10))</f>
        <v>#N/A</v>
      </c>
      <c r="N22" t="str" cm="1">
        <f t="array" ref="N2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2" t="e">
        <f>_xlfn.TEXTBEFORE(_xlfn.TEXTAFTER(Punjabi_song[[#This Row],[description]],"Composer:"),CHAR(10))</f>
        <v>#N/A</v>
      </c>
      <c r="P22" t="e">
        <f>_xlfn.TEXTBEFORE(_xlfn.TEXTAFTER(Punjabi_song[[#This Row],[description]],CHAR(10)&amp;"Music :"),CHAR(10))</f>
        <v>#N/A</v>
      </c>
      <c r="Q22" t="e">
        <f>_xlfn.TEXTBEFORE(_xlfn.TEXTAFTER(Punjabi_song[[#This Row],[description]],CHAR(10)&amp;"Video:"),CHAR(10))</f>
        <v>#N/A</v>
      </c>
      <c r="R22" s="1" t="e">
        <f>HYPERLINK(_xlfn.TEXTBEFORE(_xlfn.TEXTAFTER(Punjabi_song[[#This Row],[description]],"YT Music:"),CHAR(10)))</f>
        <v>#N/A</v>
      </c>
      <c r="S22" s="1" t="e">
        <f>HYPERLINK(_xlfn.TEXTBEFORE(_xlfn.TEXTAFTER(Punjabi_song[[#This Row],[description]],"Spotify:"),CHAR(10)))</f>
        <v>#N/A</v>
      </c>
      <c r="T22" s="1" t="e">
        <f>HYPERLINK(_xlfn.TEXTBEFORE(_xlfn.TEXTAFTER(Punjabi_song[[#This Row],[description]],"Apple Music:"),CHAR(10)))</f>
        <v>#N/A</v>
      </c>
      <c r="U22" s="1" t="e">
        <f>HYPERLINK(_xlfn.TEXTBEFORE(_xlfn.TEXTAFTER(Punjabi_song[[#This Row],[description]],"Jio Saavn:"),CHAR(10)))</f>
        <v>#N/A</v>
      </c>
      <c r="V22" s="1" t="e">
        <f>HYPERLINK(_xlfn.TEXTBEFORE(_xlfn.TEXTAFTER(Punjabi_song[[#This Row],[description]],"Instagram Reel:"),CHAR(10)))</f>
        <v>#N/A</v>
      </c>
    </row>
    <row r="23" spans="1:22" x14ac:dyDescent="0.3">
      <c r="A23" t="s">
        <v>6006</v>
      </c>
      <c r="B23" t="s">
        <v>6141</v>
      </c>
      <c r="D23" t="s">
        <v>6142</v>
      </c>
      <c r="E23" t="s">
        <v>6140</v>
      </c>
      <c r="F23" t="s">
        <v>1369</v>
      </c>
      <c r="G23" t="s">
        <v>4203</v>
      </c>
      <c r="H23" t="s">
        <v>6143</v>
      </c>
      <c r="I23" t="s">
        <v>6144</v>
      </c>
      <c r="J23" t="s">
        <v>6145</v>
      </c>
      <c r="K23" t="str" cm="1">
        <f t="array" ref="K2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3" t="e">
        <f>_xlfn.TEXTBEFORE(Punjabi_song[[#This Row],[Title]],{":","(","-","#","|"})</f>
        <v>#N/A</v>
      </c>
      <c r="M23" t="e">
        <f>_xlfn.TEXTBEFORE(_xlfn.TEXTAFTER(Punjabi_song[[#This Row],[description]],{"Singer:","Artist:","Singer &amp; Lyrics:","Singer/Lyrics:","Singer","Singer :","Singer :-"}),CHAR(10))</f>
        <v>#N/A</v>
      </c>
      <c r="N23" t="str" cm="1">
        <f t="array" ref="N2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3" t="e">
        <f>_xlfn.TEXTBEFORE(_xlfn.TEXTAFTER(Punjabi_song[[#This Row],[description]],"Composer:"),CHAR(10))</f>
        <v>#N/A</v>
      </c>
      <c r="P23" t="e">
        <f>_xlfn.TEXTBEFORE(_xlfn.TEXTAFTER(Punjabi_song[[#This Row],[description]],CHAR(10)&amp;"Music :"),CHAR(10))</f>
        <v>#N/A</v>
      </c>
      <c r="Q23" t="e">
        <f>_xlfn.TEXTBEFORE(_xlfn.TEXTAFTER(Punjabi_song[[#This Row],[description]],CHAR(10)&amp;"Video:"),CHAR(10))</f>
        <v>#N/A</v>
      </c>
      <c r="R23" s="1" t="e">
        <f>HYPERLINK(_xlfn.TEXTBEFORE(_xlfn.TEXTAFTER(Punjabi_song[[#This Row],[description]],"YT Music:"),CHAR(10)))</f>
        <v>#N/A</v>
      </c>
      <c r="S23" s="1" t="e">
        <f>HYPERLINK(_xlfn.TEXTBEFORE(_xlfn.TEXTAFTER(Punjabi_song[[#This Row],[description]],"Spotify:"),CHAR(10)))</f>
        <v>#N/A</v>
      </c>
      <c r="T23" s="1" t="e">
        <f>HYPERLINK(_xlfn.TEXTBEFORE(_xlfn.TEXTAFTER(Punjabi_song[[#This Row],[description]],"Apple Music:"),CHAR(10)))</f>
        <v>#N/A</v>
      </c>
      <c r="U23" s="1" t="e">
        <f>HYPERLINK(_xlfn.TEXTBEFORE(_xlfn.TEXTAFTER(Punjabi_song[[#This Row],[description]],"Jio Saavn:"),CHAR(10)))</f>
        <v>#N/A</v>
      </c>
      <c r="V23" s="1" t="e">
        <f>HYPERLINK(_xlfn.TEXTBEFORE(_xlfn.TEXTAFTER(Punjabi_song[[#This Row],[description]],"Instagram Reel:"),CHAR(10)))</f>
        <v>#N/A</v>
      </c>
    </row>
    <row r="24" spans="1:22" x14ac:dyDescent="0.3">
      <c r="A24" t="s">
        <v>6006</v>
      </c>
      <c r="B24" t="s">
        <v>6147</v>
      </c>
      <c r="D24" t="s">
        <v>6148</v>
      </c>
      <c r="E24" t="s">
        <v>6146</v>
      </c>
      <c r="F24" t="s">
        <v>1369</v>
      </c>
      <c r="G24" t="s">
        <v>4203</v>
      </c>
      <c r="H24" t="s">
        <v>6149</v>
      </c>
      <c r="I24" t="s">
        <v>6150</v>
      </c>
      <c r="J24" t="s">
        <v>6151</v>
      </c>
      <c r="K24" t="str" cm="1">
        <f t="array" ref="K2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4" t="e">
        <f>_xlfn.TEXTBEFORE(Punjabi_song[[#This Row],[Title]],{":","(","-","#","|"})</f>
        <v>#N/A</v>
      </c>
      <c r="M24" t="e">
        <f>_xlfn.TEXTBEFORE(_xlfn.TEXTAFTER(Punjabi_song[[#This Row],[description]],{"Singer:","Artist:","Singer &amp; Lyrics:","Singer/Lyrics:","Singer","Singer :","Singer :-"}),CHAR(10))</f>
        <v>#N/A</v>
      </c>
      <c r="N24" t="str" cm="1">
        <f t="array" ref="N2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4" t="e">
        <f>_xlfn.TEXTBEFORE(_xlfn.TEXTAFTER(Punjabi_song[[#This Row],[description]],"Composer:"),CHAR(10))</f>
        <v>#N/A</v>
      </c>
      <c r="P24" t="e">
        <f>_xlfn.TEXTBEFORE(_xlfn.TEXTAFTER(Punjabi_song[[#This Row],[description]],CHAR(10)&amp;"Music :"),CHAR(10))</f>
        <v>#N/A</v>
      </c>
      <c r="Q24" t="e">
        <f>_xlfn.TEXTBEFORE(_xlfn.TEXTAFTER(Punjabi_song[[#This Row],[description]],CHAR(10)&amp;"Video:"),CHAR(10))</f>
        <v>#N/A</v>
      </c>
      <c r="R24" s="1" t="e">
        <f>HYPERLINK(_xlfn.TEXTBEFORE(_xlfn.TEXTAFTER(Punjabi_song[[#This Row],[description]],"YT Music:"),CHAR(10)))</f>
        <v>#N/A</v>
      </c>
      <c r="S24" s="1" t="e">
        <f>HYPERLINK(_xlfn.TEXTBEFORE(_xlfn.TEXTAFTER(Punjabi_song[[#This Row],[description]],"Spotify:"),CHAR(10)))</f>
        <v>#N/A</v>
      </c>
      <c r="T24" s="1" t="e">
        <f>HYPERLINK(_xlfn.TEXTBEFORE(_xlfn.TEXTAFTER(Punjabi_song[[#This Row],[description]],"Apple Music:"),CHAR(10)))</f>
        <v>#N/A</v>
      </c>
      <c r="U24" s="1" t="e">
        <f>HYPERLINK(_xlfn.TEXTBEFORE(_xlfn.TEXTAFTER(Punjabi_song[[#This Row],[description]],"Jio Saavn:"),CHAR(10)))</f>
        <v>#N/A</v>
      </c>
      <c r="V24" s="1" t="e">
        <f>HYPERLINK(_xlfn.TEXTBEFORE(_xlfn.TEXTAFTER(Punjabi_song[[#This Row],[description]],"Instagram Reel:"),CHAR(10)))</f>
        <v>#N/A</v>
      </c>
    </row>
    <row r="25" spans="1:22" x14ac:dyDescent="0.3">
      <c r="A25" t="s">
        <v>6006</v>
      </c>
      <c r="B25" t="s">
        <v>6152</v>
      </c>
      <c r="D25" t="s">
        <v>6153</v>
      </c>
      <c r="E25" t="s">
        <v>6129</v>
      </c>
      <c r="F25" t="s">
        <v>1369</v>
      </c>
      <c r="G25" t="s">
        <v>6154</v>
      </c>
      <c r="H25" t="s">
        <v>6155</v>
      </c>
      <c r="I25" t="s">
        <v>6156</v>
      </c>
      <c r="J25" t="s">
        <v>6139</v>
      </c>
      <c r="K25" t="str" cm="1">
        <f t="array" ref="K2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5" t="e">
        <f>_xlfn.TEXTBEFORE(Punjabi_song[[#This Row],[Title]],{":","(","-","#","|"})</f>
        <v>#N/A</v>
      </c>
      <c r="M25" t="e">
        <f>_xlfn.TEXTBEFORE(_xlfn.TEXTAFTER(Punjabi_song[[#This Row],[description]],{"Singer:","Artist:","Singer &amp; Lyrics:","Singer/Lyrics:","Singer","Singer :","Singer :-"}),CHAR(10))</f>
        <v>#N/A</v>
      </c>
      <c r="N25" t="str" cm="1">
        <f t="array" ref="N2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5" t="e">
        <f>_xlfn.TEXTBEFORE(_xlfn.TEXTAFTER(Punjabi_song[[#This Row],[description]],"Composer:"),CHAR(10))</f>
        <v>#N/A</v>
      </c>
      <c r="P25" t="e">
        <f>_xlfn.TEXTBEFORE(_xlfn.TEXTAFTER(Punjabi_song[[#This Row],[description]],CHAR(10)&amp;"Music :"),CHAR(10))</f>
        <v>#N/A</v>
      </c>
      <c r="Q25" t="e">
        <f>_xlfn.TEXTBEFORE(_xlfn.TEXTAFTER(Punjabi_song[[#This Row],[description]],CHAR(10)&amp;"Video:"),CHAR(10))</f>
        <v>#N/A</v>
      </c>
      <c r="R25" s="1" t="e">
        <f>HYPERLINK(_xlfn.TEXTBEFORE(_xlfn.TEXTAFTER(Punjabi_song[[#This Row],[description]],"YT Music:"),CHAR(10)))</f>
        <v>#N/A</v>
      </c>
      <c r="S25" s="1" t="e">
        <f>HYPERLINK(_xlfn.TEXTBEFORE(_xlfn.TEXTAFTER(Punjabi_song[[#This Row],[description]],"Spotify:"),CHAR(10)))</f>
        <v>#N/A</v>
      </c>
      <c r="T25" s="1" t="e">
        <f>HYPERLINK(_xlfn.TEXTBEFORE(_xlfn.TEXTAFTER(Punjabi_song[[#This Row],[description]],"Apple Music:"),CHAR(10)))</f>
        <v>#N/A</v>
      </c>
      <c r="U25" s="1" t="e">
        <f>HYPERLINK(_xlfn.TEXTBEFORE(_xlfn.TEXTAFTER(Punjabi_song[[#This Row],[description]],"Jio Saavn:"),CHAR(10)))</f>
        <v>#N/A</v>
      </c>
      <c r="V25" s="1" t="e">
        <f>HYPERLINK(_xlfn.TEXTBEFORE(_xlfn.TEXTAFTER(Punjabi_song[[#This Row],[description]],"Instagram Reel:"),CHAR(10)))</f>
        <v>#N/A</v>
      </c>
    </row>
    <row r="26" spans="1:22" x14ac:dyDescent="0.3">
      <c r="A26" t="s">
        <v>6006</v>
      </c>
      <c r="B26" t="s">
        <v>6158</v>
      </c>
      <c r="D26" t="s">
        <v>6159</v>
      </c>
      <c r="E26" t="s">
        <v>6157</v>
      </c>
      <c r="F26" t="s">
        <v>1369</v>
      </c>
      <c r="G26" t="s">
        <v>6160</v>
      </c>
      <c r="H26" t="s">
        <v>6161</v>
      </c>
      <c r="I26" t="s">
        <v>2211</v>
      </c>
      <c r="J26" t="s">
        <v>6085</v>
      </c>
      <c r="K26" t="str" cm="1">
        <f t="array" ref="K2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6" t="e">
        <f>_xlfn.TEXTBEFORE(Punjabi_song[[#This Row],[Title]],{":","(","-","#","|"})</f>
        <v>#N/A</v>
      </c>
      <c r="M26" t="e">
        <f>_xlfn.TEXTBEFORE(_xlfn.TEXTAFTER(Punjabi_song[[#This Row],[description]],{"Singer:","Artist:","Singer &amp; Lyrics:","Singer/Lyrics:","Singer","Singer :","Singer :-"}),CHAR(10))</f>
        <v>#N/A</v>
      </c>
      <c r="N26" t="str" cm="1">
        <f t="array" ref="N2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6" t="e">
        <f>_xlfn.TEXTBEFORE(_xlfn.TEXTAFTER(Punjabi_song[[#This Row],[description]],"Composer:"),CHAR(10))</f>
        <v>#N/A</v>
      </c>
      <c r="P26" t="e">
        <f>_xlfn.TEXTBEFORE(_xlfn.TEXTAFTER(Punjabi_song[[#This Row],[description]],CHAR(10)&amp;"Music :"),CHAR(10))</f>
        <v>#N/A</v>
      </c>
      <c r="Q26" t="e">
        <f>_xlfn.TEXTBEFORE(_xlfn.TEXTAFTER(Punjabi_song[[#This Row],[description]],CHAR(10)&amp;"Video:"),CHAR(10))</f>
        <v>#N/A</v>
      </c>
      <c r="R26" s="1" t="e">
        <f>HYPERLINK(_xlfn.TEXTBEFORE(_xlfn.TEXTAFTER(Punjabi_song[[#This Row],[description]],"YT Music:"),CHAR(10)))</f>
        <v>#N/A</v>
      </c>
      <c r="S26" s="1" t="e">
        <f>HYPERLINK(_xlfn.TEXTBEFORE(_xlfn.TEXTAFTER(Punjabi_song[[#This Row],[description]],"Spotify:"),CHAR(10)))</f>
        <v>#N/A</v>
      </c>
      <c r="T26" s="1" t="e">
        <f>HYPERLINK(_xlfn.TEXTBEFORE(_xlfn.TEXTAFTER(Punjabi_song[[#This Row],[description]],"Apple Music:"),CHAR(10)))</f>
        <v>#N/A</v>
      </c>
      <c r="U26" s="1" t="e">
        <f>HYPERLINK(_xlfn.TEXTBEFORE(_xlfn.TEXTAFTER(Punjabi_song[[#This Row],[description]],"Jio Saavn:"),CHAR(10)))</f>
        <v>#N/A</v>
      </c>
      <c r="V26" s="1" t="e">
        <f>HYPERLINK(_xlfn.TEXTBEFORE(_xlfn.TEXTAFTER(Punjabi_song[[#This Row],[description]],"Instagram Reel:"),CHAR(10)))</f>
        <v>#N/A</v>
      </c>
    </row>
    <row r="27" spans="1:22" x14ac:dyDescent="0.3">
      <c r="A27" t="s">
        <v>6006</v>
      </c>
      <c r="B27" t="s">
        <v>6163</v>
      </c>
      <c r="D27" t="s">
        <v>6164</v>
      </c>
      <c r="E27" t="s">
        <v>6162</v>
      </c>
      <c r="F27" t="s">
        <v>1369</v>
      </c>
      <c r="G27" t="s">
        <v>1269</v>
      </c>
      <c r="H27" t="s">
        <v>6165</v>
      </c>
      <c r="I27" t="s">
        <v>6166</v>
      </c>
      <c r="J27" t="s">
        <v>6046</v>
      </c>
      <c r="K27" t="str" cm="1">
        <f t="array" ref="K2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7" t="e">
        <f>_xlfn.TEXTBEFORE(Punjabi_song[[#This Row],[Title]],{":","(","-","#","|"})</f>
        <v>#N/A</v>
      </c>
      <c r="M27" t="e">
        <f>_xlfn.TEXTBEFORE(_xlfn.TEXTAFTER(Punjabi_song[[#This Row],[description]],{"Singer:","Artist:","Singer &amp; Lyrics:","Singer/Lyrics:","Singer","Singer :","Singer :-"}),CHAR(10))</f>
        <v>#N/A</v>
      </c>
      <c r="N27" t="str" cm="1">
        <f t="array" ref="N2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7" t="e">
        <f>_xlfn.TEXTBEFORE(_xlfn.TEXTAFTER(Punjabi_song[[#This Row],[description]],"Composer:"),CHAR(10))</f>
        <v>#N/A</v>
      </c>
      <c r="P27" t="e">
        <f>_xlfn.TEXTBEFORE(_xlfn.TEXTAFTER(Punjabi_song[[#This Row],[description]],CHAR(10)&amp;"Music :"),CHAR(10))</f>
        <v>#N/A</v>
      </c>
      <c r="Q27" t="e">
        <f>_xlfn.TEXTBEFORE(_xlfn.TEXTAFTER(Punjabi_song[[#This Row],[description]],CHAR(10)&amp;"Video:"),CHAR(10))</f>
        <v>#N/A</v>
      </c>
      <c r="R27" s="1" t="e">
        <f>HYPERLINK(_xlfn.TEXTBEFORE(_xlfn.TEXTAFTER(Punjabi_song[[#This Row],[description]],"YT Music:"),CHAR(10)))</f>
        <v>#N/A</v>
      </c>
      <c r="S27" s="1" t="e">
        <f>HYPERLINK(_xlfn.TEXTBEFORE(_xlfn.TEXTAFTER(Punjabi_song[[#This Row],[description]],"Spotify:"),CHAR(10)))</f>
        <v>#N/A</v>
      </c>
      <c r="T27" s="1" t="e">
        <f>HYPERLINK(_xlfn.TEXTBEFORE(_xlfn.TEXTAFTER(Punjabi_song[[#This Row],[description]],"Apple Music:"),CHAR(10)))</f>
        <v>#N/A</v>
      </c>
      <c r="U27" s="1" t="e">
        <f>HYPERLINK(_xlfn.TEXTBEFORE(_xlfn.TEXTAFTER(Punjabi_song[[#This Row],[description]],"Jio Saavn:"),CHAR(10)))</f>
        <v>#N/A</v>
      </c>
      <c r="V27" s="1" t="e">
        <f>HYPERLINK(_xlfn.TEXTBEFORE(_xlfn.TEXTAFTER(Punjabi_song[[#This Row],[description]],"Instagram Reel:"),CHAR(10)))</f>
        <v>#N/A</v>
      </c>
    </row>
    <row r="28" spans="1:22" x14ac:dyDescent="0.3">
      <c r="A28" t="s">
        <v>6006</v>
      </c>
      <c r="B28" t="s">
        <v>6168</v>
      </c>
      <c r="D28" t="s">
        <v>6169</v>
      </c>
      <c r="E28" t="s">
        <v>6167</v>
      </c>
      <c r="F28" t="s">
        <v>1369</v>
      </c>
      <c r="G28" t="s">
        <v>6170</v>
      </c>
      <c r="H28" t="s">
        <v>6171</v>
      </c>
      <c r="I28" t="s">
        <v>3163</v>
      </c>
      <c r="J28" t="s">
        <v>6172</v>
      </c>
      <c r="K28" t="str" cm="1">
        <f t="array" ref="K2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8" t="e">
        <f>_xlfn.TEXTBEFORE(Punjabi_song[[#This Row],[Title]],{":","(","-","#","|"})</f>
        <v>#N/A</v>
      </c>
      <c r="M28" t="e">
        <f>_xlfn.TEXTBEFORE(_xlfn.TEXTAFTER(Punjabi_song[[#This Row],[description]],{"Singer:","Artist:","Singer &amp; Lyrics:","Singer/Lyrics:","Singer","Singer :","Singer :-"}),CHAR(10))</f>
        <v>#N/A</v>
      </c>
      <c r="N28" t="str" cm="1">
        <f t="array" ref="N2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8" t="e">
        <f>_xlfn.TEXTBEFORE(_xlfn.TEXTAFTER(Punjabi_song[[#This Row],[description]],"Composer:"),CHAR(10))</f>
        <v>#N/A</v>
      </c>
      <c r="P28" t="e">
        <f>_xlfn.TEXTBEFORE(_xlfn.TEXTAFTER(Punjabi_song[[#This Row],[description]],CHAR(10)&amp;"Music :"),CHAR(10))</f>
        <v>#N/A</v>
      </c>
      <c r="Q28" t="e">
        <f>_xlfn.TEXTBEFORE(_xlfn.TEXTAFTER(Punjabi_song[[#This Row],[description]],CHAR(10)&amp;"Video:"),CHAR(10))</f>
        <v>#N/A</v>
      </c>
      <c r="R28" s="1" t="e">
        <f>HYPERLINK(_xlfn.TEXTBEFORE(_xlfn.TEXTAFTER(Punjabi_song[[#This Row],[description]],"YT Music:"),CHAR(10)))</f>
        <v>#N/A</v>
      </c>
      <c r="S28" s="1" t="e">
        <f>HYPERLINK(_xlfn.TEXTBEFORE(_xlfn.TEXTAFTER(Punjabi_song[[#This Row],[description]],"Spotify:"),CHAR(10)))</f>
        <v>#N/A</v>
      </c>
      <c r="T28" s="1" t="e">
        <f>HYPERLINK(_xlfn.TEXTBEFORE(_xlfn.TEXTAFTER(Punjabi_song[[#This Row],[description]],"Apple Music:"),CHAR(10)))</f>
        <v>#N/A</v>
      </c>
      <c r="U28" s="1" t="e">
        <f>HYPERLINK(_xlfn.TEXTBEFORE(_xlfn.TEXTAFTER(Punjabi_song[[#This Row],[description]],"Jio Saavn:"),CHAR(10)))</f>
        <v>#N/A</v>
      </c>
      <c r="V28" s="1" t="e">
        <f>HYPERLINK(_xlfn.TEXTBEFORE(_xlfn.TEXTAFTER(Punjabi_song[[#This Row],[description]],"Instagram Reel:"),CHAR(10)))</f>
        <v>#N/A</v>
      </c>
    </row>
    <row r="29" spans="1:22" x14ac:dyDescent="0.3">
      <c r="A29" t="s">
        <v>6006</v>
      </c>
      <c r="B29" t="s">
        <v>6173</v>
      </c>
      <c r="D29" t="s">
        <v>6174</v>
      </c>
      <c r="E29" t="s">
        <v>6157</v>
      </c>
      <c r="F29" t="s">
        <v>1369</v>
      </c>
      <c r="G29" t="s">
        <v>1084</v>
      </c>
      <c r="H29" t="s">
        <v>6175</v>
      </c>
      <c r="I29" t="s">
        <v>6176</v>
      </c>
      <c r="J29" t="s">
        <v>6177</v>
      </c>
      <c r="K29" t="str" cm="1">
        <f t="array" ref="K2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9" t="e">
        <f>_xlfn.TEXTBEFORE(Punjabi_song[[#This Row],[Title]],{":","(","-","#","|"})</f>
        <v>#N/A</v>
      </c>
      <c r="M29" t="e">
        <f>_xlfn.TEXTBEFORE(_xlfn.TEXTAFTER(Punjabi_song[[#This Row],[description]],{"Singer:","Artist:","Singer &amp; Lyrics:","Singer/Lyrics:","Singer","Singer :","Singer :-"}),CHAR(10))</f>
        <v>#N/A</v>
      </c>
      <c r="N29" t="str" cm="1">
        <f t="array" ref="N2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9" t="e">
        <f>_xlfn.TEXTBEFORE(_xlfn.TEXTAFTER(Punjabi_song[[#This Row],[description]],"Composer:"),CHAR(10))</f>
        <v>#N/A</v>
      </c>
      <c r="P29" t="e">
        <f>_xlfn.TEXTBEFORE(_xlfn.TEXTAFTER(Punjabi_song[[#This Row],[description]],CHAR(10)&amp;"Music :"),CHAR(10))</f>
        <v>#N/A</v>
      </c>
      <c r="Q29" t="e">
        <f>_xlfn.TEXTBEFORE(_xlfn.TEXTAFTER(Punjabi_song[[#This Row],[description]],CHAR(10)&amp;"Video:"),CHAR(10))</f>
        <v>#N/A</v>
      </c>
      <c r="R29" s="1" t="e">
        <f>HYPERLINK(_xlfn.TEXTBEFORE(_xlfn.TEXTAFTER(Punjabi_song[[#This Row],[description]],"YT Music:"),CHAR(10)))</f>
        <v>#N/A</v>
      </c>
      <c r="S29" s="1" t="e">
        <f>HYPERLINK(_xlfn.TEXTBEFORE(_xlfn.TEXTAFTER(Punjabi_song[[#This Row],[description]],"Spotify:"),CHAR(10)))</f>
        <v>#N/A</v>
      </c>
      <c r="T29" s="1" t="e">
        <f>HYPERLINK(_xlfn.TEXTBEFORE(_xlfn.TEXTAFTER(Punjabi_song[[#This Row],[description]],"Apple Music:"),CHAR(10)))</f>
        <v>#N/A</v>
      </c>
      <c r="U29" s="1" t="e">
        <f>HYPERLINK(_xlfn.TEXTBEFORE(_xlfn.TEXTAFTER(Punjabi_song[[#This Row],[description]],"Jio Saavn:"),CHAR(10)))</f>
        <v>#N/A</v>
      </c>
      <c r="V29" s="1" t="e">
        <f>HYPERLINK(_xlfn.TEXTBEFORE(_xlfn.TEXTAFTER(Punjabi_song[[#This Row],[description]],"Instagram Reel:"),CHAR(10)))</f>
        <v>#N/A</v>
      </c>
    </row>
    <row r="30" spans="1:22" x14ac:dyDescent="0.3">
      <c r="A30" t="s">
        <v>6006</v>
      </c>
      <c r="B30" t="s">
        <v>6178</v>
      </c>
      <c r="D30" t="s">
        <v>6179</v>
      </c>
      <c r="E30" t="s">
        <v>6162</v>
      </c>
      <c r="F30" t="s">
        <v>1369</v>
      </c>
      <c r="G30" t="s">
        <v>1084</v>
      </c>
      <c r="H30" t="s">
        <v>6180</v>
      </c>
      <c r="I30" t="s">
        <v>6181</v>
      </c>
      <c r="J30" t="s">
        <v>6019</v>
      </c>
      <c r="K30" t="str" cm="1">
        <f t="array" ref="K3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0" t="e">
        <f>_xlfn.TEXTBEFORE(Punjabi_song[[#This Row],[Title]],{":","(","-","#","|"})</f>
        <v>#N/A</v>
      </c>
      <c r="M30" t="e">
        <f>_xlfn.TEXTBEFORE(_xlfn.TEXTAFTER(Punjabi_song[[#This Row],[description]],{"Singer:","Artist:","Singer &amp; Lyrics:","Singer/Lyrics:","Singer","Singer :","Singer :-"}),CHAR(10))</f>
        <v>#N/A</v>
      </c>
      <c r="N30" t="str" cm="1">
        <f t="array" ref="N3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0" t="e">
        <f>_xlfn.TEXTBEFORE(_xlfn.TEXTAFTER(Punjabi_song[[#This Row],[description]],"Composer:"),CHAR(10))</f>
        <v>#N/A</v>
      </c>
      <c r="P30" t="e">
        <f>_xlfn.TEXTBEFORE(_xlfn.TEXTAFTER(Punjabi_song[[#This Row],[description]],CHAR(10)&amp;"Music :"),CHAR(10))</f>
        <v>#N/A</v>
      </c>
      <c r="Q30" t="e">
        <f>_xlfn.TEXTBEFORE(_xlfn.TEXTAFTER(Punjabi_song[[#This Row],[description]],CHAR(10)&amp;"Video:"),CHAR(10))</f>
        <v>#N/A</v>
      </c>
      <c r="R30" s="1" t="e">
        <f>HYPERLINK(_xlfn.TEXTBEFORE(_xlfn.TEXTAFTER(Punjabi_song[[#This Row],[description]],"YT Music:"),CHAR(10)))</f>
        <v>#N/A</v>
      </c>
      <c r="S30" s="1" t="e">
        <f>HYPERLINK(_xlfn.TEXTBEFORE(_xlfn.TEXTAFTER(Punjabi_song[[#This Row],[description]],"Spotify:"),CHAR(10)))</f>
        <v>#N/A</v>
      </c>
      <c r="T30" s="1" t="e">
        <f>HYPERLINK(_xlfn.TEXTBEFORE(_xlfn.TEXTAFTER(Punjabi_song[[#This Row],[description]],"Apple Music:"),CHAR(10)))</f>
        <v>#N/A</v>
      </c>
      <c r="U30" s="1" t="e">
        <f>HYPERLINK(_xlfn.TEXTBEFORE(_xlfn.TEXTAFTER(Punjabi_song[[#This Row],[description]],"Jio Saavn:"),CHAR(10)))</f>
        <v>#N/A</v>
      </c>
      <c r="V30" s="1" t="e">
        <f>HYPERLINK(_xlfn.TEXTBEFORE(_xlfn.TEXTAFTER(Punjabi_song[[#This Row],[description]],"Instagram Reel:"),CHAR(10)))</f>
        <v>#N/A</v>
      </c>
    </row>
    <row r="31" spans="1:22" x14ac:dyDescent="0.3">
      <c r="A31" t="s">
        <v>6006</v>
      </c>
      <c r="B31" t="s">
        <v>6183</v>
      </c>
      <c r="D31" t="s">
        <v>6184</v>
      </c>
      <c r="E31" t="s">
        <v>6182</v>
      </c>
      <c r="F31" t="s">
        <v>1369</v>
      </c>
      <c r="G31" t="s">
        <v>6185</v>
      </c>
      <c r="H31" t="s">
        <v>6186</v>
      </c>
      <c r="I31" t="s">
        <v>6187</v>
      </c>
      <c r="J31" t="s">
        <v>6046</v>
      </c>
      <c r="K31" t="str" cm="1">
        <f t="array" ref="K3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1" t="str">
        <f>_xlfn.TEXTBEFORE(Punjabi_song[[#This Row],[Title]],{":","(","-","#","|"})</f>
        <v/>
      </c>
      <c r="M31" t="e">
        <f>_xlfn.TEXTBEFORE(_xlfn.TEXTAFTER(Punjabi_song[[#This Row],[description]],{"Singer:","Artist:","Singer &amp; Lyrics:","Singer/Lyrics:","Singer","Singer :","Singer :-"}),CHAR(10))</f>
        <v>#N/A</v>
      </c>
      <c r="N31" t="str" cm="1">
        <f t="array" ref="N3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1" t="e">
        <f>_xlfn.TEXTBEFORE(_xlfn.TEXTAFTER(Punjabi_song[[#This Row],[description]],"Composer:"),CHAR(10))</f>
        <v>#N/A</v>
      </c>
      <c r="P31" t="e">
        <f>_xlfn.TEXTBEFORE(_xlfn.TEXTAFTER(Punjabi_song[[#This Row],[description]],CHAR(10)&amp;"Music :"),CHAR(10))</f>
        <v>#N/A</v>
      </c>
      <c r="Q31" t="e">
        <f>_xlfn.TEXTBEFORE(_xlfn.TEXTAFTER(Punjabi_song[[#This Row],[description]],CHAR(10)&amp;"Video:"),CHAR(10))</f>
        <v>#N/A</v>
      </c>
      <c r="R31" s="1" t="e">
        <f>HYPERLINK(_xlfn.TEXTBEFORE(_xlfn.TEXTAFTER(Punjabi_song[[#This Row],[description]],"YT Music:"),CHAR(10)))</f>
        <v>#N/A</v>
      </c>
      <c r="S31" s="1" t="e">
        <f>HYPERLINK(_xlfn.TEXTBEFORE(_xlfn.TEXTAFTER(Punjabi_song[[#This Row],[description]],"Spotify:"),CHAR(10)))</f>
        <v>#N/A</v>
      </c>
      <c r="T31" s="1" t="e">
        <f>HYPERLINK(_xlfn.TEXTBEFORE(_xlfn.TEXTAFTER(Punjabi_song[[#This Row],[description]],"Apple Music:"),CHAR(10)))</f>
        <v>#N/A</v>
      </c>
      <c r="U31" s="1" t="e">
        <f>HYPERLINK(_xlfn.TEXTBEFORE(_xlfn.TEXTAFTER(Punjabi_song[[#This Row],[description]],"Jio Saavn:"),CHAR(10)))</f>
        <v>#N/A</v>
      </c>
      <c r="V31" s="1" t="e">
        <f>HYPERLINK(_xlfn.TEXTBEFORE(_xlfn.TEXTAFTER(Punjabi_song[[#This Row],[description]],"Instagram Reel:"),CHAR(10)))</f>
        <v>#N/A</v>
      </c>
    </row>
    <row r="32" spans="1:22" x14ac:dyDescent="0.3">
      <c r="A32" t="s">
        <v>6006</v>
      </c>
      <c r="B32" t="s">
        <v>6189</v>
      </c>
      <c r="D32" t="s">
        <v>6190</v>
      </c>
      <c r="E32" t="s">
        <v>6188</v>
      </c>
      <c r="F32" t="s">
        <v>1369</v>
      </c>
      <c r="G32" t="s">
        <v>6160</v>
      </c>
      <c r="H32" t="s">
        <v>6191</v>
      </c>
      <c r="I32" t="s">
        <v>4630</v>
      </c>
      <c r="J32" t="s">
        <v>6192</v>
      </c>
      <c r="K32" t="str" cm="1">
        <f t="array" ref="K3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2" t="str">
        <f>_xlfn.TEXTBEFORE(Punjabi_song[[#This Row],[Title]],{":","(","-","#","|"})</f>
        <v/>
      </c>
      <c r="M32" t="e">
        <f>_xlfn.TEXTBEFORE(_xlfn.TEXTAFTER(Punjabi_song[[#This Row],[description]],{"Singer:","Artist:","Singer &amp; Lyrics:","Singer/Lyrics:","Singer","Singer :","Singer :-"}),CHAR(10))</f>
        <v>#N/A</v>
      </c>
      <c r="N32" t="str" cm="1">
        <f t="array" ref="N3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2" t="e">
        <f>_xlfn.TEXTBEFORE(_xlfn.TEXTAFTER(Punjabi_song[[#This Row],[description]],"Composer:"),CHAR(10))</f>
        <v>#N/A</v>
      </c>
      <c r="P32" t="e">
        <f>_xlfn.TEXTBEFORE(_xlfn.TEXTAFTER(Punjabi_song[[#This Row],[description]],CHAR(10)&amp;"Music :"),CHAR(10))</f>
        <v>#N/A</v>
      </c>
      <c r="Q32" t="e">
        <f>_xlfn.TEXTBEFORE(_xlfn.TEXTAFTER(Punjabi_song[[#This Row],[description]],CHAR(10)&amp;"Video:"),CHAR(10))</f>
        <v>#N/A</v>
      </c>
      <c r="R32" s="1" t="e">
        <f>HYPERLINK(_xlfn.TEXTBEFORE(_xlfn.TEXTAFTER(Punjabi_song[[#This Row],[description]],"YT Music:"),CHAR(10)))</f>
        <v>#N/A</v>
      </c>
      <c r="S32" s="1" t="e">
        <f>HYPERLINK(_xlfn.TEXTBEFORE(_xlfn.TEXTAFTER(Punjabi_song[[#This Row],[description]],"Spotify:"),CHAR(10)))</f>
        <v>#N/A</v>
      </c>
      <c r="T32" s="1" t="e">
        <f>HYPERLINK(_xlfn.TEXTBEFORE(_xlfn.TEXTAFTER(Punjabi_song[[#This Row],[description]],"Apple Music:"),CHAR(10)))</f>
        <v>#N/A</v>
      </c>
      <c r="U32" s="1" t="e">
        <f>HYPERLINK(_xlfn.TEXTBEFORE(_xlfn.TEXTAFTER(Punjabi_song[[#This Row],[description]],"Jio Saavn:"),CHAR(10)))</f>
        <v>#N/A</v>
      </c>
      <c r="V32" s="1" t="e">
        <f>HYPERLINK(_xlfn.TEXTBEFORE(_xlfn.TEXTAFTER(Punjabi_song[[#This Row],[description]],"Instagram Reel:"),CHAR(10)))</f>
        <v>#N/A</v>
      </c>
    </row>
    <row r="33" spans="1:22" x14ac:dyDescent="0.3">
      <c r="A33" t="s">
        <v>6006</v>
      </c>
      <c r="B33" t="s">
        <v>6194</v>
      </c>
      <c r="D33" t="s">
        <v>6195</v>
      </c>
      <c r="E33" t="s">
        <v>6193</v>
      </c>
      <c r="F33" t="s">
        <v>1369</v>
      </c>
      <c r="G33" t="s">
        <v>6185</v>
      </c>
      <c r="H33" t="s">
        <v>6196</v>
      </c>
      <c r="I33" t="s">
        <v>5891</v>
      </c>
      <c r="J33" t="s">
        <v>6192</v>
      </c>
      <c r="K33" t="str" cm="1">
        <f t="array" ref="K3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3" t="str">
        <f>_xlfn.TEXTBEFORE(Punjabi_song[[#This Row],[Title]],{":","(","-","#","|"})</f>
        <v/>
      </c>
      <c r="M33" t="e">
        <f>_xlfn.TEXTBEFORE(_xlfn.TEXTAFTER(Punjabi_song[[#This Row],[description]],{"Singer:","Artist:","Singer &amp; Lyrics:","Singer/Lyrics:","Singer","Singer :","Singer :-"}),CHAR(10))</f>
        <v>#N/A</v>
      </c>
      <c r="N33" t="str" cm="1">
        <f t="array" ref="N3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3" t="e">
        <f>_xlfn.TEXTBEFORE(_xlfn.TEXTAFTER(Punjabi_song[[#This Row],[description]],"Composer:"),CHAR(10))</f>
        <v>#N/A</v>
      </c>
      <c r="P33" t="e">
        <f>_xlfn.TEXTBEFORE(_xlfn.TEXTAFTER(Punjabi_song[[#This Row],[description]],CHAR(10)&amp;"Music :"),CHAR(10))</f>
        <v>#N/A</v>
      </c>
      <c r="Q33" t="e">
        <f>_xlfn.TEXTBEFORE(_xlfn.TEXTAFTER(Punjabi_song[[#This Row],[description]],CHAR(10)&amp;"Video:"),CHAR(10))</f>
        <v>#N/A</v>
      </c>
      <c r="R33" s="1" t="e">
        <f>HYPERLINK(_xlfn.TEXTBEFORE(_xlfn.TEXTAFTER(Punjabi_song[[#This Row],[description]],"YT Music:"),CHAR(10)))</f>
        <v>#N/A</v>
      </c>
      <c r="S33" s="1" t="e">
        <f>HYPERLINK(_xlfn.TEXTBEFORE(_xlfn.TEXTAFTER(Punjabi_song[[#This Row],[description]],"Spotify:"),CHAR(10)))</f>
        <v>#N/A</v>
      </c>
      <c r="T33" s="1" t="e">
        <f>HYPERLINK(_xlfn.TEXTBEFORE(_xlfn.TEXTAFTER(Punjabi_song[[#This Row],[description]],"Apple Music:"),CHAR(10)))</f>
        <v>#N/A</v>
      </c>
      <c r="U33" s="1" t="e">
        <f>HYPERLINK(_xlfn.TEXTBEFORE(_xlfn.TEXTAFTER(Punjabi_song[[#This Row],[description]],"Jio Saavn:"),CHAR(10)))</f>
        <v>#N/A</v>
      </c>
      <c r="V33" s="1" t="e">
        <f>HYPERLINK(_xlfn.TEXTBEFORE(_xlfn.TEXTAFTER(Punjabi_song[[#This Row],[description]],"Instagram Reel:"),CHAR(10)))</f>
        <v>#N/A</v>
      </c>
    </row>
    <row r="34" spans="1:22" x14ac:dyDescent="0.3">
      <c r="A34" t="s">
        <v>6006</v>
      </c>
      <c r="B34" t="s">
        <v>6198</v>
      </c>
      <c r="C34" t="s">
        <v>6199</v>
      </c>
      <c r="D34" t="s">
        <v>6200</v>
      </c>
      <c r="E34" t="s">
        <v>6197</v>
      </c>
      <c r="F34" t="s">
        <v>1369</v>
      </c>
      <c r="G34" t="s">
        <v>2167</v>
      </c>
      <c r="H34" t="s">
        <v>6201</v>
      </c>
      <c r="I34" t="s">
        <v>6202</v>
      </c>
      <c r="J34" t="s">
        <v>6203</v>
      </c>
      <c r="K34" t="str" cm="1">
        <f t="array" ref="K3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34" t="str">
        <f>_xlfn.TEXTBEFORE(Punjabi_song[[#This Row],[Title]],{":","(","-","#","|"})</f>
        <v>BADMASHI</v>
      </c>
      <c r="M34" t="str">
        <f>_xlfn.TEXTBEFORE(_xlfn.TEXTAFTER(Punjabi_song[[#This Row],[description]],{"Singer:","Artist:","Singer &amp; Lyrics:","Singer/Lyrics:","Singer","Singer :","Singer :-"}),CHAR(10))</f>
        <v xml:space="preserve"> KS Makhan, Deep Jandu</v>
      </c>
      <c r="N34" t="str" cm="1">
        <f t="array" ref="N3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34" t="str">
        <f>_xlfn.TEXTBEFORE(_xlfn.TEXTAFTER(Punjabi_song[[#This Row],[description]],"Composer:"),CHAR(10))</f>
        <v xml:space="preserve"> Deep Jandu</v>
      </c>
      <c r="P34" t="e">
        <f>_xlfn.TEXTBEFORE(_xlfn.TEXTAFTER(Punjabi_song[[#This Row],[description]],CHAR(10)&amp;"Music :"),CHAR(10))</f>
        <v>#N/A</v>
      </c>
      <c r="Q34" t="str">
        <f>_xlfn.TEXTBEFORE(_xlfn.TEXTAFTER(Punjabi_song[[#This Row],[description]],CHAR(10)&amp;"Video:"),CHAR(10))</f>
        <v xml:space="preserve"> Satti Dhillon</v>
      </c>
      <c r="R34" s="1" t="str">
        <f>HYPERLINK(_xlfn.TEXTBEFORE(_xlfn.TEXTAFTER(Punjabi_song[[#This Row],[description]],"YT Music:"),CHAR(10)))</f>
        <v xml:space="preserve"> https://music.youtube.com/playlist?list=OLAK5uy_k88qJbPhzABPc83tbSi8qwRIj2vSRRbR4&amp;si=M1xeW22crAIqPxaI</v>
      </c>
      <c r="S34" s="1" t="str">
        <f>HYPERLINK(_xlfn.TEXTBEFORE(_xlfn.TEXTAFTER(Punjabi_song[[#This Row],[description]],"Spotify:"),CHAR(10)))</f>
        <v xml:space="preserve"> https://open.spotify.com/album/2fC4CqKEzXGyaYCTI4A8Ng</v>
      </c>
      <c r="T34" s="1" t="str">
        <f>HYPERLINK(_xlfn.TEXTBEFORE(_xlfn.TEXTAFTER(Punjabi_song[[#This Row],[description]],"Apple Music:"),CHAR(10)))</f>
        <v xml:space="preserve"> https://music.apple.com/us/album/legends/1853045105</v>
      </c>
      <c r="U34" s="1" t="str">
        <f>HYPERLINK(_xlfn.TEXTBEFORE(_xlfn.TEXTAFTER(Punjabi_song[[#This Row],[description]],"Jio Saavn:"),CHAR(10)))</f>
        <v xml:space="preserve"> https://www.jiosaavn.com/album/legends/XDaNK0A2FFA_</v>
      </c>
      <c r="V34" s="1" t="str">
        <f>HYPERLINK(_xlfn.TEXTBEFORE(_xlfn.TEXTAFTER(Punjabi_song[[#This Row],[description]],"Instagram Reel:"),CHAR(10)))</f>
        <v xml:space="preserve"> https://www.instagram.com/reels/audio/2139670576441093</v>
      </c>
    </row>
    <row r="35" spans="1:22" x14ac:dyDescent="0.3">
      <c r="A35" t="s">
        <v>6006</v>
      </c>
      <c r="B35" t="s">
        <v>6205</v>
      </c>
      <c r="D35" t="s">
        <v>6206</v>
      </c>
      <c r="E35" t="s">
        <v>6204</v>
      </c>
      <c r="F35" t="s">
        <v>1369</v>
      </c>
      <c r="G35" t="s">
        <v>509</v>
      </c>
      <c r="H35" t="s">
        <v>6207</v>
      </c>
      <c r="I35" t="s">
        <v>5425</v>
      </c>
      <c r="J35" t="s">
        <v>6019</v>
      </c>
      <c r="K35" t="str" cm="1">
        <f t="array" ref="K3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5" t="str">
        <f>_xlfn.TEXTBEFORE(Punjabi_song[[#This Row],[Title]],{":","(","-","#","|"})</f>
        <v/>
      </c>
      <c r="M35" t="e">
        <f>_xlfn.TEXTBEFORE(_xlfn.TEXTAFTER(Punjabi_song[[#This Row],[description]],{"Singer:","Artist:","Singer &amp; Lyrics:","Singer/Lyrics:","Singer","Singer :","Singer :-"}),CHAR(10))</f>
        <v>#N/A</v>
      </c>
      <c r="N35" t="str" cm="1">
        <f t="array" ref="N3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5" t="e">
        <f>_xlfn.TEXTBEFORE(_xlfn.TEXTAFTER(Punjabi_song[[#This Row],[description]],"Composer:"),CHAR(10))</f>
        <v>#N/A</v>
      </c>
      <c r="P35" t="e">
        <f>_xlfn.TEXTBEFORE(_xlfn.TEXTAFTER(Punjabi_song[[#This Row],[description]],CHAR(10)&amp;"Music :"),CHAR(10))</f>
        <v>#N/A</v>
      </c>
      <c r="Q35" t="e">
        <f>_xlfn.TEXTBEFORE(_xlfn.TEXTAFTER(Punjabi_song[[#This Row],[description]],CHAR(10)&amp;"Video:"),CHAR(10))</f>
        <v>#N/A</v>
      </c>
      <c r="R35" s="1" t="e">
        <f>HYPERLINK(_xlfn.TEXTBEFORE(_xlfn.TEXTAFTER(Punjabi_song[[#This Row],[description]],"YT Music:"),CHAR(10)))</f>
        <v>#N/A</v>
      </c>
      <c r="S35" s="1" t="e">
        <f>HYPERLINK(_xlfn.TEXTBEFORE(_xlfn.TEXTAFTER(Punjabi_song[[#This Row],[description]],"Spotify:"),CHAR(10)))</f>
        <v>#N/A</v>
      </c>
      <c r="T35" s="1" t="e">
        <f>HYPERLINK(_xlfn.TEXTBEFORE(_xlfn.TEXTAFTER(Punjabi_song[[#This Row],[description]],"Apple Music:"),CHAR(10)))</f>
        <v>#N/A</v>
      </c>
      <c r="U35" s="1" t="e">
        <f>HYPERLINK(_xlfn.TEXTBEFORE(_xlfn.TEXTAFTER(Punjabi_song[[#This Row],[description]],"Jio Saavn:"),CHAR(10)))</f>
        <v>#N/A</v>
      </c>
      <c r="V35" s="1" t="e">
        <f>HYPERLINK(_xlfn.TEXTBEFORE(_xlfn.TEXTAFTER(Punjabi_song[[#This Row],[description]],"Instagram Reel:"),CHAR(10)))</f>
        <v>#N/A</v>
      </c>
    </row>
    <row r="36" spans="1:22" x14ac:dyDescent="0.3">
      <c r="A36" t="s">
        <v>6006</v>
      </c>
      <c r="B36" t="s">
        <v>6209</v>
      </c>
      <c r="D36" t="s">
        <v>6210</v>
      </c>
      <c r="E36" t="s">
        <v>6208</v>
      </c>
      <c r="F36" t="s">
        <v>1369</v>
      </c>
      <c r="G36" t="s">
        <v>6185</v>
      </c>
      <c r="H36" t="s">
        <v>6211</v>
      </c>
      <c r="I36" t="s">
        <v>6212</v>
      </c>
      <c r="J36" t="s">
        <v>6026</v>
      </c>
      <c r="K36" t="str" cm="1">
        <f t="array" ref="K3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6" t="str">
        <f>_xlfn.TEXTBEFORE(Punjabi_song[[#This Row],[Title]],{":","(","-","#","|"})</f>
        <v xml:space="preserve">Sakhiyo Ni Menu Onda Ni O Saah </v>
      </c>
      <c r="M36" t="e">
        <f>_xlfn.TEXTBEFORE(_xlfn.TEXTAFTER(Punjabi_song[[#This Row],[description]],{"Singer:","Artist:","Singer &amp; Lyrics:","Singer/Lyrics:","Singer","Singer :","Singer :-"}),CHAR(10))</f>
        <v>#N/A</v>
      </c>
      <c r="N36" t="str" cm="1">
        <f t="array" ref="N3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6" t="e">
        <f>_xlfn.TEXTBEFORE(_xlfn.TEXTAFTER(Punjabi_song[[#This Row],[description]],"Composer:"),CHAR(10))</f>
        <v>#N/A</v>
      </c>
      <c r="P36" t="e">
        <f>_xlfn.TEXTBEFORE(_xlfn.TEXTAFTER(Punjabi_song[[#This Row],[description]],CHAR(10)&amp;"Music :"),CHAR(10))</f>
        <v>#N/A</v>
      </c>
      <c r="Q36" t="e">
        <f>_xlfn.TEXTBEFORE(_xlfn.TEXTAFTER(Punjabi_song[[#This Row],[description]],CHAR(10)&amp;"Video:"),CHAR(10))</f>
        <v>#N/A</v>
      </c>
      <c r="R36" s="1" t="e">
        <f>HYPERLINK(_xlfn.TEXTBEFORE(_xlfn.TEXTAFTER(Punjabi_song[[#This Row],[description]],"YT Music:"),CHAR(10)))</f>
        <v>#N/A</v>
      </c>
      <c r="S36" s="1" t="e">
        <f>HYPERLINK(_xlfn.TEXTBEFORE(_xlfn.TEXTAFTER(Punjabi_song[[#This Row],[description]],"Spotify:"),CHAR(10)))</f>
        <v>#N/A</v>
      </c>
      <c r="T36" s="1" t="e">
        <f>HYPERLINK(_xlfn.TEXTBEFORE(_xlfn.TEXTAFTER(Punjabi_song[[#This Row],[description]],"Apple Music:"),CHAR(10)))</f>
        <v>#N/A</v>
      </c>
      <c r="U36" s="1" t="e">
        <f>HYPERLINK(_xlfn.TEXTBEFORE(_xlfn.TEXTAFTER(Punjabi_song[[#This Row],[description]],"Jio Saavn:"),CHAR(10)))</f>
        <v>#N/A</v>
      </c>
      <c r="V36" s="1" t="e">
        <f>HYPERLINK(_xlfn.TEXTBEFORE(_xlfn.TEXTAFTER(Punjabi_song[[#This Row],[description]],"Instagram Reel:"),CHAR(10)))</f>
        <v>#N/A</v>
      </c>
    </row>
    <row r="37" spans="1:22" x14ac:dyDescent="0.3">
      <c r="A37" t="s">
        <v>6006</v>
      </c>
      <c r="B37" t="s">
        <v>6214</v>
      </c>
      <c r="D37" t="s">
        <v>6215</v>
      </c>
      <c r="E37" t="s">
        <v>6213</v>
      </c>
      <c r="F37" t="s">
        <v>1369</v>
      </c>
      <c r="G37" t="s">
        <v>4812</v>
      </c>
      <c r="H37" t="s">
        <v>6216</v>
      </c>
      <c r="I37" t="s">
        <v>6217</v>
      </c>
      <c r="J37" t="s">
        <v>6019</v>
      </c>
      <c r="K37" t="str" cm="1">
        <f t="array" ref="K3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7" t="str">
        <f>_xlfn.TEXTBEFORE(Punjabi_song[[#This Row],[Title]],{":","(","-","#","|"})</f>
        <v/>
      </c>
      <c r="M37" t="e">
        <f>_xlfn.TEXTBEFORE(_xlfn.TEXTAFTER(Punjabi_song[[#This Row],[description]],{"Singer:","Artist:","Singer &amp; Lyrics:","Singer/Lyrics:","Singer","Singer :","Singer :-"}),CHAR(10))</f>
        <v>#N/A</v>
      </c>
      <c r="N37" t="str" cm="1">
        <f t="array" ref="N3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7" t="e">
        <f>_xlfn.TEXTBEFORE(_xlfn.TEXTAFTER(Punjabi_song[[#This Row],[description]],"Composer:"),CHAR(10))</f>
        <v>#N/A</v>
      </c>
      <c r="P37" t="e">
        <f>_xlfn.TEXTBEFORE(_xlfn.TEXTAFTER(Punjabi_song[[#This Row],[description]],CHAR(10)&amp;"Music :"),CHAR(10))</f>
        <v>#N/A</v>
      </c>
      <c r="Q37" t="e">
        <f>_xlfn.TEXTBEFORE(_xlfn.TEXTAFTER(Punjabi_song[[#This Row],[description]],CHAR(10)&amp;"Video:"),CHAR(10))</f>
        <v>#N/A</v>
      </c>
      <c r="R37" s="1" t="e">
        <f>HYPERLINK(_xlfn.TEXTBEFORE(_xlfn.TEXTAFTER(Punjabi_song[[#This Row],[description]],"YT Music:"),CHAR(10)))</f>
        <v>#N/A</v>
      </c>
      <c r="S37" s="1" t="e">
        <f>HYPERLINK(_xlfn.TEXTBEFORE(_xlfn.TEXTAFTER(Punjabi_song[[#This Row],[description]],"Spotify:"),CHAR(10)))</f>
        <v>#N/A</v>
      </c>
      <c r="T37" s="1" t="e">
        <f>HYPERLINK(_xlfn.TEXTBEFORE(_xlfn.TEXTAFTER(Punjabi_song[[#This Row],[description]],"Apple Music:"),CHAR(10)))</f>
        <v>#N/A</v>
      </c>
      <c r="U37" s="1" t="e">
        <f>HYPERLINK(_xlfn.TEXTBEFORE(_xlfn.TEXTAFTER(Punjabi_song[[#This Row],[description]],"Jio Saavn:"),CHAR(10)))</f>
        <v>#N/A</v>
      </c>
      <c r="V37" s="1" t="e">
        <f>HYPERLINK(_xlfn.TEXTBEFORE(_xlfn.TEXTAFTER(Punjabi_song[[#This Row],[description]],"Instagram Reel:"),CHAR(10)))</f>
        <v>#N/A</v>
      </c>
    </row>
    <row r="38" spans="1:22" x14ac:dyDescent="0.3">
      <c r="A38" t="s">
        <v>6006</v>
      </c>
      <c r="B38" t="s">
        <v>6219</v>
      </c>
      <c r="D38" t="s">
        <v>6220</v>
      </c>
      <c r="E38" t="s">
        <v>6218</v>
      </c>
      <c r="F38" t="s">
        <v>1369</v>
      </c>
      <c r="G38" t="s">
        <v>2000</v>
      </c>
      <c r="H38" t="s">
        <v>6221</v>
      </c>
      <c r="I38" t="s">
        <v>6222</v>
      </c>
      <c r="J38" t="s">
        <v>6192</v>
      </c>
      <c r="K38" t="str" cm="1">
        <f t="array" ref="K3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8" t="str">
        <f>_xlfn.TEXTBEFORE(Punjabi_song[[#This Row],[Title]],{":","(","-","#","|"})</f>
        <v xml:space="preserve">Sakhiyo🎖️🌼 </v>
      </c>
      <c r="M38" t="e">
        <f>_xlfn.TEXTBEFORE(_xlfn.TEXTAFTER(Punjabi_song[[#This Row],[description]],{"Singer:","Artist:","Singer &amp; Lyrics:","Singer/Lyrics:","Singer","Singer :","Singer :-"}),CHAR(10))</f>
        <v>#N/A</v>
      </c>
      <c r="N38" t="str" cm="1">
        <f t="array" ref="N3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8" t="e">
        <f>_xlfn.TEXTBEFORE(_xlfn.TEXTAFTER(Punjabi_song[[#This Row],[description]],"Composer:"),CHAR(10))</f>
        <v>#N/A</v>
      </c>
      <c r="P38" t="e">
        <f>_xlfn.TEXTBEFORE(_xlfn.TEXTAFTER(Punjabi_song[[#This Row],[description]],CHAR(10)&amp;"Music :"),CHAR(10))</f>
        <v>#N/A</v>
      </c>
      <c r="Q38" t="e">
        <f>_xlfn.TEXTBEFORE(_xlfn.TEXTAFTER(Punjabi_song[[#This Row],[description]],CHAR(10)&amp;"Video:"),CHAR(10))</f>
        <v>#N/A</v>
      </c>
      <c r="R38" s="1" t="e">
        <f>HYPERLINK(_xlfn.TEXTBEFORE(_xlfn.TEXTAFTER(Punjabi_song[[#This Row],[description]],"YT Music:"),CHAR(10)))</f>
        <v>#N/A</v>
      </c>
      <c r="S38" s="1" t="e">
        <f>HYPERLINK(_xlfn.TEXTBEFORE(_xlfn.TEXTAFTER(Punjabi_song[[#This Row],[description]],"Spotify:"),CHAR(10)))</f>
        <v>#N/A</v>
      </c>
      <c r="T38" s="1" t="e">
        <f>HYPERLINK(_xlfn.TEXTBEFORE(_xlfn.TEXTAFTER(Punjabi_song[[#This Row],[description]],"Apple Music:"),CHAR(10)))</f>
        <v>#N/A</v>
      </c>
      <c r="U38" s="1" t="e">
        <f>HYPERLINK(_xlfn.TEXTBEFORE(_xlfn.TEXTAFTER(Punjabi_song[[#This Row],[description]],"Jio Saavn:"),CHAR(10)))</f>
        <v>#N/A</v>
      </c>
      <c r="V38" s="1" t="e">
        <f>HYPERLINK(_xlfn.TEXTBEFORE(_xlfn.TEXTAFTER(Punjabi_song[[#This Row],[description]],"Instagram Reel:"),CHAR(10)))</f>
        <v>#N/A</v>
      </c>
    </row>
    <row r="39" spans="1:22" x14ac:dyDescent="0.3">
      <c r="A39" t="s">
        <v>6006</v>
      </c>
      <c r="B39" t="s">
        <v>6224</v>
      </c>
      <c r="D39" t="s">
        <v>6225</v>
      </c>
      <c r="E39" t="s">
        <v>6223</v>
      </c>
      <c r="F39" t="s">
        <v>1369</v>
      </c>
      <c r="G39" t="s">
        <v>6185</v>
      </c>
      <c r="H39" t="s">
        <v>6226</v>
      </c>
      <c r="I39" t="s">
        <v>6227</v>
      </c>
      <c r="J39" t="s">
        <v>6019</v>
      </c>
      <c r="K39" t="str" cm="1">
        <f t="array" ref="K3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39" t="str">
        <f>_xlfn.TEXTBEFORE(Punjabi_song[[#This Row],[Title]],{":","(","-","#","|"})</f>
        <v xml:space="preserve">Sakhiyo </v>
      </c>
      <c r="M39" t="e">
        <f>_xlfn.TEXTBEFORE(_xlfn.TEXTAFTER(Punjabi_song[[#This Row],[description]],{"Singer:","Artist:","Singer &amp; Lyrics:","Singer/Lyrics:","Singer","Singer :","Singer :-"}),CHAR(10))</f>
        <v>#N/A</v>
      </c>
      <c r="N39" t="str" cm="1">
        <f t="array" ref="N3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39" t="e">
        <f>_xlfn.TEXTBEFORE(_xlfn.TEXTAFTER(Punjabi_song[[#This Row],[description]],"Composer:"),CHAR(10))</f>
        <v>#N/A</v>
      </c>
      <c r="P39" t="e">
        <f>_xlfn.TEXTBEFORE(_xlfn.TEXTAFTER(Punjabi_song[[#This Row],[description]],CHAR(10)&amp;"Music :"),CHAR(10))</f>
        <v>#N/A</v>
      </c>
      <c r="Q39" t="e">
        <f>_xlfn.TEXTBEFORE(_xlfn.TEXTAFTER(Punjabi_song[[#This Row],[description]],CHAR(10)&amp;"Video:"),CHAR(10))</f>
        <v>#N/A</v>
      </c>
      <c r="R39" s="1" t="e">
        <f>HYPERLINK(_xlfn.TEXTBEFORE(_xlfn.TEXTAFTER(Punjabi_song[[#This Row],[description]],"YT Music:"),CHAR(10)))</f>
        <v>#N/A</v>
      </c>
      <c r="S39" s="1" t="e">
        <f>HYPERLINK(_xlfn.TEXTBEFORE(_xlfn.TEXTAFTER(Punjabi_song[[#This Row],[description]],"Spotify:"),CHAR(10)))</f>
        <v>#N/A</v>
      </c>
      <c r="T39" s="1" t="e">
        <f>HYPERLINK(_xlfn.TEXTBEFORE(_xlfn.TEXTAFTER(Punjabi_song[[#This Row],[description]],"Apple Music:"),CHAR(10)))</f>
        <v>#N/A</v>
      </c>
      <c r="U39" s="1" t="e">
        <f>HYPERLINK(_xlfn.TEXTBEFORE(_xlfn.TEXTAFTER(Punjabi_song[[#This Row],[description]],"Jio Saavn:"),CHAR(10)))</f>
        <v>#N/A</v>
      </c>
      <c r="V39" s="1" t="e">
        <f>HYPERLINK(_xlfn.TEXTBEFORE(_xlfn.TEXTAFTER(Punjabi_song[[#This Row],[description]],"Instagram Reel:"),CHAR(10)))</f>
        <v>#N/A</v>
      </c>
    </row>
    <row r="40" spans="1:22" x14ac:dyDescent="0.3">
      <c r="A40" t="s">
        <v>6006</v>
      </c>
      <c r="B40" t="s">
        <v>6229</v>
      </c>
      <c r="D40" t="s">
        <v>6230</v>
      </c>
      <c r="E40" t="s">
        <v>6228</v>
      </c>
      <c r="F40" t="s">
        <v>1369</v>
      </c>
      <c r="G40" t="s">
        <v>6231</v>
      </c>
      <c r="H40" t="s">
        <v>6232</v>
      </c>
      <c r="I40" t="s">
        <v>6233</v>
      </c>
      <c r="J40" t="s">
        <v>6234</v>
      </c>
      <c r="K40" t="str" cm="1">
        <f t="array" ref="K4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0" t="str">
        <f>_xlfn.TEXTBEFORE(Punjabi_song[[#This Row],[Title]],{":","(","-","#","|"})</f>
        <v/>
      </c>
      <c r="M40" t="e">
        <f>_xlfn.TEXTBEFORE(_xlfn.TEXTAFTER(Punjabi_song[[#This Row],[description]],{"Singer:","Artist:","Singer &amp; Lyrics:","Singer/Lyrics:","Singer","Singer :","Singer :-"}),CHAR(10))</f>
        <v>#N/A</v>
      </c>
      <c r="N40" t="str" cm="1">
        <f t="array" ref="N4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0" t="e">
        <f>_xlfn.TEXTBEFORE(_xlfn.TEXTAFTER(Punjabi_song[[#This Row],[description]],"Composer:"),CHAR(10))</f>
        <v>#N/A</v>
      </c>
      <c r="P40" t="e">
        <f>_xlfn.TEXTBEFORE(_xlfn.TEXTAFTER(Punjabi_song[[#This Row],[description]],CHAR(10)&amp;"Music :"),CHAR(10))</f>
        <v>#N/A</v>
      </c>
      <c r="Q40" t="e">
        <f>_xlfn.TEXTBEFORE(_xlfn.TEXTAFTER(Punjabi_song[[#This Row],[description]],CHAR(10)&amp;"Video:"),CHAR(10))</f>
        <v>#N/A</v>
      </c>
      <c r="R40" s="1" t="e">
        <f>HYPERLINK(_xlfn.TEXTBEFORE(_xlfn.TEXTAFTER(Punjabi_song[[#This Row],[description]],"YT Music:"),CHAR(10)))</f>
        <v>#N/A</v>
      </c>
      <c r="S40" s="1" t="e">
        <f>HYPERLINK(_xlfn.TEXTBEFORE(_xlfn.TEXTAFTER(Punjabi_song[[#This Row],[description]],"Spotify:"),CHAR(10)))</f>
        <v>#N/A</v>
      </c>
      <c r="T40" s="1" t="e">
        <f>HYPERLINK(_xlfn.TEXTBEFORE(_xlfn.TEXTAFTER(Punjabi_song[[#This Row],[description]],"Apple Music:"),CHAR(10)))</f>
        <v>#N/A</v>
      </c>
      <c r="U40" s="1" t="e">
        <f>HYPERLINK(_xlfn.TEXTBEFORE(_xlfn.TEXTAFTER(Punjabi_song[[#This Row],[description]],"Jio Saavn:"),CHAR(10)))</f>
        <v>#N/A</v>
      </c>
      <c r="V40" s="1" t="e">
        <f>HYPERLINK(_xlfn.TEXTBEFORE(_xlfn.TEXTAFTER(Punjabi_song[[#This Row],[description]],"Instagram Reel:"),CHAR(10)))</f>
        <v>#N/A</v>
      </c>
    </row>
    <row r="41" spans="1:22" x14ac:dyDescent="0.3">
      <c r="A41" t="s">
        <v>6006</v>
      </c>
      <c r="B41" t="s">
        <v>6236</v>
      </c>
      <c r="D41" t="s">
        <v>6237</v>
      </c>
      <c r="E41" t="s">
        <v>6235</v>
      </c>
      <c r="F41" t="s">
        <v>1369</v>
      </c>
      <c r="G41" t="s">
        <v>6185</v>
      </c>
      <c r="H41" t="s">
        <v>6238</v>
      </c>
      <c r="I41" t="s">
        <v>6239</v>
      </c>
      <c r="J41" t="s">
        <v>6046</v>
      </c>
      <c r="K41" t="str" cm="1">
        <f t="array" ref="K4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1" t="str">
        <f>_xlfn.TEXTBEFORE(Punjabi_song[[#This Row],[Title]],{":","(","-","#","|"})</f>
        <v/>
      </c>
      <c r="M41" t="e">
        <f>_xlfn.TEXTBEFORE(_xlfn.TEXTAFTER(Punjabi_song[[#This Row],[description]],{"Singer:","Artist:","Singer &amp; Lyrics:","Singer/Lyrics:","Singer","Singer :","Singer :-"}),CHAR(10))</f>
        <v>#N/A</v>
      </c>
      <c r="N41" t="str" cm="1">
        <f t="array" ref="N4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1" t="e">
        <f>_xlfn.TEXTBEFORE(_xlfn.TEXTAFTER(Punjabi_song[[#This Row],[description]],"Composer:"),CHAR(10))</f>
        <v>#N/A</v>
      </c>
      <c r="P41" t="e">
        <f>_xlfn.TEXTBEFORE(_xlfn.TEXTAFTER(Punjabi_song[[#This Row],[description]],CHAR(10)&amp;"Music :"),CHAR(10))</f>
        <v>#N/A</v>
      </c>
      <c r="Q41" t="e">
        <f>_xlfn.TEXTBEFORE(_xlfn.TEXTAFTER(Punjabi_song[[#This Row],[description]],CHAR(10)&amp;"Video:"),CHAR(10))</f>
        <v>#N/A</v>
      </c>
      <c r="R41" s="1" t="e">
        <f>HYPERLINK(_xlfn.TEXTBEFORE(_xlfn.TEXTAFTER(Punjabi_song[[#This Row],[description]],"YT Music:"),CHAR(10)))</f>
        <v>#N/A</v>
      </c>
      <c r="S41" s="1" t="e">
        <f>HYPERLINK(_xlfn.TEXTBEFORE(_xlfn.TEXTAFTER(Punjabi_song[[#This Row],[description]],"Spotify:"),CHAR(10)))</f>
        <v>#N/A</v>
      </c>
      <c r="T41" s="1" t="e">
        <f>HYPERLINK(_xlfn.TEXTBEFORE(_xlfn.TEXTAFTER(Punjabi_song[[#This Row],[description]],"Apple Music:"),CHAR(10)))</f>
        <v>#N/A</v>
      </c>
      <c r="U41" s="1" t="e">
        <f>HYPERLINK(_xlfn.TEXTBEFORE(_xlfn.TEXTAFTER(Punjabi_song[[#This Row],[description]],"Jio Saavn:"),CHAR(10)))</f>
        <v>#N/A</v>
      </c>
      <c r="V41" s="1" t="e">
        <f>HYPERLINK(_xlfn.TEXTBEFORE(_xlfn.TEXTAFTER(Punjabi_song[[#This Row],[description]],"Instagram Reel:"),CHAR(10)))</f>
        <v>#N/A</v>
      </c>
    </row>
    <row r="42" spans="1:22" x14ac:dyDescent="0.3">
      <c r="A42" t="s">
        <v>6006</v>
      </c>
      <c r="B42" t="s">
        <v>6241</v>
      </c>
      <c r="D42" t="s">
        <v>6242</v>
      </c>
      <c r="E42" t="s">
        <v>6240</v>
      </c>
      <c r="F42" t="s">
        <v>1369</v>
      </c>
      <c r="G42" t="s">
        <v>2000</v>
      </c>
      <c r="H42" t="s">
        <v>6012</v>
      </c>
      <c r="I42" t="s">
        <v>6243</v>
      </c>
      <c r="J42" t="s">
        <v>6019</v>
      </c>
      <c r="K42" t="str" cm="1">
        <f t="array" ref="K4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2" t="str">
        <f>_xlfn.TEXTBEFORE(Punjabi_song[[#This Row],[Title]],{":","(","-","#","|"})</f>
        <v xml:space="preserve">Sakhiyo🎖️ </v>
      </c>
      <c r="M42" t="e">
        <f>_xlfn.TEXTBEFORE(_xlfn.TEXTAFTER(Punjabi_song[[#This Row],[description]],{"Singer:","Artist:","Singer &amp; Lyrics:","Singer/Lyrics:","Singer","Singer :","Singer :-"}),CHAR(10))</f>
        <v>#N/A</v>
      </c>
      <c r="N42" t="str" cm="1">
        <f t="array" ref="N4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2" t="e">
        <f>_xlfn.TEXTBEFORE(_xlfn.TEXTAFTER(Punjabi_song[[#This Row],[description]],"Composer:"),CHAR(10))</f>
        <v>#N/A</v>
      </c>
      <c r="P42" t="e">
        <f>_xlfn.TEXTBEFORE(_xlfn.TEXTAFTER(Punjabi_song[[#This Row],[description]],CHAR(10)&amp;"Music :"),CHAR(10))</f>
        <v>#N/A</v>
      </c>
      <c r="Q42" t="e">
        <f>_xlfn.TEXTBEFORE(_xlfn.TEXTAFTER(Punjabi_song[[#This Row],[description]],CHAR(10)&amp;"Video:"),CHAR(10))</f>
        <v>#N/A</v>
      </c>
      <c r="R42" s="1" t="e">
        <f>HYPERLINK(_xlfn.TEXTBEFORE(_xlfn.TEXTAFTER(Punjabi_song[[#This Row],[description]],"YT Music:"),CHAR(10)))</f>
        <v>#N/A</v>
      </c>
      <c r="S42" s="1" t="e">
        <f>HYPERLINK(_xlfn.TEXTBEFORE(_xlfn.TEXTAFTER(Punjabi_song[[#This Row],[description]],"Spotify:"),CHAR(10)))</f>
        <v>#N/A</v>
      </c>
      <c r="T42" s="1" t="e">
        <f>HYPERLINK(_xlfn.TEXTBEFORE(_xlfn.TEXTAFTER(Punjabi_song[[#This Row],[description]],"Apple Music:"),CHAR(10)))</f>
        <v>#N/A</v>
      </c>
      <c r="U42" s="1" t="e">
        <f>HYPERLINK(_xlfn.TEXTBEFORE(_xlfn.TEXTAFTER(Punjabi_song[[#This Row],[description]],"Jio Saavn:"),CHAR(10)))</f>
        <v>#N/A</v>
      </c>
      <c r="V42" s="1" t="e">
        <f>HYPERLINK(_xlfn.TEXTBEFORE(_xlfn.TEXTAFTER(Punjabi_song[[#This Row],[description]],"Instagram Reel:"),CHAR(10)))</f>
        <v>#N/A</v>
      </c>
    </row>
    <row r="43" spans="1:22" x14ac:dyDescent="0.3">
      <c r="A43" t="s">
        <v>6006</v>
      </c>
      <c r="B43" t="s">
        <v>6245</v>
      </c>
      <c r="D43" t="s">
        <v>6246</v>
      </c>
      <c r="E43" t="s">
        <v>6244</v>
      </c>
      <c r="F43" t="s">
        <v>1369</v>
      </c>
      <c r="G43" t="s">
        <v>2000</v>
      </c>
      <c r="H43" t="s">
        <v>6247</v>
      </c>
      <c r="I43" t="s">
        <v>6248</v>
      </c>
      <c r="J43" t="s">
        <v>6019</v>
      </c>
      <c r="K43" t="str" cm="1">
        <f t="array" ref="K4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3" t="str">
        <f>_xlfn.TEXTBEFORE(Punjabi_song[[#This Row],[Title]],{":","(","-","#","|"})</f>
        <v xml:space="preserve">Kehnda Viah Mai Krona Bas Tere Nal Tere Nal </v>
      </c>
      <c r="M43" t="e">
        <f>_xlfn.TEXTBEFORE(_xlfn.TEXTAFTER(Punjabi_song[[#This Row],[description]],{"Singer:","Artist:","Singer &amp; Lyrics:","Singer/Lyrics:","Singer","Singer :","Singer :-"}),CHAR(10))</f>
        <v>#N/A</v>
      </c>
      <c r="N43" t="str" cm="1">
        <f t="array" ref="N4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3" t="e">
        <f>_xlfn.TEXTBEFORE(_xlfn.TEXTAFTER(Punjabi_song[[#This Row],[description]],"Composer:"),CHAR(10))</f>
        <v>#N/A</v>
      </c>
      <c r="P43" t="e">
        <f>_xlfn.TEXTBEFORE(_xlfn.TEXTAFTER(Punjabi_song[[#This Row],[description]],CHAR(10)&amp;"Music :"),CHAR(10))</f>
        <v>#N/A</v>
      </c>
      <c r="Q43" t="e">
        <f>_xlfn.TEXTBEFORE(_xlfn.TEXTAFTER(Punjabi_song[[#This Row],[description]],CHAR(10)&amp;"Video:"),CHAR(10))</f>
        <v>#N/A</v>
      </c>
      <c r="R43" s="1" t="e">
        <f>HYPERLINK(_xlfn.TEXTBEFORE(_xlfn.TEXTAFTER(Punjabi_song[[#This Row],[description]],"YT Music:"),CHAR(10)))</f>
        <v>#N/A</v>
      </c>
      <c r="S43" s="1" t="e">
        <f>HYPERLINK(_xlfn.TEXTBEFORE(_xlfn.TEXTAFTER(Punjabi_song[[#This Row],[description]],"Spotify:"),CHAR(10)))</f>
        <v>#N/A</v>
      </c>
      <c r="T43" s="1" t="e">
        <f>HYPERLINK(_xlfn.TEXTBEFORE(_xlfn.TEXTAFTER(Punjabi_song[[#This Row],[description]],"Apple Music:"),CHAR(10)))</f>
        <v>#N/A</v>
      </c>
      <c r="U43" s="1" t="e">
        <f>HYPERLINK(_xlfn.TEXTBEFORE(_xlfn.TEXTAFTER(Punjabi_song[[#This Row],[description]],"Jio Saavn:"),CHAR(10)))</f>
        <v>#N/A</v>
      </c>
      <c r="V43" s="1" t="e">
        <f>HYPERLINK(_xlfn.TEXTBEFORE(_xlfn.TEXTAFTER(Punjabi_song[[#This Row],[description]],"Instagram Reel:"),CHAR(10)))</f>
        <v>#N/A</v>
      </c>
    </row>
    <row r="44" spans="1:22" x14ac:dyDescent="0.3">
      <c r="A44" t="s">
        <v>6006</v>
      </c>
      <c r="B44" t="s">
        <v>6250</v>
      </c>
      <c r="D44" t="s">
        <v>6251</v>
      </c>
      <c r="E44" t="s">
        <v>6249</v>
      </c>
      <c r="F44" t="s">
        <v>1369</v>
      </c>
      <c r="G44" t="s">
        <v>1269</v>
      </c>
      <c r="H44" t="s">
        <v>6252</v>
      </c>
      <c r="I44" t="s">
        <v>6253</v>
      </c>
      <c r="J44" t="s">
        <v>1449</v>
      </c>
      <c r="K44" t="str" cm="1">
        <f t="array" ref="K4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4" t="str">
        <f>_xlfn.TEXTBEFORE(Punjabi_song[[#This Row],[Title]],{":","(","-","#","|"})</f>
        <v xml:space="preserve">Ni Menu Tere Khyal Ni Sonn Dinde </v>
      </c>
      <c r="M44" t="e">
        <f>_xlfn.TEXTBEFORE(_xlfn.TEXTAFTER(Punjabi_song[[#This Row],[description]],{"Singer:","Artist:","Singer &amp; Lyrics:","Singer/Lyrics:","Singer","Singer :","Singer :-"}),CHAR(10))</f>
        <v>#N/A</v>
      </c>
      <c r="N44" t="str" cm="1">
        <f t="array" ref="N4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4" t="e">
        <f>_xlfn.TEXTBEFORE(_xlfn.TEXTAFTER(Punjabi_song[[#This Row],[description]],"Composer:"),CHAR(10))</f>
        <v>#N/A</v>
      </c>
      <c r="P44" t="e">
        <f>_xlfn.TEXTBEFORE(_xlfn.TEXTAFTER(Punjabi_song[[#This Row],[description]],CHAR(10)&amp;"Music :"),CHAR(10))</f>
        <v>#N/A</v>
      </c>
      <c r="Q44" t="e">
        <f>_xlfn.TEXTBEFORE(_xlfn.TEXTAFTER(Punjabi_song[[#This Row],[description]],CHAR(10)&amp;"Video:"),CHAR(10))</f>
        <v>#N/A</v>
      </c>
      <c r="R44" s="1" t="e">
        <f>HYPERLINK(_xlfn.TEXTBEFORE(_xlfn.TEXTAFTER(Punjabi_song[[#This Row],[description]],"YT Music:"),CHAR(10)))</f>
        <v>#N/A</v>
      </c>
      <c r="S44" s="1" t="e">
        <f>HYPERLINK(_xlfn.TEXTBEFORE(_xlfn.TEXTAFTER(Punjabi_song[[#This Row],[description]],"Spotify:"),CHAR(10)))</f>
        <v>#N/A</v>
      </c>
      <c r="T44" s="1" t="e">
        <f>HYPERLINK(_xlfn.TEXTBEFORE(_xlfn.TEXTAFTER(Punjabi_song[[#This Row],[description]],"Apple Music:"),CHAR(10)))</f>
        <v>#N/A</v>
      </c>
      <c r="U44" s="1" t="e">
        <f>HYPERLINK(_xlfn.TEXTBEFORE(_xlfn.TEXTAFTER(Punjabi_song[[#This Row],[description]],"Jio Saavn:"),CHAR(10)))</f>
        <v>#N/A</v>
      </c>
      <c r="V44" s="1" t="e">
        <f>HYPERLINK(_xlfn.TEXTBEFORE(_xlfn.TEXTAFTER(Punjabi_song[[#This Row],[description]],"Instagram Reel:"),CHAR(10)))</f>
        <v>#N/A</v>
      </c>
    </row>
    <row r="45" spans="1:22" x14ac:dyDescent="0.3">
      <c r="A45" t="s">
        <v>6006</v>
      </c>
      <c r="B45" t="s">
        <v>6255</v>
      </c>
      <c r="D45" t="s">
        <v>6256</v>
      </c>
      <c r="E45" t="s">
        <v>6254</v>
      </c>
      <c r="F45" t="s">
        <v>1369</v>
      </c>
      <c r="G45" t="s">
        <v>4812</v>
      </c>
      <c r="H45" t="s">
        <v>6257</v>
      </c>
      <c r="I45" t="s">
        <v>798</v>
      </c>
      <c r="J45" t="s">
        <v>6019</v>
      </c>
      <c r="K45" t="str" cm="1">
        <f t="array" ref="K4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5" t="str">
        <f>_xlfn.TEXTBEFORE(Punjabi_song[[#This Row],[Title]],{":","(","-","#","|"})</f>
        <v xml:space="preserve">Sakhiyo </v>
      </c>
      <c r="M45" t="e">
        <f>_xlfn.TEXTBEFORE(_xlfn.TEXTAFTER(Punjabi_song[[#This Row],[description]],{"Singer:","Artist:","Singer &amp; Lyrics:","Singer/Lyrics:","Singer","Singer :","Singer :-"}),CHAR(10))</f>
        <v>#N/A</v>
      </c>
      <c r="N45" t="str" cm="1">
        <f t="array" ref="N4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5" t="e">
        <f>_xlfn.TEXTBEFORE(_xlfn.TEXTAFTER(Punjabi_song[[#This Row],[description]],"Composer:"),CHAR(10))</f>
        <v>#N/A</v>
      </c>
      <c r="P45" t="e">
        <f>_xlfn.TEXTBEFORE(_xlfn.TEXTAFTER(Punjabi_song[[#This Row],[description]],CHAR(10)&amp;"Music :"),CHAR(10))</f>
        <v>#N/A</v>
      </c>
      <c r="Q45" t="e">
        <f>_xlfn.TEXTBEFORE(_xlfn.TEXTAFTER(Punjabi_song[[#This Row],[description]],CHAR(10)&amp;"Video:"),CHAR(10))</f>
        <v>#N/A</v>
      </c>
      <c r="R45" s="1" t="e">
        <f>HYPERLINK(_xlfn.TEXTBEFORE(_xlfn.TEXTAFTER(Punjabi_song[[#This Row],[description]],"YT Music:"),CHAR(10)))</f>
        <v>#N/A</v>
      </c>
      <c r="S45" s="1" t="e">
        <f>HYPERLINK(_xlfn.TEXTBEFORE(_xlfn.TEXTAFTER(Punjabi_song[[#This Row],[description]],"Spotify:"),CHAR(10)))</f>
        <v>#N/A</v>
      </c>
      <c r="T45" s="1" t="e">
        <f>HYPERLINK(_xlfn.TEXTBEFORE(_xlfn.TEXTAFTER(Punjabi_song[[#This Row],[description]],"Apple Music:"),CHAR(10)))</f>
        <v>#N/A</v>
      </c>
      <c r="U45" s="1" t="e">
        <f>HYPERLINK(_xlfn.TEXTBEFORE(_xlfn.TEXTAFTER(Punjabi_song[[#This Row],[description]],"Jio Saavn:"),CHAR(10)))</f>
        <v>#N/A</v>
      </c>
      <c r="V45" s="1" t="e">
        <f>HYPERLINK(_xlfn.TEXTBEFORE(_xlfn.TEXTAFTER(Punjabi_song[[#This Row],[description]],"Instagram Reel:"),CHAR(10)))</f>
        <v>#N/A</v>
      </c>
    </row>
    <row r="46" spans="1:22" x14ac:dyDescent="0.3">
      <c r="A46" t="s">
        <v>6006</v>
      </c>
      <c r="B46" t="s">
        <v>6259</v>
      </c>
      <c r="D46" t="s">
        <v>6260</v>
      </c>
      <c r="E46" t="s">
        <v>6258</v>
      </c>
      <c r="F46" t="s">
        <v>1369</v>
      </c>
      <c r="G46" t="s">
        <v>1269</v>
      </c>
      <c r="H46" t="s">
        <v>6261</v>
      </c>
      <c r="I46" t="s">
        <v>1775</v>
      </c>
      <c r="J46" t="s">
        <v>6192</v>
      </c>
      <c r="K46" t="str" cm="1">
        <f t="array" ref="K4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6" t="str">
        <f>_xlfn.TEXTBEFORE(Punjabi_song[[#This Row],[Title]],{":","(","-","#","|"})</f>
        <v xml:space="preserve">Ni Main Tah Tera Sare Da Sara Hi Hogya </v>
      </c>
      <c r="M46" t="e">
        <f>_xlfn.TEXTBEFORE(_xlfn.TEXTAFTER(Punjabi_song[[#This Row],[description]],{"Singer:","Artist:","Singer &amp; Lyrics:","Singer/Lyrics:","Singer","Singer :","Singer :-"}),CHAR(10))</f>
        <v>#N/A</v>
      </c>
      <c r="N46" t="str" cm="1">
        <f t="array" ref="N4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6" t="e">
        <f>_xlfn.TEXTBEFORE(_xlfn.TEXTAFTER(Punjabi_song[[#This Row],[description]],"Composer:"),CHAR(10))</f>
        <v>#N/A</v>
      </c>
      <c r="P46" t="e">
        <f>_xlfn.TEXTBEFORE(_xlfn.TEXTAFTER(Punjabi_song[[#This Row],[description]],CHAR(10)&amp;"Music :"),CHAR(10))</f>
        <v>#N/A</v>
      </c>
      <c r="Q46" t="e">
        <f>_xlfn.TEXTBEFORE(_xlfn.TEXTAFTER(Punjabi_song[[#This Row],[description]],CHAR(10)&amp;"Video:"),CHAR(10))</f>
        <v>#N/A</v>
      </c>
      <c r="R46" s="1" t="e">
        <f>HYPERLINK(_xlfn.TEXTBEFORE(_xlfn.TEXTAFTER(Punjabi_song[[#This Row],[description]],"YT Music:"),CHAR(10)))</f>
        <v>#N/A</v>
      </c>
      <c r="S46" s="1" t="e">
        <f>HYPERLINK(_xlfn.TEXTBEFORE(_xlfn.TEXTAFTER(Punjabi_song[[#This Row],[description]],"Spotify:"),CHAR(10)))</f>
        <v>#N/A</v>
      </c>
      <c r="T46" s="1" t="e">
        <f>HYPERLINK(_xlfn.TEXTBEFORE(_xlfn.TEXTAFTER(Punjabi_song[[#This Row],[description]],"Apple Music:"),CHAR(10)))</f>
        <v>#N/A</v>
      </c>
      <c r="U46" s="1" t="e">
        <f>HYPERLINK(_xlfn.TEXTBEFORE(_xlfn.TEXTAFTER(Punjabi_song[[#This Row],[description]],"Jio Saavn:"),CHAR(10)))</f>
        <v>#N/A</v>
      </c>
      <c r="V46" s="1" t="e">
        <f>HYPERLINK(_xlfn.TEXTBEFORE(_xlfn.TEXTAFTER(Punjabi_song[[#This Row],[description]],"Instagram Reel:"),CHAR(10)))</f>
        <v>#N/A</v>
      </c>
    </row>
    <row r="47" spans="1:22" x14ac:dyDescent="0.3">
      <c r="A47" t="s">
        <v>6006</v>
      </c>
      <c r="B47" t="s">
        <v>6263</v>
      </c>
      <c r="D47" t="s">
        <v>6264</v>
      </c>
      <c r="E47" t="s">
        <v>6262</v>
      </c>
      <c r="F47" t="s">
        <v>1369</v>
      </c>
      <c r="G47" t="s">
        <v>2000</v>
      </c>
      <c r="H47" t="s">
        <v>6265</v>
      </c>
      <c r="I47" t="s">
        <v>6217</v>
      </c>
      <c r="J47" t="s">
        <v>6019</v>
      </c>
      <c r="K47" t="str" cm="1">
        <f t="array" ref="K4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7" t="str">
        <f>_xlfn.TEXTBEFORE(Punjabi_song[[#This Row],[Title]],{":","(","-","#","|"})</f>
        <v xml:space="preserve">Sakhiyo </v>
      </c>
      <c r="M47" t="e">
        <f>_xlfn.TEXTBEFORE(_xlfn.TEXTAFTER(Punjabi_song[[#This Row],[description]],{"Singer:","Artist:","Singer &amp; Lyrics:","Singer/Lyrics:","Singer","Singer :","Singer :-"}),CHAR(10))</f>
        <v>#N/A</v>
      </c>
      <c r="N47" t="str" cm="1">
        <f t="array" ref="N4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7" t="e">
        <f>_xlfn.TEXTBEFORE(_xlfn.TEXTAFTER(Punjabi_song[[#This Row],[description]],"Composer:"),CHAR(10))</f>
        <v>#N/A</v>
      </c>
      <c r="P47" t="e">
        <f>_xlfn.TEXTBEFORE(_xlfn.TEXTAFTER(Punjabi_song[[#This Row],[description]],CHAR(10)&amp;"Music :"),CHAR(10))</f>
        <v>#N/A</v>
      </c>
      <c r="Q47" t="e">
        <f>_xlfn.TEXTBEFORE(_xlfn.TEXTAFTER(Punjabi_song[[#This Row],[description]],CHAR(10)&amp;"Video:"),CHAR(10))</f>
        <v>#N/A</v>
      </c>
      <c r="R47" s="1" t="e">
        <f>HYPERLINK(_xlfn.TEXTBEFORE(_xlfn.TEXTAFTER(Punjabi_song[[#This Row],[description]],"YT Music:"),CHAR(10)))</f>
        <v>#N/A</v>
      </c>
      <c r="S47" s="1" t="e">
        <f>HYPERLINK(_xlfn.TEXTBEFORE(_xlfn.TEXTAFTER(Punjabi_song[[#This Row],[description]],"Spotify:"),CHAR(10)))</f>
        <v>#N/A</v>
      </c>
      <c r="T47" s="1" t="e">
        <f>HYPERLINK(_xlfn.TEXTBEFORE(_xlfn.TEXTAFTER(Punjabi_song[[#This Row],[description]],"Apple Music:"),CHAR(10)))</f>
        <v>#N/A</v>
      </c>
      <c r="U47" s="1" t="e">
        <f>HYPERLINK(_xlfn.TEXTBEFORE(_xlfn.TEXTAFTER(Punjabi_song[[#This Row],[description]],"Jio Saavn:"),CHAR(10)))</f>
        <v>#N/A</v>
      </c>
      <c r="V47" s="1" t="e">
        <f>HYPERLINK(_xlfn.TEXTBEFORE(_xlfn.TEXTAFTER(Punjabi_song[[#This Row],[description]],"Instagram Reel:"),CHAR(10)))</f>
        <v>#N/A</v>
      </c>
    </row>
    <row r="48" spans="1:22" x14ac:dyDescent="0.3">
      <c r="A48" t="s">
        <v>6006</v>
      </c>
      <c r="B48" t="s">
        <v>6267</v>
      </c>
      <c r="D48" t="s">
        <v>6268</v>
      </c>
      <c r="E48" t="s">
        <v>6266</v>
      </c>
      <c r="F48" t="s">
        <v>1369</v>
      </c>
      <c r="G48" t="s">
        <v>1400</v>
      </c>
      <c r="H48" t="s">
        <v>6269</v>
      </c>
      <c r="I48" t="s">
        <v>705</v>
      </c>
      <c r="J48" t="s">
        <v>6019</v>
      </c>
      <c r="K48" t="str" cm="1">
        <f t="array" ref="K4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8" t="str">
        <f>_xlfn.TEXTBEFORE(Punjabi_song[[#This Row],[Title]],{":","(","-","#","|"})</f>
        <v xml:space="preserve">Sare Da Sara Hi Hogya </v>
      </c>
      <c r="M48" t="e">
        <f>_xlfn.TEXTBEFORE(_xlfn.TEXTAFTER(Punjabi_song[[#This Row],[description]],{"Singer:","Artist:","Singer &amp; Lyrics:","Singer/Lyrics:","Singer","Singer :","Singer :-"}),CHAR(10))</f>
        <v>#N/A</v>
      </c>
      <c r="N48" t="str" cm="1">
        <f t="array" ref="N4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8" t="e">
        <f>_xlfn.TEXTBEFORE(_xlfn.TEXTAFTER(Punjabi_song[[#This Row],[description]],"Composer:"),CHAR(10))</f>
        <v>#N/A</v>
      </c>
      <c r="P48" t="e">
        <f>_xlfn.TEXTBEFORE(_xlfn.TEXTAFTER(Punjabi_song[[#This Row],[description]],CHAR(10)&amp;"Music :"),CHAR(10))</f>
        <v>#N/A</v>
      </c>
      <c r="Q48" t="e">
        <f>_xlfn.TEXTBEFORE(_xlfn.TEXTAFTER(Punjabi_song[[#This Row],[description]],CHAR(10)&amp;"Video:"),CHAR(10))</f>
        <v>#N/A</v>
      </c>
      <c r="R48" s="1" t="e">
        <f>HYPERLINK(_xlfn.TEXTBEFORE(_xlfn.TEXTAFTER(Punjabi_song[[#This Row],[description]],"YT Music:"),CHAR(10)))</f>
        <v>#N/A</v>
      </c>
      <c r="S48" s="1" t="e">
        <f>HYPERLINK(_xlfn.TEXTBEFORE(_xlfn.TEXTAFTER(Punjabi_song[[#This Row],[description]],"Spotify:"),CHAR(10)))</f>
        <v>#N/A</v>
      </c>
      <c r="T48" s="1" t="e">
        <f>HYPERLINK(_xlfn.TEXTBEFORE(_xlfn.TEXTAFTER(Punjabi_song[[#This Row],[description]],"Apple Music:"),CHAR(10)))</f>
        <v>#N/A</v>
      </c>
      <c r="U48" s="1" t="e">
        <f>HYPERLINK(_xlfn.TEXTBEFORE(_xlfn.TEXTAFTER(Punjabi_song[[#This Row],[description]],"Jio Saavn:"),CHAR(10)))</f>
        <v>#N/A</v>
      </c>
      <c r="V48" s="1" t="e">
        <f>HYPERLINK(_xlfn.TEXTBEFORE(_xlfn.TEXTAFTER(Punjabi_song[[#This Row],[description]],"Instagram Reel:"),CHAR(10)))</f>
        <v>#N/A</v>
      </c>
    </row>
    <row r="49" spans="1:22" x14ac:dyDescent="0.3">
      <c r="A49" t="s">
        <v>6006</v>
      </c>
      <c r="B49" t="s">
        <v>6271</v>
      </c>
      <c r="D49" t="s">
        <v>6272</v>
      </c>
      <c r="E49" t="s">
        <v>6270</v>
      </c>
      <c r="F49" t="s">
        <v>1369</v>
      </c>
      <c r="G49" t="s">
        <v>1400</v>
      </c>
      <c r="H49" t="s">
        <v>6273</v>
      </c>
      <c r="I49" t="s">
        <v>6172</v>
      </c>
      <c r="J49" t="s">
        <v>6019</v>
      </c>
      <c r="K49" t="str" cm="1">
        <f t="array" ref="K4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49" t="str">
        <f>_xlfn.TEXTBEFORE(Punjabi_song[[#This Row],[Title]],{":","(","-","#","|"})</f>
        <v xml:space="preserve">Your Thoughts </v>
      </c>
      <c r="M49" t="e">
        <f>_xlfn.TEXTBEFORE(_xlfn.TEXTAFTER(Punjabi_song[[#This Row],[description]],{"Singer:","Artist:","Singer &amp; Lyrics:","Singer/Lyrics:","Singer","Singer :","Singer :-"}),CHAR(10))</f>
        <v>#N/A</v>
      </c>
      <c r="N49" t="str" cm="1">
        <f t="array" ref="N4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49" t="e">
        <f>_xlfn.TEXTBEFORE(_xlfn.TEXTAFTER(Punjabi_song[[#This Row],[description]],"Composer:"),CHAR(10))</f>
        <v>#N/A</v>
      </c>
      <c r="P49" t="e">
        <f>_xlfn.TEXTBEFORE(_xlfn.TEXTAFTER(Punjabi_song[[#This Row],[description]],CHAR(10)&amp;"Music :"),CHAR(10))</f>
        <v>#N/A</v>
      </c>
      <c r="Q49" t="e">
        <f>_xlfn.TEXTBEFORE(_xlfn.TEXTAFTER(Punjabi_song[[#This Row],[description]],CHAR(10)&amp;"Video:"),CHAR(10))</f>
        <v>#N/A</v>
      </c>
      <c r="R49" s="1" t="e">
        <f>HYPERLINK(_xlfn.TEXTBEFORE(_xlfn.TEXTAFTER(Punjabi_song[[#This Row],[description]],"YT Music:"),CHAR(10)))</f>
        <v>#N/A</v>
      </c>
      <c r="S49" s="1" t="e">
        <f>HYPERLINK(_xlfn.TEXTBEFORE(_xlfn.TEXTAFTER(Punjabi_song[[#This Row],[description]],"Spotify:"),CHAR(10)))</f>
        <v>#N/A</v>
      </c>
      <c r="T49" s="1" t="e">
        <f>HYPERLINK(_xlfn.TEXTBEFORE(_xlfn.TEXTAFTER(Punjabi_song[[#This Row],[description]],"Apple Music:"),CHAR(10)))</f>
        <v>#N/A</v>
      </c>
      <c r="U49" s="1" t="e">
        <f>HYPERLINK(_xlfn.TEXTBEFORE(_xlfn.TEXTAFTER(Punjabi_song[[#This Row],[description]],"Jio Saavn:"),CHAR(10)))</f>
        <v>#N/A</v>
      </c>
      <c r="V49" s="1" t="e">
        <f>HYPERLINK(_xlfn.TEXTBEFORE(_xlfn.TEXTAFTER(Punjabi_song[[#This Row],[description]],"Instagram Reel:"),CHAR(10)))</f>
        <v>#N/A</v>
      </c>
    </row>
    <row r="50" spans="1:22" x14ac:dyDescent="0.3">
      <c r="A50" t="s">
        <v>6006</v>
      </c>
      <c r="B50" t="s">
        <v>6275</v>
      </c>
      <c r="C50" t="s">
        <v>6276</v>
      </c>
      <c r="D50" t="s">
        <v>6277</v>
      </c>
      <c r="E50" t="s">
        <v>6274</v>
      </c>
      <c r="F50" t="s">
        <v>1369</v>
      </c>
      <c r="G50" t="s">
        <v>1204</v>
      </c>
      <c r="H50" t="s">
        <v>6278</v>
      </c>
      <c r="I50" t="s">
        <v>6279</v>
      </c>
      <c r="J50" t="s">
        <v>6078</v>
      </c>
      <c r="K50" t="str" cm="1">
        <f t="array" ref="K5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50" t="str">
        <f>_xlfn.TEXTBEFORE(Punjabi_song[[#This Row],[Title]],{":","(","-","#","|"})</f>
        <v xml:space="preserve">PITTH PICHE </v>
      </c>
      <c r="M50" t="str">
        <f>_xlfn.TEXTBEFORE(_xlfn.TEXTAFTER(Punjabi_song[[#This Row],[description]],{"Singer:","Artist:","Singer &amp; Lyrics:","Singer/Lyrics:","Singer","Singer :","Singer :-"}),CHAR(10))</f>
        <v xml:space="preserve"> Nachhatar Gill, Deep Jandu</v>
      </c>
      <c r="N50" t="str" cm="1">
        <f t="array" ref="N5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Prince Bains, Lally Mundi</v>
      </c>
      <c r="O50" t="e">
        <f>_xlfn.TEXTBEFORE(_xlfn.TEXTAFTER(Punjabi_song[[#This Row],[description]],"Composer:"),CHAR(10))</f>
        <v>#N/A</v>
      </c>
      <c r="P50" t="e">
        <f>_xlfn.TEXTBEFORE(_xlfn.TEXTAFTER(Punjabi_song[[#This Row],[description]],CHAR(10)&amp;"Music :"),CHAR(10))</f>
        <v>#N/A</v>
      </c>
      <c r="Q50" t="str">
        <f>_xlfn.TEXTBEFORE(_xlfn.TEXTAFTER(Punjabi_song[[#This Row],[description]],CHAR(10)&amp;"Video:"),CHAR(10))</f>
        <v xml:space="preserve"> Jagroop Sandhu &amp; Guru Bhullar</v>
      </c>
      <c r="R50" s="1" t="str">
        <f>HYPERLINK(_xlfn.TEXTBEFORE(_xlfn.TEXTAFTER(Punjabi_song[[#This Row],[description]],"YT Music:"),CHAR(10)))</f>
        <v xml:space="preserve"> https://music.youtube.com/playlist?list=OLAK5uy_k88qJbPhzABPc83tbSi8qwRIj2vSRRbR4&amp;si=M1xeW22crAIqPxaI</v>
      </c>
      <c r="S50" s="1" t="str">
        <f>HYPERLINK(_xlfn.TEXTBEFORE(_xlfn.TEXTAFTER(Punjabi_song[[#This Row],[description]],"Spotify:"),CHAR(10)))</f>
        <v xml:space="preserve"> https://open.spotify.com/album/2fC4CqKEzXGyaYCTI4A8Ng</v>
      </c>
      <c r="T50" s="1" t="str">
        <f>HYPERLINK(_xlfn.TEXTBEFORE(_xlfn.TEXTAFTER(Punjabi_song[[#This Row],[description]],"Apple Music:"),CHAR(10)))</f>
        <v xml:space="preserve"> https://music.apple.com/us/album/legends/1853045105</v>
      </c>
      <c r="U50" s="1" t="str">
        <f>HYPERLINK(_xlfn.TEXTBEFORE(_xlfn.TEXTAFTER(Punjabi_song[[#This Row],[description]],"Jio Saavn:"),CHAR(10)))</f>
        <v xml:space="preserve"> https://www.jiosaavn.com/album/legends/XDaNK0A2FFA_</v>
      </c>
      <c r="V50" s="1" t="e">
        <f>HYPERLINK(_xlfn.TEXTBEFORE(_xlfn.TEXTAFTER(Punjabi_song[[#This Row],[description]],"Instagram Reel:"),CHAR(10)))</f>
        <v>#N/A</v>
      </c>
    </row>
    <row r="51" spans="1:22" x14ac:dyDescent="0.3">
      <c r="A51" t="s">
        <v>6006</v>
      </c>
      <c r="B51" t="s">
        <v>6281</v>
      </c>
      <c r="D51" t="s">
        <v>6282</v>
      </c>
      <c r="E51" t="s">
        <v>6280</v>
      </c>
      <c r="F51" t="s">
        <v>1369</v>
      </c>
      <c r="G51" t="s">
        <v>2000</v>
      </c>
      <c r="H51" t="s">
        <v>6283</v>
      </c>
      <c r="I51" t="s">
        <v>6227</v>
      </c>
      <c r="J51" t="s">
        <v>6019</v>
      </c>
      <c r="K51" t="str" cm="1">
        <f t="array" ref="K5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1" t="str">
        <f>_xlfn.TEXTBEFORE(Punjabi_song[[#This Row],[Title]],{":","(","-","#","|"})</f>
        <v xml:space="preserve">Sakhiyo Ni Menu Onda Niyo Sah </v>
      </c>
      <c r="M51" t="e">
        <f>_xlfn.TEXTBEFORE(_xlfn.TEXTAFTER(Punjabi_song[[#This Row],[description]],{"Singer:","Artist:","Singer &amp; Lyrics:","Singer/Lyrics:","Singer","Singer :","Singer :-"}),CHAR(10))</f>
        <v>#N/A</v>
      </c>
      <c r="N51" t="str" cm="1">
        <f t="array" ref="N5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1" t="e">
        <f>_xlfn.TEXTBEFORE(_xlfn.TEXTAFTER(Punjabi_song[[#This Row],[description]],"Composer:"),CHAR(10))</f>
        <v>#N/A</v>
      </c>
      <c r="P51" t="e">
        <f>_xlfn.TEXTBEFORE(_xlfn.TEXTAFTER(Punjabi_song[[#This Row],[description]],CHAR(10)&amp;"Music :"),CHAR(10))</f>
        <v>#N/A</v>
      </c>
      <c r="Q51" t="e">
        <f>_xlfn.TEXTBEFORE(_xlfn.TEXTAFTER(Punjabi_song[[#This Row],[description]],CHAR(10)&amp;"Video:"),CHAR(10))</f>
        <v>#N/A</v>
      </c>
      <c r="R51" s="1" t="e">
        <f>HYPERLINK(_xlfn.TEXTBEFORE(_xlfn.TEXTAFTER(Punjabi_song[[#This Row],[description]],"YT Music:"),CHAR(10)))</f>
        <v>#N/A</v>
      </c>
      <c r="S51" s="1" t="e">
        <f>HYPERLINK(_xlfn.TEXTBEFORE(_xlfn.TEXTAFTER(Punjabi_song[[#This Row],[description]],"Spotify:"),CHAR(10)))</f>
        <v>#N/A</v>
      </c>
      <c r="T51" s="1" t="e">
        <f>HYPERLINK(_xlfn.TEXTBEFORE(_xlfn.TEXTAFTER(Punjabi_song[[#This Row],[description]],"Apple Music:"),CHAR(10)))</f>
        <v>#N/A</v>
      </c>
      <c r="U51" s="1" t="e">
        <f>HYPERLINK(_xlfn.TEXTBEFORE(_xlfn.TEXTAFTER(Punjabi_song[[#This Row],[description]],"Jio Saavn:"),CHAR(10)))</f>
        <v>#N/A</v>
      </c>
      <c r="V51" s="1" t="e">
        <f>HYPERLINK(_xlfn.TEXTBEFORE(_xlfn.TEXTAFTER(Punjabi_song[[#This Row],[description]],"Instagram Reel:"),CHAR(10)))</f>
        <v>#N/A</v>
      </c>
    </row>
    <row r="52" spans="1:22" x14ac:dyDescent="0.3">
      <c r="A52" t="s">
        <v>6006</v>
      </c>
      <c r="B52" t="s">
        <v>6285</v>
      </c>
      <c r="D52" t="s">
        <v>6286</v>
      </c>
      <c r="E52" t="s">
        <v>6284</v>
      </c>
      <c r="F52" t="s">
        <v>1369</v>
      </c>
      <c r="G52" t="s">
        <v>2000</v>
      </c>
      <c r="H52" t="s">
        <v>6287</v>
      </c>
      <c r="I52" t="s">
        <v>768</v>
      </c>
      <c r="J52" t="s">
        <v>6032</v>
      </c>
      <c r="K52" t="str" cm="1">
        <f t="array" ref="K5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2" t="str">
        <f>_xlfn.TEXTBEFORE(Punjabi_song[[#This Row],[Title]],{":","(","-","#","|"})</f>
        <v xml:space="preserve">Sakhiyo🌼 </v>
      </c>
      <c r="M52" t="e">
        <f>_xlfn.TEXTBEFORE(_xlfn.TEXTAFTER(Punjabi_song[[#This Row],[description]],{"Singer:","Artist:","Singer &amp; Lyrics:","Singer/Lyrics:","Singer","Singer :","Singer :-"}),CHAR(10))</f>
        <v>#N/A</v>
      </c>
      <c r="N52" t="str" cm="1">
        <f t="array" ref="N5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2" t="e">
        <f>_xlfn.TEXTBEFORE(_xlfn.TEXTAFTER(Punjabi_song[[#This Row],[description]],"Composer:"),CHAR(10))</f>
        <v>#N/A</v>
      </c>
      <c r="P52" t="e">
        <f>_xlfn.TEXTBEFORE(_xlfn.TEXTAFTER(Punjabi_song[[#This Row],[description]],CHAR(10)&amp;"Music :"),CHAR(10))</f>
        <v>#N/A</v>
      </c>
      <c r="Q52" t="e">
        <f>_xlfn.TEXTBEFORE(_xlfn.TEXTAFTER(Punjabi_song[[#This Row],[description]],CHAR(10)&amp;"Video:"),CHAR(10))</f>
        <v>#N/A</v>
      </c>
      <c r="R52" s="1" t="e">
        <f>HYPERLINK(_xlfn.TEXTBEFORE(_xlfn.TEXTAFTER(Punjabi_song[[#This Row],[description]],"YT Music:"),CHAR(10)))</f>
        <v>#N/A</v>
      </c>
      <c r="S52" s="1" t="e">
        <f>HYPERLINK(_xlfn.TEXTBEFORE(_xlfn.TEXTAFTER(Punjabi_song[[#This Row],[description]],"Spotify:"),CHAR(10)))</f>
        <v>#N/A</v>
      </c>
      <c r="T52" s="1" t="e">
        <f>HYPERLINK(_xlfn.TEXTBEFORE(_xlfn.TEXTAFTER(Punjabi_song[[#This Row],[description]],"Apple Music:"),CHAR(10)))</f>
        <v>#N/A</v>
      </c>
      <c r="U52" s="1" t="e">
        <f>HYPERLINK(_xlfn.TEXTBEFORE(_xlfn.TEXTAFTER(Punjabi_song[[#This Row],[description]],"Jio Saavn:"),CHAR(10)))</f>
        <v>#N/A</v>
      </c>
      <c r="V52" s="1" t="e">
        <f>HYPERLINK(_xlfn.TEXTBEFORE(_xlfn.TEXTAFTER(Punjabi_song[[#This Row],[description]],"Instagram Reel:"),CHAR(10)))</f>
        <v>#N/A</v>
      </c>
    </row>
    <row r="53" spans="1:22" x14ac:dyDescent="0.3">
      <c r="A53" t="s">
        <v>6006</v>
      </c>
      <c r="B53" t="s">
        <v>6289</v>
      </c>
      <c r="D53" t="s">
        <v>6290</v>
      </c>
      <c r="E53" t="s">
        <v>6288</v>
      </c>
      <c r="F53" t="s">
        <v>1369</v>
      </c>
      <c r="G53" t="s">
        <v>2000</v>
      </c>
      <c r="H53" t="s">
        <v>6291</v>
      </c>
      <c r="I53" t="s">
        <v>6292</v>
      </c>
      <c r="J53" t="s">
        <v>6192</v>
      </c>
      <c r="K53" t="str" cm="1">
        <f t="array" ref="K5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3" t="str">
        <f>_xlfn.TEXTBEFORE(Punjabi_song[[#This Row],[Title]],{":","(","-","#","|"})</f>
        <v xml:space="preserve">Sakhiyo </v>
      </c>
      <c r="M53" t="e">
        <f>_xlfn.TEXTBEFORE(_xlfn.TEXTAFTER(Punjabi_song[[#This Row],[description]],{"Singer:","Artist:","Singer &amp; Lyrics:","Singer/Lyrics:","Singer","Singer :","Singer :-"}),CHAR(10))</f>
        <v>#N/A</v>
      </c>
      <c r="N53" t="str" cm="1">
        <f t="array" ref="N5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3" t="e">
        <f>_xlfn.TEXTBEFORE(_xlfn.TEXTAFTER(Punjabi_song[[#This Row],[description]],"Composer:"),CHAR(10))</f>
        <v>#N/A</v>
      </c>
      <c r="P53" t="e">
        <f>_xlfn.TEXTBEFORE(_xlfn.TEXTAFTER(Punjabi_song[[#This Row],[description]],CHAR(10)&amp;"Music :"),CHAR(10))</f>
        <v>#N/A</v>
      </c>
      <c r="Q53" t="e">
        <f>_xlfn.TEXTBEFORE(_xlfn.TEXTAFTER(Punjabi_song[[#This Row],[description]],CHAR(10)&amp;"Video:"),CHAR(10))</f>
        <v>#N/A</v>
      </c>
      <c r="R53" s="1" t="e">
        <f>HYPERLINK(_xlfn.TEXTBEFORE(_xlfn.TEXTAFTER(Punjabi_song[[#This Row],[description]],"YT Music:"),CHAR(10)))</f>
        <v>#N/A</v>
      </c>
      <c r="S53" s="1" t="e">
        <f>HYPERLINK(_xlfn.TEXTBEFORE(_xlfn.TEXTAFTER(Punjabi_song[[#This Row],[description]],"Spotify:"),CHAR(10)))</f>
        <v>#N/A</v>
      </c>
      <c r="T53" s="1" t="e">
        <f>HYPERLINK(_xlfn.TEXTBEFORE(_xlfn.TEXTAFTER(Punjabi_song[[#This Row],[description]],"Apple Music:"),CHAR(10)))</f>
        <v>#N/A</v>
      </c>
      <c r="U53" s="1" t="e">
        <f>HYPERLINK(_xlfn.TEXTBEFORE(_xlfn.TEXTAFTER(Punjabi_song[[#This Row],[description]],"Jio Saavn:"),CHAR(10)))</f>
        <v>#N/A</v>
      </c>
      <c r="V53" s="1" t="e">
        <f>HYPERLINK(_xlfn.TEXTBEFORE(_xlfn.TEXTAFTER(Punjabi_song[[#This Row],[description]],"Instagram Reel:"),CHAR(10)))</f>
        <v>#N/A</v>
      </c>
    </row>
    <row r="54" spans="1:22" x14ac:dyDescent="0.3">
      <c r="A54" t="s">
        <v>6006</v>
      </c>
      <c r="B54" t="s">
        <v>6294</v>
      </c>
      <c r="D54" t="s">
        <v>6295</v>
      </c>
      <c r="E54" t="s">
        <v>6293</v>
      </c>
      <c r="F54" t="s">
        <v>1369</v>
      </c>
      <c r="G54" t="s">
        <v>2000</v>
      </c>
      <c r="H54" t="s">
        <v>6296</v>
      </c>
      <c r="I54" t="s">
        <v>6297</v>
      </c>
      <c r="J54" t="s">
        <v>6019</v>
      </c>
      <c r="K54" t="str" cm="1">
        <f t="array" ref="K5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4" t="str">
        <f>_xlfn.TEXTBEFORE(Punjabi_song[[#This Row],[Title]],{":","(","-","#","|"})</f>
        <v xml:space="preserve">Sakhiyo </v>
      </c>
      <c r="M54" t="e">
        <f>_xlfn.TEXTBEFORE(_xlfn.TEXTAFTER(Punjabi_song[[#This Row],[description]],{"Singer:","Artist:","Singer &amp; Lyrics:","Singer/Lyrics:","Singer","Singer :","Singer :-"}),CHAR(10))</f>
        <v>#N/A</v>
      </c>
      <c r="N54" t="str" cm="1">
        <f t="array" ref="N5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4" t="e">
        <f>_xlfn.TEXTBEFORE(_xlfn.TEXTAFTER(Punjabi_song[[#This Row],[description]],"Composer:"),CHAR(10))</f>
        <v>#N/A</v>
      </c>
      <c r="P54" t="e">
        <f>_xlfn.TEXTBEFORE(_xlfn.TEXTAFTER(Punjabi_song[[#This Row],[description]],CHAR(10)&amp;"Music :"),CHAR(10))</f>
        <v>#N/A</v>
      </c>
      <c r="Q54" t="e">
        <f>_xlfn.TEXTBEFORE(_xlfn.TEXTAFTER(Punjabi_song[[#This Row],[description]],CHAR(10)&amp;"Video:"),CHAR(10))</f>
        <v>#N/A</v>
      </c>
      <c r="R54" s="1" t="e">
        <f>HYPERLINK(_xlfn.TEXTBEFORE(_xlfn.TEXTAFTER(Punjabi_song[[#This Row],[description]],"YT Music:"),CHAR(10)))</f>
        <v>#N/A</v>
      </c>
      <c r="S54" s="1" t="e">
        <f>HYPERLINK(_xlfn.TEXTBEFORE(_xlfn.TEXTAFTER(Punjabi_song[[#This Row],[description]],"Spotify:"),CHAR(10)))</f>
        <v>#N/A</v>
      </c>
      <c r="T54" s="1" t="e">
        <f>HYPERLINK(_xlfn.TEXTBEFORE(_xlfn.TEXTAFTER(Punjabi_song[[#This Row],[description]],"Apple Music:"),CHAR(10)))</f>
        <v>#N/A</v>
      </c>
      <c r="U54" s="1" t="e">
        <f>HYPERLINK(_xlfn.TEXTBEFORE(_xlfn.TEXTAFTER(Punjabi_song[[#This Row],[description]],"Jio Saavn:"),CHAR(10)))</f>
        <v>#N/A</v>
      </c>
      <c r="V54" s="1" t="e">
        <f>HYPERLINK(_xlfn.TEXTBEFORE(_xlfn.TEXTAFTER(Punjabi_song[[#This Row],[description]],"Instagram Reel:"),CHAR(10)))</f>
        <v>#N/A</v>
      </c>
    </row>
    <row r="55" spans="1:22" x14ac:dyDescent="0.3">
      <c r="A55" t="s">
        <v>6006</v>
      </c>
      <c r="B55" t="s">
        <v>6299</v>
      </c>
      <c r="D55" t="s">
        <v>6300</v>
      </c>
      <c r="E55" t="s">
        <v>6298</v>
      </c>
      <c r="F55" t="s">
        <v>1369</v>
      </c>
      <c r="G55" t="s">
        <v>4812</v>
      </c>
      <c r="H55" t="s">
        <v>6301</v>
      </c>
      <c r="I55" t="s">
        <v>518</v>
      </c>
      <c r="J55" t="s">
        <v>6192</v>
      </c>
      <c r="K55" t="str" cm="1">
        <f t="array" ref="K5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5" t="str">
        <f>_xlfn.TEXTBEFORE(Punjabi_song[[#This Row],[Title]],{":","(","-","#","|"})</f>
        <v xml:space="preserve">Sakhiyo </v>
      </c>
      <c r="M55" t="e">
        <f>_xlfn.TEXTBEFORE(_xlfn.TEXTAFTER(Punjabi_song[[#This Row],[description]],{"Singer:","Artist:","Singer &amp; Lyrics:","Singer/Lyrics:","Singer","Singer :","Singer :-"}),CHAR(10))</f>
        <v>#N/A</v>
      </c>
      <c r="N55" t="str" cm="1">
        <f t="array" ref="N5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5" t="e">
        <f>_xlfn.TEXTBEFORE(_xlfn.TEXTAFTER(Punjabi_song[[#This Row],[description]],"Composer:"),CHAR(10))</f>
        <v>#N/A</v>
      </c>
      <c r="P55" t="e">
        <f>_xlfn.TEXTBEFORE(_xlfn.TEXTAFTER(Punjabi_song[[#This Row],[description]],CHAR(10)&amp;"Music :"),CHAR(10))</f>
        <v>#N/A</v>
      </c>
      <c r="Q55" t="e">
        <f>_xlfn.TEXTBEFORE(_xlfn.TEXTAFTER(Punjabi_song[[#This Row],[description]],CHAR(10)&amp;"Video:"),CHAR(10))</f>
        <v>#N/A</v>
      </c>
      <c r="R55" s="1" t="e">
        <f>HYPERLINK(_xlfn.TEXTBEFORE(_xlfn.TEXTAFTER(Punjabi_song[[#This Row],[description]],"YT Music:"),CHAR(10)))</f>
        <v>#N/A</v>
      </c>
      <c r="S55" s="1" t="e">
        <f>HYPERLINK(_xlfn.TEXTBEFORE(_xlfn.TEXTAFTER(Punjabi_song[[#This Row],[description]],"Spotify:"),CHAR(10)))</f>
        <v>#N/A</v>
      </c>
      <c r="T55" s="1" t="e">
        <f>HYPERLINK(_xlfn.TEXTBEFORE(_xlfn.TEXTAFTER(Punjabi_song[[#This Row],[description]],"Apple Music:"),CHAR(10)))</f>
        <v>#N/A</v>
      </c>
      <c r="U55" s="1" t="e">
        <f>HYPERLINK(_xlfn.TEXTBEFORE(_xlfn.TEXTAFTER(Punjabi_song[[#This Row],[description]],"Jio Saavn:"),CHAR(10)))</f>
        <v>#N/A</v>
      </c>
      <c r="V55" s="1" t="e">
        <f>HYPERLINK(_xlfn.TEXTBEFORE(_xlfn.TEXTAFTER(Punjabi_song[[#This Row],[description]],"Instagram Reel:"),CHAR(10)))</f>
        <v>#N/A</v>
      </c>
    </row>
    <row r="56" spans="1:22" x14ac:dyDescent="0.3">
      <c r="A56" t="s">
        <v>6006</v>
      </c>
      <c r="B56" t="s">
        <v>6303</v>
      </c>
      <c r="C56" t="s">
        <v>6304</v>
      </c>
      <c r="D56" t="s">
        <v>6305</v>
      </c>
      <c r="E56" t="s">
        <v>6302</v>
      </c>
      <c r="F56" t="s">
        <v>1369</v>
      </c>
      <c r="G56" t="s">
        <v>214</v>
      </c>
      <c r="H56" t="s">
        <v>6306</v>
      </c>
      <c r="I56" t="s">
        <v>6307</v>
      </c>
      <c r="J56" t="s">
        <v>4401</v>
      </c>
      <c r="K56" t="str" cm="1">
        <f t="array" ref="K5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56" t="str">
        <f>_xlfn.TEXTBEFORE(Punjabi_song[[#This Row],[Title]],{":","(","-","#","|"})</f>
        <v xml:space="preserve">Peyo Da Peyo </v>
      </c>
      <c r="M56" t="str">
        <f>_xlfn.TEXTBEFORE(_xlfn.TEXTAFTER(Punjabi_song[[#This Row],[description]],{"Singer:","Artist:","Singer &amp; Lyrics:","Singer/Lyrics:","Singer","Singer :","Singer :-"}),CHAR(10))</f>
        <v xml:space="preserve"> Lehmber Hussainpuri, Deep Jandu</v>
      </c>
      <c r="N56" t="str" cm="1">
        <f t="array" ref="N5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56" t="e">
        <f>_xlfn.TEXTBEFORE(_xlfn.TEXTAFTER(Punjabi_song[[#This Row],[description]],"Composer:"),CHAR(10))</f>
        <v>#N/A</v>
      </c>
      <c r="P56" t="e">
        <f>_xlfn.TEXTBEFORE(_xlfn.TEXTAFTER(Punjabi_song[[#This Row],[description]],CHAR(10)&amp;"Music :"),CHAR(10))</f>
        <v>#N/A</v>
      </c>
      <c r="Q56" t="e">
        <f>_xlfn.TEXTBEFORE(_xlfn.TEXTAFTER(Punjabi_song[[#This Row],[description]],CHAR(10)&amp;"Video:"),CHAR(10))</f>
        <v>#N/A</v>
      </c>
      <c r="R56" s="1" t="str">
        <f>HYPERLINK(_xlfn.TEXTBEFORE(_xlfn.TEXTAFTER(Punjabi_song[[#This Row],[description]],"YT Music:"),CHAR(10)))</f>
        <v xml:space="preserve"> https://music.youtube.com/playlist?list=OLAK5uy_k88qJbPhzABPc83tbSi8qwRIj2vSRRbR4&amp;si=M1xeW22crAIqPxaI</v>
      </c>
      <c r="S56" s="1" t="str">
        <f>HYPERLINK(_xlfn.TEXTBEFORE(_xlfn.TEXTAFTER(Punjabi_song[[#This Row],[description]],"Spotify:"),CHAR(10)))</f>
        <v xml:space="preserve"> https://open.spotify.com/album/2fC4CqKEzXGyaYCTI4A8Ng</v>
      </c>
      <c r="T56" s="1" t="str">
        <f>HYPERLINK(_xlfn.TEXTBEFORE(_xlfn.TEXTAFTER(Punjabi_song[[#This Row],[description]],"Apple Music:"),CHAR(10)))</f>
        <v xml:space="preserve"> https://music.apple.com/us/album/legends/1853045105</v>
      </c>
      <c r="U56" s="1" t="str">
        <f>HYPERLINK(_xlfn.TEXTBEFORE(_xlfn.TEXTAFTER(Punjabi_song[[#This Row],[description]],"Jio Saavn:"),CHAR(10)))</f>
        <v xml:space="preserve"> https://www.jiosaavn.com/album/legends/XDaNK0A2FFA_</v>
      </c>
      <c r="V56" s="1" t="e">
        <f>HYPERLINK(_xlfn.TEXTBEFORE(_xlfn.TEXTAFTER(Punjabi_song[[#This Row],[description]],"Instagram Reel:"),CHAR(10)))</f>
        <v>#N/A</v>
      </c>
    </row>
    <row r="57" spans="1:22" x14ac:dyDescent="0.3">
      <c r="A57" t="s">
        <v>6006</v>
      </c>
      <c r="B57" t="s">
        <v>6309</v>
      </c>
      <c r="C57" t="s">
        <v>6310</v>
      </c>
      <c r="D57" t="s">
        <v>6311</v>
      </c>
      <c r="E57" t="s">
        <v>6308</v>
      </c>
      <c r="F57" t="s">
        <v>1369</v>
      </c>
      <c r="G57" t="s">
        <v>477</v>
      </c>
      <c r="H57" t="s">
        <v>6312</v>
      </c>
      <c r="I57" t="s">
        <v>6313</v>
      </c>
      <c r="J57" t="s">
        <v>6314</v>
      </c>
      <c r="K57" t="str" cm="1">
        <f t="array" ref="K5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57" t="str">
        <f>_xlfn.TEXTBEFORE(Punjabi_song[[#This Row],[Title]],{":","(","-","#","|"})</f>
        <v xml:space="preserve">TOGETHER WITH YOU </v>
      </c>
      <c r="M57" t="str">
        <f>_xlfn.TEXTBEFORE(_xlfn.TEXTAFTER(Punjabi_song[[#This Row],[description]],{"Singer:","Artist:","Singer &amp; Lyrics:","Singer/Lyrics:","Singer","Singer :","Singer :-"}),CHAR(10))</f>
        <v xml:space="preserve"> Navjot Lambar, Sukhreet Buttar</v>
      </c>
      <c r="N57" t="str" cm="1">
        <f t="array" ref="N5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Navjot Lambar</v>
      </c>
      <c r="O57" t="e">
        <f>_xlfn.TEXTBEFORE(_xlfn.TEXTAFTER(Punjabi_song[[#This Row],[description]],"Composer:"),CHAR(10))</f>
        <v>#N/A</v>
      </c>
      <c r="P57" t="e">
        <f>_xlfn.TEXTBEFORE(_xlfn.TEXTAFTER(Punjabi_song[[#This Row],[description]],CHAR(10)&amp;"Music :"),CHAR(10))</f>
        <v>#N/A</v>
      </c>
      <c r="Q57" t="e">
        <f>_xlfn.TEXTBEFORE(_xlfn.TEXTAFTER(Punjabi_song[[#This Row],[description]],CHAR(10)&amp;"Video:"),CHAR(10))</f>
        <v>#N/A</v>
      </c>
      <c r="R57" s="1" t="str">
        <f>HYPERLINK(_xlfn.TEXTBEFORE(_xlfn.TEXTAFTER(Punjabi_song[[#This Row],[description]],"YT Music:"),CHAR(10)))</f>
        <v xml:space="preserve"> https://music.youtube.com/playlist?list=OLAK5uy_mMnS9KX01rqfBDvuxz5Z6zBQt9N0aQ87E&amp;si=Uzunog58reLqYPXM</v>
      </c>
      <c r="S57" s="1" t="str">
        <f>HYPERLINK(_xlfn.TEXTBEFORE(_xlfn.TEXTAFTER(Punjabi_song[[#This Row],[description]],"Spotify:"),CHAR(10)))</f>
        <v xml:space="preserve"> https://open.spotify.com/album/6NhVdlpcXm1QA72oPXmIbf</v>
      </c>
      <c r="T57" s="1" t="str">
        <f>HYPERLINK(_xlfn.TEXTBEFORE(_xlfn.TEXTAFTER(Punjabi_song[[#This Row],[description]],"Apple Music:"),CHAR(10)))</f>
        <v xml:space="preserve"> https://music.apple.com/us/album/together-with-you-single/1877359943</v>
      </c>
      <c r="U57" s="1" t="str">
        <f>HYPERLINK(_xlfn.TEXTBEFORE(_xlfn.TEXTAFTER(Punjabi_song[[#This Row],[description]],"Jio Saavn:"),CHAR(10)))</f>
        <v xml:space="preserve"> https://www.jiosaavn.com/song/together-with-you/PwwkADBkXVs</v>
      </c>
      <c r="V57" s="1" t="str">
        <f>HYPERLINK(_xlfn.TEXTBEFORE(_xlfn.TEXTAFTER(Punjabi_song[[#This Row],[description]],"Instagram Reel:"),CHAR(10)))</f>
        <v xml:space="preserve"> https://www.instagram.com/reels/audio/1621387682373532</v>
      </c>
    </row>
    <row r="58" spans="1:22" x14ac:dyDescent="0.3">
      <c r="A58" t="s">
        <v>6006</v>
      </c>
      <c r="B58" t="s">
        <v>6316</v>
      </c>
      <c r="D58" t="s">
        <v>6317</v>
      </c>
      <c r="E58" t="s">
        <v>6315</v>
      </c>
      <c r="F58" t="s">
        <v>1369</v>
      </c>
      <c r="G58" t="s">
        <v>6318</v>
      </c>
      <c r="H58" t="s">
        <v>6319</v>
      </c>
      <c r="I58" t="s">
        <v>6320</v>
      </c>
      <c r="J58" t="s">
        <v>6321</v>
      </c>
      <c r="K58" t="str" cm="1">
        <f t="array" ref="K5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8" t="str">
        <f>_xlfn.TEXTBEFORE(Punjabi_song[[#This Row],[Title]],{":","(","-","#","|"})</f>
        <v xml:space="preserve">Badmashi🦾 </v>
      </c>
      <c r="M58" t="e">
        <f>_xlfn.TEXTBEFORE(_xlfn.TEXTAFTER(Punjabi_song[[#This Row],[description]],{"Singer:","Artist:","Singer &amp; Lyrics:","Singer/Lyrics:","Singer","Singer :","Singer :-"}),CHAR(10))</f>
        <v>#N/A</v>
      </c>
      <c r="N58" t="str" cm="1">
        <f t="array" ref="N5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8" t="e">
        <f>_xlfn.TEXTBEFORE(_xlfn.TEXTAFTER(Punjabi_song[[#This Row],[description]],"Composer:"),CHAR(10))</f>
        <v>#N/A</v>
      </c>
      <c r="P58" t="e">
        <f>_xlfn.TEXTBEFORE(_xlfn.TEXTAFTER(Punjabi_song[[#This Row],[description]],CHAR(10)&amp;"Music :"),CHAR(10))</f>
        <v>#N/A</v>
      </c>
      <c r="Q58" t="e">
        <f>_xlfn.TEXTBEFORE(_xlfn.TEXTAFTER(Punjabi_song[[#This Row],[description]],CHAR(10)&amp;"Video:"),CHAR(10))</f>
        <v>#N/A</v>
      </c>
      <c r="R58" s="1" t="e">
        <f>HYPERLINK(_xlfn.TEXTBEFORE(_xlfn.TEXTAFTER(Punjabi_song[[#This Row],[description]],"YT Music:"),CHAR(10)))</f>
        <v>#N/A</v>
      </c>
      <c r="S58" s="1" t="e">
        <f>HYPERLINK(_xlfn.TEXTBEFORE(_xlfn.TEXTAFTER(Punjabi_song[[#This Row],[description]],"Spotify:"),CHAR(10)))</f>
        <v>#N/A</v>
      </c>
      <c r="T58" s="1" t="e">
        <f>HYPERLINK(_xlfn.TEXTBEFORE(_xlfn.TEXTAFTER(Punjabi_song[[#This Row],[description]],"Apple Music:"),CHAR(10)))</f>
        <v>#N/A</v>
      </c>
      <c r="U58" s="1" t="e">
        <f>HYPERLINK(_xlfn.TEXTBEFORE(_xlfn.TEXTAFTER(Punjabi_song[[#This Row],[description]],"Jio Saavn:"),CHAR(10)))</f>
        <v>#N/A</v>
      </c>
      <c r="V58" s="1" t="e">
        <f>HYPERLINK(_xlfn.TEXTBEFORE(_xlfn.TEXTAFTER(Punjabi_song[[#This Row],[description]],"Instagram Reel:"),CHAR(10)))</f>
        <v>#N/A</v>
      </c>
    </row>
    <row r="59" spans="1:22" x14ac:dyDescent="0.3">
      <c r="A59" t="s">
        <v>6006</v>
      </c>
      <c r="B59" t="s">
        <v>6323</v>
      </c>
      <c r="D59" t="s">
        <v>6324</v>
      </c>
      <c r="E59" t="s">
        <v>6322</v>
      </c>
      <c r="F59" t="s">
        <v>1369</v>
      </c>
      <c r="G59" t="s">
        <v>870</v>
      </c>
      <c r="H59" t="s">
        <v>6325</v>
      </c>
      <c r="I59" t="s">
        <v>4339</v>
      </c>
      <c r="J59" t="s">
        <v>828</v>
      </c>
      <c r="K59" t="str" cm="1">
        <f t="array" ref="K5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59" t="str">
        <f>_xlfn.TEXTBEFORE(Punjabi_song[[#This Row],[Title]],{":","(","-","#","|"})</f>
        <v xml:space="preserve">Pitth Piche </v>
      </c>
      <c r="M59" t="e">
        <f>_xlfn.TEXTBEFORE(_xlfn.TEXTAFTER(Punjabi_song[[#This Row],[description]],{"Singer:","Artist:","Singer &amp; Lyrics:","Singer/Lyrics:","Singer","Singer :","Singer :-"}),CHAR(10))</f>
        <v>#N/A</v>
      </c>
      <c r="N59" t="str" cm="1">
        <f t="array" ref="N5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59" t="e">
        <f>_xlfn.TEXTBEFORE(_xlfn.TEXTAFTER(Punjabi_song[[#This Row],[description]],"Composer:"),CHAR(10))</f>
        <v>#N/A</v>
      </c>
      <c r="P59" t="e">
        <f>_xlfn.TEXTBEFORE(_xlfn.TEXTAFTER(Punjabi_song[[#This Row],[description]],CHAR(10)&amp;"Music :"),CHAR(10))</f>
        <v>#N/A</v>
      </c>
      <c r="Q59" t="e">
        <f>_xlfn.TEXTBEFORE(_xlfn.TEXTAFTER(Punjabi_song[[#This Row],[description]],CHAR(10)&amp;"Video:"),CHAR(10))</f>
        <v>#N/A</v>
      </c>
      <c r="R59" s="1" t="e">
        <f>HYPERLINK(_xlfn.TEXTBEFORE(_xlfn.TEXTAFTER(Punjabi_song[[#This Row],[description]],"YT Music:"),CHAR(10)))</f>
        <v>#N/A</v>
      </c>
      <c r="S59" s="1" t="e">
        <f>HYPERLINK(_xlfn.TEXTBEFORE(_xlfn.TEXTAFTER(Punjabi_song[[#This Row],[description]],"Spotify:"),CHAR(10)))</f>
        <v>#N/A</v>
      </c>
      <c r="T59" s="1" t="e">
        <f>HYPERLINK(_xlfn.TEXTBEFORE(_xlfn.TEXTAFTER(Punjabi_song[[#This Row],[description]],"Apple Music:"),CHAR(10)))</f>
        <v>#N/A</v>
      </c>
      <c r="U59" s="1" t="e">
        <f>HYPERLINK(_xlfn.TEXTBEFORE(_xlfn.TEXTAFTER(Punjabi_song[[#This Row],[description]],"Jio Saavn:"),CHAR(10)))</f>
        <v>#N/A</v>
      </c>
      <c r="V59" s="1" t="e">
        <f>HYPERLINK(_xlfn.TEXTBEFORE(_xlfn.TEXTAFTER(Punjabi_song[[#This Row],[description]],"Instagram Reel:"),CHAR(10)))</f>
        <v>#N/A</v>
      </c>
    </row>
    <row r="60" spans="1:22" x14ac:dyDescent="0.3">
      <c r="A60" t="s">
        <v>6006</v>
      </c>
      <c r="B60" t="s">
        <v>6327</v>
      </c>
      <c r="D60" t="s">
        <v>6328</v>
      </c>
      <c r="E60" t="s">
        <v>6326</v>
      </c>
      <c r="F60" t="s">
        <v>1369</v>
      </c>
      <c r="G60" t="s">
        <v>1736</v>
      </c>
      <c r="H60" t="s">
        <v>6329</v>
      </c>
      <c r="I60" t="s">
        <v>6330</v>
      </c>
      <c r="J60" t="s">
        <v>873</v>
      </c>
      <c r="K60" t="str" cm="1">
        <f t="array" ref="K6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0" t="str">
        <f>_xlfn.TEXTBEFORE(Punjabi_song[[#This Row],[Title]],{":","(","-","#","|"})</f>
        <v xml:space="preserve">Pitth Piche </v>
      </c>
      <c r="M60" t="e">
        <f>_xlfn.TEXTBEFORE(_xlfn.TEXTAFTER(Punjabi_song[[#This Row],[description]],{"Singer:","Artist:","Singer &amp; Lyrics:","Singer/Lyrics:","Singer","Singer :","Singer :-"}),CHAR(10))</f>
        <v>#N/A</v>
      </c>
      <c r="N60" t="str" cm="1">
        <f t="array" ref="N6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0" t="e">
        <f>_xlfn.TEXTBEFORE(_xlfn.TEXTAFTER(Punjabi_song[[#This Row],[description]],"Composer:"),CHAR(10))</f>
        <v>#N/A</v>
      </c>
      <c r="P60" t="e">
        <f>_xlfn.TEXTBEFORE(_xlfn.TEXTAFTER(Punjabi_song[[#This Row],[description]],CHAR(10)&amp;"Music :"),CHAR(10))</f>
        <v>#N/A</v>
      </c>
      <c r="Q60" t="e">
        <f>_xlfn.TEXTBEFORE(_xlfn.TEXTAFTER(Punjabi_song[[#This Row],[description]],CHAR(10)&amp;"Video:"),CHAR(10))</f>
        <v>#N/A</v>
      </c>
      <c r="R60" s="1" t="e">
        <f>HYPERLINK(_xlfn.TEXTBEFORE(_xlfn.TEXTAFTER(Punjabi_song[[#This Row],[description]],"YT Music:"),CHAR(10)))</f>
        <v>#N/A</v>
      </c>
      <c r="S60" s="1" t="e">
        <f>HYPERLINK(_xlfn.TEXTBEFORE(_xlfn.TEXTAFTER(Punjabi_song[[#This Row],[description]],"Spotify:"),CHAR(10)))</f>
        <v>#N/A</v>
      </c>
      <c r="T60" s="1" t="e">
        <f>HYPERLINK(_xlfn.TEXTBEFORE(_xlfn.TEXTAFTER(Punjabi_song[[#This Row],[description]],"Apple Music:"),CHAR(10)))</f>
        <v>#N/A</v>
      </c>
      <c r="U60" s="1" t="e">
        <f>HYPERLINK(_xlfn.TEXTBEFORE(_xlfn.TEXTAFTER(Punjabi_song[[#This Row],[description]],"Jio Saavn:"),CHAR(10)))</f>
        <v>#N/A</v>
      </c>
      <c r="V60" s="1" t="e">
        <f>HYPERLINK(_xlfn.TEXTBEFORE(_xlfn.TEXTAFTER(Punjabi_song[[#This Row],[description]],"Instagram Reel:"),CHAR(10)))</f>
        <v>#N/A</v>
      </c>
    </row>
    <row r="61" spans="1:22" x14ac:dyDescent="0.3">
      <c r="A61" t="s">
        <v>6006</v>
      </c>
      <c r="B61" t="s">
        <v>6332</v>
      </c>
      <c r="D61" t="s">
        <v>6333</v>
      </c>
      <c r="E61" t="s">
        <v>6331</v>
      </c>
      <c r="F61" t="s">
        <v>1369</v>
      </c>
      <c r="G61" t="s">
        <v>870</v>
      </c>
      <c r="H61" t="s">
        <v>6334</v>
      </c>
      <c r="I61" t="s">
        <v>6335</v>
      </c>
      <c r="J61" t="s">
        <v>1331</v>
      </c>
      <c r="K61" t="str" cm="1">
        <f t="array" ref="K6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1" t="str">
        <f>_xlfn.TEXTBEFORE(Punjabi_song[[#This Row],[Title]],{":","(","-","#","|"})</f>
        <v xml:space="preserve">Pitth Piche Bolde Bade 🔥 </v>
      </c>
      <c r="M61" t="e">
        <f>_xlfn.TEXTBEFORE(_xlfn.TEXTAFTER(Punjabi_song[[#This Row],[description]],{"Singer:","Artist:","Singer &amp; Lyrics:","Singer/Lyrics:","Singer","Singer :","Singer :-"}),CHAR(10))</f>
        <v>#N/A</v>
      </c>
      <c r="N61" t="str" cm="1">
        <f t="array" ref="N6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1" t="e">
        <f>_xlfn.TEXTBEFORE(_xlfn.TEXTAFTER(Punjabi_song[[#This Row],[description]],"Composer:"),CHAR(10))</f>
        <v>#N/A</v>
      </c>
      <c r="P61" t="e">
        <f>_xlfn.TEXTBEFORE(_xlfn.TEXTAFTER(Punjabi_song[[#This Row],[description]],CHAR(10)&amp;"Music :"),CHAR(10))</f>
        <v>#N/A</v>
      </c>
      <c r="Q61" t="e">
        <f>_xlfn.TEXTBEFORE(_xlfn.TEXTAFTER(Punjabi_song[[#This Row],[description]],CHAR(10)&amp;"Video:"),CHAR(10))</f>
        <v>#N/A</v>
      </c>
      <c r="R61" s="1" t="e">
        <f>HYPERLINK(_xlfn.TEXTBEFORE(_xlfn.TEXTAFTER(Punjabi_song[[#This Row],[description]],"YT Music:"),CHAR(10)))</f>
        <v>#N/A</v>
      </c>
      <c r="S61" s="1" t="e">
        <f>HYPERLINK(_xlfn.TEXTBEFORE(_xlfn.TEXTAFTER(Punjabi_song[[#This Row],[description]],"Spotify:"),CHAR(10)))</f>
        <v>#N/A</v>
      </c>
      <c r="T61" s="1" t="e">
        <f>HYPERLINK(_xlfn.TEXTBEFORE(_xlfn.TEXTAFTER(Punjabi_song[[#This Row],[description]],"Apple Music:"),CHAR(10)))</f>
        <v>#N/A</v>
      </c>
      <c r="U61" s="1" t="e">
        <f>HYPERLINK(_xlfn.TEXTBEFORE(_xlfn.TEXTAFTER(Punjabi_song[[#This Row],[description]],"Jio Saavn:"),CHAR(10)))</f>
        <v>#N/A</v>
      </c>
      <c r="V61" s="1" t="e">
        <f>HYPERLINK(_xlfn.TEXTBEFORE(_xlfn.TEXTAFTER(Punjabi_song[[#This Row],[description]],"Instagram Reel:"),CHAR(10)))</f>
        <v>#N/A</v>
      </c>
    </row>
    <row r="62" spans="1:22" x14ac:dyDescent="0.3">
      <c r="A62" t="s">
        <v>6006</v>
      </c>
      <c r="B62" t="s">
        <v>6337</v>
      </c>
      <c r="D62" t="s">
        <v>6338</v>
      </c>
      <c r="E62" t="s">
        <v>6336</v>
      </c>
      <c r="F62" t="s">
        <v>1369</v>
      </c>
      <c r="G62" t="s">
        <v>5888</v>
      </c>
      <c r="H62" t="s">
        <v>6339</v>
      </c>
      <c r="I62" t="s">
        <v>6340</v>
      </c>
      <c r="J62" t="s">
        <v>6181</v>
      </c>
      <c r="K62" t="str" cm="1">
        <f t="array" ref="K6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2" t="str">
        <f>_xlfn.TEXTBEFORE(Punjabi_song[[#This Row],[Title]],{":","(","-","#","|"})</f>
        <v xml:space="preserve">Pitth Piche </v>
      </c>
      <c r="M62" t="e">
        <f>_xlfn.TEXTBEFORE(_xlfn.TEXTAFTER(Punjabi_song[[#This Row],[description]],{"Singer:","Artist:","Singer &amp; Lyrics:","Singer/Lyrics:","Singer","Singer :","Singer :-"}),CHAR(10))</f>
        <v>#N/A</v>
      </c>
      <c r="N62" t="str" cm="1">
        <f t="array" ref="N6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2" t="e">
        <f>_xlfn.TEXTBEFORE(_xlfn.TEXTAFTER(Punjabi_song[[#This Row],[description]],"Composer:"),CHAR(10))</f>
        <v>#N/A</v>
      </c>
      <c r="P62" t="e">
        <f>_xlfn.TEXTBEFORE(_xlfn.TEXTAFTER(Punjabi_song[[#This Row],[description]],CHAR(10)&amp;"Music :"),CHAR(10))</f>
        <v>#N/A</v>
      </c>
      <c r="Q62" t="e">
        <f>_xlfn.TEXTBEFORE(_xlfn.TEXTAFTER(Punjabi_song[[#This Row],[description]],CHAR(10)&amp;"Video:"),CHAR(10))</f>
        <v>#N/A</v>
      </c>
      <c r="R62" s="1" t="e">
        <f>HYPERLINK(_xlfn.TEXTBEFORE(_xlfn.TEXTAFTER(Punjabi_song[[#This Row],[description]],"YT Music:"),CHAR(10)))</f>
        <v>#N/A</v>
      </c>
      <c r="S62" s="1" t="e">
        <f>HYPERLINK(_xlfn.TEXTBEFORE(_xlfn.TEXTAFTER(Punjabi_song[[#This Row],[description]],"Spotify:"),CHAR(10)))</f>
        <v>#N/A</v>
      </c>
      <c r="T62" s="1" t="e">
        <f>HYPERLINK(_xlfn.TEXTBEFORE(_xlfn.TEXTAFTER(Punjabi_song[[#This Row],[description]],"Apple Music:"),CHAR(10)))</f>
        <v>#N/A</v>
      </c>
      <c r="U62" s="1" t="e">
        <f>HYPERLINK(_xlfn.TEXTBEFORE(_xlfn.TEXTAFTER(Punjabi_song[[#This Row],[description]],"Jio Saavn:"),CHAR(10)))</f>
        <v>#N/A</v>
      </c>
      <c r="V62" s="1" t="e">
        <f>HYPERLINK(_xlfn.TEXTBEFORE(_xlfn.TEXTAFTER(Punjabi_song[[#This Row],[description]],"Instagram Reel:"),CHAR(10)))</f>
        <v>#N/A</v>
      </c>
    </row>
    <row r="63" spans="1:22" x14ac:dyDescent="0.3">
      <c r="A63" t="s">
        <v>6006</v>
      </c>
      <c r="B63" t="s">
        <v>6342</v>
      </c>
      <c r="D63" t="s">
        <v>6343</v>
      </c>
      <c r="E63" t="s">
        <v>6341</v>
      </c>
      <c r="F63" t="s">
        <v>1369</v>
      </c>
      <c r="G63" t="s">
        <v>870</v>
      </c>
      <c r="H63" t="s">
        <v>6344</v>
      </c>
      <c r="I63" t="s">
        <v>6345</v>
      </c>
      <c r="J63" t="s">
        <v>6346</v>
      </c>
      <c r="K63" t="str" cm="1">
        <f t="array" ref="K6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3" t="str">
        <f>_xlfn.TEXTBEFORE(Punjabi_song[[#This Row],[Title]],{":","(","-","#","|"})</f>
        <v xml:space="preserve">Pitth Piche </v>
      </c>
      <c r="M63" t="e">
        <f>_xlfn.TEXTBEFORE(_xlfn.TEXTAFTER(Punjabi_song[[#This Row],[description]],{"Singer:","Artist:","Singer &amp; Lyrics:","Singer/Lyrics:","Singer","Singer :","Singer :-"}),CHAR(10))</f>
        <v>#N/A</v>
      </c>
      <c r="N63" t="str" cm="1">
        <f t="array" ref="N6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3" t="e">
        <f>_xlfn.TEXTBEFORE(_xlfn.TEXTAFTER(Punjabi_song[[#This Row],[description]],"Composer:"),CHAR(10))</f>
        <v>#N/A</v>
      </c>
      <c r="P63" t="e">
        <f>_xlfn.TEXTBEFORE(_xlfn.TEXTAFTER(Punjabi_song[[#This Row],[description]],CHAR(10)&amp;"Music :"),CHAR(10))</f>
        <v>#N/A</v>
      </c>
      <c r="Q63" t="e">
        <f>_xlfn.TEXTBEFORE(_xlfn.TEXTAFTER(Punjabi_song[[#This Row],[description]],CHAR(10)&amp;"Video:"),CHAR(10))</f>
        <v>#N/A</v>
      </c>
      <c r="R63" s="1" t="e">
        <f>HYPERLINK(_xlfn.TEXTBEFORE(_xlfn.TEXTAFTER(Punjabi_song[[#This Row],[description]],"YT Music:"),CHAR(10)))</f>
        <v>#N/A</v>
      </c>
      <c r="S63" s="1" t="e">
        <f>HYPERLINK(_xlfn.TEXTBEFORE(_xlfn.TEXTAFTER(Punjabi_song[[#This Row],[description]],"Spotify:"),CHAR(10)))</f>
        <v>#N/A</v>
      </c>
      <c r="T63" s="1" t="e">
        <f>HYPERLINK(_xlfn.TEXTBEFORE(_xlfn.TEXTAFTER(Punjabi_song[[#This Row],[description]],"Apple Music:"),CHAR(10)))</f>
        <v>#N/A</v>
      </c>
      <c r="U63" s="1" t="e">
        <f>HYPERLINK(_xlfn.TEXTBEFORE(_xlfn.TEXTAFTER(Punjabi_song[[#This Row],[description]],"Jio Saavn:"),CHAR(10)))</f>
        <v>#N/A</v>
      </c>
      <c r="V63" s="1" t="e">
        <f>HYPERLINK(_xlfn.TEXTBEFORE(_xlfn.TEXTAFTER(Punjabi_song[[#This Row],[description]],"Instagram Reel:"),CHAR(10)))</f>
        <v>#N/A</v>
      </c>
    </row>
    <row r="64" spans="1:22" x14ac:dyDescent="0.3">
      <c r="A64" t="s">
        <v>6006</v>
      </c>
      <c r="B64" t="s">
        <v>6348</v>
      </c>
      <c r="C64" t="s">
        <v>6349</v>
      </c>
      <c r="D64" t="s">
        <v>6350</v>
      </c>
      <c r="E64" t="s">
        <v>6347</v>
      </c>
      <c r="F64" t="s">
        <v>1369</v>
      </c>
      <c r="G64" t="s">
        <v>1861</v>
      </c>
      <c r="H64" t="s">
        <v>6351</v>
      </c>
      <c r="I64" t="s">
        <v>6352</v>
      </c>
      <c r="J64" t="s">
        <v>894</v>
      </c>
      <c r="K64" t="str" cm="1">
        <f t="array" ref="K6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64" t="str">
        <f>_xlfn.TEXTBEFORE(Punjabi_song[[#This Row],[Title]],{":","(","-","#","|"})</f>
        <v xml:space="preserve">Pitth Piche </v>
      </c>
      <c r="M64" t="str">
        <f>_xlfn.TEXTBEFORE(_xlfn.TEXTAFTER(Punjabi_song[[#This Row],[description]],{"Singer:","Artist:","Singer &amp; Lyrics:","Singer/Lyrics:","Singer","Singer :","Singer :-"}),CHAR(10))</f>
        <v xml:space="preserve"> Nachhatar Gill, Deep Jandu</v>
      </c>
      <c r="N64" t="str" cm="1">
        <f t="array" ref="N6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Prince Bains, Lally Mundi</v>
      </c>
      <c r="O64" t="e">
        <f>_xlfn.TEXTBEFORE(_xlfn.TEXTAFTER(Punjabi_song[[#This Row],[description]],"Composer:"),CHAR(10))</f>
        <v>#N/A</v>
      </c>
      <c r="P64" t="e">
        <f>_xlfn.TEXTBEFORE(_xlfn.TEXTAFTER(Punjabi_song[[#This Row],[description]],CHAR(10)&amp;"Music :"),CHAR(10))</f>
        <v>#N/A</v>
      </c>
      <c r="Q64" t="str">
        <f>_xlfn.TEXTBEFORE(_xlfn.TEXTAFTER(Punjabi_song[[#This Row],[description]],CHAR(10)&amp;"Video:"),CHAR(10))</f>
        <v xml:space="preserve"> Jagroop Sandhu &amp; Guru Bhullar</v>
      </c>
      <c r="R64" s="1" t="str">
        <f>HYPERLINK(_xlfn.TEXTBEFORE(_xlfn.TEXTAFTER(Punjabi_song[[#This Row],[description]],"YT Music:"),CHAR(10)))</f>
        <v xml:space="preserve"> https://music.youtube.com/playlist?list=OLAK5uy_k88qJbPhzABPc83tbSi8qwRIj2vSRRbR4&amp;si=M1xeW22crAIqPxaI</v>
      </c>
      <c r="S64" s="1" t="str">
        <f>HYPERLINK(_xlfn.TEXTBEFORE(_xlfn.TEXTAFTER(Punjabi_song[[#This Row],[description]],"Spotify:"),CHAR(10)))</f>
        <v xml:space="preserve"> https://open.spotify.com/album/2fC4CqKEzXGyaYCTI4A8Ng</v>
      </c>
      <c r="T64" s="1" t="str">
        <f>HYPERLINK(_xlfn.TEXTBEFORE(_xlfn.TEXTAFTER(Punjabi_song[[#This Row],[description]],"Apple Music:"),CHAR(10)))</f>
        <v xml:space="preserve"> https://music.apple.com/us/album/legends/1853045105</v>
      </c>
      <c r="U64" s="1" t="str">
        <f>HYPERLINK(_xlfn.TEXTBEFORE(_xlfn.TEXTAFTER(Punjabi_song[[#This Row],[description]],"Jio Saavn:"),CHAR(10)))</f>
        <v xml:space="preserve"> https://www.jiosaavn.com/album/legends/XDaNK0A2FFA_</v>
      </c>
      <c r="V64" s="1" t="e">
        <f>HYPERLINK(_xlfn.TEXTBEFORE(_xlfn.TEXTAFTER(Punjabi_song[[#This Row],[description]],"Instagram Reel:"),CHAR(10)))</f>
        <v>#N/A</v>
      </c>
    </row>
    <row r="65" spans="1:22" x14ac:dyDescent="0.3">
      <c r="A65" t="s">
        <v>6006</v>
      </c>
      <c r="B65" t="s">
        <v>6354</v>
      </c>
      <c r="D65" t="s">
        <v>6355</v>
      </c>
      <c r="E65" t="s">
        <v>6353</v>
      </c>
      <c r="F65" t="s">
        <v>1369</v>
      </c>
      <c r="G65" t="s">
        <v>6356</v>
      </c>
      <c r="H65" t="s">
        <v>6357</v>
      </c>
      <c r="I65" t="s">
        <v>6358</v>
      </c>
      <c r="J65" t="s">
        <v>6026</v>
      </c>
      <c r="K65" t="str" cm="1">
        <f t="array" ref="K6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5" t="str">
        <f>_xlfn.TEXTBEFORE(Punjabi_song[[#This Row],[Title]],{":","(","-","#","|"})</f>
        <v xml:space="preserve">Forever Love </v>
      </c>
      <c r="M65" t="e">
        <f>_xlfn.TEXTBEFORE(_xlfn.TEXTAFTER(Punjabi_song[[#This Row],[description]],{"Singer:","Artist:","Singer &amp; Lyrics:","Singer/Lyrics:","Singer","Singer :","Singer :-"}),CHAR(10))</f>
        <v>#N/A</v>
      </c>
      <c r="N65" t="str" cm="1">
        <f t="array" ref="N6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5" t="e">
        <f>_xlfn.TEXTBEFORE(_xlfn.TEXTAFTER(Punjabi_song[[#This Row],[description]],"Composer:"),CHAR(10))</f>
        <v>#N/A</v>
      </c>
      <c r="P65" t="e">
        <f>_xlfn.TEXTBEFORE(_xlfn.TEXTAFTER(Punjabi_song[[#This Row],[description]],CHAR(10)&amp;"Music :"),CHAR(10))</f>
        <v>#N/A</v>
      </c>
      <c r="Q65" t="e">
        <f>_xlfn.TEXTBEFORE(_xlfn.TEXTAFTER(Punjabi_song[[#This Row],[description]],CHAR(10)&amp;"Video:"),CHAR(10))</f>
        <v>#N/A</v>
      </c>
      <c r="R65" s="1" t="e">
        <f>HYPERLINK(_xlfn.TEXTBEFORE(_xlfn.TEXTAFTER(Punjabi_song[[#This Row],[description]],"YT Music:"),CHAR(10)))</f>
        <v>#N/A</v>
      </c>
      <c r="S65" s="1" t="e">
        <f>HYPERLINK(_xlfn.TEXTBEFORE(_xlfn.TEXTAFTER(Punjabi_song[[#This Row],[description]],"Spotify:"),CHAR(10)))</f>
        <v>#N/A</v>
      </c>
      <c r="T65" s="1" t="e">
        <f>HYPERLINK(_xlfn.TEXTBEFORE(_xlfn.TEXTAFTER(Punjabi_song[[#This Row],[description]],"Apple Music:"),CHAR(10)))</f>
        <v>#N/A</v>
      </c>
      <c r="U65" s="1" t="e">
        <f>HYPERLINK(_xlfn.TEXTBEFORE(_xlfn.TEXTAFTER(Punjabi_song[[#This Row],[description]],"Jio Saavn:"),CHAR(10)))</f>
        <v>#N/A</v>
      </c>
      <c r="V65" s="1" t="e">
        <f>HYPERLINK(_xlfn.TEXTBEFORE(_xlfn.TEXTAFTER(Punjabi_song[[#This Row],[description]],"Instagram Reel:"),CHAR(10)))</f>
        <v>#N/A</v>
      </c>
    </row>
    <row r="66" spans="1:22" x14ac:dyDescent="0.3">
      <c r="A66" t="s">
        <v>6006</v>
      </c>
      <c r="B66" t="s">
        <v>6359</v>
      </c>
      <c r="D66" t="s">
        <v>6360</v>
      </c>
      <c r="E66" t="s">
        <v>6353</v>
      </c>
      <c r="F66" t="s">
        <v>1369</v>
      </c>
      <c r="G66" t="s">
        <v>5997</v>
      </c>
      <c r="H66" t="s">
        <v>6361</v>
      </c>
      <c r="I66" t="s">
        <v>6362</v>
      </c>
      <c r="J66" t="s">
        <v>6046</v>
      </c>
      <c r="K66" t="str" cm="1">
        <f t="array" ref="K6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6" t="str">
        <f>_xlfn.TEXTBEFORE(Punjabi_song[[#This Row],[Title]],{":","(","-","#","|"})</f>
        <v xml:space="preserve">Forever Love </v>
      </c>
      <c r="M66" t="e">
        <f>_xlfn.TEXTBEFORE(_xlfn.TEXTAFTER(Punjabi_song[[#This Row],[description]],{"Singer:","Artist:","Singer &amp; Lyrics:","Singer/Lyrics:","Singer","Singer :","Singer :-"}),CHAR(10))</f>
        <v>#N/A</v>
      </c>
      <c r="N66" t="str" cm="1">
        <f t="array" ref="N6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6" t="e">
        <f>_xlfn.TEXTBEFORE(_xlfn.TEXTAFTER(Punjabi_song[[#This Row],[description]],"Composer:"),CHAR(10))</f>
        <v>#N/A</v>
      </c>
      <c r="P66" t="e">
        <f>_xlfn.TEXTBEFORE(_xlfn.TEXTAFTER(Punjabi_song[[#This Row],[description]],CHAR(10)&amp;"Music :"),CHAR(10))</f>
        <v>#N/A</v>
      </c>
      <c r="Q66" t="e">
        <f>_xlfn.TEXTBEFORE(_xlfn.TEXTAFTER(Punjabi_song[[#This Row],[description]],CHAR(10)&amp;"Video:"),CHAR(10))</f>
        <v>#N/A</v>
      </c>
      <c r="R66" s="1" t="e">
        <f>HYPERLINK(_xlfn.TEXTBEFORE(_xlfn.TEXTAFTER(Punjabi_song[[#This Row],[description]],"YT Music:"),CHAR(10)))</f>
        <v>#N/A</v>
      </c>
      <c r="S66" s="1" t="e">
        <f>HYPERLINK(_xlfn.TEXTBEFORE(_xlfn.TEXTAFTER(Punjabi_song[[#This Row],[description]],"Spotify:"),CHAR(10)))</f>
        <v>#N/A</v>
      </c>
      <c r="T66" s="1" t="e">
        <f>HYPERLINK(_xlfn.TEXTBEFORE(_xlfn.TEXTAFTER(Punjabi_song[[#This Row],[description]],"Apple Music:"),CHAR(10)))</f>
        <v>#N/A</v>
      </c>
      <c r="U66" s="1" t="e">
        <f>HYPERLINK(_xlfn.TEXTBEFORE(_xlfn.TEXTAFTER(Punjabi_song[[#This Row],[description]],"Jio Saavn:"),CHAR(10)))</f>
        <v>#N/A</v>
      </c>
      <c r="V66" s="1" t="e">
        <f>HYPERLINK(_xlfn.TEXTBEFORE(_xlfn.TEXTAFTER(Punjabi_song[[#This Row],[description]],"Instagram Reel:"),CHAR(10)))</f>
        <v>#N/A</v>
      </c>
    </row>
    <row r="67" spans="1:22" x14ac:dyDescent="0.3">
      <c r="A67" t="s">
        <v>6006</v>
      </c>
      <c r="B67" t="s">
        <v>6363</v>
      </c>
      <c r="D67" t="s">
        <v>6364</v>
      </c>
      <c r="E67" t="s">
        <v>6353</v>
      </c>
      <c r="F67" t="s">
        <v>1369</v>
      </c>
      <c r="G67" t="s">
        <v>73</v>
      </c>
      <c r="H67" t="s">
        <v>6365</v>
      </c>
      <c r="I67" t="s">
        <v>6366</v>
      </c>
      <c r="J67" t="s">
        <v>6019</v>
      </c>
      <c r="K67" t="str" cm="1">
        <f t="array" ref="K6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7" t="str">
        <f>_xlfn.TEXTBEFORE(Punjabi_song[[#This Row],[Title]],{":","(","-","#","|"})</f>
        <v xml:space="preserve">Forever Love </v>
      </c>
      <c r="M67" t="e">
        <f>_xlfn.TEXTBEFORE(_xlfn.TEXTAFTER(Punjabi_song[[#This Row],[description]],{"Singer:","Artist:","Singer &amp; Lyrics:","Singer/Lyrics:","Singer","Singer :","Singer :-"}),CHAR(10))</f>
        <v>#N/A</v>
      </c>
      <c r="N67" t="str" cm="1">
        <f t="array" ref="N6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7" t="e">
        <f>_xlfn.TEXTBEFORE(_xlfn.TEXTAFTER(Punjabi_song[[#This Row],[description]],"Composer:"),CHAR(10))</f>
        <v>#N/A</v>
      </c>
      <c r="P67" t="e">
        <f>_xlfn.TEXTBEFORE(_xlfn.TEXTAFTER(Punjabi_song[[#This Row],[description]],CHAR(10)&amp;"Music :"),CHAR(10))</f>
        <v>#N/A</v>
      </c>
      <c r="Q67" t="e">
        <f>_xlfn.TEXTBEFORE(_xlfn.TEXTAFTER(Punjabi_song[[#This Row],[description]],CHAR(10)&amp;"Video:"),CHAR(10))</f>
        <v>#N/A</v>
      </c>
      <c r="R67" s="1" t="e">
        <f>HYPERLINK(_xlfn.TEXTBEFORE(_xlfn.TEXTAFTER(Punjabi_song[[#This Row],[description]],"YT Music:"),CHAR(10)))</f>
        <v>#N/A</v>
      </c>
      <c r="S67" s="1" t="e">
        <f>HYPERLINK(_xlfn.TEXTBEFORE(_xlfn.TEXTAFTER(Punjabi_song[[#This Row],[description]],"Spotify:"),CHAR(10)))</f>
        <v>#N/A</v>
      </c>
      <c r="T67" s="1" t="e">
        <f>HYPERLINK(_xlfn.TEXTBEFORE(_xlfn.TEXTAFTER(Punjabi_song[[#This Row],[description]],"Apple Music:"),CHAR(10)))</f>
        <v>#N/A</v>
      </c>
      <c r="U67" s="1" t="e">
        <f>HYPERLINK(_xlfn.TEXTBEFORE(_xlfn.TEXTAFTER(Punjabi_song[[#This Row],[description]],"Jio Saavn:"),CHAR(10)))</f>
        <v>#N/A</v>
      </c>
      <c r="V67" s="1" t="e">
        <f>HYPERLINK(_xlfn.TEXTBEFORE(_xlfn.TEXTAFTER(Punjabi_song[[#This Row],[description]],"Instagram Reel:"),CHAR(10)))</f>
        <v>#N/A</v>
      </c>
    </row>
    <row r="68" spans="1:22" x14ac:dyDescent="0.3">
      <c r="A68" t="s">
        <v>6006</v>
      </c>
      <c r="B68" t="s">
        <v>6368</v>
      </c>
      <c r="D68" t="s">
        <v>6369</v>
      </c>
      <c r="E68" t="s">
        <v>6367</v>
      </c>
      <c r="F68" t="s">
        <v>1369</v>
      </c>
      <c r="G68" t="s">
        <v>4203</v>
      </c>
      <c r="H68" t="s">
        <v>6370</v>
      </c>
      <c r="I68" t="s">
        <v>76</v>
      </c>
      <c r="J68" t="s">
        <v>1449</v>
      </c>
      <c r="K68" t="str" cm="1">
        <f t="array" ref="K6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8" t="str">
        <f>_xlfn.TEXTBEFORE(Punjabi_song[[#This Row],[Title]],{":","(","-","#","|"})</f>
        <v xml:space="preserve">Competition </v>
      </c>
      <c r="M68" t="e">
        <f>_xlfn.TEXTBEFORE(_xlfn.TEXTAFTER(Punjabi_song[[#This Row],[description]],{"Singer:","Artist:","Singer &amp; Lyrics:","Singer/Lyrics:","Singer","Singer :","Singer :-"}),CHAR(10))</f>
        <v>#N/A</v>
      </c>
      <c r="N68" t="str" cm="1">
        <f t="array" ref="N6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8" t="e">
        <f>_xlfn.TEXTBEFORE(_xlfn.TEXTAFTER(Punjabi_song[[#This Row],[description]],"Composer:"),CHAR(10))</f>
        <v>#N/A</v>
      </c>
      <c r="P68" t="e">
        <f>_xlfn.TEXTBEFORE(_xlfn.TEXTAFTER(Punjabi_song[[#This Row],[description]],CHAR(10)&amp;"Music :"),CHAR(10))</f>
        <v>#N/A</v>
      </c>
      <c r="Q68" t="e">
        <f>_xlfn.TEXTBEFORE(_xlfn.TEXTAFTER(Punjabi_song[[#This Row],[description]],CHAR(10)&amp;"Video:"),CHAR(10))</f>
        <v>#N/A</v>
      </c>
      <c r="R68" s="1" t="e">
        <f>HYPERLINK(_xlfn.TEXTBEFORE(_xlfn.TEXTAFTER(Punjabi_song[[#This Row],[description]],"YT Music:"),CHAR(10)))</f>
        <v>#N/A</v>
      </c>
      <c r="S68" s="1" t="e">
        <f>HYPERLINK(_xlfn.TEXTBEFORE(_xlfn.TEXTAFTER(Punjabi_song[[#This Row],[description]],"Spotify:"),CHAR(10)))</f>
        <v>#N/A</v>
      </c>
      <c r="T68" s="1" t="e">
        <f>HYPERLINK(_xlfn.TEXTBEFORE(_xlfn.TEXTAFTER(Punjabi_song[[#This Row],[description]],"Apple Music:"),CHAR(10)))</f>
        <v>#N/A</v>
      </c>
      <c r="U68" s="1" t="e">
        <f>HYPERLINK(_xlfn.TEXTBEFORE(_xlfn.TEXTAFTER(Punjabi_song[[#This Row],[description]],"Jio Saavn:"),CHAR(10)))</f>
        <v>#N/A</v>
      </c>
      <c r="V68" s="1" t="e">
        <f>HYPERLINK(_xlfn.TEXTBEFORE(_xlfn.TEXTAFTER(Punjabi_song[[#This Row],[description]],"Instagram Reel:"),CHAR(10)))</f>
        <v>#N/A</v>
      </c>
    </row>
    <row r="69" spans="1:22" x14ac:dyDescent="0.3">
      <c r="A69" t="s">
        <v>6006</v>
      </c>
      <c r="B69" t="s">
        <v>6371</v>
      </c>
      <c r="D69" t="s">
        <v>6372</v>
      </c>
      <c r="E69" t="s">
        <v>6367</v>
      </c>
      <c r="F69" t="s">
        <v>1369</v>
      </c>
      <c r="G69" t="s">
        <v>4203</v>
      </c>
      <c r="H69" t="s">
        <v>6373</v>
      </c>
      <c r="I69" t="s">
        <v>754</v>
      </c>
      <c r="J69" t="s">
        <v>1449</v>
      </c>
      <c r="K69" t="str" cm="1">
        <f t="array" ref="K6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69" t="str">
        <f>_xlfn.TEXTBEFORE(Punjabi_song[[#This Row],[Title]],{":","(","-","#","|"})</f>
        <v xml:space="preserve">Competition </v>
      </c>
      <c r="M69" t="e">
        <f>_xlfn.TEXTBEFORE(_xlfn.TEXTAFTER(Punjabi_song[[#This Row],[description]],{"Singer:","Artist:","Singer &amp; Lyrics:","Singer/Lyrics:","Singer","Singer :","Singer :-"}),CHAR(10))</f>
        <v>#N/A</v>
      </c>
      <c r="N69" t="str" cm="1">
        <f t="array" ref="N6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69" t="e">
        <f>_xlfn.TEXTBEFORE(_xlfn.TEXTAFTER(Punjabi_song[[#This Row],[description]],"Composer:"),CHAR(10))</f>
        <v>#N/A</v>
      </c>
      <c r="P69" t="e">
        <f>_xlfn.TEXTBEFORE(_xlfn.TEXTAFTER(Punjabi_song[[#This Row],[description]],CHAR(10)&amp;"Music :"),CHAR(10))</f>
        <v>#N/A</v>
      </c>
      <c r="Q69" t="e">
        <f>_xlfn.TEXTBEFORE(_xlfn.TEXTAFTER(Punjabi_song[[#This Row],[description]],CHAR(10)&amp;"Video:"),CHAR(10))</f>
        <v>#N/A</v>
      </c>
      <c r="R69" s="1" t="e">
        <f>HYPERLINK(_xlfn.TEXTBEFORE(_xlfn.TEXTAFTER(Punjabi_song[[#This Row],[description]],"YT Music:"),CHAR(10)))</f>
        <v>#N/A</v>
      </c>
      <c r="S69" s="1" t="e">
        <f>HYPERLINK(_xlfn.TEXTBEFORE(_xlfn.TEXTAFTER(Punjabi_song[[#This Row],[description]],"Spotify:"),CHAR(10)))</f>
        <v>#N/A</v>
      </c>
      <c r="T69" s="1" t="e">
        <f>HYPERLINK(_xlfn.TEXTBEFORE(_xlfn.TEXTAFTER(Punjabi_song[[#This Row],[description]],"Apple Music:"),CHAR(10)))</f>
        <v>#N/A</v>
      </c>
      <c r="U69" s="1" t="e">
        <f>HYPERLINK(_xlfn.TEXTBEFORE(_xlfn.TEXTAFTER(Punjabi_song[[#This Row],[description]],"Jio Saavn:"),CHAR(10)))</f>
        <v>#N/A</v>
      </c>
      <c r="V69" s="1" t="e">
        <f>HYPERLINK(_xlfn.TEXTBEFORE(_xlfn.TEXTAFTER(Punjabi_song[[#This Row],[description]],"Instagram Reel:"),CHAR(10)))</f>
        <v>#N/A</v>
      </c>
    </row>
    <row r="70" spans="1:22" x14ac:dyDescent="0.3">
      <c r="A70" t="s">
        <v>6006</v>
      </c>
      <c r="B70" t="s">
        <v>6375</v>
      </c>
      <c r="D70" t="s">
        <v>6376</v>
      </c>
      <c r="E70" t="s">
        <v>6374</v>
      </c>
      <c r="F70" t="s">
        <v>1369</v>
      </c>
      <c r="G70" t="s">
        <v>1736</v>
      </c>
      <c r="H70" t="s">
        <v>6377</v>
      </c>
      <c r="I70" t="s">
        <v>6217</v>
      </c>
      <c r="J70" t="s">
        <v>6019</v>
      </c>
      <c r="K70" t="str" cm="1">
        <f t="array" ref="K7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0" t="e">
        <f>_xlfn.TEXTBEFORE(Punjabi_song[[#This Row],[Title]],{":","(","-","#","|"})</f>
        <v>#N/A</v>
      </c>
      <c r="M70" t="e">
        <f>_xlfn.TEXTBEFORE(_xlfn.TEXTAFTER(Punjabi_song[[#This Row],[description]],{"Singer:","Artist:","Singer &amp; Lyrics:","Singer/Lyrics:","Singer","Singer :","Singer :-"}),CHAR(10))</f>
        <v>#N/A</v>
      </c>
      <c r="N70" t="str" cm="1">
        <f t="array" ref="N7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0" t="e">
        <f>_xlfn.TEXTBEFORE(_xlfn.TEXTAFTER(Punjabi_song[[#This Row],[description]],"Composer:"),CHAR(10))</f>
        <v>#N/A</v>
      </c>
      <c r="P70" t="e">
        <f>_xlfn.TEXTBEFORE(_xlfn.TEXTAFTER(Punjabi_song[[#This Row],[description]],CHAR(10)&amp;"Music :"),CHAR(10))</f>
        <v>#N/A</v>
      </c>
      <c r="Q70" t="e">
        <f>_xlfn.TEXTBEFORE(_xlfn.TEXTAFTER(Punjabi_song[[#This Row],[description]],CHAR(10)&amp;"Video:"),CHAR(10))</f>
        <v>#N/A</v>
      </c>
      <c r="R70" s="1" t="e">
        <f>HYPERLINK(_xlfn.TEXTBEFORE(_xlfn.TEXTAFTER(Punjabi_song[[#This Row],[description]],"YT Music:"),CHAR(10)))</f>
        <v>#N/A</v>
      </c>
      <c r="S70" s="1" t="e">
        <f>HYPERLINK(_xlfn.TEXTBEFORE(_xlfn.TEXTAFTER(Punjabi_song[[#This Row],[description]],"Spotify:"),CHAR(10)))</f>
        <v>#N/A</v>
      </c>
      <c r="T70" s="1" t="e">
        <f>HYPERLINK(_xlfn.TEXTBEFORE(_xlfn.TEXTAFTER(Punjabi_song[[#This Row],[description]],"Apple Music:"),CHAR(10)))</f>
        <v>#N/A</v>
      </c>
      <c r="U70" s="1" t="e">
        <f>HYPERLINK(_xlfn.TEXTBEFORE(_xlfn.TEXTAFTER(Punjabi_song[[#This Row],[description]],"Jio Saavn:"),CHAR(10)))</f>
        <v>#N/A</v>
      </c>
      <c r="V70" s="1" t="e">
        <f>HYPERLINK(_xlfn.TEXTBEFORE(_xlfn.TEXTAFTER(Punjabi_song[[#This Row],[description]],"Instagram Reel:"),CHAR(10)))</f>
        <v>#N/A</v>
      </c>
    </row>
    <row r="71" spans="1:22" x14ac:dyDescent="0.3">
      <c r="A71" t="s">
        <v>6006</v>
      </c>
      <c r="B71" t="s">
        <v>6379</v>
      </c>
      <c r="D71" t="s">
        <v>6380</v>
      </c>
      <c r="E71" t="s">
        <v>6378</v>
      </c>
      <c r="F71" t="s">
        <v>1369</v>
      </c>
      <c r="G71" t="s">
        <v>73</v>
      </c>
      <c r="H71" t="s">
        <v>6381</v>
      </c>
      <c r="I71" t="s">
        <v>6382</v>
      </c>
      <c r="J71" t="s">
        <v>1449</v>
      </c>
      <c r="K71" t="str" cm="1">
        <f t="array" ref="K7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1" t="str">
        <f>_xlfn.TEXTBEFORE(Punjabi_song[[#This Row],[Title]],{":","(","-","#","|"})</f>
        <v xml:space="preserve">Forever Love </v>
      </c>
      <c r="M71" t="e">
        <f>_xlfn.TEXTBEFORE(_xlfn.TEXTAFTER(Punjabi_song[[#This Row],[description]],{"Singer:","Artist:","Singer &amp; Lyrics:","Singer/Lyrics:","Singer","Singer :","Singer :-"}),CHAR(10))</f>
        <v>#N/A</v>
      </c>
      <c r="N71" t="str" cm="1">
        <f t="array" ref="N7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1" t="e">
        <f>_xlfn.TEXTBEFORE(_xlfn.TEXTAFTER(Punjabi_song[[#This Row],[description]],"Composer:"),CHAR(10))</f>
        <v>#N/A</v>
      </c>
      <c r="P71" t="e">
        <f>_xlfn.TEXTBEFORE(_xlfn.TEXTAFTER(Punjabi_song[[#This Row],[description]],CHAR(10)&amp;"Music :"),CHAR(10))</f>
        <v>#N/A</v>
      </c>
      <c r="Q71" t="e">
        <f>_xlfn.TEXTBEFORE(_xlfn.TEXTAFTER(Punjabi_song[[#This Row],[description]],CHAR(10)&amp;"Video:"),CHAR(10))</f>
        <v>#N/A</v>
      </c>
      <c r="R71" s="1" t="e">
        <f>HYPERLINK(_xlfn.TEXTBEFORE(_xlfn.TEXTAFTER(Punjabi_song[[#This Row],[description]],"YT Music:"),CHAR(10)))</f>
        <v>#N/A</v>
      </c>
      <c r="S71" s="1" t="e">
        <f>HYPERLINK(_xlfn.TEXTBEFORE(_xlfn.TEXTAFTER(Punjabi_song[[#This Row],[description]],"Spotify:"),CHAR(10)))</f>
        <v>#N/A</v>
      </c>
      <c r="T71" s="1" t="e">
        <f>HYPERLINK(_xlfn.TEXTBEFORE(_xlfn.TEXTAFTER(Punjabi_song[[#This Row],[description]],"Apple Music:"),CHAR(10)))</f>
        <v>#N/A</v>
      </c>
      <c r="U71" s="1" t="e">
        <f>HYPERLINK(_xlfn.TEXTBEFORE(_xlfn.TEXTAFTER(Punjabi_song[[#This Row],[description]],"Jio Saavn:"),CHAR(10)))</f>
        <v>#N/A</v>
      </c>
      <c r="V71" s="1" t="e">
        <f>HYPERLINK(_xlfn.TEXTBEFORE(_xlfn.TEXTAFTER(Punjabi_song[[#This Row],[description]],"Instagram Reel:"),CHAR(10)))</f>
        <v>#N/A</v>
      </c>
    </row>
    <row r="72" spans="1:22" x14ac:dyDescent="0.3">
      <c r="A72" t="s">
        <v>6006</v>
      </c>
      <c r="B72" t="s">
        <v>6384</v>
      </c>
      <c r="D72" t="s">
        <v>6385</v>
      </c>
      <c r="E72" t="s">
        <v>6383</v>
      </c>
      <c r="F72" t="s">
        <v>1369</v>
      </c>
      <c r="G72" t="s">
        <v>1736</v>
      </c>
      <c r="H72" t="s">
        <v>6386</v>
      </c>
      <c r="I72" t="s">
        <v>6366</v>
      </c>
      <c r="J72" t="s">
        <v>1449</v>
      </c>
      <c r="K72" t="str" cm="1">
        <f t="array" ref="K7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2" t="str">
        <f>_xlfn.TEXTBEFORE(Punjabi_song[[#This Row],[Title]],{":","(","-","#","|"})</f>
        <v xml:space="preserve">Competition </v>
      </c>
      <c r="M72" t="e">
        <f>_xlfn.TEXTBEFORE(_xlfn.TEXTAFTER(Punjabi_song[[#This Row],[description]],{"Singer:","Artist:","Singer &amp; Lyrics:","Singer/Lyrics:","Singer","Singer :","Singer :-"}),CHAR(10))</f>
        <v>#N/A</v>
      </c>
      <c r="N72" t="str" cm="1">
        <f t="array" ref="N7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2" t="e">
        <f>_xlfn.TEXTBEFORE(_xlfn.TEXTAFTER(Punjabi_song[[#This Row],[description]],"Composer:"),CHAR(10))</f>
        <v>#N/A</v>
      </c>
      <c r="P72" t="e">
        <f>_xlfn.TEXTBEFORE(_xlfn.TEXTAFTER(Punjabi_song[[#This Row],[description]],CHAR(10)&amp;"Music :"),CHAR(10))</f>
        <v>#N/A</v>
      </c>
      <c r="Q72" t="e">
        <f>_xlfn.TEXTBEFORE(_xlfn.TEXTAFTER(Punjabi_song[[#This Row],[description]],CHAR(10)&amp;"Video:"),CHAR(10))</f>
        <v>#N/A</v>
      </c>
      <c r="R72" s="1" t="e">
        <f>HYPERLINK(_xlfn.TEXTBEFORE(_xlfn.TEXTAFTER(Punjabi_song[[#This Row],[description]],"YT Music:"),CHAR(10)))</f>
        <v>#N/A</v>
      </c>
      <c r="S72" s="1" t="e">
        <f>HYPERLINK(_xlfn.TEXTBEFORE(_xlfn.TEXTAFTER(Punjabi_song[[#This Row],[description]],"Spotify:"),CHAR(10)))</f>
        <v>#N/A</v>
      </c>
      <c r="T72" s="1" t="e">
        <f>HYPERLINK(_xlfn.TEXTBEFORE(_xlfn.TEXTAFTER(Punjabi_song[[#This Row],[description]],"Apple Music:"),CHAR(10)))</f>
        <v>#N/A</v>
      </c>
      <c r="U72" s="1" t="e">
        <f>HYPERLINK(_xlfn.TEXTBEFORE(_xlfn.TEXTAFTER(Punjabi_song[[#This Row],[description]],"Jio Saavn:"),CHAR(10)))</f>
        <v>#N/A</v>
      </c>
      <c r="V72" s="1" t="e">
        <f>HYPERLINK(_xlfn.TEXTBEFORE(_xlfn.TEXTAFTER(Punjabi_song[[#This Row],[description]],"Instagram Reel:"),CHAR(10)))</f>
        <v>#N/A</v>
      </c>
    </row>
    <row r="73" spans="1:22" x14ac:dyDescent="0.3">
      <c r="A73" t="s">
        <v>6006</v>
      </c>
      <c r="B73" t="s">
        <v>6388</v>
      </c>
      <c r="D73" t="s">
        <v>6389</v>
      </c>
      <c r="E73" t="s">
        <v>6387</v>
      </c>
      <c r="F73" t="s">
        <v>1369</v>
      </c>
      <c r="G73" t="s">
        <v>2412</v>
      </c>
      <c r="H73" t="s">
        <v>6390</v>
      </c>
      <c r="I73" t="s">
        <v>1250</v>
      </c>
      <c r="J73" t="s">
        <v>1449</v>
      </c>
      <c r="K73" t="str" cm="1">
        <f t="array" ref="K7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3" t="str">
        <f>_xlfn.TEXTBEFORE(Punjabi_song[[#This Row],[Title]],{":","(","-","#","|"})</f>
        <v xml:space="preserve">Competition </v>
      </c>
      <c r="M73" t="e">
        <f>_xlfn.TEXTBEFORE(_xlfn.TEXTAFTER(Punjabi_song[[#This Row],[description]],{"Singer:","Artist:","Singer &amp; Lyrics:","Singer/Lyrics:","Singer","Singer :","Singer :-"}),CHAR(10))</f>
        <v>#N/A</v>
      </c>
      <c r="N73" t="str" cm="1">
        <f t="array" ref="N7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3" t="e">
        <f>_xlfn.TEXTBEFORE(_xlfn.TEXTAFTER(Punjabi_song[[#This Row],[description]],"Composer:"),CHAR(10))</f>
        <v>#N/A</v>
      </c>
      <c r="P73" t="e">
        <f>_xlfn.TEXTBEFORE(_xlfn.TEXTAFTER(Punjabi_song[[#This Row],[description]],CHAR(10)&amp;"Music :"),CHAR(10))</f>
        <v>#N/A</v>
      </c>
      <c r="Q73" t="e">
        <f>_xlfn.TEXTBEFORE(_xlfn.TEXTAFTER(Punjabi_song[[#This Row],[description]],CHAR(10)&amp;"Video:"),CHAR(10))</f>
        <v>#N/A</v>
      </c>
      <c r="R73" s="1" t="e">
        <f>HYPERLINK(_xlfn.TEXTBEFORE(_xlfn.TEXTAFTER(Punjabi_song[[#This Row],[description]],"YT Music:"),CHAR(10)))</f>
        <v>#N/A</v>
      </c>
      <c r="S73" s="1" t="e">
        <f>HYPERLINK(_xlfn.TEXTBEFORE(_xlfn.TEXTAFTER(Punjabi_song[[#This Row],[description]],"Spotify:"),CHAR(10)))</f>
        <v>#N/A</v>
      </c>
      <c r="T73" s="1" t="e">
        <f>HYPERLINK(_xlfn.TEXTBEFORE(_xlfn.TEXTAFTER(Punjabi_song[[#This Row],[description]],"Apple Music:"),CHAR(10)))</f>
        <v>#N/A</v>
      </c>
      <c r="U73" s="1" t="e">
        <f>HYPERLINK(_xlfn.TEXTBEFORE(_xlfn.TEXTAFTER(Punjabi_song[[#This Row],[description]],"Jio Saavn:"),CHAR(10)))</f>
        <v>#N/A</v>
      </c>
      <c r="V73" s="1" t="e">
        <f>HYPERLINK(_xlfn.TEXTBEFORE(_xlfn.TEXTAFTER(Punjabi_song[[#This Row],[description]],"Instagram Reel:"),CHAR(10)))</f>
        <v>#N/A</v>
      </c>
    </row>
    <row r="74" spans="1:22" x14ac:dyDescent="0.3">
      <c r="A74" t="s">
        <v>6006</v>
      </c>
      <c r="B74" t="s">
        <v>6392</v>
      </c>
      <c r="C74" t="s">
        <v>6393</v>
      </c>
      <c r="D74" t="s">
        <v>6394</v>
      </c>
      <c r="E74" t="s">
        <v>6391</v>
      </c>
      <c r="F74" t="s">
        <v>1369</v>
      </c>
      <c r="G74" t="s">
        <v>2793</v>
      </c>
      <c r="H74" t="s">
        <v>6395</v>
      </c>
      <c r="I74" t="s">
        <v>6396</v>
      </c>
      <c r="J74" t="s">
        <v>6397</v>
      </c>
      <c r="K74" t="str" cm="1">
        <f t="array" ref="K7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74" t="str">
        <f>_xlfn.TEXTBEFORE(Punjabi_song[[#This Row],[Title]],{":","(","-","#","|"})</f>
        <v xml:space="preserve">Competition </v>
      </c>
      <c r="M74" t="str">
        <f>_xlfn.TEXTBEFORE(_xlfn.TEXTAFTER(Punjabi_song[[#This Row],[description]],{"Singer:","Artist:","Singer &amp; Lyrics:","Singer/Lyrics:","Singer","Singer :","Singer :-"}),CHAR(10))</f>
        <v xml:space="preserve"> Surjit Khan, Deep Jandu</v>
      </c>
      <c r="N74" t="str" cm="1">
        <f t="array" ref="N7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74" t="str">
        <f>_xlfn.TEXTBEFORE(_xlfn.TEXTAFTER(Punjabi_song[[#This Row],[description]],"Composer:"),CHAR(10))</f>
        <v xml:space="preserve"> Deep Jandu</v>
      </c>
      <c r="P74" t="e">
        <f>_xlfn.TEXTBEFORE(_xlfn.TEXTAFTER(Punjabi_song[[#This Row],[description]],CHAR(10)&amp;"Music :"),CHAR(10))</f>
        <v>#N/A</v>
      </c>
      <c r="Q74" t="e">
        <f>_xlfn.TEXTBEFORE(_xlfn.TEXTAFTER(Punjabi_song[[#This Row],[description]],CHAR(10)&amp;"Video:"),CHAR(10))</f>
        <v>#N/A</v>
      </c>
      <c r="R74" s="1" t="str">
        <f>HYPERLINK(_xlfn.TEXTBEFORE(_xlfn.TEXTAFTER(Punjabi_song[[#This Row],[description]],"YT Music:"),CHAR(10)))</f>
        <v xml:space="preserve"> https://music.youtube.com/playlist?list=OLAK5uy_k88qJbPhzABPc83tbSi8qwRIj2vSRRbR4&amp;si=M1xeW22crAIqPxaI</v>
      </c>
      <c r="S74" s="1" t="str">
        <f>HYPERLINK(_xlfn.TEXTBEFORE(_xlfn.TEXTAFTER(Punjabi_song[[#This Row],[description]],"Spotify:"),CHAR(10)))</f>
        <v xml:space="preserve"> https://open.spotify.com/album/2fC4CqKEzXGyaYCTI4A8Ng</v>
      </c>
      <c r="T74" s="1" t="str">
        <f>HYPERLINK(_xlfn.TEXTBEFORE(_xlfn.TEXTAFTER(Punjabi_song[[#This Row],[description]],"Apple Music:"),CHAR(10)))</f>
        <v xml:space="preserve"> https://music.apple.com/us/album/legends/1853045105</v>
      </c>
      <c r="U74" s="1" t="str">
        <f>HYPERLINK(_xlfn.TEXTBEFORE(_xlfn.TEXTAFTER(Punjabi_song[[#This Row],[description]],"Jio Saavn:"),CHAR(10)))</f>
        <v xml:space="preserve"> https://www.jiosaavn.com/album/legends/XDaNK0A2FFA_</v>
      </c>
      <c r="V74" s="1" t="str">
        <f>HYPERLINK(_xlfn.TEXTBEFORE(_xlfn.TEXTAFTER(Punjabi_song[[#This Row],[description]],"Instagram Reel:"),CHAR(10)))</f>
        <v xml:space="preserve"> https://www.instagram.com/reels/audio/2139670576441093</v>
      </c>
    </row>
    <row r="75" spans="1:22" x14ac:dyDescent="0.3">
      <c r="A75" t="s">
        <v>6006</v>
      </c>
      <c r="B75" t="s">
        <v>6399</v>
      </c>
      <c r="D75" t="s">
        <v>6400</v>
      </c>
      <c r="E75" t="s">
        <v>6398</v>
      </c>
      <c r="F75" t="s">
        <v>1369</v>
      </c>
      <c r="G75" t="s">
        <v>3355</v>
      </c>
      <c r="H75" t="s">
        <v>6401</v>
      </c>
      <c r="I75" t="s">
        <v>6402</v>
      </c>
      <c r="J75" t="s">
        <v>1449</v>
      </c>
      <c r="K75" t="str" cm="1">
        <f t="array" ref="K7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5" t="str">
        <f>_xlfn.TEXTBEFORE(Punjabi_song[[#This Row],[Title]],{":","(","-","#","|"})</f>
        <v xml:space="preserve">Magic Love </v>
      </c>
      <c r="M75" t="e">
        <f>_xlfn.TEXTBEFORE(_xlfn.TEXTAFTER(Punjabi_song[[#This Row],[description]],{"Singer:","Artist:","Singer &amp; Lyrics:","Singer/Lyrics:","Singer","Singer :","Singer :-"}),CHAR(10))</f>
        <v>#N/A</v>
      </c>
      <c r="N75" t="str" cm="1">
        <f t="array" ref="N7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5" t="e">
        <f>_xlfn.TEXTBEFORE(_xlfn.TEXTAFTER(Punjabi_song[[#This Row],[description]],"Composer:"),CHAR(10))</f>
        <v>#N/A</v>
      </c>
      <c r="P75" t="e">
        <f>_xlfn.TEXTBEFORE(_xlfn.TEXTAFTER(Punjabi_song[[#This Row],[description]],CHAR(10)&amp;"Music :"),CHAR(10))</f>
        <v>#N/A</v>
      </c>
      <c r="Q75" t="e">
        <f>_xlfn.TEXTBEFORE(_xlfn.TEXTAFTER(Punjabi_song[[#This Row],[description]],CHAR(10)&amp;"Video:"),CHAR(10))</f>
        <v>#N/A</v>
      </c>
      <c r="R75" s="1" t="e">
        <f>HYPERLINK(_xlfn.TEXTBEFORE(_xlfn.TEXTAFTER(Punjabi_song[[#This Row],[description]],"YT Music:"),CHAR(10)))</f>
        <v>#N/A</v>
      </c>
      <c r="S75" s="1" t="e">
        <f>HYPERLINK(_xlfn.TEXTBEFORE(_xlfn.TEXTAFTER(Punjabi_song[[#This Row],[description]],"Spotify:"),CHAR(10)))</f>
        <v>#N/A</v>
      </c>
      <c r="T75" s="1" t="e">
        <f>HYPERLINK(_xlfn.TEXTBEFORE(_xlfn.TEXTAFTER(Punjabi_song[[#This Row],[description]],"Apple Music:"),CHAR(10)))</f>
        <v>#N/A</v>
      </c>
      <c r="U75" s="1" t="e">
        <f>HYPERLINK(_xlfn.TEXTBEFORE(_xlfn.TEXTAFTER(Punjabi_song[[#This Row],[description]],"Jio Saavn:"),CHAR(10)))</f>
        <v>#N/A</v>
      </c>
      <c r="V75" s="1" t="e">
        <f>HYPERLINK(_xlfn.TEXTBEFORE(_xlfn.TEXTAFTER(Punjabi_song[[#This Row],[description]],"Instagram Reel:"),CHAR(10)))</f>
        <v>#N/A</v>
      </c>
    </row>
    <row r="76" spans="1:22" x14ac:dyDescent="0.3">
      <c r="A76" t="s">
        <v>6006</v>
      </c>
      <c r="B76" t="s">
        <v>6404</v>
      </c>
      <c r="D76" t="s">
        <v>6405</v>
      </c>
      <c r="E76" t="s">
        <v>6403</v>
      </c>
      <c r="F76" t="s">
        <v>1369</v>
      </c>
      <c r="G76" t="s">
        <v>3647</v>
      </c>
      <c r="H76" t="s">
        <v>6406</v>
      </c>
      <c r="I76" t="s">
        <v>2725</v>
      </c>
      <c r="J76" t="s">
        <v>6019</v>
      </c>
      <c r="K76" t="str" cm="1">
        <f t="array" ref="K7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6" t="str">
        <f>_xlfn.TEXTBEFORE(Punjabi_song[[#This Row],[Title]],{":","(","-","#","|"})</f>
        <v xml:space="preserve">Sharab Wargi </v>
      </c>
      <c r="M76" t="e">
        <f>_xlfn.TEXTBEFORE(_xlfn.TEXTAFTER(Punjabi_song[[#This Row],[description]],{"Singer:","Artist:","Singer &amp; Lyrics:","Singer/Lyrics:","Singer","Singer :","Singer :-"}),CHAR(10))</f>
        <v>#N/A</v>
      </c>
      <c r="N76" t="str" cm="1">
        <f t="array" ref="N7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6" t="e">
        <f>_xlfn.TEXTBEFORE(_xlfn.TEXTAFTER(Punjabi_song[[#This Row],[description]],"Composer:"),CHAR(10))</f>
        <v>#N/A</v>
      </c>
      <c r="P76" t="e">
        <f>_xlfn.TEXTBEFORE(_xlfn.TEXTAFTER(Punjabi_song[[#This Row],[description]],CHAR(10)&amp;"Music :"),CHAR(10))</f>
        <v>#N/A</v>
      </c>
      <c r="Q76" t="e">
        <f>_xlfn.TEXTBEFORE(_xlfn.TEXTAFTER(Punjabi_song[[#This Row],[description]],CHAR(10)&amp;"Video:"),CHAR(10))</f>
        <v>#N/A</v>
      </c>
      <c r="R76" s="1" t="e">
        <f>HYPERLINK(_xlfn.TEXTBEFORE(_xlfn.TEXTAFTER(Punjabi_song[[#This Row],[description]],"YT Music:"),CHAR(10)))</f>
        <v>#N/A</v>
      </c>
      <c r="S76" s="1" t="e">
        <f>HYPERLINK(_xlfn.TEXTBEFORE(_xlfn.TEXTAFTER(Punjabi_song[[#This Row],[description]],"Spotify:"),CHAR(10)))</f>
        <v>#N/A</v>
      </c>
      <c r="T76" s="1" t="e">
        <f>HYPERLINK(_xlfn.TEXTBEFORE(_xlfn.TEXTAFTER(Punjabi_song[[#This Row],[description]],"Apple Music:"),CHAR(10)))</f>
        <v>#N/A</v>
      </c>
      <c r="U76" s="1" t="e">
        <f>HYPERLINK(_xlfn.TEXTBEFORE(_xlfn.TEXTAFTER(Punjabi_song[[#This Row],[description]],"Jio Saavn:"),CHAR(10)))</f>
        <v>#N/A</v>
      </c>
      <c r="V76" s="1" t="e">
        <f>HYPERLINK(_xlfn.TEXTBEFORE(_xlfn.TEXTAFTER(Punjabi_song[[#This Row],[description]],"Instagram Reel:"),CHAR(10)))</f>
        <v>#N/A</v>
      </c>
    </row>
    <row r="77" spans="1:22" x14ac:dyDescent="0.3">
      <c r="A77" t="s">
        <v>6006</v>
      </c>
      <c r="B77" t="s">
        <v>6408</v>
      </c>
      <c r="D77" t="s">
        <v>6409</v>
      </c>
      <c r="E77" t="s">
        <v>6407</v>
      </c>
      <c r="F77" t="s">
        <v>1369</v>
      </c>
      <c r="G77" t="s">
        <v>4203</v>
      </c>
      <c r="H77" t="s">
        <v>6410</v>
      </c>
      <c r="I77" t="s">
        <v>6172</v>
      </c>
      <c r="J77" t="s">
        <v>1449</v>
      </c>
      <c r="K77" t="str" cm="1">
        <f t="array" ref="K7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7" t="str">
        <f>_xlfn.TEXTBEFORE(Punjabi_song[[#This Row],[Title]],{":","(","-","#","|"})</f>
        <v xml:space="preserve">Magic Love </v>
      </c>
      <c r="M77" t="e">
        <f>_xlfn.TEXTBEFORE(_xlfn.TEXTAFTER(Punjabi_song[[#This Row],[description]],{"Singer:","Artist:","Singer &amp; Lyrics:","Singer/Lyrics:","Singer","Singer :","Singer :-"}),CHAR(10))</f>
        <v>#N/A</v>
      </c>
      <c r="N77" t="str" cm="1">
        <f t="array" ref="N7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7" t="e">
        <f>_xlfn.TEXTBEFORE(_xlfn.TEXTAFTER(Punjabi_song[[#This Row],[description]],"Composer:"),CHAR(10))</f>
        <v>#N/A</v>
      </c>
      <c r="P77" t="e">
        <f>_xlfn.TEXTBEFORE(_xlfn.TEXTAFTER(Punjabi_song[[#This Row],[description]],CHAR(10)&amp;"Music :"),CHAR(10))</f>
        <v>#N/A</v>
      </c>
      <c r="Q77" t="e">
        <f>_xlfn.TEXTBEFORE(_xlfn.TEXTAFTER(Punjabi_song[[#This Row],[description]],CHAR(10)&amp;"Video:"),CHAR(10))</f>
        <v>#N/A</v>
      </c>
      <c r="R77" s="1" t="e">
        <f>HYPERLINK(_xlfn.TEXTBEFORE(_xlfn.TEXTAFTER(Punjabi_song[[#This Row],[description]],"YT Music:"),CHAR(10)))</f>
        <v>#N/A</v>
      </c>
      <c r="S77" s="1" t="e">
        <f>HYPERLINK(_xlfn.TEXTBEFORE(_xlfn.TEXTAFTER(Punjabi_song[[#This Row],[description]],"Spotify:"),CHAR(10)))</f>
        <v>#N/A</v>
      </c>
      <c r="T77" s="1" t="e">
        <f>HYPERLINK(_xlfn.TEXTBEFORE(_xlfn.TEXTAFTER(Punjabi_song[[#This Row],[description]],"Apple Music:"),CHAR(10)))</f>
        <v>#N/A</v>
      </c>
      <c r="U77" s="1" t="e">
        <f>HYPERLINK(_xlfn.TEXTBEFORE(_xlfn.TEXTAFTER(Punjabi_song[[#This Row],[description]],"Jio Saavn:"),CHAR(10)))</f>
        <v>#N/A</v>
      </c>
      <c r="V77" s="1" t="e">
        <f>HYPERLINK(_xlfn.TEXTBEFORE(_xlfn.TEXTAFTER(Punjabi_song[[#This Row],[description]],"Instagram Reel:"),CHAR(10)))</f>
        <v>#N/A</v>
      </c>
    </row>
    <row r="78" spans="1:22" x14ac:dyDescent="0.3">
      <c r="A78" t="s">
        <v>6006</v>
      </c>
      <c r="B78" t="s">
        <v>6411</v>
      </c>
      <c r="D78" t="s">
        <v>6412</v>
      </c>
      <c r="E78" t="s">
        <v>6403</v>
      </c>
      <c r="F78" t="s">
        <v>1369</v>
      </c>
      <c r="G78" t="s">
        <v>1385</v>
      </c>
      <c r="H78" t="s">
        <v>6413</v>
      </c>
      <c r="I78" t="s">
        <v>6227</v>
      </c>
      <c r="J78" t="s">
        <v>6192</v>
      </c>
      <c r="K78" t="str" cm="1">
        <f t="array" ref="K7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8" t="str">
        <f>_xlfn.TEXTBEFORE(Punjabi_song[[#This Row],[Title]],{":","(","-","#","|"})</f>
        <v xml:space="preserve">Sharab Wargi </v>
      </c>
      <c r="M78" t="e">
        <f>_xlfn.TEXTBEFORE(_xlfn.TEXTAFTER(Punjabi_song[[#This Row],[description]],{"Singer:","Artist:","Singer &amp; Lyrics:","Singer/Lyrics:","Singer","Singer :","Singer :-"}),CHAR(10))</f>
        <v>#N/A</v>
      </c>
      <c r="N78" t="str" cm="1">
        <f t="array" ref="N7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8" t="e">
        <f>_xlfn.TEXTBEFORE(_xlfn.TEXTAFTER(Punjabi_song[[#This Row],[description]],"Composer:"),CHAR(10))</f>
        <v>#N/A</v>
      </c>
      <c r="P78" t="e">
        <f>_xlfn.TEXTBEFORE(_xlfn.TEXTAFTER(Punjabi_song[[#This Row],[description]],CHAR(10)&amp;"Music :"),CHAR(10))</f>
        <v>#N/A</v>
      </c>
      <c r="Q78" t="e">
        <f>_xlfn.TEXTBEFORE(_xlfn.TEXTAFTER(Punjabi_song[[#This Row],[description]],CHAR(10)&amp;"Video:"),CHAR(10))</f>
        <v>#N/A</v>
      </c>
      <c r="R78" s="1" t="e">
        <f>HYPERLINK(_xlfn.TEXTBEFORE(_xlfn.TEXTAFTER(Punjabi_song[[#This Row],[description]],"YT Music:"),CHAR(10)))</f>
        <v>#N/A</v>
      </c>
      <c r="S78" s="1" t="e">
        <f>HYPERLINK(_xlfn.TEXTBEFORE(_xlfn.TEXTAFTER(Punjabi_song[[#This Row],[description]],"Spotify:"),CHAR(10)))</f>
        <v>#N/A</v>
      </c>
      <c r="T78" s="1" t="e">
        <f>HYPERLINK(_xlfn.TEXTBEFORE(_xlfn.TEXTAFTER(Punjabi_song[[#This Row],[description]],"Apple Music:"),CHAR(10)))</f>
        <v>#N/A</v>
      </c>
      <c r="U78" s="1" t="e">
        <f>HYPERLINK(_xlfn.TEXTBEFORE(_xlfn.TEXTAFTER(Punjabi_song[[#This Row],[description]],"Jio Saavn:"),CHAR(10)))</f>
        <v>#N/A</v>
      </c>
      <c r="V78" s="1" t="e">
        <f>HYPERLINK(_xlfn.TEXTBEFORE(_xlfn.TEXTAFTER(Punjabi_song[[#This Row],[description]],"Instagram Reel:"),CHAR(10)))</f>
        <v>#N/A</v>
      </c>
    </row>
    <row r="79" spans="1:22" x14ac:dyDescent="0.3">
      <c r="A79" t="s">
        <v>6006</v>
      </c>
      <c r="B79" t="s">
        <v>6414</v>
      </c>
      <c r="D79" t="s">
        <v>6415</v>
      </c>
      <c r="E79" t="s">
        <v>6403</v>
      </c>
      <c r="F79" t="s">
        <v>1369</v>
      </c>
      <c r="G79" t="s">
        <v>3647</v>
      </c>
      <c r="H79" t="s">
        <v>6416</v>
      </c>
      <c r="I79" t="s">
        <v>6417</v>
      </c>
      <c r="J79" t="s">
        <v>6177</v>
      </c>
      <c r="K79" t="str" cm="1">
        <f t="array" ref="K7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79" t="str">
        <f>_xlfn.TEXTBEFORE(Punjabi_song[[#This Row],[Title]],{":","(","-","#","|"})</f>
        <v xml:space="preserve">Sharab Wargi </v>
      </c>
      <c r="M79" t="e">
        <f>_xlfn.TEXTBEFORE(_xlfn.TEXTAFTER(Punjabi_song[[#This Row],[description]],{"Singer:","Artist:","Singer &amp; Lyrics:","Singer/Lyrics:","Singer","Singer :","Singer :-"}),CHAR(10))</f>
        <v>#N/A</v>
      </c>
      <c r="N79" t="str" cm="1">
        <f t="array" ref="N7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79" t="e">
        <f>_xlfn.TEXTBEFORE(_xlfn.TEXTAFTER(Punjabi_song[[#This Row],[description]],"Composer:"),CHAR(10))</f>
        <v>#N/A</v>
      </c>
      <c r="P79" t="e">
        <f>_xlfn.TEXTBEFORE(_xlfn.TEXTAFTER(Punjabi_song[[#This Row],[description]],CHAR(10)&amp;"Music :"),CHAR(10))</f>
        <v>#N/A</v>
      </c>
      <c r="Q79" t="e">
        <f>_xlfn.TEXTBEFORE(_xlfn.TEXTAFTER(Punjabi_song[[#This Row],[description]],CHAR(10)&amp;"Video:"),CHAR(10))</f>
        <v>#N/A</v>
      </c>
      <c r="R79" s="1" t="e">
        <f>HYPERLINK(_xlfn.TEXTBEFORE(_xlfn.TEXTAFTER(Punjabi_song[[#This Row],[description]],"YT Music:"),CHAR(10)))</f>
        <v>#N/A</v>
      </c>
      <c r="S79" s="1" t="e">
        <f>HYPERLINK(_xlfn.TEXTBEFORE(_xlfn.TEXTAFTER(Punjabi_song[[#This Row],[description]],"Spotify:"),CHAR(10)))</f>
        <v>#N/A</v>
      </c>
      <c r="T79" s="1" t="e">
        <f>HYPERLINK(_xlfn.TEXTBEFORE(_xlfn.TEXTAFTER(Punjabi_song[[#This Row],[description]],"Apple Music:"),CHAR(10)))</f>
        <v>#N/A</v>
      </c>
      <c r="U79" s="1" t="e">
        <f>HYPERLINK(_xlfn.TEXTBEFORE(_xlfn.TEXTAFTER(Punjabi_song[[#This Row],[description]],"Jio Saavn:"),CHAR(10)))</f>
        <v>#N/A</v>
      </c>
      <c r="V79" s="1" t="e">
        <f>HYPERLINK(_xlfn.TEXTBEFORE(_xlfn.TEXTAFTER(Punjabi_song[[#This Row],[description]],"Instagram Reel:"),CHAR(10)))</f>
        <v>#N/A</v>
      </c>
    </row>
    <row r="80" spans="1:22" x14ac:dyDescent="0.3">
      <c r="A80" t="s">
        <v>6006</v>
      </c>
      <c r="B80" t="s">
        <v>6419</v>
      </c>
      <c r="D80" t="s">
        <v>6420</v>
      </c>
      <c r="E80" t="s">
        <v>6418</v>
      </c>
      <c r="F80" t="s">
        <v>1369</v>
      </c>
      <c r="G80" t="s">
        <v>4203</v>
      </c>
      <c r="H80" t="s">
        <v>6421</v>
      </c>
      <c r="I80" t="s">
        <v>6422</v>
      </c>
      <c r="J80" t="s">
        <v>1449</v>
      </c>
      <c r="K80" t="str" cm="1">
        <f t="array" ref="K8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0" t="str">
        <f>_xlfn.TEXTBEFORE(Punjabi_song[[#This Row],[Title]],{":","(","-","#","|"})</f>
        <v xml:space="preserve">Magic Love </v>
      </c>
      <c r="M80" t="e">
        <f>_xlfn.TEXTBEFORE(_xlfn.TEXTAFTER(Punjabi_song[[#This Row],[description]],{"Singer:","Artist:","Singer &amp; Lyrics:","Singer/Lyrics:","Singer","Singer :","Singer :-"}),CHAR(10))</f>
        <v>#N/A</v>
      </c>
      <c r="N80" t="str" cm="1">
        <f t="array" ref="N8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0" t="e">
        <f>_xlfn.TEXTBEFORE(_xlfn.TEXTAFTER(Punjabi_song[[#This Row],[description]],"Composer:"),CHAR(10))</f>
        <v>#N/A</v>
      </c>
      <c r="P80" t="e">
        <f>_xlfn.TEXTBEFORE(_xlfn.TEXTAFTER(Punjabi_song[[#This Row],[description]],CHAR(10)&amp;"Music :"),CHAR(10))</f>
        <v>#N/A</v>
      </c>
      <c r="Q80" t="e">
        <f>_xlfn.TEXTBEFORE(_xlfn.TEXTAFTER(Punjabi_song[[#This Row],[description]],CHAR(10)&amp;"Video:"),CHAR(10))</f>
        <v>#N/A</v>
      </c>
      <c r="R80" s="1" t="e">
        <f>HYPERLINK(_xlfn.TEXTBEFORE(_xlfn.TEXTAFTER(Punjabi_song[[#This Row],[description]],"YT Music:"),CHAR(10)))</f>
        <v>#N/A</v>
      </c>
      <c r="S80" s="1" t="e">
        <f>HYPERLINK(_xlfn.TEXTBEFORE(_xlfn.TEXTAFTER(Punjabi_song[[#This Row],[description]],"Spotify:"),CHAR(10)))</f>
        <v>#N/A</v>
      </c>
      <c r="T80" s="1" t="e">
        <f>HYPERLINK(_xlfn.TEXTBEFORE(_xlfn.TEXTAFTER(Punjabi_song[[#This Row],[description]],"Apple Music:"),CHAR(10)))</f>
        <v>#N/A</v>
      </c>
      <c r="U80" s="1" t="e">
        <f>HYPERLINK(_xlfn.TEXTBEFORE(_xlfn.TEXTAFTER(Punjabi_song[[#This Row],[description]],"Jio Saavn:"),CHAR(10)))</f>
        <v>#N/A</v>
      </c>
      <c r="V80" s="1" t="e">
        <f>HYPERLINK(_xlfn.TEXTBEFORE(_xlfn.TEXTAFTER(Punjabi_song[[#This Row],[description]],"Instagram Reel:"),CHAR(10)))</f>
        <v>#N/A</v>
      </c>
    </row>
    <row r="81" spans="1:22" x14ac:dyDescent="0.3">
      <c r="A81" t="s">
        <v>6006</v>
      </c>
      <c r="B81" t="s">
        <v>6424</v>
      </c>
      <c r="D81" t="s">
        <v>6425</v>
      </c>
      <c r="E81" t="s">
        <v>6423</v>
      </c>
      <c r="F81" t="s">
        <v>1369</v>
      </c>
      <c r="G81" t="s">
        <v>4203</v>
      </c>
      <c r="H81" t="s">
        <v>6426</v>
      </c>
      <c r="I81" t="s">
        <v>6248</v>
      </c>
      <c r="J81" t="s">
        <v>1449</v>
      </c>
      <c r="K81" t="str" cm="1">
        <f t="array" ref="K8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1" t="str">
        <f>_xlfn.TEXTBEFORE(Punjabi_song[[#This Row],[Title]],{":","(","-","#","|"})</f>
        <v xml:space="preserve">Magic Love </v>
      </c>
      <c r="M81" t="e">
        <f>_xlfn.TEXTBEFORE(_xlfn.TEXTAFTER(Punjabi_song[[#This Row],[description]],{"Singer:","Artist:","Singer &amp; Lyrics:","Singer/Lyrics:","Singer","Singer :","Singer :-"}),CHAR(10))</f>
        <v>#N/A</v>
      </c>
      <c r="N81" t="str" cm="1">
        <f t="array" ref="N8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1" t="e">
        <f>_xlfn.TEXTBEFORE(_xlfn.TEXTAFTER(Punjabi_song[[#This Row],[description]],"Composer:"),CHAR(10))</f>
        <v>#N/A</v>
      </c>
      <c r="P81" t="e">
        <f>_xlfn.TEXTBEFORE(_xlfn.TEXTAFTER(Punjabi_song[[#This Row],[description]],CHAR(10)&amp;"Music :"),CHAR(10))</f>
        <v>#N/A</v>
      </c>
      <c r="Q81" t="e">
        <f>_xlfn.TEXTBEFORE(_xlfn.TEXTAFTER(Punjabi_song[[#This Row],[description]],CHAR(10)&amp;"Video:"),CHAR(10))</f>
        <v>#N/A</v>
      </c>
      <c r="R81" s="1" t="e">
        <f>HYPERLINK(_xlfn.TEXTBEFORE(_xlfn.TEXTAFTER(Punjabi_song[[#This Row],[description]],"YT Music:"),CHAR(10)))</f>
        <v>#N/A</v>
      </c>
      <c r="S81" s="1" t="e">
        <f>HYPERLINK(_xlfn.TEXTBEFORE(_xlfn.TEXTAFTER(Punjabi_song[[#This Row],[description]],"Spotify:"),CHAR(10)))</f>
        <v>#N/A</v>
      </c>
      <c r="T81" s="1" t="e">
        <f>HYPERLINK(_xlfn.TEXTBEFORE(_xlfn.TEXTAFTER(Punjabi_song[[#This Row],[description]],"Apple Music:"),CHAR(10)))</f>
        <v>#N/A</v>
      </c>
      <c r="U81" s="1" t="e">
        <f>HYPERLINK(_xlfn.TEXTBEFORE(_xlfn.TEXTAFTER(Punjabi_song[[#This Row],[description]],"Jio Saavn:"),CHAR(10)))</f>
        <v>#N/A</v>
      </c>
      <c r="V81" s="1" t="e">
        <f>HYPERLINK(_xlfn.TEXTBEFORE(_xlfn.TEXTAFTER(Punjabi_song[[#This Row],[description]],"Instagram Reel:"),CHAR(10)))</f>
        <v>#N/A</v>
      </c>
    </row>
    <row r="82" spans="1:22" x14ac:dyDescent="0.3">
      <c r="A82" t="s">
        <v>6006</v>
      </c>
      <c r="B82" t="s">
        <v>6427</v>
      </c>
      <c r="D82" t="s">
        <v>6428</v>
      </c>
      <c r="E82" t="s">
        <v>6403</v>
      </c>
      <c r="F82" t="s">
        <v>1369</v>
      </c>
      <c r="G82" t="s">
        <v>3647</v>
      </c>
      <c r="H82" t="s">
        <v>6429</v>
      </c>
      <c r="I82" t="s">
        <v>6430</v>
      </c>
      <c r="J82" t="s">
        <v>6177</v>
      </c>
      <c r="K82" t="str" cm="1">
        <f t="array" ref="K8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2" t="str">
        <f>_xlfn.TEXTBEFORE(Punjabi_song[[#This Row],[Title]],{":","(","-","#","|"})</f>
        <v xml:space="preserve">Sharab Wargi </v>
      </c>
      <c r="M82" t="e">
        <f>_xlfn.TEXTBEFORE(_xlfn.TEXTAFTER(Punjabi_song[[#This Row],[description]],{"Singer:","Artist:","Singer &amp; Lyrics:","Singer/Lyrics:","Singer","Singer :","Singer :-"}),CHAR(10))</f>
        <v>#N/A</v>
      </c>
      <c r="N82" t="str" cm="1">
        <f t="array" ref="N8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2" t="e">
        <f>_xlfn.TEXTBEFORE(_xlfn.TEXTAFTER(Punjabi_song[[#This Row],[description]],"Composer:"),CHAR(10))</f>
        <v>#N/A</v>
      </c>
      <c r="P82" t="e">
        <f>_xlfn.TEXTBEFORE(_xlfn.TEXTAFTER(Punjabi_song[[#This Row],[description]],CHAR(10)&amp;"Music :"),CHAR(10))</f>
        <v>#N/A</v>
      </c>
      <c r="Q82" t="e">
        <f>_xlfn.TEXTBEFORE(_xlfn.TEXTAFTER(Punjabi_song[[#This Row],[description]],CHAR(10)&amp;"Video:"),CHAR(10))</f>
        <v>#N/A</v>
      </c>
      <c r="R82" s="1" t="e">
        <f>HYPERLINK(_xlfn.TEXTBEFORE(_xlfn.TEXTAFTER(Punjabi_song[[#This Row],[description]],"YT Music:"),CHAR(10)))</f>
        <v>#N/A</v>
      </c>
      <c r="S82" s="1" t="e">
        <f>HYPERLINK(_xlfn.TEXTBEFORE(_xlfn.TEXTAFTER(Punjabi_song[[#This Row],[description]],"Spotify:"),CHAR(10)))</f>
        <v>#N/A</v>
      </c>
      <c r="T82" s="1" t="e">
        <f>HYPERLINK(_xlfn.TEXTBEFORE(_xlfn.TEXTAFTER(Punjabi_song[[#This Row],[description]],"Apple Music:"),CHAR(10)))</f>
        <v>#N/A</v>
      </c>
      <c r="U82" s="1" t="e">
        <f>HYPERLINK(_xlfn.TEXTBEFORE(_xlfn.TEXTAFTER(Punjabi_song[[#This Row],[description]],"Jio Saavn:"),CHAR(10)))</f>
        <v>#N/A</v>
      </c>
      <c r="V82" s="1" t="e">
        <f>HYPERLINK(_xlfn.TEXTBEFORE(_xlfn.TEXTAFTER(Punjabi_song[[#This Row],[description]],"Instagram Reel:"),CHAR(10)))</f>
        <v>#N/A</v>
      </c>
    </row>
    <row r="83" spans="1:22" x14ac:dyDescent="0.3">
      <c r="A83" t="s">
        <v>6006</v>
      </c>
      <c r="B83" t="s">
        <v>6432</v>
      </c>
      <c r="D83" t="s">
        <v>6433</v>
      </c>
      <c r="E83" t="s">
        <v>6431</v>
      </c>
      <c r="F83" t="s">
        <v>1369</v>
      </c>
      <c r="G83" t="s">
        <v>6434</v>
      </c>
      <c r="H83" t="s">
        <v>6435</v>
      </c>
      <c r="I83" t="s">
        <v>6436</v>
      </c>
      <c r="J83" t="s">
        <v>6046</v>
      </c>
      <c r="K83" t="str" cm="1">
        <f t="array" ref="K8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3" t="str">
        <f>_xlfn.TEXTBEFORE(Punjabi_song[[#This Row],[Title]],{":","(","-","#","|"})</f>
        <v xml:space="preserve">Sharab Wargi </v>
      </c>
      <c r="M83" t="e">
        <f>_xlfn.TEXTBEFORE(_xlfn.TEXTAFTER(Punjabi_song[[#This Row],[description]],{"Singer:","Artist:","Singer &amp; Lyrics:","Singer/Lyrics:","Singer","Singer :","Singer :-"}),CHAR(10))</f>
        <v>#N/A</v>
      </c>
      <c r="N83" t="str" cm="1">
        <f t="array" ref="N8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3" t="e">
        <f>_xlfn.TEXTBEFORE(_xlfn.TEXTAFTER(Punjabi_song[[#This Row],[description]],"Composer:"),CHAR(10))</f>
        <v>#N/A</v>
      </c>
      <c r="P83" t="e">
        <f>_xlfn.TEXTBEFORE(_xlfn.TEXTAFTER(Punjabi_song[[#This Row],[description]],CHAR(10)&amp;"Music :"),CHAR(10))</f>
        <v>#N/A</v>
      </c>
      <c r="Q83" t="e">
        <f>_xlfn.TEXTBEFORE(_xlfn.TEXTAFTER(Punjabi_song[[#This Row],[description]],CHAR(10)&amp;"Video:"),CHAR(10))</f>
        <v>#N/A</v>
      </c>
      <c r="R83" s="1" t="e">
        <f>HYPERLINK(_xlfn.TEXTBEFORE(_xlfn.TEXTAFTER(Punjabi_song[[#This Row],[description]],"YT Music:"),CHAR(10)))</f>
        <v>#N/A</v>
      </c>
      <c r="S83" s="1" t="e">
        <f>HYPERLINK(_xlfn.TEXTBEFORE(_xlfn.TEXTAFTER(Punjabi_song[[#This Row],[description]],"Spotify:"),CHAR(10)))</f>
        <v>#N/A</v>
      </c>
      <c r="T83" s="1" t="e">
        <f>HYPERLINK(_xlfn.TEXTBEFORE(_xlfn.TEXTAFTER(Punjabi_song[[#This Row],[description]],"Apple Music:"),CHAR(10)))</f>
        <v>#N/A</v>
      </c>
      <c r="U83" s="1" t="e">
        <f>HYPERLINK(_xlfn.TEXTBEFORE(_xlfn.TEXTAFTER(Punjabi_song[[#This Row],[description]],"Jio Saavn:"),CHAR(10)))</f>
        <v>#N/A</v>
      </c>
      <c r="V83" s="1" t="e">
        <f>HYPERLINK(_xlfn.TEXTBEFORE(_xlfn.TEXTAFTER(Punjabi_song[[#This Row],[description]],"Instagram Reel:"),CHAR(10)))</f>
        <v>#N/A</v>
      </c>
    </row>
    <row r="84" spans="1:22" x14ac:dyDescent="0.3">
      <c r="A84" t="s">
        <v>6006</v>
      </c>
      <c r="B84" t="s">
        <v>6438</v>
      </c>
      <c r="D84" t="s">
        <v>6439</v>
      </c>
      <c r="E84" t="s">
        <v>6437</v>
      </c>
      <c r="F84" t="s">
        <v>1369</v>
      </c>
      <c r="G84" t="s">
        <v>3647</v>
      </c>
      <c r="H84" t="s">
        <v>6440</v>
      </c>
      <c r="I84" t="s">
        <v>6441</v>
      </c>
      <c r="J84" t="s">
        <v>6442</v>
      </c>
      <c r="K84" t="str" cm="1">
        <f t="array" ref="K8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4" t="str">
        <f>_xlfn.TEXTBEFORE(Punjabi_song[[#This Row],[Title]],{":","(","-","#","|"})</f>
        <v xml:space="preserve">Sharab Wargi </v>
      </c>
      <c r="M84" t="e">
        <f>_xlfn.TEXTBEFORE(_xlfn.TEXTAFTER(Punjabi_song[[#This Row],[description]],{"Singer:","Artist:","Singer &amp; Lyrics:","Singer/Lyrics:","Singer","Singer :","Singer :-"}),CHAR(10))</f>
        <v>#N/A</v>
      </c>
      <c r="N84" t="str" cm="1">
        <f t="array" ref="N8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4" t="e">
        <f>_xlfn.TEXTBEFORE(_xlfn.TEXTAFTER(Punjabi_song[[#This Row],[description]],"Composer:"),CHAR(10))</f>
        <v>#N/A</v>
      </c>
      <c r="P84" t="e">
        <f>_xlfn.TEXTBEFORE(_xlfn.TEXTAFTER(Punjabi_song[[#This Row],[description]],CHAR(10)&amp;"Music :"),CHAR(10))</f>
        <v>#N/A</v>
      </c>
      <c r="Q84" t="e">
        <f>_xlfn.TEXTBEFORE(_xlfn.TEXTAFTER(Punjabi_song[[#This Row],[description]],CHAR(10)&amp;"Video:"),CHAR(10))</f>
        <v>#N/A</v>
      </c>
      <c r="R84" s="1" t="e">
        <f>HYPERLINK(_xlfn.TEXTBEFORE(_xlfn.TEXTAFTER(Punjabi_song[[#This Row],[description]],"YT Music:"),CHAR(10)))</f>
        <v>#N/A</v>
      </c>
      <c r="S84" s="1" t="e">
        <f>HYPERLINK(_xlfn.TEXTBEFORE(_xlfn.TEXTAFTER(Punjabi_song[[#This Row],[description]],"Spotify:"),CHAR(10)))</f>
        <v>#N/A</v>
      </c>
      <c r="T84" s="1" t="e">
        <f>HYPERLINK(_xlfn.TEXTBEFORE(_xlfn.TEXTAFTER(Punjabi_song[[#This Row],[description]],"Apple Music:"),CHAR(10)))</f>
        <v>#N/A</v>
      </c>
      <c r="U84" s="1" t="e">
        <f>HYPERLINK(_xlfn.TEXTBEFORE(_xlfn.TEXTAFTER(Punjabi_song[[#This Row],[description]],"Jio Saavn:"),CHAR(10)))</f>
        <v>#N/A</v>
      </c>
      <c r="V84" s="1" t="e">
        <f>HYPERLINK(_xlfn.TEXTBEFORE(_xlfn.TEXTAFTER(Punjabi_song[[#This Row],[description]],"Instagram Reel:"),CHAR(10)))</f>
        <v>#N/A</v>
      </c>
    </row>
    <row r="85" spans="1:22" x14ac:dyDescent="0.3">
      <c r="A85" t="s">
        <v>6006</v>
      </c>
      <c r="B85" t="s">
        <v>6444</v>
      </c>
      <c r="D85" t="s">
        <v>6445</v>
      </c>
      <c r="E85" t="s">
        <v>6443</v>
      </c>
      <c r="F85" t="s">
        <v>1369</v>
      </c>
      <c r="G85" t="s">
        <v>3953</v>
      </c>
      <c r="H85" t="s">
        <v>6446</v>
      </c>
      <c r="I85" t="s">
        <v>6447</v>
      </c>
      <c r="J85" t="s">
        <v>6192</v>
      </c>
      <c r="K85" t="str" cm="1">
        <f t="array" ref="K8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5" t="str">
        <f>_xlfn.TEXTBEFORE(Punjabi_song[[#This Row],[Title]],{":","(","-","#","|"})</f>
        <v xml:space="preserve">Sharab Wargi ✨ </v>
      </c>
      <c r="M85" t="e">
        <f>_xlfn.TEXTBEFORE(_xlfn.TEXTAFTER(Punjabi_song[[#This Row],[description]],{"Singer:","Artist:","Singer &amp; Lyrics:","Singer/Lyrics:","Singer","Singer :","Singer :-"}),CHAR(10))</f>
        <v>#N/A</v>
      </c>
      <c r="N85" t="str" cm="1">
        <f t="array" ref="N8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5" t="e">
        <f>_xlfn.TEXTBEFORE(_xlfn.TEXTAFTER(Punjabi_song[[#This Row],[description]],"Composer:"),CHAR(10))</f>
        <v>#N/A</v>
      </c>
      <c r="P85" t="e">
        <f>_xlfn.TEXTBEFORE(_xlfn.TEXTAFTER(Punjabi_song[[#This Row],[description]],CHAR(10)&amp;"Music :"),CHAR(10))</f>
        <v>#N/A</v>
      </c>
      <c r="Q85" t="e">
        <f>_xlfn.TEXTBEFORE(_xlfn.TEXTAFTER(Punjabi_song[[#This Row],[description]],CHAR(10)&amp;"Video:"),CHAR(10))</f>
        <v>#N/A</v>
      </c>
      <c r="R85" s="1" t="e">
        <f>HYPERLINK(_xlfn.TEXTBEFORE(_xlfn.TEXTAFTER(Punjabi_song[[#This Row],[description]],"YT Music:"),CHAR(10)))</f>
        <v>#N/A</v>
      </c>
      <c r="S85" s="1" t="e">
        <f>HYPERLINK(_xlfn.TEXTBEFORE(_xlfn.TEXTAFTER(Punjabi_song[[#This Row],[description]],"Spotify:"),CHAR(10)))</f>
        <v>#N/A</v>
      </c>
      <c r="T85" s="1" t="e">
        <f>HYPERLINK(_xlfn.TEXTBEFORE(_xlfn.TEXTAFTER(Punjabi_song[[#This Row],[description]],"Apple Music:"),CHAR(10)))</f>
        <v>#N/A</v>
      </c>
      <c r="U85" s="1" t="e">
        <f>HYPERLINK(_xlfn.TEXTBEFORE(_xlfn.TEXTAFTER(Punjabi_song[[#This Row],[description]],"Jio Saavn:"),CHAR(10)))</f>
        <v>#N/A</v>
      </c>
      <c r="V85" s="1" t="e">
        <f>HYPERLINK(_xlfn.TEXTBEFORE(_xlfn.TEXTAFTER(Punjabi_song[[#This Row],[description]],"Instagram Reel:"),CHAR(10)))</f>
        <v>#N/A</v>
      </c>
    </row>
    <row r="86" spans="1:22" x14ac:dyDescent="0.3">
      <c r="A86" t="s">
        <v>6006</v>
      </c>
      <c r="B86" t="s">
        <v>6449</v>
      </c>
      <c r="D86" t="s">
        <v>6450</v>
      </c>
      <c r="E86" t="s">
        <v>6448</v>
      </c>
      <c r="F86" t="s">
        <v>1369</v>
      </c>
      <c r="G86" t="s">
        <v>2323</v>
      </c>
      <c r="H86" t="s">
        <v>6451</v>
      </c>
      <c r="I86" t="s">
        <v>6452</v>
      </c>
      <c r="J86" t="s">
        <v>6026</v>
      </c>
      <c r="K86" t="str" cm="1">
        <f t="array" ref="K8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6" t="str">
        <f>_xlfn.TEXTBEFORE(Punjabi_song[[#This Row],[Title]],{":","(","-","#","|"})</f>
        <v xml:space="preserve">Shaddi Ni Rakane Jatt Ne Shadyai Ae </v>
      </c>
      <c r="M86" t="e">
        <f>_xlfn.TEXTBEFORE(_xlfn.TEXTAFTER(Punjabi_song[[#This Row],[description]],{"Singer:","Artist:","Singer &amp; Lyrics:","Singer/Lyrics:","Singer","Singer :","Singer :-"}),CHAR(10))</f>
        <v>#N/A</v>
      </c>
      <c r="N86" t="str" cm="1">
        <f t="array" ref="N8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6" t="e">
        <f>_xlfn.TEXTBEFORE(_xlfn.TEXTAFTER(Punjabi_song[[#This Row],[description]],"Composer:"),CHAR(10))</f>
        <v>#N/A</v>
      </c>
      <c r="P86" t="e">
        <f>_xlfn.TEXTBEFORE(_xlfn.TEXTAFTER(Punjabi_song[[#This Row],[description]],CHAR(10)&amp;"Music :"),CHAR(10))</f>
        <v>#N/A</v>
      </c>
      <c r="Q86" t="e">
        <f>_xlfn.TEXTBEFORE(_xlfn.TEXTAFTER(Punjabi_song[[#This Row],[description]],CHAR(10)&amp;"Video:"),CHAR(10))</f>
        <v>#N/A</v>
      </c>
      <c r="R86" s="1" t="e">
        <f>HYPERLINK(_xlfn.TEXTBEFORE(_xlfn.TEXTAFTER(Punjabi_song[[#This Row],[description]],"YT Music:"),CHAR(10)))</f>
        <v>#N/A</v>
      </c>
      <c r="S86" s="1" t="e">
        <f>HYPERLINK(_xlfn.TEXTBEFORE(_xlfn.TEXTAFTER(Punjabi_song[[#This Row],[description]],"Spotify:"),CHAR(10)))</f>
        <v>#N/A</v>
      </c>
      <c r="T86" s="1" t="e">
        <f>HYPERLINK(_xlfn.TEXTBEFORE(_xlfn.TEXTAFTER(Punjabi_song[[#This Row],[description]],"Apple Music:"),CHAR(10)))</f>
        <v>#N/A</v>
      </c>
      <c r="U86" s="1" t="e">
        <f>HYPERLINK(_xlfn.TEXTBEFORE(_xlfn.TEXTAFTER(Punjabi_song[[#This Row],[description]],"Jio Saavn:"),CHAR(10)))</f>
        <v>#N/A</v>
      </c>
      <c r="V86" s="1" t="e">
        <f>HYPERLINK(_xlfn.TEXTBEFORE(_xlfn.TEXTAFTER(Punjabi_song[[#This Row],[description]],"Instagram Reel:"),CHAR(10)))</f>
        <v>#N/A</v>
      </c>
    </row>
    <row r="87" spans="1:22" x14ac:dyDescent="0.3">
      <c r="A87" t="s">
        <v>6006</v>
      </c>
      <c r="B87" t="s">
        <v>6454</v>
      </c>
      <c r="D87" t="s">
        <v>6455</v>
      </c>
      <c r="E87" t="s">
        <v>6453</v>
      </c>
      <c r="F87" t="s">
        <v>1369</v>
      </c>
      <c r="G87" t="s">
        <v>570</v>
      </c>
      <c r="H87" t="s">
        <v>6456</v>
      </c>
      <c r="I87" t="s">
        <v>6457</v>
      </c>
      <c r="J87" t="s">
        <v>6026</v>
      </c>
      <c r="K87" t="str" cm="1">
        <f t="array" ref="K8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7" t="str">
        <f>_xlfn.TEXTBEFORE(Punjabi_song[[#This Row],[Title]],{":","(","-","#","|"})</f>
        <v xml:space="preserve">Badmashi </v>
      </c>
      <c r="M87" t="e">
        <f>_xlfn.TEXTBEFORE(_xlfn.TEXTAFTER(Punjabi_song[[#This Row],[description]],{"Singer:","Artist:","Singer &amp; Lyrics:","Singer/Lyrics:","Singer","Singer :","Singer :-"}),CHAR(10))</f>
        <v>#N/A</v>
      </c>
      <c r="N87" t="str" cm="1">
        <f t="array" ref="N8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7" t="e">
        <f>_xlfn.TEXTBEFORE(_xlfn.TEXTAFTER(Punjabi_song[[#This Row],[description]],"Composer:"),CHAR(10))</f>
        <v>#N/A</v>
      </c>
      <c r="P87" t="e">
        <f>_xlfn.TEXTBEFORE(_xlfn.TEXTAFTER(Punjabi_song[[#This Row],[description]],CHAR(10)&amp;"Music :"),CHAR(10))</f>
        <v>#N/A</v>
      </c>
      <c r="Q87" t="e">
        <f>_xlfn.TEXTBEFORE(_xlfn.TEXTAFTER(Punjabi_song[[#This Row],[description]],CHAR(10)&amp;"Video:"),CHAR(10))</f>
        <v>#N/A</v>
      </c>
      <c r="R87" s="1" t="e">
        <f>HYPERLINK(_xlfn.TEXTBEFORE(_xlfn.TEXTAFTER(Punjabi_song[[#This Row],[description]],"YT Music:"),CHAR(10)))</f>
        <v>#N/A</v>
      </c>
      <c r="S87" s="1" t="e">
        <f>HYPERLINK(_xlfn.TEXTBEFORE(_xlfn.TEXTAFTER(Punjabi_song[[#This Row],[description]],"Spotify:"),CHAR(10)))</f>
        <v>#N/A</v>
      </c>
      <c r="T87" s="1" t="e">
        <f>HYPERLINK(_xlfn.TEXTBEFORE(_xlfn.TEXTAFTER(Punjabi_song[[#This Row],[description]],"Apple Music:"),CHAR(10)))</f>
        <v>#N/A</v>
      </c>
      <c r="U87" s="1" t="e">
        <f>HYPERLINK(_xlfn.TEXTBEFORE(_xlfn.TEXTAFTER(Punjabi_song[[#This Row],[description]],"Jio Saavn:"),CHAR(10)))</f>
        <v>#N/A</v>
      </c>
      <c r="V87" s="1" t="e">
        <f>HYPERLINK(_xlfn.TEXTBEFORE(_xlfn.TEXTAFTER(Punjabi_song[[#This Row],[description]],"Instagram Reel:"),CHAR(10)))</f>
        <v>#N/A</v>
      </c>
    </row>
    <row r="88" spans="1:22" x14ac:dyDescent="0.3">
      <c r="A88" t="s">
        <v>6006</v>
      </c>
      <c r="B88" t="s">
        <v>6459</v>
      </c>
      <c r="D88" t="s">
        <v>6460</v>
      </c>
      <c r="E88" t="s">
        <v>6458</v>
      </c>
      <c r="F88" t="s">
        <v>1369</v>
      </c>
      <c r="G88" t="s">
        <v>570</v>
      </c>
      <c r="H88" t="s">
        <v>6461</v>
      </c>
      <c r="I88" t="s">
        <v>6462</v>
      </c>
      <c r="J88" t="s">
        <v>6422</v>
      </c>
      <c r="K88" t="str" cm="1">
        <f t="array" ref="K8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88" t="str">
        <f>_xlfn.TEXTBEFORE(Punjabi_song[[#This Row],[Title]],{":","(","-","#","|"})</f>
        <v/>
      </c>
      <c r="M88" t="e">
        <f>_xlfn.TEXTBEFORE(_xlfn.TEXTAFTER(Punjabi_song[[#This Row],[description]],{"Singer:","Artist:","Singer &amp; Lyrics:","Singer/Lyrics:","Singer","Singer :","Singer :-"}),CHAR(10))</f>
        <v>#N/A</v>
      </c>
      <c r="N88" t="str" cm="1">
        <f t="array" ref="N8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88" t="e">
        <f>_xlfn.TEXTBEFORE(_xlfn.TEXTAFTER(Punjabi_song[[#This Row],[description]],"Composer:"),CHAR(10))</f>
        <v>#N/A</v>
      </c>
      <c r="P88" t="e">
        <f>_xlfn.TEXTBEFORE(_xlfn.TEXTAFTER(Punjabi_song[[#This Row],[description]],CHAR(10)&amp;"Music :"),CHAR(10))</f>
        <v>#N/A</v>
      </c>
      <c r="Q88" t="e">
        <f>_xlfn.TEXTBEFORE(_xlfn.TEXTAFTER(Punjabi_song[[#This Row],[description]],CHAR(10)&amp;"Video:"),CHAR(10))</f>
        <v>#N/A</v>
      </c>
      <c r="R88" s="1" t="e">
        <f>HYPERLINK(_xlfn.TEXTBEFORE(_xlfn.TEXTAFTER(Punjabi_song[[#This Row],[description]],"YT Music:"),CHAR(10)))</f>
        <v>#N/A</v>
      </c>
      <c r="S88" s="1" t="e">
        <f>HYPERLINK(_xlfn.TEXTBEFORE(_xlfn.TEXTAFTER(Punjabi_song[[#This Row],[description]],"Spotify:"),CHAR(10)))</f>
        <v>#N/A</v>
      </c>
      <c r="T88" s="1" t="e">
        <f>HYPERLINK(_xlfn.TEXTBEFORE(_xlfn.TEXTAFTER(Punjabi_song[[#This Row],[description]],"Apple Music:"),CHAR(10)))</f>
        <v>#N/A</v>
      </c>
      <c r="U88" s="1" t="e">
        <f>HYPERLINK(_xlfn.TEXTBEFORE(_xlfn.TEXTAFTER(Punjabi_song[[#This Row],[description]],"Jio Saavn:"),CHAR(10)))</f>
        <v>#N/A</v>
      </c>
      <c r="V88" s="1" t="e">
        <f>HYPERLINK(_xlfn.TEXTBEFORE(_xlfn.TEXTAFTER(Punjabi_song[[#This Row],[description]],"Instagram Reel:"),CHAR(10)))</f>
        <v>#N/A</v>
      </c>
    </row>
    <row r="89" spans="1:22" x14ac:dyDescent="0.3">
      <c r="A89" t="s">
        <v>6006</v>
      </c>
      <c r="B89" t="s">
        <v>6464</v>
      </c>
      <c r="C89" t="s">
        <v>6465</v>
      </c>
      <c r="D89" t="s">
        <v>6466</v>
      </c>
      <c r="E89" t="s">
        <v>6463</v>
      </c>
      <c r="F89" t="s">
        <v>1369</v>
      </c>
      <c r="G89" t="s">
        <v>6467</v>
      </c>
      <c r="H89" t="s">
        <v>6468</v>
      </c>
      <c r="I89" t="s">
        <v>1967</v>
      </c>
      <c r="J89" t="s">
        <v>6442</v>
      </c>
      <c r="K89" t="str" cm="1">
        <f t="array" ref="K8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89" t="str">
        <f>_xlfn.TEXTBEFORE(Punjabi_song[[#This Row],[Title]],{":","(","-","#","|"})</f>
        <v>BADMASHI</v>
      </c>
      <c r="M89" t="str">
        <f>_xlfn.TEXTBEFORE(_xlfn.TEXTAFTER(Punjabi_song[[#This Row],[description]],{"Singer:","Artist:","Singer &amp; Lyrics:","Singer/Lyrics:","Singer","Singer :","Singer :-"}),CHAR(10))</f>
        <v xml:space="preserve"> Lehmber Hussainpuri, Deep Jandu</v>
      </c>
      <c r="N89" t="str" cm="1">
        <f t="array" ref="N8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89" t="e">
        <f>_xlfn.TEXTBEFORE(_xlfn.TEXTAFTER(Punjabi_song[[#This Row],[description]],"Composer:"),CHAR(10))</f>
        <v>#N/A</v>
      </c>
      <c r="P89" t="e">
        <f>_xlfn.TEXTBEFORE(_xlfn.TEXTAFTER(Punjabi_song[[#This Row],[description]],CHAR(10)&amp;"Music :"),CHAR(10))</f>
        <v>#N/A</v>
      </c>
      <c r="Q89" t="str">
        <f>_xlfn.TEXTBEFORE(_xlfn.TEXTAFTER(Punjabi_song[[#This Row],[description]],CHAR(10)&amp;"Video:"),CHAR(10))</f>
        <v xml:space="preserve"> Satti Dhillon</v>
      </c>
      <c r="R89" s="1" t="str">
        <f>HYPERLINK(_xlfn.TEXTBEFORE(_xlfn.TEXTAFTER(Punjabi_song[[#This Row],[description]],"YT Music:"),CHAR(10)))</f>
        <v xml:space="preserve"> https://music.youtube.com/playlist?list=OLAK5uy_k88qJbPhzABPc83tbSi8qwRIj2vSRRbR4&amp;si=M1xeW22crAIqPxaI</v>
      </c>
      <c r="S89" s="1" t="str">
        <f>HYPERLINK(_xlfn.TEXTBEFORE(_xlfn.TEXTAFTER(Punjabi_song[[#This Row],[description]],"Spotify:"),CHAR(10)))</f>
        <v xml:space="preserve"> https://open.spotify.com/album/2fC4CqKEzXGyaYCTI4A8Ng</v>
      </c>
      <c r="T89" s="1" t="str">
        <f>HYPERLINK(_xlfn.TEXTBEFORE(_xlfn.TEXTAFTER(Punjabi_song[[#This Row],[description]],"Apple Music:"),CHAR(10)))</f>
        <v xml:space="preserve"> https://music.apple.com/us/album/legends/1853045105</v>
      </c>
      <c r="U89" s="1" t="str">
        <f>HYPERLINK(_xlfn.TEXTBEFORE(_xlfn.TEXTAFTER(Punjabi_song[[#This Row],[description]],"Jio Saavn:"),CHAR(10)))</f>
        <v xml:space="preserve"> https://www.jiosaavn.com/album/legends/XDaNK0A2FFA_</v>
      </c>
      <c r="V89" s="1" t="str">
        <f>HYPERLINK(_xlfn.TEXTBEFORE(_xlfn.TEXTAFTER(Punjabi_song[[#This Row],[description]],"Instagram Reel:"),CHAR(10)))</f>
        <v xml:space="preserve"> https://www.instagram.com/reels/audio/1583439669736919</v>
      </c>
    </row>
    <row r="90" spans="1:22" x14ac:dyDescent="0.3">
      <c r="A90" t="s">
        <v>6006</v>
      </c>
      <c r="B90" t="s">
        <v>6470</v>
      </c>
      <c r="C90" t="s">
        <v>6471</v>
      </c>
      <c r="D90" t="s">
        <v>6472</v>
      </c>
      <c r="E90" t="s">
        <v>6469</v>
      </c>
      <c r="F90" t="s">
        <v>1369</v>
      </c>
      <c r="G90" t="s">
        <v>2686</v>
      </c>
      <c r="H90" t="s">
        <v>6473</v>
      </c>
      <c r="I90" t="s">
        <v>5952</v>
      </c>
      <c r="J90" t="s">
        <v>6046</v>
      </c>
      <c r="K90" t="str" cm="1">
        <f t="array" ref="K9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90" t="str">
        <f>_xlfn.TEXTBEFORE(Punjabi_song[[#This Row],[Title]],{":","(","-","#","|"})</f>
        <v xml:space="preserve">Dalle </v>
      </c>
      <c r="M90" t="str">
        <f>_xlfn.TEXTBEFORE(_xlfn.TEXTAFTER(Punjabi_song[[#This Row],[description]],{"Singer:","Artist:","Singer &amp; Lyrics:","Singer/Lyrics:","Singer","Singer :","Singer :-"}),CHAR(10))</f>
        <v xml:space="preserve"> Lehmber Hussainpuri, Deep Jandu</v>
      </c>
      <c r="N90" t="str" cm="1">
        <f t="array" ref="N9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90" t="e">
        <f>_xlfn.TEXTBEFORE(_xlfn.TEXTAFTER(Punjabi_song[[#This Row],[description]],"Composer:"),CHAR(10))</f>
        <v>#N/A</v>
      </c>
      <c r="P90" t="e">
        <f>_xlfn.TEXTBEFORE(_xlfn.TEXTAFTER(Punjabi_song[[#This Row],[description]],CHAR(10)&amp;"Music :"),CHAR(10))</f>
        <v>#N/A</v>
      </c>
      <c r="Q90" t="str">
        <f>_xlfn.TEXTBEFORE(_xlfn.TEXTAFTER(Punjabi_song[[#This Row],[description]],CHAR(10)&amp;"Video:"),CHAR(10))</f>
        <v xml:space="preserve"> Satti Dhillon</v>
      </c>
      <c r="R90" s="1" t="str">
        <f>HYPERLINK(_xlfn.TEXTBEFORE(_xlfn.TEXTAFTER(Punjabi_song[[#This Row],[description]],"YT Music:"),CHAR(10)))</f>
        <v xml:space="preserve"> https://music.youtube.com/playlist?list=OLAK5uy_k88qJbPhzABPc83tbSi8qwRIj2vSRRbR4&amp;si=M1xeW22crAIqPxaI</v>
      </c>
      <c r="S90" s="1" t="str">
        <f>HYPERLINK(_xlfn.TEXTBEFORE(_xlfn.TEXTAFTER(Punjabi_song[[#This Row],[description]],"Spotify:"),CHAR(10)))</f>
        <v xml:space="preserve"> https://open.spotify.com/album/2fC4CqKEzXGyaYCTI4A8Ng</v>
      </c>
      <c r="T90" s="1" t="str">
        <f>HYPERLINK(_xlfn.TEXTBEFORE(_xlfn.TEXTAFTER(Punjabi_song[[#This Row],[description]],"Apple Music:"),CHAR(10)))</f>
        <v xml:space="preserve"> https://music.apple.com/us/album/legends/1853045105</v>
      </c>
      <c r="U90" s="1" t="str">
        <f>HYPERLINK(_xlfn.TEXTBEFORE(_xlfn.TEXTAFTER(Punjabi_song[[#This Row],[description]],"Jio Saavn:"),CHAR(10)))</f>
        <v xml:space="preserve"> https://www.jiosaavn.com/album/legends/XDaNK0A2FFA_</v>
      </c>
      <c r="V90" s="1" t="str">
        <f>HYPERLINK(_xlfn.TEXTBEFORE(_xlfn.TEXTAFTER(Punjabi_song[[#This Row],[description]],"Instagram Reel:"),CHAR(10)))</f>
        <v xml:space="preserve"> https://www.instagram.com/reels/audio/1583439669736919</v>
      </c>
    </row>
    <row r="91" spans="1:22" x14ac:dyDescent="0.3">
      <c r="A91" t="s">
        <v>6006</v>
      </c>
      <c r="B91" t="s">
        <v>6475</v>
      </c>
      <c r="C91" t="s">
        <v>6476</v>
      </c>
      <c r="D91" t="s">
        <v>6477</v>
      </c>
      <c r="E91" t="s">
        <v>6474</v>
      </c>
      <c r="F91" t="s">
        <v>1369</v>
      </c>
      <c r="G91" t="s">
        <v>6478</v>
      </c>
      <c r="H91" t="s">
        <v>6479</v>
      </c>
      <c r="I91" t="s">
        <v>6480</v>
      </c>
      <c r="J91" t="s">
        <v>6481</v>
      </c>
      <c r="K91" t="str" cm="1">
        <f t="array" ref="K9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91" t="str">
        <f>_xlfn.TEXTBEFORE(Punjabi_song[[#This Row],[Title]],{":","(","-","#","|"})</f>
        <v xml:space="preserve">OLD SKOOL </v>
      </c>
      <c r="M91" t="str">
        <f>_xlfn.TEXTBEFORE(_xlfn.TEXTAFTER(Punjabi_song[[#This Row],[description]],{"Singer:","Artist:","Singer &amp; Lyrics:","Singer/Lyrics:","Singer","Singer :","Singer :-"}),CHAR(10))</f>
        <v xml:space="preserve"> Nishawn Bhullar</v>
      </c>
      <c r="N91" t="str" cm="1">
        <f t="array" ref="N9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Aman Sumal</v>
      </c>
      <c r="O91" t="e">
        <f>_xlfn.TEXTBEFORE(_xlfn.TEXTAFTER(Punjabi_song[[#This Row],[description]],"Composer:"),CHAR(10))</f>
        <v>#N/A</v>
      </c>
      <c r="P91" t="e">
        <f>_xlfn.TEXTBEFORE(_xlfn.TEXTAFTER(Punjabi_song[[#This Row],[description]],CHAR(10)&amp;"Music :"),CHAR(10))</f>
        <v>#N/A</v>
      </c>
      <c r="Q91" t="e">
        <f>_xlfn.TEXTBEFORE(_xlfn.TEXTAFTER(Punjabi_song[[#This Row],[description]],CHAR(10)&amp;"Video:"),CHAR(10))</f>
        <v>#N/A</v>
      </c>
      <c r="R91" s="1" t="str">
        <f>HYPERLINK(_xlfn.TEXTBEFORE(_xlfn.TEXTAFTER(Punjabi_song[[#This Row],[description]],"YT Music:"),CHAR(10)))</f>
        <v xml:space="preserve"> https://music.youtube.com/playlist?list=OLAK5uy_nM04wEJenFRRd1BE_TupkQhxISRJDSqRM&amp;si=DCjhs0vQnCdeaHUs</v>
      </c>
      <c r="S91" s="1" t="str">
        <f>HYPERLINK(_xlfn.TEXTBEFORE(_xlfn.TEXTAFTER(Punjabi_song[[#This Row],[description]],"Spotify:"),CHAR(10)))</f>
        <v xml:space="preserve"> https://open.spotify.com/album/1zPjEwFVi4iviTUW7OgYad</v>
      </c>
      <c r="T91" s="1" t="str">
        <f>HYPERLINK(_xlfn.TEXTBEFORE(_xlfn.TEXTAFTER(Punjabi_song[[#This Row],[description]],"Apple Music:"),CHAR(10)))</f>
        <v xml:space="preserve"> https://music.apple.com/us/album/old-skool/1859905062</v>
      </c>
      <c r="U91" s="1" t="str">
        <f>HYPERLINK(_xlfn.TEXTBEFORE(_xlfn.TEXTAFTER(Punjabi_song[[#This Row],[description]],"Jio Saavn:"),CHAR(10)))</f>
        <v xml:space="preserve"> https://www.jiosaavn.com/album/old-skool/Ut08aRpRvj4_</v>
      </c>
      <c r="V91" s="1" t="e">
        <f>HYPERLINK(_xlfn.TEXTBEFORE(_xlfn.TEXTAFTER(Punjabi_song[[#This Row],[description]],"Instagram Reel:"),CHAR(10)))</f>
        <v>#N/A</v>
      </c>
    </row>
    <row r="92" spans="1:22" x14ac:dyDescent="0.3">
      <c r="A92" t="s">
        <v>6006</v>
      </c>
      <c r="B92" t="s">
        <v>6483</v>
      </c>
      <c r="D92" t="s">
        <v>6484</v>
      </c>
      <c r="E92" t="s">
        <v>6482</v>
      </c>
      <c r="F92" t="s">
        <v>1369</v>
      </c>
      <c r="G92" t="s">
        <v>4129</v>
      </c>
      <c r="H92" t="s">
        <v>6485</v>
      </c>
      <c r="I92" t="s">
        <v>6039</v>
      </c>
      <c r="J92" t="s">
        <v>1449</v>
      </c>
      <c r="K92" t="str" cm="1">
        <f t="array" ref="K9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2" t="str">
        <f>_xlfn.TEXTBEFORE(Punjabi_song[[#This Row],[Title]],{":","(","-","#","|"})</f>
        <v/>
      </c>
      <c r="M92" t="e">
        <f>_xlfn.TEXTBEFORE(_xlfn.TEXTAFTER(Punjabi_song[[#This Row],[description]],{"Singer:","Artist:","Singer &amp; Lyrics:","Singer/Lyrics:","Singer","Singer :","Singer :-"}),CHAR(10))</f>
        <v>#N/A</v>
      </c>
      <c r="N92" t="str" cm="1">
        <f t="array" ref="N9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2" t="e">
        <f>_xlfn.TEXTBEFORE(_xlfn.TEXTAFTER(Punjabi_song[[#This Row],[description]],"Composer:"),CHAR(10))</f>
        <v>#N/A</v>
      </c>
      <c r="P92" t="e">
        <f>_xlfn.TEXTBEFORE(_xlfn.TEXTAFTER(Punjabi_song[[#This Row],[description]],CHAR(10)&amp;"Music :"),CHAR(10))</f>
        <v>#N/A</v>
      </c>
      <c r="Q92" t="e">
        <f>_xlfn.TEXTBEFORE(_xlfn.TEXTAFTER(Punjabi_song[[#This Row],[description]],CHAR(10)&amp;"Video:"),CHAR(10))</f>
        <v>#N/A</v>
      </c>
      <c r="R92" s="1" t="e">
        <f>HYPERLINK(_xlfn.TEXTBEFORE(_xlfn.TEXTAFTER(Punjabi_song[[#This Row],[description]],"YT Music:"),CHAR(10)))</f>
        <v>#N/A</v>
      </c>
      <c r="S92" s="1" t="e">
        <f>HYPERLINK(_xlfn.TEXTBEFORE(_xlfn.TEXTAFTER(Punjabi_song[[#This Row],[description]],"Spotify:"),CHAR(10)))</f>
        <v>#N/A</v>
      </c>
      <c r="T92" s="1" t="e">
        <f>HYPERLINK(_xlfn.TEXTBEFORE(_xlfn.TEXTAFTER(Punjabi_song[[#This Row],[description]],"Apple Music:"),CHAR(10)))</f>
        <v>#N/A</v>
      </c>
      <c r="U92" s="1" t="e">
        <f>HYPERLINK(_xlfn.TEXTBEFORE(_xlfn.TEXTAFTER(Punjabi_song[[#This Row],[description]],"Jio Saavn:"),CHAR(10)))</f>
        <v>#N/A</v>
      </c>
      <c r="V92" s="1" t="e">
        <f>HYPERLINK(_xlfn.TEXTBEFORE(_xlfn.TEXTAFTER(Punjabi_song[[#This Row],[description]],"Instagram Reel:"),CHAR(10)))</f>
        <v>#N/A</v>
      </c>
    </row>
    <row r="93" spans="1:22" x14ac:dyDescent="0.3">
      <c r="A93" t="s">
        <v>6006</v>
      </c>
      <c r="B93" t="s">
        <v>6487</v>
      </c>
      <c r="C93" t="s">
        <v>6488</v>
      </c>
      <c r="D93" t="s">
        <v>6489</v>
      </c>
      <c r="E93" t="s">
        <v>6486</v>
      </c>
      <c r="F93" t="s">
        <v>1369</v>
      </c>
      <c r="G93" t="s">
        <v>578</v>
      </c>
      <c r="H93" t="s">
        <v>6490</v>
      </c>
      <c r="I93" t="s">
        <v>6491</v>
      </c>
      <c r="J93" t="s">
        <v>6492</v>
      </c>
      <c r="K93" t="str" cm="1">
        <f t="array" ref="K9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93" t="str">
        <f>_xlfn.TEXTBEFORE(Punjabi_song[[#This Row],[Title]],{":","(","-","#","|"})</f>
        <v>BADMASHI</v>
      </c>
      <c r="M93" t="str">
        <f>_xlfn.TEXTBEFORE(_xlfn.TEXTAFTER(Punjabi_song[[#This Row],[description]],{"Singer:","Artist:","Singer &amp; Lyrics:","Singer/Lyrics:","Singer","Singer :","Singer :-"}),CHAR(10))</f>
        <v xml:space="preserve"> KS Makhan, Deep Jandu</v>
      </c>
      <c r="N93" t="str" cm="1">
        <f t="array" ref="N9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93" t="str">
        <f>_xlfn.TEXTBEFORE(_xlfn.TEXTAFTER(Punjabi_song[[#This Row],[description]],"Composer:"),CHAR(10))</f>
        <v xml:space="preserve"> Deep Jandu</v>
      </c>
      <c r="P93" t="e">
        <f>_xlfn.TEXTBEFORE(_xlfn.TEXTAFTER(Punjabi_song[[#This Row],[description]],CHAR(10)&amp;"Music :"),CHAR(10))</f>
        <v>#N/A</v>
      </c>
      <c r="Q93" t="str">
        <f>_xlfn.TEXTBEFORE(_xlfn.TEXTAFTER(Punjabi_song[[#This Row],[description]],CHAR(10)&amp;"Video:"),CHAR(10))</f>
        <v xml:space="preserve"> Satti Dhillon</v>
      </c>
      <c r="R93" s="1" t="str">
        <f>HYPERLINK(_xlfn.TEXTBEFORE(_xlfn.TEXTAFTER(Punjabi_song[[#This Row],[description]],"YT Music:"),CHAR(10)))</f>
        <v xml:space="preserve"> https://music.youtube.com/playlist?list=OLAK5uy_k88qJbPhzABPc83tbSi8qwRIj2vSRRbR4&amp;si=M1xeW22crAIqPxaI</v>
      </c>
      <c r="S93" s="1" t="str">
        <f>HYPERLINK(_xlfn.TEXTBEFORE(_xlfn.TEXTAFTER(Punjabi_song[[#This Row],[description]],"Spotify:"),CHAR(10)))</f>
        <v xml:space="preserve"> https://open.spotify.com/album/2fC4CqKEzXGyaYCTI4A8Ng</v>
      </c>
      <c r="T93" s="1" t="str">
        <f>HYPERLINK(_xlfn.TEXTBEFORE(_xlfn.TEXTAFTER(Punjabi_song[[#This Row],[description]],"Apple Music:"),CHAR(10)))</f>
        <v xml:space="preserve"> https://music.apple.com/us/album/legends/1853045105</v>
      </c>
      <c r="U93" s="1" t="str">
        <f>HYPERLINK(_xlfn.TEXTBEFORE(_xlfn.TEXTAFTER(Punjabi_song[[#This Row],[description]],"Jio Saavn:"),CHAR(10)))</f>
        <v xml:space="preserve"> https://www.jiosaavn.com/album/legends/XDaNK0A2FFA_</v>
      </c>
      <c r="V93" s="1" t="str">
        <f>HYPERLINK(_xlfn.TEXTBEFORE(_xlfn.TEXTAFTER(Punjabi_song[[#This Row],[description]],"Instagram Reel:"),CHAR(10)))</f>
        <v xml:space="preserve"> https://www.instagram.com/reels/audio/2139670576441093</v>
      </c>
    </row>
    <row r="94" spans="1:22" x14ac:dyDescent="0.3">
      <c r="A94" t="s">
        <v>6006</v>
      </c>
      <c r="B94" t="s">
        <v>6493</v>
      </c>
      <c r="D94" t="s">
        <v>6494</v>
      </c>
      <c r="E94" t="s">
        <v>6482</v>
      </c>
      <c r="F94" t="s">
        <v>1369</v>
      </c>
      <c r="G94" t="s">
        <v>4129</v>
      </c>
      <c r="H94" t="s">
        <v>6495</v>
      </c>
      <c r="I94" t="s">
        <v>6496</v>
      </c>
      <c r="J94" t="s">
        <v>1449</v>
      </c>
      <c r="K94" t="str" cm="1">
        <f t="array" ref="K9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4" t="str">
        <f>_xlfn.TEXTBEFORE(Punjabi_song[[#This Row],[Title]],{":","(","-","#","|"})</f>
        <v/>
      </c>
      <c r="M94" t="e">
        <f>_xlfn.TEXTBEFORE(_xlfn.TEXTAFTER(Punjabi_song[[#This Row],[description]],{"Singer:","Artist:","Singer &amp; Lyrics:","Singer/Lyrics:","Singer","Singer :","Singer :-"}),CHAR(10))</f>
        <v>#N/A</v>
      </c>
      <c r="N94" t="str" cm="1">
        <f t="array" ref="N9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4" t="e">
        <f>_xlfn.TEXTBEFORE(_xlfn.TEXTAFTER(Punjabi_song[[#This Row],[description]],"Composer:"),CHAR(10))</f>
        <v>#N/A</v>
      </c>
      <c r="P94" t="e">
        <f>_xlfn.TEXTBEFORE(_xlfn.TEXTAFTER(Punjabi_song[[#This Row],[description]],CHAR(10)&amp;"Music :"),CHAR(10))</f>
        <v>#N/A</v>
      </c>
      <c r="Q94" t="e">
        <f>_xlfn.TEXTBEFORE(_xlfn.TEXTAFTER(Punjabi_song[[#This Row],[description]],CHAR(10)&amp;"Video:"),CHAR(10))</f>
        <v>#N/A</v>
      </c>
      <c r="R94" s="1" t="e">
        <f>HYPERLINK(_xlfn.TEXTBEFORE(_xlfn.TEXTAFTER(Punjabi_song[[#This Row],[description]],"YT Music:"),CHAR(10)))</f>
        <v>#N/A</v>
      </c>
      <c r="S94" s="1" t="e">
        <f>HYPERLINK(_xlfn.TEXTBEFORE(_xlfn.TEXTAFTER(Punjabi_song[[#This Row],[description]],"Spotify:"),CHAR(10)))</f>
        <v>#N/A</v>
      </c>
      <c r="T94" s="1" t="e">
        <f>HYPERLINK(_xlfn.TEXTBEFORE(_xlfn.TEXTAFTER(Punjabi_song[[#This Row],[description]],"Apple Music:"),CHAR(10)))</f>
        <v>#N/A</v>
      </c>
      <c r="U94" s="1" t="e">
        <f>HYPERLINK(_xlfn.TEXTBEFORE(_xlfn.TEXTAFTER(Punjabi_song[[#This Row],[description]],"Jio Saavn:"),CHAR(10)))</f>
        <v>#N/A</v>
      </c>
      <c r="V94" s="1" t="e">
        <f>HYPERLINK(_xlfn.TEXTBEFORE(_xlfn.TEXTAFTER(Punjabi_song[[#This Row],[description]],"Instagram Reel:"),CHAR(10)))</f>
        <v>#N/A</v>
      </c>
    </row>
    <row r="95" spans="1:22" x14ac:dyDescent="0.3">
      <c r="A95" t="s">
        <v>6006</v>
      </c>
      <c r="B95" t="s">
        <v>6498</v>
      </c>
      <c r="D95" t="s">
        <v>6499</v>
      </c>
      <c r="E95" t="s">
        <v>6497</v>
      </c>
      <c r="F95" t="s">
        <v>1369</v>
      </c>
      <c r="G95" t="s">
        <v>6356</v>
      </c>
      <c r="H95" t="s">
        <v>6500</v>
      </c>
      <c r="I95" t="s">
        <v>3877</v>
      </c>
      <c r="J95" t="s">
        <v>6177</v>
      </c>
      <c r="K95" t="str" cm="1">
        <f t="array" ref="K9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5" t="str">
        <f>_xlfn.TEXTBEFORE(Punjabi_song[[#This Row],[Title]],{":","(","-","#","|"})</f>
        <v/>
      </c>
      <c r="M95" t="e">
        <f>_xlfn.TEXTBEFORE(_xlfn.TEXTAFTER(Punjabi_song[[#This Row],[description]],{"Singer:","Artist:","Singer &amp; Lyrics:","Singer/Lyrics:","Singer","Singer :","Singer :-"}),CHAR(10))</f>
        <v>#N/A</v>
      </c>
      <c r="N95" t="str" cm="1">
        <f t="array" ref="N9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5" t="e">
        <f>_xlfn.TEXTBEFORE(_xlfn.TEXTAFTER(Punjabi_song[[#This Row],[description]],"Composer:"),CHAR(10))</f>
        <v>#N/A</v>
      </c>
      <c r="P95" t="e">
        <f>_xlfn.TEXTBEFORE(_xlfn.TEXTAFTER(Punjabi_song[[#This Row],[description]],CHAR(10)&amp;"Music :"),CHAR(10))</f>
        <v>#N/A</v>
      </c>
      <c r="Q95" t="e">
        <f>_xlfn.TEXTBEFORE(_xlfn.TEXTAFTER(Punjabi_song[[#This Row],[description]],CHAR(10)&amp;"Video:"),CHAR(10))</f>
        <v>#N/A</v>
      </c>
      <c r="R95" s="1" t="e">
        <f>HYPERLINK(_xlfn.TEXTBEFORE(_xlfn.TEXTAFTER(Punjabi_song[[#This Row],[description]],"YT Music:"),CHAR(10)))</f>
        <v>#N/A</v>
      </c>
      <c r="S95" s="1" t="e">
        <f>HYPERLINK(_xlfn.TEXTBEFORE(_xlfn.TEXTAFTER(Punjabi_song[[#This Row],[description]],"Spotify:"),CHAR(10)))</f>
        <v>#N/A</v>
      </c>
      <c r="T95" s="1" t="e">
        <f>HYPERLINK(_xlfn.TEXTBEFORE(_xlfn.TEXTAFTER(Punjabi_song[[#This Row],[description]],"Apple Music:"),CHAR(10)))</f>
        <v>#N/A</v>
      </c>
      <c r="U95" s="1" t="e">
        <f>HYPERLINK(_xlfn.TEXTBEFORE(_xlfn.TEXTAFTER(Punjabi_song[[#This Row],[description]],"Jio Saavn:"),CHAR(10)))</f>
        <v>#N/A</v>
      </c>
      <c r="V95" s="1" t="e">
        <f>HYPERLINK(_xlfn.TEXTBEFORE(_xlfn.TEXTAFTER(Punjabi_song[[#This Row],[description]],"Instagram Reel:"),CHAR(10)))</f>
        <v>#N/A</v>
      </c>
    </row>
    <row r="96" spans="1:22" x14ac:dyDescent="0.3">
      <c r="A96" t="s">
        <v>6006</v>
      </c>
      <c r="B96" t="s">
        <v>6501</v>
      </c>
      <c r="D96" t="s">
        <v>6502</v>
      </c>
      <c r="E96" t="s">
        <v>6497</v>
      </c>
      <c r="F96" t="s">
        <v>1369</v>
      </c>
      <c r="G96" t="s">
        <v>1736</v>
      </c>
      <c r="H96" t="s">
        <v>6503</v>
      </c>
      <c r="I96" t="s">
        <v>798</v>
      </c>
      <c r="J96" t="s">
        <v>1449</v>
      </c>
      <c r="K96" t="str" cm="1">
        <f t="array" ref="K9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6" t="str">
        <f>_xlfn.TEXTBEFORE(Punjabi_song[[#This Row],[Title]],{":","(","-","#","|"})</f>
        <v/>
      </c>
      <c r="M96" t="e">
        <f>_xlfn.TEXTBEFORE(_xlfn.TEXTAFTER(Punjabi_song[[#This Row],[description]],{"Singer:","Artist:","Singer &amp; Lyrics:","Singer/Lyrics:","Singer","Singer :","Singer :-"}),CHAR(10))</f>
        <v>#N/A</v>
      </c>
      <c r="N96" t="str" cm="1">
        <f t="array" ref="N9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6" t="e">
        <f>_xlfn.TEXTBEFORE(_xlfn.TEXTAFTER(Punjabi_song[[#This Row],[description]],"Composer:"),CHAR(10))</f>
        <v>#N/A</v>
      </c>
      <c r="P96" t="e">
        <f>_xlfn.TEXTBEFORE(_xlfn.TEXTAFTER(Punjabi_song[[#This Row],[description]],CHAR(10)&amp;"Music :"),CHAR(10))</f>
        <v>#N/A</v>
      </c>
      <c r="Q96" t="e">
        <f>_xlfn.TEXTBEFORE(_xlfn.TEXTAFTER(Punjabi_song[[#This Row],[description]],CHAR(10)&amp;"Video:"),CHAR(10))</f>
        <v>#N/A</v>
      </c>
      <c r="R96" s="1" t="e">
        <f>HYPERLINK(_xlfn.TEXTBEFORE(_xlfn.TEXTAFTER(Punjabi_song[[#This Row],[description]],"YT Music:"),CHAR(10)))</f>
        <v>#N/A</v>
      </c>
      <c r="S96" s="1" t="e">
        <f>HYPERLINK(_xlfn.TEXTBEFORE(_xlfn.TEXTAFTER(Punjabi_song[[#This Row],[description]],"Spotify:"),CHAR(10)))</f>
        <v>#N/A</v>
      </c>
      <c r="T96" s="1" t="e">
        <f>HYPERLINK(_xlfn.TEXTBEFORE(_xlfn.TEXTAFTER(Punjabi_song[[#This Row],[description]],"Apple Music:"),CHAR(10)))</f>
        <v>#N/A</v>
      </c>
      <c r="U96" s="1" t="e">
        <f>HYPERLINK(_xlfn.TEXTBEFORE(_xlfn.TEXTAFTER(Punjabi_song[[#This Row],[description]],"Jio Saavn:"),CHAR(10)))</f>
        <v>#N/A</v>
      </c>
      <c r="V96" s="1" t="e">
        <f>HYPERLINK(_xlfn.TEXTBEFORE(_xlfn.TEXTAFTER(Punjabi_song[[#This Row],[description]],"Instagram Reel:"),CHAR(10)))</f>
        <v>#N/A</v>
      </c>
    </row>
    <row r="97" spans="1:22" x14ac:dyDescent="0.3">
      <c r="A97" t="s">
        <v>6006</v>
      </c>
      <c r="B97" t="s">
        <v>6504</v>
      </c>
      <c r="D97" t="s">
        <v>6505</v>
      </c>
      <c r="E97" t="s">
        <v>6482</v>
      </c>
      <c r="F97" t="s">
        <v>1369</v>
      </c>
      <c r="G97" t="s">
        <v>6356</v>
      </c>
      <c r="H97" t="s">
        <v>6370</v>
      </c>
      <c r="I97" t="s">
        <v>6217</v>
      </c>
      <c r="J97" t="s">
        <v>1449</v>
      </c>
      <c r="K97" t="str" cm="1">
        <f t="array" ref="K9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7" t="str">
        <f>_xlfn.TEXTBEFORE(Punjabi_song[[#This Row],[Title]],{":","(","-","#","|"})</f>
        <v/>
      </c>
      <c r="M97" t="e">
        <f>_xlfn.TEXTBEFORE(_xlfn.TEXTAFTER(Punjabi_song[[#This Row],[description]],{"Singer:","Artist:","Singer &amp; Lyrics:","Singer/Lyrics:","Singer","Singer :","Singer :-"}),CHAR(10))</f>
        <v>#N/A</v>
      </c>
      <c r="N97" t="str" cm="1">
        <f t="array" ref="N9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7" t="e">
        <f>_xlfn.TEXTBEFORE(_xlfn.TEXTAFTER(Punjabi_song[[#This Row],[description]],"Composer:"),CHAR(10))</f>
        <v>#N/A</v>
      </c>
      <c r="P97" t="e">
        <f>_xlfn.TEXTBEFORE(_xlfn.TEXTAFTER(Punjabi_song[[#This Row],[description]],CHAR(10)&amp;"Music :"),CHAR(10))</f>
        <v>#N/A</v>
      </c>
      <c r="Q97" t="e">
        <f>_xlfn.TEXTBEFORE(_xlfn.TEXTAFTER(Punjabi_song[[#This Row],[description]],CHAR(10)&amp;"Video:"),CHAR(10))</f>
        <v>#N/A</v>
      </c>
      <c r="R97" s="1" t="e">
        <f>HYPERLINK(_xlfn.TEXTBEFORE(_xlfn.TEXTAFTER(Punjabi_song[[#This Row],[description]],"YT Music:"),CHAR(10)))</f>
        <v>#N/A</v>
      </c>
      <c r="S97" s="1" t="e">
        <f>HYPERLINK(_xlfn.TEXTBEFORE(_xlfn.TEXTAFTER(Punjabi_song[[#This Row],[description]],"Spotify:"),CHAR(10)))</f>
        <v>#N/A</v>
      </c>
      <c r="T97" s="1" t="e">
        <f>HYPERLINK(_xlfn.TEXTBEFORE(_xlfn.TEXTAFTER(Punjabi_song[[#This Row],[description]],"Apple Music:"),CHAR(10)))</f>
        <v>#N/A</v>
      </c>
      <c r="U97" s="1" t="e">
        <f>HYPERLINK(_xlfn.TEXTBEFORE(_xlfn.TEXTAFTER(Punjabi_song[[#This Row],[description]],"Jio Saavn:"),CHAR(10)))</f>
        <v>#N/A</v>
      </c>
      <c r="V97" s="1" t="e">
        <f>HYPERLINK(_xlfn.TEXTBEFORE(_xlfn.TEXTAFTER(Punjabi_song[[#This Row],[description]],"Instagram Reel:"),CHAR(10)))</f>
        <v>#N/A</v>
      </c>
    </row>
    <row r="98" spans="1:22" x14ac:dyDescent="0.3">
      <c r="A98" t="s">
        <v>6006</v>
      </c>
      <c r="B98" t="s">
        <v>6506</v>
      </c>
      <c r="D98" t="s">
        <v>6507</v>
      </c>
      <c r="E98" t="s">
        <v>6497</v>
      </c>
      <c r="F98" t="s">
        <v>1369</v>
      </c>
      <c r="G98" t="s">
        <v>1736</v>
      </c>
      <c r="H98" t="s">
        <v>6508</v>
      </c>
      <c r="I98" t="s">
        <v>6422</v>
      </c>
      <c r="J98" t="s">
        <v>1449</v>
      </c>
      <c r="K98" t="str" cm="1">
        <f t="array" ref="K9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8" t="str">
        <f>_xlfn.TEXTBEFORE(Punjabi_song[[#This Row],[Title]],{":","(","-","#","|"})</f>
        <v/>
      </c>
      <c r="M98" t="e">
        <f>_xlfn.TEXTBEFORE(_xlfn.TEXTAFTER(Punjabi_song[[#This Row],[description]],{"Singer:","Artist:","Singer &amp; Lyrics:","Singer/Lyrics:","Singer","Singer :","Singer :-"}),CHAR(10))</f>
        <v>#N/A</v>
      </c>
      <c r="N98" t="str" cm="1">
        <f t="array" ref="N9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8" t="e">
        <f>_xlfn.TEXTBEFORE(_xlfn.TEXTAFTER(Punjabi_song[[#This Row],[description]],"Composer:"),CHAR(10))</f>
        <v>#N/A</v>
      </c>
      <c r="P98" t="e">
        <f>_xlfn.TEXTBEFORE(_xlfn.TEXTAFTER(Punjabi_song[[#This Row],[description]],CHAR(10)&amp;"Music :"),CHAR(10))</f>
        <v>#N/A</v>
      </c>
      <c r="Q98" t="e">
        <f>_xlfn.TEXTBEFORE(_xlfn.TEXTAFTER(Punjabi_song[[#This Row],[description]],CHAR(10)&amp;"Video:"),CHAR(10))</f>
        <v>#N/A</v>
      </c>
      <c r="R98" s="1" t="e">
        <f>HYPERLINK(_xlfn.TEXTBEFORE(_xlfn.TEXTAFTER(Punjabi_song[[#This Row],[description]],"YT Music:"),CHAR(10)))</f>
        <v>#N/A</v>
      </c>
      <c r="S98" s="1" t="e">
        <f>HYPERLINK(_xlfn.TEXTBEFORE(_xlfn.TEXTAFTER(Punjabi_song[[#This Row],[description]],"Spotify:"),CHAR(10)))</f>
        <v>#N/A</v>
      </c>
      <c r="T98" s="1" t="e">
        <f>HYPERLINK(_xlfn.TEXTBEFORE(_xlfn.TEXTAFTER(Punjabi_song[[#This Row],[description]],"Apple Music:"),CHAR(10)))</f>
        <v>#N/A</v>
      </c>
      <c r="U98" s="1" t="e">
        <f>HYPERLINK(_xlfn.TEXTBEFORE(_xlfn.TEXTAFTER(Punjabi_song[[#This Row],[description]],"Jio Saavn:"),CHAR(10)))</f>
        <v>#N/A</v>
      </c>
      <c r="V98" s="1" t="e">
        <f>HYPERLINK(_xlfn.TEXTBEFORE(_xlfn.TEXTAFTER(Punjabi_song[[#This Row],[description]],"Instagram Reel:"),CHAR(10)))</f>
        <v>#N/A</v>
      </c>
    </row>
    <row r="99" spans="1:22" x14ac:dyDescent="0.3">
      <c r="A99" t="s">
        <v>6006</v>
      </c>
      <c r="B99" t="s">
        <v>6510</v>
      </c>
      <c r="D99" t="s">
        <v>6511</v>
      </c>
      <c r="E99" t="s">
        <v>6509</v>
      </c>
      <c r="F99" t="s">
        <v>1369</v>
      </c>
      <c r="G99" t="s">
        <v>3953</v>
      </c>
      <c r="H99" t="s">
        <v>6512</v>
      </c>
      <c r="I99" t="s">
        <v>6513</v>
      </c>
      <c r="J99" t="s">
        <v>1449</v>
      </c>
      <c r="K99" t="str" cm="1">
        <f t="array" ref="K9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99" t="str">
        <f>_xlfn.TEXTBEFORE(Punjabi_song[[#This Row],[Title]],{":","(","-","#","|"})</f>
        <v/>
      </c>
      <c r="M99" t="e">
        <f>_xlfn.TEXTBEFORE(_xlfn.TEXTAFTER(Punjabi_song[[#This Row],[description]],{"Singer:","Artist:","Singer &amp; Lyrics:","Singer/Lyrics:","Singer","Singer :","Singer :-"}),CHAR(10))</f>
        <v>#N/A</v>
      </c>
      <c r="N99" t="str" cm="1">
        <f t="array" ref="N9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99" t="e">
        <f>_xlfn.TEXTBEFORE(_xlfn.TEXTAFTER(Punjabi_song[[#This Row],[description]],"Composer:"),CHAR(10))</f>
        <v>#N/A</v>
      </c>
      <c r="P99" t="e">
        <f>_xlfn.TEXTBEFORE(_xlfn.TEXTAFTER(Punjabi_song[[#This Row],[description]],CHAR(10)&amp;"Music :"),CHAR(10))</f>
        <v>#N/A</v>
      </c>
      <c r="Q99" t="e">
        <f>_xlfn.TEXTBEFORE(_xlfn.TEXTAFTER(Punjabi_song[[#This Row],[description]],CHAR(10)&amp;"Video:"),CHAR(10))</f>
        <v>#N/A</v>
      </c>
      <c r="R99" s="1" t="e">
        <f>HYPERLINK(_xlfn.TEXTBEFORE(_xlfn.TEXTAFTER(Punjabi_song[[#This Row],[description]],"YT Music:"),CHAR(10)))</f>
        <v>#N/A</v>
      </c>
      <c r="S99" s="1" t="e">
        <f>HYPERLINK(_xlfn.TEXTBEFORE(_xlfn.TEXTAFTER(Punjabi_song[[#This Row],[description]],"Spotify:"),CHAR(10)))</f>
        <v>#N/A</v>
      </c>
      <c r="T99" s="1" t="e">
        <f>HYPERLINK(_xlfn.TEXTBEFORE(_xlfn.TEXTAFTER(Punjabi_song[[#This Row],[description]],"Apple Music:"),CHAR(10)))</f>
        <v>#N/A</v>
      </c>
      <c r="U99" s="1" t="e">
        <f>HYPERLINK(_xlfn.TEXTBEFORE(_xlfn.TEXTAFTER(Punjabi_song[[#This Row],[description]],"Jio Saavn:"),CHAR(10)))</f>
        <v>#N/A</v>
      </c>
      <c r="V99" s="1" t="e">
        <f>HYPERLINK(_xlfn.TEXTBEFORE(_xlfn.TEXTAFTER(Punjabi_song[[#This Row],[description]],"Instagram Reel:"),CHAR(10)))</f>
        <v>#N/A</v>
      </c>
    </row>
    <row r="100" spans="1:22" x14ac:dyDescent="0.3">
      <c r="A100" t="s">
        <v>6006</v>
      </c>
      <c r="B100" t="s">
        <v>6514</v>
      </c>
      <c r="D100" t="s">
        <v>6515</v>
      </c>
      <c r="E100" t="s">
        <v>6509</v>
      </c>
      <c r="F100" t="s">
        <v>1369</v>
      </c>
      <c r="G100" t="s">
        <v>4175</v>
      </c>
      <c r="H100" t="s">
        <v>6516</v>
      </c>
      <c r="I100" t="s">
        <v>1080</v>
      </c>
      <c r="J100" t="s">
        <v>6046</v>
      </c>
      <c r="K100" t="str" cm="1">
        <f t="array" ref="K10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0" t="str">
        <f>_xlfn.TEXTBEFORE(Punjabi_song[[#This Row],[Title]],{":","(","-","#","|"})</f>
        <v/>
      </c>
      <c r="M100" t="e">
        <f>_xlfn.TEXTBEFORE(_xlfn.TEXTAFTER(Punjabi_song[[#This Row],[description]],{"Singer:","Artist:","Singer &amp; Lyrics:","Singer/Lyrics:","Singer","Singer :","Singer :-"}),CHAR(10))</f>
        <v>#N/A</v>
      </c>
      <c r="N100" t="str" cm="1">
        <f t="array" ref="N10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0" t="e">
        <f>_xlfn.TEXTBEFORE(_xlfn.TEXTAFTER(Punjabi_song[[#This Row],[description]],"Composer:"),CHAR(10))</f>
        <v>#N/A</v>
      </c>
      <c r="P100" t="e">
        <f>_xlfn.TEXTBEFORE(_xlfn.TEXTAFTER(Punjabi_song[[#This Row],[description]],CHAR(10)&amp;"Music :"),CHAR(10))</f>
        <v>#N/A</v>
      </c>
      <c r="Q100" t="e">
        <f>_xlfn.TEXTBEFORE(_xlfn.TEXTAFTER(Punjabi_song[[#This Row],[description]],CHAR(10)&amp;"Video:"),CHAR(10))</f>
        <v>#N/A</v>
      </c>
      <c r="R100" s="1" t="e">
        <f>HYPERLINK(_xlfn.TEXTBEFORE(_xlfn.TEXTAFTER(Punjabi_song[[#This Row],[description]],"YT Music:"),CHAR(10)))</f>
        <v>#N/A</v>
      </c>
      <c r="S100" s="1" t="e">
        <f>HYPERLINK(_xlfn.TEXTBEFORE(_xlfn.TEXTAFTER(Punjabi_song[[#This Row],[description]],"Spotify:"),CHAR(10)))</f>
        <v>#N/A</v>
      </c>
      <c r="T100" s="1" t="e">
        <f>HYPERLINK(_xlfn.TEXTBEFORE(_xlfn.TEXTAFTER(Punjabi_song[[#This Row],[description]],"Apple Music:"),CHAR(10)))</f>
        <v>#N/A</v>
      </c>
      <c r="U100" s="1" t="e">
        <f>HYPERLINK(_xlfn.TEXTBEFORE(_xlfn.TEXTAFTER(Punjabi_song[[#This Row],[description]],"Jio Saavn:"),CHAR(10)))</f>
        <v>#N/A</v>
      </c>
      <c r="V100" s="1" t="e">
        <f>HYPERLINK(_xlfn.TEXTBEFORE(_xlfn.TEXTAFTER(Punjabi_song[[#This Row],[description]],"Instagram Reel:"),CHAR(10)))</f>
        <v>#N/A</v>
      </c>
    </row>
    <row r="101" spans="1:22" x14ac:dyDescent="0.3">
      <c r="A101" t="s">
        <v>6006</v>
      </c>
      <c r="B101" t="s">
        <v>6518</v>
      </c>
      <c r="D101" t="s">
        <v>6519</v>
      </c>
      <c r="E101" t="s">
        <v>6517</v>
      </c>
      <c r="F101" t="s">
        <v>1369</v>
      </c>
      <c r="G101" t="s">
        <v>6434</v>
      </c>
      <c r="H101" t="s">
        <v>3342</v>
      </c>
      <c r="I101" t="s">
        <v>6248</v>
      </c>
      <c r="J101" t="s">
        <v>1449</v>
      </c>
      <c r="K101" t="str" cm="1">
        <f t="array" ref="K10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1" t="e">
        <f>_xlfn.TEXTBEFORE(Punjabi_song[[#This Row],[Title]],{":","(","-","#","|"})</f>
        <v>#N/A</v>
      </c>
      <c r="M101" t="e">
        <f>_xlfn.TEXTBEFORE(_xlfn.TEXTAFTER(Punjabi_song[[#This Row],[description]],{"Singer:","Artist:","Singer &amp; Lyrics:","Singer/Lyrics:","Singer","Singer :","Singer :-"}),CHAR(10))</f>
        <v>#N/A</v>
      </c>
      <c r="N101" t="str" cm="1">
        <f t="array" ref="N10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1" t="e">
        <f>_xlfn.TEXTBEFORE(_xlfn.TEXTAFTER(Punjabi_song[[#This Row],[description]],"Composer:"),CHAR(10))</f>
        <v>#N/A</v>
      </c>
      <c r="P101" t="e">
        <f>_xlfn.TEXTBEFORE(_xlfn.TEXTAFTER(Punjabi_song[[#This Row],[description]],CHAR(10)&amp;"Music :"),CHAR(10))</f>
        <v>#N/A</v>
      </c>
      <c r="Q101" t="e">
        <f>_xlfn.TEXTBEFORE(_xlfn.TEXTAFTER(Punjabi_song[[#This Row],[description]],CHAR(10)&amp;"Video:"),CHAR(10))</f>
        <v>#N/A</v>
      </c>
      <c r="R101" s="1" t="e">
        <f>HYPERLINK(_xlfn.TEXTBEFORE(_xlfn.TEXTAFTER(Punjabi_song[[#This Row],[description]],"YT Music:"),CHAR(10)))</f>
        <v>#N/A</v>
      </c>
      <c r="S101" s="1" t="e">
        <f>HYPERLINK(_xlfn.TEXTBEFORE(_xlfn.TEXTAFTER(Punjabi_song[[#This Row],[description]],"Spotify:"),CHAR(10)))</f>
        <v>#N/A</v>
      </c>
      <c r="T101" s="1" t="e">
        <f>HYPERLINK(_xlfn.TEXTBEFORE(_xlfn.TEXTAFTER(Punjabi_song[[#This Row],[description]],"Apple Music:"),CHAR(10)))</f>
        <v>#N/A</v>
      </c>
      <c r="U101" s="1" t="e">
        <f>HYPERLINK(_xlfn.TEXTBEFORE(_xlfn.TEXTAFTER(Punjabi_song[[#This Row],[description]],"Jio Saavn:"),CHAR(10)))</f>
        <v>#N/A</v>
      </c>
      <c r="V101" s="1" t="e">
        <f>HYPERLINK(_xlfn.TEXTBEFORE(_xlfn.TEXTAFTER(Punjabi_song[[#This Row],[description]],"Instagram Reel:"),CHAR(10)))</f>
        <v>#N/A</v>
      </c>
    </row>
    <row r="102" spans="1:22" x14ac:dyDescent="0.3">
      <c r="A102" t="s">
        <v>6006</v>
      </c>
      <c r="B102" t="s">
        <v>6521</v>
      </c>
      <c r="D102" t="s">
        <v>6522</v>
      </c>
      <c r="E102" t="s">
        <v>6520</v>
      </c>
      <c r="F102" t="s">
        <v>1369</v>
      </c>
      <c r="G102" t="s">
        <v>4129</v>
      </c>
      <c r="H102" t="s">
        <v>6523</v>
      </c>
      <c r="I102" t="s">
        <v>6524</v>
      </c>
      <c r="J102" t="s">
        <v>1449</v>
      </c>
      <c r="K102" t="str" cm="1">
        <f t="array" ref="K10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2" t="str">
        <f>_xlfn.TEXTBEFORE(Punjabi_song[[#This Row],[Title]],{":","(","-","#","|"})</f>
        <v/>
      </c>
      <c r="M102" t="e">
        <f>_xlfn.TEXTBEFORE(_xlfn.TEXTAFTER(Punjabi_song[[#This Row],[description]],{"Singer:","Artist:","Singer &amp; Lyrics:","Singer/Lyrics:","Singer","Singer :","Singer :-"}),CHAR(10))</f>
        <v>#N/A</v>
      </c>
      <c r="N102" t="str" cm="1">
        <f t="array" ref="N10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2" t="e">
        <f>_xlfn.TEXTBEFORE(_xlfn.TEXTAFTER(Punjabi_song[[#This Row],[description]],"Composer:"),CHAR(10))</f>
        <v>#N/A</v>
      </c>
      <c r="P102" t="e">
        <f>_xlfn.TEXTBEFORE(_xlfn.TEXTAFTER(Punjabi_song[[#This Row],[description]],CHAR(10)&amp;"Music :"),CHAR(10))</f>
        <v>#N/A</v>
      </c>
      <c r="Q102" t="e">
        <f>_xlfn.TEXTBEFORE(_xlfn.TEXTAFTER(Punjabi_song[[#This Row],[description]],CHAR(10)&amp;"Video:"),CHAR(10))</f>
        <v>#N/A</v>
      </c>
      <c r="R102" s="1" t="e">
        <f>HYPERLINK(_xlfn.TEXTBEFORE(_xlfn.TEXTAFTER(Punjabi_song[[#This Row],[description]],"YT Music:"),CHAR(10)))</f>
        <v>#N/A</v>
      </c>
      <c r="S102" s="1" t="e">
        <f>HYPERLINK(_xlfn.TEXTBEFORE(_xlfn.TEXTAFTER(Punjabi_song[[#This Row],[description]],"Spotify:"),CHAR(10)))</f>
        <v>#N/A</v>
      </c>
      <c r="T102" s="1" t="e">
        <f>HYPERLINK(_xlfn.TEXTBEFORE(_xlfn.TEXTAFTER(Punjabi_song[[#This Row],[description]],"Apple Music:"),CHAR(10)))</f>
        <v>#N/A</v>
      </c>
      <c r="U102" s="1" t="e">
        <f>HYPERLINK(_xlfn.TEXTBEFORE(_xlfn.TEXTAFTER(Punjabi_song[[#This Row],[description]],"Jio Saavn:"),CHAR(10)))</f>
        <v>#N/A</v>
      </c>
      <c r="V102" s="1" t="e">
        <f>HYPERLINK(_xlfn.TEXTBEFORE(_xlfn.TEXTAFTER(Punjabi_song[[#This Row],[description]],"Instagram Reel:"),CHAR(10)))</f>
        <v>#N/A</v>
      </c>
    </row>
    <row r="103" spans="1:22" x14ac:dyDescent="0.3">
      <c r="A103" t="s">
        <v>6006</v>
      </c>
      <c r="B103" t="s">
        <v>6526</v>
      </c>
      <c r="D103" t="s">
        <v>6527</v>
      </c>
      <c r="E103" t="s">
        <v>6525</v>
      </c>
      <c r="F103" t="s">
        <v>1369</v>
      </c>
      <c r="G103" t="s">
        <v>4129</v>
      </c>
      <c r="H103" t="s">
        <v>6528</v>
      </c>
      <c r="I103" t="s">
        <v>6529</v>
      </c>
      <c r="J103" t="s">
        <v>6192</v>
      </c>
      <c r="K103" t="str" cm="1">
        <f t="array" ref="K10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3" t="str">
        <f>_xlfn.TEXTBEFORE(Punjabi_song[[#This Row],[Title]],{":","(","-","#","|"})</f>
        <v/>
      </c>
      <c r="M103" t="e">
        <f>_xlfn.TEXTBEFORE(_xlfn.TEXTAFTER(Punjabi_song[[#This Row],[description]],{"Singer:","Artist:","Singer &amp; Lyrics:","Singer/Lyrics:","Singer","Singer :","Singer :-"}),CHAR(10))</f>
        <v>#N/A</v>
      </c>
      <c r="N103" t="str" cm="1">
        <f t="array" ref="N10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3" t="e">
        <f>_xlfn.TEXTBEFORE(_xlfn.TEXTAFTER(Punjabi_song[[#This Row],[description]],"Composer:"),CHAR(10))</f>
        <v>#N/A</v>
      </c>
      <c r="P103" t="e">
        <f>_xlfn.TEXTBEFORE(_xlfn.TEXTAFTER(Punjabi_song[[#This Row],[description]],CHAR(10)&amp;"Music :"),CHAR(10))</f>
        <v>#N/A</v>
      </c>
      <c r="Q103" t="e">
        <f>_xlfn.TEXTBEFORE(_xlfn.TEXTAFTER(Punjabi_song[[#This Row],[description]],CHAR(10)&amp;"Video:"),CHAR(10))</f>
        <v>#N/A</v>
      </c>
      <c r="R103" s="1" t="e">
        <f>HYPERLINK(_xlfn.TEXTBEFORE(_xlfn.TEXTAFTER(Punjabi_song[[#This Row],[description]],"YT Music:"),CHAR(10)))</f>
        <v>#N/A</v>
      </c>
      <c r="S103" s="1" t="e">
        <f>HYPERLINK(_xlfn.TEXTBEFORE(_xlfn.TEXTAFTER(Punjabi_song[[#This Row],[description]],"Spotify:"),CHAR(10)))</f>
        <v>#N/A</v>
      </c>
      <c r="T103" s="1" t="e">
        <f>HYPERLINK(_xlfn.TEXTBEFORE(_xlfn.TEXTAFTER(Punjabi_song[[#This Row],[description]],"Apple Music:"),CHAR(10)))</f>
        <v>#N/A</v>
      </c>
      <c r="U103" s="1" t="e">
        <f>HYPERLINK(_xlfn.TEXTBEFORE(_xlfn.TEXTAFTER(Punjabi_song[[#This Row],[description]],"Jio Saavn:"),CHAR(10)))</f>
        <v>#N/A</v>
      </c>
      <c r="V103" s="1" t="e">
        <f>HYPERLINK(_xlfn.TEXTBEFORE(_xlfn.TEXTAFTER(Punjabi_song[[#This Row],[description]],"Instagram Reel:"),CHAR(10)))</f>
        <v>#N/A</v>
      </c>
    </row>
    <row r="104" spans="1:22" x14ac:dyDescent="0.3">
      <c r="A104" t="s">
        <v>6006</v>
      </c>
      <c r="B104" t="s">
        <v>6530</v>
      </c>
      <c r="D104" t="s">
        <v>6531</v>
      </c>
      <c r="E104" t="s">
        <v>6525</v>
      </c>
      <c r="F104" t="s">
        <v>1369</v>
      </c>
      <c r="G104" t="s">
        <v>4129</v>
      </c>
      <c r="H104" t="s">
        <v>6532</v>
      </c>
      <c r="I104" t="s">
        <v>6533</v>
      </c>
      <c r="J104" t="s">
        <v>6192</v>
      </c>
      <c r="K104" t="str" cm="1">
        <f t="array" ref="K10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4" t="str">
        <f>_xlfn.TEXTBEFORE(Punjabi_song[[#This Row],[Title]],{":","(","-","#","|"})</f>
        <v/>
      </c>
      <c r="M104" t="e">
        <f>_xlfn.TEXTBEFORE(_xlfn.TEXTAFTER(Punjabi_song[[#This Row],[description]],{"Singer:","Artist:","Singer &amp; Lyrics:","Singer/Lyrics:","Singer","Singer :","Singer :-"}),CHAR(10))</f>
        <v>#N/A</v>
      </c>
      <c r="N104" t="str" cm="1">
        <f t="array" ref="N10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4" t="e">
        <f>_xlfn.TEXTBEFORE(_xlfn.TEXTAFTER(Punjabi_song[[#This Row],[description]],"Composer:"),CHAR(10))</f>
        <v>#N/A</v>
      </c>
      <c r="P104" t="e">
        <f>_xlfn.TEXTBEFORE(_xlfn.TEXTAFTER(Punjabi_song[[#This Row],[description]],CHAR(10)&amp;"Music :"),CHAR(10))</f>
        <v>#N/A</v>
      </c>
      <c r="Q104" t="e">
        <f>_xlfn.TEXTBEFORE(_xlfn.TEXTAFTER(Punjabi_song[[#This Row],[description]],CHAR(10)&amp;"Video:"),CHAR(10))</f>
        <v>#N/A</v>
      </c>
      <c r="R104" s="1" t="e">
        <f>HYPERLINK(_xlfn.TEXTBEFORE(_xlfn.TEXTAFTER(Punjabi_song[[#This Row],[description]],"YT Music:"),CHAR(10)))</f>
        <v>#N/A</v>
      </c>
      <c r="S104" s="1" t="e">
        <f>HYPERLINK(_xlfn.TEXTBEFORE(_xlfn.TEXTAFTER(Punjabi_song[[#This Row],[description]],"Spotify:"),CHAR(10)))</f>
        <v>#N/A</v>
      </c>
      <c r="T104" s="1" t="e">
        <f>HYPERLINK(_xlfn.TEXTBEFORE(_xlfn.TEXTAFTER(Punjabi_song[[#This Row],[description]],"Apple Music:"),CHAR(10)))</f>
        <v>#N/A</v>
      </c>
      <c r="U104" s="1" t="e">
        <f>HYPERLINK(_xlfn.TEXTBEFORE(_xlfn.TEXTAFTER(Punjabi_song[[#This Row],[description]],"Jio Saavn:"),CHAR(10)))</f>
        <v>#N/A</v>
      </c>
      <c r="V104" s="1" t="e">
        <f>HYPERLINK(_xlfn.TEXTBEFORE(_xlfn.TEXTAFTER(Punjabi_song[[#This Row],[description]],"Instagram Reel:"),CHAR(10)))</f>
        <v>#N/A</v>
      </c>
    </row>
    <row r="105" spans="1:22" x14ac:dyDescent="0.3">
      <c r="A105" t="s">
        <v>6006</v>
      </c>
      <c r="B105" t="s">
        <v>6534</v>
      </c>
      <c r="D105" t="s">
        <v>6535</v>
      </c>
      <c r="E105" t="s">
        <v>6525</v>
      </c>
      <c r="F105" t="s">
        <v>1369</v>
      </c>
      <c r="G105" t="s">
        <v>4129</v>
      </c>
      <c r="H105" t="s">
        <v>6536</v>
      </c>
      <c r="I105" t="s">
        <v>6537</v>
      </c>
      <c r="J105" t="s">
        <v>6019</v>
      </c>
      <c r="K105" t="str" cm="1">
        <f t="array" ref="K10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5" t="str">
        <f>_xlfn.TEXTBEFORE(Punjabi_song[[#This Row],[Title]],{":","(","-","#","|"})</f>
        <v/>
      </c>
      <c r="M105" t="e">
        <f>_xlfn.TEXTBEFORE(_xlfn.TEXTAFTER(Punjabi_song[[#This Row],[description]],{"Singer:","Artist:","Singer &amp; Lyrics:","Singer/Lyrics:","Singer","Singer :","Singer :-"}),CHAR(10))</f>
        <v>#N/A</v>
      </c>
      <c r="N105" t="str" cm="1">
        <f t="array" ref="N10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5" t="e">
        <f>_xlfn.TEXTBEFORE(_xlfn.TEXTAFTER(Punjabi_song[[#This Row],[description]],"Composer:"),CHAR(10))</f>
        <v>#N/A</v>
      </c>
      <c r="P105" t="e">
        <f>_xlfn.TEXTBEFORE(_xlfn.TEXTAFTER(Punjabi_song[[#This Row],[description]],CHAR(10)&amp;"Music :"),CHAR(10))</f>
        <v>#N/A</v>
      </c>
      <c r="Q105" t="e">
        <f>_xlfn.TEXTBEFORE(_xlfn.TEXTAFTER(Punjabi_song[[#This Row],[description]],CHAR(10)&amp;"Video:"),CHAR(10))</f>
        <v>#N/A</v>
      </c>
      <c r="R105" s="1" t="e">
        <f>HYPERLINK(_xlfn.TEXTBEFORE(_xlfn.TEXTAFTER(Punjabi_song[[#This Row],[description]],"YT Music:"),CHAR(10)))</f>
        <v>#N/A</v>
      </c>
      <c r="S105" s="1" t="e">
        <f>HYPERLINK(_xlfn.TEXTBEFORE(_xlfn.TEXTAFTER(Punjabi_song[[#This Row],[description]],"Spotify:"),CHAR(10)))</f>
        <v>#N/A</v>
      </c>
      <c r="T105" s="1" t="e">
        <f>HYPERLINK(_xlfn.TEXTBEFORE(_xlfn.TEXTAFTER(Punjabi_song[[#This Row],[description]],"Apple Music:"),CHAR(10)))</f>
        <v>#N/A</v>
      </c>
      <c r="U105" s="1" t="e">
        <f>HYPERLINK(_xlfn.TEXTBEFORE(_xlfn.TEXTAFTER(Punjabi_song[[#This Row],[description]],"Jio Saavn:"),CHAR(10)))</f>
        <v>#N/A</v>
      </c>
      <c r="V105" s="1" t="e">
        <f>HYPERLINK(_xlfn.TEXTBEFORE(_xlfn.TEXTAFTER(Punjabi_song[[#This Row],[description]],"Instagram Reel:"),CHAR(10)))</f>
        <v>#N/A</v>
      </c>
    </row>
    <row r="106" spans="1:22" x14ac:dyDescent="0.3">
      <c r="A106" t="s">
        <v>6006</v>
      </c>
      <c r="B106" t="s">
        <v>6539</v>
      </c>
      <c r="C106" t="s">
        <v>6540</v>
      </c>
      <c r="D106" t="s">
        <v>6541</v>
      </c>
      <c r="E106" t="s">
        <v>6538</v>
      </c>
      <c r="F106" t="s">
        <v>1369</v>
      </c>
      <c r="G106" t="s">
        <v>2412</v>
      </c>
      <c r="H106" t="s">
        <v>6542</v>
      </c>
      <c r="I106" t="s">
        <v>6513</v>
      </c>
      <c r="J106" t="s">
        <v>6046</v>
      </c>
      <c r="K106" t="str" cm="1">
        <f t="array" ref="K10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06" t="str">
        <f>_xlfn.TEXTBEFORE(Punjabi_song[[#This Row],[Title]],{":","(","-","#","|"})</f>
        <v/>
      </c>
      <c r="M106" t="e">
        <f>_xlfn.TEXTBEFORE(_xlfn.TEXTAFTER(Punjabi_song[[#This Row],[description]],{"Singer:","Artist:","Singer &amp; Lyrics:","Singer/Lyrics:","Singer","Singer :","Singer :-"}),CHAR(10))</f>
        <v>#N/A</v>
      </c>
      <c r="N106" t="e" cm="1">
        <f t="array" ref="N10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06" t="e">
        <f>_xlfn.TEXTBEFORE(_xlfn.TEXTAFTER(Punjabi_song[[#This Row],[description]],"Composer:"),CHAR(10))</f>
        <v>#N/A</v>
      </c>
      <c r="P106" t="e">
        <f>_xlfn.TEXTBEFORE(_xlfn.TEXTAFTER(Punjabi_song[[#This Row],[description]],CHAR(10)&amp;"Music :"),CHAR(10))</f>
        <v>#N/A</v>
      </c>
      <c r="Q106" t="e">
        <f>_xlfn.TEXTBEFORE(_xlfn.TEXTAFTER(Punjabi_song[[#This Row],[description]],CHAR(10)&amp;"Video:"),CHAR(10))</f>
        <v>#N/A</v>
      </c>
      <c r="R106" s="1" t="e">
        <f>HYPERLINK(_xlfn.TEXTBEFORE(_xlfn.TEXTAFTER(Punjabi_song[[#This Row],[description]],"YT Music:"),CHAR(10)))</f>
        <v>#N/A</v>
      </c>
      <c r="S106" s="1" t="str">
        <f>HYPERLINK(_xlfn.TEXTBEFORE(_xlfn.TEXTAFTER(Punjabi_song[[#This Row],[description]],"Spotify:"),CHAR(10)))</f>
        <v xml:space="preserve"> https://open.spotify.com/album/0xf2Nv...</v>
      </c>
      <c r="T106" s="1" t="str">
        <f>HYPERLINK(_xlfn.TEXTBEFORE(_xlfn.TEXTAFTER(Punjabi_song[[#This Row],[description]],"Apple Music:"),CHAR(10)))</f>
        <v xml:space="preserve">   / what-you-want-single  </v>
      </c>
      <c r="U106" s="1" t="e">
        <f>HYPERLINK(_xlfn.TEXTBEFORE(_xlfn.TEXTAFTER(Punjabi_song[[#This Row],[description]],"Jio Saavn:"),CHAR(10)))</f>
        <v>#N/A</v>
      </c>
      <c r="V106" s="1" t="e">
        <f>HYPERLINK(_xlfn.TEXTBEFORE(_xlfn.TEXTAFTER(Punjabi_song[[#This Row],[description]],"Instagram Reel:"),CHAR(10)))</f>
        <v>#N/A</v>
      </c>
    </row>
    <row r="107" spans="1:22" x14ac:dyDescent="0.3">
      <c r="A107" t="s">
        <v>6006</v>
      </c>
      <c r="B107" t="s">
        <v>6543</v>
      </c>
      <c r="D107" t="s">
        <v>6544</v>
      </c>
      <c r="E107" t="s">
        <v>6525</v>
      </c>
      <c r="F107" t="s">
        <v>1369</v>
      </c>
      <c r="G107" t="s">
        <v>4129</v>
      </c>
      <c r="H107" t="s">
        <v>6545</v>
      </c>
      <c r="I107" t="s">
        <v>6546</v>
      </c>
      <c r="J107" t="s">
        <v>1449</v>
      </c>
      <c r="K107" t="str" cm="1">
        <f t="array" ref="K10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7" t="str">
        <f>_xlfn.TEXTBEFORE(Punjabi_song[[#This Row],[Title]],{":","(","-","#","|"})</f>
        <v/>
      </c>
      <c r="M107" t="e">
        <f>_xlfn.TEXTBEFORE(_xlfn.TEXTAFTER(Punjabi_song[[#This Row],[description]],{"Singer:","Artist:","Singer &amp; Lyrics:","Singer/Lyrics:","Singer","Singer :","Singer :-"}),CHAR(10))</f>
        <v>#N/A</v>
      </c>
      <c r="N107" t="str" cm="1">
        <f t="array" ref="N10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7" t="e">
        <f>_xlfn.TEXTBEFORE(_xlfn.TEXTAFTER(Punjabi_song[[#This Row],[description]],"Composer:"),CHAR(10))</f>
        <v>#N/A</v>
      </c>
      <c r="P107" t="e">
        <f>_xlfn.TEXTBEFORE(_xlfn.TEXTAFTER(Punjabi_song[[#This Row],[description]],CHAR(10)&amp;"Music :"),CHAR(10))</f>
        <v>#N/A</v>
      </c>
      <c r="Q107" t="e">
        <f>_xlfn.TEXTBEFORE(_xlfn.TEXTAFTER(Punjabi_song[[#This Row],[description]],CHAR(10)&amp;"Video:"),CHAR(10))</f>
        <v>#N/A</v>
      </c>
      <c r="R107" s="1" t="e">
        <f>HYPERLINK(_xlfn.TEXTBEFORE(_xlfn.TEXTAFTER(Punjabi_song[[#This Row],[description]],"YT Music:"),CHAR(10)))</f>
        <v>#N/A</v>
      </c>
      <c r="S107" s="1" t="e">
        <f>HYPERLINK(_xlfn.TEXTBEFORE(_xlfn.TEXTAFTER(Punjabi_song[[#This Row],[description]],"Spotify:"),CHAR(10)))</f>
        <v>#N/A</v>
      </c>
      <c r="T107" s="1" t="e">
        <f>HYPERLINK(_xlfn.TEXTBEFORE(_xlfn.TEXTAFTER(Punjabi_song[[#This Row],[description]],"Apple Music:"),CHAR(10)))</f>
        <v>#N/A</v>
      </c>
      <c r="U107" s="1" t="e">
        <f>HYPERLINK(_xlfn.TEXTBEFORE(_xlfn.TEXTAFTER(Punjabi_song[[#This Row],[description]],"Jio Saavn:"),CHAR(10)))</f>
        <v>#N/A</v>
      </c>
      <c r="V107" s="1" t="e">
        <f>HYPERLINK(_xlfn.TEXTBEFORE(_xlfn.TEXTAFTER(Punjabi_song[[#This Row],[description]],"Instagram Reel:"),CHAR(10)))</f>
        <v>#N/A</v>
      </c>
    </row>
    <row r="108" spans="1:22" x14ac:dyDescent="0.3">
      <c r="A108" t="s">
        <v>6006</v>
      </c>
      <c r="B108" t="s">
        <v>6547</v>
      </c>
      <c r="D108" t="s">
        <v>6548</v>
      </c>
      <c r="E108" t="s">
        <v>6525</v>
      </c>
      <c r="F108" t="s">
        <v>1369</v>
      </c>
      <c r="G108" t="s">
        <v>3647</v>
      </c>
      <c r="H108" t="s">
        <v>6549</v>
      </c>
      <c r="I108" t="s">
        <v>6151</v>
      </c>
      <c r="J108" t="s">
        <v>1449</v>
      </c>
      <c r="K108" t="str" cm="1">
        <f t="array" ref="K10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8" t="str">
        <f>_xlfn.TEXTBEFORE(Punjabi_song[[#This Row],[Title]],{":","(","-","#","|"})</f>
        <v/>
      </c>
      <c r="M108" t="e">
        <f>_xlfn.TEXTBEFORE(_xlfn.TEXTAFTER(Punjabi_song[[#This Row],[description]],{"Singer:","Artist:","Singer &amp; Lyrics:","Singer/Lyrics:","Singer","Singer :","Singer :-"}),CHAR(10))</f>
        <v>#N/A</v>
      </c>
      <c r="N108" t="str" cm="1">
        <f t="array" ref="N10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8" t="e">
        <f>_xlfn.TEXTBEFORE(_xlfn.TEXTAFTER(Punjabi_song[[#This Row],[description]],"Composer:"),CHAR(10))</f>
        <v>#N/A</v>
      </c>
      <c r="P108" t="e">
        <f>_xlfn.TEXTBEFORE(_xlfn.TEXTAFTER(Punjabi_song[[#This Row],[description]],CHAR(10)&amp;"Music :"),CHAR(10))</f>
        <v>#N/A</v>
      </c>
      <c r="Q108" t="e">
        <f>_xlfn.TEXTBEFORE(_xlfn.TEXTAFTER(Punjabi_song[[#This Row],[description]],CHAR(10)&amp;"Video:"),CHAR(10))</f>
        <v>#N/A</v>
      </c>
      <c r="R108" s="1" t="e">
        <f>HYPERLINK(_xlfn.TEXTBEFORE(_xlfn.TEXTAFTER(Punjabi_song[[#This Row],[description]],"YT Music:"),CHAR(10)))</f>
        <v>#N/A</v>
      </c>
      <c r="S108" s="1" t="e">
        <f>HYPERLINK(_xlfn.TEXTBEFORE(_xlfn.TEXTAFTER(Punjabi_song[[#This Row],[description]],"Spotify:"),CHAR(10)))</f>
        <v>#N/A</v>
      </c>
      <c r="T108" s="1" t="e">
        <f>HYPERLINK(_xlfn.TEXTBEFORE(_xlfn.TEXTAFTER(Punjabi_song[[#This Row],[description]],"Apple Music:"),CHAR(10)))</f>
        <v>#N/A</v>
      </c>
      <c r="U108" s="1" t="e">
        <f>HYPERLINK(_xlfn.TEXTBEFORE(_xlfn.TEXTAFTER(Punjabi_song[[#This Row],[description]],"Jio Saavn:"),CHAR(10)))</f>
        <v>#N/A</v>
      </c>
      <c r="V108" s="1" t="e">
        <f>HYPERLINK(_xlfn.TEXTBEFORE(_xlfn.TEXTAFTER(Punjabi_song[[#This Row],[description]],"Instagram Reel:"),CHAR(10)))</f>
        <v>#N/A</v>
      </c>
    </row>
    <row r="109" spans="1:22" x14ac:dyDescent="0.3">
      <c r="A109" t="s">
        <v>6006</v>
      </c>
      <c r="B109" t="s">
        <v>6550</v>
      </c>
      <c r="D109" t="s">
        <v>6551</v>
      </c>
      <c r="E109" t="s">
        <v>6525</v>
      </c>
      <c r="F109" t="s">
        <v>1369</v>
      </c>
      <c r="G109" t="s">
        <v>3647</v>
      </c>
      <c r="H109" t="s">
        <v>6552</v>
      </c>
      <c r="I109" t="s">
        <v>6553</v>
      </c>
      <c r="J109" t="s">
        <v>6046</v>
      </c>
      <c r="K109" t="str" cm="1">
        <f t="array" ref="K10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09" t="str">
        <f>_xlfn.TEXTBEFORE(Punjabi_song[[#This Row],[Title]],{":","(","-","#","|"})</f>
        <v/>
      </c>
      <c r="M109" t="e">
        <f>_xlfn.TEXTBEFORE(_xlfn.TEXTAFTER(Punjabi_song[[#This Row],[description]],{"Singer:","Artist:","Singer &amp; Lyrics:","Singer/Lyrics:","Singer","Singer :","Singer :-"}),CHAR(10))</f>
        <v>#N/A</v>
      </c>
      <c r="N109" t="str" cm="1">
        <f t="array" ref="N10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09" t="e">
        <f>_xlfn.TEXTBEFORE(_xlfn.TEXTAFTER(Punjabi_song[[#This Row],[description]],"Composer:"),CHAR(10))</f>
        <v>#N/A</v>
      </c>
      <c r="P109" t="e">
        <f>_xlfn.TEXTBEFORE(_xlfn.TEXTAFTER(Punjabi_song[[#This Row],[description]],CHAR(10)&amp;"Music :"),CHAR(10))</f>
        <v>#N/A</v>
      </c>
      <c r="Q109" t="e">
        <f>_xlfn.TEXTBEFORE(_xlfn.TEXTAFTER(Punjabi_song[[#This Row],[description]],CHAR(10)&amp;"Video:"),CHAR(10))</f>
        <v>#N/A</v>
      </c>
      <c r="R109" s="1" t="e">
        <f>HYPERLINK(_xlfn.TEXTBEFORE(_xlfn.TEXTAFTER(Punjabi_song[[#This Row],[description]],"YT Music:"),CHAR(10)))</f>
        <v>#N/A</v>
      </c>
      <c r="S109" s="1" t="e">
        <f>HYPERLINK(_xlfn.TEXTBEFORE(_xlfn.TEXTAFTER(Punjabi_song[[#This Row],[description]],"Spotify:"),CHAR(10)))</f>
        <v>#N/A</v>
      </c>
      <c r="T109" s="1" t="e">
        <f>HYPERLINK(_xlfn.TEXTBEFORE(_xlfn.TEXTAFTER(Punjabi_song[[#This Row],[description]],"Apple Music:"),CHAR(10)))</f>
        <v>#N/A</v>
      </c>
      <c r="U109" s="1" t="e">
        <f>HYPERLINK(_xlfn.TEXTBEFORE(_xlfn.TEXTAFTER(Punjabi_song[[#This Row],[description]],"Jio Saavn:"),CHAR(10)))</f>
        <v>#N/A</v>
      </c>
      <c r="V109" s="1" t="e">
        <f>HYPERLINK(_xlfn.TEXTBEFORE(_xlfn.TEXTAFTER(Punjabi_song[[#This Row],[description]],"Instagram Reel:"),CHAR(10)))</f>
        <v>#N/A</v>
      </c>
    </row>
    <row r="110" spans="1:22" x14ac:dyDescent="0.3">
      <c r="A110" t="s">
        <v>6006</v>
      </c>
      <c r="B110" t="s">
        <v>6555</v>
      </c>
      <c r="D110" t="s">
        <v>6556</v>
      </c>
      <c r="E110" t="s">
        <v>6554</v>
      </c>
      <c r="F110" t="s">
        <v>1369</v>
      </c>
      <c r="G110" t="s">
        <v>6557</v>
      </c>
      <c r="H110" t="s">
        <v>5031</v>
      </c>
      <c r="I110" t="s">
        <v>6321</v>
      </c>
      <c r="J110" t="s">
        <v>1449</v>
      </c>
      <c r="K110" t="str" cm="1">
        <f t="array" ref="K11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0" t="str">
        <f>_xlfn.TEXTBEFORE(Punjabi_song[[#This Row],[Title]],{":","(","-","#","|"})</f>
        <v/>
      </c>
      <c r="M110" t="e">
        <f>_xlfn.TEXTBEFORE(_xlfn.TEXTAFTER(Punjabi_song[[#This Row],[description]],{"Singer:","Artist:","Singer &amp; Lyrics:","Singer/Lyrics:","Singer","Singer :","Singer :-"}),CHAR(10))</f>
        <v>#N/A</v>
      </c>
      <c r="N110" t="str" cm="1">
        <f t="array" ref="N11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0" t="e">
        <f>_xlfn.TEXTBEFORE(_xlfn.TEXTAFTER(Punjabi_song[[#This Row],[description]],"Composer:"),CHAR(10))</f>
        <v>#N/A</v>
      </c>
      <c r="P110" t="e">
        <f>_xlfn.TEXTBEFORE(_xlfn.TEXTAFTER(Punjabi_song[[#This Row],[description]],CHAR(10)&amp;"Music :"),CHAR(10))</f>
        <v>#N/A</v>
      </c>
      <c r="Q110" t="e">
        <f>_xlfn.TEXTBEFORE(_xlfn.TEXTAFTER(Punjabi_song[[#This Row],[description]],CHAR(10)&amp;"Video:"),CHAR(10))</f>
        <v>#N/A</v>
      </c>
      <c r="R110" s="1" t="e">
        <f>HYPERLINK(_xlfn.TEXTBEFORE(_xlfn.TEXTAFTER(Punjabi_song[[#This Row],[description]],"YT Music:"),CHAR(10)))</f>
        <v>#N/A</v>
      </c>
      <c r="S110" s="1" t="e">
        <f>HYPERLINK(_xlfn.TEXTBEFORE(_xlfn.TEXTAFTER(Punjabi_song[[#This Row],[description]],"Spotify:"),CHAR(10)))</f>
        <v>#N/A</v>
      </c>
      <c r="T110" s="1" t="e">
        <f>HYPERLINK(_xlfn.TEXTBEFORE(_xlfn.TEXTAFTER(Punjabi_song[[#This Row],[description]],"Apple Music:"),CHAR(10)))</f>
        <v>#N/A</v>
      </c>
      <c r="U110" s="1" t="e">
        <f>HYPERLINK(_xlfn.TEXTBEFORE(_xlfn.TEXTAFTER(Punjabi_song[[#This Row],[description]],"Jio Saavn:"),CHAR(10)))</f>
        <v>#N/A</v>
      </c>
      <c r="V110" s="1" t="e">
        <f>HYPERLINK(_xlfn.TEXTBEFORE(_xlfn.TEXTAFTER(Punjabi_song[[#This Row],[description]],"Instagram Reel:"),CHAR(10)))</f>
        <v>#N/A</v>
      </c>
    </row>
    <row r="111" spans="1:22" x14ac:dyDescent="0.3">
      <c r="A111" t="s">
        <v>6006</v>
      </c>
      <c r="B111" t="s">
        <v>6559</v>
      </c>
      <c r="D111" t="s">
        <v>6560</v>
      </c>
      <c r="E111" t="s">
        <v>6558</v>
      </c>
      <c r="F111" t="s">
        <v>1369</v>
      </c>
      <c r="G111" t="s">
        <v>1385</v>
      </c>
      <c r="H111" t="s">
        <v>6561</v>
      </c>
      <c r="I111" t="s">
        <v>6562</v>
      </c>
      <c r="J111" t="s">
        <v>1449</v>
      </c>
      <c r="K111" t="str" cm="1">
        <f t="array" ref="K11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1" t="str">
        <f>_xlfn.TEXTBEFORE(Punjabi_song[[#This Row],[Title]],{":","(","-","#","|"})</f>
        <v/>
      </c>
      <c r="M111" t="e">
        <f>_xlfn.TEXTBEFORE(_xlfn.TEXTAFTER(Punjabi_song[[#This Row],[description]],{"Singer:","Artist:","Singer &amp; Lyrics:","Singer/Lyrics:","Singer","Singer :","Singer :-"}),CHAR(10))</f>
        <v>#N/A</v>
      </c>
      <c r="N111" t="str" cm="1">
        <f t="array" ref="N11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1" t="e">
        <f>_xlfn.TEXTBEFORE(_xlfn.TEXTAFTER(Punjabi_song[[#This Row],[description]],"Composer:"),CHAR(10))</f>
        <v>#N/A</v>
      </c>
      <c r="P111" t="e">
        <f>_xlfn.TEXTBEFORE(_xlfn.TEXTAFTER(Punjabi_song[[#This Row],[description]],CHAR(10)&amp;"Music :"),CHAR(10))</f>
        <v>#N/A</v>
      </c>
      <c r="Q111" t="e">
        <f>_xlfn.TEXTBEFORE(_xlfn.TEXTAFTER(Punjabi_song[[#This Row],[description]],CHAR(10)&amp;"Video:"),CHAR(10))</f>
        <v>#N/A</v>
      </c>
      <c r="R111" s="1" t="e">
        <f>HYPERLINK(_xlfn.TEXTBEFORE(_xlfn.TEXTAFTER(Punjabi_song[[#This Row],[description]],"YT Music:"),CHAR(10)))</f>
        <v>#N/A</v>
      </c>
      <c r="S111" s="1" t="e">
        <f>HYPERLINK(_xlfn.TEXTBEFORE(_xlfn.TEXTAFTER(Punjabi_song[[#This Row],[description]],"Spotify:"),CHAR(10)))</f>
        <v>#N/A</v>
      </c>
      <c r="T111" s="1" t="e">
        <f>HYPERLINK(_xlfn.TEXTBEFORE(_xlfn.TEXTAFTER(Punjabi_song[[#This Row],[description]],"Apple Music:"),CHAR(10)))</f>
        <v>#N/A</v>
      </c>
      <c r="U111" s="1" t="e">
        <f>HYPERLINK(_xlfn.TEXTBEFORE(_xlfn.TEXTAFTER(Punjabi_song[[#This Row],[description]],"Jio Saavn:"),CHAR(10)))</f>
        <v>#N/A</v>
      </c>
      <c r="V111" s="1" t="e">
        <f>HYPERLINK(_xlfn.TEXTBEFORE(_xlfn.TEXTAFTER(Punjabi_song[[#This Row],[description]],"Instagram Reel:"),CHAR(10)))</f>
        <v>#N/A</v>
      </c>
    </row>
    <row r="112" spans="1:22" x14ac:dyDescent="0.3">
      <c r="A112" t="s">
        <v>6006</v>
      </c>
      <c r="B112" t="s">
        <v>6564</v>
      </c>
      <c r="D112" t="s">
        <v>6565</v>
      </c>
      <c r="E112" t="s">
        <v>6563</v>
      </c>
      <c r="F112" t="s">
        <v>1369</v>
      </c>
      <c r="G112" t="s">
        <v>1084</v>
      </c>
      <c r="H112" t="s">
        <v>6566</v>
      </c>
      <c r="I112" t="s">
        <v>518</v>
      </c>
      <c r="J112" t="s">
        <v>6019</v>
      </c>
      <c r="K112" t="str" cm="1">
        <f t="array" ref="K11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2" t="str">
        <f>_xlfn.TEXTBEFORE(Punjabi_song[[#This Row],[Title]],{":","(","-","#","|"})</f>
        <v/>
      </c>
      <c r="M112" t="e">
        <f>_xlfn.TEXTBEFORE(_xlfn.TEXTAFTER(Punjabi_song[[#This Row],[description]],{"Singer:","Artist:","Singer &amp; Lyrics:","Singer/Lyrics:","Singer","Singer :","Singer :-"}),CHAR(10))</f>
        <v>#N/A</v>
      </c>
      <c r="N112" t="str" cm="1">
        <f t="array" ref="N11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2" t="e">
        <f>_xlfn.TEXTBEFORE(_xlfn.TEXTAFTER(Punjabi_song[[#This Row],[description]],"Composer:"),CHAR(10))</f>
        <v>#N/A</v>
      </c>
      <c r="P112" t="e">
        <f>_xlfn.TEXTBEFORE(_xlfn.TEXTAFTER(Punjabi_song[[#This Row],[description]],CHAR(10)&amp;"Music :"),CHAR(10))</f>
        <v>#N/A</v>
      </c>
      <c r="Q112" t="e">
        <f>_xlfn.TEXTBEFORE(_xlfn.TEXTAFTER(Punjabi_song[[#This Row],[description]],CHAR(10)&amp;"Video:"),CHAR(10))</f>
        <v>#N/A</v>
      </c>
      <c r="R112" s="1" t="e">
        <f>HYPERLINK(_xlfn.TEXTBEFORE(_xlfn.TEXTAFTER(Punjabi_song[[#This Row],[description]],"YT Music:"),CHAR(10)))</f>
        <v>#N/A</v>
      </c>
      <c r="S112" s="1" t="e">
        <f>HYPERLINK(_xlfn.TEXTBEFORE(_xlfn.TEXTAFTER(Punjabi_song[[#This Row],[description]],"Spotify:"),CHAR(10)))</f>
        <v>#N/A</v>
      </c>
      <c r="T112" s="1" t="e">
        <f>HYPERLINK(_xlfn.TEXTBEFORE(_xlfn.TEXTAFTER(Punjabi_song[[#This Row],[description]],"Apple Music:"),CHAR(10)))</f>
        <v>#N/A</v>
      </c>
      <c r="U112" s="1" t="e">
        <f>HYPERLINK(_xlfn.TEXTBEFORE(_xlfn.TEXTAFTER(Punjabi_song[[#This Row],[description]],"Jio Saavn:"),CHAR(10)))</f>
        <v>#N/A</v>
      </c>
      <c r="V112" s="1" t="e">
        <f>HYPERLINK(_xlfn.TEXTBEFORE(_xlfn.TEXTAFTER(Punjabi_song[[#This Row],[description]],"Instagram Reel:"),CHAR(10)))</f>
        <v>#N/A</v>
      </c>
    </row>
    <row r="113" spans="1:22" x14ac:dyDescent="0.3">
      <c r="A113" t="s">
        <v>6006</v>
      </c>
      <c r="B113" t="s">
        <v>6568</v>
      </c>
      <c r="D113" t="s">
        <v>6569</v>
      </c>
      <c r="E113" t="s">
        <v>6567</v>
      </c>
      <c r="F113" t="s">
        <v>1369</v>
      </c>
      <c r="G113" t="s">
        <v>6434</v>
      </c>
      <c r="H113" t="s">
        <v>6570</v>
      </c>
      <c r="I113" t="s">
        <v>6571</v>
      </c>
      <c r="J113" t="s">
        <v>1449</v>
      </c>
      <c r="K113" t="str" cm="1">
        <f t="array" ref="K11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3" t="str">
        <f>_xlfn.TEXTBEFORE(Punjabi_song[[#This Row],[Title]],{":","(","-","#","|"})</f>
        <v/>
      </c>
      <c r="M113" t="e">
        <f>_xlfn.TEXTBEFORE(_xlfn.TEXTAFTER(Punjabi_song[[#This Row],[description]],{"Singer:","Artist:","Singer &amp; Lyrics:","Singer/Lyrics:","Singer","Singer :","Singer :-"}),CHAR(10))</f>
        <v>#N/A</v>
      </c>
      <c r="N113" t="str" cm="1">
        <f t="array" ref="N11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3" t="e">
        <f>_xlfn.TEXTBEFORE(_xlfn.TEXTAFTER(Punjabi_song[[#This Row],[description]],"Composer:"),CHAR(10))</f>
        <v>#N/A</v>
      </c>
      <c r="P113" t="e">
        <f>_xlfn.TEXTBEFORE(_xlfn.TEXTAFTER(Punjabi_song[[#This Row],[description]],CHAR(10)&amp;"Music :"),CHAR(10))</f>
        <v>#N/A</v>
      </c>
      <c r="Q113" t="e">
        <f>_xlfn.TEXTBEFORE(_xlfn.TEXTAFTER(Punjabi_song[[#This Row],[description]],CHAR(10)&amp;"Video:"),CHAR(10))</f>
        <v>#N/A</v>
      </c>
      <c r="R113" s="1" t="e">
        <f>HYPERLINK(_xlfn.TEXTBEFORE(_xlfn.TEXTAFTER(Punjabi_song[[#This Row],[description]],"YT Music:"),CHAR(10)))</f>
        <v>#N/A</v>
      </c>
      <c r="S113" s="1" t="e">
        <f>HYPERLINK(_xlfn.TEXTBEFORE(_xlfn.TEXTAFTER(Punjabi_song[[#This Row],[description]],"Spotify:"),CHAR(10)))</f>
        <v>#N/A</v>
      </c>
      <c r="T113" s="1" t="e">
        <f>HYPERLINK(_xlfn.TEXTBEFORE(_xlfn.TEXTAFTER(Punjabi_song[[#This Row],[description]],"Apple Music:"),CHAR(10)))</f>
        <v>#N/A</v>
      </c>
      <c r="U113" s="1" t="e">
        <f>HYPERLINK(_xlfn.TEXTBEFORE(_xlfn.TEXTAFTER(Punjabi_song[[#This Row],[description]],"Jio Saavn:"),CHAR(10)))</f>
        <v>#N/A</v>
      </c>
      <c r="V113" s="1" t="e">
        <f>HYPERLINK(_xlfn.TEXTBEFORE(_xlfn.TEXTAFTER(Punjabi_song[[#This Row],[description]],"Instagram Reel:"),CHAR(10)))</f>
        <v>#N/A</v>
      </c>
    </row>
    <row r="114" spans="1:22" x14ac:dyDescent="0.3">
      <c r="A114" t="s">
        <v>6006</v>
      </c>
      <c r="B114" t="s">
        <v>6573</v>
      </c>
      <c r="D114" t="s">
        <v>6574</v>
      </c>
      <c r="E114" t="s">
        <v>6572</v>
      </c>
      <c r="F114" t="s">
        <v>1369</v>
      </c>
      <c r="G114" t="s">
        <v>3647</v>
      </c>
      <c r="H114" t="s">
        <v>6575</v>
      </c>
      <c r="I114" t="s">
        <v>6181</v>
      </c>
      <c r="J114" t="s">
        <v>1449</v>
      </c>
      <c r="K114" t="str" cm="1">
        <f t="array" ref="K11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4" t="str">
        <f>_xlfn.TEXTBEFORE(Punjabi_song[[#This Row],[Title]],{":","(","-","#","|"})</f>
        <v/>
      </c>
      <c r="M114" t="e">
        <f>_xlfn.TEXTBEFORE(_xlfn.TEXTAFTER(Punjabi_song[[#This Row],[description]],{"Singer:","Artist:","Singer &amp; Lyrics:","Singer/Lyrics:","Singer","Singer :","Singer :-"}),CHAR(10))</f>
        <v>#N/A</v>
      </c>
      <c r="N114" t="str" cm="1">
        <f t="array" ref="N11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4" t="e">
        <f>_xlfn.TEXTBEFORE(_xlfn.TEXTAFTER(Punjabi_song[[#This Row],[description]],"Composer:"),CHAR(10))</f>
        <v>#N/A</v>
      </c>
      <c r="P114" t="e">
        <f>_xlfn.TEXTBEFORE(_xlfn.TEXTAFTER(Punjabi_song[[#This Row],[description]],CHAR(10)&amp;"Music :"),CHAR(10))</f>
        <v>#N/A</v>
      </c>
      <c r="Q114" t="e">
        <f>_xlfn.TEXTBEFORE(_xlfn.TEXTAFTER(Punjabi_song[[#This Row],[description]],CHAR(10)&amp;"Video:"),CHAR(10))</f>
        <v>#N/A</v>
      </c>
      <c r="R114" s="1" t="e">
        <f>HYPERLINK(_xlfn.TEXTBEFORE(_xlfn.TEXTAFTER(Punjabi_song[[#This Row],[description]],"YT Music:"),CHAR(10)))</f>
        <v>#N/A</v>
      </c>
      <c r="S114" s="1" t="e">
        <f>HYPERLINK(_xlfn.TEXTBEFORE(_xlfn.TEXTAFTER(Punjabi_song[[#This Row],[description]],"Spotify:"),CHAR(10)))</f>
        <v>#N/A</v>
      </c>
      <c r="T114" s="1" t="e">
        <f>HYPERLINK(_xlfn.TEXTBEFORE(_xlfn.TEXTAFTER(Punjabi_song[[#This Row],[description]],"Apple Music:"),CHAR(10)))</f>
        <v>#N/A</v>
      </c>
      <c r="U114" s="1" t="e">
        <f>HYPERLINK(_xlfn.TEXTBEFORE(_xlfn.TEXTAFTER(Punjabi_song[[#This Row],[description]],"Jio Saavn:"),CHAR(10)))</f>
        <v>#N/A</v>
      </c>
      <c r="V114" s="1" t="e">
        <f>HYPERLINK(_xlfn.TEXTBEFORE(_xlfn.TEXTAFTER(Punjabi_song[[#This Row],[description]],"Instagram Reel:"),CHAR(10)))</f>
        <v>#N/A</v>
      </c>
    </row>
    <row r="115" spans="1:22" x14ac:dyDescent="0.3">
      <c r="A115" t="s">
        <v>6006</v>
      </c>
      <c r="B115" t="s">
        <v>6576</v>
      </c>
      <c r="C115" t="s">
        <v>6540</v>
      </c>
      <c r="D115" t="s">
        <v>6577</v>
      </c>
      <c r="E115" t="s">
        <v>6538</v>
      </c>
      <c r="F115" t="s">
        <v>1369</v>
      </c>
      <c r="G115" t="s">
        <v>6578</v>
      </c>
      <c r="H115" t="s">
        <v>6579</v>
      </c>
      <c r="I115" t="s">
        <v>3757</v>
      </c>
      <c r="J115" t="s">
        <v>6026</v>
      </c>
      <c r="K115" t="str" cm="1">
        <f t="array" ref="K11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15" t="str">
        <f>_xlfn.TEXTBEFORE(Punjabi_song[[#This Row],[Title]],{":","(","-","#","|"})</f>
        <v/>
      </c>
      <c r="M115" t="e">
        <f>_xlfn.TEXTBEFORE(_xlfn.TEXTAFTER(Punjabi_song[[#This Row],[description]],{"Singer:","Artist:","Singer &amp; Lyrics:","Singer/Lyrics:","Singer","Singer :","Singer :-"}),CHAR(10))</f>
        <v>#N/A</v>
      </c>
      <c r="N115" t="e" cm="1">
        <f t="array" ref="N11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15" t="e">
        <f>_xlfn.TEXTBEFORE(_xlfn.TEXTAFTER(Punjabi_song[[#This Row],[description]],"Composer:"),CHAR(10))</f>
        <v>#N/A</v>
      </c>
      <c r="P115" t="e">
        <f>_xlfn.TEXTBEFORE(_xlfn.TEXTAFTER(Punjabi_song[[#This Row],[description]],CHAR(10)&amp;"Music :"),CHAR(10))</f>
        <v>#N/A</v>
      </c>
      <c r="Q115" t="e">
        <f>_xlfn.TEXTBEFORE(_xlfn.TEXTAFTER(Punjabi_song[[#This Row],[description]],CHAR(10)&amp;"Video:"),CHAR(10))</f>
        <v>#N/A</v>
      </c>
      <c r="R115" s="1" t="e">
        <f>HYPERLINK(_xlfn.TEXTBEFORE(_xlfn.TEXTAFTER(Punjabi_song[[#This Row],[description]],"YT Music:"),CHAR(10)))</f>
        <v>#N/A</v>
      </c>
      <c r="S115" s="1" t="str">
        <f>HYPERLINK(_xlfn.TEXTBEFORE(_xlfn.TEXTAFTER(Punjabi_song[[#This Row],[description]],"Spotify:"),CHAR(10)))</f>
        <v xml:space="preserve"> https://open.spotify.com/album/0xf2Nv...</v>
      </c>
      <c r="T115" s="1" t="str">
        <f>HYPERLINK(_xlfn.TEXTBEFORE(_xlfn.TEXTAFTER(Punjabi_song[[#This Row],[description]],"Apple Music:"),CHAR(10)))</f>
        <v xml:space="preserve">   / what-you-want-single  </v>
      </c>
      <c r="U115" s="1" t="e">
        <f>HYPERLINK(_xlfn.TEXTBEFORE(_xlfn.TEXTAFTER(Punjabi_song[[#This Row],[description]],"Jio Saavn:"),CHAR(10)))</f>
        <v>#N/A</v>
      </c>
      <c r="V115" s="1" t="e">
        <f>HYPERLINK(_xlfn.TEXTBEFORE(_xlfn.TEXTAFTER(Punjabi_song[[#This Row],[description]],"Instagram Reel:"),CHAR(10)))</f>
        <v>#N/A</v>
      </c>
    </row>
    <row r="116" spans="1:22" x14ac:dyDescent="0.3">
      <c r="A116" t="s">
        <v>6006</v>
      </c>
      <c r="B116" t="s">
        <v>6581</v>
      </c>
      <c r="D116" t="s">
        <v>6582</v>
      </c>
      <c r="E116" t="s">
        <v>6580</v>
      </c>
      <c r="F116" t="s">
        <v>1369</v>
      </c>
      <c r="G116" t="s">
        <v>3500</v>
      </c>
      <c r="H116" t="s">
        <v>6583</v>
      </c>
      <c r="I116" t="s">
        <v>518</v>
      </c>
      <c r="J116" t="s">
        <v>1449</v>
      </c>
      <c r="K116" t="str" cm="1">
        <f t="array" ref="K11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6" t="str">
        <f>_xlfn.TEXTBEFORE(Punjabi_song[[#This Row],[Title]],{":","(","-","#","|"})</f>
        <v/>
      </c>
      <c r="M116" t="e">
        <f>_xlfn.TEXTBEFORE(_xlfn.TEXTAFTER(Punjabi_song[[#This Row],[description]],{"Singer:","Artist:","Singer &amp; Lyrics:","Singer/Lyrics:","Singer","Singer :","Singer :-"}),CHAR(10))</f>
        <v>#N/A</v>
      </c>
      <c r="N116" t="str" cm="1">
        <f t="array" ref="N11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6" t="e">
        <f>_xlfn.TEXTBEFORE(_xlfn.TEXTAFTER(Punjabi_song[[#This Row],[description]],"Composer:"),CHAR(10))</f>
        <v>#N/A</v>
      </c>
      <c r="P116" t="e">
        <f>_xlfn.TEXTBEFORE(_xlfn.TEXTAFTER(Punjabi_song[[#This Row],[description]],CHAR(10)&amp;"Music :"),CHAR(10))</f>
        <v>#N/A</v>
      </c>
      <c r="Q116" t="e">
        <f>_xlfn.TEXTBEFORE(_xlfn.TEXTAFTER(Punjabi_song[[#This Row],[description]],CHAR(10)&amp;"Video:"),CHAR(10))</f>
        <v>#N/A</v>
      </c>
      <c r="R116" s="1" t="e">
        <f>HYPERLINK(_xlfn.TEXTBEFORE(_xlfn.TEXTAFTER(Punjabi_song[[#This Row],[description]],"YT Music:"),CHAR(10)))</f>
        <v>#N/A</v>
      </c>
      <c r="S116" s="1" t="e">
        <f>HYPERLINK(_xlfn.TEXTBEFORE(_xlfn.TEXTAFTER(Punjabi_song[[#This Row],[description]],"Spotify:"),CHAR(10)))</f>
        <v>#N/A</v>
      </c>
      <c r="T116" s="1" t="e">
        <f>HYPERLINK(_xlfn.TEXTBEFORE(_xlfn.TEXTAFTER(Punjabi_song[[#This Row],[description]],"Apple Music:"),CHAR(10)))</f>
        <v>#N/A</v>
      </c>
      <c r="U116" s="1" t="e">
        <f>HYPERLINK(_xlfn.TEXTBEFORE(_xlfn.TEXTAFTER(Punjabi_song[[#This Row],[description]],"Jio Saavn:"),CHAR(10)))</f>
        <v>#N/A</v>
      </c>
      <c r="V116" s="1" t="e">
        <f>HYPERLINK(_xlfn.TEXTBEFORE(_xlfn.TEXTAFTER(Punjabi_song[[#This Row],[description]],"Instagram Reel:"),CHAR(10)))</f>
        <v>#N/A</v>
      </c>
    </row>
    <row r="117" spans="1:22" x14ac:dyDescent="0.3">
      <c r="A117" t="s">
        <v>6006</v>
      </c>
      <c r="B117" t="s">
        <v>6584</v>
      </c>
      <c r="C117" t="s">
        <v>6540</v>
      </c>
      <c r="D117" t="s">
        <v>6585</v>
      </c>
      <c r="E117" t="s">
        <v>6538</v>
      </c>
      <c r="F117" t="s">
        <v>1369</v>
      </c>
      <c r="G117" t="s">
        <v>6160</v>
      </c>
      <c r="H117" t="s">
        <v>6586</v>
      </c>
      <c r="I117" t="s">
        <v>6587</v>
      </c>
      <c r="J117" t="s">
        <v>1449</v>
      </c>
      <c r="K117" t="str" cm="1">
        <f t="array" ref="K11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17" t="str">
        <f>_xlfn.TEXTBEFORE(Punjabi_song[[#This Row],[Title]],{":","(","-","#","|"})</f>
        <v/>
      </c>
      <c r="M117" t="e">
        <f>_xlfn.TEXTBEFORE(_xlfn.TEXTAFTER(Punjabi_song[[#This Row],[description]],{"Singer:","Artist:","Singer &amp; Lyrics:","Singer/Lyrics:","Singer","Singer :","Singer :-"}),CHAR(10))</f>
        <v>#N/A</v>
      </c>
      <c r="N117" t="e" cm="1">
        <f t="array" ref="N11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17" t="e">
        <f>_xlfn.TEXTBEFORE(_xlfn.TEXTAFTER(Punjabi_song[[#This Row],[description]],"Composer:"),CHAR(10))</f>
        <v>#N/A</v>
      </c>
      <c r="P117" t="e">
        <f>_xlfn.TEXTBEFORE(_xlfn.TEXTAFTER(Punjabi_song[[#This Row],[description]],CHAR(10)&amp;"Music :"),CHAR(10))</f>
        <v>#N/A</v>
      </c>
      <c r="Q117" t="e">
        <f>_xlfn.TEXTBEFORE(_xlfn.TEXTAFTER(Punjabi_song[[#This Row],[description]],CHAR(10)&amp;"Video:"),CHAR(10))</f>
        <v>#N/A</v>
      </c>
      <c r="R117" s="1" t="e">
        <f>HYPERLINK(_xlfn.TEXTBEFORE(_xlfn.TEXTAFTER(Punjabi_song[[#This Row],[description]],"YT Music:"),CHAR(10)))</f>
        <v>#N/A</v>
      </c>
      <c r="S117" s="1" t="str">
        <f>HYPERLINK(_xlfn.TEXTBEFORE(_xlfn.TEXTAFTER(Punjabi_song[[#This Row],[description]],"Spotify:"),CHAR(10)))</f>
        <v xml:space="preserve"> https://open.spotify.com/album/0xf2Nv...</v>
      </c>
      <c r="T117" s="1" t="str">
        <f>HYPERLINK(_xlfn.TEXTBEFORE(_xlfn.TEXTAFTER(Punjabi_song[[#This Row],[description]],"Apple Music:"),CHAR(10)))</f>
        <v xml:space="preserve">   / what-you-want-single  </v>
      </c>
      <c r="U117" s="1" t="e">
        <f>HYPERLINK(_xlfn.TEXTBEFORE(_xlfn.TEXTAFTER(Punjabi_song[[#This Row],[description]],"Jio Saavn:"),CHAR(10)))</f>
        <v>#N/A</v>
      </c>
      <c r="V117" s="1" t="e">
        <f>HYPERLINK(_xlfn.TEXTBEFORE(_xlfn.TEXTAFTER(Punjabi_song[[#This Row],[description]],"Instagram Reel:"),CHAR(10)))</f>
        <v>#N/A</v>
      </c>
    </row>
    <row r="118" spans="1:22" x14ac:dyDescent="0.3">
      <c r="A118" t="s">
        <v>6006</v>
      </c>
      <c r="B118" t="s">
        <v>6588</v>
      </c>
      <c r="D118" t="s">
        <v>6589</v>
      </c>
      <c r="E118" t="s">
        <v>6554</v>
      </c>
      <c r="F118" t="s">
        <v>1369</v>
      </c>
      <c r="G118" t="s">
        <v>6557</v>
      </c>
      <c r="H118" t="s">
        <v>6590</v>
      </c>
      <c r="I118" t="s">
        <v>6591</v>
      </c>
      <c r="J118" t="s">
        <v>1449</v>
      </c>
      <c r="K118" t="str" cm="1">
        <f t="array" ref="K11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8" t="str">
        <f>_xlfn.TEXTBEFORE(Punjabi_song[[#This Row],[Title]],{":","(","-","#","|"})</f>
        <v/>
      </c>
      <c r="M118" t="e">
        <f>_xlfn.TEXTBEFORE(_xlfn.TEXTAFTER(Punjabi_song[[#This Row],[description]],{"Singer:","Artist:","Singer &amp; Lyrics:","Singer/Lyrics:","Singer","Singer :","Singer :-"}),CHAR(10))</f>
        <v>#N/A</v>
      </c>
      <c r="N118" t="str" cm="1">
        <f t="array" ref="N11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8" t="e">
        <f>_xlfn.TEXTBEFORE(_xlfn.TEXTAFTER(Punjabi_song[[#This Row],[description]],"Composer:"),CHAR(10))</f>
        <v>#N/A</v>
      </c>
      <c r="P118" t="e">
        <f>_xlfn.TEXTBEFORE(_xlfn.TEXTAFTER(Punjabi_song[[#This Row],[description]],CHAR(10)&amp;"Music :"),CHAR(10))</f>
        <v>#N/A</v>
      </c>
      <c r="Q118" t="e">
        <f>_xlfn.TEXTBEFORE(_xlfn.TEXTAFTER(Punjabi_song[[#This Row],[description]],CHAR(10)&amp;"Video:"),CHAR(10))</f>
        <v>#N/A</v>
      </c>
      <c r="R118" s="1" t="e">
        <f>HYPERLINK(_xlfn.TEXTBEFORE(_xlfn.TEXTAFTER(Punjabi_song[[#This Row],[description]],"YT Music:"),CHAR(10)))</f>
        <v>#N/A</v>
      </c>
      <c r="S118" s="1" t="e">
        <f>HYPERLINK(_xlfn.TEXTBEFORE(_xlfn.TEXTAFTER(Punjabi_song[[#This Row],[description]],"Spotify:"),CHAR(10)))</f>
        <v>#N/A</v>
      </c>
      <c r="T118" s="1" t="e">
        <f>HYPERLINK(_xlfn.TEXTBEFORE(_xlfn.TEXTAFTER(Punjabi_song[[#This Row],[description]],"Apple Music:"),CHAR(10)))</f>
        <v>#N/A</v>
      </c>
      <c r="U118" s="1" t="e">
        <f>HYPERLINK(_xlfn.TEXTBEFORE(_xlfn.TEXTAFTER(Punjabi_song[[#This Row],[description]],"Jio Saavn:"),CHAR(10)))</f>
        <v>#N/A</v>
      </c>
      <c r="V118" s="1" t="e">
        <f>HYPERLINK(_xlfn.TEXTBEFORE(_xlfn.TEXTAFTER(Punjabi_song[[#This Row],[description]],"Instagram Reel:"),CHAR(10)))</f>
        <v>#N/A</v>
      </c>
    </row>
    <row r="119" spans="1:22" x14ac:dyDescent="0.3">
      <c r="A119" t="s">
        <v>6006</v>
      </c>
      <c r="B119" t="s">
        <v>6593</v>
      </c>
      <c r="D119" t="s">
        <v>6594</v>
      </c>
      <c r="E119" t="s">
        <v>6592</v>
      </c>
      <c r="F119" t="s">
        <v>1369</v>
      </c>
      <c r="G119" t="s">
        <v>6595</v>
      </c>
      <c r="H119" t="s">
        <v>6596</v>
      </c>
      <c r="I119" t="s">
        <v>2470</v>
      </c>
      <c r="J119" t="s">
        <v>6019</v>
      </c>
      <c r="K119" t="str" cm="1">
        <f t="array" ref="K11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19" t="str">
        <f>_xlfn.TEXTBEFORE(Punjabi_song[[#This Row],[Title]],{":","(","-","#","|"})</f>
        <v/>
      </c>
      <c r="M119" t="e">
        <f>_xlfn.TEXTBEFORE(_xlfn.TEXTAFTER(Punjabi_song[[#This Row],[description]],{"Singer:","Artist:","Singer &amp; Lyrics:","Singer/Lyrics:","Singer","Singer :","Singer :-"}),CHAR(10))</f>
        <v>#N/A</v>
      </c>
      <c r="N119" t="str" cm="1">
        <f t="array" ref="N11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19" t="e">
        <f>_xlfn.TEXTBEFORE(_xlfn.TEXTAFTER(Punjabi_song[[#This Row],[description]],"Composer:"),CHAR(10))</f>
        <v>#N/A</v>
      </c>
      <c r="P119" t="e">
        <f>_xlfn.TEXTBEFORE(_xlfn.TEXTAFTER(Punjabi_song[[#This Row],[description]],CHAR(10)&amp;"Music :"),CHAR(10))</f>
        <v>#N/A</v>
      </c>
      <c r="Q119" t="e">
        <f>_xlfn.TEXTBEFORE(_xlfn.TEXTAFTER(Punjabi_song[[#This Row],[description]],CHAR(10)&amp;"Video:"),CHAR(10))</f>
        <v>#N/A</v>
      </c>
      <c r="R119" s="1" t="e">
        <f>HYPERLINK(_xlfn.TEXTBEFORE(_xlfn.TEXTAFTER(Punjabi_song[[#This Row],[description]],"YT Music:"),CHAR(10)))</f>
        <v>#N/A</v>
      </c>
      <c r="S119" s="1" t="e">
        <f>HYPERLINK(_xlfn.TEXTBEFORE(_xlfn.TEXTAFTER(Punjabi_song[[#This Row],[description]],"Spotify:"),CHAR(10)))</f>
        <v>#N/A</v>
      </c>
      <c r="T119" s="1" t="e">
        <f>HYPERLINK(_xlfn.TEXTBEFORE(_xlfn.TEXTAFTER(Punjabi_song[[#This Row],[description]],"Apple Music:"),CHAR(10)))</f>
        <v>#N/A</v>
      </c>
      <c r="U119" s="1" t="e">
        <f>HYPERLINK(_xlfn.TEXTBEFORE(_xlfn.TEXTAFTER(Punjabi_song[[#This Row],[description]],"Jio Saavn:"),CHAR(10)))</f>
        <v>#N/A</v>
      </c>
      <c r="V119" s="1" t="e">
        <f>HYPERLINK(_xlfn.TEXTBEFORE(_xlfn.TEXTAFTER(Punjabi_song[[#This Row],[description]],"Instagram Reel:"),CHAR(10)))</f>
        <v>#N/A</v>
      </c>
    </row>
    <row r="120" spans="1:22" x14ac:dyDescent="0.3">
      <c r="A120" t="s">
        <v>6006</v>
      </c>
      <c r="B120" t="s">
        <v>6597</v>
      </c>
      <c r="C120" t="s">
        <v>6540</v>
      </c>
      <c r="D120" t="s">
        <v>6598</v>
      </c>
      <c r="E120" t="s">
        <v>6538</v>
      </c>
      <c r="F120" t="s">
        <v>1369</v>
      </c>
      <c r="G120" t="s">
        <v>1269</v>
      </c>
      <c r="H120" t="s">
        <v>6599</v>
      </c>
      <c r="I120" t="s">
        <v>6181</v>
      </c>
      <c r="J120" t="s">
        <v>6019</v>
      </c>
      <c r="K120" t="str" cm="1">
        <f t="array" ref="K12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0" t="str">
        <f>_xlfn.TEXTBEFORE(Punjabi_song[[#This Row],[Title]],{":","(","-","#","|"})</f>
        <v/>
      </c>
      <c r="M120" t="e">
        <f>_xlfn.TEXTBEFORE(_xlfn.TEXTAFTER(Punjabi_song[[#This Row],[description]],{"Singer:","Artist:","Singer &amp; Lyrics:","Singer/Lyrics:","Singer","Singer :","Singer :-"}),CHAR(10))</f>
        <v>#N/A</v>
      </c>
      <c r="N120" t="e" cm="1">
        <f t="array" ref="N12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20" t="e">
        <f>_xlfn.TEXTBEFORE(_xlfn.TEXTAFTER(Punjabi_song[[#This Row],[description]],"Composer:"),CHAR(10))</f>
        <v>#N/A</v>
      </c>
      <c r="P120" t="e">
        <f>_xlfn.TEXTBEFORE(_xlfn.TEXTAFTER(Punjabi_song[[#This Row],[description]],CHAR(10)&amp;"Music :"),CHAR(10))</f>
        <v>#N/A</v>
      </c>
      <c r="Q120" t="e">
        <f>_xlfn.TEXTBEFORE(_xlfn.TEXTAFTER(Punjabi_song[[#This Row],[description]],CHAR(10)&amp;"Video:"),CHAR(10))</f>
        <v>#N/A</v>
      </c>
      <c r="R120" s="1" t="e">
        <f>HYPERLINK(_xlfn.TEXTBEFORE(_xlfn.TEXTAFTER(Punjabi_song[[#This Row],[description]],"YT Music:"),CHAR(10)))</f>
        <v>#N/A</v>
      </c>
      <c r="S120" s="1" t="str">
        <f>HYPERLINK(_xlfn.TEXTBEFORE(_xlfn.TEXTAFTER(Punjabi_song[[#This Row],[description]],"Spotify:"),CHAR(10)))</f>
        <v xml:space="preserve"> https://open.spotify.com/album/0xf2Nv...</v>
      </c>
      <c r="T120" s="1" t="str">
        <f>HYPERLINK(_xlfn.TEXTBEFORE(_xlfn.TEXTAFTER(Punjabi_song[[#This Row],[description]],"Apple Music:"),CHAR(10)))</f>
        <v xml:space="preserve">   / what-you-want-single  </v>
      </c>
      <c r="U120" s="1" t="e">
        <f>HYPERLINK(_xlfn.TEXTBEFORE(_xlfn.TEXTAFTER(Punjabi_song[[#This Row],[description]],"Jio Saavn:"),CHAR(10)))</f>
        <v>#N/A</v>
      </c>
      <c r="V120" s="1" t="e">
        <f>HYPERLINK(_xlfn.TEXTBEFORE(_xlfn.TEXTAFTER(Punjabi_song[[#This Row],[description]],"Instagram Reel:"),CHAR(10)))</f>
        <v>#N/A</v>
      </c>
    </row>
    <row r="121" spans="1:22" x14ac:dyDescent="0.3">
      <c r="A121" t="s">
        <v>6006</v>
      </c>
      <c r="B121" t="s">
        <v>6601</v>
      </c>
      <c r="C121" t="s">
        <v>6540</v>
      </c>
      <c r="D121" t="s">
        <v>6602</v>
      </c>
      <c r="E121" t="s">
        <v>6600</v>
      </c>
      <c r="F121" t="s">
        <v>1369</v>
      </c>
      <c r="G121" t="s">
        <v>2412</v>
      </c>
      <c r="H121" t="s">
        <v>6603</v>
      </c>
      <c r="I121" t="s">
        <v>6604</v>
      </c>
      <c r="J121" t="s">
        <v>6192</v>
      </c>
      <c r="K121" t="str" cm="1">
        <f t="array" ref="K12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1" t="str">
        <f>_xlfn.TEXTBEFORE(Punjabi_song[[#This Row],[Title]],{":","(","-","#","|"})</f>
        <v/>
      </c>
      <c r="M121" t="e">
        <f>_xlfn.TEXTBEFORE(_xlfn.TEXTAFTER(Punjabi_song[[#This Row],[description]],{"Singer:","Artist:","Singer &amp; Lyrics:","Singer/Lyrics:","Singer","Singer :","Singer :-"}),CHAR(10))</f>
        <v>#N/A</v>
      </c>
      <c r="N121" t="e" cm="1">
        <f t="array" ref="N12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21" t="e">
        <f>_xlfn.TEXTBEFORE(_xlfn.TEXTAFTER(Punjabi_song[[#This Row],[description]],"Composer:"),CHAR(10))</f>
        <v>#N/A</v>
      </c>
      <c r="P121" t="e">
        <f>_xlfn.TEXTBEFORE(_xlfn.TEXTAFTER(Punjabi_song[[#This Row],[description]],CHAR(10)&amp;"Music :"),CHAR(10))</f>
        <v>#N/A</v>
      </c>
      <c r="Q121" t="e">
        <f>_xlfn.TEXTBEFORE(_xlfn.TEXTAFTER(Punjabi_song[[#This Row],[description]],CHAR(10)&amp;"Video:"),CHAR(10))</f>
        <v>#N/A</v>
      </c>
      <c r="R121" s="1" t="e">
        <f>HYPERLINK(_xlfn.TEXTBEFORE(_xlfn.TEXTAFTER(Punjabi_song[[#This Row],[description]],"YT Music:"),CHAR(10)))</f>
        <v>#N/A</v>
      </c>
      <c r="S121" s="1" t="str">
        <f>HYPERLINK(_xlfn.TEXTBEFORE(_xlfn.TEXTAFTER(Punjabi_song[[#This Row],[description]],"Spotify:"),CHAR(10)))</f>
        <v xml:space="preserve"> https://open.spotify.com/album/0xf2Nv...</v>
      </c>
      <c r="T121" s="1" t="str">
        <f>HYPERLINK(_xlfn.TEXTBEFORE(_xlfn.TEXTAFTER(Punjabi_song[[#This Row],[description]],"Apple Music:"),CHAR(10)))</f>
        <v xml:space="preserve">   / what-you-want-single  </v>
      </c>
      <c r="U121" s="1" t="e">
        <f>HYPERLINK(_xlfn.TEXTBEFORE(_xlfn.TEXTAFTER(Punjabi_song[[#This Row],[description]],"Jio Saavn:"),CHAR(10)))</f>
        <v>#N/A</v>
      </c>
      <c r="V121" s="1" t="e">
        <f>HYPERLINK(_xlfn.TEXTBEFORE(_xlfn.TEXTAFTER(Punjabi_song[[#This Row],[description]],"Instagram Reel:"),CHAR(10)))</f>
        <v>#N/A</v>
      </c>
    </row>
    <row r="122" spans="1:22" x14ac:dyDescent="0.3">
      <c r="A122" t="s">
        <v>6006</v>
      </c>
      <c r="B122" t="s">
        <v>6606</v>
      </c>
      <c r="C122" t="s">
        <v>6607</v>
      </c>
      <c r="D122" t="s">
        <v>6608</v>
      </c>
      <c r="E122" t="s">
        <v>6605</v>
      </c>
      <c r="F122" t="s">
        <v>1369</v>
      </c>
      <c r="G122" t="s">
        <v>509</v>
      </c>
      <c r="H122" t="s">
        <v>6609</v>
      </c>
      <c r="I122" t="s">
        <v>6402</v>
      </c>
      <c r="J122" t="s">
        <v>6019</v>
      </c>
      <c r="K122" t="str" cm="1">
        <f t="array" ref="K12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2" t="str">
        <f>_xlfn.TEXTBEFORE(Punjabi_song[[#This Row],[Title]],{":","(","-","#","|"})</f>
        <v/>
      </c>
      <c r="M122" t="e">
        <f>_xlfn.TEXTBEFORE(_xlfn.TEXTAFTER(Punjabi_song[[#This Row],[description]],{"Singer:","Artist:","Singer &amp; Lyrics:","Singer/Lyrics:","Singer","Singer :","Singer :-"}),CHAR(10))</f>
        <v>#N/A</v>
      </c>
      <c r="N122" t="str" cm="1">
        <f t="array" ref="N12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2" t="e">
        <f>_xlfn.TEXTBEFORE(_xlfn.TEXTAFTER(Punjabi_song[[#This Row],[description]],"Composer:"),CHAR(10))</f>
        <v>#N/A</v>
      </c>
      <c r="P122" t="e">
        <f>_xlfn.TEXTBEFORE(_xlfn.TEXTAFTER(Punjabi_song[[#This Row],[description]],CHAR(10)&amp;"Music :"),CHAR(10))</f>
        <v>#N/A</v>
      </c>
      <c r="Q122" t="e">
        <f>_xlfn.TEXTBEFORE(_xlfn.TEXTAFTER(Punjabi_song[[#This Row],[description]],CHAR(10)&amp;"Video:"),CHAR(10))</f>
        <v>#N/A</v>
      </c>
      <c r="R122" s="1" t="str">
        <f>HYPERLINK(_xlfn.TEXTBEFORE(_xlfn.TEXTAFTER(Punjabi_song[[#This Row],[description]],"YT Music:"),CHAR(10)))</f>
        <v xml:space="preserve"> https://music.youtube.com/watch?v=rCmQpi6jq0o&amp;si=1tg3MJLepNUR7xMo</v>
      </c>
      <c r="S122" s="1" t="str">
        <f>HYPERLINK(_xlfn.TEXTBEFORE(_xlfn.TEXTAFTER(Punjabi_song[[#This Row],[description]],"Spotify:"),CHAR(10)))</f>
        <v xml:space="preserve"> https://open.spotify.com/track/37YrFG1kOB9j7CowJpY5Yq</v>
      </c>
      <c r="T122" s="1" t="str">
        <f>HYPERLINK(_xlfn.TEXTBEFORE(_xlfn.TEXTAFTER(Punjabi_song[[#This Row],[description]],"Apple Music:"),CHAR(10)))</f>
        <v xml:space="preserve"> https://music.apple.com/us/album/viah-single/1854464361</v>
      </c>
      <c r="U122" s="1" t="str">
        <f>HYPERLINK(_xlfn.TEXTBEFORE(_xlfn.TEXTAFTER(Punjabi_song[[#This Row],[description]],"Jio Saavn:"),CHAR(10)))</f>
        <v xml:space="preserve"> https://www.jiosaavn.com/song/viah/JgQPawFYb0M</v>
      </c>
      <c r="V122" s="1" t="e">
        <f>HYPERLINK(_xlfn.TEXTBEFORE(_xlfn.TEXTAFTER(Punjabi_song[[#This Row],[description]],"Instagram Reel:"),CHAR(10)))</f>
        <v>#N/A</v>
      </c>
    </row>
    <row r="123" spans="1:22" x14ac:dyDescent="0.3">
      <c r="A123" t="s">
        <v>6006</v>
      </c>
      <c r="B123" t="s">
        <v>6610</v>
      </c>
      <c r="C123" t="s">
        <v>6607</v>
      </c>
      <c r="D123" t="s">
        <v>6611</v>
      </c>
      <c r="E123" t="s">
        <v>6605</v>
      </c>
      <c r="F123" t="s">
        <v>1369</v>
      </c>
      <c r="G123" t="s">
        <v>509</v>
      </c>
      <c r="H123" t="s">
        <v>1515</v>
      </c>
      <c r="I123" t="s">
        <v>4333</v>
      </c>
      <c r="J123" t="s">
        <v>6192</v>
      </c>
      <c r="K123" t="str" cm="1">
        <f t="array" ref="K12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3" t="str">
        <f>_xlfn.TEXTBEFORE(Punjabi_song[[#This Row],[Title]],{":","(","-","#","|"})</f>
        <v/>
      </c>
      <c r="M123" t="e">
        <f>_xlfn.TEXTBEFORE(_xlfn.TEXTAFTER(Punjabi_song[[#This Row],[description]],{"Singer:","Artist:","Singer &amp; Lyrics:","Singer/Lyrics:","Singer","Singer :","Singer :-"}),CHAR(10))</f>
        <v>#N/A</v>
      </c>
      <c r="N123" t="str" cm="1">
        <f t="array" ref="N12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3" t="e">
        <f>_xlfn.TEXTBEFORE(_xlfn.TEXTAFTER(Punjabi_song[[#This Row],[description]],"Composer:"),CHAR(10))</f>
        <v>#N/A</v>
      </c>
      <c r="P123" t="e">
        <f>_xlfn.TEXTBEFORE(_xlfn.TEXTAFTER(Punjabi_song[[#This Row],[description]],CHAR(10)&amp;"Music :"),CHAR(10))</f>
        <v>#N/A</v>
      </c>
      <c r="Q123" t="e">
        <f>_xlfn.TEXTBEFORE(_xlfn.TEXTAFTER(Punjabi_song[[#This Row],[description]],CHAR(10)&amp;"Video:"),CHAR(10))</f>
        <v>#N/A</v>
      </c>
      <c r="R123" s="1" t="str">
        <f>HYPERLINK(_xlfn.TEXTBEFORE(_xlfn.TEXTAFTER(Punjabi_song[[#This Row],[description]],"YT Music:"),CHAR(10)))</f>
        <v xml:space="preserve"> https://music.youtube.com/watch?v=rCmQpi6jq0o&amp;si=1tg3MJLepNUR7xMo</v>
      </c>
      <c r="S123" s="1" t="str">
        <f>HYPERLINK(_xlfn.TEXTBEFORE(_xlfn.TEXTAFTER(Punjabi_song[[#This Row],[description]],"Spotify:"),CHAR(10)))</f>
        <v xml:space="preserve"> https://open.spotify.com/track/37YrFG1kOB9j7CowJpY5Yq</v>
      </c>
      <c r="T123" s="1" t="str">
        <f>HYPERLINK(_xlfn.TEXTBEFORE(_xlfn.TEXTAFTER(Punjabi_song[[#This Row],[description]],"Apple Music:"),CHAR(10)))</f>
        <v xml:space="preserve"> https://music.apple.com/us/album/viah-single/1854464361</v>
      </c>
      <c r="U123" s="1" t="str">
        <f>HYPERLINK(_xlfn.TEXTBEFORE(_xlfn.TEXTAFTER(Punjabi_song[[#This Row],[description]],"Jio Saavn:"),CHAR(10)))</f>
        <v xml:space="preserve"> https://www.jiosaavn.com/song/viah/JgQPawFYb0M</v>
      </c>
      <c r="V123" s="1" t="e">
        <f>HYPERLINK(_xlfn.TEXTBEFORE(_xlfn.TEXTAFTER(Punjabi_song[[#This Row],[description]],"Instagram Reel:"),CHAR(10)))</f>
        <v>#N/A</v>
      </c>
    </row>
    <row r="124" spans="1:22" x14ac:dyDescent="0.3">
      <c r="A124" t="s">
        <v>6006</v>
      </c>
      <c r="B124" t="s">
        <v>6612</v>
      </c>
      <c r="C124" t="s">
        <v>6607</v>
      </c>
      <c r="D124" t="s">
        <v>6613</v>
      </c>
      <c r="E124" t="s">
        <v>6605</v>
      </c>
      <c r="F124" t="s">
        <v>1369</v>
      </c>
      <c r="G124" t="s">
        <v>6578</v>
      </c>
      <c r="H124" t="s">
        <v>6614</v>
      </c>
      <c r="I124" t="s">
        <v>6615</v>
      </c>
      <c r="J124" t="s">
        <v>6192</v>
      </c>
      <c r="K124" t="str" cm="1">
        <f t="array" ref="K12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4" t="str">
        <f>_xlfn.TEXTBEFORE(Punjabi_song[[#This Row],[Title]],{":","(","-","#","|"})</f>
        <v/>
      </c>
      <c r="M124" t="e">
        <f>_xlfn.TEXTBEFORE(_xlfn.TEXTAFTER(Punjabi_song[[#This Row],[description]],{"Singer:","Artist:","Singer &amp; Lyrics:","Singer/Lyrics:","Singer","Singer :","Singer :-"}),CHAR(10))</f>
        <v>#N/A</v>
      </c>
      <c r="N124" t="str" cm="1">
        <f t="array" ref="N12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4" t="e">
        <f>_xlfn.TEXTBEFORE(_xlfn.TEXTAFTER(Punjabi_song[[#This Row],[description]],"Composer:"),CHAR(10))</f>
        <v>#N/A</v>
      </c>
      <c r="P124" t="e">
        <f>_xlfn.TEXTBEFORE(_xlfn.TEXTAFTER(Punjabi_song[[#This Row],[description]],CHAR(10)&amp;"Music :"),CHAR(10))</f>
        <v>#N/A</v>
      </c>
      <c r="Q124" t="e">
        <f>_xlfn.TEXTBEFORE(_xlfn.TEXTAFTER(Punjabi_song[[#This Row],[description]],CHAR(10)&amp;"Video:"),CHAR(10))</f>
        <v>#N/A</v>
      </c>
      <c r="R124" s="1" t="str">
        <f>HYPERLINK(_xlfn.TEXTBEFORE(_xlfn.TEXTAFTER(Punjabi_song[[#This Row],[description]],"YT Music:"),CHAR(10)))</f>
        <v xml:space="preserve"> https://music.youtube.com/watch?v=rCmQpi6jq0o&amp;si=1tg3MJLepNUR7xMo</v>
      </c>
      <c r="S124" s="1" t="str">
        <f>HYPERLINK(_xlfn.TEXTBEFORE(_xlfn.TEXTAFTER(Punjabi_song[[#This Row],[description]],"Spotify:"),CHAR(10)))</f>
        <v xml:space="preserve"> https://open.spotify.com/track/37YrFG1kOB9j7CowJpY5Yq</v>
      </c>
      <c r="T124" s="1" t="str">
        <f>HYPERLINK(_xlfn.TEXTBEFORE(_xlfn.TEXTAFTER(Punjabi_song[[#This Row],[description]],"Apple Music:"),CHAR(10)))</f>
        <v xml:space="preserve"> https://music.apple.com/us/album/viah-single/1854464361</v>
      </c>
      <c r="U124" s="1" t="str">
        <f>HYPERLINK(_xlfn.TEXTBEFORE(_xlfn.TEXTAFTER(Punjabi_song[[#This Row],[description]],"Jio Saavn:"),CHAR(10)))</f>
        <v xml:space="preserve"> https://www.jiosaavn.com/song/viah/JgQPawFYb0M</v>
      </c>
      <c r="V124" s="1" t="e">
        <f>HYPERLINK(_xlfn.TEXTBEFORE(_xlfn.TEXTAFTER(Punjabi_song[[#This Row],[description]],"Instagram Reel:"),CHAR(10)))</f>
        <v>#N/A</v>
      </c>
    </row>
    <row r="125" spans="1:22" x14ac:dyDescent="0.3">
      <c r="A125" t="s">
        <v>6006</v>
      </c>
      <c r="B125" t="s">
        <v>6616</v>
      </c>
      <c r="C125" t="s">
        <v>6540</v>
      </c>
      <c r="D125" t="s">
        <v>6617</v>
      </c>
      <c r="E125" t="s">
        <v>6538</v>
      </c>
      <c r="F125" t="s">
        <v>1369</v>
      </c>
      <c r="G125" t="s">
        <v>6154</v>
      </c>
      <c r="H125" t="s">
        <v>6618</v>
      </c>
      <c r="I125" t="s">
        <v>671</v>
      </c>
      <c r="J125" t="s">
        <v>6019</v>
      </c>
      <c r="K125" t="str" cm="1">
        <f t="array" ref="K12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5" t="str">
        <f>_xlfn.TEXTBEFORE(Punjabi_song[[#This Row],[Title]],{":","(","-","#","|"})</f>
        <v/>
      </c>
      <c r="M125" t="e">
        <f>_xlfn.TEXTBEFORE(_xlfn.TEXTAFTER(Punjabi_song[[#This Row],[description]],{"Singer:","Artist:","Singer &amp; Lyrics:","Singer/Lyrics:","Singer","Singer :","Singer :-"}),CHAR(10))</f>
        <v>#N/A</v>
      </c>
      <c r="N125" t="e" cm="1">
        <f t="array" ref="N12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25" t="e">
        <f>_xlfn.TEXTBEFORE(_xlfn.TEXTAFTER(Punjabi_song[[#This Row],[description]],"Composer:"),CHAR(10))</f>
        <v>#N/A</v>
      </c>
      <c r="P125" t="e">
        <f>_xlfn.TEXTBEFORE(_xlfn.TEXTAFTER(Punjabi_song[[#This Row],[description]],CHAR(10)&amp;"Music :"),CHAR(10))</f>
        <v>#N/A</v>
      </c>
      <c r="Q125" t="e">
        <f>_xlfn.TEXTBEFORE(_xlfn.TEXTAFTER(Punjabi_song[[#This Row],[description]],CHAR(10)&amp;"Video:"),CHAR(10))</f>
        <v>#N/A</v>
      </c>
      <c r="R125" s="1" t="e">
        <f>HYPERLINK(_xlfn.TEXTBEFORE(_xlfn.TEXTAFTER(Punjabi_song[[#This Row],[description]],"YT Music:"),CHAR(10)))</f>
        <v>#N/A</v>
      </c>
      <c r="S125" s="1" t="str">
        <f>HYPERLINK(_xlfn.TEXTBEFORE(_xlfn.TEXTAFTER(Punjabi_song[[#This Row],[description]],"Spotify:"),CHAR(10)))</f>
        <v xml:space="preserve"> https://open.spotify.com/album/0xf2Nv...</v>
      </c>
      <c r="T125" s="1" t="str">
        <f>HYPERLINK(_xlfn.TEXTBEFORE(_xlfn.TEXTAFTER(Punjabi_song[[#This Row],[description]],"Apple Music:"),CHAR(10)))</f>
        <v xml:space="preserve">   / what-you-want-single  </v>
      </c>
      <c r="U125" s="1" t="e">
        <f>HYPERLINK(_xlfn.TEXTBEFORE(_xlfn.TEXTAFTER(Punjabi_song[[#This Row],[description]],"Jio Saavn:"),CHAR(10)))</f>
        <v>#N/A</v>
      </c>
      <c r="V125" s="1" t="e">
        <f>HYPERLINK(_xlfn.TEXTBEFORE(_xlfn.TEXTAFTER(Punjabi_song[[#This Row],[description]],"Instagram Reel:"),CHAR(10)))</f>
        <v>#N/A</v>
      </c>
    </row>
    <row r="126" spans="1:22" x14ac:dyDescent="0.3">
      <c r="A126" t="s">
        <v>6006</v>
      </c>
      <c r="B126" t="s">
        <v>6619</v>
      </c>
      <c r="C126" t="s">
        <v>6607</v>
      </c>
      <c r="D126" t="s">
        <v>6620</v>
      </c>
      <c r="E126" t="s">
        <v>6605</v>
      </c>
      <c r="F126" t="s">
        <v>1369</v>
      </c>
      <c r="G126" t="s">
        <v>6578</v>
      </c>
      <c r="H126" t="s">
        <v>6621</v>
      </c>
      <c r="I126" t="s">
        <v>6622</v>
      </c>
      <c r="J126" t="s">
        <v>6019</v>
      </c>
      <c r="K126" t="str" cm="1">
        <f t="array" ref="K12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6" t="str">
        <f>_xlfn.TEXTBEFORE(Punjabi_song[[#This Row],[Title]],{":","(","-","#","|"})</f>
        <v/>
      </c>
      <c r="M126" t="e">
        <f>_xlfn.TEXTBEFORE(_xlfn.TEXTAFTER(Punjabi_song[[#This Row],[description]],{"Singer:","Artist:","Singer &amp; Lyrics:","Singer/Lyrics:","Singer","Singer :","Singer :-"}),CHAR(10))</f>
        <v>#N/A</v>
      </c>
      <c r="N126" t="str" cm="1">
        <f t="array" ref="N12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6" t="e">
        <f>_xlfn.TEXTBEFORE(_xlfn.TEXTAFTER(Punjabi_song[[#This Row],[description]],"Composer:"),CHAR(10))</f>
        <v>#N/A</v>
      </c>
      <c r="P126" t="e">
        <f>_xlfn.TEXTBEFORE(_xlfn.TEXTAFTER(Punjabi_song[[#This Row],[description]],CHAR(10)&amp;"Music :"),CHAR(10))</f>
        <v>#N/A</v>
      </c>
      <c r="Q126" t="e">
        <f>_xlfn.TEXTBEFORE(_xlfn.TEXTAFTER(Punjabi_song[[#This Row],[description]],CHAR(10)&amp;"Video:"),CHAR(10))</f>
        <v>#N/A</v>
      </c>
      <c r="R126" s="1" t="str">
        <f>HYPERLINK(_xlfn.TEXTBEFORE(_xlfn.TEXTAFTER(Punjabi_song[[#This Row],[description]],"YT Music:"),CHAR(10)))</f>
        <v xml:space="preserve"> https://music.youtube.com/watch?v=rCmQpi6jq0o&amp;si=1tg3MJLepNUR7xMo</v>
      </c>
      <c r="S126" s="1" t="str">
        <f>HYPERLINK(_xlfn.TEXTBEFORE(_xlfn.TEXTAFTER(Punjabi_song[[#This Row],[description]],"Spotify:"),CHAR(10)))</f>
        <v xml:space="preserve"> https://open.spotify.com/track/37YrFG1kOB9j7CowJpY5Yq</v>
      </c>
      <c r="T126" s="1" t="str">
        <f>HYPERLINK(_xlfn.TEXTBEFORE(_xlfn.TEXTAFTER(Punjabi_song[[#This Row],[description]],"Apple Music:"),CHAR(10)))</f>
        <v xml:space="preserve"> https://music.apple.com/us/album/viah-single/1854464361</v>
      </c>
      <c r="U126" s="1" t="str">
        <f>HYPERLINK(_xlfn.TEXTBEFORE(_xlfn.TEXTAFTER(Punjabi_song[[#This Row],[description]],"Jio Saavn:"),CHAR(10)))</f>
        <v xml:space="preserve"> https://www.jiosaavn.com/song/viah/JgQPawFYb0M</v>
      </c>
      <c r="V126" s="1" t="e">
        <f>HYPERLINK(_xlfn.TEXTBEFORE(_xlfn.TEXTAFTER(Punjabi_song[[#This Row],[description]],"Instagram Reel:"),CHAR(10)))</f>
        <v>#N/A</v>
      </c>
    </row>
    <row r="127" spans="1:22" x14ac:dyDescent="0.3">
      <c r="A127" t="s">
        <v>6006</v>
      </c>
      <c r="B127" t="s">
        <v>6624</v>
      </c>
      <c r="D127" t="s">
        <v>6625</v>
      </c>
      <c r="E127" t="s">
        <v>6623</v>
      </c>
      <c r="F127" t="s">
        <v>1369</v>
      </c>
      <c r="G127" t="s">
        <v>6557</v>
      </c>
      <c r="H127" t="s">
        <v>6626</v>
      </c>
      <c r="I127" t="s">
        <v>512</v>
      </c>
      <c r="J127" t="s">
        <v>1449</v>
      </c>
      <c r="K127" t="str" cm="1">
        <f t="array" ref="K12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27" t="str">
        <f>_xlfn.TEXTBEFORE(Punjabi_song[[#This Row],[Title]],{":","(","-","#","|"})</f>
        <v/>
      </c>
      <c r="M127" t="e">
        <f>_xlfn.TEXTBEFORE(_xlfn.TEXTAFTER(Punjabi_song[[#This Row],[description]],{"Singer:","Artist:","Singer &amp; Lyrics:","Singer/Lyrics:","Singer","Singer :","Singer :-"}),CHAR(10))</f>
        <v>#N/A</v>
      </c>
      <c r="N127" t="str" cm="1">
        <f t="array" ref="N12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7" t="e">
        <f>_xlfn.TEXTBEFORE(_xlfn.TEXTAFTER(Punjabi_song[[#This Row],[description]],"Composer:"),CHAR(10))</f>
        <v>#N/A</v>
      </c>
      <c r="P127" t="e">
        <f>_xlfn.TEXTBEFORE(_xlfn.TEXTAFTER(Punjabi_song[[#This Row],[description]],CHAR(10)&amp;"Music :"),CHAR(10))</f>
        <v>#N/A</v>
      </c>
      <c r="Q127" t="e">
        <f>_xlfn.TEXTBEFORE(_xlfn.TEXTAFTER(Punjabi_song[[#This Row],[description]],CHAR(10)&amp;"Video:"),CHAR(10))</f>
        <v>#N/A</v>
      </c>
      <c r="R127" s="1" t="e">
        <f>HYPERLINK(_xlfn.TEXTBEFORE(_xlfn.TEXTAFTER(Punjabi_song[[#This Row],[description]],"YT Music:"),CHAR(10)))</f>
        <v>#N/A</v>
      </c>
      <c r="S127" s="1" t="e">
        <f>HYPERLINK(_xlfn.TEXTBEFORE(_xlfn.TEXTAFTER(Punjabi_song[[#This Row],[description]],"Spotify:"),CHAR(10)))</f>
        <v>#N/A</v>
      </c>
      <c r="T127" s="1" t="e">
        <f>HYPERLINK(_xlfn.TEXTBEFORE(_xlfn.TEXTAFTER(Punjabi_song[[#This Row],[description]],"Apple Music:"),CHAR(10)))</f>
        <v>#N/A</v>
      </c>
      <c r="U127" s="1" t="e">
        <f>HYPERLINK(_xlfn.TEXTBEFORE(_xlfn.TEXTAFTER(Punjabi_song[[#This Row],[description]],"Jio Saavn:"),CHAR(10)))</f>
        <v>#N/A</v>
      </c>
      <c r="V127" s="1" t="e">
        <f>HYPERLINK(_xlfn.TEXTBEFORE(_xlfn.TEXTAFTER(Punjabi_song[[#This Row],[description]],"Instagram Reel:"),CHAR(10)))</f>
        <v>#N/A</v>
      </c>
    </row>
    <row r="128" spans="1:22" x14ac:dyDescent="0.3">
      <c r="A128" t="s">
        <v>6006</v>
      </c>
      <c r="B128" t="s">
        <v>6628</v>
      </c>
      <c r="D128" t="s">
        <v>6629</v>
      </c>
      <c r="E128" t="s">
        <v>6627</v>
      </c>
      <c r="F128" t="s">
        <v>1369</v>
      </c>
      <c r="G128" t="s">
        <v>1385</v>
      </c>
      <c r="H128" t="s">
        <v>6630</v>
      </c>
      <c r="I128" t="s">
        <v>6098</v>
      </c>
      <c r="J128" t="s">
        <v>1449</v>
      </c>
      <c r="K128" t="str" cm="1">
        <f t="array" ref="K12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28" t="str">
        <f>_xlfn.TEXTBEFORE(Punjabi_song[[#This Row],[Title]],{":","(","-","#","|"})</f>
        <v xml:space="preserve">Kive Lagi Dalle Song Di Video </v>
      </c>
      <c r="M128" t="e">
        <f>_xlfn.TEXTBEFORE(_xlfn.TEXTAFTER(Punjabi_song[[#This Row],[description]],{"Singer:","Artist:","Singer &amp; Lyrics:","Singer/Lyrics:","Singer","Singer :","Singer :-"}),CHAR(10))</f>
        <v>#N/A</v>
      </c>
      <c r="N128" t="str" cm="1">
        <f t="array" ref="N12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8" t="e">
        <f>_xlfn.TEXTBEFORE(_xlfn.TEXTAFTER(Punjabi_song[[#This Row],[description]],"Composer:"),CHAR(10))</f>
        <v>#N/A</v>
      </c>
      <c r="P128" t="e">
        <f>_xlfn.TEXTBEFORE(_xlfn.TEXTAFTER(Punjabi_song[[#This Row],[description]],CHAR(10)&amp;"Music :"),CHAR(10))</f>
        <v>#N/A</v>
      </c>
      <c r="Q128" t="e">
        <f>_xlfn.TEXTBEFORE(_xlfn.TEXTAFTER(Punjabi_song[[#This Row],[description]],CHAR(10)&amp;"Video:"),CHAR(10))</f>
        <v>#N/A</v>
      </c>
      <c r="R128" s="1" t="e">
        <f>HYPERLINK(_xlfn.TEXTBEFORE(_xlfn.TEXTAFTER(Punjabi_song[[#This Row],[description]],"YT Music:"),CHAR(10)))</f>
        <v>#N/A</v>
      </c>
      <c r="S128" s="1" t="e">
        <f>HYPERLINK(_xlfn.TEXTBEFORE(_xlfn.TEXTAFTER(Punjabi_song[[#This Row],[description]],"Spotify:"),CHAR(10)))</f>
        <v>#N/A</v>
      </c>
      <c r="T128" s="1" t="e">
        <f>HYPERLINK(_xlfn.TEXTBEFORE(_xlfn.TEXTAFTER(Punjabi_song[[#This Row],[description]],"Apple Music:"),CHAR(10)))</f>
        <v>#N/A</v>
      </c>
      <c r="U128" s="1" t="e">
        <f>HYPERLINK(_xlfn.TEXTBEFORE(_xlfn.TEXTAFTER(Punjabi_song[[#This Row],[description]],"Jio Saavn:"),CHAR(10)))</f>
        <v>#N/A</v>
      </c>
      <c r="V128" s="1" t="e">
        <f>HYPERLINK(_xlfn.TEXTBEFORE(_xlfn.TEXTAFTER(Punjabi_song[[#This Row],[description]],"Instagram Reel:"),CHAR(10)))</f>
        <v>#N/A</v>
      </c>
    </row>
    <row r="129" spans="1:22" x14ac:dyDescent="0.3">
      <c r="A129" t="s">
        <v>6006</v>
      </c>
      <c r="B129" t="s">
        <v>6631</v>
      </c>
      <c r="C129" t="s">
        <v>6607</v>
      </c>
      <c r="D129" t="s">
        <v>6632</v>
      </c>
      <c r="E129" t="s">
        <v>6605</v>
      </c>
      <c r="F129" t="s">
        <v>1369</v>
      </c>
      <c r="G129" t="s">
        <v>6578</v>
      </c>
      <c r="H129" t="s">
        <v>6633</v>
      </c>
      <c r="I129" t="s">
        <v>2269</v>
      </c>
      <c r="J129" t="s">
        <v>6192</v>
      </c>
      <c r="K129" t="str" cm="1">
        <f t="array" ref="K12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29" t="str">
        <f>_xlfn.TEXTBEFORE(Punjabi_song[[#This Row],[Title]],{":","(","-","#","|"})</f>
        <v/>
      </c>
      <c r="M129" t="e">
        <f>_xlfn.TEXTBEFORE(_xlfn.TEXTAFTER(Punjabi_song[[#This Row],[description]],{"Singer:","Artist:","Singer &amp; Lyrics:","Singer/Lyrics:","Singer","Singer :","Singer :-"}),CHAR(10))</f>
        <v>#N/A</v>
      </c>
      <c r="N129" t="str" cm="1">
        <f t="array" ref="N12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29" t="e">
        <f>_xlfn.TEXTBEFORE(_xlfn.TEXTAFTER(Punjabi_song[[#This Row],[description]],"Composer:"),CHAR(10))</f>
        <v>#N/A</v>
      </c>
      <c r="P129" t="e">
        <f>_xlfn.TEXTBEFORE(_xlfn.TEXTAFTER(Punjabi_song[[#This Row],[description]],CHAR(10)&amp;"Music :"),CHAR(10))</f>
        <v>#N/A</v>
      </c>
      <c r="Q129" t="e">
        <f>_xlfn.TEXTBEFORE(_xlfn.TEXTAFTER(Punjabi_song[[#This Row],[description]],CHAR(10)&amp;"Video:"),CHAR(10))</f>
        <v>#N/A</v>
      </c>
      <c r="R129" s="1" t="str">
        <f>HYPERLINK(_xlfn.TEXTBEFORE(_xlfn.TEXTAFTER(Punjabi_song[[#This Row],[description]],"YT Music:"),CHAR(10)))</f>
        <v xml:space="preserve"> https://music.youtube.com/watch?v=rCmQpi6jq0o&amp;si=1tg3MJLepNUR7xMo</v>
      </c>
      <c r="S129" s="1" t="str">
        <f>HYPERLINK(_xlfn.TEXTBEFORE(_xlfn.TEXTAFTER(Punjabi_song[[#This Row],[description]],"Spotify:"),CHAR(10)))</f>
        <v xml:space="preserve"> https://open.spotify.com/track/37YrFG1kOB9j7CowJpY5Yq</v>
      </c>
      <c r="T129" s="1" t="str">
        <f>HYPERLINK(_xlfn.TEXTBEFORE(_xlfn.TEXTAFTER(Punjabi_song[[#This Row],[description]],"Apple Music:"),CHAR(10)))</f>
        <v xml:space="preserve"> https://music.apple.com/us/album/viah-single/1854464361</v>
      </c>
      <c r="U129" s="1" t="str">
        <f>HYPERLINK(_xlfn.TEXTBEFORE(_xlfn.TEXTAFTER(Punjabi_song[[#This Row],[description]],"Jio Saavn:"),CHAR(10)))</f>
        <v xml:space="preserve"> https://www.jiosaavn.com/song/viah/JgQPawFYb0M</v>
      </c>
      <c r="V129" s="1" t="e">
        <f>HYPERLINK(_xlfn.TEXTBEFORE(_xlfn.TEXTAFTER(Punjabi_song[[#This Row],[description]],"Instagram Reel:"),CHAR(10)))</f>
        <v>#N/A</v>
      </c>
    </row>
    <row r="130" spans="1:22" x14ac:dyDescent="0.3">
      <c r="A130" t="s">
        <v>6006</v>
      </c>
      <c r="B130" t="s">
        <v>6635</v>
      </c>
      <c r="D130" t="s">
        <v>6636</v>
      </c>
      <c r="E130" t="s">
        <v>6634</v>
      </c>
      <c r="F130" t="s">
        <v>1369</v>
      </c>
      <c r="G130" t="s">
        <v>6318</v>
      </c>
      <c r="H130" t="s">
        <v>6637</v>
      </c>
      <c r="I130" t="s">
        <v>835</v>
      </c>
      <c r="J130" t="s">
        <v>6192</v>
      </c>
      <c r="K130" t="str" cm="1">
        <f t="array" ref="K13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30" t="str">
        <f>_xlfn.TEXTBEFORE(Punjabi_song[[#This Row],[Title]],{":","(","-","#","|"})</f>
        <v/>
      </c>
      <c r="M130" t="e">
        <f>_xlfn.TEXTBEFORE(_xlfn.TEXTAFTER(Punjabi_song[[#This Row],[description]],{"Singer:","Artist:","Singer &amp; Lyrics:","Singer/Lyrics:","Singer","Singer :","Singer :-"}),CHAR(10))</f>
        <v>#N/A</v>
      </c>
      <c r="N130" t="str" cm="1">
        <f t="array" ref="N13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0" t="e">
        <f>_xlfn.TEXTBEFORE(_xlfn.TEXTAFTER(Punjabi_song[[#This Row],[description]],"Composer:"),CHAR(10))</f>
        <v>#N/A</v>
      </c>
      <c r="P130" t="e">
        <f>_xlfn.TEXTBEFORE(_xlfn.TEXTAFTER(Punjabi_song[[#This Row],[description]],CHAR(10)&amp;"Music :"),CHAR(10))</f>
        <v>#N/A</v>
      </c>
      <c r="Q130" t="e">
        <f>_xlfn.TEXTBEFORE(_xlfn.TEXTAFTER(Punjabi_song[[#This Row],[description]],CHAR(10)&amp;"Video:"),CHAR(10))</f>
        <v>#N/A</v>
      </c>
      <c r="R130" s="1" t="e">
        <f>HYPERLINK(_xlfn.TEXTBEFORE(_xlfn.TEXTAFTER(Punjabi_song[[#This Row],[description]],"YT Music:"),CHAR(10)))</f>
        <v>#N/A</v>
      </c>
      <c r="S130" s="1" t="e">
        <f>HYPERLINK(_xlfn.TEXTBEFORE(_xlfn.TEXTAFTER(Punjabi_song[[#This Row],[description]],"Spotify:"),CHAR(10)))</f>
        <v>#N/A</v>
      </c>
      <c r="T130" s="1" t="e">
        <f>HYPERLINK(_xlfn.TEXTBEFORE(_xlfn.TEXTAFTER(Punjabi_song[[#This Row],[description]],"Apple Music:"),CHAR(10)))</f>
        <v>#N/A</v>
      </c>
      <c r="U130" s="1" t="e">
        <f>HYPERLINK(_xlfn.TEXTBEFORE(_xlfn.TEXTAFTER(Punjabi_song[[#This Row],[description]],"Jio Saavn:"),CHAR(10)))</f>
        <v>#N/A</v>
      </c>
      <c r="V130" s="1" t="e">
        <f>HYPERLINK(_xlfn.TEXTBEFORE(_xlfn.TEXTAFTER(Punjabi_song[[#This Row],[description]],"Instagram Reel:"),CHAR(10)))</f>
        <v>#N/A</v>
      </c>
    </row>
    <row r="131" spans="1:22" x14ac:dyDescent="0.3">
      <c r="A131" t="s">
        <v>6006</v>
      </c>
      <c r="B131" t="s">
        <v>6639</v>
      </c>
      <c r="D131" t="s">
        <v>6640</v>
      </c>
      <c r="E131" t="s">
        <v>6638</v>
      </c>
      <c r="F131" t="s">
        <v>1369</v>
      </c>
      <c r="G131" t="s">
        <v>1084</v>
      </c>
      <c r="H131" t="s">
        <v>6641</v>
      </c>
      <c r="I131" t="s">
        <v>4389</v>
      </c>
      <c r="J131" t="s">
        <v>1449</v>
      </c>
      <c r="K131" t="str" cm="1">
        <f t="array" ref="K13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31" t="str">
        <f>_xlfn.TEXTBEFORE(Punjabi_song[[#This Row],[Title]],{":","(","-","#","|"})</f>
        <v xml:space="preserve">Shakk Veriyan Te Aive Rehge Karde </v>
      </c>
      <c r="M131" t="e">
        <f>_xlfn.TEXTBEFORE(_xlfn.TEXTAFTER(Punjabi_song[[#This Row],[description]],{"Singer:","Artist:","Singer &amp; Lyrics:","Singer/Lyrics:","Singer","Singer :","Singer :-"}),CHAR(10))</f>
        <v>#N/A</v>
      </c>
      <c r="N131" t="str" cm="1">
        <f t="array" ref="N13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1" t="e">
        <f>_xlfn.TEXTBEFORE(_xlfn.TEXTAFTER(Punjabi_song[[#This Row],[description]],"Composer:"),CHAR(10))</f>
        <v>#N/A</v>
      </c>
      <c r="P131" t="e">
        <f>_xlfn.TEXTBEFORE(_xlfn.TEXTAFTER(Punjabi_song[[#This Row],[description]],CHAR(10)&amp;"Music :"),CHAR(10))</f>
        <v>#N/A</v>
      </c>
      <c r="Q131" t="e">
        <f>_xlfn.TEXTBEFORE(_xlfn.TEXTAFTER(Punjabi_song[[#This Row],[description]],CHAR(10)&amp;"Video:"),CHAR(10))</f>
        <v>#N/A</v>
      </c>
      <c r="R131" s="1" t="e">
        <f>HYPERLINK(_xlfn.TEXTBEFORE(_xlfn.TEXTAFTER(Punjabi_song[[#This Row],[description]],"YT Music:"),CHAR(10)))</f>
        <v>#N/A</v>
      </c>
      <c r="S131" s="1" t="e">
        <f>HYPERLINK(_xlfn.TEXTBEFORE(_xlfn.TEXTAFTER(Punjabi_song[[#This Row],[description]],"Spotify:"),CHAR(10)))</f>
        <v>#N/A</v>
      </c>
      <c r="T131" s="1" t="e">
        <f>HYPERLINK(_xlfn.TEXTBEFORE(_xlfn.TEXTAFTER(Punjabi_song[[#This Row],[description]],"Apple Music:"),CHAR(10)))</f>
        <v>#N/A</v>
      </c>
      <c r="U131" s="1" t="e">
        <f>HYPERLINK(_xlfn.TEXTBEFORE(_xlfn.TEXTAFTER(Punjabi_song[[#This Row],[description]],"Jio Saavn:"),CHAR(10)))</f>
        <v>#N/A</v>
      </c>
      <c r="V131" s="1" t="e">
        <f>HYPERLINK(_xlfn.TEXTBEFORE(_xlfn.TEXTAFTER(Punjabi_song[[#This Row],[description]],"Instagram Reel:"),CHAR(10)))</f>
        <v>#N/A</v>
      </c>
    </row>
    <row r="132" spans="1:22" x14ac:dyDescent="0.3">
      <c r="A132" t="s">
        <v>6006</v>
      </c>
      <c r="B132" t="s">
        <v>6643</v>
      </c>
      <c r="C132" t="s">
        <v>6644</v>
      </c>
      <c r="D132" t="s">
        <v>6645</v>
      </c>
      <c r="E132" t="s">
        <v>6642</v>
      </c>
      <c r="F132" t="s">
        <v>1369</v>
      </c>
      <c r="G132" t="s">
        <v>1692</v>
      </c>
      <c r="H132" t="s">
        <v>6646</v>
      </c>
      <c r="I132" t="s">
        <v>6647</v>
      </c>
      <c r="J132" t="s">
        <v>1184</v>
      </c>
      <c r="K132" t="str" cm="1">
        <f t="array" ref="K13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2" t="str">
        <f>_xlfn.TEXTBEFORE(Punjabi_song[[#This Row],[Title]],{":","(","-","#","|"})</f>
        <v xml:space="preserve">Gaddi Sarkari </v>
      </c>
      <c r="M132" t="str">
        <f>_xlfn.TEXTBEFORE(_xlfn.TEXTAFTER(Punjabi_song[[#This Row],[description]],{"Singer:","Artist:","Singer &amp; Lyrics:","Singer/Lyrics:","Singer","Singer :","Singer :-"}),CHAR(10))</f>
        <v xml:space="preserve"> Baaghi, Gurlez Akhtar</v>
      </c>
      <c r="N132" t="str" cm="1">
        <f t="array" ref="N13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Baaghi</v>
      </c>
      <c r="O132" t="str">
        <f>_xlfn.TEXTBEFORE(_xlfn.TEXTAFTER(Punjabi_song[[#This Row],[description]],"Composer:"),CHAR(10))</f>
        <v xml:space="preserve"> Baaghi</v>
      </c>
      <c r="P132" t="e">
        <f>_xlfn.TEXTBEFORE(_xlfn.TEXTAFTER(Punjabi_song[[#This Row],[description]],CHAR(10)&amp;"Music :"),CHAR(10))</f>
        <v>#N/A</v>
      </c>
      <c r="Q132" t="str">
        <f>_xlfn.TEXTBEFORE(_xlfn.TEXTAFTER(Punjabi_song[[#This Row],[description]],CHAR(10)&amp;"Video:"),CHAR(10))</f>
        <v xml:space="preserve"> Hitesh Arora</v>
      </c>
      <c r="R132" s="1" t="str">
        <f>HYPERLINK(_xlfn.TEXTBEFORE(_xlfn.TEXTAFTER(Punjabi_song[[#This Row],[description]],"YT Music:"),CHAR(10)))</f>
        <v xml:space="preserve"> https://music.youtube.com/watch?v=BjoMaU6G8f4&amp;si=A3M_7k2fSpo1kLPF</v>
      </c>
      <c r="S132" s="1" t="str">
        <f>HYPERLINK(_xlfn.TEXTBEFORE(_xlfn.TEXTAFTER(Punjabi_song[[#This Row],[description]],"Spotify:"),CHAR(10)))</f>
        <v xml:space="preserve"> https://open.spotify.com/album/6Ke2jBdLtsPKsXihmlPChe</v>
      </c>
      <c r="T132" s="1" t="str">
        <f>HYPERLINK(_xlfn.TEXTBEFORE(_xlfn.TEXTAFTER(Punjabi_song[[#This Row],[description]],"Apple Music:"),CHAR(10)))</f>
        <v xml:space="preserve"> https://music.apple.com/us/album/gaddi-sarkari-single/1857706597</v>
      </c>
      <c r="U132" s="1" t="str">
        <f>HYPERLINK(_xlfn.TEXTBEFORE(_xlfn.TEXTAFTER(Punjabi_song[[#This Row],[description]],"Jio Saavn:"),CHAR(10)))</f>
        <v xml:space="preserve"> https://www.jiosaavn.com/song/gaddi-sarkari/RgomSEBRUAE</v>
      </c>
      <c r="V132" s="1" t="str">
        <f>HYPERLINK(_xlfn.TEXTBEFORE(_xlfn.TEXTAFTER(Punjabi_song[[#This Row],[description]],"Instagram Reel:"),CHAR(10)))</f>
        <v xml:space="preserve"> https://www.instagram.com/reels/audio/873978035805804</v>
      </c>
    </row>
    <row r="133" spans="1:22" x14ac:dyDescent="0.3">
      <c r="A133" t="s">
        <v>6006</v>
      </c>
      <c r="B133" t="s">
        <v>6648</v>
      </c>
      <c r="C133" t="s">
        <v>6607</v>
      </c>
      <c r="D133" t="s">
        <v>6649</v>
      </c>
      <c r="E133" t="s">
        <v>6605</v>
      </c>
      <c r="F133" t="s">
        <v>1369</v>
      </c>
      <c r="G133" t="s">
        <v>6578</v>
      </c>
      <c r="H133" t="s">
        <v>6650</v>
      </c>
      <c r="I133" t="s">
        <v>6651</v>
      </c>
      <c r="J133" t="s">
        <v>6192</v>
      </c>
      <c r="K133" t="str" cm="1">
        <f t="array" ref="K13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3" t="str">
        <f>_xlfn.TEXTBEFORE(Punjabi_song[[#This Row],[Title]],{":","(","-","#","|"})</f>
        <v/>
      </c>
      <c r="M133" t="e">
        <f>_xlfn.TEXTBEFORE(_xlfn.TEXTAFTER(Punjabi_song[[#This Row],[description]],{"Singer:","Artist:","Singer &amp; Lyrics:","Singer/Lyrics:","Singer","Singer :","Singer :-"}),CHAR(10))</f>
        <v>#N/A</v>
      </c>
      <c r="N133" t="str" cm="1">
        <f t="array" ref="N13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3" t="e">
        <f>_xlfn.TEXTBEFORE(_xlfn.TEXTAFTER(Punjabi_song[[#This Row],[description]],"Composer:"),CHAR(10))</f>
        <v>#N/A</v>
      </c>
      <c r="P133" t="e">
        <f>_xlfn.TEXTBEFORE(_xlfn.TEXTAFTER(Punjabi_song[[#This Row],[description]],CHAR(10)&amp;"Music :"),CHAR(10))</f>
        <v>#N/A</v>
      </c>
      <c r="Q133" t="e">
        <f>_xlfn.TEXTBEFORE(_xlfn.TEXTAFTER(Punjabi_song[[#This Row],[description]],CHAR(10)&amp;"Video:"),CHAR(10))</f>
        <v>#N/A</v>
      </c>
      <c r="R133" s="1" t="str">
        <f>HYPERLINK(_xlfn.TEXTBEFORE(_xlfn.TEXTAFTER(Punjabi_song[[#This Row],[description]],"YT Music:"),CHAR(10)))</f>
        <v xml:space="preserve"> https://music.youtube.com/watch?v=rCmQpi6jq0o&amp;si=1tg3MJLepNUR7xMo</v>
      </c>
      <c r="S133" s="1" t="str">
        <f>HYPERLINK(_xlfn.TEXTBEFORE(_xlfn.TEXTAFTER(Punjabi_song[[#This Row],[description]],"Spotify:"),CHAR(10)))</f>
        <v xml:space="preserve"> https://open.spotify.com/track/37YrFG1kOB9j7CowJpY5Yq</v>
      </c>
      <c r="T133" s="1" t="str">
        <f>HYPERLINK(_xlfn.TEXTBEFORE(_xlfn.TEXTAFTER(Punjabi_song[[#This Row],[description]],"Apple Music:"),CHAR(10)))</f>
        <v xml:space="preserve"> https://music.apple.com/us/album/viah-single/1854464361</v>
      </c>
      <c r="U133" s="1" t="str">
        <f>HYPERLINK(_xlfn.TEXTBEFORE(_xlfn.TEXTAFTER(Punjabi_song[[#This Row],[description]],"Jio Saavn:"),CHAR(10)))</f>
        <v xml:space="preserve"> https://www.jiosaavn.com/song/viah/JgQPawFYb0M</v>
      </c>
      <c r="V133" s="1" t="e">
        <f>HYPERLINK(_xlfn.TEXTBEFORE(_xlfn.TEXTAFTER(Punjabi_song[[#This Row],[description]],"Instagram Reel:"),CHAR(10)))</f>
        <v>#N/A</v>
      </c>
    </row>
    <row r="134" spans="1:22" x14ac:dyDescent="0.3">
      <c r="A134" t="s">
        <v>6006</v>
      </c>
      <c r="B134" t="s">
        <v>6652</v>
      </c>
      <c r="C134" t="s">
        <v>6540</v>
      </c>
      <c r="D134" t="s">
        <v>6653</v>
      </c>
      <c r="E134" t="s">
        <v>6538</v>
      </c>
      <c r="F134" t="s">
        <v>1369</v>
      </c>
      <c r="G134" t="s">
        <v>2000</v>
      </c>
      <c r="H134" t="s">
        <v>6654</v>
      </c>
      <c r="I134" t="s">
        <v>6655</v>
      </c>
      <c r="J134" t="s">
        <v>6046</v>
      </c>
      <c r="K134" t="str" cm="1">
        <f t="array" ref="K13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4" t="str">
        <f>_xlfn.TEXTBEFORE(Punjabi_song[[#This Row],[Title]],{":","(","-","#","|"})</f>
        <v/>
      </c>
      <c r="M134" t="e">
        <f>_xlfn.TEXTBEFORE(_xlfn.TEXTAFTER(Punjabi_song[[#This Row],[description]],{"Singer:","Artist:","Singer &amp; Lyrics:","Singer/Lyrics:","Singer","Singer :","Singer :-"}),CHAR(10))</f>
        <v>#N/A</v>
      </c>
      <c r="N134" t="e" cm="1">
        <f t="array" ref="N13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34" t="e">
        <f>_xlfn.TEXTBEFORE(_xlfn.TEXTAFTER(Punjabi_song[[#This Row],[description]],"Composer:"),CHAR(10))</f>
        <v>#N/A</v>
      </c>
      <c r="P134" t="e">
        <f>_xlfn.TEXTBEFORE(_xlfn.TEXTAFTER(Punjabi_song[[#This Row],[description]],CHAR(10)&amp;"Music :"),CHAR(10))</f>
        <v>#N/A</v>
      </c>
      <c r="Q134" t="e">
        <f>_xlfn.TEXTBEFORE(_xlfn.TEXTAFTER(Punjabi_song[[#This Row],[description]],CHAR(10)&amp;"Video:"),CHAR(10))</f>
        <v>#N/A</v>
      </c>
      <c r="R134" s="1" t="e">
        <f>HYPERLINK(_xlfn.TEXTBEFORE(_xlfn.TEXTAFTER(Punjabi_song[[#This Row],[description]],"YT Music:"),CHAR(10)))</f>
        <v>#N/A</v>
      </c>
      <c r="S134" s="1" t="str">
        <f>HYPERLINK(_xlfn.TEXTBEFORE(_xlfn.TEXTAFTER(Punjabi_song[[#This Row],[description]],"Spotify:"),CHAR(10)))</f>
        <v xml:space="preserve"> https://open.spotify.com/album/0xf2Nv...</v>
      </c>
      <c r="T134" s="1" t="str">
        <f>HYPERLINK(_xlfn.TEXTBEFORE(_xlfn.TEXTAFTER(Punjabi_song[[#This Row],[description]],"Apple Music:"),CHAR(10)))</f>
        <v xml:space="preserve">   / what-you-want-single  </v>
      </c>
      <c r="U134" s="1" t="e">
        <f>HYPERLINK(_xlfn.TEXTBEFORE(_xlfn.TEXTAFTER(Punjabi_song[[#This Row],[description]],"Jio Saavn:"),CHAR(10)))</f>
        <v>#N/A</v>
      </c>
      <c r="V134" s="1" t="e">
        <f>HYPERLINK(_xlfn.TEXTBEFORE(_xlfn.TEXTAFTER(Punjabi_song[[#This Row],[description]],"Instagram Reel:"),CHAR(10)))</f>
        <v>#N/A</v>
      </c>
    </row>
    <row r="135" spans="1:22" x14ac:dyDescent="0.3">
      <c r="A135" t="s">
        <v>6006</v>
      </c>
      <c r="B135" t="s">
        <v>6656</v>
      </c>
      <c r="C135" t="s">
        <v>6607</v>
      </c>
      <c r="D135" t="s">
        <v>6657</v>
      </c>
      <c r="E135" t="s">
        <v>6605</v>
      </c>
      <c r="F135" t="s">
        <v>1369</v>
      </c>
      <c r="G135" t="s">
        <v>1385</v>
      </c>
      <c r="H135" t="s">
        <v>6658</v>
      </c>
      <c r="I135" t="s">
        <v>685</v>
      </c>
      <c r="J135" t="s">
        <v>6019</v>
      </c>
      <c r="K135" t="str" cm="1">
        <f t="array" ref="K13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5" t="str">
        <f>_xlfn.TEXTBEFORE(Punjabi_song[[#This Row],[Title]],{":","(","-","#","|"})</f>
        <v/>
      </c>
      <c r="M135" t="e">
        <f>_xlfn.TEXTBEFORE(_xlfn.TEXTAFTER(Punjabi_song[[#This Row],[description]],{"Singer:","Artist:","Singer &amp; Lyrics:","Singer/Lyrics:","Singer","Singer :","Singer :-"}),CHAR(10))</f>
        <v>#N/A</v>
      </c>
      <c r="N135" t="str" cm="1">
        <f t="array" ref="N13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5" t="e">
        <f>_xlfn.TEXTBEFORE(_xlfn.TEXTAFTER(Punjabi_song[[#This Row],[description]],"Composer:"),CHAR(10))</f>
        <v>#N/A</v>
      </c>
      <c r="P135" t="e">
        <f>_xlfn.TEXTBEFORE(_xlfn.TEXTAFTER(Punjabi_song[[#This Row],[description]],CHAR(10)&amp;"Music :"),CHAR(10))</f>
        <v>#N/A</v>
      </c>
      <c r="Q135" t="e">
        <f>_xlfn.TEXTBEFORE(_xlfn.TEXTAFTER(Punjabi_song[[#This Row],[description]],CHAR(10)&amp;"Video:"),CHAR(10))</f>
        <v>#N/A</v>
      </c>
      <c r="R135" s="1" t="str">
        <f>HYPERLINK(_xlfn.TEXTBEFORE(_xlfn.TEXTAFTER(Punjabi_song[[#This Row],[description]],"YT Music:"),CHAR(10)))</f>
        <v xml:space="preserve"> https://music.youtube.com/watch?v=rCmQpi6jq0o&amp;si=1tg3MJLepNUR7xMo</v>
      </c>
      <c r="S135" s="1" t="str">
        <f>HYPERLINK(_xlfn.TEXTBEFORE(_xlfn.TEXTAFTER(Punjabi_song[[#This Row],[description]],"Spotify:"),CHAR(10)))</f>
        <v xml:space="preserve"> https://open.spotify.com/track/37YrFG1kOB9j7CowJpY5Yq</v>
      </c>
      <c r="T135" s="1" t="str">
        <f>HYPERLINK(_xlfn.TEXTBEFORE(_xlfn.TEXTAFTER(Punjabi_song[[#This Row],[description]],"Apple Music:"),CHAR(10)))</f>
        <v xml:space="preserve"> https://music.apple.com/us/album/viah-single/1854464361</v>
      </c>
      <c r="U135" s="1" t="str">
        <f>HYPERLINK(_xlfn.TEXTBEFORE(_xlfn.TEXTAFTER(Punjabi_song[[#This Row],[description]],"Jio Saavn:"),CHAR(10)))</f>
        <v xml:space="preserve"> https://www.jiosaavn.com/song/viah/JgQPawFYb0M</v>
      </c>
      <c r="V135" s="1" t="e">
        <f>HYPERLINK(_xlfn.TEXTBEFORE(_xlfn.TEXTAFTER(Punjabi_song[[#This Row],[description]],"Instagram Reel:"),CHAR(10)))</f>
        <v>#N/A</v>
      </c>
    </row>
    <row r="136" spans="1:22" x14ac:dyDescent="0.3">
      <c r="A136" t="s">
        <v>6006</v>
      </c>
      <c r="B136" t="s">
        <v>6659</v>
      </c>
      <c r="C136" t="s">
        <v>6540</v>
      </c>
      <c r="D136" t="s">
        <v>6660</v>
      </c>
      <c r="E136" t="s">
        <v>6538</v>
      </c>
      <c r="F136" t="s">
        <v>1369</v>
      </c>
      <c r="G136" t="s">
        <v>2412</v>
      </c>
      <c r="H136" t="s">
        <v>6661</v>
      </c>
      <c r="I136" t="s">
        <v>1244</v>
      </c>
      <c r="J136" t="s">
        <v>6019</v>
      </c>
      <c r="K136" t="str" cm="1">
        <f t="array" ref="K13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6" t="str">
        <f>_xlfn.TEXTBEFORE(Punjabi_song[[#This Row],[Title]],{":","(","-","#","|"})</f>
        <v/>
      </c>
      <c r="M136" t="e">
        <f>_xlfn.TEXTBEFORE(_xlfn.TEXTAFTER(Punjabi_song[[#This Row],[description]],{"Singer:","Artist:","Singer &amp; Lyrics:","Singer/Lyrics:","Singer","Singer :","Singer :-"}),CHAR(10))</f>
        <v>#N/A</v>
      </c>
      <c r="N136" t="e" cm="1">
        <f t="array" ref="N13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
      </c>
      <c r="O136" t="e">
        <f>_xlfn.TEXTBEFORE(_xlfn.TEXTAFTER(Punjabi_song[[#This Row],[description]],"Composer:"),CHAR(10))</f>
        <v>#N/A</v>
      </c>
      <c r="P136" t="e">
        <f>_xlfn.TEXTBEFORE(_xlfn.TEXTAFTER(Punjabi_song[[#This Row],[description]],CHAR(10)&amp;"Music :"),CHAR(10))</f>
        <v>#N/A</v>
      </c>
      <c r="Q136" t="e">
        <f>_xlfn.TEXTBEFORE(_xlfn.TEXTAFTER(Punjabi_song[[#This Row],[description]],CHAR(10)&amp;"Video:"),CHAR(10))</f>
        <v>#N/A</v>
      </c>
      <c r="R136" s="1" t="e">
        <f>HYPERLINK(_xlfn.TEXTBEFORE(_xlfn.TEXTAFTER(Punjabi_song[[#This Row],[description]],"YT Music:"),CHAR(10)))</f>
        <v>#N/A</v>
      </c>
      <c r="S136" s="1" t="str">
        <f>HYPERLINK(_xlfn.TEXTBEFORE(_xlfn.TEXTAFTER(Punjabi_song[[#This Row],[description]],"Spotify:"),CHAR(10)))</f>
        <v xml:space="preserve"> https://open.spotify.com/album/0xf2Nv...</v>
      </c>
      <c r="T136" s="1" t="str">
        <f>HYPERLINK(_xlfn.TEXTBEFORE(_xlfn.TEXTAFTER(Punjabi_song[[#This Row],[description]],"Apple Music:"),CHAR(10)))</f>
        <v xml:space="preserve">   / what-you-want-single  </v>
      </c>
      <c r="U136" s="1" t="e">
        <f>HYPERLINK(_xlfn.TEXTBEFORE(_xlfn.TEXTAFTER(Punjabi_song[[#This Row],[description]],"Jio Saavn:"),CHAR(10)))</f>
        <v>#N/A</v>
      </c>
      <c r="V136" s="1" t="e">
        <f>HYPERLINK(_xlfn.TEXTBEFORE(_xlfn.TEXTAFTER(Punjabi_song[[#This Row],[description]],"Instagram Reel:"),CHAR(10)))</f>
        <v>#N/A</v>
      </c>
    </row>
    <row r="137" spans="1:22" x14ac:dyDescent="0.3">
      <c r="A137" t="s">
        <v>6006</v>
      </c>
      <c r="B137" t="s">
        <v>6662</v>
      </c>
      <c r="C137" t="s">
        <v>6607</v>
      </c>
      <c r="D137" t="s">
        <v>6663</v>
      </c>
      <c r="E137" t="s">
        <v>6605</v>
      </c>
      <c r="F137" t="s">
        <v>1369</v>
      </c>
      <c r="G137" t="s">
        <v>6578</v>
      </c>
      <c r="H137" t="s">
        <v>4414</v>
      </c>
      <c r="I137" t="s">
        <v>1215</v>
      </c>
      <c r="J137" t="s">
        <v>6019</v>
      </c>
      <c r="K137" t="str" cm="1">
        <f t="array" ref="K13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37" t="str">
        <f>_xlfn.TEXTBEFORE(Punjabi_song[[#This Row],[Title]],{":","(","-","#","|"})</f>
        <v/>
      </c>
      <c r="M137" t="e">
        <f>_xlfn.TEXTBEFORE(_xlfn.TEXTAFTER(Punjabi_song[[#This Row],[description]],{"Singer:","Artist:","Singer &amp; Lyrics:","Singer/Lyrics:","Singer","Singer :","Singer :-"}),CHAR(10))</f>
        <v>#N/A</v>
      </c>
      <c r="N137" t="str" cm="1">
        <f t="array" ref="N13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7" t="e">
        <f>_xlfn.TEXTBEFORE(_xlfn.TEXTAFTER(Punjabi_song[[#This Row],[description]],"Composer:"),CHAR(10))</f>
        <v>#N/A</v>
      </c>
      <c r="P137" t="e">
        <f>_xlfn.TEXTBEFORE(_xlfn.TEXTAFTER(Punjabi_song[[#This Row],[description]],CHAR(10)&amp;"Music :"),CHAR(10))</f>
        <v>#N/A</v>
      </c>
      <c r="Q137" t="e">
        <f>_xlfn.TEXTBEFORE(_xlfn.TEXTAFTER(Punjabi_song[[#This Row],[description]],CHAR(10)&amp;"Video:"),CHAR(10))</f>
        <v>#N/A</v>
      </c>
      <c r="R137" s="1" t="str">
        <f>HYPERLINK(_xlfn.TEXTBEFORE(_xlfn.TEXTAFTER(Punjabi_song[[#This Row],[description]],"YT Music:"),CHAR(10)))</f>
        <v xml:space="preserve"> https://music.youtube.com/watch?v=rCmQpi6jq0o&amp;si=1tg3MJLepNUR7xMo</v>
      </c>
      <c r="S137" s="1" t="str">
        <f>HYPERLINK(_xlfn.TEXTBEFORE(_xlfn.TEXTAFTER(Punjabi_song[[#This Row],[description]],"Spotify:"),CHAR(10)))</f>
        <v xml:space="preserve"> https://open.spotify.com/track/37YrFG1kOB9j7CowJpY5Yq</v>
      </c>
      <c r="T137" s="1" t="str">
        <f>HYPERLINK(_xlfn.TEXTBEFORE(_xlfn.TEXTAFTER(Punjabi_song[[#This Row],[description]],"Apple Music:"),CHAR(10)))</f>
        <v xml:space="preserve"> https://music.apple.com/us/album/viah-single/1854464361</v>
      </c>
      <c r="U137" s="1" t="str">
        <f>HYPERLINK(_xlfn.TEXTBEFORE(_xlfn.TEXTAFTER(Punjabi_song[[#This Row],[description]],"Jio Saavn:"),CHAR(10)))</f>
        <v xml:space="preserve"> https://www.jiosaavn.com/song/viah/JgQPawFYb0M</v>
      </c>
      <c r="V137" s="1" t="e">
        <f>HYPERLINK(_xlfn.TEXTBEFORE(_xlfn.TEXTAFTER(Punjabi_song[[#This Row],[description]],"Instagram Reel:"),CHAR(10)))</f>
        <v>#N/A</v>
      </c>
    </row>
    <row r="138" spans="1:22" x14ac:dyDescent="0.3">
      <c r="A138" t="s">
        <v>6006</v>
      </c>
      <c r="B138" t="s">
        <v>6665</v>
      </c>
      <c r="D138" t="s">
        <v>6666</v>
      </c>
      <c r="E138" t="s">
        <v>6664</v>
      </c>
      <c r="F138" t="s">
        <v>1369</v>
      </c>
      <c r="G138" t="s">
        <v>6667</v>
      </c>
      <c r="H138" t="s">
        <v>6668</v>
      </c>
      <c r="I138" t="s">
        <v>6669</v>
      </c>
      <c r="J138" t="s">
        <v>1449</v>
      </c>
      <c r="K138" t="str" cm="1">
        <f t="array" ref="K13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38" t="e">
        <f>_xlfn.TEXTBEFORE(Punjabi_song[[#This Row],[Title]],{":","(","-","#","|"})</f>
        <v>#N/A</v>
      </c>
      <c r="M138" t="e">
        <f>_xlfn.TEXTBEFORE(_xlfn.TEXTAFTER(Punjabi_song[[#This Row],[description]],{"Singer:","Artist:","Singer &amp; Lyrics:","Singer/Lyrics:","Singer","Singer :","Singer :-"}),CHAR(10))</f>
        <v>#N/A</v>
      </c>
      <c r="N138" t="str" cm="1">
        <f t="array" ref="N13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8" t="e">
        <f>_xlfn.TEXTBEFORE(_xlfn.TEXTAFTER(Punjabi_song[[#This Row],[description]],"Composer:"),CHAR(10))</f>
        <v>#N/A</v>
      </c>
      <c r="P138" t="e">
        <f>_xlfn.TEXTBEFORE(_xlfn.TEXTAFTER(Punjabi_song[[#This Row],[description]],CHAR(10)&amp;"Music :"),CHAR(10))</f>
        <v>#N/A</v>
      </c>
      <c r="Q138" t="e">
        <f>_xlfn.TEXTBEFORE(_xlfn.TEXTAFTER(Punjabi_song[[#This Row],[description]],CHAR(10)&amp;"Video:"),CHAR(10))</f>
        <v>#N/A</v>
      </c>
      <c r="R138" s="1" t="e">
        <f>HYPERLINK(_xlfn.TEXTBEFORE(_xlfn.TEXTAFTER(Punjabi_song[[#This Row],[description]],"YT Music:"),CHAR(10)))</f>
        <v>#N/A</v>
      </c>
      <c r="S138" s="1" t="e">
        <f>HYPERLINK(_xlfn.TEXTBEFORE(_xlfn.TEXTAFTER(Punjabi_song[[#This Row],[description]],"Spotify:"),CHAR(10)))</f>
        <v>#N/A</v>
      </c>
      <c r="T138" s="1" t="e">
        <f>HYPERLINK(_xlfn.TEXTBEFORE(_xlfn.TEXTAFTER(Punjabi_song[[#This Row],[description]],"Apple Music:"),CHAR(10)))</f>
        <v>#N/A</v>
      </c>
      <c r="U138" s="1" t="e">
        <f>HYPERLINK(_xlfn.TEXTBEFORE(_xlfn.TEXTAFTER(Punjabi_song[[#This Row],[description]],"Jio Saavn:"),CHAR(10)))</f>
        <v>#N/A</v>
      </c>
      <c r="V138" s="1" t="e">
        <f>HYPERLINK(_xlfn.TEXTBEFORE(_xlfn.TEXTAFTER(Punjabi_song[[#This Row],[description]],"Instagram Reel:"),CHAR(10)))</f>
        <v>#N/A</v>
      </c>
    </row>
    <row r="139" spans="1:22" x14ac:dyDescent="0.3">
      <c r="A139" t="s">
        <v>6006</v>
      </c>
      <c r="B139" t="s">
        <v>6671</v>
      </c>
      <c r="C139" t="s">
        <v>6672</v>
      </c>
      <c r="D139" t="s">
        <v>6673</v>
      </c>
      <c r="E139" t="s">
        <v>6670</v>
      </c>
      <c r="F139" t="s">
        <v>1369</v>
      </c>
      <c r="G139" t="s">
        <v>939</v>
      </c>
      <c r="H139" t="s">
        <v>6674</v>
      </c>
      <c r="I139" t="s">
        <v>6675</v>
      </c>
      <c r="J139" t="s">
        <v>971</v>
      </c>
      <c r="K139" t="str" cm="1">
        <f t="array" ref="K13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39" t="str">
        <f>_xlfn.TEXTBEFORE(Punjabi_song[[#This Row],[Title]],{":","(","-","#","|"})</f>
        <v xml:space="preserve">Shaka Laka Boom Boom </v>
      </c>
      <c r="M139" t="e">
        <f>_xlfn.TEXTBEFORE(_xlfn.TEXTAFTER(Punjabi_song[[#This Row],[description]],{"Singer:","Artist:","Singer &amp; Lyrics:","Singer/Lyrics:","Singer","Singer :","Singer :-"}),CHAR(10))</f>
        <v>#N/A</v>
      </c>
      <c r="N139" t="str" cm="1">
        <f t="array" ref="N13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39" t="e">
        <f>_xlfn.TEXTBEFORE(_xlfn.TEXTAFTER(Punjabi_song[[#This Row],[description]],"Composer:"),CHAR(10))</f>
        <v>#N/A</v>
      </c>
      <c r="P139" t="e">
        <f>_xlfn.TEXTBEFORE(_xlfn.TEXTAFTER(Punjabi_song[[#This Row],[description]],CHAR(10)&amp;"Music :"),CHAR(10))</f>
        <v>#N/A</v>
      </c>
      <c r="Q139" t="e">
        <f>_xlfn.TEXTBEFORE(_xlfn.TEXTAFTER(Punjabi_song[[#This Row],[description]],CHAR(10)&amp;"Video:"),CHAR(10))</f>
        <v>#N/A</v>
      </c>
      <c r="R139" s="1" t="str">
        <f>HYPERLINK(_xlfn.TEXTBEFORE(_xlfn.TEXTAFTER(Punjabi_song[[#This Row],[description]],"YT Music:"),CHAR(10)))</f>
        <v xml:space="preserve"> https://music.youtube.com/watch?v=yhX57m_9E58&amp;si=5YNHJ5LgdmhNS7Dh</v>
      </c>
      <c r="S139" s="1" t="str">
        <f>HYPERLINK(_xlfn.TEXTBEFORE(_xlfn.TEXTAFTER(Punjabi_song[[#This Row],[description]],"Spotify:"),CHAR(10)))</f>
        <v xml:space="preserve"> https://open.spotify.com/track/7d9RN0jLrk2Wk1a215dI5L</v>
      </c>
      <c r="T139" s="1" t="str">
        <f>HYPERLINK(_xlfn.TEXTBEFORE(_xlfn.TEXTAFTER(Punjabi_song[[#This Row],[description]],"Apple Music:"),CHAR(10)))</f>
        <v xml:space="preserve"> https://music.apple.com/us/song/shaka-laka-boom-boom/1766435208</v>
      </c>
      <c r="U139" s="1" t="str">
        <f>HYPERLINK(_xlfn.TEXTBEFORE(_xlfn.TEXTAFTER(Punjabi_song[[#This Row],[description]],"Jio Saavn:"),CHAR(10)))</f>
        <v xml:space="preserve"> https://www.jiosaavn.com/song/shaka-laka-boom-boom/FA09V0JlcwY</v>
      </c>
      <c r="V139" s="1" t="str">
        <f>HYPERLINK(_xlfn.TEXTBEFORE(_xlfn.TEXTAFTER(Punjabi_song[[#This Row],[description]],"Instagram Reel:"),CHAR(10)))</f>
        <v xml:space="preserve"> https://www.instagram.com/reels/audio/1542771826062916</v>
      </c>
    </row>
    <row r="140" spans="1:22" x14ac:dyDescent="0.3">
      <c r="A140" t="s">
        <v>6006</v>
      </c>
      <c r="B140" t="s">
        <v>6677</v>
      </c>
      <c r="D140" t="s">
        <v>6678</v>
      </c>
      <c r="E140" t="s">
        <v>6676</v>
      </c>
      <c r="F140" t="s">
        <v>1369</v>
      </c>
      <c r="G140" t="s">
        <v>4030</v>
      </c>
      <c r="H140" t="s">
        <v>6679</v>
      </c>
      <c r="I140" t="s">
        <v>5992</v>
      </c>
      <c r="J140" t="s">
        <v>6192</v>
      </c>
      <c r="K140" t="str" cm="1">
        <f t="array" ref="K14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40" t="str">
        <f>_xlfn.TEXTBEFORE(Punjabi_song[[#This Row],[Title]],{":","(","-","#","|"})</f>
        <v xml:space="preserve">Kado Tera Mera Mera Tera Viah Hayuga💫✨ </v>
      </c>
      <c r="M140" t="e">
        <f>_xlfn.TEXTBEFORE(_xlfn.TEXTAFTER(Punjabi_song[[#This Row],[description]],{"Singer:","Artist:","Singer &amp; Lyrics:","Singer/Lyrics:","Singer","Singer :","Singer :-"}),CHAR(10))</f>
        <v>#N/A</v>
      </c>
      <c r="N140" t="str" cm="1">
        <f t="array" ref="N14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40" t="e">
        <f>_xlfn.TEXTBEFORE(_xlfn.TEXTAFTER(Punjabi_song[[#This Row],[description]],"Composer:"),CHAR(10))</f>
        <v>#N/A</v>
      </c>
      <c r="P140" t="e">
        <f>_xlfn.TEXTBEFORE(_xlfn.TEXTAFTER(Punjabi_song[[#This Row],[description]],CHAR(10)&amp;"Music :"),CHAR(10))</f>
        <v>#N/A</v>
      </c>
      <c r="Q140" t="e">
        <f>_xlfn.TEXTBEFORE(_xlfn.TEXTAFTER(Punjabi_song[[#This Row],[description]],CHAR(10)&amp;"Video:"),CHAR(10))</f>
        <v>#N/A</v>
      </c>
      <c r="R140" s="1" t="e">
        <f>HYPERLINK(_xlfn.TEXTBEFORE(_xlfn.TEXTAFTER(Punjabi_song[[#This Row],[description]],"YT Music:"),CHAR(10)))</f>
        <v>#N/A</v>
      </c>
      <c r="S140" s="1" t="e">
        <f>HYPERLINK(_xlfn.TEXTBEFORE(_xlfn.TEXTAFTER(Punjabi_song[[#This Row],[description]],"Spotify:"),CHAR(10)))</f>
        <v>#N/A</v>
      </c>
      <c r="T140" s="1" t="e">
        <f>HYPERLINK(_xlfn.TEXTBEFORE(_xlfn.TEXTAFTER(Punjabi_song[[#This Row],[description]],"Apple Music:"),CHAR(10)))</f>
        <v>#N/A</v>
      </c>
      <c r="U140" s="1" t="e">
        <f>HYPERLINK(_xlfn.TEXTBEFORE(_xlfn.TEXTAFTER(Punjabi_song[[#This Row],[description]],"Jio Saavn:"),CHAR(10)))</f>
        <v>#N/A</v>
      </c>
      <c r="V140" s="1" t="e">
        <f>HYPERLINK(_xlfn.TEXTBEFORE(_xlfn.TEXTAFTER(Punjabi_song[[#This Row],[description]],"Instagram Reel:"),CHAR(10)))</f>
        <v>#N/A</v>
      </c>
    </row>
    <row r="141" spans="1:22" x14ac:dyDescent="0.3">
      <c r="A141" t="s">
        <v>6006</v>
      </c>
      <c r="B141" t="s">
        <v>6681</v>
      </c>
      <c r="C141" t="s">
        <v>6682</v>
      </c>
      <c r="D141" t="s">
        <v>6683</v>
      </c>
      <c r="E141" t="s">
        <v>6680</v>
      </c>
      <c r="F141" t="s">
        <v>1369</v>
      </c>
      <c r="G141" t="s">
        <v>554</v>
      </c>
      <c r="H141" t="s">
        <v>6684</v>
      </c>
      <c r="I141" t="s">
        <v>6685</v>
      </c>
      <c r="J141" t="s">
        <v>6686</v>
      </c>
      <c r="K141" t="str" cm="1">
        <f t="array" ref="K14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1" t="str">
        <f>_xlfn.TEXTBEFORE(Punjabi_song[[#This Row],[Title]],{":","(","-","#","|"})</f>
        <v xml:space="preserve">Viah </v>
      </c>
      <c r="M141" t="str">
        <f>_xlfn.TEXTBEFORE(_xlfn.TEXTAFTER(Punjabi_song[[#This Row],[description]],{"Singer:","Artist:","Singer &amp; Lyrics:","Singer/Lyrics:","Singer","Singer :","Singer :-"}),CHAR(10))</f>
        <v xml:space="preserve"> Sucha Yaar</v>
      </c>
      <c r="N141" t="str" cm="1">
        <f t="array" ref="N14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Sucha Yaar</v>
      </c>
      <c r="O141" t="str">
        <f>_xlfn.TEXTBEFORE(_xlfn.TEXTAFTER(Punjabi_song[[#This Row],[description]],"Composer:"),CHAR(10))</f>
        <v xml:space="preserve"> Sucha Yaar</v>
      </c>
      <c r="P141" t="e">
        <f>_xlfn.TEXTBEFORE(_xlfn.TEXTAFTER(Punjabi_song[[#This Row],[description]],CHAR(10)&amp;"Music :"),CHAR(10))</f>
        <v>#N/A</v>
      </c>
      <c r="Q141" t="str">
        <f>_xlfn.TEXTBEFORE(_xlfn.TEXTAFTER(Punjabi_song[[#This Row],[description]],CHAR(10)&amp;"Video:"),CHAR(10))</f>
        <v xml:space="preserve"> Hitesh Arora</v>
      </c>
      <c r="R141" s="1" t="str">
        <f>HYPERLINK(_xlfn.TEXTBEFORE(_xlfn.TEXTAFTER(Punjabi_song[[#This Row],[description]],"YT Music:"),CHAR(10)))</f>
        <v xml:space="preserve"> https://music.youtube.com/watch?v=rCmQpi6jq0o&amp;si=1tg3MJLepNUR7xMo</v>
      </c>
      <c r="S141" s="1" t="str">
        <f>HYPERLINK(_xlfn.TEXTBEFORE(_xlfn.TEXTAFTER(Punjabi_song[[#This Row],[description]],"Spotify:"),CHAR(10)))</f>
        <v xml:space="preserve"> https://open.spotify.com/track/37YrFG1kOB9j7CowJpY5Yq</v>
      </c>
      <c r="T141" s="1" t="str">
        <f>HYPERLINK(_xlfn.TEXTBEFORE(_xlfn.TEXTAFTER(Punjabi_song[[#This Row],[description]],"Apple Music:"),CHAR(10)))</f>
        <v xml:space="preserve"> https://music.apple.com/us/album/viah-single/1854464361</v>
      </c>
      <c r="U141" s="1" t="str">
        <f>HYPERLINK(_xlfn.TEXTBEFORE(_xlfn.TEXTAFTER(Punjabi_song[[#This Row],[description]],"Jio Saavn:"),CHAR(10)))</f>
        <v xml:space="preserve"> https://www.jiosaavn.com/song/viah/JgQPawFYb0M</v>
      </c>
      <c r="V141" s="1" t="str">
        <f>HYPERLINK(_xlfn.TEXTBEFORE(_xlfn.TEXTAFTER(Punjabi_song[[#This Row],[description]],"Instagram Reel:"),CHAR(10)))</f>
        <v xml:space="preserve"> https://www.instagram.com/reels/audio/1406485111176981</v>
      </c>
    </row>
    <row r="142" spans="1:22" x14ac:dyDescent="0.3">
      <c r="A142" t="s">
        <v>6006</v>
      </c>
      <c r="B142" t="s">
        <v>6688</v>
      </c>
      <c r="D142" t="s">
        <v>6689</v>
      </c>
      <c r="E142" t="s">
        <v>6687</v>
      </c>
      <c r="F142" t="s">
        <v>1369</v>
      </c>
      <c r="G142" t="s">
        <v>1606</v>
      </c>
      <c r="H142" t="s">
        <v>6690</v>
      </c>
      <c r="I142" t="s">
        <v>1445</v>
      </c>
      <c r="J142" t="s">
        <v>1449</v>
      </c>
      <c r="K142" t="str" cm="1">
        <f t="array" ref="K14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42" t="str">
        <f>_xlfn.TEXTBEFORE(Punjabi_song[[#This Row],[Title]],{":","(","-","#","|"})</f>
        <v xml:space="preserve">MacD Te Khadi C Zulfan Swarke </v>
      </c>
      <c r="M142" t="e">
        <f>_xlfn.TEXTBEFORE(_xlfn.TEXTAFTER(Punjabi_song[[#This Row],[description]],{"Singer:","Artist:","Singer &amp; Lyrics:","Singer/Lyrics:","Singer","Singer :","Singer :-"}),CHAR(10))</f>
        <v>#N/A</v>
      </c>
      <c r="N142" t="str" cm="1">
        <f t="array" ref="N14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42" t="e">
        <f>_xlfn.TEXTBEFORE(_xlfn.TEXTAFTER(Punjabi_song[[#This Row],[description]],"Composer:"),CHAR(10))</f>
        <v>#N/A</v>
      </c>
      <c r="P142" t="e">
        <f>_xlfn.TEXTBEFORE(_xlfn.TEXTAFTER(Punjabi_song[[#This Row],[description]],CHAR(10)&amp;"Music :"),CHAR(10))</f>
        <v>#N/A</v>
      </c>
      <c r="Q142" t="e">
        <f>_xlfn.TEXTBEFORE(_xlfn.TEXTAFTER(Punjabi_song[[#This Row],[description]],CHAR(10)&amp;"Video:"),CHAR(10))</f>
        <v>#N/A</v>
      </c>
      <c r="R142" s="1" t="e">
        <f>HYPERLINK(_xlfn.TEXTBEFORE(_xlfn.TEXTAFTER(Punjabi_song[[#This Row],[description]],"YT Music:"),CHAR(10)))</f>
        <v>#N/A</v>
      </c>
      <c r="S142" s="1" t="e">
        <f>HYPERLINK(_xlfn.TEXTBEFORE(_xlfn.TEXTAFTER(Punjabi_song[[#This Row],[description]],"Spotify:"),CHAR(10)))</f>
        <v>#N/A</v>
      </c>
      <c r="T142" s="1" t="e">
        <f>HYPERLINK(_xlfn.TEXTBEFORE(_xlfn.TEXTAFTER(Punjabi_song[[#This Row],[description]],"Apple Music:"),CHAR(10)))</f>
        <v>#N/A</v>
      </c>
      <c r="U142" s="1" t="e">
        <f>HYPERLINK(_xlfn.TEXTBEFORE(_xlfn.TEXTAFTER(Punjabi_song[[#This Row],[description]],"Jio Saavn:"),CHAR(10)))</f>
        <v>#N/A</v>
      </c>
      <c r="V142" s="1" t="e">
        <f>HYPERLINK(_xlfn.TEXTBEFORE(_xlfn.TEXTAFTER(Punjabi_song[[#This Row],[description]],"Instagram Reel:"),CHAR(10)))</f>
        <v>#N/A</v>
      </c>
    </row>
    <row r="143" spans="1:22" x14ac:dyDescent="0.3">
      <c r="A143" t="s">
        <v>6006</v>
      </c>
      <c r="B143" t="s">
        <v>6692</v>
      </c>
      <c r="D143" t="s">
        <v>6693</v>
      </c>
      <c r="E143" t="s">
        <v>6691</v>
      </c>
      <c r="F143" t="s">
        <v>1369</v>
      </c>
      <c r="G143" t="s">
        <v>2266</v>
      </c>
      <c r="H143" t="s">
        <v>6694</v>
      </c>
      <c r="I143" t="s">
        <v>6695</v>
      </c>
      <c r="J143" t="s">
        <v>6046</v>
      </c>
      <c r="K143" t="str" cm="1">
        <f t="array" ref="K14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43" t="str">
        <f>_xlfn.TEXTBEFORE(Punjabi_song[[#This Row],[Title]],{":","(","-","#","|"})</f>
        <v xml:space="preserve">Ho Sutt Ta Rumaal Te Number </v>
      </c>
      <c r="M143" t="e">
        <f>_xlfn.TEXTBEFORE(_xlfn.TEXTAFTER(Punjabi_song[[#This Row],[description]],{"Singer:","Artist:","Singer &amp; Lyrics:","Singer/Lyrics:","Singer","Singer :","Singer :-"}),CHAR(10))</f>
        <v>#N/A</v>
      </c>
      <c r="N143" t="str" cm="1">
        <f t="array" ref="N14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43" t="e">
        <f>_xlfn.TEXTBEFORE(_xlfn.TEXTAFTER(Punjabi_song[[#This Row],[description]],"Composer:"),CHAR(10))</f>
        <v>#N/A</v>
      </c>
      <c r="P143" t="e">
        <f>_xlfn.TEXTBEFORE(_xlfn.TEXTAFTER(Punjabi_song[[#This Row],[description]],CHAR(10)&amp;"Music :"),CHAR(10))</f>
        <v>#N/A</v>
      </c>
      <c r="Q143" t="e">
        <f>_xlfn.TEXTBEFORE(_xlfn.TEXTAFTER(Punjabi_song[[#This Row],[description]],CHAR(10)&amp;"Video:"),CHAR(10))</f>
        <v>#N/A</v>
      </c>
      <c r="R143" s="1" t="e">
        <f>HYPERLINK(_xlfn.TEXTBEFORE(_xlfn.TEXTAFTER(Punjabi_song[[#This Row],[description]],"YT Music:"),CHAR(10)))</f>
        <v>#N/A</v>
      </c>
      <c r="S143" s="1" t="e">
        <f>HYPERLINK(_xlfn.TEXTBEFORE(_xlfn.TEXTAFTER(Punjabi_song[[#This Row],[description]],"Spotify:"),CHAR(10)))</f>
        <v>#N/A</v>
      </c>
      <c r="T143" s="1" t="e">
        <f>HYPERLINK(_xlfn.TEXTBEFORE(_xlfn.TEXTAFTER(Punjabi_song[[#This Row],[description]],"Apple Music:"),CHAR(10)))</f>
        <v>#N/A</v>
      </c>
      <c r="U143" s="1" t="e">
        <f>HYPERLINK(_xlfn.TEXTBEFORE(_xlfn.TEXTAFTER(Punjabi_song[[#This Row],[description]],"Jio Saavn:"),CHAR(10)))</f>
        <v>#N/A</v>
      </c>
      <c r="V143" s="1" t="e">
        <f>HYPERLINK(_xlfn.TEXTBEFORE(_xlfn.TEXTAFTER(Punjabi_song[[#This Row],[description]],"Instagram Reel:"),CHAR(10)))</f>
        <v>#N/A</v>
      </c>
    </row>
    <row r="144" spans="1:22" x14ac:dyDescent="0.3">
      <c r="A144" t="s">
        <v>6006</v>
      </c>
      <c r="B144" t="s">
        <v>6697</v>
      </c>
      <c r="C144" t="s">
        <v>6698</v>
      </c>
      <c r="D144" t="s">
        <v>6699</v>
      </c>
      <c r="E144" t="s">
        <v>6696</v>
      </c>
      <c r="F144" t="s">
        <v>1369</v>
      </c>
      <c r="G144" t="s">
        <v>6700</v>
      </c>
      <c r="H144" t="s">
        <v>6701</v>
      </c>
      <c r="I144" t="s">
        <v>6702</v>
      </c>
      <c r="J144" t="s">
        <v>6703</v>
      </c>
      <c r="K144" t="str" cm="1">
        <f t="array" ref="K14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44" t="str">
        <f>_xlfn.TEXTBEFORE(Punjabi_song[[#This Row],[Title]],{":","(","-","#","|"})</f>
        <v xml:space="preserve">LEGENDS </v>
      </c>
      <c r="M144" t="str">
        <f>_xlfn.TEXTBEFORE(_xlfn.TEXTAFTER(Punjabi_song[[#This Row],[description]],{"Singer:","Artist:","Singer &amp; Lyrics:","Singer/Lyrics:","Singer","Singer :","Singer :-"}),CHAR(10))</f>
        <v xml:space="preserve"> Lehmber Hussainpuri, Deep Jandu</v>
      </c>
      <c r="N144" t="str" cm="1">
        <f t="array" ref="N14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144" t="e">
        <f>_xlfn.TEXTBEFORE(_xlfn.TEXTAFTER(Punjabi_song[[#This Row],[description]],"Composer:"),CHAR(10))</f>
        <v>#N/A</v>
      </c>
      <c r="P144" t="e">
        <f>_xlfn.TEXTBEFORE(_xlfn.TEXTAFTER(Punjabi_song[[#This Row],[description]],CHAR(10)&amp;"Music :"),CHAR(10))</f>
        <v>#N/A</v>
      </c>
      <c r="Q144" t="e">
        <f>_xlfn.TEXTBEFORE(_xlfn.TEXTAFTER(Punjabi_song[[#This Row],[description]],CHAR(10)&amp;"Video:"),CHAR(10))</f>
        <v>#N/A</v>
      </c>
      <c r="R144" s="1" t="str">
        <f>HYPERLINK(_xlfn.TEXTBEFORE(_xlfn.TEXTAFTER(Punjabi_song[[#This Row],[description]],"YT Music:"),CHAR(10)))</f>
        <v xml:space="preserve"> https://music.youtube.com/playlist?list=OLAK5uy_k88qJbPhzABPc83tbSi8qwRIj2vSRRbR4&amp;si=M1xeW22crAIqPxaI</v>
      </c>
      <c r="S144" s="1" t="str">
        <f>HYPERLINK(_xlfn.TEXTBEFORE(_xlfn.TEXTAFTER(Punjabi_song[[#This Row],[description]],"Spotify:"),CHAR(10)))</f>
        <v xml:space="preserve"> https://open.spotify.com/album/2fC4CqKEzXGyaYCTI4A8Ng</v>
      </c>
      <c r="T144" s="1" t="str">
        <f>HYPERLINK(_xlfn.TEXTBEFORE(_xlfn.TEXTAFTER(Punjabi_song[[#This Row],[description]],"Apple Music:"),CHAR(10)))</f>
        <v xml:space="preserve"> https://music.apple.com/us/album/legends/1853045105</v>
      </c>
      <c r="U144" s="1" t="str">
        <f>HYPERLINK(_xlfn.TEXTBEFORE(_xlfn.TEXTAFTER(Punjabi_song[[#This Row],[description]],"Jio Saavn:"),CHAR(10)))</f>
        <v xml:space="preserve"> https://www.jiosaavn.com/album/legends/XDaNK0A2FFA_</v>
      </c>
      <c r="V144" s="1" t="e">
        <f>HYPERLINK(_xlfn.TEXTBEFORE(_xlfn.TEXTAFTER(Punjabi_song[[#This Row],[description]],"Instagram Reel:"),CHAR(10)))</f>
        <v>#N/A</v>
      </c>
    </row>
    <row r="145" spans="1:22" x14ac:dyDescent="0.3">
      <c r="A145" t="s">
        <v>6006</v>
      </c>
      <c r="B145" t="s">
        <v>6705</v>
      </c>
      <c r="C145" t="s">
        <v>6706</v>
      </c>
      <c r="D145" t="s">
        <v>6707</v>
      </c>
      <c r="E145" t="s">
        <v>6704</v>
      </c>
      <c r="F145" t="s">
        <v>1369</v>
      </c>
      <c r="G145" t="s">
        <v>1705</v>
      </c>
      <c r="H145" t="s">
        <v>6708</v>
      </c>
      <c r="I145" t="s">
        <v>6709</v>
      </c>
      <c r="J145" t="s">
        <v>6710</v>
      </c>
      <c r="K145" t="str" cm="1">
        <f t="array" ref="K14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5" t="str">
        <f>_xlfn.TEXTBEFORE(Punjabi_song[[#This Row],[Title]],{":","(","-","#","|"})</f>
        <v xml:space="preserve">Halla Gulla </v>
      </c>
      <c r="M145" t="str">
        <f>_xlfn.TEXTBEFORE(_xlfn.TEXTAFTER(Punjabi_song[[#This Row],[description]],{"Singer:","Artist:","Singer &amp; Lyrics:","Singer/Lyrics:","Singer","Singer :","Singer :-"}),CHAR(10))</f>
        <v xml:space="preserve"> Harf Cheema , Gurlez Akhtar</v>
      </c>
      <c r="N145" t="str" cm="1">
        <f t="array" ref="N14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45" t="str">
        <f>_xlfn.TEXTBEFORE(_xlfn.TEXTAFTER(Punjabi_song[[#This Row],[description]],"Composer:"),CHAR(10))</f>
        <v xml:space="preserve"> Harf Cheema</v>
      </c>
      <c r="P145" t="e">
        <f>_xlfn.TEXTBEFORE(_xlfn.TEXTAFTER(Punjabi_song[[#This Row],[description]],CHAR(10)&amp;"Music :"),CHAR(10))</f>
        <v>#N/A</v>
      </c>
      <c r="Q145" t="str">
        <f>_xlfn.TEXTBEFORE(_xlfn.TEXTAFTER(Punjabi_song[[#This Row],[description]],CHAR(10)&amp;"Video:"),CHAR(10))</f>
        <v xml:space="preserve"> Satti Dhillon</v>
      </c>
      <c r="R145" s="1" t="str">
        <f>HYPERLINK(_xlfn.TEXTBEFORE(_xlfn.TEXTAFTER(Punjabi_song[[#This Row],[description]],"YT Music:"),CHAR(10)))</f>
        <v xml:space="preserve"> https://music.youtube.com/watch?v=RqZSCQcvn4s&amp;si=MQC4WddIOVRKEsQC</v>
      </c>
      <c r="S145" s="1" t="str">
        <f>HYPERLINK(_xlfn.TEXTBEFORE(_xlfn.TEXTAFTER(Punjabi_song[[#This Row],[description]],"Spotify:"),CHAR(10)))</f>
        <v xml:space="preserve"> https://open.spotify.com/track/6VDZQV2ZhRSwtapy6860Rv?si=3518cd5b6465462d</v>
      </c>
      <c r="T145" s="1" t="str">
        <f>HYPERLINK(_xlfn.TEXTBEFORE(_xlfn.TEXTAFTER(Punjabi_song[[#This Row],[description]],"Apple Music:"),CHAR(10)))</f>
        <v xml:space="preserve"> https://music.apple.com/us/album/halla-gulla-single/1780830166</v>
      </c>
      <c r="U145" s="1" t="str">
        <f>HYPERLINK(_xlfn.TEXTBEFORE(_xlfn.TEXTAFTER(Punjabi_song[[#This Row],[description]],"Jio Saavn:"),CHAR(10)))</f>
        <v xml:space="preserve"> https://www.jiosaavn.com/song/halla-gulla/Mz87WA5cWWI</v>
      </c>
      <c r="V145" s="1" t="str">
        <f>HYPERLINK(_xlfn.TEXTBEFORE(_xlfn.TEXTAFTER(Punjabi_song[[#This Row],[description]],"Instagram Reel:"),CHAR(10)))</f>
        <v xml:space="preserve"> https://www.instagram.com/reels/audio/1055656226247454?igsh=MW1mdDJ5dXlzNHhjeg==</v>
      </c>
    </row>
    <row r="146" spans="1:22" x14ac:dyDescent="0.3">
      <c r="A146" t="s">
        <v>6006</v>
      </c>
      <c r="B146" t="s">
        <v>6712</v>
      </c>
      <c r="D146" t="s">
        <v>6713</v>
      </c>
      <c r="E146" t="s">
        <v>6711</v>
      </c>
      <c r="F146" t="s">
        <v>1369</v>
      </c>
      <c r="G146" t="s">
        <v>6356</v>
      </c>
      <c r="H146" t="s">
        <v>6714</v>
      </c>
      <c r="I146" t="s">
        <v>6715</v>
      </c>
      <c r="J146" t="s">
        <v>6085</v>
      </c>
      <c r="K146" t="str" cm="1">
        <f t="array" ref="K14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46" t="str">
        <f>_xlfn.TEXTBEFORE(Punjabi_song[[#This Row],[Title]],{":","(","-","#","|"})</f>
        <v xml:space="preserve">What You Want </v>
      </c>
      <c r="M146" t="e">
        <f>_xlfn.TEXTBEFORE(_xlfn.TEXTAFTER(Punjabi_song[[#This Row],[description]],{"Singer:","Artist:","Singer &amp; Lyrics:","Singer/Lyrics:","Singer","Singer :","Singer :-"}),CHAR(10))</f>
        <v>#N/A</v>
      </c>
      <c r="N146" t="str" cm="1">
        <f t="array" ref="N14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146" t="e">
        <f>_xlfn.TEXTBEFORE(_xlfn.TEXTAFTER(Punjabi_song[[#This Row],[description]],"Composer:"),CHAR(10))</f>
        <v>#N/A</v>
      </c>
      <c r="P146" t="e">
        <f>_xlfn.TEXTBEFORE(_xlfn.TEXTAFTER(Punjabi_song[[#This Row],[description]],CHAR(10)&amp;"Music :"),CHAR(10))</f>
        <v>#N/A</v>
      </c>
      <c r="Q146" t="e">
        <f>_xlfn.TEXTBEFORE(_xlfn.TEXTAFTER(Punjabi_song[[#This Row],[description]],CHAR(10)&amp;"Video:"),CHAR(10))</f>
        <v>#N/A</v>
      </c>
      <c r="R146" s="1" t="e">
        <f>HYPERLINK(_xlfn.TEXTBEFORE(_xlfn.TEXTAFTER(Punjabi_song[[#This Row],[description]],"YT Music:"),CHAR(10)))</f>
        <v>#N/A</v>
      </c>
      <c r="S146" s="1" t="e">
        <f>HYPERLINK(_xlfn.TEXTBEFORE(_xlfn.TEXTAFTER(Punjabi_song[[#This Row],[description]],"Spotify:"),CHAR(10)))</f>
        <v>#N/A</v>
      </c>
      <c r="T146" s="1" t="e">
        <f>HYPERLINK(_xlfn.TEXTBEFORE(_xlfn.TEXTAFTER(Punjabi_song[[#This Row],[description]],"Apple Music:"),CHAR(10)))</f>
        <v>#N/A</v>
      </c>
      <c r="U146" s="1" t="e">
        <f>HYPERLINK(_xlfn.TEXTBEFORE(_xlfn.TEXTAFTER(Punjabi_song[[#This Row],[description]],"Jio Saavn:"),CHAR(10)))</f>
        <v>#N/A</v>
      </c>
      <c r="V146" s="1" t="e">
        <f>HYPERLINK(_xlfn.TEXTBEFORE(_xlfn.TEXTAFTER(Punjabi_song[[#This Row],[description]],"Instagram Reel:"),CHAR(10)))</f>
        <v>#N/A</v>
      </c>
    </row>
    <row r="147" spans="1:22" x14ac:dyDescent="0.3">
      <c r="A147" t="s">
        <v>6006</v>
      </c>
      <c r="B147" t="s">
        <v>6717</v>
      </c>
      <c r="C147" t="s">
        <v>6718</v>
      </c>
      <c r="D147" t="s">
        <v>6719</v>
      </c>
      <c r="E147" t="s">
        <v>6716</v>
      </c>
      <c r="F147" t="s">
        <v>1369</v>
      </c>
      <c r="G147" t="s">
        <v>2686</v>
      </c>
      <c r="H147" t="s">
        <v>6720</v>
      </c>
      <c r="I147" t="s">
        <v>6721</v>
      </c>
      <c r="J147" t="s">
        <v>6234</v>
      </c>
      <c r="K147" t="str" cm="1">
        <f t="array" ref="K14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7" t="str">
        <f>_xlfn.TEXTBEFORE(Punjabi_song[[#This Row],[Title]],{":","(","-","#","|"})</f>
        <v xml:space="preserve">Defender </v>
      </c>
      <c r="M147" t="str">
        <f>_xlfn.TEXTBEFORE(_xlfn.TEXTAFTER(Punjabi_song[[#This Row],[description]],{"Singer:","Artist:","Singer &amp; Lyrics:","Singer/Lyrics:","Singer","Singer :","Singer :-"}),CHAR(10))</f>
        <v xml:space="preserve"> Harf Cheema</v>
      </c>
      <c r="N147" t="str" cm="1">
        <f t="array" ref="N14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47" t="str">
        <f>_xlfn.TEXTBEFORE(_xlfn.TEXTAFTER(Punjabi_song[[#This Row],[description]],"Composer:"),CHAR(10))</f>
        <v xml:space="preserve"> Harf Cheema</v>
      </c>
      <c r="P147" t="e">
        <f>_xlfn.TEXTBEFORE(_xlfn.TEXTAFTER(Punjabi_song[[#This Row],[description]],CHAR(10)&amp;"Music :"),CHAR(10))</f>
        <v>#N/A</v>
      </c>
      <c r="Q147" t="str">
        <f>_xlfn.TEXTBEFORE(_xlfn.TEXTAFTER(Punjabi_song[[#This Row],[description]],CHAR(10)&amp;"Video:"),CHAR(10))</f>
        <v xml:space="preserve"> Hitesh Arora</v>
      </c>
      <c r="R147" s="1" t="str">
        <f>HYPERLINK(_xlfn.TEXTBEFORE(_xlfn.TEXTAFTER(Punjabi_song[[#This Row],[description]],"YT Music:"),CHAR(10)))</f>
        <v xml:space="preserve"> https://music.youtube.com/watch?v=IXN3-NC--Lg&amp;si=_4ip5YcftTKF5-E6</v>
      </c>
      <c r="S147" s="1" t="str">
        <f>HYPERLINK(_xlfn.TEXTBEFORE(_xlfn.TEXTAFTER(Punjabi_song[[#This Row],[description]],"Spotify:"),CHAR(10)))</f>
        <v xml:space="preserve"> https://open.spotify.com/track/695j3oqRL6a4o0oJR2rHS1</v>
      </c>
      <c r="T147" s="1" t="str">
        <f>HYPERLINK(_xlfn.TEXTBEFORE(_xlfn.TEXTAFTER(Punjabi_song[[#This Row],[description]],"Apple Music:"),CHAR(10)))</f>
        <v xml:space="preserve"> https://music.apple.com/us/song/defender/1781681654</v>
      </c>
      <c r="U147" s="1" t="str">
        <f>HYPERLINK(_xlfn.TEXTBEFORE(_xlfn.TEXTAFTER(Punjabi_song[[#This Row],[description]],"Jio Saavn:"),CHAR(10)))</f>
        <v xml:space="preserve"> https://www.jiosaavn.com/song/defender/KTxeSQB7dQo</v>
      </c>
      <c r="V147" s="1" t="str">
        <f>HYPERLINK(_xlfn.TEXTBEFORE(_xlfn.TEXTAFTER(Punjabi_song[[#This Row],[description]],"Instagram Reel:"),CHAR(10)))</f>
        <v xml:space="preserve"> https://www.instagram.com/reels/audio/1715827378983345</v>
      </c>
    </row>
    <row r="148" spans="1:22" x14ac:dyDescent="0.3">
      <c r="A148" t="s">
        <v>6006</v>
      </c>
      <c r="B148" t="s">
        <v>6723</v>
      </c>
      <c r="C148" t="s">
        <v>6724</v>
      </c>
      <c r="D148" t="s">
        <v>6725</v>
      </c>
      <c r="E148" t="s">
        <v>6722</v>
      </c>
      <c r="F148" t="s">
        <v>1369</v>
      </c>
      <c r="G148" t="s">
        <v>105</v>
      </c>
      <c r="H148" t="s">
        <v>6726</v>
      </c>
      <c r="I148" t="s">
        <v>6727</v>
      </c>
      <c r="J148" t="s">
        <v>6422</v>
      </c>
      <c r="K148" t="str" cm="1">
        <f t="array" ref="K14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8" t="str">
        <f>_xlfn.TEXTBEFORE(Punjabi_song[[#This Row],[Title]],{":","(","-","#","|"})</f>
        <v xml:space="preserve">Dooriyan </v>
      </c>
      <c r="M148" t="str">
        <f>_xlfn.TEXTBEFORE(_xlfn.TEXTAFTER(Punjabi_song[[#This Row],[description]],{"Singer:","Artist:","Singer &amp; Lyrics:","Singer/Lyrics:","Singer","Singer :","Singer :-"}),CHAR(10))</f>
        <v xml:space="preserve"> Guri</v>
      </c>
      <c r="N148" t="str" cm="1">
        <f t="array" ref="N14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Raj Fatehpur</v>
      </c>
      <c r="O148" t="str">
        <f>_xlfn.TEXTBEFORE(_xlfn.TEXTAFTER(Punjabi_song[[#This Row],[description]],"Composer:"),CHAR(10))</f>
        <v xml:space="preserve"> Sharan Sidhu</v>
      </c>
      <c r="P148" t="e">
        <f>_xlfn.TEXTBEFORE(_xlfn.TEXTAFTER(Punjabi_song[[#This Row],[description]],CHAR(10)&amp;"Music :"),CHAR(10))</f>
        <v>#N/A</v>
      </c>
      <c r="Q148" t="e">
        <f>_xlfn.TEXTBEFORE(_xlfn.TEXTAFTER(Punjabi_song[[#This Row],[description]],CHAR(10)&amp;"Video:"),CHAR(10))</f>
        <v>#N/A</v>
      </c>
      <c r="R148" s="1" t="str">
        <f>HYPERLINK(_xlfn.TEXTBEFORE(_xlfn.TEXTAFTER(Punjabi_song[[#This Row],[description]],"YT Music:"),CHAR(10)))</f>
        <v xml:space="preserve"> https://music.youtube.com/watch?v=a0O7WeYrxRM&amp;si=yISuQT5hRr1m1Guf</v>
      </c>
      <c r="S148" s="1" t="str">
        <f>HYPERLINK(_xlfn.TEXTBEFORE(_xlfn.TEXTAFTER(Punjabi_song[[#This Row],[description]],"Spotify:"),CHAR(10)))</f>
        <v xml:space="preserve"> https://open.spotify.com/album/0NxYcz2JxeU7XTM5fd9dUK</v>
      </c>
      <c r="T148" s="1" t="str">
        <f>HYPERLINK(_xlfn.TEXTBEFORE(_xlfn.TEXTAFTER(Punjabi_song[[#This Row],[description]],"Apple Music:"),CHAR(10)))</f>
        <v xml:space="preserve"> https://music.apple.com/us/album/dooriyan-single/1760235049</v>
      </c>
      <c r="U148" s="1" t="str">
        <f>HYPERLINK(_xlfn.TEXTBEFORE(_xlfn.TEXTAFTER(Punjabi_song[[#This Row],[description]],"Jio Saavn:"),CHAR(10)))</f>
        <v xml:space="preserve"> https://www.jiosaavn.com/album/dooriyan/WN6qYHY,xts_</v>
      </c>
      <c r="V148" s="1" t="str">
        <f>HYPERLINK(_xlfn.TEXTBEFORE(_xlfn.TEXTAFTER(Punjabi_song[[#This Row],[description]],"Instagram Reel:"),CHAR(10)))</f>
        <v xml:space="preserve"> https://www.instagram.com/reels/audio/1891941457516135</v>
      </c>
    </row>
    <row r="149" spans="1:22" x14ac:dyDescent="0.3">
      <c r="A149" t="s">
        <v>6006</v>
      </c>
      <c r="B149" t="s">
        <v>6729</v>
      </c>
      <c r="C149" t="s">
        <v>6730</v>
      </c>
      <c r="D149" t="s">
        <v>6731</v>
      </c>
      <c r="E149" t="s">
        <v>6728</v>
      </c>
      <c r="F149" t="s">
        <v>1369</v>
      </c>
      <c r="G149" t="s">
        <v>2900</v>
      </c>
      <c r="H149" t="s">
        <v>6732</v>
      </c>
      <c r="I149" t="s">
        <v>6733</v>
      </c>
      <c r="J149" t="s">
        <v>6734</v>
      </c>
      <c r="K149" t="str" cm="1">
        <f t="array" ref="K14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49" t="str">
        <f>_xlfn.TEXTBEFORE(Punjabi_song[[#This Row],[Title]],{":","(","-","#","|"})</f>
        <v xml:space="preserve">Veham </v>
      </c>
      <c r="M149" t="str">
        <f>_xlfn.TEXTBEFORE(_xlfn.TEXTAFTER(Punjabi_song[[#This Row],[description]],{"Singer:","Artist:","Singer &amp; Lyrics:","Singer/Lyrics:","Singer","Singer :","Singer :-"}),CHAR(10))</f>
        <v>/Lyrics/Composer: Harf Cheema</v>
      </c>
      <c r="N149" t="str" cm="1">
        <f t="array" ref="N14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49" t="str">
        <f>_xlfn.TEXTBEFORE(_xlfn.TEXTAFTER(Punjabi_song[[#This Row],[description]],"Composer:"),CHAR(10))</f>
        <v xml:space="preserve"> Harf Cheema</v>
      </c>
      <c r="P149" t="e">
        <f>_xlfn.TEXTBEFORE(_xlfn.TEXTAFTER(Punjabi_song[[#This Row],[description]],CHAR(10)&amp;"Music :"),CHAR(10))</f>
        <v>#N/A</v>
      </c>
      <c r="Q149" t="e">
        <f>_xlfn.TEXTBEFORE(_xlfn.TEXTAFTER(Punjabi_song[[#This Row],[description]],CHAR(10)&amp;"Video:"),CHAR(10))</f>
        <v>#N/A</v>
      </c>
      <c r="R149" s="1" t="str">
        <f>HYPERLINK(_xlfn.TEXTBEFORE(_xlfn.TEXTAFTER(Punjabi_song[[#This Row],[description]],"YT Music:"),CHAR(10)))</f>
        <v xml:space="preserve"> https://music.youtube.com/watch?v=1yUkc4sbXFY&amp;si=vfOBzS-l_IkePNXg</v>
      </c>
      <c r="S149" s="1" t="str">
        <f>HYPERLINK(_xlfn.TEXTBEFORE(_xlfn.TEXTAFTER(Punjabi_song[[#This Row],[description]],"Spotify:"),CHAR(10)))</f>
        <v xml:space="preserve"> https://open.spotify.com/track/52K2rHBOYRzrN2QfYbnKF0</v>
      </c>
      <c r="T149" s="1" t="str">
        <f>HYPERLINK(_xlfn.TEXTBEFORE(_xlfn.TEXTAFTER(Punjabi_song[[#This Row],[description]],"Apple Music:"),CHAR(10)))</f>
        <v xml:space="preserve"> https://music.apple.com/us/album/veham-single/1760238381</v>
      </c>
      <c r="U149" s="1" t="str">
        <f>HYPERLINK(_xlfn.TEXTBEFORE(_xlfn.TEXTAFTER(Punjabi_song[[#This Row],[description]],"Jio Saavn:"),CHAR(10)))</f>
        <v xml:space="preserve"> https://www.jiosaavn.com/album/veham/I1MZBRwC,Ik_</v>
      </c>
      <c r="V149" s="1" t="str">
        <f>HYPERLINK(_xlfn.TEXTBEFORE(_xlfn.TEXTAFTER(Punjabi_song[[#This Row],[description]],"Instagram Reel:"),CHAR(10)))</f>
        <v xml:space="preserve"> https://www.instagram.com/reels/audio/779132017606352</v>
      </c>
    </row>
    <row r="150" spans="1:22" x14ac:dyDescent="0.3">
      <c r="A150" t="s">
        <v>6006</v>
      </c>
      <c r="B150" t="s">
        <v>6736</v>
      </c>
      <c r="C150" t="s">
        <v>6737</v>
      </c>
      <c r="D150" t="s">
        <v>6738</v>
      </c>
      <c r="E150" t="s">
        <v>6735</v>
      </c>
      <c r="F150" t="s">
        <v>1369</v>
      </c>
      <c r="G150" t="s">
        <v>129</v>
      </c>
      <c r="H150" t="s">
        <v>6739</v>
      </c>
      <c r="I150" t="s">
        <v>6740</v>
      </c>
      <c r="J150" t="s">
        <v>4421</v>
      </c>
      <c r="K150" t="str" cm="1">
        <f t="array" ref="K15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0" t="str">
        <f>_xlfn.TEXTBEFORE(Punjabi_song[[#This Row],[Title]],{":","(","-","#","|"})</f>
        <v xml:space="preserve">Viah </v>
      </c>
      <c r="M150" t="str">
        <f>_xlfn.TEXTBEFORE(_xlfn.TEXTAFTER(Punjabi_song[[#This Row],[description]],{"Singer:","Artist:","Singer &amp; Lyrics:","Singer/Lyrics:","Singer","Singer :","Singer :-"}),CHAR(10))</f>
        <v xml:space="preserve"> Jass Manak</v>
      </c>
      <c r="N150" t="str" cm="1">
        <f t="array" ref="N15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50" t="str">
        <f>_xlfn.TEXTBEFORE(_xlfn.TEXTAFTER(Punjabi_song[[#This Row],[description]],"Composer:"),CHAR(10))</f>
        <v xml:space="preserve"> Jass Manak</v>
      </c>
      <c r="P150" t="e">
        <f>_xlfn.TEXTBEFORE(_xlfn.TEXTAFTER(Punjabi_song[[#This Row],[description]],CHAR(10)&amp;"Music :"),CHAR(10))</f>
        <v>#N/A</v>
      </c>
      <c r="Q150" t="e">
        <f>_xlfn.TEXTBEFORE(_xlfn.TEXTAFTER(Punjabi_song[[#This Row],[description]],CHAR(10)&amp;"Video:"),CHAR(10))</f>
        <v>#N/A</v>
      </c>
      <c r="R150" s="1" t="str">
        <f>HYPERLINK(_xlfn.TEXTBEFORE(_xlfn.TEXTAFTER(Punjabi_song[[#This Row],[description]],"YT Music:"),CHAR(10)))</f>
        <v xml:space="preserve"> https://music.youtube.com/watch?v=3yFlSILvRHc&amp;si=RyGsZQuvBWLmmTPp</v>
      </c>
      <c r="S150" s="1" t="str">
        <f>HYPERLINK(_xlfn.TEXTBEFORE(_xlfn.TEXTAFTER(Punjabi_song[[#This Row],[description]],"Spotify:"),CHAR(10)))</f>
        <v xml:space="preserve"> https://open.spotify.com/album/0h8y6oRtPHYUgcaTbVNJQ8</v>
      </c>
      <c r="T150" s="1" t="str">
        <f>HYPERLINK(_xlfn.TEXTBEFORE(_xlfn.TEXTAFTER(Punjabi_song[[#This Row],[description]],"Apple Music:"),CHAR(10)))</f>
        <v xml:space="preserve"> https://music.apple.com/us/album/viah-single/1760234604</v>
      </c>
      <c r="U150" s="1" t="str">
        <f>HYPERLINK(_xlfn.TEXTBEFORE(_xlfn.TEXTAFTER(Punjabi_song[[#This Row],[description]],"Jio Saavn:"),CHAR(10)))</f>
        <v xml:space="preserve"> https://gaana.com/song/viah-48</v>
      </c>
      <c r="V150" s="1" t="str">
        <f>HYPERLINK(_xlfn.TEXTBEFORE(_xlfn.TEXTAFTER(Punjabi_song[[#This Row],[description]],"Instagram Reel:"),CHAR(10)))</f>
        <v xml:space="preserve"> https://www.instagram.com/reels/audio/555483471524164</v>
      </c>
    </row>
    <row r="151" spans="1:22" x14ac:dyDescent="0.3">
      <c r="A151" t="s">
        <v>6006</v>
      </c>
      <c r="B151" t="s">
        <v>6742</v>
      </c>
      <c r="C151" t="s">
        <v>6743</v>
      </c>
      <c r="D151" t="s">
        <v>6744</v>
      </c>
      <c r="E151" t="s">
        <v>6741</v>
      </c>
      <c r="F151" t="s">
        <v>1369</v>
      </c>
      <c r="G151" t="s">
        <v>377</v>
      </c>
      <c r="H151" t="s">
        <v>6745</v>
      </c>
      <c r="I151" t="s">
        <v>4462</v>
      </c>
      <c r="J151" t="s">
        <v>5985</v>
      </c>
      <c r="K151" t="str" cm="1">
        <f t="array" ref="K15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1" t="str">
        <f>_xlfn.TEXTBEFORE(Punjabi_song[[#This Row],[Title]],{":","(","-","#","|"})</f>
        <v xml:space="preserve">Girlfriend </v>
      </c>
      <c r="M151" t="str">
        <f>_xlfn.TEXTBEFORE(_xlfn.TEXTAFTER(Punjabi_song[[#This Row],[description]],{"Singer:","Artist:","Singer &amp; Lyrics:","Singer/Lyrics:","Singer","Singer :","Singer :-"}),CHAR(10))</f>
        <v xml:space="preserve"> Jass Manak</v>
      </c>
      <c r="N151" t="str" cm="1">
        <f t="array" ref="N15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51" t="str">
        <f>_xlfn.TEXTBEFORE(_xlfn.TEXTAFTER(Punjabi_song[[#This Row],[description]],"Composer:"),CHAR(10))</f>
        <v xml:space="preserve"> Jass Manak</v>
      </c>
      <c r="P151" t="e">
        <f>_xlfn.TEXTBEFORE(_xlfn.TEXTAFTER(Punjabi_song[[#This Row],[description]],CHAR(10)&amp;"Music :"),CHAR(10))</f>
        <v>#N/A</v>
      </c>
      <c r="Q151" t="e">
        <f>_xlfn.TEXTBEFORE(_xlfn.TEXTAFTER(Punjabi_song[[#This Row],[description]],CHAR(10)&amp;"Video:"),CHAR(10))</f>
        <v>#N/A</v>
      </c>
      <c r="R151" s="1" t="str">
        <f>HYPERLINK(_xlfn.TEXTBEFORE(_xlfn.TEXTAFTER(Punjabi_song[[#This Row],[description]],"YT Music:"),CHAR(10)))</f>
        <v xml:space="preserve"> https://music.youtube.com/watch?v=g5aPwU9PJtg&amp;si=DaOkiyCaGCpoIiQS</v>
      </c>
      <c r="S151" s="1" t="str">
        <f>HYPERLINK(_xlfn.TEXTBEFORE(_xlfn.TEXTAFTER(Punjabi_song[[#This Row],[description]],"Spotify:"),CHAR(10)))</f>
        <v xml:space="preserve"> https://open.spotify.com/album/1cGOOG8YPyY0sYcNOBcEWf=</v>
      </c>
      <c r="T151" s="1" t="str">
        <f>HYPERLINK(_xlfn.TEXTBEFORE(_xlfn.TEXTAFTER(Punjabi_song[[#This Row],[description]],"Apple Music:"),CHAR(10)))</f>
        <v xml:space="preserve"> https://music.apple.com/us/album/girlfriend-single/1760234286</v>
      </c>
      <c r="U151" s="1" t="str">
        <f>HYPERLINK(_xlfn.TEXTBEFORE(_xlfn.TEXTAFTER(Punjabi_song[[#This Row],[description]],"Jio Saavn:"),CHAR(10)))</f>
        <v xml:space="preserve"> https://www.jiosaavn.com/album/girlfriend/tRJy3iS9vk4_</v>
      </c>
      <c r="V151" s="1" t="str">
        <f>HYPERLINK(_xlfn.TEXTBEFORE(_xlfn.TEXTAFTER(Punjabi_song[[#This Row],[description]],"Instagram Reel:"),CHAR(10)))</f>
        <v xml:space="preserve"> https://www.instagram.com/reels/audio/791869661169074</v>
      </c>
    </row>
    <row r="152" spans="1:22" x14ac:dyDescent="0.3">
      <c r="A152" t="s">
        <v>6006</v>
      </c>
      <c r="B152" t="s">
        <v>6747</v>
      </c>
      <c r="C152" t="s">
        <v>6748</v>
      </c>
      <c r="D152" t="s">
        <v>6749</v>
      </c>
      <c r="E152" t="s">
        <v>6746</v>
      </c>
      <c r="F152" t="s">
        <v>1369</v>
      </c>
      <c r="G152" t="s">
        <v>1414</v>
      </c>
      <c r="H152" t="s">
        <v>6750</v>
      </c>
      <c r="I152" t="s">
        <v>6751</v>
      </c>
      <c r="J152" t="s">
        <v>6752</v>
      </c>
      <c r="K152" t="str" cm="1">
        <f t="array" ref="K15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2" t="str">
        <f>_xlfn.TEXTBEFORE(Punjabi_song[[#This Row],[Title]],{":","(","-","#","|"})</f>
        <v xml:space="preserve">Butterfly </v>
      </c>
      <c r="M152" t="str">
        <f>_xlfn.TEXTBEFORE(_xlfn.TEXTAFTER(Punjabi_song[[#This Row],[description]],{"Singer:","Artist:","Singer &amp; Lyrics:","Singer/Lyrics:","Singer","Singer :","Singer :-"}),CHAR(10))</f>
        <v xml:space="preserve"> Jass Manak</v>
      </c>
      <c r="N152" t="str" cm="1">
        <f t="array" ref="N15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52" t="str">
        <f>_xlfn.TEXTBEFORE(_xlfn.TEXTAFTER(Punjabi_song[[#This Row],[description]],"Composer:"),CHAR(10))</f>
        <v xml:space="preserve"> Jass Manak </v>
      </c>
      <c r="P152" t="e">
        <f>_xlfn.TEXTBEFORE(_xlfn.TEXTAFTER(Punjabi_song[[#This Row],[description]],CHAR(10)&amp;"Music :"),CHAR(10))</f>
        <v>#N/A</v>
      </c>
      <c r="Q152" t="e">
        <f>_xlfn.TEXTBEFORE(_xlfn.TEXTAFTER(Punjabi_song[[#This Row],[description]],CHAR(10)&amp;"Video:"),CHAR(10))</f>
        <v>#N/A</v>
      </c>
      <c r="R152" s="1" t="str">
        <f>HYPERLINK(_xlfn.TEXTBEFORE(_xlfn.TEXTAFTER(Punjabi_song[[#This Row],[description]],"YT Music:"),CHAR(10)))</f>
        <v xml:space="preserve"> https://music.youtube.com/watch?v=TAikJyLtuXk&amp;si=26y7daRefXscYJoB</v>
      </c>
      <c r="S152" s="1" t="str">
        <f>HYPERLINK(_xlfn.TEXTBEFORE(_xlfn.TEXTAFTER(Punjabi_song[[#This Row],[description]],"Spotify:"),CHAR(10)))</f>
        <v xml:space="preserve"> https://open.spotify.com/track/4S9RHPW8EYLB3L8mp1yeFt?</v>
      </c>
      <c r="T152" s="1" t="str">
        <f>HYPERLINK(_xlfn.TEXTBEFORE(_xlfn.TEXTAFTER(Punjabi_song[[#This Row],[description]],"Apple Music:"),CHAR(10)))</f>
        <v xml:space="preserve"> https://music.apple.com/us/song/butterfly/1766690376</v>
      </c>
      <c r="U152" s="1" t="str">
        <f>HYPERLINK(_xlfn.TEXTBEFORE(_xlfn.TEXTAFTER(Punjabi_song[[#This Row],[description]],"Jio Saavn:"),CHAR(10)))</f>
        <v xml:space="preserve"> https://www.jiosaavn.com/song/butterfly/AQdGZCxzTlU</v>
      </c>
      <c r="V152" s="1" t="str">
        <f>HYPERLINK(_xlfn.TEXTBEFORE(_xlfn.TEXTAFTER(Punjabi_song[[#This Row],[description]],"Instagram Reel:"),CHAR(10)))</f>
        <v xml:space="preserve"> https://www.instagram.com/reels/audio/297781314626162</v>
      </c>
    </row>
    <row r="153" spans="1:22" x14ac:dyDescent="0.3">
      <c r="A153" t="s">
        <v>6006</v>
      </c>
      <c r="B153" t="s">
        <v>6754</v>
      </c>
      <c r="C153" t="s">
        <v>6755</v>
      </c>
      <c r="D153" t="s">
        <v>6756</v>
      </c>
      <c r="E153" t="s">
        <v>6753</v>
      </c>
      <c r="F153" t="s">
        <v>1369</v>
      </c>
      <c r="G153" t="s">
        <v>369</v>
      </c>
      <c r="H153" t="s">
        <v>6757</v>
      </c>
      <c r="I153" t="s">
        <v>6758</v>
      </c>
      <c r="J153" t="s">
        <v>6759</v>
      </c>
      <c r="K153" t="str" cm="1">
        <f t="array" ref="K15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3" t="str">
        <f>_xlfn.TEXTBEFORE(Punjabi_song[[#This Row],[Title]],{":","(","-","#","|"})</f>
        <v xml:space="preserve">Whip </v>
      </c>
      <c r="M153" t="str">
        <f>_xlfn.TEXTBEFORE(_xlfn.TEXTAFTER(Punjabi_song[[#This Row],[description]],{"Singer:","Artist:","Singer &amp; Lyrics:","Singer/Lyrics:","Singer","Singer :","Singer :-"}),CHAR(10))</f>
        <v xml:space="preserve"> Baaghi</v>
      </c>
      <c r="N153" t="str" cm="1">
        <f t="array" ref="N15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Baaghi</v>
      </c>
      <c r="O153" t="e">
        <f>_xlfn.TEXTBEFORE(_xlfn.TEXTAFTER(Punjabi_song[[#This Row],[description]],"Composer:"),CHAR(10))</f>
        <v>#N/A</v>
      </c>
      <c r="P153" t="e">
        <f>_xlfn.TEXTBEFORE(_xlfn.TEXTAFTER(Punjabi_song[[#This Row],[description]],CHAR(10)&amp;"Music :"),CHAR(10))</f>
        <v>#N/A</v>
      </c>
      <c r="Q153" t="str">
        <f>_xlfn.TEXTBEFORE(_xlfn.TEXTAFTER(Punjabi_song[[#This Row],[description]],CHAR(10)&amp;"Video:"),CHAR(10))</f>
        <v xml:space="preserve"> Hitesh Arora</v>
      </c>
      <c r="R153" s="1" t="str">
        <f>HYPERLINK(_xlfn.TEXTBEFORE(_xlfn.TEXTAFTER(Punjabi_song[[#This Row],[description]],"YT Music:"),CHAR(10)))</f>
        <v xml:space="preserve"> https://music.youtube.com/watch?v=B39cMbplEPs&amp;si=p-n7TTCq4EPPPo3R</v>
      </c>
      <c r="S153" s="1" t="str">
        <f>HYPERLINK(_xlfn.TEXTBEFORE(_xlfn.TEXTAFTER(Punjabi_song[[#This Row],[description]],"Spotify:"),CHAR(10)))</f>
        <v xml:space="preserve"> https://open.spotify.com/track/7J3etpiNIaZvwvuRC9A74B</v>
      </c>
      <c r="T153" s="1" t="str">
        <f>HYPERLINK(_xlfn.TEXTBEFORE(_xlfn.TEXTAFTER(Punjabi_song[[#This Row],[description]],"Apple Music:"),CHAR(10)))</f>
        <v xml:space="preserve"> https://music.apple.com/us/song/whip/1845815294</v>
      </c>
      <c r="U153" s="1" t="str">
        <f>HYPERLINK(_xlfn.TEXTBEFORE(_xlfn.TEXTAFTER(Punjabi_song[[#This Row],[description]],"Jio Saavn:"),CHAR(10)))</f>
        <v xml:space="preserve"> https://www.jiosaavn.com/song/whip/NSZbRCd-VGY</v>
      </c>
      <c r="V153" s="1" t="str">
        <f>HYPERLINK(_xlfn.TEXTBEFORE(_xlfn.TEXTAFTER(Punjabi_song[[#This Row],[description]],"Instagram Reel:"),CHAR(10)))</f>
        <v xml:space="preserve"> https://www.instagram.com/reels/audio/1699432464084068</v>
      </c>
    </row>
    <row r="154" spans="1:22" x14ac:dyDescent="0.3">
      <c r="A154" t="s">
        <v>6006</v>
      </c>
      <c r="B154" t="s">
        <v>6761</v>
      </c>
      <c r="C154" t="s">
        <v>6762</v>
      </c>
      <c r="D154" t="s">
        <v>6763</v>
      </c>
      <c r="E154" t="s">
        <v>6760</v>
      </c>
      <c r="F154" t="s">
        <v>1369</v>
      </c>
      <c r="G154" t="s">
        <v>3153</v>
      </c>
      <c r="H154" t="s">
        <v>6764</v>
      </c>
      <c r="I154" t="s">
        <v>6765</v>
      </c>
      <c r="J154" t="s">
        <v>6766</v>
      </c>
      <c r="K154" t="str" cm="1">
        <f t="array" ref="K15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4" t="str">
        <f>_xlfn.TEXTBEFORE(Punjabi_song[[#This Row],[Title]],{":","(","-","#","|"})</f>
        <v xml:space="preserve">Billian Billian </v>
      </c>
      <c r="M154" t="str">
        <f>_xlfn.TEXTBEFORE(_xlfn.TEXTAFTER(Punjabi_song[[#This Row],[description]],{"Singer:","Artist:","Singer &amp; Lyrics:","Singer/Lyrics:","Singer","Singer :","Singer :-"}),CHAR(10))</f>
        <v xml:space="preserve"> Guri</v>
      </c>
      <c r="N154" t="str" cm="1">
        <f t="array" ref="N15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Guri</v>
      </c>
      <c r="O154" t="str">
        <f>_xlfn.TEXTBEFORE(_xlfn.TEXTAFTER(Punjabi_song[[#This Row],[description]],"Composer:"),CHAR(10))</f>
        <v xml:space="preserve"> Guri</v>
      </c>
      <c r="P154" t="e">
        <f>_xlfn.TEXTBEFORE(_xlfn.TEXTAFTER(Punjabi_song[[#This Row],[description]],CHAR(10)&amp;"Music :"),CHAR(10))</f>
        <v>#N/A</v>
      </c>
      <c r="Q154" t="str">
        <f>_xlfn.TEXTBEFORE(_xlfn.TEXTAFTER(Punjabi_song[[#This Row],[description]],CHAR(10)&amp;"Video:"),CHAR(10))</f>
        <v xml:space="preserve"> Satti Dhillon</v>
      </c>
      <c r="R154" s="1" t="str">
        <f>HYPERLINK(_xlfn.TEXTBEFORE(_xlfn.TEXTAFTER(Punjabi_song[[#This Row],[description]],"YT Music:"),CHAR(10)))</f>
        <v xml:space="preserve"> https://music.youtube.com/watch?v=qA6EIReYQkA&amp;si=wzpPye7PSZul2KZa</v>
      </c>
      <c r="S154" s="1" t="str">
        <f>HYPERLINK(_xlfn.TEXTBEFORE(_xlfn.TEXTAFTER(Punjabi_song[[#This Row],[description]],"Spotify:"),CHAR(10)))</f>
        <v xml:space="preserve"> https://open.spotify.com/album/5Xf3zuIzmMAydxGQBSsZmS?si=cPS3-udEQLyBXr1MSWBuSg</v>
      </c>
      <c r="T154" s="1" t="str">
        <f>HYPERLINK(_xlfn.TEXTBEFORE(_xlfn.TEXTAFTER(Punjabi_song[[#This Row],[description]],"Apple Music:"),CHAR(10)))</f>
        <v xml:space="preserve"> https://music.apple.com/us/album/billian-billian-single/1760235844</v>
      </c>
      <c r="U154" s="1" t="str">
        <f>HYPERLINK(_xlfn.TEXTBEFORE(_xlfn.TEXTAFTER(Punjabi_song[[#This Row],[description]],"Jio Saavn:"),CHAR(10)))</f>
        <v xml:space="preserve"> https://www.jiosaavn.com/album/billian-billian/aIFsCCom2a8_</v>
      </c>
      <c r="V154" s="1" t="str">
        <f>HYPERLINK(_xlfn.TEXTBEFORE(_xlfn.TEXTAFTER(Punjabi_song[[#This Row],[description]],"Instagram Reel:"),CHAR(10)))</f>
        <v xml:space="preserve"> https://www.instagram.com/reels/audio/277692386179453</v>
      </c>
    </row>
    <row r="155" spans="1:22" x14ac:dyDescent="0.3">
      <c r="A155" t="s">
        <v>6006</v>
      </c>
      <c r="B155" t="s">
        <v>6768</v>
      </c>
      <c r="C155" t="s">
        <v>6769</v>
      </c>
      <c r="D155" t="s">
        <v>6770</v>
      </c>
      <c r="E155" t="s">
        <v>6767</v>
      </c>
      <c r="F155" t="s">
        <v>1369</v>
      </c>
      <c r="G155" t="s">
        <v>25</v>
      </c>
      <c r="H155" t="s">
        <v>6771</v>
      </c>
      <c r="I155" t="s">
        <v>6772</v>
      </c>
      <c r="J155" t="s">
        <v>748</v>
      </c>
      <c r="K155" t="str" cm="1">
        <f t="array" ref="K15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5" t="str">
        <f>_xlfn.TEXTBEFORE(Punjabi_song[[#This Row],[Title]],{":","(","-","#","|"})</f>
        <v xml:space="preserve">Phulkari </v>
      </c>
      <c r="M155" t="str">
        <f>_xlfn.TEXTBEFORE(_xlfn.TEXTAFTER(Punjabi_song[[#This Row],[description]],{"Singer:","Artist:","Singer &amp; Lyrics:","Singer/Lyrics:","Singer","Singer :","Singer :-"}),CHAR(10))</f>
        <v xml:space="preserve"> Karan Randhawa</v>
      </c>
      <c r="N155" t="str" cm="1">
        <f t="array" ref="N15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Karan Randhawa &amp; Micheal</v>
      </c>
      <c r="O155" t="str">
        <f>_xlfn.TEXTBEFORE(_xlfn.TEXTAFTER(Punjabi_song[[#This Row],[description]],"Composer:"),CHAR(10))</f>
        <v xml:space="preserve"> Karan Randhawa &amp; Micheal </v>
      </c>
      <c r="P155" t="e">
        <f>_xlfn.TEXTBEFORE(_xlfn.TEXTAFTER(Punjabi_song[[#This Row],[description]],CHAR(10)&amp;"Music :"),CHAR(10))</f>
        <v>#N/A</v>
      </c>
      <c r="Q155" t="e">
        <f>_xlfn.TEXTBEFORE(_xlfn.TEXTAFTER(Punjabi_song[[#This Row],[description]],CHAR(10)&amp;"Video:"),CHAR(10))</f>
        <v>#N/A</v>
      </c>
      <c r="R155" s="1" t="str">
        <f>HYPERLINK(_xlfn.TEXTBEFORE(_xlfn.TEXTAFTER(Punjabi_song[[#This Row],[description]],"YT Music:"),CHAR(10)))</f>
        <v xml:space="preserve"> https://music.youtube.com/watch?v=Ian95bpwp7s&amp;si=htqmym0ZKg_JWwZz</v>
      </c>
      <c r="S155" s="1" t="str">
        <f>HYPERLINK(_xlfn.TEXTBEFORE(_xlfn.TEXTAFTER(Punjabi_song[[#This Row],[description]],"Spotify:"),CHAR(10)))</f>
        <v xml:space="preserve"> https://open.spotify.com/album/2n5O9NmHs32rjgfEGkWOfU?si=jc0CgwqCQ5ObCURfqXAr6w</v>
      </c>
      <c r="T155" s="1" t="str">
        <f>HYPERLINK(_xlfn.TEXTBEFORE(_xlfn.TEXTAFTER(Punjabi_song[[#This Row],[description]],"Apple Music:"),CHAR(10)))</f>
        <v xml:space="preserve"> https://music.apple.com/us/album/phulkari/1760237082?i=1760237362</v>
      </c>
      <c r="U155" s="1" t="str">
        <f>HYPERLINK(_xlfn.TEXTBEFORE(_xlfn.TEXTAFTER(Punjabi_song[[#This Row],[description]],"Jio Saavn:"),CHAR(10)))</f>
        <v xml:space="preserve"> https://www.jiosaavn.com/album/phulkari/NndEN2a1V2Y_</v>
      </c>
      <c r="V155" s="1" t="str">
        <f>HYPERLINK(_xlfn.TEXTBEFORE(_xlfn.TEXTAFTER(Punjabi_song[[#This Row],[description]],"Instagram Reel:"),CHAR(10)))</f>
        <v xml:space="preserve"> https://www.instagram.com/reels/audio/390546415407489</v>
      </c>
    </row>
    <row r="156" spans="1:22" x14ac:dyDescent="0.3">
      <c r="A156" t="s">
        <v>6006</v>
      </c>
      <c r="B156" t="s">
        <v>6774</v>
      </c>
      <c r="C156" t="s">
        <v>6775</v>
      </c>
      <c r="D156" t="s">
        <v>6776</v>
      </c>
      <c r="E156" t="s">
        <v>6773</v>
      </c>
      <c r="F156" t="s">
        <v>1369</v>
      </c>
      <c r="G156" t="s">
        <v>745</v>
      </c>
      <c r="H156" t="s">
        <v>6777</v>
      </c>
      <c r="I156" t="s">
        <v>6778</v>
      </c>
      <c r="J156" t="s">
        <v>1311</v>
      </c>
      <c r="K156" t="str" cm="1">
        <f t="array" ref="K15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56" t="str">
        <f>_xlfn.TEXTBEFORE(Punjabi_song[[#This Row],[Title]],{":","(","-","#","|"})</f>
        <v xml:space="preserve">Yes or No </v>
      </c>
      <c r="M156" t="str">
        <f>_xlfn.TEXTBEFORE(_xlfn.TEXTAFTER(Punjabi_song[[#This Row],[description]],{"Singer:","Artist:","Singer &amp; Lyrics:","Singer/Lyrics:","Singer","Singer :","Singer :-"}),CHAR(10))</f>
        <v xml:space="preserve"> Jass Manak</v>
      </c>
      <c r="N156" t="str" cm="1">
        <f t="array" ref="N15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56" t="str">
        <f>_xlfn.TEXTBEFORE(_xlfn.TEXTAFTER(Punjabi_song[[#This Row],[description]],"Composer:"),CHAR(10))</f>
        <v xml:space="preserve"> Jass Manak </v>
      </c>
      <c r="P156" t="e">
        <f>_xlfn.TEXTBEFORE(_xlfn.TEXTAFTER(Punjabi_song[[#This Row],[description]],CHAR(10)&amp;"Music :"),CHAR(10))</f>
        <v>#N/A</v>
      </c>
      <c r="Q156" t="e">
        <f>_xlfn.TEXTBEFORE(_xlfn.TEXTAFTER(Punjabi_song[[#This Row],[description]],CHAR(10)&amp;"Video:"),CHAR(10))</f>
        <v>#N/A</v>
      </c>
      <c r="R156" s="1" t="str">
        <f>HYPERLINK(_xlfn.TEXTBEFORE(_xlfn.TEXTAFTER(Punjabi_song[[#This Row],[description]],"YT Music:"),CHAR(10)))</f>
        <v xml:space="preserve"> https://music.youtube.com/watch?v=5IhBP8sde-0&amp;si=2X4pDkTCUQYxPc71</v>
      </c>
      <c r="S156" s="1" t="str">
        <f>HYPERLINK(_xlfn.TEXTBEFORE(_xlfn.TEXTAFTER(Punjabi_song[[#This Row],[description]],"Spotify:"),CHAR(10)))</f>
        <v xml:space="preserve"> https://open.spotify.com/track/5DD9c8judaw1cYO3HFlCzp?si=e4a8b68b0dda4fb9</v>
      </c>
      <c r="T156" s="1" t="str">
        <f>HYPERLINK(_xlfn.TEXTBEFORE(_xlfn.TEXTAFTER(Punjabi_song[[#This Row],[description]],"Apple Music:"),CHAR(10)))</f>
        <v xml:space="preserve"> https://music.apple.com/us/album/yes-or-no/1760237476</v>
      </c>
      <c r="U156" s="1" t="str">
        <f>HYPERLINK(_xlfn.TEXTBEFORE(_xlfn.TEXTAFTER(Punjabi_song[[#This Row],[description]],"Jio Saavn:"),CHAR(10)))</f>
        <v xml:space="preserve"> https://www.jiosaavn.com/album/yes-or-no/rsKmHN2GVCk_</v>
      </c>
      <c r="V156" s="1" t="str">
        <f>HYPERLINK(_xlfn.TEXTBEFORE(_xlfn.TEXTAFTER(Punjabi_song[[#This Row],[description]],"Instagram Reel:"),CHAR(10)))</f>
        <v xml:space="preserve"> https://www.instagram.com/reels/audio/715708272611294</v>
      </c>
    </row>
    <row r="157" spans="1:22" x14ac:dyDescent="0.3">
      <c r="A157" t="s">
        <v>6006</v>
      </c>
      <c r="B157" t="s">
        <v>6780</v>
      </c>
      <c r="C157" t="s">
        <v>6781</v>
      </c>
      <c r="D157" t="s">
        <v>6782</v>
      </c>
      <c r="E157" t="s">
        <v>6779</v>
      </c>
      <c r="F157" t="s">
        <v>1369</v>
      </c>
      <c r="G157" t="s">
        <v>2536</v>
      </c>
      <c r="H157" t="s">
        <v>6783</v>
      </c>
      <c r="I157" t="s">
        <v>6784</v>
      </c>
      <c r="J157" t="s">
        <v>748</v>
      </c>
      <c r="K157" t="str" cm="1">
        <f t="array" ref="K15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7" t="str">
        <f>_xlfn.TEXTBEFORE(Punjabi_song[[#This Row],[Title]],{":","(","-","#","|"})</f>
        <v xml:space="preserve">Mill Lo Na </v>
      </c>
      <c r="M157" t="str">
        <f>_xlfn.TEXTBEFORE(_xlfn.TEXTAFTER(Punjabi_song[[#This Row],[description]],{"Singer:","Artist:","Singer &amp; Lyrics:","Singer/Lyrics:","Singer","Singer :","Singer :-"}),CHAR(10))</f>
        <v xml:space="preserve"> Guri</v>
      </c>
      <c r="N157" t="str" cm="1">
        <f t="array" ref="N15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Jaani</v>
      </c>
      <c r="O157" t="e">
        <f>_xlfn.TEXTBEFORE(_xlfn.TEXTAFTER(Punjabi_song[[#This Row],[description]],"Composer:"),CHAR(10))</f>
        <v>#N/A</v>
      </c>
      <c r="P157" t="e">
        <f>_xlfn.TEXTBEFORE(_xlfn.TEXTAFTER(Punjabi_song[[#This Row],[description]],CHAR(10)&amp;"Music :"),CHAR(10))</f>
        <v>#N/A</v>
      </c>
      <c r="Q157" t="str">
        <f>_xlfn.TEXTBEFORE(_xlfn.TEXTAFTER(Punjabi_song[[#This Row],[description]],CHAR(10)&amp;"Video:"),CHAR(10))</f>
        <v xml:space="preserve"> Satti Dhillon</v>
      </c>
      <c r="R157" s="1" t="str">
        <f>HYPERLINK(_xlfn.TEXTBEFORE(_xlfn.TEXTAFTER(Punjabi_song[[#This Row],[description]],"YT Music:"),CHAR(10)))</f>
        <v xml:space="preserve"> https://music.youtube.com/watch?v=2M0UbqiH_pI&amp;si=AYdRRhbnhrlxvS35</v>
      </c>
      <c r="S157" s="1" t="str">
        <f>HYPERLINK(_xlfn.TEXTBEFORE(_xlfn.TEXTAFTER(Punjabi_song[[#This Row],[description]],"Spotify:"),CHAR(10)))</f>
        <v xml:space="preserve"> https://open.spotify.com/track/516dnya5vS26qUFTy5BfZF</v>
      </c>
      <c r="T157" s="1" t="str">
        <f>HYPERLINK(_xlfn.TEXTBEFORE(_xlfn.TEXTAFTER(Punjabi_song[[#This Row],[description]],"Apple Music:"),CHAR(10)))</f>
        <v xml:space="preserve"> https://music.apple.com/us/album/mill-lo-na-single/1760235430</v>
      </c>
      <c r="U157" s="1" t="str">
        <f>HYPERLINK(_xlfn.TEXTBEFORE(_xlfn.TEXTAFTER(Punjabi_song[[#This Row],[description]],"Jio Saavn:"),CHAR(10)))</f>
        <v xml:space="preserve"> https://www.jiosaavn.com/album/mill-lo-na/nOxxsBUPAJo_</v>
      </c>
      <c r="V157" s="1" t="str">
        <f>HYPERLINK(_xlfn.TEXTBEFORE(_xlfn.TEXTAFTER(Punjabi_song[[#This Row],[description]],"Instagram Reel:"),CHAR(10)))</f>
        <v xml:space="preserve"> https://www.instagram.com/reels/audio/2141603079427329</v>
      </c>
    </row>
    <row r="158" spans="1:22" x14ac:dyDescent="0.3">
      <c r="A158" t="s">
        <v>6006</v>
      </c>
      <c r="B158" t="s">
        <v>6786</v>
      </c>
      <c r="C158" t="s">
        <v>6787</v>
      </c>
      <c r="D158" t="s">
        <v>6788</v>
      </c>
      <c r="E158" t="s">
        <v>6785</v>
      </c>
      <c r="F158" t="s">
        <v>1369</v>
      </c>
      <c r="G158" t="s">
        <v>601</v>
      </c>
      <c r="H158" t="s">
        <v>6789</v>
      </c>
      <c r="I158" t="s">
        <v>6790</v>
      </c>
      <c r="J158" t="s">
        <v>6791</v>
      </c>
      <c r="K158" t="str" cm="1">
        <f t="array" ref="K15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8" t="str">
        <f>_xlfn.TEXTBEFORE(Punjabi_song[[#This Row],[Title]],{":","(","-","#","|"})</f>
        <v xml:space="preserve">5 Mint </v>
      </c>
      <c r="M158" t="str">
        <f>_xlfn.TEXTBEFORE(_xlfn.TEXTAFTER(Punjabi_song[[#This Row],[description]],{"Singer:","Artist:","Singer &amp; Lyrics:","Singer/Lyrics:","Singer","Singer :","Singer :-"}),CHAR(10))</f>
        <v xml:space="preserve"> Vadda Grewal, Deepak Dhillon</v>
      </c>
      <c r="N158" t="str" cm="1">
        <f t="array" ref="N15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Kang Sadiq</v>
      </c>
      <c r="O158" t="str">
        <f>_xlfn.TEXTBEFORE(_xlfn.TEXTAFTER(Punjabi_song[[#This Row],[description]],"Composer:"),CHAR(10))</f>
        <v xml:space="preserve"> Kang Sadiq</v>
      </c>
      <c r="P158" t="e">
        <f>_xlfn.TEXTBEFORE(_xlfn.TEXTAFTER(Punjabi_song[[#This Row],[description]],CHAR(10)&amp;"Music :"),CHAR(10))</f>
        <v>#N/A</v>
      </c>
      <c r="Q158" t="e">
        <f>_xlfn.TEXTBEFORE(_xlfn.TEXTAFTER(Punjabi_song[[#This Row],[description]],CHAR(10)&amp;"Video:"),CHAR(10))</f>
        <v>#N/A</v>
      </c>
      <c r="R158" s="1" t="str">
        <f>HYPERLINK(_xlfn.TEXTBEFORE(_xlfn.TEXTAFTER(Punjabi_song[[#This Row],[description]],"YT Music:"),CHAR(10)))</f>
        <v xml:space="preserve"> https://music.youtube.com/watch?v=_IW_LPA4xmI&amp;si=bkI1N5HVGzc8239_</v>
      </c>
      <c r="S158" s="1" t="str">
        <f>HYPERLINK(_xlfn.TEXTBEFORE(_xlfn.TEXTAFTER(Punjabi_song[[#This Row],[description]],"Spotify:"),CHAR(10)))</f>
        <v xml:space="preserve"> https://open.spotify.com/album/26BMnX983p4U7rLShDVE0z</v>
      </c>
      <c r="T158" s="1" t="str">
        <f>HYPERLINK(_xlfn.TEXTBEFORE(_xlfn.TEXTAFTER(Punjabi_song[[#This Row],[description]],"Apple Music:"),CHAR(10)))</f>
        <v xml:space="preserve"> https://music.apple.com/us/album/5-mint-single/1842857516</v>
      </c>
      <c r="U158" s="1" t="str">
        <f>HYPERLINK(_xlfn.TEXTBEFORE(_xlfn.TEXTAFTER(Punjabi_song[[#This Row],[description]],"Jio Saavn:"),CHAR(10)))</f>
        <v xml:space="preserve"> https://www.jiosaavn.com/album/5-mint/wDNJIrMOWSc_</v>
      </c>
      <c r="V158" s="1" t="str">
        <f>HYPERLINK(_xlfn.TEXTBEFORE(_xlfn.TEXTAFTER(Punjabi_song[[#This Row],[description]],"Instagram Reel:"),CHAR(10)))</f>
        <v xml:space="preserve"> https://www.instagram.com/reels/audio/2544417242590516</v>
      </c>
    </row>
    <row r="159" spans="1:22" x14ac:dyDescent="0.3">
      <c r="A159" t="s">
        <v>6006</v>
      </c>
      <c r="B159" t="s">
        <v>6793</v>
      </c>
      <c r="C159" t="s">
        <v>6794</v>
      </c>
      <c r="D159" t="s">
        <v>6795</v>
      </c>
      <c r="E159" t="s">
        <v>6792</v>
      </c>
      <c r="F159" t="s">
        <v>1369</v>
      </c>
      <c r="G159" t="s">
        <v>6796</v>
      </c>
      <c r="H159" t="s">
        <v>6797</v>
      </c>
      <c r="I159" t="s">
        <v>4325</v>
      </c>
      <c r="J159" t="s">
        <v>6798</v>
      </c>
      <c r="K159" t="str" cm="1">
        <f t="array" ref="K15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59" t="str">
        <f>_xlfn.TEXTBEFORE(Punjabi_song[[#This Row],[Title]],{":","(","-","#","|"})</f>
        <v xml:space="preserve">Lover </v>
      </c>
      <c r="M159" t="str">
        <f>_xlfn.TEXTBEFORE(_xlfn.TEXTAFTER(Punjabi_song[[#This Row],[description]],{"Singer:","Artist:","Singer &amp; Lyrics:","Singer/Lyrics:","Singer","Singer :","Singer :-"}),CHAR(10))</f>
        <v xml:space="preserve"> Atif Aslam, Rahat Fateh Ali Khan, Jass Manak</v>
      </c>
      <c r="N159" t="str" cm="1">
        <f t="array" ref="N15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Babbu, Jass Manak</v>
      </c>
      <c r="O159" t="str">
        <f>_xlfn.TEXTBEFORE(_xlfn.TEXTAFTER(Punjabi_song[[#This Row],[description]],"Composer:"),CHAR(10))</f>
        <v xml:space="preserve"> Babbu, Jass Manak</v>
      </c>
      <c r="P159" t="e">
        <f>_xlfn.TEXTBEFORE(_xlfn.TEXTAFTER(Punjabi_song[[#This Row],[description]],CHAR(10)&amp;"Music :"),CHAR(10))</f>
        <v>#N/A</v>
      </c>
      <c r="Q159" t="e">
        <f>_xlfn.TEXTBEFORE(_xlfn.TEXTAFTER(Punjabi_song[[#This Row],[description]],CHAR(10)&amp;"Video:"),CHAR(10))</f>
        <v>#N/A</v>
      </c>
      <c r="R159" s="1" t="str">
        <f>HYPERLINK(_xlfn.TEXTBEFORE(_xlfn.TEXTAFTER(Punjabi_song[[#This Row],[description]],"YT Music:"),CHAR(10)))</f>
        <v xml:space="preserve"> https://music.youtube.com/playlist?list=OLAK5uy_mh3r1qEjm6n9vSTJbHp55rFd95QZMkWAU&amp;si=DfooVRBWPIhPbydr</v>
      </c>
      <c r="S159" s="1" t="str">
        <f>HYPERLINK(_xlfn.TEXTBEFORE(_xlfn.TEXTAFTER(Punjabi_song[[#This Row],[description]],"Spotify:"),CHAR(10)))</f>
        <v xml:space="preserve"> https://open.spotify.com/album/7wI4XFJnDe4hNubgevKDfY?si=gVp8BGsnQzysp8pqf0LXgQ</v>
      </c>
      <c r="T159" s="1" t="str">
        <f>HYPERLINK(_xlfn.TEXTBEFORE(_xlfn.TEXTAFTER(Punjabi_song[[#This Row],[description]],"Apple Music:"),CHAR(10)))</f>
        <v xml:space="preserve"> https://music.apple.com/us/album/lover-lo-fi-mashup-single/1843875116</v>
      </c>
      <c r="U159" s="1" t="str">
        <f>HYPERLINK(_xlfn.TEXTBEFORE(_xlfn.TEXTAFTER(Punjabi_song[[#This Row],[description]],"Jio Saavn:"),CHAR(10)))</f>
        <v xml:space="preserve"> https://www.jiosaavn.com/album/lover-lo-fi-mashup/t7M9-IRDqAg_</v>
      </c>
      <c r="V159" s="1" t="str">
        <f>HYPERLINK(_xlfn.TEXTBEFORE(_xlfn.TEXTAFTER(Punjabi_song[[#This Row],[description]],"Instagram Reel:"),CHAR(10)))</f>
        <v xml:space="preserve"> https://www.instagram.com/reels/audio/3153541748131235</v>
      </c>
    </row>
    <row r="160" spans="1:22" x14ac:dyDescent="0.3">
      <c r="A160" t="s">
        <v>6006</v>
      </c>
      <c r="B160" t="s">
        <v>6800</v>
      </c>
      <c r="C160" t="s">
        <v>6801</v>
      </c>
      <c r="D160" t="s">
        <v>6802</v>
      </c>
      <c r="E160" t="s">
        <v>6799</v>
      </c>
      <c r="F160" t="s">
        <v>1369</v>
      </c>
      <c r="G160" t="s">
        <v>3153</v>
      </c>
      <c r="H160" t="s">
        <v>6803</v>
      </c>
      <c r="I160" t="s">
        <v>6057</v>
      </c>
      <c r="J160" t="s">
        <v>6085</v>
      </c>
      <c r="K160" t="str" cm="1">
        <f t="array" ref="K16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0" t="str">
        <f>_xlfn.TEXTBEFORE(Punjabi_song[[#This Row],[Title]],{":","(","-","#","|"})</f>
        <v xml:space="preserve">Saadi Gaddi </v>
      </c>
      <c r="M160" t="str">
        <f>_xlfn.TEXTBEFORE(_xlfn.TEXTAFTER(Punjabi_song[[#This Row],[description]],{"Singer:","Artist:","Singer &amp; Lyrics:","Singer/Lyrics:","Singer","Singer :","Singer :-"}),CHAR(10))</f>
        <v xml:space="preserve"> Vadda Grewal </v>
      </c>
      <c r="N160" t="str" cm="1">
        <f t="array" ref="N16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Vadda Grewal</v>
      </c>
      <c r="O160" t="e">
        <f>_xlfn.TEXTBEFORE(_xlfn.TEXTAFTER(Punjabi_song[[#This Row],[description]],"Composer:"),CHAR(10))</f>
        <v>#N/A</v>
      </c>
      <c r="P160" t="e">
        <f>_xlfn.TEXTBEFORE(_xlfn.TEXTAFTER(Punjabi_song[[#This Row],[description]],CHAR(10)&amp;"Music :"),CHAR(10))</f>
        <v>#N/A</v>
      </c>
      <c r="Q160" t="e">
        <f>_xlfn.TEXTBEFORE(_xlfn.TEXTAFTER(Punjabi_song[[#This Row],[description]],CHAR(10)&amp;"Video:"),CHAR(10))</f>
        <v>#N/A</v>
      </c>
      <c r="R160" s="1" t="str">
        <f>HYPERLINK(_xlfn.TEXTBEFORE(_xlfn.TEXTAFTER(Punjabi_song[[#This Row],[description]],"YT Music:"),CHAR(10)))</f>
        <v xml:space="preserve"> https://music.youtube.com/watch?v=Nyr--7ZlBtY&amp;si=ve5WGA_9TNmIYher</v>
      </c>
      <c r="S160" s="1" t="str">
        <f>HYPERLINK(_xlfn.TEXTBEFORE(_xlfn.TEXTAFTER(Punjabi_song[[#This Row],[description]],"Spotify:"),CHAR(10)))</f>
        <v xml:space="preserve"> https://open.spotify.com/track/5xjXH98zYFGps5uu7E8tEm?si=978f649405574fa0</v>
      </c>
      <c r="T160" s="1" t="str">
        <f>HYPERLINK(_xlfn.TEXTBEFORE(_xlfn.TEXTAFTER(Punjabi_song[[#This Row],[description]],"Apple Music:"),CHAR(10)))</f>
        <v xml:space="preserve"> https://music.apple.com/us/album/saadi-gaddi-single/1824447321</v>
      </c>
      <c r="U160" s="1" t="str">
        <f>HYPERLINK(_xlfn.TEXTBEFORE(_xlfn.TEXTAFTER(Punjabi_song[[#This Row],[description]],"Jio Saavn:"),CHAR(10)))</f>
        <v xml:space="preserve"> https://www.jiosaavn.com/song/saadi-gaddi/PwtTRkZlfVw</v>
      </c>
      <c r="V160" s="1" t="e">
        <f>HYPERLINK(_xlfn.TEXTBEFORE(_xlfn.TEXTAFTER(Punjabi_song[[#This Row],[description]],"Instagram Reel:"),CHAR(10)))</f>
        <v>#N/A</v>
      </c>
    </row>
    <row r="161" spans="1:22" x14ac:dyDescent="0.3">
      <c r="A161" t="s">
        <v>6006</v>
      </c>
      <c r="B161" t="s">
        <v>6805</v>
      </c>
      <c r="C161" t="s">
        <v>6806</v>
      </c>
      <c r="D161" t="s">
        <v>6807</v>
      </c>
      <c r="E161" t="s">
        <v>6804</v>
      </c>
      <c r="F161" t="s">
        <v>1369</v>
      </c>
      <c r="G161" t="s">
        <v>2029</v>
      </c>
      <c r="H161" t="s">
        <v>6808</v>
      </c>
      <c r="I161" t="s">
        <v>6809</v>
      </c>
      <c r="J161" t="s">
        <v>6217</v>
      </c>
      <c r="K161" t="str" cm="1">
        <f t="array" ref="K16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61" t="str">
        <f>_xlfn.TEXTBEFORE(Punjabi_song[[#This Row],[Title]],{":","(","-","#","|"})</f>
        <v xml:space="preserve">Jattwaad </v>
      </c>
      <c r="M161" t="str">
        <f>_xlfn.TEXTBEFORE(_xlfn.TEXTAFTER(Punjabi_song[[#This Row],[description]],{"Singer:","Artist:","Singer &amp; Lyrics:","Singer/Lyrics:","Singer","Singer :","Singer :-"}),CHAR(10))</f>
        <v xml:space="preserve"> Harf Cheema, Gurlez Akhtar</v>
      </c>
      <c r="N161" t="str" cm="1">
        <f t="array" ref="N16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61" t="e">
        <f>_xlfn.TEXTBEFORE(_xlfn.TEXTAFTER(Punjabi_song[[#This Row],[description]],"Composer:"),CHAR(10))</f>
        <v>#N/A</v>
      </c>
      <c r="P161" t="str">
        <f>_xlfn.TEXTBEFORE(_xlfn.TEXTAFTER(Punjabi_song[[#This Row],[description]],CHAR(10)&amp;"Music :"),CHAR(10))</f>
        <v xml:space="preserve"> Beat Minister</v>
      </c>
      <c r="Q161" t="e">
        <f>_xlfn.TEXTBEFORE(_xlfn.TEXTAFTER(Punjabi_song[[#This Row],[description]],CHAR(10)&amp;"Video:"),CHAR(10))</f>
        <v>#N/A</v>
      </c>
      <c r="R161" s="1" t="str">
        <f>HYPERLINK(_xlfn.TEXTBEFORE(_xlfn.TEXTAFTER(Punjabi_song[[#This Row],[description]],"YT Music:"),CHAR(10)))</f>
        <v xml:space="preserve"> https://music.youtube.com/watch?v=JWRZUBj-4P0&amp;si=LbFgKEnAMkDFOY4C</v>
      </c>
      <c r="S161" s="1" t="str">
        <f>HYPERLINK(_xlfn.TEXTBEFORE(_xlfn.TEXTAFTER(Punjabi_song[[#This Row],[description]],"Spotify:"),CHAR(10)))</f>
        <v xml:space="preserve"> https://open.spotify.com/album/5KeYVHy8S5J5yHgSB2u07H</v>
      </c>
      <c r="T161" s="1" t="str">
        <f>HYPERLINK(_xlfn.TEXTBEFORE(_xlfn.TEXTAFTER(Punjabi_song[[#This Row],[description]],"Apple Music:"),CHAR(10)))</f>
        <v xml:space="preserve"> https://music.apple.com/us/album/jattwaad/1760236246?i=1760236248</v>
      </c>
      <c r="U161" s="1" t="str">
        <f>HYPERLINK(_xlfn.TEXTBEFORE(_xlfn.TEXTAFTER(Punjabi_song[[#This Row],[description]],"Jio Saavn:"),CHAR(10)))</f>
        <v xml:space="preserve"> https://www.jiosaavn.com/album/jattwaad/5ywxgOjrYg8_</v>
      </c>
      <c r="V161" s="1" t="str">
        <f>HYPERLINK(_xlfn.TEXTBEFORE(_xlfn.TEXTAFTER(Punjabi_song[[#This Row],[description]],"Instagram Reel:"),CHAR(10)))</f>
        <v xml:space="preserve"> https://www.instagram.com/reels/audio/2210003799316473?igsh=MXJ3ZTV6NTU0MzdkNA==</v>
      </c>
    </row>
    <row r="162" spans="1:22" x14ac:dyDescent="0.3">
      <c r="A162" t="s">
        <v>6006</v>
      </c>
      <c r="B162" t="s">
        <v>6811</v>
      </c>
      <c r="C162" t="s">
        <v>6812</v>
      </c>
      <c r="D162" t="s">
        <v>6813</v>
      </c>
      <c r="E162" t="s">
        <v>6810</v>
      </c>
      <c r="F162" t="s">
        <v>1369</v>
      </c>
      <c r="G162" t="s">
        <v>230</v>
      </c>
      <c r="H162" t="s">
        <v>6814</v>
      </c>
      <c r="I162" t="s">
        <v>6815</v>
      </c>
      <c r="J162" t="s">
        <v>4441</v>
      </c>
      <c r="K162" t="str" cm="1">
        <f t="array" ref="K16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162" t="str">
        <f>_xlfn.TEXTBEFORE(Punjabi_song[[#This Row],[Title]],{":","(","-","#","|"})</f>
        <v xml:space="preserve">Bombay To Punjab </v>
      </c>
      <c r="M162" t="str">
        <f>_xlfn.TEXTBEFORE(_xlfn.TEXTAFTER(Punjabi_song[[#This Row],[description]],{"Singer:","Artist:","Singer &amp; Lyrics:","Singer/Lyrics:","Singer","Singer :","Singer :-"}),CHAR(10))</f>
        <v xml:space="preserve"> Deep Jandu, DIVINE</v>
      </c>
      <c r="N162" t="str" cm="1">
        <f t="array" ref="N16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Karan Aujla</v>
      </c>
      <c r="O162" t="e">
        <f>_xlfn.TEXTBEFORE(_xlfn.TEXTAFTER(Punjabi_song[[#This Row],[description]],"Composer:"),CHAR(10))</f>
        <v>#N/A</v>
      </c>
      <c r="P162" t="str">
        <f>_xlfn.TEXTBEFORE(_xlfn.TEXTAFTER(Punjabi_song[[#This Row],[description]],CHAR(10)&amp;"Music :"),CHAR(10))</f>
        <v xml:space="preserve"> Deep Jandu</v>
      </c>
      <c r="Q162" t="e">
        <f>_xlfn.TEXTBEFORE(_xlfn.TEXTAFTER(Punjabi_song[[#This Row],[description]],CHAR(10)&amp;"Video:"),CHAR(10))</f>
        <v>#N/A</v>
      </c>
      <c r="R162" s="1" t="str">
        <f>HYPERLINK(_xlfn.TEXTBEFORE(_xlfn.TEXTAFTER(Punjabi_song[[#This Row],[description]],"YT Music:"),CHAR(10)))</f>
        <v xml:space="preserve"> https://music.youtube.com/watch?v=szfGiqYGi6I</v>
      </c>
      <c r="S162" s="1" t="str">
        <f>HYPERLINK(_xlfn.TEXTBEFORE(_xlfn.TEXTAFTER(Punjabi_song[[#This Row],[description]],"Spotify:"),CHAR(10)))</f>
        <v xml:space="preserve"> https://open.spotify.com/track/6Fn3vbAG72ocFQA4q6HJbe</v>
      </c>
      <c r="T162" s="1" t="str">
        <f>HYPERLINK(_xlfn.TEXTBEFORE(_xlfn.TEXTAFTER(Punjabi_song[[#This Row],[description]],"Apple Music:"),CHAR(10)))</f>
        <v xml:space="preserve"> https://music.apple.com/us/song/bombay-to-punjab/1760545628</v>
      </c>
      <c r="U162" s="1" t="str">
        <f>HYPERLINK(_xlfn.TEXTBEFORE(_xlfn.TEXTAFTER(Punjabi_song[[#This Row],[description]],"Jio Saavn:"),CHAR(10)))</f>
        <v xml:space="preserve"> https://www.jiosaavn.com/song/bombay-to-punjab/SD4IWCFFWkY</v>
      </c>
      <c r="V162" s="1" t="str">
        <f>HYPERLINK(_xlfn.TEXTBEFORE(_xlfn.TEXTAFTER(Punjabi_song[[#This Row],[description]],"Instagram Reel:"),CHAR(10)))</f>
        <v xml:space="preserve"> https://www.instagram.com/reels/audio/3098668840357760?igsh=MW9kb2ZvbWNzMXZyNA==</v>
      </c>
    </row>
    <row r="163" spans="1:22" x14ac:dyDescent="0.3">
      <c r="A163" t="s">
        <v>6006</v>
      </c>
      <c r="B163" t="s">
        <v>6817</v>
      </c>
      <c r="C163" t="s">
        <v>6818</v>
      </c>
      <c r="D163" t="s">
        <v>6819</v>
      </c>
      <c r="E163" t="s">
        <v>6816</v>
      </c>
      <c r="F163" t="s">
        <v>1369</v>
      </c>
      <c r="G163" t="s">
        <v>1168</v>
      </c>
      <c r="H163" t="s">
        <v>6820</v>
      </c>
      <c r="I163" t="s">
        <v>2401</v>
      </c>
      <c r="J163" t="s">
        <v>6442</v>
      </c>
      <c r="K163" t="str" cm="1">
        <f t="array" ref="K16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3" t="str">
        <f>_xlfn.TEXTBEFORE(Punjabi_song[[#This Row],[Title]],{":","(","-","#","|"})</f>
        <v xml:space="preserve">Chunni </v>
      </c>
      <c r="M163" t="str">
        <f>_xlfn.TEXTBEFORE(_xlfn.TEXTAFTER(Punjabi_song[[#This Row],[description]],{"Singer:","Artist:","Singer &amp; Lyrics:","Singer/Lyrics:","Singer","Singer :","Singer :-"}),CHAR(10))</f>
        <v xml:space="preserve"> - Vadda Grewal &amp; Deepak Dhillon </v>
      </c>
      <c r="N163" t="str" cm="1">
        <f t="array" ref="N16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Vadda Grewal</v>
      </c>
      <c r="O163" t="str">
        <f>_xlfn.TEXTBEFORE(_xlfn.TEXTAFTER(Punjabi_song[[#This Row],[description]],"Composer:"),CHAR(10))</f>
        <v xml:space="preserve"> Vadda Grewal</v>
      </c>
      <c r="P163" t="e">
        <f>_xlfn.TEXTBEFORE(_xlfn.TEXTAFTER(Punjabi_song[[#This Row],[description]],CHAR(10)&amp;"Music :"),CHAR(10))</f>
        <v>#N/A</v>
      </c>
      <c r="Q163" t="e">
        <f>_xlfn.TEXTBEFORE(_xlfn.TEXTAFTER(Punjabi_song[[#This Row],[description]],CHAR(10)&amp;"Video:"),CHAR(10))</f>
        <v>#N/A</v>
      </c>
      <c r="R163" s="1" t="str">
        <f>HYPERLINK(_xlfn.TEXTBEFORE(_xlfn.TEXTAFTER(Punjabi_song[[#This Row],[description]],"YT Music:"),CHAR(10)))</f>
        <v xml:space="preserve"> https://music.youtube.com/playlist?list=OLAK5uy_nb1LeUUDN6RwmOZ5UXtvsMadqlv9ZtGW4&amp;si=Bo4dtGMckbW9S28g</v>
      </c>
      <c r="S163" s="1" t="str">
        <f>HYPERLINK(_xlfn.TEXTBEFORE(_xlfn.TEXTAFTER(Punjabi_song[[#This Row],[description]],"Spotify:"),CHAR(10)))</f>
        <v xml:space="preserve"> https://open.spotify.com/album/2Bx74m21eB8crbYRWP2ZmE?si=Q9MslwPWSPWcQoKqlGl-6w</v>
      </c>
      <c r="T163" s="1" t="str">
        <f>HYPERLINK(_xlfn.TEXTBEFORE(_xlfn.TEXTAFTER(Punjabi_song[[#This Row],[description]],"Apple Music:"),CHAR(10)))</f>
        <v xml:space="preserve"> https://music.apple.com/us/song/chunni/1824447592</v>
      </c>
      <c r="U163" s="1" t="str">
        <f>HYPERLINK(_xlfn.TEXTBEFORE(_xlfn.TEXTAFTER(Punjabi_song[[#This Row],[description]],"Jio Saavn:"),CHAR(10)))</f>
        <v xml:space="preserve"> https://www.jiosaavn.com/album/chunni/t2KbC9RJnYM_</v>
      </c>
      <c r="V163" s="1" t="e">
        <f>HYPERLINK(_xlfn.TEXTBEFORE(_xlfn.TEXTAFTER(Punjabi_song[[#This Row],[description]],"Instagram Reel:"),CHAR(10)))</f>
        <v>#N/A</v>
      </c>
    </row>
    <row r="164" spans="1:22" x14ac:dyDescent="0.3">
      <c r="A164" t="s">
        <v>6006</v>
      </c>
      <c r="B164" t="s">
        <v>6822</v>
      </c>
      <c r="C164" t="s">
        <v>6823</v>
      </c>
      <c r="D164" t="s">
        <v>6824</v>
      </c>
      <c r="E164" t="s">
        <v>6821</v>
      </c>
      <c r="F164" t="s">
        <v>1369</v>
      </c>
      <c r="G164" t="s">
        <v>17</v>
      </c>
      <c r="H164" t="s">
        <v>6825</v>
      </c>
      <c r="I164" t="s">
        <v>6826</v>
      </c>
      <c r="J164" t="s">
        <v>6827</v>
      </c>
      <c r="K164" t="str" cm="1">
        <f t="array" ref="K16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164" t="str">
        <f>_xlfn.TEXTBEFORE(Punjabi_song[[#This Row],[Title]],{":","(","-","#","|"})</f>
        <v xml:space="preserve">Suit Punjabi </v>
      </c>
      <c r="M164" t="str">
        <f>_xlfn.TEXTBEFORE(_xlfn.TEXTAFTER(Punjabi_song[[#This Row],[description]],{"Singer:","Artist:","Singer &amp; Lyrics:","Singer/Lyrics:","Singer","Singer :","Singer :-"}),CHAR(10))</f>
        <v xml:space="preserve"> Jass Manak </v>
      </c>
      <c r="N164" t="str" cm="1">
        <f t="array" ref="N16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64" t="e">
        <f>_xlfn.TEXTBEFORE(_xlfn.TEXTAFTER(Punjabi_song[[#This Row],[description]],"Composer:"),CHAR(10))</f>
        <v>#N/A</v>
      </c>
      <c r="P164" t="str">
        <f>_xlfn.TEXTBEFORE(_xlfn.TEXTAFTER(Punjabi_song[[#This Row],[description]],CHAR(10)&amp;"Music :"),CHAR(10))</f>
        <v xml:space="preserve"> Shagur</v>
      </c>
      <c r="Q164" t="e">
        <f>_xlfn.TEXTBEFORE(_xlfn.TEXTAFTER(Punjabi_song[[#This Row],[description]],CHAR(10)&amp;"Video:"),CHAR(10))</f>
        <v>#N/A</v>
      </c>
      <c r="R164" s="1" t="e">
        <f>HYPERLINK(_xlfn.TEXTBEFORE(_xlfn.TEXTAFTER(Punjabi_song[[#This Row],[description]],"YT Music:"),CHAR(10)))</f>
        <v>#N/A</v>
      </c>
      <c r="S164" s="1" t="e">
        <f>HYPERLINK(_xlfn.TEXTBEFORE(_xlfn.TEXTAFTER(Punjabi_song[[#This Row],[description]],"Spotify:"),CHAR(10)))</f>
        <v>#N/A</v>
      </c>
      <c r="T164" s="1" t="e">
        <f>HYPERLINK(_xlfn.TEXTBEFORE(_xlfn.TEXTAFTER(Punjabi_song[[#This Row],[description]],"Apple Music:"),CHAR(10)))</f>
        <v>#N/A</v>
      </c>
      <c r="U164" s="1" t="e">
        <f>HYPERLINK(_xlfn.TEXTBEFORE(_xlfn.TEXTAFTER(Punjabi_song[[#This Row],[description]],"Jio Saavn:"),CHAR(10)))</f>
        <v>#N/A</v>
      </c>
      <c r="V164" s="1" t="e">
        <f>HYPERLINK(_xlfn.TEXTBEFORE(_xlfn.TEXTAFTER(Punjabi_song[[#This Row],[description]],"Instagram Reel:"),CHAR(10)))</f>
        <v>#N/A</v>
      </c>
    </row>
    <row r="165" spans="1:22" x14ac:dyDescent="0.3">
      <c r="A165" t="s">
        <v>6006</v>
      </c>
      <c r="B165" t="s">
        <v>6829</v>
      </c>
      <c r="C165" t="s">
        <v>6830</v>
      </c>
      <c r="D165" t="s">
        <v>6831</v>
      </c>
      <c r="E165" t="s">
        <v>6828</v>
      </c>
      <c r="F165" t="s">
        <v>1369</v>
      </c>
      <c r="G165" t="s">
        <v>17</v>
      </c>
      <c r="H165" t="s">
        <v>6832</v>
      </c>
      <c r="I165" t="s">
        <v>178</v>
      </c>
      <c r="J165" t="s">
        <v>6402</v>
      </c>
      <c r="K165" t="str" cm="1">
        <f t="array" ref="K16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165" t="str">
        <f>_xlfn.TEXTBEFORE(Punjabi_song[[#This Row],[Title]],{":","(","-","#","|"})</f>
        <v xml:space="preserve">Yaar Belli </v>
      </c>
      <c r="M165" t="str">
        <f>_xlfn.TEXTBEFORE(_xlfn.TEXTAFTER(Punjabi_song[[#This Row],[description]],{"Singer:","Artist:","Singer &amp; Lyrics:","Singer/Lyrics:","Singer","Singer :","Singer :-"}),CHAR(10))</f>
        <v xml:space="preserve"> Guri</v>
      </c>
      <c r="N165" t="str" cm="1">
        <f t="array" ref="N16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Avtar Dhaliwal &amp; Harman Khanauri</v>
      </c>
      <c r="O165" t="e">
        <f>_xlfn.TEXTBEFORE(_xlfn.TEXTAFTER(Punjabi_song[[#This Row],[description]],"Composer:"),CHAR(10))</f>
        <v>#N/A</v>
      </c>
      <c r="P165" t="e">
        <f>_xlfn.TEXTBEFORE(_xlfn.TEXTAFTER(Punjabi_song[[#This Row],[description]],CHAR(10)&amp;"Music :"),CHAR(10))</f>
        <v>#N/A</v>
      </c>
      <c r="Q165" t="e">
        <f>_xlfn.TEXTBEFORE(_xlfn.TEXTAFTER(Punjabi_song[[#This Row],[description]],CHAR(10)&amp;"Video:"),CHAR(10))</f>
        <v>#N/A</v>
      </c>
      <c r="R165" s="1" t="str">
        <f>HYPERLINK(_xlfn.TEXTBEFORE(_xlfn.TEXTAFTER(Punjabi_song[[#This Row],[description]],"YT Music:"),CHAR(10)))</f>
        <v xml:space="preserve"> https://bit.ly/3G1MNyN</v>
      </c>
      <c r="S165" s="1" t="str">
        <f>HYPERLINK(_xlfn.TEXTBEFORE(_xlfn.TEXTAFTER(Punjabi_song[[#This Row],[description]],"Spotify:"),CHAR(10)))</f>
        <v xml:space="preserve"> https://spoti.fi/3tYDUDA</v>
      </c>
      <c r="T165" s="1" t="str">
        <f>HYPERLINK(_xlfn.TEXTBEFORE(_xlfn.TEXTAFTER(Punjabi_song[[#This Row],[description]],"Apple Music:"),CHAR(10)))</f>
        <v xml:space="preserve"> https://apple.co/33vyuW3</v>
      </c>
      <c r="U165" s="1" t="str">
        <f>HYPERLINK(_xlfn.TEXTBEFORE(_xlfn.TEXTAFTER(Punjabi_song[[#This Row],[description]],"Jio Saavn:"),CHAR(10)))</f>
        <v xml:space="preserve"> https://bit.ly/3FWLb9j</v>
      </c>
      <c r="V165" s="1" t="e">
        <f>HYPERLINK(_xlfn.TEXTBEFORE(_xlfn.TEXTAFTER(Punjabi_song[[#This Row],[description]],"Instagram Reel:"),CHAR(10)))</f>
        <v>#N/A</v>
      </c>
    </row>
    <row r="166" spans="1:22" x14ac:dyDescent="0.3">
      <c r="A166" t="s">
        <v>6006</v>
      </c>
      <c r="B166" t="s">
        <v>6834</v>
      </c>
      <c r="C166" t="s">
        <v>6835</v>
      </c>
      <c r="D166" t="s">
        <v>6836</v>
      </c>
      <c r="E166" t="s">
        <v>6833</v>
      </c>
      <c r="F166" t="s">
        <v>1369</v>
      </c>
      <c r="G166" t="s">
        <v>2167</v>
      </c>
      <c r="H166" t="s">
        <v>6837</v>
      </c>
      <c r="I166" t="s">
        <v>6838</v>
      </c>
      <c r="J166" t="s">
        <v>6839</v>
      </c>
      <c r="K166" t="str" cm="1">
        <f t="array" ref="K16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6" t="str">
        <f>_xlfn.TEXTBEFORE(Punjabi_song[[#This Row],[Title]],{":","(","-","#","|"})</f>
        <v xml:space="preserve">No Competition </v>
      </c>
      <c r="M166" t="str">
        <f>_xlfn.TEXTBEFORE(_xlfn.TEXTAFTER(Punjabi_song[[#This Row],[description]],{"Singer:","Artist:","Singer &amp; Lyrics:","Singer/Lyrics:","Singer","Singer :","Singer :-"}),CHAR(10))</f>
        <v xml:space="preserve"> Jass Manak</v>
      </c>
      <c r="N166" t="str" cm="1">
        <f t="array" ref="N16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66" t="e">
        <f>_xlfn.TEXTBEFORE(_xlfn.TEXTAFTER(Punjabi_song[[#This Row],[description]],"Composer:"),CHAR(10))</f>
        <v>#N/A</v>
      </c>
      <c r="P166" t="str">
        <f>_xlfn.TEXTBEFORE(_xlfn.TEXTAFTER(Punjabi_song[[#This Row],[description]],CHAR(10)&amp;"Music :"),CHAR(10))</f>
        <v xml:space="preserve"> Jass Manak</v>
      </c>
      <c r="Q166" t="e">
        <f>_xlfn.TEXTBEFORE(_xlfn.TEXTAFTER(Punjabi_song[[#This Row],[description]],CHAR(10)&amp;"Video:"),CHAR(10))</f>
        <v>#N/A</v>
      </c>
      <c r="R166" s="1" t="e">
        <f>HYPERLINK(_xlfn.TEXTBEFORE(_xlfn.TEXTAFTER(Punjabi_song[[#This Row],[description]],"YT Music:"),CHAR(10)))</f>
        <v>#N/A</v>
      </c>
      <c r="S166" s="1" t="e">
        <f>HYPERLINK(_xlfn.TEXTBEFORE(_xlfn.TEXTAFTER(Punjabi_song[[#This Row],[description]],"Spotify:"),CHAR(10)))</f>
        <v>#N/A</v>
      </c>
      <c r="T166" s="1" t="e">
        <f>HYPERLINK(_xlfn.TEXTBEFORE(_xlfn.TEXTAFTER(Punjabi_song[[#This Row],[description]],"Apple Music:"),CHAR(10)))</f>
        <v>#N/A</v>
      </c>
      <c r="U166" s="1" t="e">
        <f>HYPERLINK(_xlfn.TEXTBEFORE(_xlfn.TEXTAFTER(Punjabi_song[[#This Row],[description]],"Jio Saavn:"),CHAR(10)))</f>
        <v>#N/A</v>
      </c>
      <c r="V166" s="1" t="e">
        <f>HYPERLINK(_xlfn.TEXTBEFORE(_xlfn.TEXTAFTER(Punjabi_song[[#This Row],[description]],"Instagram Reel:"),CHAR(10)))</f>
        <v>#N/A</v>
      </c>
    </row>
    <row r="167" spans="1:22" x14ac:dyDescent="0.3">
      <c r="A167" t="s">
        <v>6006</v>
      </c>
      <c r="B167" t="s">
        <v>6841</v>
      </c>
      <c r="C167" t="s">
        <v>6842</v>
      </c>
      <c r="D167" t="s">
        <v>6843</v>
      </c>
      <c r="E167" t="s">
        <v>6840</v>
      </c>
      <c r="F167" t="s">
        <v>1369</v>
      </c>
      <c r="G167" t="s">
        <v>361</v>
      </c>
      <c r="H167" t="s">
        <v>6844</v>
      </c>
      <c r="I167" t="s">
        <v>6845</v>
      </c>
      <c r="J167" t="s">
        <v>1324</v>
      </c>
      <c r="K167" t="str" cm="1">
        <f t="array" ref="K16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7" t="str">
        <f>_xlfn.TEXTBEFORE(Punjabi_song[[#This Row],[Title]],{":","(","-","#","|"})</f>
        <v xml:space="preserve">PRADA </v>
      </c>
      <c r="M167" t="str">
        <f>_xlfn.TEXTBEFORE(_xlfn.TEXTAFTER(Punjabi_song[[#This Row],[description]],{"Singer:","Artist:","Singer &amp; Lyrics:","Singer/Lyrics:","Singer","Singer :","Singer :-"}),CHAR(10))</f>
        <v xml:space="preserve"> Jass Manak</v>
      </c>
      <c r="N167" t="str" cm="1">
        <f t="array" ref="N16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67" t="str">
        <f>_xlfn.TEXTBEFORE(_xlfn.TEXTAFTER(Punjabi_song[[#This Row],[description]],"Composer:"),CHAR(10))</f>
        <v xml:space="preserve"> Jass Manak</v>
      </c>
      <c r="P167" t="e">
        <f>_xlfn.TEXTBEFORE(_xlfn.TEXTAFTER(Punjabi_song[[#This Row],[description]],CHAR(10)&amp;"Music :"),CHAR(10))</f>
        <v>#N/A</v>
      </c>
      <c r="Q167" t="str">
        <f>_xlfn.TEXTBEFORE(_xlfn.TEXTAFTER(Punjabi_song[[#This Row],[description]],CHAR(10)&amp;"Video:"),CHAR(10))</f>
        <v xml:space="preserve"> Satti Dhillon</v>
      </c>
      <c r="R167" s="1" t="str">
        <f>HYPERLINK(_xlfn.TEXTBEFORE(_xlfn.TEXTAFTER(Punjabi_song[[#This Row],[description]],"YT Music:"),CHAR(10)))</f>
        <v xml:space="preserve"> https://music.youtube.com/watch?v=EuFEXthpGac&amp;si=c_fIJJdS0Jei-7tV</v>
      </c>
      <c r="S167" s="1" t="str">
        <f>HYPERLINK(_xlfn.TEXTBEFORE(_xlfn.TEXTAFTER(Punjabi_song[[#This Row],[description]],"Spotify:"),CHAR(10)))</f>
        <v xml:space="preserve"> https://open.spotify.com/track/4y7URCKVPmwtrf84n9Dqhu?si=176fd9b87be241b3</v>
      </c>
      <c r="T167" s="1" t="str">
        <f>HYPERLINK(_xlfn.TEXTBEFORE(_xlfn.TEXTAFTER(Punjabi_song[[#This Row],[description]],"Apple Music:"),CHAR(10)))</f>
        <v xml:space="preserve"> https://music.apple.com/us/album/prada-single/1760234616</v>
      </c>
      <c r="U167" s="1" t="str">
        <f>HYPERLINK(_xlfn.TEXTBEFORE(_xlfn.TEXTAFTER(Punjabi_song[[#This Row],[description]],"Jio Saavn:"),CHAR(10)))</f>
        <v xml:space="preserve"> https://www.jiosaavn.com/song/prada/NRk9bkViBWA</v>
      </c>
      <c r="V167" s="1" t="str">
        <f>HYPERLINK(_xlfn.TEXTBEFORE(_xlfn.TEXTAFTER(Punjabi_song[[#This Row],[description]],"Instagram Reel:"),CHAR(10)))</f>
        <v xml:space="preserve"> https://www.instagram.com/reels/audio/423070713085769?igsh=eW4wYXV6a3U4cDN0</v>
      </c>
    </row>
    <row r="168" spans="1:22" x14ac:dyDescent="0.3">
      <c r="A168" t="s">
        <v>6006</v>
      </c>
      <c r="B168" t="s">
        <v>6847</v>
      </c>
      <c r="C168" t="s">
        <v>6848</v>
      </c>
      <c r="D168" t="s">
        <v>6849</v>
      </c>
      <c r="E168" t="s">
        <v>6846</v>
      </c>
      <c r="F168" t="s">
        <v>1369</v>
      </c>
      <c r="G168" t="s">
        <v>49</v>
      </c>
      <c r="H168" t="s">
        <v>6850</v>
      </c>
      <c r="I168" t="s">
        <v>6851</v>
      </c>
      <c r="J168" t="s">
        <v>5467</v>
      </c>
      <c r="K168" t="str" cm="1">
        <f t="array" ref="K16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8" t="str">
        <f>_xlfn.TEXTBEFORE(Punjabi_song[[#This Row],[Title]],{":","(","-","#","|"})</f>
        <v xml:space="preserve">LEHANGA </v>
      </c>
      <c r="M168" t="str">
        <f>_xlfn.TEXTBEFORE(_xlfn.TEXTAFTER(Punjabi_song[[#This Row],[description]],{"Singer:","Artist:","Singer &amp; Lyrics:","Singer/Lyrics:","Singer","Singer :","Singer :-"}),CHAR(10))</f>
        <v xml:space="preserve"> Jass Manak </v>
      </c>
      <c r="N168" t="str" cm="1">
        <f t="array" ref="N16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168" t="str">
        <f>_xlfn.TEXTBEFORE(_xlfn.TEXTAFTER(Punjabi_song[[#This Row],[description]],"Composer:"),CHAR(10))</f>
        <v xml:space="preserve"> Jass Manak</v>
      </c>
      <c r="P168" t="e">
        <f>_xlfn.TEXTBEFORE(_xlfn.TEXTAFTER(Punjabi_song[[#This Row],[description]],CHAR(10)&amp;"Music :"),CHAR(10))</f>
        <v>#N/A</v>
      </c>
      <c r="Q168" t="e">
        <f>_xlfn.TEXTBEFORE(_xlfn.TEXTAFTER(Punjabi_song[[#This Row],[description]],CHAR(10)&amp;"Video:"),CHAR(10))</f>
        <v>#N/A</v>
      </c>
      <c r="R168" s="1" t="str">
        <f>HYPERLINK(_xlfn.TEXTBEFORE(_xlfn.TEXTAFTER(Punjabi_song[[#This Row],[description]],"YT Music:"),CHAR(10)))</f>
        <v xml:space="preserve"> https://music.youtube.com/playlist?list=OLAK5uy_nVYMlYKw5k-vvFfJI66Ghs7BRdoTUOQGo&amp;si=B5Acsk1B_dakdFUK</v>
      </c>
      <c r="S168" s="1" t="str">
        <f>HYPERLINK(_xlfn.TEXTBEFORE(_xlfn.TEXTAFTER(Punjabi_song[[#This Row],[description]],"Spotify:"),CHAR(10)))</f>
        <v xml:space="preserve"> https://open.spotify.com/track/3u9XjbyaMwgnicBd70ekUX?si=059f1249f34d472d</v>
      </c>
      <c r="T168" s="1" t="str">
        <f>HYPERLINK(_xlfn.TEXTBEFORE(_xlfn.TEXTAFTER(Punjabi_song[[#This Row],[description]],"Apple Music:"),CHAR(10)))</f>
        <v xml:space="preserve"> https://music.apple.com/us/album/lehanga-single/1760549725</v>
      </c>
      <c r="U168" s="1" t="str">
        <f>HYPERLINK(_xlfn.TEXTBEFORE(_xlfn.TEXTAFTER(Punjabi_song[[#This Row],[description]],"Jio Saavn:"),CHAR(10)))</f>
        <v xml:space="preserve"> https://www.jiosaavn.com/song/lehanga/KFgqAUFDeXY</v>
      </c>
      <c r="V168" s="1" t="str">
        <f>HYPERLINK(_xlfn.TEXTBEFORE(_xlfn.TEXTAFTER(Punjabi_song[[#This Row],[description]],"Instagram Reel:"),CHAR(10)))</f>
        <v xml:space="preserve"> https://www.instagram.com/reels/audio/998160677232406?igsh=MWc4em1jZXFobnl4cA==</v>
      </c>
    </row>
    <row r="169" spans="1:22" x14ac:dyDescent="0.3">
      <c r="A169" t="s">
        <v>6006</v>
      </c>
      <c r="B169" t="s">
        <v>6853</v>
      </c>
      <c r="C169" t="s">
        <v>6854</v>
      </c>
      <c r="D169" t="s">
        <v>6855</v>
      </c>
      <c r="E169" t="s">
        <v>6852</v>
      </c>
      <c r="F169" t="s">
        <v>1369</v>
      </c>
      <c r="G169" t="s">
        <v>3006</v>
      </c>
      <c r="H169" t="s">
        <v>6856</v>
      </c>
      <c r="I169" t="s">
        <v>6857</v>
      </c>
      <c r="J169" t="s">
        <v>6858</v>
      </c>
      <c r="K169" t="str" cm="1">
        <f t="array" ref="K16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69" t="str">
        <f>_xlfn.TEXTBEFORE(Punjabi_song[[#This Row],[Title]],{":","(","-","#","|"})</f>
        <v xml:space="preserve">JAWANI </v>
      </c>
      <c r="M169" t="str">
        <f>_xlfn.TEXTBEFORE(_xlfn.TEXTAFTER(Punjabi_song[[#This Row],[description]],{"Singer:","Artist:","Singer &amp; Lyrics:","Singer/Lyrics:","Singer","Singer :","Singer :-"}),CHAR(10))</f>
        <v xml:space="preserve"> Netarpreet Singh</v>
      </c>
      <c r="N169" t="str" cm="1">
        <f t="array" ref="N16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Chairmxn</v>
      </c>
      <c r="O169" t="e">
        <f>_xlfn.TEXTBEFORE(_xlfn.TEXTAFTER(Punjabi_song[[#This Row],[description]],"Composer:"),CHAR(10))</f>
        <v>#N/A</v>
      </c>
      <c r="P169" t="e">
        <f>_xlfn.TEXTBEFORE(_xlfn.TEXTAFTER(Punjabi_song[[#This Row],[description]],CHAR(10)&amp;"Music :"),CHAR(10))</f>
        <v>#N/A</v>
      </c>
      <c r="Q169" t="str">
        <f>_xlfn.TEXTBEFORE(_xlfn.TEXTAFTER(Punjabi_song[[#This Row],[description]],CHAR(10)&amp;"Video:"),CHAR(10))</f>
        <v xml:space="preserve"> Sammy (The Dark House Films)</v>
      </c>
      <c r="R169" s="1" t="str">
        <f>HYPERLINK(_xlfn.TEXTBEFORE(_xlfn.TEXTAFTER(Punjabi_song[[#This Row],[description]],"YT Music:"),CHAR(10)))</f>
        <v xml:space="preserve"> https://music.youtube.com/watch?v=kn9WbwgEZs0&amp;si=TLobd6mjwGsObpzd</v>
      </c>
      <c r="S169" s="1" t="str">
        <f>HYPERLINK(_xlfn.TEXTBEFORE(_xlfn.TEXTAFTER(Punjabi_song[[#This Row],[description]],"Spotify:"),CHAR(10)))</f>
        <v xml:space="preserve"> https://open.spotify.com/track/5W4fjGHDIILSSpze4mElJD?si=8f94dacf7ee64ed6</v>
      </c>
      <c r="T169" s="1" t="str">
        <f>HYPERLINK(_xlfn.TEXTBEFORE(_xlfn.TEXTAFTER(Punjabi_song[[#This Row],[description]],"Apple Music:"),CHAR(10)))</f>
        <v xml:space="preserve"> https://music.apple.com/us/album/jawani-single/1797748666</v>
      </c>
      <c r="U169" s="1" t="str">
        <f>HYPERLINK(_xlfn.TEXTBEFORE(_xlfn.TEXTAFTER(Punjabi_song[[#This Row],[description]],"Jio Saavn:"),CHAR(10)))</f>
        <v xml:space="preserve"> https://www.jiosaavn.com/song/jawani/Pw8-VDx-X3E</v>
      </c>
      <c r="V169" s="1" t="str">
        <f>HYPERLINK(_xlfn.TEXTBEFORE(_xlfn.TEXTAFTER(Punjabi_song[[#This Row],[description]],"Instagram Reel:"),CHAR(10)))</f>
        <v xml:space="preserve"> https://www.instagram.com/reels/audio/1834131423834030?igsh=d3lxaWNmMWk2N3lr</v>
      </c>
    </row>
    <row r="170" spans="1:22" x14ac:dyDescent="0.3">
      <c r="A170" t="s">
        <v>6006</v>
      </c>
      <c r="B170" t="s">
        <v>6860</v>
      </c>
      <c r="C170" t="s">
        <v>6861</v>
      </c>
      <c r="D170" t="s">
        <v>6862</v>
      </c>
      <c r="E170" t="s">
        <v>6859</v>
      </c>
      <c r="F170" t="s">
        <v>1369</v>
      </c>
      <c r="G170" t="s">
        <v>1092</v>
      </c>
      <c r="H170" t="s">
        <v>6863</v>
      </c>
      <c r="I170" t="s">
        <v>6864</v>
      </c>
      <c r="J170" t="s">
        <v>6078</v>
      </c>
      <c r="K170" t="str" cm="1">
        <f t="array" ref="K17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0" t="str">
        <f>_xlfn.TEXTBEFORE(Punjabi_song[[#This Row],[Title]],{":","(","-","#","|"})</f>
        <v xml:space="preserve">Gulab </v>
      </c>
      <c r="M170" t="str">
        <f>_xlfn.TEXTBEFORE(_xlfn.TEXTAFTER(Punjabi_song[[#This Row],[description]],{"Singer:","Artist:","Singer &amp; Lyrics:","Singer/Lyrics:","Singer","Singer :","Singer :-"}),CHAR(10))</f>
        <v xml:space="preserve"> Karan Randhawa </v>
      </c>
      <c r="N170" t="str" cm="1">
        <f t="array" ref="N17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 Micheal</v>
      </c>
      <c r="O170" t="str">
        <f>_xlfn.TEXTBEFORE(_xlfn.TEXTAFTER(Punjabi_song[[#This Row],[description]],"Composer:"),CHAR(10))</f>
        <v xml:space="preserve"> Lucas, Micheal</v>
      </c>
      <c r="P170" t="e">
        <f>_xlfn.TEXTBEFORE(_xlfn.TEXTAFTER(Punjabi_song[[#This Row],[description]],CHAR(10)&amp;"Music :"),CHAR(10))</f>
        <v>#N/A</v>
      </c>
      <c r="Q170" t="e">
        <f>_xlfn.TEXTBEFORE(_xlfn.TEXTAFTER(Punjabi_song[[#This Row],[description]],CHAR(10)&amp;"Video:"),CHAR(10))</f>
        <v>#N/A</v>
      </c>
      <c r="R170" s="1" t="str">
        <f>HYPERLINK(_xlfn.TEXTBEFORE(_xlfn.TEXTAFTER(Punjabi_song[[#This Row],[description]],"YT Music:"),CHAR(10)))</f>
        <v xml:space="preserve"> https://music.youtube.com/watch?v=MF18v3_pCuo&amp;si=985DmhMkavxTPIAB</v>
      </c>
      <c r="S170" s="1" t="str">
        <f>HYPERLINK(_xlfn.TEXTBEFORE(_xlfn.TEXTAFTER(Punjabi_song[[#This Row],[description]],"Spotify:"),CHAR(10)))</f>
        <v xml:space="preserve"> https://open.spotify.com/track/1IPKXL1HLMESY9dszWGvo8?si=e4cb9134684742f0</v>
      </c>
      <c r="T170" s="1" t="str">
        <f>HYPERLINK(_xlfn.TEXTBEFORE(_xlfn.TEXTAFTER(Punjabi_song[[#This Row],[description]],"Apple Music:"),CHAR(10)))</f>
        <v xml:space="preserve"> https://music.apple.com/us/song/gulab/1763872207</v>
      </c>
      <c r="U170" s="1" t="str">
        <f>HYPERLINK(_xlfn.TEXTBEFORE(_xlfn.TEXTAFTER(Punjabi_song[[#This Row],[description]],"Jio Saavn:"),CHAR(10)))</f>
        <v xml:space="preserve"> https://www.jiosaavn.com/song/gulab/QjkqRB9cWAE</v>
      </c>
      <c r="V170" s="1" t="str">
        <f>HYPERLINK(_xlfn.TEXTBEFORE(_xlfn.TEXTAFTER(Punjabi_song[[#This Row],[description]],"Instagram Reel:"),CHAR(10)))</f>
        <v xml:space="preserve"> https://www.instagram.com/reels/audio/925532715775330?igsh=dmo5cDJ1OXB5dG40</v>
      </c>
    </row>
    <row r="171" spans="1:22" x14ac:dyDescent="0.3">
      <c r="A171" t="s">
        <v>6006</v>
      </c>
      <c r="B171" t="s">
        <v>6866</v>
      </c>
      <c r="C171" t="s">
        <v>6867</v>
      </c>
      <c r="D171" t="s">
        <v>6868</v>
      </c>
      <c r="E171" t="s">
        <v>6865</v>
      </c>
      <c r="F171" t="s">
        <v>1369</v>
      </c>
      <c r="G171" t="s">
        <v>191</v>
      </c>
      <c r="H171" t="s">
        <v>6869</v>
      </c>
      <c r="I171" t="s">
        <v>6870</v>
      </c>
      <c r="J171" t="s">
        <v>1445</v>
      </c>
      <c r="K171" t="str" cm="1">
        <f t="array" ref="K17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1" t="str">
        <f>_xlfn.TEXTBEFORE(Punjabi_song[[#This Row],[Title]],{":","(","-","#","|"})</f>
        <v xml:space="preserve">Bewafa Tu </v>
      </c>
      <c r="M171" t="str">
        <f>_xlfn.TEXTBEFORE(_xlfn.TEXTAFTER(Punjabi_song[[#This Row],[description]],{"Singer:","Artist:","Singer &amp; Lyrics:","Singer/Lyrics:","Singer","Singer :","Singer :-"}),CHAR(10))</f>
        <v xml:space="preserve"> Guri Ft. Tanya</v>
      </c>
      <c r="N171" t="str" cm="1">
        <f t="array" ref="N17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Raj Fatehpur</v>
      </c>
      <c r="O171" t="e">
        <f>_xlfn.TEXTBEFORE(_xlfn.TEXTAFTER(Punjabi_song[[#This Row],[description]],"Composer:"),CHAR(10))</f>
        <v>#N/A</v>
      </c>
      <c r="P171" t="str">
        <f>_xlfn.TEXTBEFORE(_xlfn.TEXTAFTER(Punjabi_song[[#This Row],[description]],CHAR(10)&amp;"Music :"),CHAR(10))</f>
        <v xml:space="preserve"> Ranjit Oye</v>
      </c>
      <c r="Q171" t="e">
        <f>_xlfn.TEXTBEFORE(_xlfn.TEXTAFTER(Punjabi_song[[#This Row],[description]],CHAR(10)&amp;"Video:"),CHAR(10))</f>
        <v>#N/A</v>
      </c>
      <c r="R171" s="1" t="str">
        <f>HYPERLINK(_xlfn.TEXTBEFORE(_xlfn.TEXTAFTER(Punjabi_song[[#This Row],[description]],"YT Music:"),CHAR(10)))</f>
        <v xml:space="preserve"> https://music.youtube.com/watch?v=mPDqYYi39Cs&amp;si=DwbQUqLPseVydBBG</v>
      </c>
      <c r="S171" s="1" t="str">
        <f>HYPERLINK(_xlfn.TEXTBEFORE(_xlfn.TEXTAFTER(Punjabi_song[[#This Row],[description]],"Spotify:"),CHAR(10)))</f>
        <v xml:space="preserve"> https://open.spotify.com/track/6G6QTmdoy49adfXrQUJKrn?si=72062ca4ed204318</v>
      </c>
      <c r="T171" s="1" t="str">
        <f>HYPERLINK(_xlfn.TEXTBEFORE(_xlfn.TEXTAFTER(Punjabi_song[[#This Row],[description]],"Apple Music:"),CHAR(10)))</f>
        <v xml:space="preserve"> https://music.apple.com/us/album/bewafa-tu-single/1760236112</v>
      </c>
      <c r="U171" s="1" t="str">
        <f>HYPERLINK(_xlfn.TEXTBEFORE(_xlfn.TEXTAFTER(Punjabi_song[[#This Row],[description]],"Jio Saavn:"),CHAR(10)))</f>
        <v xml:space="preserve"> https://www.jiosaavn.com/song/bewafa-tu/NA8tVSBmXFU</v>
      </c>
      <c r="V171" s="1" t="e">
        <f>HYPERLINK(_xlfn.TEXTBEFORE(_xlfn.TEXTAFTER(Punjabi_song[[#This Row],[description]],"Instagram Reel:"),CHAR(10)))</f>
        <v>#N/A</v>
      </c>
    </row>
    <row r="172" spans="1:22" x14ac:dyDescent="0.3">
      <c r="A172" t="s">
        <v>6006</v>
      </c>
      <c r="B172" t="s">
        <v>6872</v>
      </c>
      <c r="C172" t="s">
        <v>6873</v>
      </c>
      <c r="D172" t="s">
        <v>6874</v>
      </c>
      <c r="E172" t="s">
        <v>6871</v>
      </c>
      <c r="F172" t="s">
        <v>1369</v>
      </c>
      <c r="G172" t="s">
        <v>385</v>
      </c>
      <c r="H172" t="s">
        <v>6875</v>
      </c>
      <c r="I172" t="s">
        <v>6876</v>
      </c>
      <c r="J172" t="s">
        <v>6877</v>
      </c>
      <c r="K172" t="str" cm="1">
        <f t="array" ref="K17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2" t="str">
        <f>_xlfn.TEXTBEFORE(Punjabi_song[[#This Row],[Title]],{":","(","-","#","|"})</f>
        <v xml:space="preserve">Majhail Anthem </v>
      </c>
      <c r="M172" t="str">
        <f>_xlfn.TEXTBEFORE(_xlfn.TEXTAFTER(Punjabi_song[[#This Row],[description]],{"Singer:","Artist:","Singer &amp; Lyrics:","Singer/Lyrics:","Singer","Singer :","Singer :-"}),CHAR(10))</f>
        <v xml:space="preserve"> Karan Randhawa</v>
      </c>
      <c r="N172" t="str" cm="1">
        <f t="array" ref="N17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Onkar Malhi</v>
      </c>
      <c r="O172" t="e">
        <f>_xlfn.TEXTBEFORE(_xlfn.TEXTAFTER(Punjabi_song[[#This Row],[description]],"Composer:"),CHAR(10))</f>
        <v>#N/A</v>
      </c>
      <c r="P172" t="e">
        <f>_xlfn.TEXTBEFORE(_xlfn.TEXTAFTER(Punjabi_song[[#This Row],[description]],CHAR(10)&amp;"Music :"),CHAR(10))</f>
        <v>#N/A</v>
      </c>
      <c r="Q172" t="e">
        <f>_xlfn.TEXTBEFORE(_xlfn.TEXTAFTER(Punjabi_song[[#This Row],[description]],CHAR(10)&amp;"Video:"),CHAR(10))</f>
        <v>#N/A</v>
      </c>
      <c r="R172" s="1" t="str">
        <f>HYPERLINK(_xlfn.TEXTBEFORE(_xlfn.TEXTAFTER(Punjabi_song[[#This Row],[description]],"YT Music:"),CHAR(10)))</f>
        <v xml:space="preserve"> https://music.youtube.com/watch?v=Tif7B9ErrhI</v>
      </c>
      <c r="S172" s="1" t="str">
        <f>HYPERLINK(_xlfn.TEXTBEFORE(_xlfn.TEXTAFTER(Punjabi_song[[#This Row],[description]],"Spotify:"),CHAR(10)))</f>
        <v xml:space="preserve"> https://open.spotify.com/album/1V4cW9gOVgxXBqhAVTUOiF</v>
      </c>
      <c r="T172" s="1" t="str">
        <f>HYPERLINK(_xlfn.TEXTBEFORE(_xlfn.TEXTAFTER(Punjabi_song[[#This Row],[description]],"Apple Music:"),CHAR(10)))</f>
        <v xml:space="preserve"> https://music.apple.com/in/album/majhail-anthem-from-majhail-single/1791544962</v>
      </c>
      <c r="U172" s="1" t="e">
        <f>HYPERLINK(_xlfn.TEXTBEFORE(_xlfn.TEXTAFTER(Punjabi_song[[#This Row],[description]],"Jio Saavn:"),CHAR(10)))</f>
        <v>#N/A</v>
      </c>
      <c r="V172" s="1" t="e">
        <f>HYPERLINK(_xlfn.TEXTBEFORE(_xlfn.TEXTAFTER(Punjabi_song[[#This Row],[description]],"Instagram Reel:"),CHAR(10)))</f>
        <v>#N/A</v>
      </c>
    </row>
    <row r="173" spans="1:22" x14ac:dyDescent="0.3">
      <c r="A173" t="s">
        <v>6006</v>
      </c>
      <c r="B173" t="s">
        <v>6879</v>
      </c>
      <c r="C173" t="s">
        <v>6880</v>
      </c>
      <c r="D173" t="s">
        <v>6881</v>
      </c>
      <c r="E173" t="s">
        <v>6878</v>
      </c>
      <c r="F173" t="s">
        <v>1369</v>
      </c>
      <c r="G173" t="s">
        <v>4880</v>
      </c>
      <c r="H173" t="s">
        <v>6882</v>
      </c>
      <c r="I173" t="s">
        <v>6883</v>
      </c>
      <c r="J173" t="s">
        <v>6884</v>
      </c>
      <c r="K173" t="str" cm="1">
        <f t="array" ref="K17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3" t="str">
        <f>_xlfn.TEXTBEFORE(Punjabi_song[[#This Row],[Title]],{":","(","-","#","|"})</f>
        <v xml:space="preserve">DOORIYAN </v>
      </c>
      <c r="M173" t="str">
        <f>_xlfn.TEXTBEFORE(_xlfn.TEXTAFTER(Punjabi_song[[#This Row],[description]],{"Singer:","Artist:","Singer &amp; Lyrics:","Singer/Lyrics:","Singer","Singer :","Singer :-"}),CHAR(10))</f>
        <v xml:space="preserve"> Guri</v>
      </c>
      <c r="N173" t="str" cm="1">
        <f t="array" ref="N17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Raj Fatehpur</v>
      </c>
      <c r="O173" t="e">
        <f>_xlfn.TEXTBEFORE(_xlfn.TEXTAFTER(Punjabi_song[[#This Row],[description]],"Composer:"),CHAR(10))</f>
        <v>#N/A</v>
      </c>
      <c r="P173" t="e">
        <f>_xlfn.TEXTBEFORE(_xlfn.TEXTAFTER(Punjabi_song[[#This Row],[description]],CHAR(10)&amp;"Music :"),CHAR(10))</f>
        <v>#N/A</v>
      </c>
      <c r="Q173" t="e">
        <f>_xlfn.TEXTBEFORE(_xlfn.TEXTAFTER(Punjabi_song[[#This Row],[description]],CHAR(10)&amp;"Video:"),CHAR(10))</f>
        <v>#N/A</v>
      </c>
      <c r="R173" s="1" t="e">
        <f>HYPERLINK(_xlfn.TEXTBEFORE(_xlfn.TEXTAFTER(Punjabi_song[[#This Row],[description]],"YT Music:"),CHAR(10)))</f>
        <v>#N/A</v>
      </c>
      <c r="S173" s="1" t="e">
        <f>HYPERLINK(_xlfn.TEXTBEFORE(_xlfn.TEXTAFTER(Punjabi_song[[#This Row],[description]],"Spotify:"),CHAR(10)))</f>
        <v>#N/A</v>
      </c>
      <c r="T173" s="1" t="e">
        <f>HYPERLINK(_xlfn.TEXTBEFORE(_xlfn.TEXTAFTER(Punjabi_song[[#This Row],[description]],"Apple Music:"),CHAR(10)))</f>
        <v>#N/A</v>
      </c>
      <c r="U173" s="1" t="e">
        <f>HYPERLINK(_xlfn.TEXTBEFORE(_xlfn.TEXTAFTER(Punjabi_song[[#This Row],[description]],"Jio Saavn:"),CHAR(10)))</f>
        <v>#N/A</v>
      </c>
      <c r="V173" s="1" t="e">
        <f>HYPERLINK(_xlfn.TEXTBEFORE(_xlfn.TEXTAFTER(Punjabi_song[[#This Row],[description]],"Instagram Reel:"),CHAR(10)))</f>
        <v>#N/A</v>
      </c>
    </row>
    <row r="174" spans="1:22" x14ac:dyDescent="0.3">
      <c r="A174" t="s">
        <v>6006</v>
      </c>
      <c r="B174" t="s">
        <v>6886</v>
      </c>
      <c r="C174" t="s">
        <v>6887</v>
      </c>
      <c r="D174" t="s">
        <v>6888</v>
      </c>
      <c r="E174" t="s">
        <v>6885</v>
      </c>
      <c r="F174" t="s">
        <v>4174</v>
      </c>
      <c r="G174" t="s">
        <v>1040</v>
      </c>
      <c r="H174" t="s">
        <v>6889</v>
      </c>
      <c r="I174" t="s">
        <v>6890</v>
      </c>
      <c r="J174" t="s">
        <v>6172</v>
      </c>
      <c r="K174" t="str" cm="1">
        <f t="array" ref="K17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4" t="str">
        <f>_xlfn.TEXTBEFORE(Punjabi_song[[#This Row],[Title]],{":","(","-","#","|"})</f>
        <v xml:space="preserve">Majhail </v>
      </c>
      <c r="M174" t="str">
        <f>_xlfn.TEXTBEFORE(_xlfn.TEXTAFTER(Punjabi_song[[#This Row],[description]],{"Singer:","Artist:","Singer &amp; Lyrics:","Singer/Lyrics:","Singer","Singer :","Singer :-","Singer/Composer/Lyrics:"}),CHAR(10))</f>
        <v xml:space="preserve"> Prem Dhillon</v>
      </c>
      <c r="N174" t="str" cm="1">
        <f t="array" ref="N17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Prem Dhillon</v>
      </c>
      <c r="O174" t="e">
        <f>_xlfn.TEXTBEFORE(_xlfn.TEXTAFTER(Punjabi_song[[#This Row],[description]],"Composer:"),CHAR(10))</f>
        <v>#N/A</v>
      </c>
      <c r="P174" t="e">
        <f>_xlfn.TEXTBEFORE(_xlfn.TEXTAFTER(Punjabi_song[[#This Row],[description]],CHAR(10)&amp;"Music :"),CHAR(10))</f>
        <v>#N/A</v>
      </c>
      <c r="Q174" t="e">
        <f>_xlfn.TEXTBEFORE(_xlfn.TEXTAFTER(Punjabi_song[[#This Row],[description]],CHAR(10)&amp;"Video:"),CHAR(10))</f>
        <v>#N/A</v>
      </c>
      <c r="R174" s="1" t="e">
        <f>HYPERLINK(_xlfn.TEXTBEFORE(_xlfn.TEXTAFTER(Punjabi_song[[#This Row],[description]],"YT Music:"),CHAR(10)))</f>
        <v>#N/A</v>
      </c>
      <c r="S174" s="1" t="str">
        <f>HYPERLINK(_xlfn.TEXTBEFORE(_xlfn.TEXTAFTER(Punjabi_song[[#This Row],[description]],"Spotify:"),CHAR(10)))</f>
        <v xml:space="preserve"> https://open.spotify.com/album/51nwNRYw6uBFk7n4GVanoB?si=zFng_FizQhSDYnlH_bQZSg</v>
      </c>
      <c r="T174" s="1" t="str">
        <f>HYPERLINK(_xlfn.TEXTBEFORE(_xlfn.TEXTAFTER(Punjabi_song[[#This Row],[description]],"Apple Music:"),CHAR(10)))</f>
        <v xml:space="preserve"> https://music.apple.com/us/album/majhail/1784984522?i=1784984575</v>
      </c>
      <c r="U174" s="1" t="e">
        <f>HYPERLINK(_xlfn.TEXTBEFORE(_xlfn.TEXTAFTER(Punjabi_song[[#This Row],[description]],"Jio Saavn:"),CHAR(10)))</f>
        <v>#N/A</v>
      </c>
      <c r="V174" s="1" t="e">
        <f>HYPERLINK(_xlfn.TEXTBEFORE(_xlfn.TEXTAFTER(Punjabi_song[[#This Row],[description]],"Instagram Reel:"),CHAR(10)))</f>
        <v>#N/A</v>
      </c>
    </row>
    <row r="175" spans="1:22" x14ac:dyDescent="0.3">
      <c r="A175" t="s">
        <v>6006</v>
      </c>
      <c r="B175" t="s">
        <v>6892</v>
      </c>
      <c r="C175" t="s">
        <v>6893</v>
      </c>
      <c r="D175" t="s">
        <v>6894</v>
      </c>
      <c r="E175" t="s">
        <v>6891</v>
      </c>
      <c r="F175" t="s">
        <v>1369</v>
      </c>
      <c r="G175" t="s">
        <v>2900</v>
      </c>
      <c r="H175" t="s">
        <v>6895</v>
      </c>
      <c r="I175" t="s">
        <v>6896</v>
      </c>
      <c r="J175" t="s">
        <v>60</v>
      </c>
      <c r="K175" t="str" cm="1">
        <f t="array" ref="K17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5" t="str">
        <f>_xlfn.TEXTBEFORE(Punjabi_song[[#This Row],[Title]],{":","(","-","#","|"})</f>
        <v>JODI</v>
      </c>
      <c r="M175" t="str">
        <f>_xlfn.TEXTBEFORE(_xlfn.TEXTAFTER(Punjabi_song[[#This Row],[description]],{"Singer:","Artist:","Singer &amp; Lyrics:","Singer/Lyrics:","Singer","Singer :","Singer :-"}),CHAR(10))</f>
        <v xml:space="preserve"> Ikmann</v>
      </c>
      <c r="N175" t="str" cm="1">
        <f t="array" ref="N17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Vicky Dhaliwal</v>
      </c>
      <c r="O175" t="str">
        <f>_xlfn.TEXTBEFORE(_xlfn.TEXTAFTER(Punjabi_song[[#This Row],[description]],"Composer:"),CHAR(10))</f>
        <v xml:space="preserve"> Kil Banda</v>
      </c>
      <c r="P175" t="e">
        <f>_xlfn.TEXTBEFORE(_xlfn.TEXTAFTER(Punjabi_song[[#This Row],[description]],CHAR(10)&amp;"Music :"),CHAR(10))</f>
        <v>#N/A</v>
      </c>
      <c r="Q175" t="e">
        <f>_xlfn.TEXTBEFORE(_xlfn.TEXTAFTER(Punjabi_song[[#This Row],[description]],CHAR(10)&amp;"Video:"),CHAR(10))</f>
        <v>#N/A</v>
      </c>
      <c r="R175" s="1" t="str">
        <f>HYPERLINK(_xlfn.TEXTBEFORE(_xlfn.TEXTAFTER(Punjabi_song[[#This Row],[description]],"YT Music:"),CHAR(10)))</f>
        <v xml:space="preserve"> https://music.youtube.com/watch?v=zW9GrqErkos&amp;si=gFcMzFJnC-3iyN0y</v>
      </c>
      <c r="S175" s="1" t="str">
        <f>HYPERLINK(_xlfn.TEXTBEFORE(_xlfn.TEXTAFTER(Punjabi_song[[#This Row],[description]],"Spotify:"),CHAR(10)))</f>
        <v xml:space="preserve"> https://open.spotify.com/track/5v10xVN4Ojsz76Tkzk5c19?si=e14108db22344ab2</v>
      </c>
      <c r="T175" s="1" t="str">
        <f>HYPERLINK(_xlfn.TEXTBEFORE(_xlfn.TEXTAFTER(Punjabi_song[[#This Row],[description]],"Apple Music:"),CHAR(10)))</f>
        <v xml:space="preserve"> https://music.apple.com/us/album/jodi-single/1819922013</v>
      </c>
      <c r="U175" s="1" t="str">
        <f>HYPERLINK(_xlfn.TEXTBEFORE(_xlfn.TEXTAFTER(Punjabi_song[[#This Row],[description]],"Jio Saavn:"),CHAR(10)))</f>
        <v xml:space="preserve"> https://www.jiosaavn.com/song/jodi/KlsNBR1jRFQ</v>
      </c>
      <c r="V175" s="1" t="str">
        <f>HYPERLINK(_xlfn.TEXTBEFORE(_xlfn.TEXTAFTER(Punjabi_song[[#This Row],[description]],"Instagram Reel:"),CHAR(10)))</f>
        <v xml:space="preserve"> https://www.instagram.com/reels/audio/1762944727931795?igsh=azBhcGhvMDM4dWtj</v>
      </c>
    </row>
    <row r="176" spans="1:22" x14ac:dyDescent="0.3">
      <c r="A176" t="s">
        <v>6006</v>
      </c>
      <c r="B176" t="s">
        <v>6898</v>
      </c>
      <c r="C176" t="s">
        <v>6899</v>
      </c>
      <c r="D176" t="s">
        <v>6900</v>
      </c>
      <c r="E176" t="s">
        <v>6897</v>
      </c>
      <c r="F176" t="s">
        <v>1369</v>
      </c>
      <c r="G176" t="s">
        <v>1584</v>
      </c>
      <c r="H176" t="s">
        <v>6901</v>
      </c>
      <c r="I176" t="s">
        <v>6902</v>
      </c>
      <c r="J176" t="s">
        <v>6903</v>
      </c>
      <c r="K176" t="str" cm="1">
        <f t="array" ref="K17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6" t="str">
        <f>_xlfn.TEXTBEFORE(Punjabi_song[[#This Row],[Title]],{":","(","-","#","|"})</f>
        <v>LAHORE</v>
      </c>
      <c r="M176" t="str">
        <f>_xlfn.TEXTBEFORE(_xlfn.TEXTAFTER(Punjabi_song[[#This Row],[description]],{"Singer:","Artist:","Singer &amp; Lyrics:","Singer/Lyrics:","Singer","Singer :","Singer :-"}),CHAR(10))</f>
        <v xml:space="preserve"> Feroz Khan &amp; Gurlez Akhtar</v>
      </c>
      <c r="N176" t="str" cm="1">
        <f t="array" ref="N17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Shah Ali &amp; Ram Kala Sanghian</v>
      </c>
      <c r="O176" t="str">
        <f>_xlfn.TEXTBEFORE(_xlfn.TEXTAFTER(Punjabi_song[[#This Row],[description]],"Composer:"),CHAR(10))</f>
        <v xml:space="preserve"> Shah Ali &amp; Ram Kala Sanghian</v>
      </c>
      <c r="P176" t="e">
        <f>_xlfn.TEXTBEFORE(_xlfn.TEXTAFTER(Punjabi_song[[#This Row],[description]],CHAR(10)&amp;"Music :"),CHAR(10))</f>
        <v>#N/A</v>
      </c>
      <c r="Q176" t="str">
        <f>_xlfn.TEXTBEFORE(_xlfn.TEXTAFTER(Punjabi_song[[#This Row],[description]],CHAR(10)&amp;"Video:"),CHAR(10))</f>
        <v xml:space="preserve"> Jagroop Sandhu &amp; Guru Bhullar</v>
      </c>
      <c r="R176" s="1" t="str">
        <f>HYPERLINK(_xlfn.TEXTBEFORE(_xlfn.TEXTAFTER(Punjabi_song[[#This Row],[description]],"YT Music:"),CHAR(10)))</f>
        <v xml:space="preserve"> https://music.youtube.com/watch?v=jE-ffIgoB38&amp;si=gv-y65_j5k4_EZZx</v>
      </c>
      <c r="S176" s="1" t="str">
        <f>HYPERLINK(_xlfn.TEXTBEFORE(_xlfn.TEXTAFTER(Punjabi_song[[#This Row],[description]],"Spotify:"),CHAR(10)))</f>
        <v xml:space="preserve"> https://open.spotify.com/track/55lYA4Ok43Qf9sNyG36mEi?si=0db1859f6c3f4e02</v>
      </c>
      <c r="T176" s="1" t="str">
        <f>HYPERLINK(_xlfn.TEXTBEFORE(_xlfn.TEXTAFTER(Punjabi_song[[#This Row],[description]],"Apple Music:"),CHAR(10)))</f>
        <v xml:space="preserve"> https://music.apple.com/us/album/lahore-single/1818996989</v>
      </c>
      <c r="U176" s="1" t="str">
        <f>HYPERLINK(_xlfn.TEXTBEFORE(_xlfn.TEXTAFTER(Punjabi_song[[#This Row],[description]],"Jio Saavn:"),CHAR(10)))</f>
        <v xml:space="preserve"> https://www.jiosaavn.com/song/lahore/AlonBzlifgE</v>
      </c>
      <c r="V176" s="1" t="str">
        <f>HYPERLINK(_xlfn.TEXTBEFORE(_xlfn.TEXTAFTER(Punjabi_song[[#This Row],[description]],"Instagram Reel:"),CHAR(10)))</f>
        <v xml:space="preserve"> https://www.instagram.com/reels/audio/1406253500501739?igsh=OWMzamhrZmJwem5w</v>
      </c>
    </row>
    <row r="177" spans="1:22" x14ac:dyDescent="0.3">
      <c r="A177" t="s">
        <v>6006</v>
      </c>
      <c r="B177" t="s">
        <v>6905</v>
      </c>
      <c r="C177" t="s">
        <v>6906</v>
      </c>
      <c r="D177" t="s">
        <v>6907</v>
      </c>
      <c r="E177" t="s">
        <v>6904</v>
      </c>
      <c r="F177" t="s">
        <v>4174</v>
      </c>
      <c r="G177" t="s">
        <v>780</v>
      </c>
      <c r="H177" t="s">
        <v>6908</v>
      </c>
      <c r="I177" t="s">
        <v>6909</v>
      </c>
      <c r="J177" t="s">
        <v>6910</v>
      </c>
      <c r="K177" t="str" cm="1">
        <f t="array" ref="K17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7" t="str">
        <f>_xlfn.TEXTBEFORE(Punjabi_song[[#This Row],[Title]],{":","(","-","#","|"})</f>
        <v xml:space="preserve">Silsila </v>
      </c>
      <c r="M177" t="str">
        <f>_xlfn.TEXTBEFORE(_xlfn.TEXTAFTER(Punjabi_song[[#This Row],[description]],{"Singer:","Artist:","Singer &amp; Lyrics:","Singer/Lyrics:","Singer","Singer :","Singer :-"}),CHAR(10))</f>
        <v xml:space="preserve"> Lucas</v>
      </c>
      <c r="N177" t="str" cm="1">
        <f t="array" ref="N17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v>
      </c>
      <c r="O177" t="str">
        <f>_xlfn.TEXTBEFORE(_xlfn.TEXTAFTER(Punjabi_song[[#This Row],[description]],"Composer:"),CHAR(10))</f>
        <v xml:space="preserve"> Lucas</v>
      </c>
      <c r="P177" t="e">
        <f>_xlfn.TEXTBEFORE(_xlfn.TEXTAFTER(Punjabi_song[[#This Row],[description]],CHAR(10)&amp;"Music :"),CHAR(10))</f>
        <v>#N/A</v>
      </c>
      <c r="Q177" t="e">
        <f>_xlfn.TEXTBEFORE(_xlfn.TEXTAFTER(Punjabi_song[[#This Row],[description]],CHAR(10)&amp;"Video:"),CHAR(10))</f>
        <v>#N/A</v>
      </c>
      <c r="R177" s="1" t="str">
        <f>HYPERLINK(_xlfn.TEXTBEFORE(_xlfn.TEXTAFTER(Punjabi_song[[#This Row],[description]],"YT Music:"),CHAR(10)))</f>
        <v xml:space="preserve"> https://music.youtube.com/watch?v=Bg36YQPDwNE&amp;si=1B3g8KlM4bb8tWxT</v>
      </c>
      <c r="S177" s="1" t="str">
        <f>HYPERLINK(_xlfn.TEXTBEFORE(_xlfn.TEXTAFTER(Punjabi_song[[#This Row],[description]],"Spotify:"),CHAR(10)))</f>
        <v xml:space="preserve"> https://open.spotify.com/track/7CPmmriLv1EA1xyUBV6Ov9?si=68ee3fd9f7f74eb9</v>
      </c>
      <c r="T177" s="1" t="str">
        <f>HYPERLINK(_xlfn.TEXTBEFORE(_xlfn.TEXTAFTER(Punjabi_song[[#This Row],[description]],"Apple Music:"),CHAR(10)))</f>
        <v xml:space="preserve"> https://music.apple.com/us/song/silsila/1816931423</v>
      </c>
      <c r="U177" s="1" t="str">
        <f>HYPERLINK(_xlfn.TEXTBEFORE(_xlfn.TEXTAFTER(Punjabi_song[[#This Row],[description]],"Jio Saavn:"),CHAR(10)))</f>
        <v xml:space="preserve"> https://www.jiosaavn.com/song/silsila/QCAjdxF5A1I</v>
      </c>
      <c r="V177" s="1" t="str">
        <f>HYPERLINK(_xlfn.TEXTBEFORE(_xlfn.TEXTAFTER(Punjabi_song[[#This Row],[description]],"Instagram Reel:"),CHAR(10)))</f>
        <v xml:space="preserve"> https://www.instagram.com/reels/audio/1059238686105888?igsh=MWNkeDd6cTdzb2Jqeg==</v>
      </c>
    </row>
    <row r="178" spans="1:22" x14ac:dyDescent="0.3">
      <c r="A178" t="s">
        <v>6006</v>
      </c>
      <c r="B178" t="s">
        <v>6912</v>
      </c>
      <c r="C178" t="s">
        <v>6913</v>
      </c>
      <c r="D178" t="s">
        <v>6914</v>
      </c>
      <c r="E178" t="s">
        <v>6911</v>
      </c>
      <c r="F178" t="s">
        <v>1369</v>
      </c>
      <c r="G178" t="s">
        <v>538</v>
      </c>
      <c r="H178" t="s">
        <v>6915</v>
      </c>
      <c r="I178" t="s">
        <v>6916</v>
      </c>
      <c r="J178" t="s">
        <v>6917</v>
      </c>
      <c r="K178" t="str" cm="1">
        <f t="array" ref="K17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8" t="str">
        <f>_xlfn.TEXTBEFORE(Punjabi_song[[#This Row],[Title]],{":","(","-","#","|"})</f>
        <v xml:space="preserve">Goli Chalgyi </v>
      </c>
      <c r="M178" t="str">
        <f>_xlfn.TEXTBEFORE(_xlfn.TEXTAFTER(Punjabi_song[[#This Row],[description]],{"Singer:","Artist:","Singer &amp; Lyrics:","Singer/Lyrics:","Singer","Singer :","Singer :-"}),CHAR(10))</f>
        <v xml:space="preserve"> Sajji Sanj</v>
      </c>
      <c r="N178" t="str" cm="1">
        <f t="array" ref="N17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Sajji Sanj</v>
      </c>
      <c r="O178" t="str">
        <f>_xlfn.TEXTBEFORE(_xlfn.TEXTAFTER(Punjabi_song[[#This Row],[description]],"Composer:"),CHAR(10))</f>
        <v xml:space="preserve"> Sajji Sanj &amp; V barot</v>
      </c>
      <c r="P178" t="e">
        <f>_xlfn.TEXTBEFORE(_xlfn.TEXTAFTER(Punjabi_song[[#This Row],[description]],CHAR(10)&amp;"Music :"),CHAR(10))</f>
        <v>#N/A</v>
      </c>
      <c r="Q178" t="e">
        <f>_xlfn.TEXTBEFORE(_xlfn.TEXTAFTER(Punjabi_song[[#This Row],[description]],CHAR(10)&amp;"Video:"),CHAR(10))</f>
        <v>#N/A</v>
      </c>
      <c r="R178" s="1" t="e">
        <f>HYPERLINK(_xlfn.TEXTBEFORE(_xlfn.TEXTAFTER(Punjabi_song[[#This Row],[description]],"YT Music:"),CHAR(10)))</f>
        <v>#N/A</v>
      </c>
      <c r="S178" s="1" t="str">
        <f>HYPERLINK(_xlfn.TEXTBEFORE(_xlfn.TEXTAFTER(Punjabi_song[[#This Row],[description]],"Spotify:"),CHAR(10)))</f>
        <v xml:space="preserve"> https://open.spotify.com/track/2E5arbjLBQgLCauBzJAFNe?si=1d865fc635304103</v>
      </c>
      <c r="T178" s="1" t="str">
        <f>HYPERLINK(_xlfn.TEXTBEFORE(_xlfn.TEXTAFTER(Punjabi_song[[#This Row],[description]],"Apple Music:"),CHAR(10)))</f>
        <v xml:space="preserve"> https://music.apple.com/us/album/goli-chalgyi-from-gangland-single/1817493808</v>
      </c>
      <c r="U178" s="1" t="e">
        <f>HYPERLINK(_xlfn.TEXTBEFORE(_xlfn.TEXTAFTER(Punjabi_song[[#This Row],[description]],"Jio Saavn:"),CHAR(10)))</f>
        <v>#N/A</v>
      </c>
      <c r="V178" s="1" t="str">
        <f>HYPERLINK(_xlfn.TEXTBEFORE(_xlfn.TEXTAFTER(Punjabi_song[[#This Row],[description]],"Instagram Reel:"),CHAR(10)))</f>
        <v xml:space="preserve"> https://www.instagram.com/reels/audio/672796788907497?igsh=MTI2MzJxbXQ3aXI0NQ==</v>
      </c>
    </row>
    <row r="179" spans="1:22" x14ac:dyDescent="0.3">
      <c r="A179" t="s">
        <v>6006</v>
      </c>
      <c r="B179" t="s">
        <v>6919</v>
      </c>
      <c r="C179" t="s">
        <v>6920</v>
      </c>
      <c r="D179" t="s">
        <v>6921</v>
      </c>
      <c r="E179" t="s">
        <v>6918</v>
      </c>
      <c r="F179" t="s">
        <v>4174</v>
      </c>
      <c r="G179" t="s">
        <v>924</v>
      </c>
      <c r="H179" t="s">
        <v>6922</v>
      </c>
      <c r="I179" t="s">
        <v>1380</v>
      </c>
      <c r="J179" t="s">
        <v>6032</v>
      </c>
      <c r="K179" t="str" cm="1">
        <f t="array" ref="K17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79" t="str">
        <f>_xlfn.TEXTBEFORE(Punjabi_song[[#This Row],[Title]],{":","(","-","#","|"})</f>
        <v xml:space="preserve">Guitar </v>
      </c>
      <c r="M179" t="str">
        <f>_xlfn.TEXTBEFORE(_xlfn.TEXTAFTER(Punjabi_song[[#This Row],[description]],{"Singer:","Artist:","Singer &amp; Lyrics:","Singer/Lyrics:","Singer","Singer :","Singer :-"}),CHAR(10))</f>
        <v xml:space="preserve"> Karan Randhawa</v>
      </c>
      <c r="N179" t="str" cm="1">
        <f t="array" ref="N17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Fateh Shergill</v>
      </c>
      <c r="O179" t="str">
        <f>_xlfn.TEXTBEFORE(_xlfn.TEXTAFTER(Punjabi_song[[#This Row],[description]],"Composer:"),CHAR(10))</f>
        <v xml:space="preserve"> Fateh Shergill</v>
      </c>
      <c r="P179" t="e">
        <f>_xlfn.TEXTBEFORE(_xlfn.TEXTAFTER(Punjabi_song[[#This Row],[description]],CHAR(10)&amp;"Music :"),CHAR(10))</f>
        <v>#N/A</v>
      </c>
      <c r="Q179" t="e">
        <f>_xlfn.TEXTBEFORE(_xlfn.TEXTAFTER(Punjabi_song[[#This Row],[description]],CHAR(10)&amp;"Video:"),CHAR(10))</f>
        <v>#N/A</v>
      </c>
      <c r="R179" s="1" t="str">
        <f>HYPERLINK(_xlfn.TEXTBEFORE(_xlfn.TEXTAFTER(Punjabi_song[[#This Row],[description]],"YT Music:"),CHAR(10)))</f>
        <v xml:space="preserve"> https://music.youtube.com/watch?v=xaUZhsDzRJ4&amp;si=rGdmQuGxYhepjidD</v>
      </c>
      <c r="S179" s="1" t="str">
        <f>HYPERLINK(_xlfn.TEXTBEFORE(_xlfn.TEXTAFTER(Punjabi_song[[#This Row],[description]],"Spotify:"),CHAR(10)))</f>
        <v xml:space="preserve"> https://open.spotify.com/track/5IG7VuYedEhg3t7AacfirW?si=88fe9d9661594718</v>
      </c>
      <c r="T179" s="1" t="str">
        <f>HYPERLINK(_xlfn.TEXTBEFORE(_xlfn.TEXTAFTER(Punjabi_song[[#This Row],[description]],"Apple Music:"),CHAR(10)))</f>
        <v xml:space="preserve"> https://music.apple.com/us/album/guitar-single/1760237929</v>
      </c>
      <c r="U179" s="1" t="e">
        <f>HYPERLINK(_xlfn.TEXTBEFORE(_xlfn.TEXTAFTER(Punjabi_song[[#This Row],[description]],"Jio Saavn:"),CHAR(10)))</f>
        <v>#N/A</v>
      </c>
      <c r="V179" s="1" t="e">
        <f>HYPERLINK(_xlfn.TEXTBEFORE(_xlfn.TEXTAFTER(Punjabi_song[[#This Row],[description]],"Instagram Reel:"),CHAR(10)))</f>
        <v>#N/A</v>
      </c>
    </row>
    <row r="180" spans="1:22" x14ac:dyDescent="0.3">
      <c r="A180" t="s">
        <v>6006</v>
      </c>
      <c r="B180" t="s">
        <v>6924</v>
      </c>
      <c r="C180" t="s">
        <v>6925</v>
      </c>
      <c r="D180" t="s">
        <v>6926</v>
      </c>
      <c r="E180" t="s">
        <v>6923</v>
      </c>
      <c r="F180" t="s">
        <v>4174</v>
      </c>
      <c r="G180" t="s">
        <v>2701</v>
      </c>
      <c r="H180" t="s">
        <v>6927</v>
      </c>
      <c r="I180" t="s">
        <v>280</v>
      </c>
      <c r="J180" t="s">
        <v>6798</v>
      </c>
      <c r="K180" t="str" cm="1">
        <f t="array" ref="K18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0" t="str">
        <f>_xlfn.TEXTBEFORE(Punjabi_song[[#This Row],[Title]],{":","(","-","#","|"})</f>
        <v xml:space="preserve">26 </v>
      </c>
      <c r="M180" t="str">
        <f>_xlfn.TEXTBEFORE(_xlfn.TEXTAFTER(Punjabi_song[[#This Row],[description]],{"Singer:","Artist:","Singer &amp; Lyrics:","Singer/Lyrics:","Singer","Singer :","Singer :-"}),CHAR(10))</f>
        <v xml:space="preserve"> Harf Cheema &amp; Gurlez Akhtar</v>
      </c>
      <c r="N180" t="str" cm="1">
        <f t="array" ref="N18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80" t="e">
        <f>_xlfn.TEXTBEFORE(_xlfn.TEXTAFTER(Punjabi_song[[#This Row],[description]],"Composer:"),CHAR(10))</f>
        <v>#N/A</v>
      </c>
      <c r="P180" t="e">
        <f>_xlfn.TEXTBEFORE(_xlfn.TEXTAFTER(Punjabi_song[[#This Row],[description]],CHAR(10)&amp;"Music :"),CHAR(10))</f>
        <v>#N/A</v>
      </c>
      <c r="Q180" t="e">
        <f>_xlfn.TEXTBEFORE(_xlfn.TEXTAFTER(Punjabi_song[[#This Row],[description]],CHAR(10)&amp;"Video:"),CHAR(10))</f>
        <v>#N/A</v>
      </c>
      <c r="R180" s="1" t="str">
        <f>HYPERLINK(_xlfn.TEXTBEFORE(_xlfn.TEXTAFTER(Punjabi_song[[#This Row],[description]],"YT Music:"),CHAR(10)))</f>
        <v xml:space="preserve"> https://music.youtube.com/watch?v=tJlrpVbjSfU&amp;si=sbxvnny4ybtRW1ok</v>
      </c>
      <c r="S180" s="1" t="str">
        <f>HYPERLINK(_xlfn.TEXTBEFORE(_xlfn.TEXTAFTER(Punjabi_song[[#This Row],[description]],"Spotify:"),CHAR(10)))</f>
        <v xml:space="preserve"> https://open.spotify.com/track/7cihhHoXk9UCTHUyK5JAqD?si=dfdbe8e8bcd44fd7</v>
      </c>
      <c r="T180" s="1" t="str">
        <f>HYPERLINK(_xlfn.TEXTBEFORE(_xlfn.TEXTAFTER(Punjabi_song[[#This Row],[description]],"Apple Music:"),CHAR(10)))</f>
        <v xml:space="preserve"> https://music.apple.com/us/album/26/1760573916?i=1760574775</v>
      </c>
      <c r="U180" s="1" t="e">
        <f>HYPERLINK(_xlfn.TEXTBEFORE(_xlfn.TEXTAFTER(Punjabi_song[[#This Row],[description]],"Jio Saavn:"),CHAR(10)))</f>
        <v>#N/A</v>
      </c>
      <c r="V180" s="1" t="e">
        <f>HYPERLINK(_xlfn.TEXTBEFORE(_xlfn.TEXTAFTER(Punjabi_song[[#This Row],[description]],"Instagram Reel:"),CHAR(10)))</f>
        <v>#N/A</v>
      </c>
    </row>
    <row r="181" spans="1:22" x14ac:dyDescent="0.3">
      <c r="A181" t="s">
        <v>6006</v>
      </c>
      <c r="B181" t="s">
        <v>6929</v>
      </c>
      <c r="C181" t="s">
        <v>6930</v>
      </c>
      <c r="D181" t="s">
        <v>6931</v>
      </c>
      <c r="E181" t="s">
        <v>6928</v>
      </c>
      <c r="F181" t="s">
        <v>4174</v>
      </c>
      <c r="G181" t="s">
        <v>25</v>
      </c>
      <c r="H181" t="s">
        <v>6932</v>
      </c>
      <c r="I181" t="s">
        <v>6933</v>
      </c>
      <c r="J181" t="s">
        <v>6934</v>
      </c>
      <c r="K181" t="str" cm="1">
        <f t="array" ref="K18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1" t="str">
        <f>_xlfn.TEXTBEFORE(Punjabi_song[[#This Row],[Title]],{":","(","-","#","|"})</f>
        <v xml:space="preserve">Phulkari </v>
      </c>
      <c r="M181" t="str">
        <f>_xlfn.TEXTBEFORE(_xlfn.TEXTAFTER(Punjabi_song[[#This Row],[description]],{"Singer:","Artist:","Singer &amp; Lyrics:","Singer/Lyrics:","Singer","Singer :","Singer :-"}),CHAR(10))</f>
        <v xml:space="preserve"> Karan Randhawa</v>
      </c>
      <c r="N181" t="str" cm="1">
        <f t="array" ref="N18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Karan Randhawa &amp; Micheal</v>
      </c>
      <c r="O181" t="e">
        <f>_xlfn.TEXTBEFORE(_xlfn.TEXTAFTER(Punjabi_song[[#This Row],[description]],"Composer:"),CHAR(10))</f>
        <v>#N/A</v>
      </c>
      <c r="P181" t="str">
        <f>_xlfn.TEXTBEFORE(_xlfn.TEXTAFTER(Punjabi_song[[#This Row],[description]],CHAR(10)&amp;"Music :"),CHAR(10))</f>
        <v xml:space="preserve"> Raka</v>
      </c>
      <c r="Q181" t="e">
        <f>_xlfn.TEXTBEFORE(_xlfn.TEXTAFTER(Punjabi_song[[#This Row],[description]],CHAR(10)&amp;"Video:"),CHAR(10))</f>
        <v>#N/A</v>
      </c>
      <c r="R181" s="1" t="e">
        <f>HYPERLINK(_xlfn.TEXTBEFORE(_xlfn.TEXTAFTER(Punjabi_song[[#This Row],[description]],"YT Music:"),CHAR(10)))</f>
        <v>#N/A</v>
      </c>
      <c r="S181" s="1" t="e">
        <f>HYPERLINK(_xlfn.TEXTBEFORE(_xlfn.TEXTAFTER(Punjabi_song[[#This Row],[description]],"Spotify:"),CHAR(10)))</f>
        <v>#N/A</v>
      </c>
      <c r="T181" s="1" t="e">
        <f>HYPERLINK(_xlfn.TEXTBEFORE(_xlfn.TEXTAFTER(Punjabi_song[[#This Row],[description]],"Apple Music:"),CHAR(10)))</f>
        <v>#N/A</v>
      </c>
      <c r="U181" s="1" t="e">
        <f>HYPERLINK(_xlfn.TEXTBEFORE(_xlfn.TEXTAFTER(Punjabi_song[[#This Row],[description]],"Jio Saavn:"),CHAR(10)))</f>
        <v>#N/A</v>
      </c>
      <c r="V181" s="1" t="e">
        <f>HYPERLINK(_xlfn.TEXTBEFORE(_xlfn.TEXTAFTER(Punjabi_song[[#This Row],[description]],"Instagram Reel:"),CHAR(10)))</f>
        <v>#N/A</v>
      </c>
    </row>
    <row r="182" spans="1:22" x14ac:dyDescent="0.3">
      <c r="A182" t="s">
        <v>6006</v>
      </c>
      <c r="B182" t="s">
        <v>6936</v>
      </c>
      <c r="C182" t="s">
        <v>6937</v>
      </c>
      <c r="D182" t="s">
        <v>6938</v>
      </c>
      <c r="E182" t="s">
        <v>6935</v>
      </c>
      <c r="F182" t="s">
        <v>4174</v>
      </c>
      <c r="G182" t="s">
        <v>2029</v>
      </c>
      <c r="H182" t="s">
        <v>6939</v>
      </c>
      <c r="I182" t="s">
        <v>6940</v>
      </c>
      <c r="J182" t="s">
        <v>6941</v>
      </c>
      <c r="K182" t="str" cm="1">
        <f t="array" ref="K18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2" t="str">
        <f>_xlfn.TEXTBEFORE(Punjabi_song[[#This Row],[Title]],{":","(","-","#","|"})</f>
        <v xml:space="preserve">Jattwaad </v>
      </c>
      <c r="M182" t="str">
        <f>_xlfn.TEXTBEFORE(_xlfn.TEXTAFTER(Punjabi_song[[#This Row],[description]],{"Singer:","Artist:","Singer &amp; Lyrics:","Singer/Lyrics:","Singer","Singer :","Singer :-"}),CHAR(10))</f>
        <v xml:space="preserve"> Harf Cheema, Gurlez Akhtar</v>
      </c>
      <c r="N182" t="str" cm="1">
        <f t="array" ref="N18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82" t="e">
        <f>_xlfn.TEXTBEFORE(_xlfn.TEXTAFTER(Punjabi_song[[#This Row],[description]],"Composer:"),CHAR(10))</f>
        <v>#N/A</v>
      </c>
      <c r="P182" t="str">
        <f>_xlfn.TEXTBEFORE(_xlfn.TEXTAFTER(Punjabi_song[[#This Row],[description]],CHAR(10)&amp;"Music :"),CHAR(10))</f>
        <v xml:space="preserve"> Beat Minister</v>
      </c>
      <c r="Q182" t="e">
        <f>_xlfn.TEXTBEFORE(_xlfn.TEXTAFTER(Punjabi_song[[#This Row],[description]],CHAR(10)&amp;"Video:"),CHAR(10))</f>
        <v>#N/A</v>
      </c>
      <c r="R182" s="1" t="e">
        <f>HYPERLINK(_xlfn.TEXTBEFORE(_xlfn.TEXTAFTER(Punjabi_song[[#This Row],[description]],"YT Music:"),CHAR(10)))</f>
        <v>#N/A</v>
      </c>
      <c r="S182" s="1" t="e">
        <f>HYPERLINK(_xlfn.TEXTBEFORE(_xlfn.TEXTAFTER(Punjabi_song[[#This Row],[description]],"Spotify:"),CHAR(10)))</f>
        <v>#N/A</v>
      </c>
      <c r="T182" s="1" t="e">
        <f>HYPERLINK(_xlfn.TEXTBEFORE(_xlfn.TEXTAFTER(Punjabi_song[[#This Row],[description]],"Apple Music:"),CHAR(10)))</f>
        <v>#N/A</v>
      </c>
      <c r="U182" s="1" t="e">
        <f>HYPERLINK(_xlfn.TEXTBEFORE(_xlfn.TEXTAFTER(Punjabi_song[[#This Row],[description]],"Jio Saavn:"),CHAR(10)))</f>
        <v>#N/A</v>
      </c>
      <c r="V182" s="1" t="e">
        <f>HYPERLINK(_xlfn.TEXTBEFORE(_xlfn.TEXTAFTER(Punjabi_song[[#This Row],[description]],"Instagram Reel:"),CHAR(10)))</f>
        <v>#N/A</v>
      </c>
    </row>
    <row r="183" spans="1:22" x14ac:dyDescent="0.3">
      <c r="A183" t="s">
        <v>6006</v>
      </c>
      <c r="B183" t="s">
        <v>6943</v>
      </c>
      <c r="C183" t="s">
        <v>6944</v>
      </c>
      <c r="D183" t="s">
        <v>6945</v>
      </c>
      <c r="E183" t="s">
        <v>6942</v>
      </c>
      <c r="F183" t="s">
        <v>4174</v>
      </c>
      <c r="G183" t="s">
        <v>530</v>
      </c>
      <c r="H183" t="s">
        <v>6946</v>
      </c>
      <c r="I183" t="s">
        <v>6947</v>
      </c>
      <c r="J183" t="s">
        <v>6496</v>
      </c>
      <c r="K183" t="str" cm="1">
        <f t="array" ref="K18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3" t="str">
        <f>_xlfn.TEXTBEFORE(Punjabi_song[[#This Row],[Title]],{":","(","-","#","|"})</f>
        <v xml:space="preserve">VEHAM </v>
      </c>
      <c r="M183" t="str">
        <f>_xlfn.TEXTBEFORE(_xlfn.TEXTAFTER(Punjabi_song[[#This Row],[description]],{"Singer:","Artist:","Singer &amp; Lyrics:","Singer/Lyrics:","Singer","Singer :","Singer :-","Singer/Lyrics/Composer:"}),CHAR(10))</f>
        <v xml:space="preserve"> Harf Cheema</v>
      </c>
      <c r="N183" t="str" cm="1">
        <f t="array" ref="N18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83" t="str">
        <f>_xlfn.TEXTBEFORE(_xlfn.TEXTAFTER(Punjabi_song[[#This Row],[description]],"Composer:"),CHAR(10))</f>
        <v xml:space="preserve"> Harf Cheema</v>
      </c>
      <c r="P183" t="e">
        <f>_xlfn.TEXTBEFORE(_xlfn.TEXTAFTER(Punjabi_song[[#This Row],[description]],CHAR(10)&amp;"Music :"),CHAR(10))</f>
        <v>#N/A</v>
      </c>
      <c r="Q183" t="e">
        <f>_xlfn.TEXTBEFORE(_xlfn.TEXTAFTER(Punjabi_song[[#This Row],[description]],CHAR(10)&amp;"Video:"),CHAR(10))</f>
        <v>#N/A</v>
      </c>
      <c r="R183" s="1" t="e">
        <f>HYPERLINK(_xlfn.TEXTBEFORE(_xlfn.TEXTAFTER(Punjabi_song[[#This Row],[description]],"YT Music:"),CHAR(10)))</f>
        <v>#N/A</v>
      </c>
      <c r="S183" s="1" t="str">
        <f>HYPERLINK(_xlfn.TEXTBEFORE(_xlfn.TEXTAFTER(Punjabi_song[[#This Row],[description]],"Spotify:"),CHAR(10)))</f>
        <v xml:space="preserve"> https://open.spotify.com/track/52K2rHBOYRzrN2QfYbnKF0</v>
      </c>
      <c r="T183" s="1" t="str">
        <f>HYPERLINK(_xlfn.TEXTBEFORE(_xlfn.TEXTAFTER(Punjabi_song[[#This Row],[description]],"Apple Music:"),CHAR(10)))</f>
        <v xml:space="preserve"> https://music.apple.com/us/album/veham/1729740026?i=1729740046</v>
      </c>
      <c r="U183" s="1" t="e">
        <f>HYPERLINK(_xlfn.TEXTBEFORE(_xlfn.TEXTAFTER(Punjabi_song[[#This Row],[description]],"Jio Saavn:"),CHAR(10)))</f>
        <v>#N/A</v>
      </c>
      <c r="V183" s="1" t="e">
        <f>HYPERLINK(_xlfn.TEXTBEFORE(_xlfn.TEXTAFTER(Punjabi_song[[#This Row],[description]],"Instagram Reel:"),CHAR(10)))</f>
        <v>#N/A</v>
      </c>
    </row>
    <row r="184" spans="1:22" x14ac:dyDescent="0.3">
      <c r="A184" t="s">
        <v>6006</v>
      </c>
      <c r="B184" t="s">
        <v>6949</v>
      </c>
      <c r="C184" t="s">
        <v>6950</v>
      </c>
      <c r="D184" t="s">
        <v>6951</v>
      </c>
      <c r="E184" t="s">
        <v>6948</v>
      </c>
      <c r="F184" t="s">
        <v>4174</v>
      </c>
      <c r="G184" t="s">
        <v>2686</v>
      </c>
      <c r="H184" t="s">
        <v>6952</v>
      </c>
      <c r="I184" t="s">
        <v>6953</v>
      </c>
      <c r="J184" t="s">
        <v>1207</v>
      </c>
      <c r="K184" t="str" cm="1">
        <f t="array" ref="K18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84" t="str">
        <f>_xlfn.TEXTBEFORE(Punjabi_song[[#This Row],[Title]],{":","(","-","#","|"})</f>
        <v xml:space="preserve">Defender </v>
      </c>
      <c r="M184" t="str">
        <f>_xlfn.TEXTBEFORE(_xlfn.TEXTAFTER(Punjabi_song[[#This Row],[description]],{"Singer:","Artist:","Singer &amp; Lyrics:","Singer/Lyrics:","Singer","Singer :","Singer :-"}),CHAR(10))</f>
        <v xml:space="preserve"> Harf Cheema Ft. Sudesh Kumari</v>
      </c>
      <c r="N184" t="str" cm="1">
        <f t="array" ref="N18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84" t="str">
        <f>_xlfn.TEXTBEFORE(_xlfn.TEXTAFTER(Punjabi_song[[#This Row],[description]],"Composer:"),CHAR(10))</f>
        <v xml:space="preserve"> Harf Cheema</v>
      </c>
      <c r="P184" t="str">
        <f>_xlfn.TEXTBEFORE(_xlfn.TEXTAFTER(Punjabi_song[[#This Row],[description]],CHAR(10)&amp;"Music :"),CHAR(10))</f>
        <v xml:space="preserve"> Deep Jandu </v>
      </c>
      <c r="Q184" t="str">
        <f>_xlfn.TEXTBEFORE(_xlfn.TEXTAFTER(Punjabi_song[[#This Row],[description]],CHAR(10)&amp;"Video:"),CHAR(10))</f>
        <v xml:space="preserve"> Hitesh Arora</v>
      </c>
      <c r="R184" s="1" t="e">
        <f>HYPERLINK(_xlfn.TEXTBEFORE(_xlfn.TEXTAFTER(Punjabi_song[[#This Row],[description]],"YT Music:"),CHAR(10)))</f>
        <v>#N/A</v>
      </c>
      <c r="S184" s="1" t="str">
        <f>HYPERLINK(_xlfn.TEXTBEFORE(_xlfn.TEXTAFTER(Punjabi_song[[#This Row],[description]],"Spotify:"),CHAR(10)))</f>
        <v xml:space="preserve"> https://open.spotify.com/album/6ukTEfsBa5GIp9nOJQTLkw?si=pfnZWd-KTKW2o_mcL8cbhA</v>
      </c>
      <c r="T184" s="1" t="str">
        <f>HYPERLINK(_xlfn.TEXTBEFORE(_xlfn.TEXTAFTER(Punjabi_song[[#This Row],[description]],"Apple Music:"),CHAR(10)))</f>
        <v xml:space="preserve"> https://music.apple.com/us/album/future-folk-ep/1781681641</v>
      </c>
      <c r="U184" s="1" t="e">
        <f>HYPERLINK(_xlfn.TEXTBEFORE(_xlfn.TEXTAFTER(Punjabi_song[[#This Row],[description]],"Jio Saavn:"),CHAR(10)))</f>
        <v>#N/A</v>
      </c>
      <c r="V184" s="1" t="e">
        <f>HYPERLINK(_xlfn.TEXTBEFORE(_xlfn.TEXTAFTER(Punjabi_song[[#This Row],[description]],"Instagram Reel:"),CHAR(10)))</f>
        <v>#N/A</v>
      </c>
    </row>
    <row r="185" spans="1:22" x14ac:dyDescent="0.3">
      <c r="A185" t="s">
        <v>6006</v>
      </c>
      <c r="B185" t="s">
        <v>6955</v>
      </c>
      <c r="C185" t="s">
        <v>6956</v>
      </c>
      <c r="D185" t="s">
        <v>6957</v>
      </c>
      <c r="E185" t="s">
        <v>6954</v>
      </c>
      <c r="F185" t="s">
        <v>4174</v>
      </c>
      <c r="G185" t="s">
        <v>2029</v>
      </c>
      <c r="H185" t="s">
        <v>6958</v>
      </c>
      <c r="I185" t="s">
        <v>6959</v>
      </c>
      <c r="J185" t="s">
        <v>6960</v>
      </c>
      <c r="K185" t="str" cm="1">
        <f t="array" ref="K18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5" t="str">
        <f>_xlfn.TEXTBEFORE(Punjabi_song[[#This Row],[Title]],{":","(","-","#","|"})</f>
        <v xml:space="preserve">Halla Gulla </v>
      </c>
      <c r="M185" t="str">
        <f>_xlfn.TEXTBEFORE(_xlfn.TEXTAFTER(Punjabi_song[[#This Row],[description]],{"Singer:","Artist:","Singer &amp; Lyrics:","Singer/Lyrics:","Singer","Singer :","Singer :-"}),CHAR(10))</f>
        <v xml:space="preserve"> Harf Cheema , Gurlez Akhtar</v>
      </c>
      <c r="N185" t="str" cm="1">
        <f t="array" ref="N18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Harf Cheema</v>
      </c>
      <c r="O185" t="str">
        <f>_xlfn.TEXTBEFORE(_xlfn.TEXTAFTER(Punjabi_song[[#This Row],[description]],"Composer:"),CHAR(10))</f>
        <v xml:space="preserve"> Harf Cheema</v>
      </c>
      <c r="P185" t="e">
        <f>_xlfn.TEXTBEFORE(_xlfn.TEXTAFTER(Punjabi_song[[#This Row],[description]],CHAR(10)&amp;"Music :"),CHAR(10))</f>
        <v>#N/A</v>
      </c>
      <c r="Q185" t="str">
        <f>_xlfn.TEXTBEFORE(_xlfn.TEXTAFTER(Punjabi_song[[#This Row],[description]],CHAR(10)&amp;"Video:"),CHAR(10))</f>
        <v xml:space="preserve"> Satti Dhillon</v>
      </c>
      <c r="R185" s="1" t="str">
        <f>HYPERLINK(_xlfn.TEXTBEFORE(_xlfn.TEXTAFTER(Punjabi_song[[#This Row],[description]],"YT Music:"),CHAR(10)))</f>
        <v xml:space="preserve"> https://music.youtube.com/watch?v=RqZSCQcvn4s&amp;si=MQC4WddIOVRKEsQC</v>
      </c>
      <c r="S185" s="1" t="str">
        <f>HYPERLINK(_xlfn.TEXTBEFORE(_xlfn.TEXTAFTER(Punjabi_song[[#This Row],[description]],"Spotify:"),CHAR(10)))</f>
        <v xml:space="preserve"> https://open.spotify.com/track/6VDZQV2ZhRSwtapy6860Rv?si=3518cd5b6465462d</v>
      </c>
      <c r="T185" s="1" t="str">
        <f>HYPERLINK(_xlfn.TEXTBEFORE(_xlfn.TEXTAFTER(Punjabi_song[[#This Row],[description]],"Apple Music:"),CHAR(10)))</f>
        <v xml:space="preserve"> https://music.apple.com/us/album/halla-gulla-single/1780830166</v>
      </c>
      <c r="U185" s="1" t="str">
        <f>HYPERLINK(_xlfn.TEXTBEFORE(_xlfn.TEXTAFTER(Punjabi_song[[#This Row],[description]],"Jio Saavn:"),CHAR(10)))</f>
        <v xml:space="preserve"> https://www.jiosaavn.com/song/halla-gulla/Mz87WA5cWWI</v>
      </c>
      <c r="V185" s="1" t="str">
        <f>HYPERLINK(_xlfn.TEXTBEFORE(_xlfn.TEXTAFTER(Punjabi_song[[#This Row],[description]],"Instagram Reel:"),CHAR(10)))</f>
        <v xml:space="preserve"> https://www.instagram.com/reels/audio/1055656226247454?igsh=MW1mdDJ5dXlzNHhjeg==</v>
      </c>
    </row>
    <row r="186" spans="1:22" x14ac:dyDescent="0.3">
      <c r="A186" t="s">
        <v>6006</v>
      </c>
      <c r="B186" t="s">
        <v>6962</v>
      </c>
      <c r="C186" t="s">
        <v>6963</v>
      </c>
      <c r="D186" t="s">
        <v>6964</v>
      </c>
      <c r="E186" t="s">
        <v>6961</v>
      </c>
      <c r="F186" t="s">
        <v>4174</v>
      </c>
      <c r="G186" t="s">
        <v>2259</v>
      </c>
      <c r="H186" t="s">
        <v>6965</v>
      </c>
      <c r="I186" t="s">
        <v>6966</v>
      </c>
      <c r="J186" t="s">
        <v>1775</v>
      </c>
      <c r="K186" t="str" cm="1">
        <f t="array" ref="K18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6" t="str">
        <f>_xlfn.TEXTBEFORE(Punjabi_song[[#This Row],[Title]],{":","(","-","#","|"})</f>
        <v xml:space="preserve">RABBA VE </v>
      </c>
      <c r="M186" t="str">
        <f>_xlfn.TEXTBEFORE(_xlfn.TEXTAFTER(Punjabi_song[[#This Row],[description]],{"Singer:","Artist:","Singer &amp; Lyrics:","Singer/Lyrics:","Singer","Singer :","Singer :-"}),CHAR(10))</f>
        <v xml:space="preserve"> Jyoti Nooran</v>
      </c>
      <c r="N186" t="str" cm="1">
        <f t="array" ref="N18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Happy Raikoti</v>
      </c>
      <c r="O186" t="e">
        <f>_xlfn.TEXTBEFORE(_xlfn.TEXTAFTER(Punjabi_song[[#This Row],[description]],"Composer:"),CHAR(10))</f>
        <v>#N/A</v>
      </c>
      <c r="P186" t="e">
        <f>_xlfn.TEXTBEFORE(_xlfn.TEXTAFTER(Punjabi_song[[#This Row],[description]],CHAR(10)&amp;"Music :"),CHAR(10))</f>
        <v>#N/A</v>
      </c>
      <c r="Q186" t="e">
        <f>_xlfn.TEXTBEFORE(_xlfn.TEXTAFTER(Punjabi_song[[#This Row],[description]],CHAR(10)&amp;"Video:"),CHAR(10))</f>
        <v>#N/A</v>
      </c>
      <c r="R186" s="1" t="str">
        <f>HYPERLINK(_xlfn.TEXTBEFORE(_xlfn.TEXTAFTER(Punjabi_song[[#This Row],[description]],"YT Music:"),CHAR(10)))</f>
        <v xml:space="preserve">  https://www.youtube.com/watch?v=XrvKAQiu114&amp;t=0s</v>
      </c>
      <c r="S186" s="1" t="str">
        <f>HYPERLINK(_xlfn.TEXTBEFORE(_xlfn.TEXTAFTER(Punjabi_song[[#This Row],[description]],"Spotify:"),CHAR(10)))</f>
        <v xml:space="preserve"> https://open.spotify.com/album/0lxPTJ...</v>
      </c>
      <c r="T186" s="1" t="str">
        <f>HYPERLINK(_xlfn.TEXTBEFORE(_xlfn.TEXTAFTER(Punjabi_song[[#This Row],[description]],"Apple Music:"),CHAR(10)))</f>
        <v xml:space="preserve">  https://music.apple.com/in/album/rabba-ve-from-majhail-single/1794497698</v>
      </c>
      <c r="U186" s="1" t="str">
        <f>HYPERLINK(_xlfn.TEXTBEFORE(_xlfn.TEXTAFTER(Punjabi_song[[#This Row],[description]],"Jio Saavn:"),CHAR(10)))</f>
        <v xml:space="preserve"> https://www.jiosaavn.com/album/rabba-...</v>
      </c>
      <c r="V186" s="1" t="e">
        <f>HYPERLINK(_xlfn.TEXTBEFORE(_xlfn.TEXTAFTER(Punjabi_song[[#This Row],[description]],"Instagram Reel:"),CHAR(10)))</f>
        <v>#N/A</v>
      </c>
    </row>
    <row r="187" spans="1:22" x14ac:dyDescent="0.3">
      <c r="A187" t="s">
        <v>6006</v>
      </c>
      <c r="B187" t="s">
        <v>6968</v>
      </c>
      <c r="C187" t="s">
        <v>6969</v>
      </c>
      <c r="D187" t="s">
        <v>6970</v>
      </c>
      <c r="E187" t="s">
        <v>6967</v>
      </c>
      <c r="F187" t="s">
        <v>4174</v>
      </c>
      <c r="G187" t="s">
        <v>530</v>
      </c>
      <c r="H187" t="s">
        <v>6971</v>
      </c>
      <c r="I187" t="s">
        <v>6972</v>
      </c>
      <c r="J187" t="s">
        <v>6973</v>
      </c>
      <c r="K187" t="str" cm="1">
        <f t="array" ref="K18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7" t="str">
        <f>_xlfn.TEXTBEFORE(Punjabi_song[[#This Row],[Title]],{":","(","-","#","|"})</f>
        <v xml:space="preserve">MAJHAIL ANTHEM </v>
      </c>
      <c r="M187" t="str">
        <f>_xlfn.TEXTBEFORE(_xlfn.TEXTAFTER(Punjabi_song[[#This Row],[description]],{"Singer:","Artist:","Singer &amp; Lyrics:","Singer/Lyrics:","Singer","Singer :","Singer :-"}),CHAR(10))</f>
        <v xml:space="preserve"> Karan Randhawa</v>
      </c>
      <c r="N187" t="str" cm="1">
        <f t="array" ref="N18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Onkar Malhi</v>
      </c>
      <c r="O187" t="e">
        <f>_xlfn.TEXTBEFORE(_xlfn.TEXTAFTER(Punjabi_song[[#This Row],[description]],"Composer:"),CHAR(10))</f>
        <v>#N/A</v>
      </c>
      <c r="P187" t="e">
        <f>_xlfn.TEXTBEFORE(_xlfn.TEXTAFTER(Punjabi_song[[#This Row],[description]],CHAR(10)&amp;"Music :"),CHAR(10))</f>
        <v>#N/A</v>
      </c>
      <c r="Q187" t="e">
        <f>_xlfn.TEXTBEFORE(_xlfn.TEXTAFTER(Punjabi_song[[#This Row],[description]],CHAR(10)&amp;"Video:"),CHAR(10))</f>
        <v>#N/A</v>
      </c>
      <c r="R187" s="1" t="str">
        <f>HYPERLINK(_xlfn.TEXTBEFORE(_xlfn.TEXTAFTER(Punjabi_song[[#This Row],[description]],"YT Music:"),CHAR(10)))</f>
        <v xml:space="preserve"> https://music.youtube.com/watch?v=Tif7B9ErrhI</v>
      </c>
      <c r="S187" s="1" t="str">
        <f>HYPERLINK(_xlfn.TEXTBEFORE(_xlfn.TEXTAFTER(Punjabi_song[[#This Row],[description]],"Spotify:"),CHAR(10)))</f>
        <v xml:space="preserve"> https://open.spotify.com/album/1V4cW9gOVgxXBqhAVTUOiF</v>
      </c>
      <c r="T187" s="1" t="str">
        <f>HYPERLINK(_xlfn.TEXTBEFORE(_xlfn.TEXTAFTER(Punjabi_song[[#This Row],[description]],"Apple Music:"),CHAR(10)))</f>
        <v xml:space="preserve"> https://music.apple.com/in/album/majhail-anthem-from-majhail-single/1791544962</v>
      </c>
      <c r="U187" s="1" t="e">
        <f>HYPERLINK(_xlfn.TEXTBEFORE(_xlfn.TEXTAFTER(Punjabi_song[[#This Row],[description]],"Jio Saavn:"),CHAR(10)))</f>
        <v>#N/A</v>
      </c>
      <c r="V187" s="1" t="e">
        <f>HYPERLINK(_xlfn.TEXTBEFORE(_xlfn.TEXTAFTER(Punjabi_song[[#This Row],[description]],"Instagram Reel:"),CHAR(10)))</f>
        <v>#N/A</v>
      </c>
    </row>
    <row r="188" spans="1:22" x14ac:dyDescent="0.3">
      <c r="A188" t="s">
        <v>6006</v>
      </c>
      <c r="B188" t="s">
        <v>6975</v>
      </c>
      <c r="C188" t="s">
        <v>6976</v>
      </c>
      <c r="D188" t="s">
        <v>6977</v>
      </c>
      <c r="E188" t="s">
        <v>6974</v>
      </c>
      <c r="F188" t="s">
        <v>4174</v>
      </c>
      <c r="G188" t="s">
        <v>6978</v>
      </c>
      <c r="H188" t="s">
        <v>6979</v>
      </c>
      <c r="I188" t="s">
        <v>6980</v>
      </c>
      <c r="J188" t="s">
        <v>6032</v>
      </c>
      <c r="K188" t="str" cm="1">
        <f t="array" ref="K18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8" t="str">
        <f>_xlfn.TEXTBEFORE(Punjabi_song[[#This Row],[Title]],{":","(","-","#","|"})</f>
        <v xml:space="preserve">GALLAN HUNDIYAN </v>
      </c>
      <c r="M188" t="str">
        <f>_xlfn.TEXTBEFORE(_xlfn.TEXTAFTER(Punjabi_song[[#This Row],[description]],{"Singer:","Artist:","Singer &amp; Lyrics:","Singer/Lyrics:","Singer","Singer :","Singer :-"}),CHAR(10))</f>
        <v xml:space="preserve"> Gulab Sidhu</v>
      </c>
      <c r="N188" t="str" cm="1">
        <f t="array" ref="N18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Happy Raikoti</v>
      </c>
      <c r="O188" t="e">
        <f>_xlfn.TEXTBEFORE(_xlfn.TEXTAFTER(Punjabi_song[[#This Row],[description]],"Composer:"),CHAR(10))</f>
        <v>#N/A</v>
      </c>
      <c r="P188" t="e">
        <f>_xlfn.TEXTBEFORE(_xlfn.TEXTAFTER(Punjabi_song[[#This Row],[description]],CHAR(10)&amp;"Music :"),CHAR(10))</f>
        <v>#N/A</v>
      </c>
      <c r="Q188" t="e">
        <f>_xlfn.TEXTBEFORE(_xlfn.TEXTAFTER(Punjabi_song[[#This Row],[description]],CHAR(10)&amp;"Video:"),CHAR(10))</f>
        <v>#N/A</v>
      </c>
      <c r="R188" s="1" t="str">
        <f>HYPERLINK(_xlfn.TEXTBEFORE(_xlfn.TEXTAFTER(Punjabi_song[[#This Row],[description]],"YT Music:"),CHAR(10)))</f>
        <v xml:space="preserve"> https://music.youtube.com/watch?v=PbY2RNU3Ii4</v>
      </c>
      <c r="S188" s="1" t="str">
        <f>HYPERLINK(_xlfn.TEXTBEFORE(_xlfn.TEXTAFTER(Punjabi_song[[#This Row],[description]],"Spotify:"),CHAR(10)))</f>
        <v xml:space="preserve"> https://open.spotify.com/album/4eXHXXfO93us9UtOjbtpo1</v>
      </c>
      <c r="T188" s="1" t="str">
        <f>HYPERLINK(_xlfn.TEXTBEFORE(_xlfn.TEXTAFTER(Punjabi_song[[#This Row],[description]],"Apple Music:"),CHAR(10)))</f>
        <v xml:space="preserve"> https://music.apple.com/in/album/gallan-hundiyan-from-majhail/1791545603?i=1791545604</v>
      </c>
      <c r="U188" s="1" t="str">
        <f>HYPERLINK(_xlfn.TEXTBEFORE(_xlfn.TEXTAFTER(Punjabi_song[[#This Row],[description]],"Jio Saavn:"),CHAR(10)))</f>
        <v xml:space="preserve"> https://www.jiosaavn.com/album/gallan-hundiyan-from-majhail/Fi-gmR9li78_</v>
      </c>
      <c r="V188" s="1" t="e">
        <f>HYPERLINK(_xlfn.TEXTBEFORE(_xlfn.TEXTAFTER(Punjabi_song[[#This Row],[description]],"Instagram Reel:"),CHAR(10)))</f>
        <v>#N/A</v>
      </c>
    </row>
    <row r="189" spans="1:22" x14ac:dyDescent="0.3">
      <c r="A189" t="s">
        <v>6006</v>
      </c>
      <c r="B189" t="s">
        <v>6982</v>
      </c>
      <c r="C189" t="s">
        <v>6983</v>
      </c>
      <c r="D189" t="s">
        <v>6984</v>
      </c>
      <c r="E189" t="s">
        <v>6981</v>
      </c>
      <c r="F189" t="s">
        <v>4174</v>
      </c>
      <c r="G189" t="s">
        <v>609</v>
      </c>
      <c r="H189" t="s">
        <v>6985</v>
      </c>
      <c r="I189" t="s">
        <v>6986</v>
      </c>
      <c r="J189" t="s">
        <v>873</v>
      </c>
      <c r="K189" t="str" cm="1">
        <f t="array" ref="K18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89" t="str">
        <f>_xlfn.TEXTBEFORE(Punjabi_song[[#This Row],[Title]],{":","(","-","#","|"})</f>
        <v xml:space="preserve">MAJHAIL Title Track </v>
      </c>
      <c r="M189" t="str">
        <f>_xlfn.TEXTBEFORE(_xlfn.TEXTAFTER(Punjabi_song[[#This Row],[description]],{"Singer:","Artist:","Singer &amp; Lyrics:","Singer/Lyrics:","Singer","Singer :","Singer :-","Singer/Composer/Lyrics:"}),CHAR(10))</f>
        <v xml:space="preserve"> Prem Dhillon</v>
      </c>
      <c r="N189" t="str" cm="1">
        <f t="array" ref="N18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Prem Dhillon</v>
      </c>
      <c r="O189" t="e">
        <f>_xlfn.TEXTBEFORE(_xlfn.TEXTAFTER(Punjabi_song[[#This Row],[description]],"Composer:"),CHAR(10))</f>
        <v>#N/A</v>
      </c>
      <c r="P189" t="e">
        <f>_xlfn.TEXTBEFORE(_xlfn.TEXTAFTER(Punjabi_song[[#This Row],[description]],CHAR(10)&amp;"Music :"),CHAR(10))</f>
        <v>#N/A</v>
      </c>
      <c r="Q189" t="e">
        <f>_xlfn.TEXTBEFORE(_xlfn.TEXTAFTER(Punjabi_song[[#This Row],[description]],CHAR(10)&amp;"Video:"),CHAR(10))</f>
        <v>#N/A</v>
      </c>
      <c r="R189" s="1" t="e">
        <f>HYPERLINK(_xlfn.TEXTBEFORE(_xlfn.TEXTAFTER(Punjabi_song[[#This Row],[description]],"YT Music:"),CHAR(10)))</f>
        <v>#N/A</v>
      </c>
      <c r="S189" s="1" t="str">
        <f>HYPERLINK(_xlfn.TEXTBEFORE(_xlfn.TEXTAFTER(Punjabi_song[[#This Row],[description]],"Spotify:"),CHAR(10)))</f>
        <v xml:space="preserve"> https://open.spotify.com/album/51nwNRYw6uBFk7n4GVanoB?si=zFng_FizQhSDYnlH_bQZSg</v>
      </c>
      <c r="T189" s="1" t="str">
        <f>HYPERLINK(_xlfn.TEXTBEFORE(_xlfn.TEXTAFTER(Punjabi_song[[#This Row],[description]],"Apple Music:"),CHAR(10)))</f>
        <v xml:space="preserve"> https://music.apple.com/us/album/majhail/1784984522?i=1784984575</v>
      </c>
      <c r="U189" s="1" t="e">
        <f>HYPERLINK(_xlfn.TEXTBEFORE(_xlfn.TEXTAFTER(Punjabi_song[[#This Row],[description]],"Jio Saavn:"),CHAR(10)))</f>
        <v>#N/A</v>
      </c>
      <c r="V189" s="1" t="e">
        <f>HYPERLINK(_xlfn.TEXTBEFORE(_xlfn.TEXTAFTER(Punjabi_song[[#This Row],[description]],"Instagram Reel:"),CHAR(10)))</f>
        <v>#N/A</v>
      </c>
    </row>
    <row r="190" spans="1:22" x14ac:dyDescent="0.3">
      <c r="A190" t="s">
        <v>6006</v>
      </c>
      <c r="B190" t="s">
        <v>6988</v>
      </c>
      <c r="C190" t="s">
        <v>6989</v>
      </c>
      <c r="D190" t="s">
        <v>6990</v>
      </c>
      <c r="E190" t="s">
        <v>6987</v>
      </c>
      <c r="F190" t="s">
        <v>4174</v>
      </c>
      <c r="G190" t="s">
        <v>6991</v>
      </c>
      <c r="H190" t="s">
        <v>6992</v>
      </c>
      <c r="I190" t="s">
        <v>6993</v>
      </c>
      <c r="J190" t="s">
        <v>5521</v>
      </c>
      <c r="K190" t="str" cm="1">
        <f t="array" ref="K19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90" t="str">
        <f>_xlfn.TEXTBEFORE(Punjabi_song[[#This Row],[Title]],{":","(","-","#","|"})</f>
        <v xml:space="preserve">SOHNEYA </v>
      </c>
      <c r="M190" t="str">
        <f>_xlfn.TEXTBEFORE(_xlfn.TEXTAFTER(Punjabi_song[[#This Row],[description]],{"Singer:","Artist:","Singer &amp; Lyrics:","Singer/Lyrics:","Singer","Singer :","Singer :-","Singer/Composer/Lyrics:"}),CHAR(10))</f>
        <v xml:space="preserve"> Sunidhi Chauhan &amp; Happy Raikoti</v>
      </c>
      <c r="N190" t="str" cm="1">
        <f t="array" ref="N19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Happy Raikoti</v>
      </c>
      <c r="O190" t="e">
        <f>_xlfn.TEXTBEFORE(_xlfn.TEXTAFTER(Punjabi_song[[#This Row],[description]],"Composer:"),CHAR(10))</f>
        <v>#N/A</v>
      </c>
      <c r="P190" t="e">
        <f>_xlfn.TEXTBEFORE(_xlfn.TEXTAFTER(Punjabi_song[[#This Row],[description]],CHAR(10)&amp;"Music :"),CHAR(10))</f>
        <v>#N/A</v>
      </c>
      <c r="Q190" t="e">
        <f>_xlfn.TEXTBEFORE(_xlfn.TEXTAFTER(Punjabi_song[[#This Row],[description]],CHAR(10)&amp;"Video:"),CHAR(10))</f>
        <v>#N/A</v>
      </c>
      <c r="R190" s="1" t="str">
        <f>HYPERLINK(_xlfn.TEXTBEFORE(_xlfn.TEXTAFTER(Punjabi_song[[#This Row],[description]],"YT Music:"),CHAR(10)))</f>
        <v xml:space="preserve"> https://music.youtube.com/watch?v=NueQXoptZ5c</v>
      </c>
      <c r="S190" s="1" t="str">
        <f>HYPERLINK(_xlfn.TEXTBEFORE(_xlfn.TEXTAFTER(Punjabi_song[[#This Row],[description]],"Spotify:"),CHAR(10)))</f>
        <v xml:space="preserve"> https://open.spotify.com/album/09v1W0BjLuypgUrdm7tHbv</v>
      </c>
      <c r="T190" s="1" t="str">
        <f>HYPERLINK(_xlfn.TEXTBEFORE(_xlfn.TEXTAFTER(Punjabi_song[[#This Row],[description]],"Apple Music:"),CHAR(10)))</f>
        <v xml:space="preserve"> https://music.apple.com/in/album/sohneya-from-majhail/1790856214?i=1790856215</v>
      </c>
      <c r="U190" s="1" t="str">
        <f>HYPERLINK(_xlfn.TEXTBEFORE(_xlfn.TEXTAFTER(Punjabi_song[[#This Row],[description]],"Jio Saavn:"),CHAR(10)))</f>
        <v xml:space="preserve"> https://www.jiosaavn.com/song/sohneya-from-majhail-from-majhail/QwMyVwBVZ3U</v>
      </c>
      <c r="V190" s="1" t="e">
        <f>HYPERLINK(_xlfn.TEXTBEFORE(_xlfn.TEXTAFTER(Punjabi_song[[#This Row],[description]],"Instagram Reel:"),CHAR(10)))</f>
        <v>#N/A</v>
      </c>
    </row>
    <row r="191" spans="1:22" x14ac:dyDescent="0.3">
      <c r="A191" t="s">
        <v>6006</v>
      </c>
      <c r="B191" t="s">
        <v>6995</v>
      </c>
      <c r="C191" t="s">
        <v>6996</v>
      </c>
      <c r="D191" t="s">
        <v>6997</v>
      </c>
      <c r="E191" t="s">
        <v>6994</v>
      </c>
      <c r="F191" t="s">
        <v>4174</v>
      </c>
      <c r="G191" t="s">
        <v>353</v>
      </c>
      <c r="H191" t="s">
        <v>6998</v>
      </c>
      <c r="I191" t="s">
        <v>4757</v>
      </c>
      <c r="J191" t="s">
        <v>6591</v>
      </c>
      <c r="K191" t="str" cm="1">
        <f t="array" ref="K19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91" t="str">
        <f>_xlfn.TEXTBEFORE(Punjabi_song[[#This Row],[Title]],{":","(","-","#","|"})</f>
        <v xml:space="preserve">PYAR VYAR </v>
      </c>
      <c r="M191" t="str">
        <f>_xlfn.TEXTBEFORE(_xlfn.TEXTAFTER(Punjabi_song[[#This Row],[description]],{"Singer:","Artist:","Singer &amp; Lyrics:","Singer/Lyrics:","Singer","Singer :","Singer :-","Singer/Composer/Lyrics:"}),CHAR(10))</f>
        <v xml:space="preserve"> Karan Randhawa</v>
      </c>
      <c r="N191" t="str" cm="1">
        <f t="array" ref="N19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Happy Raikoti</v>
      </c>
      <c r="O191" t="e">
        <f>_xlfn.TEXTBEFORE(_xlfn.TEXTAFTER(Punjabi_song[[#This Row],[description]],"Composer:"),CHAR(10))</f>
        <v>#N/A</v>
      </c>
      <c r="P191" t="e">
        <f>_xlfn.TEXTBEFORE(_xlfn.TEXTAFTER(Punjabi_song[[#This Row],[description]],CHAR(10)&amp;"Music :"),CHAR(10))</f>
        <v>#N/A</v>
      </c>
      <c r="Q191" t="e">
        <f>_xlfn.TEXTBEFORE(_xlfn.TEXTAFTER(Punjabi_song[[#This Row],[description]],CHAR(10)&amp;"Video:"),CHAR(10))</f>
        <v>#N/A</v>
      </c>
      <c r="R191" s="1" t="str">
        <f>HYPERLINK(_xlfn.TEXTBEFORE(_xlfn.TEXTAFTER(Punjabi_song[[#This Row],[description]],"YT Music:"),CHAR(10)))</f>
        <v xml:space="preserve"> https://music.youtube.com/watch?v=5x3teC2qQMU</v>
      </c>
      <c r="S191" s="1" t="str">
        <f>HYPERLINK(_xlfn.TEXTBEFORE(_xlfn.TEXTAFTER(Punjabi_song[[#This Row],[description]],"Spotify:"),CHAR(10)))</f>
        <v xml:space="preserve"> https://open.spotify.com/album/6bL2Byg65HROlOcNDAP1yD</v>
      </c>
      <c r="T191" s="1" t="str">
        <f>HYPERLINK(_xlfn.TEXTBEFORE(_xlfn.TEXTAFTER(Punjabi_song[[#This Row],[description]],"Apple Music:"),CHAR(10)))</f>
        <v xml:space="preserve"> https://music.apple.com/in/album/pyar-vyar-from-majhail-single/1793152316</v>
      </c>
      <c r="U191" s="1" t="str">
        <f>HYPERLINK(_xlfn.TEXTBEFORE(_xlfn.TEXTAFTER(Punjabi_song[[#This Row],[description]],"Jio Saavn:"),CHAR(10)))</f>
        <v xml:space="preserve"> https://www.jiosaavn.com/song/pyar-vyar-from-majhail-from-majhail/QB8yViVaQwY</v>
      </c>
      <c r="V191" s="1" t="e">
        <f>HYPERLINK(_xlfn.TEXTBEFORE(_xlfn.TEXTAFTER(Punjabi_song[[#This Row],[description]],"Instagram Reel:"),CHAR(10)))</f>
        <v>#N/A</v>
      </c>
    </row>
    <row r="192" spans="1:22" x14ac:dyDescent="0.3">
      <c r="A192" t="s">
        <v>6006</v>
      </c>
      <c r="B192" t="s">
        <v>7000</v>
      </c>
      <c r="C192" t="s">
        <v>7001</v>
      </c>
      <c r="D192" t="s">
        <v>7002</v>
      </c>
      <c r="E192" t="s">
        <v>6999</v>
      </c>
      <c r="F192" t="s">
        <v>4174</v>
      </c>
      <c r="G192" t="s">
        <v>113</v>
      </c>
      <c r="H192" t="s">
        <v>7003</v>
      </c>
      <c r="I192" t="s">
        <v>7004</v>
      </c>
      <c r="J192" t="s">
        <v>671</v>
      </c>
      <c r="K192" t="str" cm="1">
        <f t="array" ref="K19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192" t="str">
        <f>_xlfn.TEXTBEFORE(Punjabi_song[[#This Row],[Title]],{":","(","-","#","|"})</f>
        <v xml:space="preserve">HADD TODTA </v>
      </c>
      <c r="M192" t="str">
        <f>_xlfn.TEXTBEFORE(_xlfn.TEXTAFTER(Punjabi_song[[#This Row],[description]],{"Singer:","Artist:","Singer &amp; Lyrics:","Singer/Lyrics:","Singer","Singer :","Singer :-","Singer/Composer/Lyrics:"}),CHAR(10))</f>
        <v xml:space="preserve"> Amrit Maan, Deep Jandu</v>
      </c>
      <c r="N192" t="str" cm="1">
        <f t="array" ref="N19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Amrit Maan</v>
      </c>
      <c r="O192" t="e">
        <f>_xlfn.TEXTBEFORE(_xlfn.TEXTAFTER(Punjabi_song[[#This Row],[description]],"Composer:"),CHAR(10))</f>
        <v>#N/A</v>
      </c>
      <c r="P192" t="e">
        <f>_xlfn.TEXTBEFORE(_xlfn.TEXTAFTER(Punjabi_song[[#This Row],[description]],CHAR(10)&amp;"Music :"),CHAR(10))</f>
        <v>#N/A</v>
      </c>
      <c r="Q192" t="e">
        <f>_xlfn.TEXTBEFORE(_xlfn.TEXTAFTER(Punjabi_song[[#This Row],[description]],CHAR(10)&amp;"Video:"),CHAR(10))</f>
        <v>#N/A</v>
      </c>
      <c r="R192" s="1" t="e">
        <f>HYPERLINK(_xlfn.TEXTBEFORE(_xlfn.TEXTAFTER(Punjabi_song[[#This Row],[description]],"YT Music:"),CHAR(10)))</f>
        <v>#N/A</v>
      </c>
      <c r="S192" s="1" t="str">
        <f>HYPERLINK(_xlfn.TEXTBEFORE(_xlfn.TEXTAFTER(Punjabi_song[[#This Row],[description]],"Spotify:"),CHAR(10)))</f>
        <v xml:space="preserve"> https://open.spotify.com/album/76TqXlblGWmMvVNLJtNw0I?si=QafkIbXYQxCegk7LePT86Q</v>
      </c>
      <c r="T192" s="1" t="str">
        <f>HYPERLINK(_xlfn.TEXTBEFORE(_xlfn.TEXTAFTER(Punjabi_song[[#This Row],[description]],"Apple Music:"),CHAR(10)))</f>
        <v xml:space="preserve"> https://music.apple.com/us/album/hadd-todta-from-majhail-single/1789307095</v>
      </c>
      <c r="U192" s="1" t="e">
        <f>HYPERLINK(_xlfn.TEXTBEFORE(_xlfn.TEXTAFTER(Punjabi_song[[#This Row],[description]],"Jio Saavn:"),CHAR(10)))</f>
        <v>#N/A</v>
      </c>
      <c r="V192" s="1" t="e">
        <f>HYPERLINK(_xlfn.TEXTBEFORE(_xlfn.TEXTAFTER(Punjabi_song[[#This Row],[description]],"Instagram Reel:"),CHAR(10)))</f>
        <v>#N/A</v>
      </c>
    </row>
    <row r="193" spans="1:22" x14ac:dyDescent="0.3">
      <c r="A193" t="s">
        <v>6006</v>
      </c>
      <c r="B193" t="s">
        <v>7006</v>
      </c>
      <c r="C193" t="s">
        <v>793</v>
      </c>
      <c r="D193" t="s">
        <v>7007</v>
      </c>
      <c r="E193" t="s">
        <v>7005</v>
      </c>
      <c r="F193" t="s">
        <v>4174</v>
      </c>
      <c r="G193" t="s">
        <v>538</v>
      </c>
      <c r="H193" t="s">
        <v>7008</v>
      </c>
      <c r="I193" t="s">
        <v>6320</v>
      </c>
      <c r="J193" t="s">
        <v>6085</v>
      </c>
      <c r="K193" t="str" cm="1">
        <f t="array" ref="K19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3" t="str">
        <f>_xlfn.TEXTBEFORE(Punjabi_song[[#This Row],[Title]],{":","(","-","#","|"})</f>
        <v>Johnnie Walker</v>
      </c>
      <c r="M193" t="str">
        <f>_xlfn.TEXTBEFORE(_xlfn.TEXTAFTER(Punjabi_song[[#This Row],[description]],{"Singer:","Artist:","Singer &amp; Lyrics:","Singer/Lyrics:","Singer","Singer :","Singer :-","Singer/Composer/Lyrics:"}),CHAR(10))</f>
        <v xml:space="preserve"> Priya</v>
      </c>
      <c r="N193" t="str" cm="1">
        <f t="array" ref="N19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3" t="str">
        <f>_xlfn.TEXTBEFORE(_xlfn.TEXTAFTER(Punjabi_song[[#This Row],[description]],"Composer:"),CHAR(10))</f>
        <v xml:space="preserve"> Bunny Johal</v>
      </c>
      <c r="P193" t="e">
        <f>_xlfn.TEXTBEFORE(_xlfn.TEXTAFTER(Punjabi_song[[#This Row],[description]],CHAR(10)&amp;"Music :"),CHAR(10))</f>
        <v>#N/A</v>
      </c>
      <c r="Q193" t="e">
        <f>_xlfn.TEXTBEFORE(_xlfn.TEXTAFTER(Punjabi_song[[#This Row],[description]],CHAR(10)&amp;"Video:"),CHAR(10))</f>
        <v>#N/A</v>
      </c>
      <c r="R193" s="1" t="str">
        <f>HYPERLINK(_xlfn.TEXTBEFORE(_xlfn.TEXTAFTER(Punjabi_song[[#This Row],[description]],"YT Music:"),CHAR(10)))</f>
        <v xml:space="preserve"> https://music.youtube.com/playlist?list=OLAK5uy_mWlM4hcOrPe7wOKoitu4qOppSDu3pp0tc</v>
      </c>
      <c r="S193" s="1" t="str">
        <f>HYPERLINK(_xlfn.TEXTBEFORE(_xlfn.TEXTAFTER(Punjabi_song[[#This Row],[description]],"Spotify:"),CHAR(10)))</f>
        <v xml:space="preserve"> https://open.spotify.com/album/2u13scMhPhD0LvK1ZZFXhH</v>
      </c>
      <c r="T193" s="1" t="str">
        <f>HYPERLINK(_xlfn.TEXTBEFORE(_xlfn.TEXTAFTER(Punjabi_song[[#This Row],[description]],"Apple Music:"),CHAR(10)))</f>
        <v xml:space="preserve"> https://music.apple.com/in/album/flowers/1771689154</v>
      </c>
      <c r="U193" s="1" t="str">
        <f>HYPERLINK(_xlfn.TEXTBEFORE(_xlfn.TEXTAFTER(Punjabi_song[[#This Row],[description]],"Jio Saavn:"),CHAR(10)))</f>
        <v xml:space="preserve"> https://www.jiosaavn.com/album/flowers/pzWi8AzRw2M_</v>
      </c>
      <c r="V193" s="1" t="e">
        <f>HYPERLINK(_xlfn.TEXTBEFORE(_xlfn.TEXTAFTER(Punjabi_song[[#This Row],[description]],"Instagram Reel:"),CHAR(10)))</f>
        <v>#N/A</v>
      </c>
    </row>
    <row r="194" spans="1:22" x14ac:dyDescent="0.3">
      <c r="A194" t="s">
        <v>6006</v>
      </c>
      <c r="B194" t="s">
        <v>7010</v>
      </c>
      <c r="C194" t="s">
        <v>793</v>
      </c>
      <c r="D194" t="s">
        <v>7011</v>
      </c>
      <c r="E194" t="s">
        <v>7009</v>
      </c>
      <c r="F194" t="s">
        <v>4174</v>
      </c>
      <c r="G194" t="s">
        <v>161</v>
      </c>
      <c r="H194" t="s">
        <v>7012</v>
      </c>
      <c r="I194" t="s">
        <v>7013</v>
      </c>
      <c r="J194" t="s">
        <v>873</v>
      </c>
      <c r="K194" t="str" cm="1">
        <f t="array" ref="K19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4" t="str">
        <f>_xlfn.TEXTBEFORE(Punjabi_song[[#This Row],[Title]],{":","(","-","#","|"})</f>
        <v>Naah</v>
      </c>
      <c r="M194" t="str">
        <f>_xlfn.TEXTBEFORE(_xlfn.TEXTAFTER(Punjabi_song[[#This Row],[description]],{"Singer:","Artist:","Singer &amp; Lyrics:","Singer/Lyrics:","Singer","Singer :","Singer :-","Singer/Composer/Lyrics:"}),CHAR(10))</f>
        <v xml:space="preserve"> Priya</v>
      </c>
      <c r="N194" t="str" cm="1">
        <f t="array" ref="N19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4" t="str">
        <f>_xlfn.TEXTBEFORE(_xlfn.TEXTAFTER(Punjabi_song[[#This Row],[description]],"Composer:"),CHAR(10))</f>
        <v xml:space="preserve"> Bunny Johal</v>
      </c>
      <c r="P194" t="e">
        <f>_xlfn.TEXTBEFORE(_xlfn.TEXTAFTER(Punjabi_song[[#This Row],[description]],CHAR(10)&amp;"Music :"),CHAR(10))</f>
        <v>#N/A</v>
      </c>
      <c r="Q194" t="e">
        <f>_xlfn.TEXTBEFORE(_xlfn.TEXTAFTER(Punjabi_song[[#This Row],[description]],CHAR(10)&amp;"Video:"),CHAR(10))</f>
        <v>#N/A</v>
      </c>
      <c r="R194" s="1" t="str">
        <f>HYPERLINK(_xlfn.TEXTBEFORE(_xlfn.TEXTAFTER(Punjabi_song[[#This Row],[description]],"YT Music:"),CHAR(10)))</f>
        <v xml:space="preserve"> https://music.youtube.com/playlist?list=OLAK5uy_mWlM4hcOrPe7wOKoitu4qOppSDu3pp0tc</v>
      </c>
      <c r="S194" s="1" t="str">
        <f>HYPERLINK(_xlfn.TEXTBEFORE(_xlfn.TEXTAFTER(Punjabi_song[[#This Row],[description]],"Spotify:"),CHAR(10)))</f>
        <v xml:space="preserve"> https://open.spotify.com/album/2u13scMhPhD0LvK1ZZFXhH</v>
      </c>
      <c r="T194" s="1" t="str">
        <f>HYPERLINK(_xlfn.TEXTBEFORE(_xlfn.TEXTAFTER(Punjabi_song[[#This Row],[description]],"Apple Music:"),CHAR(10)))</f>
        <v xml:space="preserve"> https://music.apple.com/in/album/flowers/1771689154</v>
      </c>
      <c r="U194" s="1" t="str">
        <f>HYPERLINK(_xlfn.TEXTBEFORE(_xlfn.TEXTAFTER(Punjabi_song[[#This Row],[description]],"Jio Saavn:"),CHAR(10)))</f>
        <v xml:space="preserve"> https://www.jiosaavn.com/album/flowers/pzWi8AzRw2M_</v>
      </c>
      <c r="V194" s="1" t="e">
        <f>HYPERLINK(_xlfn.TEXTBEFORE(_xlfn.TEXTAFTER(Punjabi_song[[#This Row],[description]],"Instagram Reel:"),CHAR(10)))</f>
        <v>#N/A</v>
      </c>
    </row>
    <row r="195" spans="1:22" x14ac:dyDescent="0.3">
      <c r="A195" t="s">
        <v>6006</v>
      </c>
      <c r="B195" t="s">
        <v>7015</v>
      </c>
      <c r="C195" t="s">
        <v>7016</v>
      </c>
      <c r="D195" t="s">
        <v>7017</v>
      </c>
      <c r="E195" t="s">
        <v>7014</v>
      </c>
      <c r="F195" t="s">
        <v>4174</v>
      </c>
      <c r="G195" t="s">
        <v>1392</v>
      </c>
      <c r="H195" t="s">
        <v>7018</v>
      </c>
      <c r="I195" t="s">
        <v>92</v>
      </c>
      <c r="J195" t="s">
        <v>6013</v>
      </c>
      <c r="K195" t="str" cm="1">
        <f t="array" ref="K19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5" t="str">
        <f>_xlfn.TEXTBEFORE(Punjabi_song[[#This Row],[Title]],{":","(","-","#","|"})</f>
        <v>Nakhro</v>
      </c>
      <c r="M195" t="str">
        <f>_xlfn.TEXTBEFORE(_xlfn.TEXTAFTER(Punjabi_song[[#This Row],[description]],{"Singer:","Artist:","Singer &amp; Lyrics:","Singer/Lyrics:","Singer","Singer :","Singer :-","Singer/Composer/Lyrics:"}),CHAR(10))</f>
        <v xml:space="preserve"> Priya</v>
      </c>
      <c r="N195" t="str" cm="1">
        <f t="array" ref="N19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5" t="str">
        <f>_xlfn.TEXTBEFORE(_xlfn.TEXTAFTER(Punjabi_song[[#This Row],[description]],"Composer:"),CHAR(10))</f>
        <v xml:space="preserve"> Bunny Johal</v>
      </c>
      <c r="P195" t="e">
        <f>_xlfn.TEXTBEFORE(_xlfn.TEXTAFTER(Punjabi_song[[#This Row],[description]],CHAR(10)&amp;"Music :"),CHAR(10))</f>
        <v>#N/A</v>
      </c>
      <c r="Q195" t="e">
        <f>_xlfn.TEXTBEFORE(_xlfn.TEXTAFTER(Punjabi_song[[#This Row],[description]],CHAR(10)&amp;"Video:"),CHAR(10))</f>
        <v>#N/A</v>
      </c>
      <c r="R195" s="1" t="str">
        <f>HYPERLINK(_xlfn.TEXTBEFORE(_xlfn.TEXTAFTER(Punjabi_song[[#This Row],[description]],"YT Music:"),CHAR(10)))</f>
        <v xml:space="preserve"> https://music.youtube.com/playlist?list=OLAK5uy_mWlM4hcOrPe7wOKoitu4qOppSDu3pp0tc</v>
      </c>
      <c r="S195" s="1" t="str">
        <f>HYPERLINK(_xlfn.TEXTBEFORE(_xlfn.TEXTAFTER(Punjabi_song[[#This Row],[description]],"Spotify:"),CHAR(10)))</f>
        <v xml:space="preserve"> https://open.spotify.com/album/2u13scMhPhD0LvK1ZZFXhH</v>
      </c>
      <c r="T195" s="1" t="str">
        <f>HYPERLINK(_xlfn.TEXTBEFORE(_xlfn.TEXTAFTER(Punjabi_song[[#This Row],[description]],"Apple Music:"),CHAR(10)))</f>
        <v xml:space="preserve"> https://music.apple.com/in/album/flowers/1771689154</v>
      </c>
      <c r="U195" s="1" t="str">
        <f>HYPERLINK(_xlfn.TEXTBEFORE(_xlfn.TEXTAFTER(Punjabi_song[[#This Row],[description]],"Jio Saavn:"),CHAR(10)))</f>
        <v xml:space="preserve"> https://www.jiosaavn.com/album/flowers/pzWi8AzRw2M_</v>
      </c>
      <c r="V195" s="1" t="e">
        <f>HYPERLINK(_xlfn.TEXTBEFORE(_xlfn.TEXTAFTER(Punjabi_song[[#This Row],[description]],"Instagram Reel:"),CHAR(10)))</f>
        <v>#N/A</v>
      </c>
    </row>
    <row r="196" spans="1:22" x14ac:dyDescent="0.3">
      <c r="A196" t="s">
        <v>6006</v>
      </c>
      <c r="B196" t="s">
        <v>7020</v>
      </c>
      <c r="C196" t="s">
        <v>793</v>
      </c>
      <c r="D196" t="s">
        <v>7021</v>
      </c>
      <c r="E196" t="s">
        <v>7019</v>
      </c>
      <c r="F196" t="s">
        <v>4174</v>
      </c>
      <c r="G196" t="s">
        <v>353</v>
      </c>
      <c r="H196" t="s">
        <v>7022</v>
      </c>
      <c r="I196" t="s">
        <v>7023</v>
      </c>
      <c r="J196" t="s">
        <v>7024</v>
      </c>
      <c r="K196" t="str" cm="1">
        <f t="array" ref="K19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6" t="str">
        <f>_xlfn.TEXTBEFORE(Punjabi_song[[#This Row],[Title]],{":","(","-","#","|"})</f>
        <v>Baapu</v>
      </c>
      <c r="M196" t="str">
        <f>_xlfn.TEXTBEFORE(_xlfn.TEXTAFTER(Punjabi_song[[#This Row],[description]],{"Singer:","Artist:","Singer &amp; Lyrics:","Singer/Lyrics:","Singer","Singer :","Singer :-","Singer/Composer/Lyrics:"}),CHAR(10))</f>
        <v xml:space="preserve"> Priya</v>
      </c>
      <c r="N196" t="str" cm="1">
        <f t="array" ref="N19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6" t="str">
        <f>_xlfn.TEXTBEFORE(_xlfn.TEXTAFTER(Punjabi_song[[#This Row],[description]],"Composer:"),CHAR(10))</f>
        <v xml:space="preserve"> Bunny Johal</v>
      </c>
      <c r="P196" t="e">
        <f>_xlfn.TEXTBEFORE(_xlfn.TEXTAFTER(Punjabi_song[[#This Row],[description]],CHAR(10)&amp;"Music :"),CHAR(10))</f>
        <v>#N/A</v>
      </c>
      <c r="Q196" t="e">
        <f>_xlfn.TEXTBEFORE(_xlfn.TEXTAFTER(Punjabi_song[[#This Row],[description]],CHAR(10)&amp;"Video:"),CHAR(10))</f>
        <v>#N/A</v>
      </c>
      <c r="R196" s="1" t="str">
        <f>HYPERLINK(_xlfn.TEXTBEFORE(_xlfn.TEXTAFTER(Punjabi_song[[#This Row],[description]],"YT Music:"),CHAR(10)))</f>
        <v xml:space="preserve"> https://music.youtube.com/playlist?list=OLAK5uy_mWlM4hcOrPe7wOKoitu4qOppSDu3pp0tc</v>
      </c>
      <c r="S196" s="1" t="str">
        <f>HYPERLINK(_xlfn.TEXTBEFORE(_xlfn.TEXTAFTER(Punjabi_song[[#This Row],[description]],"Spotify:"),CHAR(10)))</f>
        <v xml:space="preserve"> https://open.spotify.com/album/2u13scMhPhD0LvK1ZZFXhH</v>
      </c>
      <c r="T196" s="1" t="str">
        <f>HYPERLINK(_xlfn.TEXTBEFORE(_xlfn.TEXTAFTER(Punjabi_song[[#This Row],[description]],"Apple Music:"),CHAR(10)))</f>
        <v xml:space="preserve"> https://music.apple.com/in/album/flowers/1771689154</v>
      </c>
      <c r="U196" s="1" t="str">
        <f>HYPERLINK(_xlfn.TEXTBEFORE(_xlfn.TEXTAFTER(Punjabi_song[[#This Row],[description]],"Jio Saavn:"),CHAR(10)))</f>
        <v xml:space="preserve"> https://www.jiosaavn.com/album/flowers/pzWi8AzRw2M_</v>
      </c>
      <c r="V196" s="1" t="e">
        <f>HYPERLINK(_xlfn.TEXTBEFORE(_xlfn.TEXTAFTER(Punjabi_song[[#This Row],[description]],"Instagram Reel:"),CHAR(10)))</f>
        <v>#N/A</v>
      </c>
    </row>
    <row r="197" spans="1:22" x14ac:dyDescent="0.3">
      <c r="A197" t="s">
        <v>6006</v>
      </c>
      <c r="B197" t="s">
        <v>7026</v>
      </c>
      <c r="C197" t="s">
        <v>7027</v>
      </c>
      <c r="D197" t="s">
        <v>7028</v>
      </c>
      <c r="E197" t="s">
        <v>7025</v>
      </c>
      <c r="F197" t="s">
        <v>4174</v>
      </c>
      <c r="G197" t="s">
        <v>900</v>
      </c>
      <c r="H197" t="s">
        <v>7029</v>
      </c>
      <c r="I197" t="s">
        <v>7030</v>
      </c>
      <c r="J197" t="s">
        <v>7031</v>
      </c>
      <c r="K197" t="str" cm="1">
        <f t="array" ref="K19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7" t="str">
        <f>_xlfn.TEXTBEFORE(Punjabi_song[[#This Row],[Title]],{":","(","-","#","|"})</f>
        <v>Ammiye</v>
      </c>
      <c r="M197" t="str">
        <f>_xlfn.TEXTBEFORE(_xlfn.TEXTAFTER(Punjabi_song[[#This Row],[description]],{"Singer:","Artist:","Singer &amp; Lyrics:","Singer/Lyrics:","Singer","Singer :","Singer :-","Singer/Composer/Lyrics:"}),CHAR(10))</f>
        <v xml:space="preserve"> Priya</v>
      </c>
      <c r="N197" t="str" cm="1">
        <f t="array" ref="N19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7" t="str">
        <f>_xlfn.TEXTBEFORE(_xlfn.TEXTAFTER(Punjabi_song[[#This Row],[description]],"Composer:"),CHAR(10))</f>
        <v xml:space="preserve"> Black Virus</v>
      </c>
      <c r="P197" t="e">
        <f>_xlfn.TEXTBEFORE(_xlfn.TEXTAFTER(Punjabi_song[[#This Row],[description]],CHAR(10)&amp;"Music :"),CHAR(10))</f>
        <v>#N/A</v>
      </c>
      <c r="Q197" t="e">
        <f>_xlfn.TEXTBEFORE(_xlfn.TEXTAFTER(Punjabi_song[[#This Row],[description]],CHAR(10)&amp;"Video:"),CHAR(10))</f>
        <v>#N/A</v>
      </c>
      <c r="R197" s="1" t="str">
        <f>HYPERLINK(_xlfn.TEXTBEFORE(_xlfn.TEXTAFTER(Punjabi_song[[#This Row],[description]],"YT Music:"),CHAR(10)))</f>
        <v xml:space="preserve"> https://music.youtube.com/playlist?list=OLAK5uy_mWlM4hcOrPe7wOKoitu4qOppSDu3pp0tc</v>
      </c>
      <c r="S197" s="1" t="str">
        <f>HYPERLINK(_xlfn.TEXTBEFORE(_xlfn.TEXTAFTER(Punjabi_song[[#This Row],[description]],"Spotify:"),CHAR(10)))</f>
        <v xml:space="preserve"> https://open.spotify.com/album/2u13scMhPhD0LvK1ZZFXhH</v>
      </c>
      <c r="T197" s="1" t="str">
        <f>HYPERLINK(_xlfn.TEXTBEFORE(_xlfn.TEXTAFTER(Punjabi_song[[#This Row],[description]],"Apple Music:"),CHAR(10)))</f>
        <v xml:space="preserve"> https://music.apple.com/in/album/flowers/1771689154</v>
      </c>
      <c r="U197" s="1" t="str">
        <f>HYPERLINK(_xlfn.TEXTBEFORE(_xlfn.TEXTAFTER(Punjabi_song[[#This Row],[description]],"Jio Saavn:"),CHAR(10)))</f>
        <v xml:space="preserve"> https://www.jiosaavn.com/album/flowers/pzWi8AzRw2M_</v>
      </c>
      <c r="V197" s="1" t="e">
        <f>HYPERLINK(_xlfn.TEXTBEFORE(_xlfn.TEXTAFTER(Punjabi_song[[#This Row],[description]],"Instagram Reel:"),CHAR(10)))</f>
        <v>#N/A</v>
      </c>
    </row>
    <row r="198" spans="1:22" x14ac:dyDescent="0.3">
      <c r="A198" t="s">
        <v>6006</v>
      </c>
      <c r="B198" t="s">
        <v>7033</v>
      </c>
      <c r="C198" t="s">
        <v>7034</v>
      </c>
      <c r="D198" t="s">
        <v>7035</v>
      </c>
      <c r="E198" t="s">
        <v>7032</v>
      </c>
      <c r="F198" t="s">
        <v>4174</v>
      </c>
      <c r="G198" t="s">
        <v>7036</v>
      </c>
      <c r="H198" t="s">
        <v>7037</v>
      </c>
      <c r="I198" t="s">
        <v>7038</v>
      </c>
      <c r="J198" t="s">
        <v>1795</v>
      </c>
      <c r="K198" t="str" cm="1">
        <f t="array" ref="K19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198" t="str">
        <f>_xlfn.TEXTBEFORE(Punjabi_song[[#This Row],[Title]],{":","(","-","#","|"})</f>
        <v>Flowers</v>
      </c>
      <c r="M198" t="str">
        <f>_xlfn.TEXTBEFORE(_xlfn.TEXTAFTER(Punjabi_song[[#This Row],[description]],{"Singer:","Artist:","Singer &amp; Lyrics:","Singer/Lyrics:","Singer","Singer :","Singer :-","Singer/Composer/Lyrics:"}),CHAR(10))</f>
        <v xml:space="preserve"> Priya</v>
      </c>
      <c r="N198" t="str" cm="1">
        <f t="array" ref="N19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Bunny Johal</v>
      </c>
      <c r="O198" t="str">
        <f>_xlfn.TEXTBEFORE(_xlfn.TEXTAFTER(Punjabi_song[[#This Row],[description]],"Composer:"),CHAR(10))</f>
        <v xml:space="preserve"> Bunny Johal</v>
      </c>
      <c r="P198" t="e">
        <f>_xlfn.TEXTBEFORE(_xlfn.TEXTAFTER(Punjabi_song[[#This Row],[description]],CHAR(10)&amp;"Music :"),CHAR(10))</f>
        <v>#N/A</v>
      </c>
      <c r="Q198" t="e">
        <f>_xlfn.TEXTBEFORE(_xlfn.TEXTAFTER(Punjabi_song[[#This Row],[description]],CHAR(10)&amp;"Video:"),CHAR(10))</f>
        <v>#N/A</v>
      </c>
      <c r="R198" s="1" t="str">
        <f>HYPERLINK(_xlfn.TEXTBEFORE(_xlfn.TEXTAFTER(Punjabi_song[[#This Row],[description]],"YT Music:"),CHAR(10)))</f>
        <v xml:space="preserve"> https://music.youtube.com/playlist?list=OLAK5uy_mWlM4hcOrPe7wOKoitu4qOppSDu3pp0tc</v>
      </c>
      <c r="S198" s="1" t="str">
        <f>HYPERLINK(_xlfn.TEXTBEFORE(_xlfn.TEXTAFTER(Punjabi_song[[#This Row],[description]],"Spotify:"),CHAR(10)))</f>
        <v xml:space="preserve"> https://open.spotify.com/album/2u13scMhPhD0LvK1ZZFXhH</v>
      </c>
      <c r="T198" s="1" t="str">
        <f>HYPERLINK(_xlfn.TEXTBEFORE(_xlfn.TEXTAFTER(Punjabi_song[[#This Row],[description]],"Apple Music:"),CHAR(10)))</f>
        <v xml:space="preserve"> https://music.apple.com/in/album/flowers/1771689154</v>
      </c>
      <c r="U198" s="1" t="str">
        <f>HYPERLINK(_xlfn.TEXTBEFORE(_xlfn.TEXTAFTER(Punjabi_song[[#This Row],[description]],"Jio Saavn:"),CHAR(10)))</f>
        <v xml:space="preserve"> https://www.jiosaavn.com/album/flowers/pzWi8AzRw2M_</v>
      </c>
      <c r="V198" s="1" t="e">
        <f>HYPERLINK(_xlfn.TEXTBEFORE(_xlfn.TEXTAFTER(Punjabi_song[[#This Row],[description]],"Instagram Reel:"),CHAR(10)))</f>
        <v>#N/A</v>
      </c>
    </row>
    <row r="199" spans="1:22" x14ac:dyDescent="0.3">
      <c r="A199" t="s">
        <v>6006</v>
      </c>
      <c r="B199" t="s">
        <v>7040</v>
      </c>
      <c r="C199" t="s">
        <v>7041</v>
      </c>
      <c r="D199" t="s">
        <v>7042</v>
      </c>
      <c r="E199" t="s">
        <v>7039</v>
      </c>
      <c r="F199" t="s">
        <v>4174</v>
      </c>
      <c r="G199" t="s">
        <v>2686</v>
      </c>
      <c r="H199" t="s">
        <v>7043</v>
      </c>
      <c r="I199" t="s">
        <v>6296</v>
      </c>
      <c r="J199" t="s">
        <v>6297</v>
      </c>
      <c r="K199" t="str" cm="1">
        <f t="array" ref="K19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199" t="str">
        <f>_xlfn.TEXTBEFORE(Punjabi_song[[#This Row],[Title]],{":","(","-","#","|"})</f>
        <v>That Girl</v>
      </c>
      <c r="M199" t="str">
        <f>_xlfn.TEXTBEFORE(_xlfn.TEXTAFTER(Punjabi_song[[#This Row],[description]],{"Singer:","Artist:","Singer &amp; Lyrics:","Singer/Lyrics:","Singer","Singer :","Singer :-","Singer/Composer/Lyrics:"}),CHAR(10))</f>
        <v xml:space="preserve"> Ishan Kouran </v>
      </c>
      <c r="N199" t="str" cm="1">
        <f t="array" ref="N19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Biswal Rohan</v>
      </c>
      <c r="O199" t="str">
        <f>_xlfn.TEXTBEFORE(_xlfn.TEXTAFTER(Punjabi_song[[#This Row],[description]],"Composer:"),CHAR(10))</f>
        <v xml:space="preserve"> Biswal Rohan</v>
      </c>
      <c r="P199" t="e">
        <f>_xlfn.TEXTBEFORE(_xlfn.TEXTAFTER(Punjabi_song[[#This Row],[description]],CHAR(10)&amp;"Music :"),CHAR(10))</f>
        <v>#N/A</v>
      </c>
      <c r="Q199" t="e">
        <f>_xlfn.TEXTBEFORE(_xlfn.TEXTAFTER(Punjabi_song[[#This Row],[description]],CHAR(10)&amp;"Video:"),CHAR(10))</f>
        <v>#N/A</v>
      </c>
      <c r="R199" s="1" t="str">
        <f>HYPERLINK(_xlfn.TEXTBEFORE(_xlfn.TEXTAFTER(Punjabi_song[[#This Row],[description]],"YT Music:"),CHAR(10)))</f>
        <v xml:space="preserve"> https://music.youtube.com/playlist?list=OLAK5uy_lcigg0b6LhKkMJ5Nn2oQL_2xOl8CeUHAs</v>
      </c>
      <c r="S199" s="1" t="str">
        <f>HYPERLINK(_xlfn.TEXTBEFORE(_xlfn.TEXTAFTER(Punjabi_song[[#This Row],[description]],"Spotify:"),CHAR(10)))</f>
        <v xml:space="preserve"> https://open.spotify.com/album/5kxP93IEbo4i6f41qDy4MJ</v>
      </c>
      <c r="T199" s="1" t="str">
        <f>HYPERLINK(_xlfn.TEXTBEFORE(_xlfn.TEXTAFTER(Punjabi_song[[#This Row],[description]],"Apple Music:"),CHAR(10)))</f>
        <v xml:space="preserve"> https://music.apple.com/in/album/wayback-ep/1767783772</v>
      </c>
      <c r="U199" s="1" t="str">
        <f>HYPERLINK(_xlfn.TEXTBEFORE(_xlfn.TEXTAFTER(Punjabi_song[[#This Row],[description]],"Jio Saavn:"),CHAR(10)))</f>
        <v xml:space="preserve"> https://www.jiosaavn.com/album/wayback/ctWn,tEN7iY_</v>
      </c>
      <c r="V199" s="1" t="e">
        <f>HYPERLINK(_xlfn.TEXTBEFORE(_xlfn.TEXTAFTER(Punjabi_song[[#This Row],[description]],"Instagram Reel:"),CHAR(10)))</f>
        <v>#N/A</v>
      </c>
    </row>
    <row r="200" spans="1:22" x14ac:dyDescent="0.3">
      <c r="A200" t="s">
        <v>6006</v>
      </c>
      <c r="B200" t="s">
        <v>7045</v>
      </c>
      <c r="C200" t="s">
        <v>7046</v>
      </c>
      <c r="D200" t="s">
        <v>7047</v>
      </c>
      <c r="E200" t="s">
        <v>7044</v>
      </c>
      <c r="F200" t="s">
        <v>4174</v>
      </c>
      <c r="G200" t="s">
        <v>199</v>
      </c>
      <c r="H200" t="s">
        <v>7048</v>
      </c>
      <c r="I200" t="s">
        <v>4040</v>
      </c>
      <c r="J200" t="s">
        <v>664</v>
      </c>
      <c r="K200" t="str" cm="1">
        <f t="array" ref="K20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200" t="str">
        <f>_xlfn.TEXTBEFORE(Punjabi_song[[#This Row],[Title]],{":","(","-","#","|"})</f>
        <v>Enemies</v>
      </c>
      <c r="M200" t="str">
        <f>_xlfn.TEXTBEFORE(_xlfn.TEXTAFTER(Punjabi_song[[#This Row],[description]],{"Singer:","Artist:","Singer &amp; Lyrics:","Singer/Lyrics:","Singer","Singer :","Singer :-","Singer/Composer/Lyrics:"}),CHAR(10))</f>
        <v xml:space="preserve"> Ishan Kouran </v>
      </c>
      <c r="N200" t="str" cm="1">
        <f t="array" ref="N20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Biswal Rohan</v>
      </c>
      <c r="O200" t="str">
        <f>_xlfn.TEXTBEFORE(_xlfn.TEXTAFTER(Punjabi_song[[#This Row],[description]],"Composer:"),CHAR(10))</f>
        <v xml:space="preserve"> Biswal Rohan</v>
      </c>
      <c r="P200" t="e">
        <f>_xlfn.TEXTBEFORE(_xlfn.TEXTAFTER(Punjabi_song[[#This Row],[description]],CHAR(10)&amp;"Music :"),CHAR(10))</f>
        <v>#N/A</v>
      </c>
      <c r="Q200" t="e">
        <f>_xlfn.TEXTBEFORE(_xlfn.TEXTAFTER(Punjabi_song[[#This Row],[description]],CHAR(10)&amp;"Video:"),CHAR(10))</f>
        <v>#N/A</v>
      </c>
      <c r="R200" s="1" t="str">
        <f>HYPERLINK(_xlfn.TEXTBEFORE(_xlfn.TEXTAFTER(Punjabi_song[[#This Row],[description]],"YT Music:"),CHAR(10)))</f>
        <v xml:space="preserve"> https://music.youtube.com/playlist?list=OLAK5uy_lcigg0b6LhKkMJ5Nn2oQL_2xOl8CeUHAs</v>
      </c>
      <c r="S200" s="1" t="str">
        <f>HYPERLINK(_xlfn.TEXTBEFORE(_xlfn.TEXTAFTER(Punjabi_song[[#This Row],[description]],"Spotify:"),CHAR(10)))</f>
        <v xml:space="preserve"> https://open.spotify.com/album/5kxP93IEbo4i6f41qDy4MJ</v>
      </c>
      <c r="T200" s="1" t="str">
        <f>HYPERLINK(_xlfn.TEXTBEFORE(_xlfn.TEXTAFTER(Punjabi_song[[#This Row],[description]],"Apple Music:"),CHAR(10)))</f>
        <v xml:space="preserve"> https://music.apple.com/in/album/wayback-ep/1767783772</v>
      </c>
      <c r="U200" s="1" t="str">
        <f>HYPERLINK(_xlfn.TEXTBEFORE(_xlfn.TEXTAFTER(Punjabi_song[[#This Row],[description]],"Jio Saavn:"),CHAR(10)))</f>
        <v xml:space="preserve"> https://www.jiosaavn.com/album/wayback/ctWn,tEN7iY_</v>
      </c>
      <c r="V200" s="1" t="e">
        <f>HYPERLINK(_xlfn.TEXTBEFORE(_xlfn.TEXTAFTER(Punjabi_song[[#This Row],[description]],"Instagram Reel:"),CHAR(10)))</f>
        <v>#N/A</v>
      </c>
    </row>
    <row r="201" spans="1:22" x14ac:dyDescent="0.3">
      <c r="A201" t="s">
        <v>6006</v>
      </c>
      <c r="B201" t="s">
        <v>7050</v>
      </c>
      <c r="C201" t="s">
        <v>7041</v>
      </c>
      <c r="D201" t="s">
        <v>7051</v>
      </c>
      <c r="E201" t="s">
        <v>7049</v>
      </c>
      <c r="F201" t="s">
        <v>4174</v>
      </c>
      <c r="G201" t="s">
        <v>7052</v>
      </c>
      <c r="H201" t="s">
        <v>7053</v>
      </c>
      <c r="I201" t="s">
        <v>7054</v>
      </c>
      <c r="J201" t="s">
        <v>6013</v>
      </c>
      <c r="K201" t="str" cm="1">
        <f t="array" ref="K20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201" t="str">
        <f>_xlfn.TEXTBEFORE(Punjabi_song[[#This Row],[Title]],{":","(","-","#","|"})</f>
        <v>Rich Ride</v>
      </c>
      <c r="M201" t="str">
        <f>_xlfn.TEXTBEFORE(_xlfn.TEXTAFTER(Punjabi_song[[#This Row],[description]],{"Singer:","Artist:","Singer &amp; Lyrics:","Singer/Lyrics:","Singer","Singer :","Singer :-","Singer/Composer/Lyrics:"}),CHAR(10))</f>
        <v xml:space="preserve"> Ishan Kouran </v>
      </c>
      <c r="N201" t="str" cm="1">
        <f t="array" ref="N20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Biswal Rohan</v>
      </c>
      <c r="O201" t="str">
        <f>_xlfn.TEXTBEFORE(_xlfn.TEXTAFTER(Punjabi_song[[#This Row],[description]],"Composer:"),CHAR(10))</f>
        <v xml:space="preserve"> Biswal Rohan</v>
      </c>
      <c r="P201" t="e">
        <f>_xlfn.TEXTBEFORE(_xlfn.TEXTAFTER(Punjabi_song[[#This Row],[description]],CHAR(10)&amp;"Music :"),CHAR(10))</f>
        <v>#N/A</v>
      </c>
      <c r="Q201" t="e">
        <f>_xlfn.TEXTBEFORE(_xlfn.TEXTAFTER(Punjabi_song[[#This Row],[description]],CHAR(10)&amp;"Video:"),CHAR(10))</f>
        <v>#N/A</v>
      </c>
      <c r="R201" s="1" t="str">
        <f>HYPERLINK(_xlfn.TEXTBEFORE(_xlfn.TEXTAFTER(Punjabi_song[[#This Row],[description]],"YT Music:"),CHAR(10)))</f>
        <v xml:space="preserve"> https://music.youtube.com/playlist?list=OLAK5uy_lcigg0b6LhKkMJ5Nn2oQL_2xOl8CeUHAs</v>
      </c>
      <c r="S201" s="1" t="str">
        <f>HYPERLINK(_xlfn.TEXTBEFORE(_xlfn.TEXTAFTER(Punjabi_song[[#This Row],[description]],"Spotify:"),CHAR(10)))</f>
        <v xml:space="preserve"> https://open.spotify.com/album/5kxP93IEbo4i6f41qDy4MJ</v>
      </c>
      <c r="T201" s="1" t="str">
        <f>HYPERLINK(_xlfn.TEXTBEFORE(_xlfn.TEXTAFTER(Punjabi_song[[#This Row],[description]],"Apple Music:"),CHAR(10)))</f>
        <v xml:space="preserve"> https://music.apple.com/in/album/wayback-ep/1767783772</v>
      </c>
      <c r="U201" s="1" t="str">
        <f>HYPERLINK(_xlfn.TEXTBEFORE(_xlfn.TEXTAFTER(Punjabi_song[[#This Row],[description]],"Jio Saavn:"),CHAR(10)))</f>
        <v xml:space="preserve"> https://www.jiosaavn.com/album/wayback/ctWn,tEN7iY_</v>
      </c>
      <c r="V201" s="1" t="e">
        <f>HYPERLINK(_xlfn.TEXTBEFORE(_xlfn.TEXTAFTER(Punjabi_song[[#This Row],[description]],"Instagram Reel:"),CHAR(10)))</f>
        <v>#N/A</v>
      </c>
    </row>
    <row r="202" spans="1:22" x14ac:dyDescent="0.3">
      <c r="A202" t="s">
        <v>6006</v>
      </c>
      <c r="B202" t="s">
        <v>7056</v>
      </c>
      <c r="C202" t="s">
        <v>7041</v>
      </c>
      <c r="D202" t="s">
        <v>7057</v>
      </c>
      <c r="E202" t="s">
        <v>7055</v>
      </c>
      <c r="F202" t="s">
        <v>4174</v>
      </c>
      <c r="G202" t="s">
        <v>900</v>
      </c>
      <c r="H202" t="s">
        <v>7058</v>
      </c>
      <c r="I202" t="s">
        <v>7059</v>
      </c>
      <c r="J202" t="s">
        <v>6321</v>
      </c>
      <c r="K202" t="str" cm="1">
        <f t="array" ref="K20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202" t="str">
        <f>_xlfn.TEXTBEFORE(Punjabi_song[[#This Row],[Title]],{":","(","-","#","|"})</f>
        <v>Zulfaan</v>
      </c>
      <c r="M202" t="str">
        <f>_xlfn.TEXTBEFORE(_xlfn.TEXTAFTER(Punjabi_song[[#This Row],[description]],{"Singer:","Artist:","Singer &amp; Lyrics:","Singer/Lyrics:","Singer","Singer :","Singer :-","Singer/Composer/Lyrics:"}),CHAR(10))</f>
        <v xml:space="preserve"> Ishan Kouran </v>
      </c>
      <c r="N202" t="str" cm="1">
        <f t="array" ref="N20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Biswal Rohan</v>
      </c>
      <c r="O202" t="str">
        <f>_xlfn.TEXTBEFORE(_xlfn.TEXTAFTER(Punjabi_song[[#This Row],[description]],"Composer:"),CHAR(10))</f>
        <v xml:space="preserve"> Biswal Rohan</v>
      </c>
      <c r="P202" t="e">
        <f>_xlfn.TEXTBEFORE(_xlfn.TEXTAFTER(Punjabi_song[[#This Row],[description]],CHAR(10)&amp;"Music :"),CHAR(10))</f>
        <v>#N/A</v>
      </c>
      <c r="Q202" t="e">
        <f>_xlfn.TEXTBEFORE(_xlfn.TEXTAFTER(Punjabi_song[[#This Row],[description]],CHAR(10)&amp;"Video:"),CHAR(10))</f>
        <v>#N/A</v>
      </c>
      <c r="R202" s="1" t="str">
        <f>HYPERLINK(_xlfn.TEXTBEFORE(_xlfn.TEXTAFTER(Punjabi_song[[#This Row],[description]],"YT Music:"),CHAR(10)))</f>
        <v xml:space="preserve"> https://music.youtube.com/playlist?list=OLAK5uy_lcigg0b6LhKkMJ5Nn2oQL_2xOl8CeUHAs</v>
      </c>
      <c r="S202" s="1" t="str">
        <f>HYPERLINK(_xlfn.TEXTBEFORE(_xlfn.TEXTAFTER(Punjabi_song[[#This Row],[description]],"Spotify:"),CHAR(10)))</f>
        <v xml:space="preserve"> https://open.spotify.com/album/5kxP93IEbo4i6f41qDy4MJ</v>
      </c>
      <c r="T202" s="1" t="str">
        <f>HYPERLINK(_xlfn.TEXTBEFORE(_xlfn.TEXTAFTER(Punjabi_song[[#This Row],[description]],"Apple Music:"),CHAR(10)))</f>
        <v xml:space="preserve"> https://music.apple.com/in/album/wayback-ep/1767783772</v>
      </c>
      <c r="U202" s="1" t="str">
        <f>HYPERLINK(_xlfn.TEXTBEFORE(_xlfn.TEXTAFTER(Punjabi_song[[#This Row],[description]],"Jio Saavn:"),CHAR(10)))</f>
        <v xml:space="preserve"> https://www.jiosaavn.com/album/wayback/ctWn,tEN7iY_</v>
      </c>
      <c r="V202" s="1" t="e">
        <f>HYPERLINK(_xlfn.TEXTBEFORE(_xlfn.TEXTAFTER(Punjabi_song[[#This Row],[description]],"Instagram Reel:"),CHAR(10)))</f>
        <v>#N/A</v>
      </c>
    </row>
    <row r="203" spans="1:22" x14ac:dyDescent="0.3">
      <c r="A203" t="s">
        <v>6006</v>
      </c>
      <c r="B203" t="s">
        <v>7061</v>
      </c>
      <c r="C203" t="s">
        <v>7062</v>
      </c>
      <c r="D203" t="s">
        <v>7063</v>
      </c>
      <c r="E203" t="s">
        <v>7060</v>
      </c>
      <c r="F203" t="s">
        <v>4174</v>
      </c>
      <c r="G203" t="s">
        <v>7064</v>
      </c>
      <c r="H203" t="s">
        <v>7065</v>
      </c>
      <c r="I203" t="s">
        <v>5952</v>
      </c>
      <c r="J203" t="s">
        <v>6710</v>
      </c>
      <c r="K203" t="str" cm="1">
        <f t="array" ref="K20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EP</v>
      </c>
      <c r="L203" t="str">
        <f>_xlfn.TEXTBEFORE(Punjabi_song[[#This Row],[Title]],{":","(","-","#","|"})</f>
        <v>Wayback</v>
      </c>
      <c r="M203" t="str">
        <f>_xlfn.TEXTBEFORE(_xlfn.TEXTAFTER(Punjabi_song[[#This Row],[description]],{"Singer:","Artist:","Singer &amp; Lyrics:","Singer/Lyrics:","Singer","Singer :","Singer :-","Singer/Composer/Lyrics:"}),CHAR(10))</f>
        <v xml:space="preserve"> Ishan Kouran </v>
      </c>
      <c r="N203" t="str" cm="1">
        <f t="array" ref="N20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Biswal Rohan</v>
      </c>
      <c r="O203" t="str">
        <f>_xlfn.TEXTBEFORE(_xlfn.TEXTAFTER(Punjabi_song[[#This Row],[description]],"Composer:"),CHAR(10))</f>
        <v xml:space="preserve"> Biswal Rohan</v>
      </c>
      <c r="P203" t="e">
        <f>_xlfn.TEXTBEFORE(_xlfn.TEXTAFTER(Punjabi_song[[#This Row],[description]],CHAR(10)&amp;"Music :"),CHAR(10))</f>
        <v>#N/A</v>
      </c>
      <c r="Q203" t="e">
        <f>_xlfn.TEXTBEFORE(_xlfn.TEXTAFTER(Punjabi_song[[#This Row],[description]],CHAR(10)&amp;"Video:"),CHAR(10))</f>
        <v>#N/A</v>
      </c>
      <c r="R203" s="1" t="str">
        <f>HYPERLINK(_xlfn.TEXTBEFORE(_xlfn.TEXTAFTER(Punjabi_song[[#This Row],[description]],"YT Music:"),CHAR(10)))</f>
        <v xml:space="preserve"> https://music.youtube.com/playlist?list=OLAK5uy_lcigg0b6LhKkMJ5Nn2oQL_2xOl8CeUHAs</v>
      </c>
      <c r="S203" s="1" t="str">
        <f>HYPERLINK(_xlfn.TEXTBEFORE(_xlfn.TEXTAFTER(Punjabi_song[[#This Row],[description]],"Spotify:"),CHAR(10)))</f>
        <v xml:space="preserve"> https://open.spotify.com/album/5kxP93IEbo4i6f41qDy4MJ</v>
      </c>
      <c r="T203" s="1" t="str">
        <f>HYPERLINK(_xlfn.TEXTBEFORE(_xlfn.TEXTAFTER(Punjabi_song[[#This Row],[description]],"Apple Music:"),CHAR(10)))</f>
        <v xml:space="preserve"> https://music.apple.com/in/album/wayback-ep/1767783772</v>
      </c>
      <c r="U203" s="1" t="str">
        <f>HYPERLINK(_xlfn.TEXTBEFORE(_xlfn.TEXTAFTER(Punjabi_song[[#This Row],[description]],"Jio Saavn:"),CHAR(10)))</f>
        <v xml:space="preserve"> https://www.jiosaavn.com/album/wayback/ctWn,tEN7iY_</v>
      </c>
      <c r="V203" s="1" t="e">
        <f>HYPERLINK(_xlfn.TEXTBEFORE(_xlfn.TEXTAFTER(Punjabi_song[[#This Row],[description]],"Instagram Reel:"),CHAR(10)))</f>
        <v>#N/A</v>
      </c>
    </row>
    <row r="204" spans="1:22" x14ac:dyDescent="0.3">
      <c r="A204" t="s">
        <v>6006</v>
      </c>
      <c r="B204" t="s">
        <v>7067</v>
      </c>
      <c r="C204" t="s">
        <v>7068</v>
      </c>
      <c r="D204" t="s">
        <v>7069</v>
      </c>
      <c r="E204" t="s">
        <v>7066</v>
      </c>
      <c r="F204" t="s">
        <v>4174</v>
      </c>
      <c r="G204" t="s">
        <v>65</v>
      </c>
      <c r="H204" t="s">
        <v>7070</v>
      </c>
      <c r="I204" t="s">
        <v>7071</v>
      </c>
      <c r="J204" t="s">
        <v>6052</v>
      </c>
      <c r="K204" t="str" cm="1">
        <f t="array" ref="K20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04" t="str">
        <f>_xlfn.TEXTBEFORE(Punjabi_song[[#This Row],[Title]],{":","(","-","#","|"})</f>
        <v xml:space="preserve">Saade Hisse </v>
      </c>
      <c r="M204" t="str">
        <f>_xlfn.TEXTBEFORE(_xlfn.TEXTAFTER(Punjabi_song[[#This Row],[description]],{"Singer:","Artist:","Singer &amp; Lyrics:","Singer/Lyrics:","Singer","Singer :","Singer :-","Singer/Composer/Lyrics:"}),CHAR(10))</f>
        <v xml:space="preserve"> Davinder Gumti</v>
      </c>
      <c r="N204" t="str" cm="1">
        <f t="array" ref="N20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http://bit.ly/SubscribeGEETMP3</v>
      </c>
      <c r="O204" t="e">
        <f>_xlfn.TEXTBEFORE(_xlfn.TEXTAFTER(Punjabi_song[[#This Row],[description]],"Composer:"),CHAR(10))</f>
        <v>#N/A</v>
      </c>
      <c r="P204" t="e">
        <f>_xlfn.TEXTBEFORE(_xlfn.TEXTAFTER(Punjabi_song[[#This Row],[description]],CHAR(10)&amp;"Music :"),CHAR(10))</f>
        <v>#N/A</v>
      </c>
      <c r="Q204" t="e">
        <f>_xlfn.TEXTBEFORE(_xlfn.TEXTAFTER(Punjabi_song[[#This Row],[description]],CHAR(10)&amp;"Video:"),CHAR(10))</f>
        <v>#N/A</v>
      </c>
      <c r="R204" s="1" t="e">
        <f>HYPERLINK(_xlfn.TEXTBEFORE(_xlfn.TEXTAFTER(Punjabi_song[[#This Row],[description]],"YT Music:"),CHAR(10)))</f>
        <v>#N/A</v>
      </c>
      <c r="S204" s="1" t="e">
        <f>HYPERLINK(_xlfn.TEXTBEFORE(_xlfn.TEXTAFTER(Punjabi_song[[#This Row],[description]],"Spotify:"),CHAR(10)))</f>
        <v>#N/A</v>
      </c>
      <c r="T204" s="1" t="e">
        <f>HYPERLINK(_xlfn.TEXTBEFORE(_xlfn.TEXTAFTER(Punjabi_song[[#This Row],[description]],"Apple Music:"),CHAR(10)))</f>
        <v>#N/A</v>
      </c>
      <c r="U204" s="1" t="e">
        <f>HYPERLINK(_xlfn.TEXTBEFORE(_xlfn.TEXTAFTER(Punjabi_song[[#This Row],[description]],"Jio Saavn:"),CHAR(10)))</f>
        <v>#N/A</v>
      </c>
      <c r="V204" s="1" t="e">
        <f>HYPERLINK(_xlfn.TEXTBEFORE(_xlfn.TEXTAFTER(Punjabi_song[[#This Row],[description]],"Instagram Reel:"),CHAR(10)))</f>
        <v>#N/A</v>
      </c>
    </row>
    <row r="205" spans="1:22" x14ac:dyDescent="0.3">
      <c r="A205" t="s">
        <v>6006</v>
      </c>
      <c r="B205" t="s">
        <v>7073</v>
      </c>
      <c r="C205" t="s">
        <v>7074</v>
      </c>
      <c r="D205" t="s">
        <v>7075</v>
      </c>
      <c r="E205" t="s">
        <v>7072</v>
      </c>
      <c r="F205" t="s">
        <v>4174</v>
      </c>
      <c r="G205" t="s">
        <v>554</v>
      </c>
      <c r="H205" t="s">
        <v>7076</v>
      </c>
      <c r="I205" t="s">
        <v>7077</v>
      </c>
      <c r="J205" t="s">
        <v>6151</v>
      </c>
      <c r="K205" t="str" cm="1">
        <f t="array" ref="K20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05" t="str">
        <f>_xlfn.TEXTBEFORE(Punjabi_song[[#This Row],[Title]],{":","(","-","#","|"})</f>
        <v>Adatan</v>
      </c>
      <c r="M205" t="str">
        <f>_xlfn.TEXTBEFORE(_xlfn.TEXTAFTER(Punjabi_song[[#This Row],[description]],{"Singer:","Artist:","Singer &amp; Lyrics:","Singer/Lyrics:","Singer","Singer :","Singer :-","Singer/Lyrics/Composer:"}),CHAR(10))</f>
        <v xml:space="preserve"> Satbir Aujla </v>
      </c>
      <c r="N205" t="str" cm="1">
        <f t="array" ref="N20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05" t="str">
        <f>_xlfn.TEXTBEFORE(_xlfn.TEXTAFTER(Punjabi_song[[#This Row],[description]],"Composer:"),CHAR(10))</f>
        <v xml:space="preserve"> Satbir Aujla </v>
      </c>
      <c r="P205" t="e">
        <f>_xlfn.TEXTBEFORE(_xlfn.TEXTAFTER(Punjabi_song[[#This Row],[description]],CHAR(10)&amp;"Music :"),CHAR(10))</f>
        <v>#N/A</v>
      </c>
      <c r="Q205" t="e">
        <f>_xlfn.TEXTBEFORE(_xlfn.TEXTAFTER(Punjabi_song[[#This Row],[description]],CHAR(10)&amp;"Video:"),CHAR(10))</f>
        <v>#N/A</v>
      </c>
      <c r="R205" s="1" t="str">
        <f>HYPERLINK(_xlfn.TEXTBEFORE(_xlfn.TEXTAFTER(Punjabi_song[[#This Row],[description]],"YT Music:"),CHAR(10)))</f>
        <v xml:space="preserve"> https://music.youtube.com/playlist?list=OLAK5uy_nBx2oJfCgoX1cp4i82yeE0K0uIm4ESxvo</v>
      </c>
      <c r="S205" s="1" t="str">
        <f>HYPERLINK(_xlfn.TEXTBEFORE(_xlfn.TEXTAFTER(Punjabi_song[[#This Row],[description]],"Spotify:"),CHAR(10)))</f>
        <v xml:space="preserve"> https://open.spotify.com/album/0U5Rzd2rBs5rkM3zdFVVpv</v>
      </c>
      <c r="T205" s="1" t="str">
        <f>HYPERLINK(_xlfn.TEXTBEFORE(_xlfn.TEXTAFTER(Punjabi_song[[#This Row],[description]],"Apple Music:"),CHAR(10)))</f>
        <v xml:space="preserve"> https://music.apple.com/in/album/simplicity/1762080531</v>
      </c>
      <c r="U205" s="1" t="str">
        <f>HYPERLINK(_xlfn.TEXTBEFORE(_xlfn.TEXTAFTER(Punjabi_song[[#This Row],[description]],"Jio Saavn:"),CHAR(10)))</f>
        <v xml:space="preserve"> https://www.jiosaavn.com/album/simplicity/LChX3pIo5NU_</v>
      </c>
      <c r="V205" s="1" t="e">
        <f>HYPERLINK(_xlfn.TEXTBEFORE(_xlfn.TEXTAFTER(Punjabi_song[[#This Row],[description]],"Instagram Reel:"),CHAR(10)))</f>
        <v>#N/A</v>
      </c>
    </row>
    <row r="206" spans="1:22" x14ac:dyDescent="0.3">
      <c r="A206" t="s">
        <v>6006</v>
      </c>
      <c r="B206" t="s">
        <v>7079</v>
      </c>
      <c r="C206" t="s">
        <v>7074</v>
      </c>
      <c r="D206" t="s">
        <v>7080</v>
      </c>
      <c r="E206" t="s">
        <v>7078</v>
      </c>
      <c r="F206" t="s">
        <v>4174</v>
      </c>
      <c r="G206" t="s">
        <v>145</v>
      </c>
      <c r="H206" t="s">
        <v>7081</v>
      </c>
      <c r="I206" t="s">
        <v>7082</v>
      </c>
      <c r="J206" t="s">
        <v>6026</v>
      </c>
      <c r="K206" t="str" cm="1">
        <f t="array" ref="K20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06" t="str">
        <f>_xlfn.TEXTBEFORE(Punjabi_song[[#This Row],[Title]],{":","(","-","#","|"})</f>
        <v>Jawani</v>
      </c>
      <c r="M206" t="str">
        <f>_xlfn.TEXTBEFORE(_xlfn.TEXTAFTER(Punjabi_song[[#This Row],[description]],{"Singer:","Artist:","Singer &amp; Lyrics:","Singer/Lyrics:","Singer","Singer :","Singer :-","Singer/Lyrics/Composer:"}),CHAR(10))</f>
        <v xml:space="preserve"> Satbir Aujla </v>
      </c>
      <c r="N206" t="str" cm="1">
        <f t="array" ref="N20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06" t="str">
        <f>_xlfn.TEXTBEFORE(_xlfn.TEXTAFTER(Punjabi_song[[#This Row],[description]],"Composer:"),CHAR(10))</f>
        <v xml:space="preserve"> Satbir Aujla </v>
      </c>
      <c r="P206" t="e">
        <f>_xlfn.TEXTBEFORE(_xlfn.TEXTAFTER(Punjabi_song[[#This Row],[description]],CHAR(10)&amp;"Music :"),CHAR(10))</f>
        <v>#N/A</v>
      </c>
      <c r="Q206" t="e">
        <f>_xlfn.TEXTBEFORE(_xlfn.TEXTAFTER(Punjabi_song[[#This Row],[description]],CHAR(10)&amp;"Video:"),CHAR(10))</f>
        <v>#N/A</v>
      </c>
      <c r="R206" s="1" t="str">
        <f>HYPERLINK(_xlfn.TEXTBEFORE(_xlfn.TEXTAFTER(Punjabi_song[[#This Row],[description]],"YT Music:"),CHAR(10)))</f>
        <v xml:space="preserve"> https://music.youtube.com/playlist?list=OLAK5uy_nBx2oJfCgoX1cp4i82yeE0K0uIm4ESxvo</v>
      </c>
      <c r="S206" s="1" t="str">
        <f>HYPERLINK(_xlfn.TEXTBEFORE(_xlfn.TEXTAFTER(Punjabi_song[[#This Row],[description]],"Spotify:"),CHAR(10)))</f>
        <v xml:space="preserve"> https://open.spotify.com/album/0U5Rzd2rBs5rkM3zdFVVpv</v>
      </c>
      <c r="T206" s="1" t="str">
        <f>HYPERLINK(_xlfn.TEXTBEFORE(_xlfn.TEXTAFTER(Punjabi_song[[#This Row],[description]],"Apple Music:"),CHAR(10)))</f>
        <v xml:space="preserve"> https://music.apple.com/in/album/simplicity/1762080531</v>
      </c>
      <c r="U206" s="1" t="str">
        <f>HYPERLINK(_xlfn.TEXTBEFORE(_xlfn.TEXTAFTER(Punjabi_song[[#This Row],[description]],"Jio Saavn:"),CHAR(10)))</f>
        <v xml:space="preserve"> https://www.jiosaavn.com/album/simplicity/LChX3pIo5NU_</v>
      </c>
      <c r="V206" s="1" t="e">
        <f>HYPERLINK(_xlfn.TEXTBEFORE(_xlfn.TEXTAFTER(Punjabi_song[[#This Row],[description]],"Instagram Reel:"),CHAR(10)))</f>
        <v>#N/A</v>
      </c>
    </row>
    <row r="207" spans="1:22" x14ac:dyDescent="0.3">
      <c r="A207" t="s">
        <v>6006</v>
      </c>
      <c r="B207" t="s">
        <v>7084</v>
      </c>
      <c r="C207" t="s">
        <v>7085</v>
      </c>
      <c r="D207" t="s">
        <v>7086</v>
      </c>
      <c r="E207" t="s">
        <v>7083</v>
      </c>
      <c r="F207" t="s">
        <v>4174</v>
      </c>
      <c r="G207" t="s">
        <v>97</v>
      </c>
      <c r="H207" t="s">
        <v>7087</v>
      </c>
      <c r="I207" t="s">
        <v>7088</v>
      </c>
      <c r="J207" t="s">
        <v>6085</v>
      </c>
      <c r="K207" t="str" cm="1">
        <f t="array" ref="K20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07" t="str">
        <f>_xlfn.TEXTBEFORE(Punjabi_song[[#This Row],[Title]],{":","(","-","#","|"})</f>
        <v>Gedi Route</v>
      </c>
      <c r="M207" t="str">
        <f>_xlfn.TEXTBEFORE(_xlfn.TEXTAFTER(Punjabi_song[[#This Row],[description]],{"Singer:","Artist:","Singer &amp; Lyrics:","Singer/Lyrics:","Singer","Singer :","Singer :-","Singer/Lyrics/Composer:"}),CHAR(10))</f>
        <v xml:space="preserve"> Satbir Aujla </v>
      </c>
      <c r="N207" t="str" cm="1">
        <f t="array" ref="N20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07" t="str">
        <f>_xlfn.TEXTBEFORE(_xlfn.TEXTAFTER(Punjabi_song[[#This Row],[description]],"Composer:"),CHAR(10))</f>
        <v xml:space="preserve"> Satbir Aujla </v>
      </c>
      <c r="P207" t="e">
        <f>_xlfn.TEXTBEFORE(_xlfn.TEXTAFTER(Punjabi_song[[#This Row],[description]],CHAR(10)&amp;"Music :"),CHAR(10))</f>
        <v>#N/A</v>
      </c>
      <c r="Q207" t="e">
        <f>_xlfn.TEXTBEFORE(_xlfn.TEXTAFTER(Punjabi_song[[#This Row],[description]],CHAR(10)&amp;"Video:"),CHAR(10))</f>
        <v>#N/A</v>
      </c>
      <c r="R207" s="1" t="str">
        <f>HYPERLINK(_xlfn.TEXTBEFORE(_xlfn.TEXTAFTER(Punjabi_song[[#This Row],[description]],"YT Music:"),CHAR(10)))</f>
        <v xml:space="preserve"> https://music.youtube.com/playlist?list=OLAK5uy_nBx2oJfCgoX1cp4i82yeE0K0uIm4ESxvo</v>
      </c>
      <c r="S207" s="1" t="str">
        <f>HYPERLINK(_xlfn.TEXTBEFORE(_xlfn.TEXTAFTER(Punjabi_song[[#This Row],[description]],"Spotify:"),CHAR(10)))</f>
        <v xml:space="preserve"> https://open.spotify.com/album/0U5Rzd2rBs5rkM3zdFVVpv</v>
      </c>
      <c r="T207" s="1" t="str">
        <f>HYPERLINK(_xlfn.TEXTBEFORE(_xlfn.TEXTAFTER(Punjabi_song[[#This Row],[description]],"Apple Music:"),CHAR(10)))</f>
        <v xml:space="preserve"> https://music.apple.com/in/album/simplicity/1762080531</v>
      </c>
      <c r="U207" s="1" t="str">
        <f>HYPERLINK(_xlfn.TEXTBEFORE(_xlfn.TEXTAFTER(Punjabi_song[[#This Row],[description]],"Jio Saavn:"),CHAR(10)))</f>
        <v xml:space="preserve"> https://www.jiosaavn.com/album/simplicity/LChX3pIo5NU_</v>
      </c>
      <c r="V207" s="1" t="e">
        <f>HYPERLINK(_xlfn.TEXTBEFORE(_xlfn.TEXTAFTER(Punjabi_song[[#This Row],[description]],"Instagram Reel:"),CHAR(10)))</f>
        <v>#N/A</v>
      </c>
    </row>
    <row r="208" spans="1:22" x14ac:dyDescent="0.3">
      <c r="A208" t="s">
        <v>6006</v>
      </c>
      <c r="B208" t="s">
        <v>7090</v>
      </c>
      <c r="C208" t="s">
        <v>7085</v>
      </c>
      <c r="D208" t="s">
        <v>7091</v>
      </c>
      <c r="E208" t="s">
        <v>7089</v>
      </c>
      <c r="F208" t="s">
        <v>4174</v>
      </c>
      <c r="G208" t="s">
        <v>848</v>
      </c>
      <c r="H208" t="s">
        <v>7092</v>
      </c>
      <c r="I208" t="s">
        <v>7093</v>
      </c>
      <c r="J208" t="s">
        <v>671</v>
      </c>
      <c r="K208" t="str" cm="1">
        <f t="array" ref="K20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08" t="str">
        <f>_xlfn.TEXTBEFORE(Punjabi_song[[#This Row],[Title]],{":","(","-","#","|"})</f>
        <v>Overweight</v>
      </c>
      <c r="M208" t="str">
        <f>_xlfn.TEXTBEFORE(_xlfn.TEXTAFTER(Punjabi_song[[#This Row],[description]],{"Singer:","Artist:","Singer &amp; Lyrics:","Singer/Lyrics:","Singer","Singer :","Singer :-","Singer/Lyrics/Composer:"}),CHAR(10))</f>
        <v xml:space="preserve"> Satbir Aujla </v>
      </c>
      <c r="N208" t="str" cm="1">
        <f t="array" ref="N20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08" t="str">
        <f>_xlfn.TEXTBEFORE(_xlfn.TEXTAFTER(Punjabi_song[[#This Row],[description]],"Composer:"),CHAR(10))</f>
        <v xml:space="preserve"> Satbir Aujla </v>
      </c>
      <c r="P208" t="e">
        <f>_xlfn.TEXTBEFORE(_xlfn.TEXTAFTER(Punjabi_song[[#This Row],[description]],CHAR(10)&amp;"Music :"),CHAR(10))</f>
        <v>#N/A</v>
      </c>
      <c r="Q208" t="e">
        <f>_xlfn.TEXTBEFORE(_xlfn.TEXTAFTER(Punjabi_song[[#This Row],[description]],CHAR(10)&amp;"Video:"),CHAR(10))</f>
        <v>#N/A</v>
      </c>
      <c r="R208" s="1" t="str">
        <f>HYPERLINK(_xlfn.TEXTBEFORE(_xlfn.TEXTAFTER(Punjabi_song[[#This Row],[description]],"YT Music:"),CHAR(10)))</f>
        <v xml:space="preserve"> https://music.youtube.com/playlist?list=OLAK5uy_nBx2oJfCgoX1cp4i82yeE0K0uIm4ESxvo</v>
      </c>
      <c r="S208" s="1" t="str">
        <f>HYPERLINK(_xlfn.TEXTBEFORE(_xlfn.TEXTAFTER(Punjabi_song[[#This Row],[description]],"Spotify:"),CHAR(10)))</f>
        <v xml:space="preserve"> https://open.spotify.com/album/0U5Rzd2rBs5rkM3zdFVVpv</v>
      </c>
      <c r="T208" s="1" t="str">
        <f>HYPERLINK(_xlfn.TEXTBEFORE(_xlfn.TEXTAFTER(Punjabi_song[[#This Row],[description]],"Apple Music:"),CHAR(10)))</f>
        <v xml:space="preserve"> https://music.apple.com/in/album/simplicity/1762080531</v>
      </c>
      <c r="U208" s="1" t="str">
        <f>HYPERLINK(_xlfn.TEXTBEFORE(_xlfn.TEXTAFTER(Punjabi_song[[#This Row],[description]],"Jio Saavn:"),CHAR(10)))</f>
        <v xml:space="preserve"> https://www.jiosaavn.com/album/simplicity/LChX3pIo5NU_</v>
      </c>
      <c r="V208" s="1" t="e">
        <f>HYPERLINK(_xlfn.TEXTBEFORE(_xlfn.TEXTAFTER(Punjabi_song[[#This Row],[description]],"Instagram Reel:"),CHAR(10)))</f>
        <v>#N/A</v>
      </c>
    </row>
    <row r="209" spans="1:22" x14ac:dyDescent="0.3">
      <c r="A209" t="s">
        <v>6006</v>
      </c>
      <c r="B209" t="s">
        <v>7095</v>
      </c>
      <c r="C209" t="s">
        <v>7074</v>
      </c>
      <c r="D209" t="s">
        <v>7096</v>
      </c>
      <c r="E209" t="s">
        <v>7094</v>
      </c>
      <c r="F209" t="s">
        <v>4174</v>
      </c>
      <c r="G209" t="s">
        <v>3754</v>
      </c>
      <c r="H209" t="s">
        <v>7097</v>
      </c>
      <c r="I209" t="s">
        <v>7098</v>
      </c>
      <c r="J209" t="s">
        <v>6442</v>
      </c>
      <c r="K209" t="str" cm="1">
        <f t="array" ref="K20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09" t="str">
        <f>_xlfn.TEXTBEFORE(Punjabi_song[[#This Row],[Title]],{":","(","-","#","|"})</f>
        <v>Maa Ve</v>
      </c>
      <c r="M209" t="str">
        <f>_xlfn.TEXTBEFORE(_xlfn.TEXTAFTER(Punjabi_song[[#This Row],[description]],{"Singer:","Artist:","Singer &amp; Lyrics:","Singer/Lyrics:","Singer","Singer :","Singer :-","Singer/Lyrics/Composer:"}),CHAR(10))</f>
        <v xml:space="preserve"> Satbir Aujla </v>
      </c>
      <c r="N209" t="str" cm="1">
        <f t="array" ref="N20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09" t="str">
        <f>_xlfn.TEXTBEFORE(_xlfn.TEXTAFTER(Punjabi_song[[#This Row],[description]],"Composer:"),CHAR(10))</f>
        <v xml:space="preserve"> Satbir Aujla </v>
      </c>
      <c r="P209" t="e">
        <f>_xlfn.TEXTBEFORE(_xlfn.TEXTAFTER(Punjabi_song[[#This Row],[description]],CHAR(10)&amp;"Music :"),CHAR(10))</f>
        <v>#N/A</v>
      </c>
      <c r="Q209" t="e">
        <f>_xlfn.TEXTBEFORE(_xlfn.TEXTAFTER(Punjabi_song[[#This Row],[description]],CHAR(10)&amp;"Video:"),CHAR(10))</f>
        <v>#N/A</v>
      </c>
      <c r="R209" s="1" t="str">
        <f>HYPERLINK(_xlfn.TEXTBEFORE(_xlfn.TEXTAFTER(Punjabi_song[[#This Row],[description]],"YT Music:"),CHAR(10)))</f>
        <v xml:space="preserve"> https://music.youtube.com/playlist?list=OLAK5uy_nBx2oJfCgoX1cp4i82yeE0K0uIm4ESxvo</v>
      </c>
      <c r="S209" s="1" t="str">
        <f>HYPERLINK(_xlfn.TEXTBEFORE(_xlfn.TEXTAFTER(Punjabi_song[[#This Row],[description]],"Spotify:"),CHAR(10)))</f>
        <v xml:space="preserve"> https://open.spotify.com/album/0U5Rzd2rBs5rkM3zdFVVpv</v>
      </c>
      <c r="T209" s="1" t="str">
        <f>HYPERLINK(_xlfn.TEXTBEFORE(_xlfn.TEXTAFTER(Punjabi_song[[#This Row],[description]],"Apple Music:"),CHAR(10)))</f>
        <v xml:space="preserve"> https://music.apple.com/in/album/simplicity/1762080531</v>
      </c>
      <c r="U209" s="1" t="str">
        <f>HYPERLINK(_xlfn.TEXTBEFORE(_xlfn.TEXTAFTER(Punjabi_song[[#This Row],[description]],"Jio Saavn:"),CHAR(10)))</f>
        <v xml:space="preserve"> https://www.jiosaavn.com/album/simplicity/LChX3pIo5NU_</v>
      </c>
      <c r="V209" s="1" t="e">
        <f>HYPERLINK(_xlfn.TEXTBEFORE(_xlfn.TEXTAFTER(Punjabi_song[[#This Row],[description]],"Instagram Reel:"),CHAR(10)))</f>
        <v>#N/A</v>
      </c>
    </row>
    <row r="210" spans="1:22" x14ac:dyDescent="0.3">
      <c r="A210" t="s">
        <v>6006</v>
      </c>
      <c r="B210" t="s">
        <v>7100</v>
      </c>
      <c r="C210" t="s">
        <v>7101</v>
      </c>
      <c r="D210" t="s">
        <v>7102</v>
      </c>
      <c r="E210" t="s">
        <v>7099</v>
      </c>
      <c r="F210" t="s">
        <v>4174</v>
      </c>
      <c r="G210" t="s">
        <v>7103</v>
      </c>
      <c r="H210" t="s">
        <v>7104</v>
      </c>
      <c r="I210" t="s">
        <v>7105</v>
      </c>
      <c r="J210" t="s">
        <v>6734</v>
      </c>
      <c r="K210" t="str" cm="1">
        <f t="array" ref="K21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Album</v>
      </c>
      <c r="L210" t="str">
        <f>_xlfn.TEXTBEFORE(Punjabi_song[[#This Row],[Title]],{":","(","-","#","|"})</f>
        <v>Simplicity</v>
      </c>
      <c r="M210" t="str">
        <f>_xlfn.TEXTBEFORE(_xlfn.TEXTAFTER(Punjabi_song[[#This Row],[description]],{"Singer:","Artist:","Singer &amp; Lyrics:","Singer/Lyrics:","Singer","Singer :","Singer :-","Singer/Lyrics/Composer:"}),CHAR(10))</f>
        <v xml:space="preserve"> Satbir Aujla</v>
      </c>
      <c r="N210" t="str" cm="1">
        <f t="array" ref="N21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Satbir Aujla</v>
      </c>
      <c r="O210" t="str">
        <f>_xlfn.TEXTBEFORE(_xlfn.TEXTAFTER(Punjabi_song[[#This Row],[description]],"Composer:"),CHAR(10))</f>
        <v xml:space="preserve"> Satbir Aujla</v>
      </c>
      <c r="P210" t="e">
        <f>_xlfn.TEXTBEFORE(_xlfn.TEXTAFTER(Punjabi_song[[#This Row],[description]],CHAR(10)&amp;"Music :"),CHAR(10))</f>
        <v>#N/A</v>
      </c>
      <c r="Q210" t="e">
        <f>_xlfn.TEXTBEFORE(_xlfn.TEXTAFTER(Punjabi_song[[#This Row],[description]],CHAR(10)&amp;"Video:"),CHAR(10))</f>
        <v>#N/A</v>
      </c>
      <c r="R210" s="1" t="str">
        <f>HYPERLINK(_xlfn.TEXTBEFORE(_xlfn.TEXTAFTER(Punjabi_song[[#This Row],[description]],"YT Music:"),CHAR(10)))</f>
        <v xml:space="preserve"> https://music.youtube.com/playlist?list=OLAK5uy_nBx2oJfCgoX1cp4i82yeE0K0uIm4ESxvo</v>
      </c>
      <c r="S210" s="1" t="str">
        <f>HYPERLINK(_xlfn.TEXTBEFORE(_xlfn.TEXTAFTER(Punjabi_song[[#This Row],[description]],"Spotify:"),CHAR(10)))</f>
        <v xml:space="preserve"> https://open.spotify.com/album/0U5Rzd2rBs5rkM3zdFVVpv</v>
      </c>
      <c r="T210" s="1" t="str">
        <f>HYPERLINK(_xlfn.TEXTBEFORE(_xlfn.TEXTAFTER(Punjabi_song[[#This Row],[description]],"Apple Music:"),CHAR(10)))</f>
        <v xml:space="preserve"> https://music.apple.com/in/album/simplicity/1762080531</v>
      </c>
      <c r="U210" s="1" t="str">
        <f>HYPERLINK(_xlfn.TEXTBEFORE(_xlfn.TEXTAFTER(Punjabi_song[[#This Row],[description]],"Jio Saavn:"),CHAR(10)))</f>
        <v xml:space="preserve"> https://www.jiosaavn.com/album/simplicity/LChX3pIo5NU_</v>
      </c>
      <c r="V210" s="1" t="e">
        <f>HYPERLINK(_xlfn.TEXTBEFORE(_xlfn.TEXTAFTER(Punjabi_song[[#This Row],[description]],"Instagram Reel:"),CHAR(10)))</f>
        <v>#N/A</v>
      </c>
    </row>
    <row r="211" spans="1:22" x14ac:dyDescent="0.3">
      <c r="A211" t="s">
        <v>6006</v>
      </c>
      <c r="B211" t="s">
        <v>7107</v>
      </c>
      <c r="C211" t="s">
        <v>7108</v>
      </c>
      <c r="D211" t="s">
        <v>7109</v>
      </c>
      <c r="E211" t="s">
        <v>7106</v>
      </c>
      <c r="F211" t="s">
        <v>4174</v>
      </c>
      <c r="G211" t="s">
        <v>562</v>
      </c>
      <c r="H211" t="s">
        <v>7110</v>
      </c>
      <c r="I211" t="s">
        <v>7111</v>
      </c>
      <c r="J211" t="s">
        <v>851</v>
      </c>
      <c r="K211" t="str" cm="1">
        <f t="array" ref="K21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1" t="str">
        <f>_xlfn.TEXTBEFORE(Punjabi_song[[#This Row],[Title]],{":","(","-","#","|"})</f>
        <v xml:space="preserve">Pio Mande </v>
      </c>
      <c r="M211" t="str">
        <f>_xlfn.TEXTBEFORE(_xlfn.TEXTAFTER(Punjabi_song[[#This Row],[description]],{"Singer:","Artist:","Singer &amp; Lyrics:","Singer/Lyrics:","Singer","Singer :","Singer :-","Singer/Lyrics/Composer:"}),CHAR(10))</f>
        <v xml:space="preserve"> Love Mand </v>
      </c>
      <c r="N211" t="str" cm="1">
        <f t="array" ref="N21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Satti Chhajla</v>
      </c>
      <c r="O211" t="str">
        <f>_xlfn.TEXTBEFORE(_xlfn.TEXTAFTER(Punjabi_song[[#This Row],[description]],"Composer:"),CHAR(10))</f>
        <v xml:space="preserve"> Satti Chhajla</v>
      </c>
      <c r="P211" t="e">
        <f>_xlfn.TEXTBEFORE(_xlfn.TEXTAFTER(Punjabi_song[[#This Row],[description]],CHAR(10)&amp;"Music :"),CHAR(10))</f>
        <v>#N/A</v>
      </c>
      <c r="Q211" t="e">
        <f>_xlfn.TEXTBEFORE(_xlfn.TEXTAFTER(Punjabi_song[[#This Row],[description]],CHAR(10)&amp;"Video:"),CHAR(10))</f>
        <v>#N/A</v>
      </c>
      <c r="R211" s="1" t="e">
        <f>HYPERLINK(_xlfn.TEXTBEFORE(_xlfn.TEXTAFTER(Punjabi_song[[#This Row],[description]],"YT Music:"),CHAR(10)))</f>
        <v>#N/A</v>
      </c>
      <c r="S211" s="1" t="e">
        <f>HYPERLINK(_xlfn.TEXTBEFORE(_xlfn.TEXTAFTER(Punjabi_song[[#This Row],[description]],"Spotify:"),CHAR(10)))</f>
        <v>#N/A</v>
      </c>
      <c r="T211" s="1" t="e">
        <f>HYPERLINK(_xlfn.TEXTBEFORE(_xlfn.TEXTAFTER(Punjabi_song[[#This Row],[description]],"Apple Music:"),CHAR(10)))</f>
        <v>#N/A</v>
      </c>
      <c r="U211" s="1" t="e">
        <f>HYPERLINK(_xlfn.TEXTBEFORE(_xlfn.TEXTAFTER(Punjabi_song[[#This Row],[description]],"Jio Saavn:"),CHAR(10)))</f>
        <v>#N/A</v>
      </c>
      <c r="V211" s="1" t="e">
        <f>HYPERLINK(_xlfn.TEXTBEFORE(_xlfn.TEXTAFTER(Punjabi_song[[#This Row],[description]],"Instagram Reel:"),CHAR(10)))</f>
        <v>#N/A</v>
      </c>
    </row>
    <row r="212" spans="1:22" x14ac:dyDescent="0.3">
      <c r="A212" t="s">
        <v>6006</v>
      </c>
      <c r="B212" t="s">
        <v>7113</v>
      </c>
      <c r="C212" t="s">
        <v>7114</v>
      </c>
      <c r="D212" t="s">
        <v>7115</v>
      </c>
      <c r="E212" t="s">
        <v>7112</v>
      </c>
      <c r="F212" t="s">
        <v>4174</v>
      </c>
      <c r="G212" t="s">
        <v>7116</v>
      </c>
      <c r="H212" t="s">
        <v>7117</v>
      </c>
      <c r="I212" t="s">
        <v>7118</v>
      </c>
      <c r="J212" t="s">
        <v>6039</v>
      </c>
      <c r="K212" t="str" cm="1">
        <f t="array" ref="K21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2" t="e">
        <f>_xlfn.TEXTBEFORE(Punjabi_song[[#This Row],[Title]],{":","(","-","#","|"})</f>
        <v>#N/A</v>
      </c>
      <c r="M212" t="str">
        <f>_xlfn.TEXTBEFORE(_xlfn.TEXTAFTER(Punjabi_song[[#This Row],[description]],{"Singer:","Artist:","Singer &amp; Lyrics:","Singer/Lyrics:","Singer","Singer :","Singer :-","Singer/Lyrics/Composer:"}),CHAR(10))</f>
        <v xml:space="preserve"> Jass Manak</v>
      </c>
      <c r="N212" t="str" cm="1">
        <f t="array" ref="N21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Jass Manak</v>
      </c>
      <c r="O212" t="str">
        <f>_xlfn.TEXTBEFORE(_xlfn.TEXTAFTER(Punjabi_song[[#This Row],[description]],"Composer:"),CHAR(10))</f>
        <v xml:space="preserve"> Jass Manak</v>
      </c>
      <c r="P212" t="e">
        <f>_xlfn.TEXTBEFORE(_xlfn.TEXTAFTER(Punjabi_song[[#This Row],[description]],CHAR(10)&amp;"Music :"),CHAR(10))</f>
        <v>#N/A</v>
      </c>
      <c r="Q212" t="e">
        <f>_xlfn.TEXTBEFORE(_xlfn.TEXTAFTER(Punjabi_song[[#This Row],[description]],CHAR(10)&amp;"Video:"),CHAR(10))</f>
        <v>#N/A</v>
      </c>
      <c r="R212" s="1" t="e">
        <f>HYPERLINK(_xlfn.TEXTBEFORE(_xlfn.TEXTAFTER(Punjabi_song[[#This Row],[description]],"YT Music:"),CHAR(10)))</f>
        <v>#N/A</v>
      </c>
      <c r="S212" s="1" t="str">
        <f>HYPERLINK(_xlfn.TEXTBEFORE(_xlfn.TEXTAFTER(Punjabi_song[[#This Row],[description]],"Spotify:"),CHAR(10)))</f>
        <v xml:space="preserve"> https://open.spotify.com/track/1DvoV17n67VEXgORb7C3ov</v>
      </c>
      <c r="T212" s="1" t="str">
        <f>HYPERLINK(_xlfn.TEXTBEFORE(_xlfn.TEXTAFTER(Punjabi_song[[#This Row],[description]],"Apple Music:"),CHAR(10)))</f>
        <v xml:space="preserve"> https://music.apple.com/us/album/jass-manak-lovey-dovey-mashup/1736766468?i=1736766474</v>
      </c>
      <c r="U212" s="1" t="e">
        <f>HYPERLINK(_xlfn.TEXTBEFORE(_xlfn.TEXTAFTER(Punjabi_song[[#This Row],[description]],"Jio Saavn:"),CHAR(10)))</f>
        <v>#N/A</v>
      </c>
      <c r="V212" s="1" t="e">
        <f>HYPERLINK(_xlfn.TEXTBEFORE(_xlfn.TEXTAFTER(Punjabi_song[[#This Row],[description]],"Instagram Reel:"),CHAR(10)))</f>
        <v>#N/A</v>
      </c>
    </row>
    <row r="213" spans="1:22" x14ac:dyDescent="0.3">
      <c r="A213" t="s">
        <v>6006</v>
      </c>
      <c r="B213" t="s">
        <v>7120</v>
      </c>
      <c r="C213" t="s">
        <v>7121</v>
      </c>
      <c r="D213" t="s">
        <v>7122</v>
      </c>
      <c r="E213" t="s">
        <v>7119</v>
      </c>
      <c r="F213" t="s">
        <v>4174</v>
      </c>
      <c r="G213" t="s">
        <v>214</v>
      </c>
      <c r="H213" t="s">
        <v>7123</v>
      </c>
      <c r="I213" t="s">
        <v>7124</v>
      </c>
      <c r="J213" t="s">
        <v>7125</v>
      </c>
      <c r="K213" t="str" cm="1">
        <f t="array" ref="K21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3" t="str">
        <f>_xlfn.TEXTBEFORE(Punjabi_song[[#This Row],[Title]],{":","(","-","#","|"})</f>
        <v xml:space="preserve">Stallion </v>
      </c>
      <c r="M213" t="str">
        <f>_xlfn.TEXTBEFORE(_xlfn.TEXTAFTER(Punjabi_song[[#This Row],[description]],{"Singer:","Artist:","Singer &amp; Lyrics:","Singer/Lyrics:","Singer","Singer :","Singer :-","Singer/Lyrics/Composer:"}),CHAR(10))</f>
        <v xml:space="preserve"> Arsha Raikot</v>
      </c>
      <c r="N213" t="str" cm="1">
        <f t="array" ref="N21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Arsha Raikot</v>
      </c>
      <c r="O213" t="e">
        <f>_xlfn.TEXTBEFORE(_xlfn.TEXTAFTER(Punjabi_song[[#This Row],[description]],"Composer:"),CHAR(10))</f>
        <v>#N/A</v>
      </c>
      <c r="P213" t="e">
        <f>_xlfn.TEXTBEFORE(_xlfn.TEXTAFTER(Punjabi_song[[#This Row],[description]],CHAR(10)&amp;"Music :"),CHAR(10))</f>
        <v>#N/A</v>
      </c>
      <c r="Q213" t="e">
        <f>_xlfn.TEXTBEFORE(_xlfn.TEXTAFTER(Punjabi_song[[#This Row],[description]],CHAR(10)&amp;"Video:"),CHAR(10))</f>
        <v>#N/A</v>
      </c>
      <c r="R213" s="1" t="e">
        <f>HYPERLINK(_xlfn.TEXTBEFORE(_xlfn.TEXTAFTER(Punjabi_song[[#This Row],[description]],"YT Music:"),CHAR(10)))</f>
        <v>#N/A</v>
      </c>
      <c r="S213" s="1" t="str">
        <f>HYPERLINK(_xlfn.TEXTBEFORE(_xlfn.TEXTAFTER(Punjabi_song[[#This Row],[description]],"Spotify:"),CHAR(10)))</f>
        <v xml:space="preserve"> https://open.spotify.com/track/3RxYSYqWzLPpXugQBzKPC8</v>
      </c>
      <c r="T213" s="1" t="str">
        <f>HYPERLINK(_xlfn.TEXTBEFORE(_xlfn.TEXTAFTER(Punjabi_song[[#This Row],[description]],"Apple Music:"),CHAR(10)))</f>
        <v xml:space="preserve"> https://music.apple.com/us/album/stallion/1735329016?i=1735329365</v>
      </c>
      <c r="U213" s="1" t="e">
        <f>HYPERLINK(_xlfn.TEXTBEFORE(_xlfn.TEXTAFTER(Punjabi_song[[#This Row],[description]],"Jio Saavn:"),CHAR(10)))</f>
        <v>#N/A</v>
      </c>
      <c r="V213" s="1" t="e">
        <f>HYPERLINK(_xlfn.TEXTBEFORE(_xlfn.TEXTAFTER(Punjabi_song[[#This Row],[description]],"Instagram Reel:"),CHAR(10)))</f>
        <v>#N/A</v>
      </c>
    </row>
    <row r="214" spans="1:22" x14ac:dyDescent="0.3">
      <c r="A214" t="s">
        <v>6006</v>
      </c>
      <c r="B214" t="s">
        <v>7127</v>
      </c>
      <c r="C214" t="s">
        <v>7128</v>
      </c>
      <c r="D214" t="s">
        <v>7129</v>
      </c>
      <c r="E214" t="s">
        <v>7126</v>
      </c>
      <c r="F214" t="s">
        <v>4174</v>
      </c>
      <c r="G214" t="s">
        <v>4100</v>
      </c>
      <c r="H214" t="s">
        <v>7130</v>
      </c>
      <c r="I214" t="s">
        <v>7131</v>
      </c>
      <c r="J214" t="s">
        <v>6402</v>
      </c>
      <c r="K214" t="str" cm="1">
        <f t="array" ref="K21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4" t="str">
        <f>_xlfn.TEXTBEFORE(Punjabi_song[[#This Row],[Title]],{":","(","-","#","|"})</f>
        <v xml:space="preserve">Stallion </v>
      </c>
      <c r="M214" t="str">
        <f>_xlfn.TEXTBEFORE(_xlfn.TEXTAFTER(Punjabi_song[[#This Row],[description]],{"Singer:","Artist:","Singer &amp; Lyrics:","Singer/Lyrics:","Singer","Singer :","Singer :-","Singer/Lyrics/Composer:"}),CHAR(10))</f>
        <v xml:space="preserve"> Arsha Raikot</v>
      </c>
      <c r="N214" t="str" cm="1">
        <f t="array" ref="N21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Arsha Raikot</v>
      </c>
      <c r="O214" t="e">
        <f>_xlfn.TEXTBEFORE(_xlfn.TEXTAFTER(Punjabi_song[[#This Row],[description]],"Composer:"),CHAR(10))</f>
        <v>#N/A</v>
      </c>
      <c r="P214" t="e">
        <f>_xlfn.TEXTBEFORE(_xlfn.TEXTAFTER(Punjabi_song[[#This Row],[description]],CHAR(10)&amp;"Music :"),CHAR(10))</f>
        <v>#N/A</v>
      </c>
      <c r="Q214" t="e">
        <f>_xlfn.TEXTBEFORE(_xlfn.TEXTAFTER(Punjabi_song[[#This Row],[description]],CHAR(10)&amp;"Video:"),CHAR(10))</f>
        <v>#N/A</v>
      </c>
      <c r="R214" s="1" t="e">
        <f>HYPERLINK(_xlfn.TEXTBEFORE(_xlfn.TEXTAFTER(Punjabi_song[[#This Row],[description]],"YT Music:"),CHAR(10)))</f>
        <v>#N/A</v>
      </c>
      <c r="S214" s="1" t="e">
        <f>HYPERLINK(_xlfn.TEXTBEFORE(_xlfn.TEXTAFTER(Punjabi_song[[#This Row],[description]],"Spotify:"),CHAR(10)))</f>
        <v>#N/A</v>
      </c>
      <c r="T214" s="1" t="e">
        <f>HYPERLINK(_xlfn.TEXTBEFORE(_xlfn.TEXTAFTER(Punjabi_song[[#This Row],[description]],"Apple Music:"),CHAR(10)))</f>
        <v>#N/A</v>
      </c>
      <c r="U214" s="1" t="e">
        <f>HYPERLINK(_xlfn.TEXTBEFORE(_xlfn.TEXTAFTER(Punjabi_song[[#This Row],[description]],"Jio Saavn:"),CHAR(10)))</f>
        <v>#N/A</v>
      </c>
      <c r="V214" s="1" t="e">
        <f>HYPERLINK(_xlfn.TEXTBEFORE(_xlfn.TEXTAFTER(Punjabi_song[[#This Row],[description]],"Instagram Reel:"),CHAR(10)))</f>
        <v>#N/A</v>
      </c>
    </row>
    <row r="215" spans="1:22" x14ac:dyDescent="0.3">
      <c r="A215" t="s">
        <v>6006</v>
      </c>
      <c r="B215" t="s">
        <v>7133</v>
      </c>
      <c r="C215" t="s">
        <v>7134</v>
      </c>
      <c r="D215" t="s">
        <v>7135</v>
      </c>
      <c r="E215" t="s">
        <v>7132</v>
      </c>
      <c r="F215" t="s">
        <v>4174</v>
      </c>
      <c r="G215" t="s">
        <v>1705</v>
      </c>
      <c r="H215" t="s">
        <v>7136</v>
      </c>
      <c r="I215" t="s">
        <v>3884</v>
      </c>
      <c r="J215" t="s">
        <v>6366</v>
      </c>
      <c r="K215" t="str" cm="1">
        <f t="array" ref="K21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5" t="str">
        <f>_xlfn.TEXTBEFORE(Punjabi_song[[#This Row],[Title]],{":","(","-","#","|"})</f>
        <v xml:space="preserve">Hussan </v>
      </c>
      <c r="M215" t="str">
        <f>_xlfn.TEXTBEFORE(_xlfn.TEXTAFTER(Punjabi_song[[#This Row],[description]],{"Singer:","Artist:","Singer &amp; Lyrics:","Singer/Lyrics:","Singer/Composer:","Singer :","Singer :-","Singer/Lyrics/Composer:"}),CHAR(10))</f>
        <v xml:space="preserve"> Nirmal Jaani</v>
      </c>
      <c r="N215" t="str" cm="1">
        <f t="array" ref="N21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Jagga Kakrala</v>
      </c>
      <c r="O215" t="str">
        <f>_xlfn.TEXTBEFORE(_xlfn.TEXTAFTER(Punjabi_song[[#This Row],[description]],"Composer:"),CHAR(10))</f>
        <v xml:space="preserve"> Nirmal Jaani</v>
      </c>
      <c r="P215" t="e">
        <f>_xlfn.TEXTBEFORE(_xlfn.TEXTAFTER(Punjabi_song[[#This Row],[description]],CHAR(10)&amp;"Music :"),CHAR(10))</f>
        <v>#N/A</v>
      </c>
      <c r="Q215" t="e">
        <f>_xlfn.TEXTBEFORE(_xlfn.TEXTAFTER(Punjabi_song[[#This Row],[description]],CHAR(10)&amp;"Video:"),CHAR(10))</f>
        <v>#N/A</v>
      </c>
      <c r="R215" s="1" t="e">
        <f>HYPERLINK(_xlfn.TEXTBEFORE(_xlfn.TEXTAFTER(Punjabi_song[[#This Row],[description]],"YT Music:"),CHAR(10)))</f>
        <v>#N/A</v>
      </c>
      <c r="S215" s="1" t="str">
        <f>HYPERLINK(_xlfn.TEXTBEFORE(_xlfn.TEXTAFTER(Punjabi_song[[#This Row],[description]],"Spotify:"),CHAR(10)))</f>
        <v xml:space="preserve"> https://open.spotify.com/track/7Dfw5AycLXJqeaGrUzmKxx</v>
      </c>
      <c r="T215" s="1" t="str">
        <f>HYPERLINK(_xlfn.TEXTBEFORE(_xlfn.TEXTAFTER(Punjabi_song[[#This Row],[description]],"Apple Music:"),CHAR(10)))</f>
        <v xml:space="preserve"> https://music.apple.com/us/album/hussan/1734459068?i=1734459592</v>
      </c>
      <c r="U215" s="1" t="e">
        <f>HYPERLINK(_xlfn.TEXTBEFORE(_xlfn.TEXTAFTER(Punjabi_song[[#This Row],[description]],"Jio Saavn:"),CHAR(10)))</f>
        <v>#N/A</v>
      </c>
      <c r="V215" s="1" t="e">
        <f>HYPERLINK(_xlfn.TEXTBEFORE(_xlfn.TEXTAFTER(Punjabi_song[[#This Row],[description]],"Instagram Reel:"),CHAR(10)))</f>
        <v>#N/A</v>
      </c>
    </row>
    <row r="216" spans="1:22" x14ac:dyDescent="0.3">
      <c r="A216" t="s">
        <v>6006</v>
      </c>
      <c r="B216" t="s">
        <v>7138</v>
      </c>
      <c r="C216" t="s">
        <v>7139</v>
      </c>
      <c r="D216" t="s">
        <v>7140</v>
      </c>
      <c r="E216" t="s">
        <v>7137</v>
      </c>
      <c r="F216" t="s">
        <v>4174</v>
      </c>
      <c r="G216" t="s">
        <v>1584</v>
      </c>
      <c r="H216" t="s">
        <v>7141</v>
      </c>
      <c r="I216" t="s">
        <v>7142</v>
      </c>
      <c r="J216" t="s">
        <v>7143</v>
      </c>
      <c r="K216" t="str" cm="1">
        <f t="array" ref="K21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6" t="str">
        <f>_xlfn.TEXTBEFORE(Punjabi_song[[#This Row],[Title]],{":","(","-","#","|"})</f>
        <v xml:space="preserve">Hayati </v>
      </c>
      <c r="M216" t="str">
        <f>_xlfn.TEXTBEFORE(_xlfn.TEXTAFTER(Punjabi_song[[#This Row],[description]],{"Singer:","Artist:","Singer &amp; Lyrics:","Singer/Lyrics:","Singer/Composer:","Singer :","Singer :-","Singer/Lyrics/Composer:"}),CHAR(10))</f>
        <v xml:space="preserve"> Ninja</v>
      </c>
      <c r="N216" t="str" cm="1">
        <f t="array" ref="N21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Love Noorwal</v>
      </c>
      <c r="O216" t="str">
        <f>_xlfn.TEXTBEFORE(_xlfn.TEXTAFTER(Punjabi_song[[#This Row],[description]],"Composer:"),CHAR(10))</f>
        <v xml:space="preserve"> Ullumanati</v>
      </c>
      <c r="P216" t="e">
        <f>_xlfn.TEXTBEFORE(_xlfn.TEXTAFTER(Punjabi_song[[#This Row],[description]],CHAR(10)&amp;"Music :"),CHAR(10))</f>
        <v>#N/A</v>
      </c>
      <c r="Q216" t="e">
        <f>_xlfn.TEXTBEFORE(_xlfn.TEXTAFTER(Punjabi_song[[#This Row],[description]],CHAR(10)&amp;"Video:"),CHAR(10))</f>
        <v>#N/A</v>
      </c>
      <c r="R216" s="1" t="e">
        <f>HYPERLINK(_xlfn.TEXTBEFORE(_xlfn.TEXTAFTER(Punjabi_song[[#This Row],[description]],"YT Music:"),CHAR(10)))</f>
        <v>#N/A</v>
      </c>
      <c r="S216" s="1" t="str">
        <f>HYPERLINK(_xlfn.TEXTBEFORE(_xlfn.TEXTAFTER(Punjabi_song[[#This Row],[description]],"Spotify:"),CHAR(10)))</f>
        <v xml:space="preserve"> https://open.spotify.com/track/5MiQGJvBtiImVrv8Zo77va</v>
      </c>
      <c r="T216" s="1" t="str">
        <f>HYPERLINK(_xlfn.TEXTBEFORE(_xlfn.TEXTAFTER(Punjabi_song[[#This Row],[description]],"Apple Music:"),CHAR(10)))</f>
        <v xml:space="preserve"> https://music.apple.com/us/album/hayati/1734174461?i=1734174885</v>
      </c>
      <c r="U216" s="1" t="e">
        <f>HYPERLINK(_xlfn.TEXTBEFORE(_xlfn.TEXTAFTER(Punjabi_song[[#This Row],[description]],"Jio Saavn:"),CHAR(10)))</f>
        <v>#N/A</v>
      </c>
      <c r="V216" s="1" t="e">
        <f>HYPERLINK(_xlfn.TEXTBEFORE(_xlfn.TEXTAFTER(Punjabi_song[[#This Row],[description]],"Instagram Reel:"),CHAR(10)))</f>
        <v>#N/A</v>
      </c>
    </row>
    <row r="217" spans="1:22" x14ac:dyDescent="0.3">
      <c r="A217" t="s">
        <v>6006</v>
      </c>
      <c r="B217" t="s">
        <v>7145</v>
      </c>
      <c r="C217" t="s">
        <v>7146</v>
      </c>
      <c r="D217" t="s">
        <v>7147</v>
      </c>
      <c r="E217" t="s">
        <v>7144</v>
      </c>
      <c r="F217" t="s">
        <v>4174</v>
      </c>
      <c r="G217" t="s">
        <v>3925</v>
      </c>
      <c r="H217" t="s">
        <v>7148</v>
      </c>
      <c r="I217" t="s">
        <v>7149</v>
      </c>
      <c r="J217" t="s">
        <v>7150</v>
      </c>
      <c r="K217" t="str" cm="1">
        <f t="array" ref="K21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7" t="str">
        <f>_xlfn.TEXTBEFORE(Punjabi_song[[#This Row],[Title]],{":","(","-","#","|"})</f>
        <v xml:space="preserve">Canada Nu </v>
      </c>
      <c r="M217" t="str">
        <f>_xlfn.TEXTBEFORE(_xlfn.TEXTAFTER(Punjabi_song[[#This Row],[description]],{"Singer:","Artist:","Singer &amp; Lyrics:","Singer/Lyrics:","Singer/Composer:","Singer :","Singer :-","Singer/Lyrics/Composer:"}),CHAR(10))</f>
        <v xml:space="preserve"> Lucas</v>
      </c>
      <c r="N217" t="str" cm="1">
        <f t="array" ref="N21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v>
      </c>
      <c r="O217" t="str">
        <f>_xlfn.TEXTBEFORE(_xlfn.TEXTAFTER(Punjabi_song[[#This Row],[description]],"Composer:"),CHAR(10))</f>
        <v xml:space="preserve"> Lucas</v>
      </c>
      <c r="P217" t="e">
        <f>_xlfn.TEXTBEFORE(_xlfn.TEXTAFTER(Punjabi_song[[#This Row],[description]],CHAR(10)&amp;"Music :"),CHAR(10))</f>
        <v>#N/A</v>
      </c>
      <c r="Q217" t="e">
        <f>_xlfn.TEXTBEFORE(_xlfn.TEXTAFTER(Punjabi_song[[#This Row],[description]],CHAR(10)&amp;"Video:"),CHAR(10))</f>
        <v>#N/A</v>
      </c>
      <c r="R217" s="1" t="e">
        <f>HYPERLINK(_xlfn.TEXTBEFORE(_xlfn.TEXTAFTER(Punjabi_song[[#This Row],[description]],"YT Music:"),CHAR(10)))</f>
        <v>#N/A</v>
      </c>
      <c r="S217" s="1" t="str">
        <f>HYPERLINK(_xlfn.TEXTBEFORE(_xlfn.TEXTAFTER(Punjabi_song[[#This Row],[description]],"Spotify:"),CHAR(10)))</f>
        <v xml:space="preserve"> https://open.spotify.com/track/4E2f0S7krsgVTHk94giKwZ</v>
      </c>
      <c r="T217" s="1" t="str">
        <f>HYPERLINK(_xlfn.TEXTBEFORE(_xlfn.TEXTAFTER(Punjabi_song[[#This Row],[description]],"Apple Music:"),CHAR(10)))</f>
        <v xml:space="preserve"> https://music.apple.com/us/album/canada-nu/1728848626?i=1728848878</v>
      </c>
      <c r="U217" s="1" t="e">
        <f>HYPERLINK(_xlfn.TEXTBEFORE(_xlfn.TEXTAFTER(Punjabi_song[[#This Row],[description]],"Jio Saavn:"),CHAR(10)))</f>
        <v>#N/A</v>
      </c>
      <c r="V217" s="1" t="e">
        <f>HYPERLINK(_xlfn.TEXTBEFORE(_xlfn.TEXTAFTER(Punjabi_song[[#This Row],[description]],"Instagram Reel:"),CHAR(10)))</f>
        <v>#N/A</v>
      </c>
    </row>
    <row r="218" spans="1:22" x14ac:dyDescent="0.3">
      <c r="A218" t="s">
        <v>6006</v>
      </c>
      <c r="B218" t="s">
        <v>7152</v>
      </c>
      <c r="C218" t="s">
        <v>7153</v>
      </c>
      <c r="D218" t="s">
        <v>7154</v>
      </c>
      <c r="E218" t="s">
        <v>7151</v>
      </c>
      <c r="F218" t="s">
        <v>4174</v>
      </c>
      <c r="G218" t="s">
        <v>415</v>
      </c>
      <c r="H218" t="s">
        <v>7155</v>
      </c>
      <c r="I218" t="s">
        <v>7156</v>
      </c>
      <c r="J218" t="s">
        <v>6187</v>
      </c>
      <c r="K218" t="str" cm="1">
        <f t="array" ref="K21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8" t="str">
        <f>_xlfn.TEXTBEFORE(Punjabi_song[[#This Row],[Title]],{":","(","-","#","|"})</f>
        <v xml:space="preserve">Pulsiya </v>
      </c>
      <c r="M218" t="str">
        <f>_xlfn.TEXTBEFORE(_xlfn.TEXTAFTER(Punjabi_song[[#This Row],[description]],{"Singer:","Artist:","Singer &amp; Lyrics:","Singer/Lyrics:","Singer/Composer:","Singer :","Singer :-","Singer/Lyrics/Composer:"}),CHAR(10))</f>
        <v xml:space="preserve"> Kirt Mathouda</v>
      </c>
      <c r="N218" t="str" cm="1">
        <f t="array" ref="N21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Mani Punia</v>
      </c>
      <c r="O218" t="str">
        <f>_xlfn.TEXTBEFORE(_xlfn.TEXTAFTER(Punjabi_song[[#This Row],[description]],"Composer:"),CHAR(10))</f>
        <v xml:space="preserve"> Kirt Mathouda</v>
      </c>
      <c r="P218" t="e">
        <f>_xlfn.TEXTBEFORE(_xlfn.TEXTAFTER(Punjabi_song[[#This Row],[description]],CHAR(10)&amp;"Music :"),CHAR(10))</f>
        <v>#N/A</v>
      </c>
      <c r="Q218" t="e">
        <f>_xlfn.TEXTBEFORE(_xlfn.TEXTAFTER(Punjabi_song[[#This Row],[description]],CHAR(10)&amp;"Video:"),CHAR(10))</f>
        <v>#N/A</v>
      </c>
      <c r="R218" s="1" t="e">
        <f>HYPERLINK(_xlfn.TEXTBEFORE(_xlfn.TEXTAFTER(Punjabi_song[[#This Row],[description]],"YT Music:"),CHAR(10)))</f>
        <v>#N/A</v>
      </c>
      <c r="S218" s="1" t="str">
        <f>HYPERLINK(_xlfn.TEXTBEFORE(_xlfn.TEXTAFTER(Punjabi_song[[#This Row],[description]],"Spotify:"),CHAR(10)))</f>
        <v xml:space="preserve"> https://open.spotify.com/track/3wntnY0ZHnN8Xs2IZLdQPR</v>
      </c>
      <c r="T218" s="1" t="str">
        <f>HYPERLINK(_xlfn.TEXTBEFORE(_xlfn.TEXTAFTER(Punjabi_song[[#This Row],[description]],"Apple Music:"),CHAR(10)))</f>
        <v xml:space="preserve"> https://music.apple.com/us/album/pulsiya/1730440757?i=1730440762 </v>
      </c>
      <c r="U218" s="1" t="e">
        <f>HYPERLINK(_xlfn.TEXTBEFORE(_xlfn.TEXTAFTER(Punjabi_song[[#This Row],[description]],"Jio Saavn:"),CHAR(10)))</f>
        <v>#N/A</v>
      </c>
      <c r="V218" s="1" t="e">
        <f>HYPERLINK(_xlfn.TEXTBEFORE(_xlfn.TEXTAFTER(Punjabi_song[[#This Row],[description]],"Instagram Reel:"),CHAR(10)))</f>
        <v>#N/A</v>
      </c>
    </row>
    <row r="219" spans="1:22" x14ac:dyDescent="0.3">
      <c r="A219" t="s">
        <v>6006</v>
      </c>
      <c r="B219" t="s">
        <v>7158</v>
      </c>
      <c r="C219" t="s">
        <v>7159</v>
      </c>
      <c r="D219" t="s">
        <v>7160</v>
      </c>
      <c r="E219" t="s">
        <v>7157</v>
      </c>
      <c r="F219" t="s">
        <v>1369</v>
      </c>
      <c r="G219" t="s">
        <v>49</v>
      </c>
      <c r="H219" t="s">
        <v>7161</v>
      </c>
      <c r="I219" t="s">
        <v>7162</v>
      </c>
      <c r="J219" t="s">
        <v>6248</v>
      </c>
      <c r="K219" t="str" cm="1">
        <f t="array" ref="K21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19" t="str">
        <f>_xlfn.TEXTBEFORE(Punjabi_song[[#This Row],[Title]],{":","(","-","#","|"})</f>
        <v>Man Of My Word</v>
      </c>
      <c r="M219" t="str">
        <f>_xlfn.TEXTBEFORE(_xlfn.TEXTAFTER(Punjabi_song[[#This Row],[description]],{"Singer:","Artist:","Singer &amp; Lyrics:","Singer/Lyrics:","Singer/Composer:","Singer :","Singer :-","Singer/Lyrics/Composer:"}),CHAR(10))</f>
        <v xml:space="preserve"> Lucas</v>
      </c>
      <c r="N219" t="str" cm="1">
        <f t="array" ref="N21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v>
      </c>
      <c r="O219" t="str">
        <f>_xlfn.TEXTBEFORE(_xlfn.TEXTAFTER(Punjabi_song[[#This Row],[description]],"Composer:"),CHAR(10))</f>
        <v xml:space="preserve"> Lucas</v>
      </c>
      <c r="P219" t="e">
        <f>_xlfn.TEXTBEFORE(_xlfn.TEXTAFTER(Punjabi_song[[#This Row],[description]],CHAR(10)&amp;"Music :"),CHAR(10))</f>
        <v>#N/A</v>
      </c>
      <c r="Q219" t="e">
        <f>_xlfn.TEXTBEFORE(_xlfn.TEXTAFTER(Punjabi_song[[#This Row],[description]],CHAR(10)&amp;"Video:"),CHAR(10))</f>
        <v>#N/A</v>
      </c>
      <c r="R219" s="1" t="e">
        <f>HYPERLINK(_xlfn.TEXTBEFORE(_xlfn.TEXTAFTER(Punjabi_song[[#This Row],[description]],"YT Music:"),CHAR(10)))</f>
        <v>#N/A</v>
      </c>
      <c r="S219" s="1" t="str">
        <f>HYPERLINK(_xlfn.TEXTBEFORE(_xlfn.TEXTAFTER(Punjabi_song[[#This Row],[description]],"Spotify:"),CHAR(10)))</f>
        <v xml:space="preserve"> https://open.spotify.com/track/7ehMGuOWiJbX3ZzN9Pcwmz</v>
      </c>
      <c r="T219" s="1" t="str">
        <f>HYPERLINK(_xlfn.TEXTBEFORE(_xlfn.TEXTAFTER(Punjabi_song[[#This Row],[description]],"Apple Music:"),CHAR(10)))</f>
        <v xml:space="preserve"> https://music.apple.com/us/album/man-of-my-word-single/1728656796</v>
      </c>
      <c r="U219" s="1" t="e">
        <f>HYPERLINK(_xlfn.TEXTBEFORE(_xlfn.TEXTAFTER(Punjabi_song[[#This Row],[description]],"Jio Saavn:"),CHAR(10)))</f>
        <v>#N/A</v>
      </c>
      <c r="V219" s="1" t="e">
        <f>HYPERLINK(_xlfn.TEXTBEFORE(_xlfn.TEXTAFTER(Punjabi_song[[#This Row],[description]],"Instagram Reel:"),CHAR(10)))</f>
        <v>#N/A</v>
      </c>
    </row>
    <row r="220" spans="1:22" x14ac:dyDescent="0.3">
      <c r="A220" t="s">
        <v>6006</v>
      </c>
      <c r="B220" t="s">
        <v>7164</v>
      </c>
      <c r="C220" t="s">
        <v>7165</v>
      </c>
      <c r="D220" t="s">
        <v>7166</v>
      </c>
      <c r="E220" t="s">
        <v>7163</v>
      </c>
      <c r="F220" t="s">
        <v>1369</v>
      </c>
      <c r="G220" t="s">
        <v>1584</v>
      </c>
      <c r="H220" t="s">
        <v>7167</v>
      </c>
      <c r="I220" t="s">
        <v>719</v>
      </c>
      <c r="J220" t="s">
        <v>573</v>
      </c>
      <c r="K220" t="str" cm="1">
        <f t="array" ref="K220">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0" t="str">
        <f>_xlfn.TEXTBEFORE(Punjabi_song[[#This Row],[Title]],{":","(","-","#","|"})</f>
        <v xml:space="preserve">Canada Nu </v>
      </c>
      <c r="M220" t="str">
        <f>_xlfn.TEXTBEFORE(_xlfn.TEXTAFTER(Punjabi_song[[#This Row],[description]],{"Singer:","Artist:","Singer &amp; Lyrics:","Singer/Lyrics:","Singer/Composer:","Singer :","Singer :-","Singer/Lyrics/Composer:"}),CHAR(10))</f>
        <v xml:space="preserve"> Lucas</v>
      </c>
      <c r="N220" t="str" cm="1">
        <f t="array" ref="N220">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v>
      </c>
      <c r="O220" t="str">
        <f>_xlfn.TEXTBEFORE(_xlfn.TEXTAFTER(Punjabi_song[[#This Row],[description]],"Composer:"),CHAR(10))</f>
        <v xml:space="preserve"> Lucas</v>
      </c>
      <c r="P220" t="e">
        <f>_xlfn.TEXTBEFORE(_xlfn.TEXTAFTER(Punjabi_song[[#This Row],[description]],CHAR(10)&amp;"Music :"),CHAR(10))</f>
        <v>#N/A</v>
      </c>
      <c r="Q220" t="e">
        <f>_xlfn.TEXTBEFORE(_xlfn.TEXTAFTER(Punjabi_song[[#This Row],[description]],CHAR(10)&amp;"Video:"),CHAR(10))</f>
        <v>#N/A</v>
      </c>
      <c r="R220" s="1" t="e">
        <f>HYPERLINK(_xlfn.TEXTBEFORE(_xlfn.TEXTAFTER(Punjabi_song[[#This Row],[description]],"YT Music:"),CHAR(10)))</f>
        <v>#N/A</v>
      </c>
      <c r="S220" s="1" t="str">
        <f>HYPERLINK(_xlfn.TEXTBEFORE(_xlfn.TEXTAFTER(Punjabi_song[[#This Row],[description]],"Spotify:"),CHAR(10)))</f>
        <v xml:space="preserve"> https://open.spotify.com/track/4E2f0S7krsgVTHk94giKwZ</v>
      </c>
      <c r="T220" s="1" t="str">
        <f>HYPERLINK(_xlfn.TEXTBEFORE(_xlfn.TEXTAFTER(Punjabi_song[[#This Row],[description]],"Apple Music:"),CHAR(10)))</f>
        <v xml:space="preserve"> https://music.apple.com/us/album/canada-nu/1728848626?i=1728848878</v>
      </c>
      <c r="U220" s="1" t="e">
        <f>HYPERLINK(_xlfn.TEXTBEFORE(_xlfn.TEXTAFTER(Punjabi_song[[#This Row],[description]],"Jio Saavn:"),CHAR(10)))</f>
        <v>#N/A</v>
      </c>
      <c r="V220" s="1" t="e">
        <f>HYPERLINK(_xlfn.TEXTBEFORE(_xlfn.TEXTAFTER(Punjabi_song[[#This Row],[description]],"Instagram Reel:"),CHAR(10)))</f>
        <v>#N/A</v>
      </c>
    </row>
    <row r="221" spans="1:22" x14ac:dyDescent="0.3">
      <c r="A221" t="s">
        <v>6006</v>
      </c>
      <c r="B221" t="s">
        <v>7169</v>
      </c>
      <c r="C221" t="s">
        <v>7170</v>
      </c>
      <c r="D221" t="s">
        <v>7171</v>
      </c>
      <c r="E221" t="s">
        <v>7168</v>
      </c>
      <c r="F221" t="s">
        <v>4174</v>
      </c>
      <c r="G221" t="s">
        <v>554</v>
      </c>
      <c r="H221" t="s">
        <v>7172</v>
      </c>
      <c r="I221" t="s">
        <v>7173</v>
      </c>
      <c r="J221" t="s">
        <v>5985</v>
      </c>
      <c r="K221" t="str" cm="1">
        <f t="array" ref="K221">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1" t="str">
        <f>_xlfn.TEXTBEFORE(Punjabi_song[[#This Row],[Title]],{":","(","-","#","|"})</f>
        <v xml:space="preserve">One </v>
      </c>
      <c r="M221" t="str">
        <f>_xlfn.TEXTBEFORE(_xlfn.TEXTAFTER(Punjabi_song[[#This Row],[description]],{"Singer:","Artist:","Singer &amp; Lyrics:","Singer/Lyrics:","Singer/Composer:","Singer :","Singer :-","Singer/Lyrics/Composer:"}),CHAR(10))</f>
        <v xml:space="preserve"> Lucas</v>
      </c>
      <c r="N221" t="str" cm="1">
        <f t="array" ref="N221">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Lucas</v>
      </c>
      <c r="O221" t="str">
        <f>_xlfn.TEXTBEFORE(_xlfn.TEXTAFTER(Punjabi_song[[#This Row],[description]],"Composer:"),CHAR(10))</f>
        <v xml:space="preserve"> Lucas</v>
      </c>
      <c r="P221" t="e">
        <f>_xlfn.TEXTBEFORE(_xlfn.TEXTAFTER(Punjabi_song[[#This Row],[description]],CHAR(10)&amp;"Music :"),CHAR(10))</f>
        <v>#N/A</v>
      </c>
      <c r="Q221" t="e">
        <f>_xlfn.TEXTBEFORE(_xlfn.TEXTAFTER(Punjabi_song[[#This Row],[description]],CHAR(10)&amp;"Video:"),CHAR(10))</f>
        <v>#N/A</v>
      </c>
      <c r="R221" s="1" t="e">
        <f>HYPERLINK(_xlfn.TEXTBEFORE(_xlfn.TEXTAFTER(Punjabi_song[[#This Row],[description]],"YT Music:"),CHAR(10)))</f>
        <v>#N/A</v>
      </c>
      <c r="S221" s="1" t="str">
        <f>HYPERLINK(_xlfn.TEXTBEFORE(_xlfn.TEXTAFTER(Punjabi_song[[#This Row],[description]],"Spotify:"),CHAR(10)))</f>
        <v xml:space="preserve"> https://open.spotify.com/track/2K38MY53JoOyaqa38y38XR</v>
      </c>
      <c r="T221" s="1" t="str">
        <f>HYPERLINK(_xlfn.TEXTBEFORE(_xlfn.TEXTAFTER(Punjabi_song[[#This Row],[description]],"Apple Music:"),CHAR(10)))</f>
        <v xml:space="preserve"> https://music.apple.com/us/album/one-single/1728054264</v>
      </c>
      <c r="U221" s="1" t="e">
        <f>HYPERLINK(_xlfn.TEXTBEFORE(_xlfn.TEXTAFTER(Punjabi_song[[#This Row],[description]],"Jio Saavn:"),CHAR(10)))</f>
        <v>#N/A</v>
      </c>
      <c r="V221" s="1" t="e">
        <f>HYPERLINK(_xlfn.TEXTBEFORE(_xlfn.TEXTAFTER(Punjabi_song[[#This Row],[description]],"Instagram Reel:"),CHAR(10)))</f>
        <v>#N/A</v>
      </c>
    </row>
    <row r="222" spans="1:22" x14ac:dyDescent="0.3">
      <c r="A222" t="s">
        <v>6006</v>
      </c>
      <c r="B222" t="s">
        <v>7175</v>
      </c>
      <c r="C222" t="s">
        <v>7176</v>
      </c>
      <c r="D222" t="s">
        <v>7177</v>
      </c>
      <c r="E222" t="s">
        <v>7174</v>
      </c>
      <c r="F222" t="s">
        <v>4174</v>
      </c>
      <c r="G222" t="s">
        <v>885</v>
      </c>
      <c r="H222" t="s">
        <v>7178</v>
      </c>
      <c r="I222" t="s">
        <v>851</v>
      </c>
      <c r="J222" t="s">
        <v>6139</v>
      </c>
      <c r="K222" t="str" cm="1">
        <f t="array" ref="K222">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2" t="str">
        <f>_xlfn.TEXTBEFORE(Punjabi_song[[#This Row],[Title]],{":","(","-","#","|"})</f>
        <v xml:space="preserve">Zoom </v>
      </c>
      <c r="M222" t="e">
        <f>_xlfn.TEXTBEFORE(_xlfn.TEXTAFTER(Punjabi_song[[#This Row],[description]],{"Singer:","Artist:","Singer &amp; Lyrics:","Singer/Lyrics:","Singer/Composer:","Singer :","Singer :-","Singer/Lyrics/Composer:"}),CHAR(10))</f>
        <v>#N/A</v>
      </c>
      <c r="N222" t="str" cm="1">
        <f t="array" ref="N222">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NILL</v>
      </c>
      <c r="O222" t="e">
        <f>_xlfn.TEXTBEFORE(_xlfn.TEXTAFTER(Punjabi_song[[#This Row],[description]],"Composer:"),CHAR(10))</f>
        <v>#N/A</v>
      </c>
      <c r="P222" t="e">
        <f>_xlfn.TEXTBEFORE(_xlfn.TEXTAFTER(Punjabi_song[[#This Row],[description]],CHAR(10)&amp;"Music :"),CHAR(10))</f>
        <v>#N/A</v>
      </c>
      <c r="Q222" t="e">
        <f>_xlfn.TEXTBEFORE(_xlfn.TEXTAFTER(Punjabi_song[[#This Row],[description]],CHAR(10)&amp;"Video:"),CHAR(10))</f>
        <v>#N/A</v>
      </c>
      <c r="R222" s="1" t="e">
        <f>HYPERLINK(_xlfn.TEXTBEFORE(_xlfn.TEXTAFTER(Punjabi_song[[#This Row],[description]],"YT Music:"),CHAR(10)))</f>
        <v>#N/A</v>
      </c>
      <c r="S222" s="1" t="str">
        <f>HYPERLINK(_xlfn.TEXTBEFORE(_xlfn.TEXTAFTER(Punjabi_song[[#This Row],[description]],"Spotify:"),CHAR(10)))</f>
        <v xml:space="preserve"> https://open.spotify.com/track/3ggZ9BMvjNQgtdvz3hE5Zr</v>
      </c>
      <c r="T222" s="1" t="str">
        <f>HYPERLINK(_xlfn.TEXTBEFORE(_xlfn.TEXTAFTER(Punjabi_song[[#This Row],[description]],"Apple Music:"),CHAR(10)))</f>
        <v xml:space="preserve"> https://music.apple.com/us/album/zoom-slowed-reverbed-single/1726997007</v>
      </c>
      <c r="U222" s="1" t="e">
        <f>HYPERLINK(_xlfn.TEXTBEFORE(_xlfn.TEXTAFTER(Punjabi_song[[#This Row],[description]],"Jio Saavn:"),CHAR(10)))</f>
        <v>#N/A</v>
      </c>
      <c r="V222" s="1" t="e">
        <f>HYPERLINK(_xlfn.TEXTBEFORE(_xlfn.TEXTAFTER(Punjabi_song[[#This Row],[description]],"Instagram Reel:"),CHAR(10)))</f>
        <v>#N/A</v>
      </c>
    </row>
    <row r="223" spans="1:22" x14ac:dyDescent="0.3">
      <c r="A223" t="s">
        <v>6006</v>
      </c>
      <c r="B223" t="s">
        <v>7180</v>
      </c>
      <c r="C223" t="s">
        <v>7181</v>
      </c>
      <c r="D223" t="s">
        <v>7182</v>
      </c>
      <c r="E223" t="s">
        <v>7179</v>
      </c>
      <c r="F223" t="s">
        <v>4174</v>
      </c>
      <c r="G223" t="s">
        <v>546</v>
      </c>
      <c r="H223" t="s">
        <v>7183</v>
      </c>
      <c r="I223" t="s">
        <v>7184</v>
      </c>
      <c r="J223" t="s">
        <v>1009</v>
      </c>
      <c r="K223" t="str" cm="1">
        <f t="array" ref="K223">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3" t="str">
        <f>_xlfn.TEXTBEFORE(Punjabi_song[[#This Row],[Title]],{":","(","-","#","|"})</f>
        <v xml:space="preserve">God Knows </v>
      </c>
      <c r="M223" t="str">
        <f>_xlfn.TEXTBEFORE(_xlfn.TEXTAFTER(Punjabi_song[[#This Row],[description]],{"Singer:","Artist:","Singer &amp; Lyrics:","Singer/Lyrics:","Singer/Composer:","Singer :","Singer :-","Singer/Lyrics/Composer:","Singer, Music Director, and Composer:"}),CHAR(10))</f>
        <v xml:space="preserve"> Musilogist </v>
      </c>
      <c r="N223" t="str" cm="1">
        <f t="array" ref="N223">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Gurbinder Jassal</v>
      </c>
      <c r="O223" t="str">
        <f>_xlfn.TEXTBEFORE(_xlfn.TEXTAFTER(Punjabi_song[[#This Row],[description]],"Composer:"),CHAR(10))</f>
        <v xml:space="preserve"> Musilogist </v>
      </c>
      <c r="P223" t="e">
        <f>_xlfn.TEXTBEFORE(_xlfn.TEXTAFTER(Punjabi_song[[#This Row],[description]],CHAR(10)&amp;"Music :"),CHAR(10))</f>
        <v>#N/A</v>
      </c>
      <c r="Q223" t="e">
        <f>_xlfn.TEXTBEFORE(_xlfn.TEXTAFTER(Punjabi_song[[#This Row],[description]],CHAR(10)&amp;"Video:"),CHAR(10))</f>
        <v>#N/A</v>
      </c>
      <c r="R223" s="1" t="str">
        <f>HYPERLINK(_xlfn.TEXTBEFORE(_xlfn.TEXTAFTER(Punjabi_song[[#This Row],[description]],"YT Music:"),CHAR(10)))</f>
        <v xml:space="preserve"> https://music.youtube.com/watch?v=P0UIrJz-nAM</v>
      </c>
      <c r="S223" s="1" t="str">
        <f>HYPERLINK(_xlfn.TEXTBEFORE(_xlfn.TEXTAFTER(Punjabi_song[[#This Row],[description]],"Spotify:"),CHAR(10)))</f>
        <v xml:space="preserve"> https://open.spotify.com/album/4N7s9YYiBHPBRyTCOtMehc</v>
      </c>
      <c r="T223" s="1" t="str">
        <f>HYPERLINK(_xlfn.TEXTBEFORE(_xlfn.TEXTAFTER(Punjabi_song[[#This Row],[description]],"Apple Music:"),CHAR(10)))</f>
        <v xml:space="preserve"> https://music.apple.com/in/album/god-knows-single/1721395681</v>
      </c>
      <c r="U223" s="1" t="str">
        <f>HYPERLINK(_xlfn.TEXTBEFORE(_xlfn.TEXTAFTER(Punjabi_song[[#This Row],[description]],"Jio Saavn:"),CHAR(10)))</f>
        <v xml:space="preserve"> https://www.jiosaavn.com/song/god-knows/NFsodhViTns</v>
      </c>
      <c r="V223" s="1" t="e">
        <f>HYPERLINK(_xlfn.TEXTBEFORE(_xlfn.TEXTAFTER(Punjabi_song[[#This Row],[description]],"Instagram Reel:"),CHAR(10)))</f>
        <v>#N/A</v>
      </c>
    </row>
    <row r="224" spans="1:22" x14ac:dyDescent="0.3">
      <c r="A224" t="s">
        <v>6006</v>
      </c>
      <c r="B224" t="s">
        <v>7186</v>
      </c>
      <c r="C224" t="s">
        <v>7187</v>
      </c>
      <c r="D224" t="s">
        <v>7188</v>
      </c>
      <c r="E224" t="s">
        <v>7185</v>
      </c>
      <c r="F224" t="s">
        <v>4174</v>
      </c>
      <c r="G224" t="s">
        <v>369</v>
      </c>
      <c r="H224" t="s">
        <v>7189</v>
      </c>
      <c r="I224" t="s">
        <v>4835</v>
      </c>
      <c r="J224" t="s">
        <v>7190</v>
      </c>
      <c r="K224" t="str" cm="1">
        <f t="array" ref="K224">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4" t="str">
        <f>_xlfn.TEXTBEFORE(Punjabi_song[[#This Row],[Title]],{":","(","-","#","|"})</f>
        <v>Hukam De Yakke</v>
      </c>
      <c r="M224" t="str">
        <f>_xlfn.TEXTBEFORE(_xlfn.TEXTAFTER(Punjabi_song[[#This Row],[description]],{"Singer:","Artist:","Singer &amp; Lyrics:","Singer/Lyrics:","Singer/Composer:","Singer :","Singer :-","Singer/Lyrics/Composer:"}),CHAR(10))</f>
        <v xml:space="preserve"> Sukhi</v>
      </c>
      <c r="N224" t="str" cm="1">
        <f t="array" ref="N224">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Sukhi</v>
      </c>
      <c r="O224" t="str">
        <f>_xlfn.TEXTBEFORE(_xlfn.TEXTAFTER(Punjabi_song[[#This Row],[description]],"Composer:"),CHAR(10))</f>
        <v xml:space="preserve"> Sukhi</v>
      </c>
      <c r="P224" t="e">
        <f>_xlfn.TEXTBEFORE(_xlfn.TEXTAFTER(Punjabi_song[[#This Row],[description]],CHAR(10)&amp;"Music :"),CHAR(10))</f>
        <v>#N/A</v>
      </c>
      <c r="Q224" t="str">
        <f>_xlfn.TEXTBEFORE(_xlfn.TEXTAFTER(Punjabi_song[[#This Row],[description]],CHAR(10)&amp;"Video:"),CHAR(10))</f>
        <v xml:space="preserve"> Vaisakhi Films </v>
      </c>
      <c r="R224" s="1" t="str">
        <f>HYPERLINK(_xlfn.TEXTBEFORE(_xlfn.TEXTAFTER(Punjabi_song[[#This Row],[description]],"YT Music:"),CHAR(10)))</f>
        <v xml:space="preserve"> https://bit.ly/3oQj21e</v>
      </c>
      <c r="S224" s="1" t="e">
        <f>HYPERLINK(_xlfn.TEXTBEFORE(_xlfn.TEXTAFTER(Punjabi_song[[#This Row],[description]],"Spotify:"),CHAR(10)))</f>
        <v>#N/A</v>
      </c>
      <c r="T224" s="1" t="str">
        <f>HYPERLINK(_xlfn.TEXTBEFORE(_xlfn.TEXTAFTER(Punjabi_song[[#This Row],[description]],"Apple Music:"),CHAR(10)))</f>
        <v xml:space="preserve"> https://bit.ly/42tYKIL</v>
      </c>
      <c r="U224" s="1" t="e">
        <f>HYPERLINK(_xlfn.TEXTBEFORE(_xlfn.TEXTAFTER(Punjabi_song[[#This Row],[description]],"Jio Saavn:"),CHAR(10)))</f>
        <v>#N/A</v>
      </c>
      <c r="V224" s="1" t="e">
        <f>HYPERLINK(_xlfn.TEXTBEFORE(_xlfn.TEXTAFTER(Punjabi_song[[#This Row],[description]],"Instagram Reel:"),CHAR(10)))</f>
        <v>#N/A</v>
      </c>
    </row>
    <row r="225" spans="1:22" x14ac:dyDescent="0.3">
      <c r="A225" t="s">
        <v>6006</v>
      </c>
      <c r="B225" t="s">
        <v>7192</v>
      </c>
      <c r="C225" t="s">
        <v>7193</v>
      </c>
      <c r="D225" t="s">
        <v>7194</v>
      </c>
      <c r="E225" t="s">
        <v>7191</v>
      </c>
      <c r="F225" t="s">
        <v>4174</v>
      </c>
      <c r="G225" t="s">
        <v>7052</v>
      </c>
      <c r="H225" t="s">
        <v>7195</v>
      </c>
      <c r="I225" t="s">
        <v>7196</v>
      </c>
      <c r="J225" t="s">
        <v>7197</v>
      </c>
      <c r="K225" t="str" cm="1">
        <f t="array" ref="K225">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5" t="str">
        <f>_xlfn.TEXTBEFORE(Punjabi_song[[#This Row],[Title]],{":","(","-","#","|"})</f>
        <v xml:space="preserve">Kaal </v>
      </c>
      <c r="M225" t="str">
        <f>_xlfn.TEXTBEFORE(_xlfn.TEXTAFTER(Punjabi_song[[#This Row],[description]],{"Singer:","Artist:","Singer &amp; Lyrics:","Singer/Lyrics:","Singer/Composer:","Singer :","Singer :-","Singer/Lyrics/Composer:"}),CHAR(10))</f>
        <v xml:space="preserve"> Ranjeet Dhillon</v>
      </c>
      <c r="N225" t="str" cm="1">
        <f t="array" ref="N225">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Rav Dhaliwal</v>
      </c>
      <c r="O225" t="str">
        <f>_xlfn.TEXTBEFORE(_xlfn.TEXTAFTER(Punjabi_song[[#This Row],[description]],"Composer:"),CHAR(10))</f>
        <v xml:space="preserve"> Joban Kahlon</v>
      </c>
      <c r="P225" t="e">
        <f>_xlfn.TEXTBEFORE(_xlfn.TEXTAFTER(Punjabi_song[[#This Row],[description]],CHAR(10)&amp;"Music :"),CHAR(10))</f>
        <v>#N/A</v>
      </c>
      <c r="Q225" t="e">
        <f>_xlfn.TEXTBEFORE(_xlfn.TEXTAFTER(Punjabi_song[[#This Row],[description]],CHAR(10)&amp;"Video:"),CHAR(10))</f>
        <v>#N/A</v>
      </c>
      <c r="R225" s="1" t="str">
        <f>HYPERLINK(_xlfn.TEXTBEFORE(_xlfn.TEXTAFTER(Punjabi_song[[#This Row],[description]],"YT Music:"),CHAR(10)))</f>
        <v xml:space="preserve"> https://bit.ly/41kx34t</v>
      </c>
      <c r="S225" s="1" t="str">
        <f>HYPERLINK(_xlfn.TEXTBEFORE(_xlfn.TEXTAFTER(Punjabi_song[[#This Row],[description]],"Spotify:"),CHAR(10)))</f>
        <v xml:space="preserve"> https://bit.ly/3MbC8b6</v>
      </c>
      <c r="T225" s="1" t="str">
        <f>HYPERLINK(_xlfn.TEXTBEFORE(_xlfn.TEXTAFTER(Punjabi_song[[#This Row],[description]],"Apple Music:"),CHAR(10)))</f>
        <v xml:space="preserve"> https://bit.ly/3Me70aM</v>
      </c>
      <c r="U225" s="1" t="e">
        <f>HYPERLINK(_xlfn.TEXTBEFORE(_xlfn.TEXTAFTER(Punjabi_song[[#This Row],[description]],"Jio Saavn:"),CHAR(10)))</f>
        <v>#N/A</v>
      </c>
      <c r="V225" s="1" t="e">
        <f>HYPERLINK(_xlfn.TEXTBEFORE(_xlfn.TEXTAFTER(Punjabi_song[[#This Row],[description]],"Instagram Reel:"),CHAR(10)))</f>
        <v>#N/A</v>
      </c>
    </row>
    <row r="226" spans="1:22" x14ac:dyDescent="0.3">
      <c r="A226" t="s">
        <v>6006</v>
      </c>
      <c r="B226" t="s">
        <v>7199</v>
      </c>
      <c r="C226" t="s">
        <v>7200</v>
      </c>
      <c r="D226" t="s">
        <v>7201</v>
      </c>
      <c r="E226" t="s">
        <v>7198</v>
      </c>
      <c r="F226" t="s">
        <v>4174</v>
      </c>
      <c r="G226" t="s">
        <v>1491</v>
      </c>
      <c r="H226" t="s">
        <v>7202</v>
      </c>
      <c r="I226" t="s">
        <v>7203</v>
      </c>
      <c r="J226" t="s">
        <v>7204</v>
      </c>
      <c r="K226" t="str" cm="1">
        <f t="array" ref="K226">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6" t="str">
        <f>_xlfn.TEXTBEFORE(Punjabi_song[[#This Row],[Title]],{":","(","-","#","|"})</f>
        <v xml:space="preserve">Born in Punjab </v>
      </c>
      <c r="M226" t="str">
        <f>_xlfn.TEXTBEFORE(_xlfn.TEXTAFTER(Punjabi_song[[#This Row],[description]],{"Singer:","Artist:","Singer &amp; Lyrics:","Singer/Lyrics:","Singer/Composer:","Singer :","Singer :-","Singer/Lyrics/Composer:"}),CHAR(10))</f>
        <v xml:space="preserve"> Sheraz Bhullar</v>
      </c>
      <c r="N226" t="str" cm="1">
        <f t="array" ref="N226">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Karan Likhari</v>
      </c>
      <c r="O226" t="str">
        <f>_xlfn.TEXTBEFORE(_xlfn.TEXTAFTER(Punjabi_song[[#This Row],[description]],"Composer:"),CHAR(10))</f>
        <v xml:space="preserve"> Sheraz Bhullar</v>
      </c>
      <c r="P226" t="e">
        <f>_xlfn.TEXTBEFORE(_xlfn.TEXTAFTER(Punjabi_song[[#This Row],[description]],CHAR(10)&amp;"Music :"),CHAR(10))</f>
        <v>#N/A</v>
      </c>
      <c r="Q226" t="e">
        <f>_xlfn.TEXTBEFORE(_xlfn.TEXTAFTER(Punjabi_song[[#This Row],[description]],CHAR(10)&amp;"Video:"),CHAR(10))</f>
        <v>#N/A</v>
      </c>
      <c r="R226" s="1" t="str">
        <f>HYPERLINK(_xlfn.TEXTBEFORE(_xlfn.TEXTAFTER(Punjabi_song[[#This Row],[description]],"YT Music:"),CHAR(10)))</f>
        <v xml:space="preserve"> https://bit.ly/41BLnGW</v>
      </c>
      <c r="S226" s="1" t="e">
        <f>HYPERLINK(_xlfn.TEXTBEFORE(_xlfn.TEXTAFTER(Punjabi_song[[#This Row],[description]],"Spotify:"),CHAR(10)))</f>
        <v>#N/A</v>
      </c>
      <c r="T226" s="1" t="str">
        <f>HYPERLINK(_xlfn.TEXTBEFORE(_xlfn.TEXTAFTER(Punjabi_song[[#This Row],[description]],"Apple Music:"),CHAR(10)))</f>
        <v xml:space="preserve"> https://bit.ly/41qh1qF</v>
      </c>
      <c r="U226" s="1" t="e">
        <f>HYPERLINK(_xlfn.TEXTBEFORE(_xlfn.TEXTAFTER(Punjabi_song[[#This Row],[description]],"Jio Saavn:"),CHAR(10)))</f>
        <v>#N/A</v>
      </c>
      <c r="V226" s="1" t="e">
        <f>HYPERLINK(_xlfn.TEXTBEFORE(_xlfn.TEXTAFTER(Punjabi_song[[#This Row],[description]],"Instagram Reel:"),CHAR(10)))</f>
        <v>#N/A</v>
      </c>
    </row>
    <row r="227" spans="1:22" x14ac:dyDescent="0.3">
      <c r="A227" t="s">
        <v>6006</v>
      </c>
      <c r="B227" t="s">
        <v>7206</v>
      </c>
      <c r="C227" t="s">
        <v>7207</v>
      </c>
      <c r="D227" t="s">
        <v>7208</v>
      </c>
      <c r="E227" t="s">
        <v>7205</v>
      </c>
      <c r="F227" t="s">
        <v>4174</v>
      </c>
      <c r="G227" t="s">
        <v>369</v>
      </c>
      <c r="H227" t="s">
        <v>7209</v>
      </c>
      <c r="I227" t="s">
        <v>7210</v>
      </c>
      <c r="J227" t="s">
        <v>1022</v>
      </c>
      <c r="K227" t="str" cm="1">
        <f t="array" ref="K227">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other</v>
      </c>
      <c r="L227" t="str">
        <f>_xlfn.TEXTBEFORE(Punjabi_song[[#This Row],[Title]],{":","(","-","#","|"})</f>
        <v xml:space="preserve">Hella Rich </v>
      </c>
      <c r="M227" t="str">
        <f>_xlfn.TEXTBEFORE(_xlfn.TEXTAFTER(Punjabi_song[[#This Row],[description]],{"Singer:","Artist:","Singer &amp; Lyrics:","Singer/Lyrics:","Singer/Composer:","Singer :","Singer :-","Singer/Lyrics/Composer:"}),CHAR(10))</f>
        <v xml:space="preserve"> Sukh Lehlan</v>
      </c>
      <c r="N227" t="str" cm="1">
        <f t="array" ref="N227">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Sandhu</v>
      </c>
      <c r="O227" t="str">
        <f>_xlfn.TEXTBEFORE(_xlfn.TEXTAFTER(Punjabi_song[[#This Row],[description]],"Composer:"),CHAR(10))</f>
        <v xml:space="preserve"> Sandhu</v>
      </c>
      <c r="P227" t="e">
        <f>_xlfn.TEXTBEFORE(_xlfn.TEXTAFTER(Punjabi_song[[#This Row],[description]],CHAR(10)&amp;"Music :"),CHAR(10))</f>
        <v>#N/A</v>
      </c>
      <c r="Q227" t="e">
        <f>_xlfn.TEXTBEFORE(_xlfn.TEXTAFTER(Punjabi_song[[#This Row],[description]],CHAR(10)&amp;"Video:"),CHAR(10))</f>
        <v>#N/A</v>
      </c>
      <c r="R227" s="1" t="str">
        <f>HYPERLINK(_xlfn.TEXTBEFORE(_xlfn.TEXTAFTER(Punjabi_song[[#This Row],[description]],"YT Music:"),CHAR(10)))</f>
        <v xml:space="preserve"> http://bit.ly/3TesaHS</v>
      </c>
      <c r="S227" s="1" t="str">
        <f>HYPERLINK(_xlfn.TEXTBEFORE(_xlfn.TEXTAFTER(Punjabi_song[[#This Row],[description]],"Spotify:"),CHAR(10)))</f>
        <v xml:space="preserve"> http://bit.ly/403ZzaZ</v>
      </c>
      <c r="T227" s="1" t="str">
        <f>HYPERLINK(_xlfn.TEXTBEFORE(_xlfn.TEXTAFTER(Punjabi_song[[#This Row],[description]],"Apple Music:"),CHAR(10)))</f>
        <v xml:space="preserve"> http://bit.ly/3TeruSQ</v>
      </c>
      <c r="U227" s="1" t="str">
        <f>HYPERLINK(_xlfn.TEXTBEFORE(_xlfn.TEXTAFTER(Punjabi_song[[#This Row],[description]],"Jio Saavn:"),CHAR(10)))</f>
        <v xml:space="preserve"> http://bit.ly/3LrsYHC</v>
      </c>
      <c r="V227" s="1" t="e">
        <f>HYPERLINK(_xlfn.TEXTBEFORE(_xlfn.TEXTAFTER(Punjabi_song[[#This Row],[description]],"Instagram Reel:"),CHAR(10)))</f>
        <v>#N/A</v>
      </c>
    </row>
    <row r="228" spans="1:22" x14ac:dyDescent="0.3">
      <c r="A228" t="s">
        <v>6006</v>
      </c>
      <c r="B228" t="s">
        <v>7212</v>
      </c>
      <c r="C228" t="s">
        <v>7213</v>
      </c>
      <c r="D228" t="s">
        <v>7214</v>
      </c>
      <c r="E228" t="s">
        <v>7211</v>
      </c>
      <c r="F228" t="s">
        <v>4174</v>
      </c>
      <c r="G228" t="s">
        <v>1713</v>
      </c>
      <c r="H228" t="s">
        <v>7215</v>
      </c>
      <c r="I228" t="s">
        <v>7216</v>
      </c>
      <c r="J228" t="s">
        <v>3060</v>
      </c>
      <c r="K228" t="str" cm="1">
        <f t="array" ref="K228">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8" t="str">
        <f>_xlfn.TEXTBEFORE(Punjabi_song[[#This Row],[Title]],{":","(","-","#","|"})</f>
        <v xml:space="preserve">Koka </v>
      </c>
      <c r="M228" t="str">
        <f>_xlfn.TEXTBEFORE(_xlfn.TEXTAFTER(Punjabi_song[[#This Row],[description]],{"Singer:","Artist:","Singer &amp; Lyrics:","Singer/Lyrics:","Singer/Composer:","Singer :","Singer :-","Singer/Lyrics/Composer:"}),CHAR(10))</f>
        <v xml:space="preserve"> Daljit Bhullar</v>
      </c>
      <c r="N228" t="str" cm="1">
        <f t="array" ref="N228">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Khush Kang</v>
      </c>
      <c r="O228" t="e">
        <f>_xlfn.TEXTBEFORE(_xlfn.TEXTAFTER(Punjabi_song[[#This Row],[description]],"Composer:"),CHAR(10))</f>
        <v>#N/A</v>
      </c>
      <c r="P228" t="e">
        <f>_xlfn.TEXTBEFORE(_xlfn.TEXTAFTER(Punjabi_song[[#This Row],[description]],CHAR(10)&amp;"Music :"),CHAR(10))</f>
        <v>#N/A</v>
      </c>
      <c r="Q228" t="str">
        <f>_xlfn.TEXTBEFORE(_xlfn.TEXTAFTER(Punjabi_song[[#This Row],[description]],CHAR(10)&amp;"Video:"),CHAR(10))</f>
        <v xml:space="preserve"> Dimple Bhullar</v>
      </c>
      <c r="R228" s="1" t="str">
        <f>HYPERLINK(_xlfn.TEXTBEFORE(_xlfn.TEXTAFTER(Punjabi_song[[#This Row],[description]],"YT Music:"),CHAR(10)))</f>
        <v xml:space="preserve"> https://bit.ly/3o02SyO</v>
      </c>
      <c r="S228" s="1" t="str">
        <f>HYPERLINK(_xlfn.TEXTBEFORE(_xlfn.TEXTAFTER(Punjabi_song[[#This Row],[description]],"Spotify:"),CHAR(10)))</f>
        <v xml:space="preserve"> https://spoti.fi/3AM9Mgp</v>
      </c>
      <c r="T228" s="1" t="str">
        <f>HYPERLINK(_xlfn.TEXTBEFORE(_xlfn.TEXTAFTER(Punjabi_song[[#This Row],[description]],"Apple Music:"),CHAR(10)))</f>
        <v xml:space="preserve"> https://bit.ly/3oBGvD4</v>
      </c>
      <c r="U228" s="1" t="str">
        <f>HYPERLINK(_xlfn.TEXTBEFORE(_xlfn.TEXTAFTER(Punjabi_song[[#This Row],[description]],"Jio Saavn:"),CHAR(10)))</f>
        <v xml:space="preserve"> https://bit.ly/3fZxkVq</v>
      </c>
      <c r="V228" s="1" t="e">
        <f>HYPERLINK(_xlfn.TEXTBEFORE(_xlfn.TEXTAFTER(Punjabi_song[[#This Row],[description]],"Instagram Reel:"),CHAR(10)))</f>
        <v>#N/A</v>
      </c>
    </row>
    <row r="229" spans="1:22" x14ac:dyDescent="0.3">
      <c r="A229" t="s">
        <v>6006</v>
      </c>
      <c r="B229" t="s">
        <v>7218</v>
      </c>
      <c r="C229" t="s">
        <v>7219</v>
      </c>
      <c r="D229" t="s">
        <v>7220</v>
      </c>
      <c r="E229" t="s">
        <v>7217</v>
      </c>
      <c r="F229" t="s">
        <v>1369</v>
      </c>
      <c r="G229" t="s">
        <v>17</v>
      </c>
      <c r="H229" t="s">
        <v>7221</v>
      </c>
      <c r="I229" t="s">
        <v>7222</v>
      </c>
      <c r="J229" t="s">
        <v>7223</v>
      </c>
      <c r="K229" t="str" cm="1">
        <f t="array" ref="K229">_xlfn.IFS(
   OR(ISNUMBER(SEARCH("Album Credits:", Punjabi_song[[#This Row],[description]])), ISNUMBER(SEARCH("New Album", Punjabi_song[[#This Row],[description]])), ISNUMBER(SEARCH("An Album", Punjabi_song[[#This Row],[description]])), ISNUMBER(SEARCH("Presenting Album", Punjabi_song[[#This Row],[description]])), ISNUMBER(SEARCH("Present Album", Punjabi_song[[#This Row],[description]])), ISNUMBER(SEARCH("the album", Punjabi_song[[#This Row],[description]])), ISNUMBER(SEARCH("Album by", Punjabi_song[[#This Row],[description]])), ISNUMBER(SEARCH("Presenting a New Album", Punjabi_song[[#This Row],[description]])),ISNUMBER(SEARCH("First Album", Punjabi_song[[#This Row],[description]])),ISNUMBER(SEARCH("Presenting Full Album", Punjabi_song[[#This Row],[description]])),ISNUMBER(SEARCH("Song Of Album", Punjabi_song[[#This Row],[description]])),ISNUMBER(SEARCH("'s Album", Punjabi_song[[#This Row],[description]]))), "Album",
    OR(ISNUMBER(SEARCH("Song Credits:", Punjabi_song[[#This Row],[description]])),ISNUMBER(SEARCH("New Single", Punjabi_song[[#This Row],[description]])),ISNUMBER(SEARCH("New Song", Punjabi_song[[#This Row],[description]])),ISNUMBER(SEARCH("Presenting Song", Punjabi_song[[#This Row],[description]])),ISNUMBER(SEARCH("Beautiful Song", Punjabi_song[[#This Row],[description]])),ISNUMBER(SEARCH("First Song", Punjabi_song[[#This Row],[description]])),ISNUMBER(SEARCH("Song By", Punjabi_song[[#This Row],[description]])),ISNUMBER(SEARCH("punjabi song", Punjabi_song[[#This Row],[description]])),ISNUMBER(SEARCH("Punjabi Song", Punjabi_song[[#This Row],[description]])),ISNUMBER(SEARCH("Presents Song", Punjabi_song[[#This Row],[description]])),ISNUMBER(SEARCH("Hindi Song", Punjabi_song[[#This Row],[description]])),ISNUMBER(SEARCH("Video Song", Punjabi_song[[#This Row],[description]])),ISNUMBER(SEARCH("Lyrical Video", Punjabi_song[[#This Row],[description]])),ISNUMBER(SEARCH("Official Video", Punjabi_song[[#This Row],[description]])),ISNUMBER(SEARCH("Official Song", Punjabi_song[[#This Row],[description]])),ISNUMBER(SEARCH("New Viral Song", Punjabi_song[[#This Row],[description]])),ISNUMBER(SEARCH("Official Music Video", Punjabi_song[[#This Row],[description]])),ISNUMBER(SEARCH("Single", Punjabi_song[[#This Row],[description]])),ISNUMBER(SEARCH("Punjabi Sad Song", Punjabi_song[[#This Row],[description]])),ISNUMBER(SEARCH("Vocals By", Punjabi_song[[#This Row],[description]]))), "Single",
   OR( ISNUMBER(SEARCH("Movie Credits:", Punjabi_song[[#This Row],[description]])),ISNUMBER(SEARCH("Movie", Punjabi_song[[#This Row],[description]]))), "Movie",       ISNUMBER(SEARCH("EP", Punjabi_song[[#This Row],[description]])), "EP",
    TRUE, "other"
)</f>
        <v>Single</v>
      </c>
      <c r="L229" t="str">
        <f>_xlfn.TEXTBEFORE(Punjabi_song[[#This Row],[Title]],{":","(","-","#","|"})</f>
        <v xml:space="preserve">Mahiya </v>
      </c>
      <c r="M229" t="str">
        <f>_xlfn.TEXTBEFORE(_xlfn.TEXTAFTER(Punjabi_song[[#This Row],[description]],{"Singer:","Artist:","Singer &amp; Lyrics:","Singer/Lyrics:","Singer/Composer:","Singer :","Singer :-","Singer/Lyrics/Composer:"}),CHAR(10))</f>
        <v xml:space="preserve"> Arryan GT</v>
      </c>
      <c r="N229" t="str" cm="1">
        <f t="array" ref="N229">_xlfn.IFS(
    ISNUMBER(SEARCH("Lyricist", Punjabi_song[[#This Row],[description]])), TRIM(_xlfn.TEXTBEFORE(_xlfn.TEXTAFTER(_xlfn.TEXTAFTER(Punjabi_song[[#This Row],[description]], "Lyricist"),{":","-"}), CHAR(10), , , 1)),
    ISNUMBER(SEARCH("Lyrics", Punjabi_song[[#This Row],[description]])), TRIM(_xlfn.TEXTBEFORE(_xlfn.TEXTAFTER(_xlfn.TEXTAFTER(Punjabi_song[[#This Row],[description]], "Lyrics"),{":","-"}), CHAR(10), , , 1)),
    TRUE, "NILL"
)</f>
        <v>Navv Maan</v>
      </c>
      <c r="O229" t="e">
        <f>_xlfn.TEXTBEFORE(_xlfn.TEXTAFTER(Punjabi_song[[#This Row],[description]],"Composer:"),CHAR(10))</f>
        <v>#N/A</v>
      </c>
      <c r="P229" t="e">
        <f>_xlfn.TEXTBEFORE(_xlfn.TEXTAFTER(Punjabi_song[[#This Row],[description]],CHAR(10)&amp;"Music :"),CHAR(10))</f>
        <v>#N/A</v>
      </c>
      <c r="Q229" t="e">
        <f>_xlfn.TEXTBEFORE(_xlfn.TEXTAFTER(Punjabi_song[[#This Row],[description]],CHAR(10)&amp;"Video:"),CHAR(10))</f>
        <v>#N/A</v>
      </c>
      <c r="R229" s="1" t="str">
        <f>HYPERLINK(_xlfn.TEXTBEFORE(_xlfn.TEXTAFTER(Punjabi_song[[#This Row],[description]],"YT Music:"),CHAR(10)))</f>
        <v xml:space="preserve"> https://bit.ly/3qcVUrJ</v>
      </c>
      <c r="S229" s="1" t="e">
        <f>HYPERLINK(_xlfn.TEXTBEFORE(_xlfn.TEXTAFTER(Punjabi_song[[#This Row],[description]],"Spotify:"),CHAR(10)))</f>
        <v>#N/A</v>
      </c>
      <c r="T229" s="1" t="str">
        <f>HYPERLINK(_xlfn.TEXTBEFORE(_xlfn.TEXTAFTER(Punjabi_song[[#This Row],[description]],"Apple Music:"),CHAR(10)))</f>
        <v xml:space="preserve"> https://apple.co/3nfNIVz</v>
      </c>
      <c r="U229" s="1" t="str">
        <f>HYPERLINK(_xlfn.TEXTBEFORE(_xlfn.TEXTAFTER(Punjabi_song[[#This Row],[description]],"Jio Saavn:"),CHAR(10)))</f>
        <v xml:space="preserve"> https://bit.ly/3r9ykev</v>
      </c>
      <c r="V229" s="1" t="e">
        <f>HYPERLINK(_xlfn.TEXTBEFORE(_xlfn.TEXTAFTER(Punjabi_song[[#This Row],[description]],"Instagram Reel:"),CHAR(10)))</f>
        <v>#N/A</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81"/>
  <sheetViews>
    <sheetView topLeftCell="A55" workbookViewId="0">
      <selection activeCell="A81" sqref="A81"/>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t="s">
        <v>7224</v>
      </c>
      <c r="B2" t="s">
        <v>7225</v>
      </c>
      <c r="C2" t="s">
        <v>7226</v>
      </c>
      <c r="D2" t="s">
        <v>7227</v>
      </c>
      <c r="E2" t="s">
        <v>7228</v>
      </c>
      <c r="F2" t="s">
        <v>7225</v>
      </c>
      <c r="G2" t="s">
        <v>16</v>
      </c>
      <c r="H2" t="s">
        <v>908</v>
      </c>
      <c r="I2" t="s">
        <v>7229</v>
      </c>
      <c r="J2" t="s">
        <v>7230</v>
      </c>
      <c r="K2" t="s">
        <v>7231</v>
      </c>
    </row>
    <row r="3" spans="1:11" x14ac:dyDescent="0.3">
      <c r="A3" t="s">
        <v>7224</v>
      </c>
      <c r="B3" t="s">
        <v>7232</v>
      </c>
      <c r="C3" t="s">
        <v>7233</v>
      </c>
      <c r="D3" t="s">
        <v>7234</v>
      </c>
      <c r="E3" t="s">
        <v>7235</v>
      </c>
      <c r="F3" t="s">
        <v>7232</v>
      </c>
      <c r="G3" t="s">
        <v>16</v>
      </c>
      <c r="H3" t="s">
        <v>4379</v>
      </c>
      <c r="I3" t="s">
        <v>7236</v>
      </c>
      <c r="J3" t="s">
        <v>7237</v>
      </c>
      <c r="K3" t="s">
        <v>7238</v>
      </c>
    </row>
    <row r="4" spans="1:11" x14ac:dyDescent="0.3">
      <c r="A4" t="s">
        <v>7224</v>
      </c>
      <c r="B4" t="s">
        <v>7239</v>
      </c>
      <c r="C4" t="s">
        <v>7240</v>
      </c>
      <c r="D4" t="s">
        <v>7241</v>
      </c>
      <c r="E4" t="s">
        <v>7242</v>
      </c>
      <c r="F4" t="s">
        <v>7239</v>
      </c>
      <c r="G4" t="s">
        <v>16</v>
      </c>
      <c r="H4" t="s">
        <v>145</v>
      </c>
      <c r="I4" t="s">
        <v>7243</v>
      </c>
      <c r="J4" t="s">
        <v>7244</v>
      </c>
      <c r="K4" t="s">
        <v>7245</v>
      </c>
    </row>
    <row r="5" spans="1:11" x14ac:dyDescent="0.3">
      <c r="A5" t="s">
        <v>7224</v>
      </c>
      <c r="B5" t="s">
        <v>7246</v>
      </c>
      <c r="C5" t="s">
        <v>7247</v>
      </c>
      <c r="D5" t="s">
        <v>7248</v>
      </c>
      <c r="E5" t="s">
        <v>7249</v>
      </c>
      <c r="F5" t="s">
        <v>7246</v>
      </c>
      <c r="G5" t="s">
        <v>16</v>
      </c>
      <c r="H5" t="s">
        <v>145</v>
      </c>
      <c r="I5" t="s">
        <v>7250</v>
      </c>
      <c r="J5" t="s">
        <v>7251</v>
      </c>
      <c r="K5" t="s">
        <v>7252</v>
      </c>
    </row>
    <row r="6" spans="1:11" x14ac:dyDescent="0.3">
      <c r="A6" t="s">
        <v>7224</v>
      </c>
      <c r="B6" t="s">
        <v>7253</v>
      </c>
      <c r="C6" t="s">
        <v>7254</v>
      </c>
      <c r="D6" t="s">
        <v>7255</v>
      </c>
      <c r="E6" t="s">
        <v>7256</v>
      </c>
      <c r="F6" t="s">
        <v>7253</v>
      </c>
      <c r="G6" t="s">
        <v>16</v>
      </c>
      <c r="H6" t="s">
        <v>129</v>
      </c>
      <c r="I6" t="s">
        <v>7257</v>
      </c>
      <c r="J6" t="s">
        <v>7258</v>
      </c>
      <c r="K6" t="s">
        <v>2476</v>
      </c>
    </row>
    <row r="7" spans="1:11" x14ac:dyDescent="0.3">
      <c r="A7" t="s">
        <v>7224</v>
      </c>
      <c r="B7" t="s">
        <v>7259</v>
      </c>
      <c r="C7" t="s">
        <v>7260</v>
      </c>
      <c r="D7" t="s">
        <v>7261</v>
      </c>
      <c r="E7" t="s">
        <v>7262</v>
      </c>
      <c r="F7" t="s">
        <v>7259</v>
      </c>
      <c r="G7" t="s">
        <v>16</v>
      </c>
      <c r="H7" t="s">
        <v>361</v>
      </c>
      <c r="I7" t="s">
        <v>7263</v>
      </c>
      <c r="J7" t="s">
        <v>7264</v>
      </c>
      <c r="K7" t="s">
        <v>7265</v>
      </c>
    </row>
    <row r="8" spans="1:11" x14ac:dyDescent="0.3">
      <c r="A8" t="s">
        <v>7224</v>
      </c>
      <c r="B8" t="s">
        <v>7266</v>
      </c>
      <c r="C8" t="s">
        <v>7267</v>
      </c>
      <c r="D8" t="s">
        <v>7268</v>
      </c>
      <c r="E8" t="s">
        <v>7269</v>
      </c>
      <c r="F8" t="s">
        <v>7266</v>
      </c>
      <c r="G8" t="s">
        <v>16</v>
      </c>
      <c r="H8" t="s">
        <v>885</v>
      </c>
      <c r="I8" t="s">
        <v>7270</v>
      </c>
      <c r="J8" t="s">
        <v>7271</v>
      </c>
      <c r="K8" t="s">
        <v>7272</v>
      </c>
    </row>
    <row r="9" spans="1:11" x14ac:dyDescent="0.3">
      <c r="A9" t="s">
        <v>7224</v>
      </c>
      <c r="B9" t="s">
        <v>7273</v>
      </c>
      <c r="C9" t="s">
        <v>7274</v>
      </c>
      <c r="D9" t="s">
        <v>7275</v>
      </c>
      <c r="E9" t="s">
        <v>7276</v>
      </c>
      <c r="F9" t="s">
        <v>7273</v>
      </c>
      <c r="G9" t="s">
        <v>16</v>
      </c>
      <c r="H9" t="s">
        <v>377</v>
      </c>
      <c r="I9" t="s">
        <v>7277</v>
      </c>
      <c r="J9" t="s">
        <v>7278</v>
      </c>
      <c r="K9" t="s">
        <v>6798</v>
      </c>
    </row>
    <row r="10" spans="1:11" x14ac:dyDescent="0.3">
      <c r="A10" t="s">
        <v>7224</v>
      </c>
      <c r="B10" t="s">
        <v>7279</v>
      </c>
      <c r="C10" t="s">
        <v>7280</v>
      </c>
      <c r="D10" t="s">
        <v>7281</v>
      </c>
      <c r="E10" t="s">
        <v>7282</v>
      </c>
      <c r="F10" t="s">
        <v>7279</v>
      </c>
      <c r="G10" t="s">
        <v>16</v>
      </c>
      <c r="H10" t="s">
        <v>7283</v>
      </c>
      <c r="I10" t="s">
        <v>7284</v>
      </c>
      <c r="J10" t="s">
        <v>7285</v>
      </c>
      <c r="K10" t="s">
        <v>7286</v>
      </c>
    </row>
    <row r="11" spans="1:11" x14ac:dyDescent="0.3">
      <c r="A11" t="s">
        <v>7224</v>
      </c>
      <c r="B11" t="s">
        <v>7287</v>
      </c>
      <c r="C11" t="s">
        <v>7288</v>
      </c>
      <c r="D11" t="s">
        <v>7289</v>
      </c>
      <c r="E11" t="s">
        <v>7290</v>
      </c>
      <c r="F11" t="s">
        <v>7287</v>
      </c>
      <c r="G11" t="s">
        <v>16</v>
      </c>
      <c r="H11" t="s">
        <v>361</v>
      </c>
      <c r="I11" t="s">
        <v>7291</v>
      </c>
      <c r="J11" t="s">
        <v>7292</v>
      </c>
      <c r="K11" t="s">
        <v>7293</v>
      </c>
    </row>
    <row r="12" spans="1:11" x14ac:dyDescent="0.3">
      <c r="A12" t="s">
        <v>7224</v>
      </c>
      <c r="B12" t="s">
        <v>7294</v>
      </c>
      <c r="C12" t="s">
        <v>7295</v>
      </c>
      <c r="D12" t="s">
        <v>7296</v>
      </c>
      <c r="E12" t="s">
        <v>7297</v>
      </c>
      <c r="F12" t="s">
        <v>7294</v>
      </c>
      <c r="G12" t="s">
        <v>16</v>
      </c>
      <c r="H12" t="s">
        <v>1204</v>
      </c>
      <c r="I12" t="s">
        <v>7298</v>
      </c>
      <c r="J12" t="s">
        <v>7299</v>
      </c>
      <c r="K12" t="s">
        <v>1641</v>
      </c>
    </row>
    <row r="13" spans="1:11" x14ac:dyDescent="0.3">
      <c r="A13" t="s">
        <v>7224</v>
      </c>
      <c r="B13" t="s">
        <v>7300</v>
      </c>
      <c r="C13" t="s">
        <v>7301</v>
      </c>
      <c r="D13" t="s">
        <v>7302</v>
      </c>
      <c r="E13" t="s">
        <v>7303</v>
      </c>
      <c r="F13" t="s">
        <v>7300</v>
      </c>
      <c r="G13" t="s">
        <v>16</v>
      </c>
      <c r="H13" t="s">
        <v>554</v>
      </c>
      <c r="I13" t="s">
        <v>7304</v>
      </c>
      <c r="J13" t="s">
        <v>7305</v>
      </c>
      <c r="K13" t="s">
        <v>7306</v>
      </c>
    </row>
    <row r="14" spans="1:11" x14ac:dyDescent="0.3">
      <c r="A14" t="s">
        <v>7224</v>
      </c>
      <c r="B14" t="s">
        <v>7307</v>
      </c>
      <c r="C14" t="s">
        <v>7308</v>
      </c>
      <c r="D14" t="s">
        <v>7309</v>
      </c>
      <c r="E14" t="s">
        <v>7310</v>
      </c>
      <c r="F14" t="s">
        <v>7307</v>
      </c>
      <c r="G14" t="s">
        <v>16</v>
      </c>
      <c r="H14" t="s">
        <v>546</v>
      </c>
      <c r="I14" t="s">
        <v>7311</v>
      </c>
      <c r="J14" t="s">
        <v>7312</v>
      </c>
      <c r="K14" t="s">
        <v>7313</v>
      </c>
    </row>
    <row r="15" spans="1:11" x14ac:dyDescent="0.3">
      <c r="A15" t="s">
        <v>7224</v>
      </c>
      <c r="B15" t="s">
        <v>7314</v>
      </c>
      <c r="C15" t="s">
        <v>7315</v>
      </c>
      <c r="D15" t="s">
        <v>7316</v>
      </c>
      <c r="E15" t="s">
        <v>7317</v>
      </c>
      <c r="F15" t="s">
        <v>7314</v>
      </c>
      <c r="G15" t="s">
        <v>16</v>
      </c>
      <c r="H15" t="s">
        <v>3241</v>
      </c>
      <c r="I15" t="s">
        <v>7318</v>
      </c>
      <c r="J15" t="s">
        <v>7319</v>
      </c>
      <c r="K15" t="s">
        <v>7320</v>
      </c>
    </row>
    <row r="16" spans="1:11" x14ac:dyDescent="0.3">
      <c r="A16" t="s">
        <v>7224</v>
      </c>
      <c r="B16" t="s">
        <v>7321</v>
      </c>
      <c r="C16" t="s">
        <v>7322</v>
      </c>
      <c r="D16" t="s">
        <v>7323</v>
      </c>
      <c r="E16" t="s">
        <v>7324</v>
      </c>
      <c r="F16" t="s">
        <v>7321</v>
      </c>
      <c r="G16" t="s">
        <v>16</v>
      </c>
      <c r="H16" t="s">
        <v>609</v>
      </c>
      <c r="I16" t="s">
        <v>7325</v>
      </c>
      <c r="J16" t="s">
        <v>1738</v>
      </c>
      <c r="K16" t="s">
        <v>1609</v>
      </c>
    </row>
    <row r="17" spans="1:11" x14ac:dyDescent="0.3">
      <c r="A17" t="s">
        <v>7224</v>
      </c>
      <c r="B17" t="s">
        <v>7326</v>
      </c>
      <c r="C17" t="s">
        <v>7327</v>
      </c>
      <c r="D17" t="s">
        <v>7328</v>
      </c>
      <c r="E17" t="s">
        <v>7329</v>
      </c>
      <c r="F17" t="s">
        <v>7326</v>
      </c>
      <c r="G17" t="s">
        <v>16</v>
      </c>
      <c r="H17" t="s">
        <v>501</v>
      </c>
      <c r="I17" t="s">
        <v>7330</v>
      </c>
      <c r="J17" t="s">
        <v>7331</v>
      </c>
      <c r="K17" t="s">
        <v>6553</v>
      </c>
    </row>
    <row r="18" spans="1:11" x14ac:dyDescent="0.3">
      <c r="A18" t="s">
        <v>7224</v>
      </c>
      <c r="B18" t="s">
        <v>7332</v>
      </c>
      <c r="C18" t="s">
        <v>7333</v>
      </c>
      <c r="D18" t="s">
        <v>7334</v>
      </c>
      <c r="E18" t="s">
        <v>7335</v>
      </c>
      <c r="F18" t="s">
        <v>7332</v>
      </c>
      <c r="G18" t="s">
        <v>16</v>
      </c>
      <c r="H18" t="s">
        <v>3006</v>
      </c>
      <c r="I18" t="s">
        <v>7336</v>
      </c>
      <c r="J18" t="s">
        <v>7337</v>
      </c>
      <c r="K18" t="s">
        <v>1708</v>
      </c>
    </row>
    <row r="19" spans="1:11" x14ac:dyDescent="0.3">
      <c r="A19" t="s">
        <v>7224</v>
      </c>
      <c r="B19" t="s">
        <v>7338</v>
      </c>
      <c r="C19" t="s">
        <v>7339</v>
      </c>
      <c r="D19" t="s">
        <v>7340</v>
      </c>
      <c r="E19" t="s">
        <v>7341</v>
      </c>
      <c r="F19" t="s">
        <v>7338</v>
      </c>
      <c r="G19" t="s">
        <v>16</v>
      </c>
      <c r="H19" t="s">
        <v>7342</v>
      </c>
      <c r="I19" t="s">
        <v>7343</v>
      </c>
      <c r="J19" t="s">
        <v>4757</v>
      </c>
      <c r="K19" t="s">
        <v>7344</v>
      </c>
    </row>
    <row r="20" spans="1:11" x14ac:dyDescent="0.3">
      <c r="A20" t="s">
        <v>7224</v>
      </c>
      <c r="B20" t="s">
        <v>7345</v>
      </c>
      <c r="C20" t="s">
        <v>7346</v>
      </c>
      <c r="D20" t="s">
        <v>7347</v>
      </c>
      <c r="E20" t="s">
        <v>7348</v>
      </c>
      <c r="F20" t="s">
        <v>7345</v>
      </c>
      <c r="G20" t="s">
        <v>16</v>
      </c>
      <c r="H20" t="s">
        <v>485</v>
      </c>
      <c r="I20" t="s">
        <v>7349</v>
      </c>
      <c r="J20" t="s">
        <v>7350</v>
      </c>
      <c r="K20" t="s">
        <v>6715</v>
      </c>
    </row>
    <row r="21" spans="1:11" x14ac:dyDescent="0.3">
      <c r="A21" t="s">
        <v>7224</v>
      </c>
      <c r="B21" t="s">
        <v>7351</v>
      </c>
      <c r="C21" t="s">
        <v>714</v>
      </c>
      <c r="D21" t="s">
        <v>7352</v>
      </c>
      <c r="E21" t="s">
        <v>7353</v>
      </c>
      <c r="F21" t="s">
        <v>7351</v>
      </c>
      <c r="G21" t="s">
        <v>16</v>
      </c>
      <c r="H21" t="s">
        <v>609</v>
      </c>
      <c r="I21" t="s">
        <v>7354</v>
      </c>
      <c r="J21" t="s">
        <v>7355</v>
      </c>
      <c r="K21" t="s">
        <v>7031</v>
      </c>
    </row>
    <row r="22" spans="1:11" x14ac:dyDescent="0.3">
      <c r="A22" t="s">
        <v>7224</v>
      </c>
      <c r="B22" t="s">
        <v>7356</v>
      </c>
      <c r="C22" t="s">
        <v>7357</v>
      </c>
      <c r="D22" t="s">
        <v>7358</v>
      </c>
      <c r="E22" t="s">
        <v>7359</v>
      </c>
      <c r="F22" t="s">
        <v>7356</v>
      </c>
      <c r="G22" t="s">
        <v>16</v>
      </c>
      <c r="H22" t="s">
        <v>41</v>
      </c>
      <c r="I22" t="s">
        <v>7360</v>
      </c>
      <c r="J22" t="s">
        <v>7361</v>
      </c>
      <c r="K22" t="s">
        <v>5290</v>
      </c>
    </row>
    <row r="23" spans="1:11" x14ac:dyDescent="0.3">
      <c r="A23" t="s">
        <v>7224</v>
      </c>
      <c r="B23" t="s">
        <v>7362</v>
      </c>
      <c r="C23" t="s">
        <v>7363</v>
      </c>
      <c r="D23" t="s">
        <v>7364</v>
      </c>
      <c r="E23" t="s">
        <v>7365</v>
      </c>
      <c r="F23" t="s">
        <v>7362</v>
      </c>
      <c r="G23" t="s">
        <v>16</v>
      </c>
      <c r="H23" t="s">
        <v>293</v>
      </c>
      <c r="I23" t="s">
        <v>7366</v>
      </c>
      <c r="J23" t="s">
        <v>7367</v>
      </c>
      <c r="K23" t="s">
        <v>4724</v>
      </c>
    </row>
    <row r="24" spans="1:11" x14ac:dyDescent="0.3">
      <c r="A24" t="s">
        <v>7224</v>
      </c>
      <c r="B24" t="s">
        <v>7368</v>
      </c>
      <c r="C24" t="s">
        <v>7369</v>
      </c>
      <c r="D24" t="s">
        <v>7370</v>
      </c>
      <c r="E24" t="s">
        <v>7371</v>
      </c>
      <c r="F24" t="s">
        <v>7368</v>
      </c>
      <c r="G24" t="s">
        <v>16</v>
      </c>
      <c r="H24" t="s">
        <v>1568</v>
      </c>
      <c r="I24" t="s">
        <v>7372</v>
      </c>
      <c r="J24" t="s">
        <v>7373</v>
      </c>
      <c r="K24" t="s">
        <v>761</v>
      </c>
    </row>
    <row r="25" spans="1:11" x14ac:dyDescent="0.3">
      <c r="A25" t="s">
        <v>7224</v>
      </c>
      <c r="B25" t="s">
        <v>7374</v>
      </c>
      <c r="C25" t="s">
        <v>7375</v>
      </c>
      <c r="D25" t="s">
        <v>7376</v>
      </c>
      <c r="E25" t="s">
        <v>7377</v>
      </c>
      <c r="F25" t="s">
        <v>7374</v>
      </c>
      <c r="G25" t="s">
        <v>16</v>
      </c>
      <c r="H25" t="s">
        <v>161</v>
      </c>
      <c r="I25" t="s">
        <v>7378</v>
      </c>
      <c r="J25" t="s">
        <v>7379</v>
      </c>
      <c r="K25" t="s">
        <v>7380</v>
      </c>
    </row>
    <row r="26" spans="1:11" x14ac:dyDescent="0.3">
      <c r="A26" t="s">
        <v>7224</v>
      </c>
      <c r="B26" t="s">
        <v>7381</v>
      </c>
      <c r="C26" t="s">
        <v>7382</v>
      </c>
      <c r="D26" t="s">
        <v>7383</v>
      </c>
      <c r="E26" t="s">
        <v>7384</v>
      </c>
      <c r="F26" t="s">
        <v>7381</v>
      </c>
      <c r="G26" t="s">
        <v>16</v>
      </c>
      <c r="H26" t="s">
        <v>145</v>
      </c>
      <c r="I26" t="s">
        <v>7385</v>
      </c>
      <c r="J26" t="s">
        <v>7386</v>
      </c>
      <c r="K26" t="s">
        <v>7387</v>
      </c>
    </row>
    <row r="27" spans="1:11" x14ac:dyDescent="0.3">
      <c r="A27" t="s">
        <v>7224</v>
      </c>
      <c r="B27" t="s">
        <v>7388</v>
      </c>
      <c r="C27" t="s">
        <v>7389</v>
      </c>
      <c r="D27" t="s">
        <v>7390</v>
      </c>
      <c r="E27" t="s">
        <v>7391</v>
      </c>
      <c r="F27" t="s">
        <v>7388</v>
      </c>
      <c r="G27" t="s">
        <v>16</v>
      </c>
      <c r="H27" t="s">
        <v>105</v>
      </c>
      <c r="I27" t="s">
        <v>7392</v>
      </c>
      <c r="J27" t="s">
        <v>7393</v>
      </c>
      <c r="K27" t="s">
        <v>7394</v>
      </c>
    </row>
    <row r="28" spans="1:11" x14ac:dyDescent="0.3">
      <c r="A28" t="s">
        <v>7224</v>
      </c>
      <c r="B28" t="s">
        <v>7395</v>
      </c>
      <c r="C28" t="s">
        <v>7396</v>
      </c>
      <c r="D28" t="s">
        <v>7397</v>
      </c>
      <c r="E28" t="s">
        <v>7398</v>
      </c>
      <c r="F28" t="s">
        <v>7395</v>
      </c>
      <c r="G28" t="s">
        <v>16</v>
      </c>
      <c r="H28" t="s">
        <v>2259</v>
      </c>
      <c r="I28" t="s">
        <v>7399</v>
      </c>
      <c r="J28" t="s">
        <v>7400</v>
      </c>
      <c r="K28" t="s">
        <v>7401</v>
      </c>
    </row>
    <row r="29" spans="1:11" x14ac:dyDescent="0.3">
      <c r="A29" t="s">
        <v>7224</v>
      </c>
      <c r="B29" t="s">
        <v>7402</v>
      </c>
      <c r="C29" t="s">
        <v>7403</v>
      </c>
      <c r="D29" t="s">
        <v>7404</v>
      </c>
      <c r="E29" t="s">
        <v>7405</v>
      </c>
      <c r="F29" t="s">
        <v>7402</v>
      </c>
      <c r="G29" t="s">
        <v>16</v>
      </c>
      <c r="H29" t="s">
        <v>153</v>
      </c>
      <c r="I29" t="s">
        <v>7406</v>
      </c>
      <c r="J29" t="s">
        <v>7407</v>
      </c>
      <c r="K29" t="s">
        <v>7408</v>
      </c>
    </row>
    <row r="30" spans="1:11" x14ac:dyDescent="0.3">
      <c r="A30" t="s">
        <v>7224</v>
      </c>
      <c r="B30" t="s">
        <v>7409</v>
      </c>
      <c r="C30" t="s">
        <v>7410</v>
      </c>
      <c r="D30" t="s">
        <v>7411</v>
      </c>
      <c r="E30" t="s">
        <v>7412</v>
      </c>
      <c r="F30" t="s">
        <v>7409</v>
      </c>
      <c r="G30" t="s">
        <v>16</v>
      </c>
      <c r="H30" t="s">
        <v>2900</v>
      </c>
      <c r="I30" t="s">
        <v>7413</v>
      </c>
      <c r="J30" t="s">
        <v>7414</v>
      </c>
      <c r="K30" t="s">
        <v>6422</v>
      </c>
    </row>
    <row r="31" spans="1:11" x14ac:dyDescent="0.3">
      <c r="A31" t="s">
        <v>7224</v>
      </c>
      <c r="B31" t="s">
        <v>7415</v>
      </c>
      <c r="C31" t="s">
        <v>7416</v>
      </c>
      <c r="D31" t="s">
        <v>7417</v>
      </c>
      <c r="E31" t="s">
        <v>7418</v>
      </c>
      <c r="F31" t="s">
        <v>7415</v>
      </c>
      <c r="G31" t="s">
        <v>16</v>
      </c>
      <c r="H31" t="s">
        <v>1204</v>
      </c>
      <c r="I31" t="s">
        <v>7419</v>
      </c>
      <c r="J31" t="s">
        <v>7420</v>
      </c>
      <c r="K31" t="s">
        <v>6695</v>
      </c>
    </row>
    <row r="32" spans="1:11" x14ac:dyDescent="0.3">
      <c r="A32" t="s">
        <v>7224</v>
      </c>
      <c r="B32" t="s">
        <v>7421</v>
      </c>
      <c r="C32" t="s">
        <v>7422</v>
      </c>
      <c r="D32" t="s">
        <v>7423</v>
      </c>
      <c r="E32" t="s">
        <v>7424</v>
      </c>
      <c r="F32" t="s">
        <v>7421</v>
      </c>
      <c r="G32" t="s">
        <v>16</v>
      </c>
      <c r="H32" t="s">
        <v>113</v>
      </c>
      <c r="I32" t="s">
        <v>7425</v>
      </c>
      <c r="J32" t="s">
        <v>7426</v>
      </c>
      <c r="K32" t="s">
        <v>6496</v>
      </c>
    </row>
    <row r="33" spans="1:11" x14ac:dyDescent="0.3">
      <c r="A33" t="s">
        <v>7224</v>
      </c>
      <c r="B33" t="s">
        <v>7427</v>
      </c>
      <c r="C33" t="s">
        <v>7428</v>
      </c>
      <c r="D33" t="s">
        <v>7429</v>
      </c>
      <c r="E33" t="s">
        <v>7430</v>
      </c>
      <c r="F33" t="s">
        <v>7427</v>
      </c>
      <c r="G33" t="s">
        <v>16</v>
      </c>
      <c r="H33" t="s">
        <v>461</v>
      </c>
      <c r="I33" t="s">
        <v>7431</v>
      </c>
      <c r="J33" t="s">
        <v>3385</v>
      </c>
      <c r="K33" t="s">
        <v>6203</v>
      </c>
    </row>
    <row r="34" spans="1:11" x14ac:dyDescent="0.3">
      <c r="A34" t="s">
        <v>7224</v>
      </c>
      <c r="B34" t="s">
        <v>7432</v>
      </c>
      <c r="C34" t="s">
        <v>7433</v>
      </c>
      <c r="D34" t="s">
        <v>7434</v>
      </c>
      <c r="E34" t="s">
        <v>7435</v>
      </c>
      <c r="F34" t="s">
        <v>7432</v>
      </c>
      <c r="G34" t="s">
        <v>16</v>
      </c>
      <c r="H34" t="s">
        <v>818</v>
      </c>
      <c r="I34" t="s">
        <v>7436</v>
      </c>
      <c r="J34" t="s">
        <v>7437</v>
      </c>
      <c r="K34" t="s">
        <v>1739</v>
      </c>
    </row>
    <row r="35" spans="1:11" x14ac:dyDescent="0.3">
      <c r="A35" t="s">
        <v>7224</v>
      </c>
      <c r="B35" t="s">
        <v>7438</v>
      </c>
      <c r="C35" t="s">
        <v>7439</v>
      </c>
      <c r="D35" t="s">
        <v>7440</v>
      </c>
      <c r="E35" t="s">
        <v>7441</v>
      </c>
      <c r="F35" t="s">
        <v>7438</v>
      </c>
      <c r="G35" t="s">
        <v>16</v>
      </c>
      <c r="H35" t="s">
        <v>2111</v>
      </c>
      <c r="I35" t="s">
        <v>7442</v>
      </c>
      <c r="J35" t="s">
        <v>5156</v>
      </c>
      <c r="K35" t="s">
        <v>671</v>
      </c>
    </row>
    <row r="36" spans="1:11" x14ac:dyDescent="0.3">
      <c r="A36" t="s">
        <v>7224</v>
      </c>
      <c r="B36" t="s">
        <v>7443</v>
      </c>
      <c r="C36" t="s">
        <v>7444</v>
      </c>
      <c r="D36" t="s">
        <v>7445</v>
      </c>
      <c r="E36" t="s">
        <v>7446</v>
      </c>
      <c r="F36" t="s">
        <v>7443</v>
      </c>
      <c r="G36" t="s">
        <v>16</v>
      </c>
      <c r="H36" t="s">
        <v>7447</v>
      </c>
      <c r="I36" t="s">
        <v>7448</v>
      </c>
      <c r="J36" t="s">
        <v>7449</v>
      </c>
      <c r="K36" t="s">
        <v>6734</v>
      </c>
    </row>
    <row r="37" spans="1:11" x14ac:dyDescent="0.3">
      <c r="A37" t="s">
        <v>7224</v>
      </c>
      <c r="B37" t="s">
        <v>7450</v>
      </c>
      <c r="C37" t="s">
        <v>7451</v>
      </c>
      <c r="D37" t="s">
        <v>7452</v>
      </c>
      <c r="E37" t="s">
        <v>7453</v>
      </c>
      <c r="F37" t="s">
        <v>7450</v>
      </c>
      <c r="G37" t="s">
        <v>16</v>
      </c>
      <c r="H37" t="s">
        <v>2686</v>
      </c>
      <c r="I37" t="s">
        <v>7454</v>
      </c>
      <c r="J37" t="s">
        <v>7455</v>
      </c>
      <c r="K37" t="s">
        <v>1330</v>
      </c>
    </row>
    <row r="38" spans="1:11" x14ac:dyDescent="0.3">
      <c r="A38" t="s">
        <v>7224</v>
      </c>
      <c r="B38" t="s">
        <v>7456</v>
      </c>
      <c r="C38" t="s">
        <v>7457</v>
      </c>
      <c r="D38" t="s">
        <v>7458</v>
      </c>
      <c r="E38" t="s">
        <v>7459</v>
      </c>
      <c r="F38" t="s">
        <v>7456</v>
      </c>
      <c r="G38" t="s">
        <v>16</v>
      </c>
      <c r="H38" t="s">
        <v>900</v>
      </c>
      <c r="I38" t="s">
        <v>7460</v>
      </c>
      <c r="J38" t="s">
        <v>7461</v>
      </c>
      <c r="K38" t="s">
        <v>4367</v>
      </c>
    </row>
    <row r="39" spans="1:11" x14ac:dyDescent="0.3">
      <c r="A39" t="s">
        <v>7224</v>
      </c>
      <c r="B39" t="s">
        <v>7462</v>
      </c>
      <c r="C39" t="s">
        <v>7463</v>
      </c>
      <c r="D39" t="s">
        <v>7464</v>
      </c>
      <c r="E39" t="s">
        <v>7465</v>
      </c>
      <c r="F39" t="s">
        <v>7462</v>
      </c>
      <c r="G39" t="s">
        <v>16</v>
      </c>
      <c r="H39" t="s">
        <v>285</v>
      </c>
      <c r="I39" t="s">
        <v>7466</v>
      </c>
      <c r="J39" t="s">
        <v>7467</v>
      </c>
      <c r="K39" t="s">
        <v>7468</v>
      </c>
    </row>
    <row r="40" spans="1:11" x14ac:dyDescent="0.3">
      <c r="A40" t="s">
        <v>7224</v>
      </c>
      <c r="B40" t="s">
        <v>7469</v>
      </c>
      <c r="C40" t="s">
        <v>7470</v>
      </c>
      <c r="D40" t="s">
        <v>7471</v>
      </c>
      <c r="E40" t="s">
        <v>7472</v>
      </c>
      <c r="F40" t="s">
        <v>7469</v>
      </c>
      <c r="G40" t="s">
        <v>16</v>
      </c>
      <c r="H40" t="s">
        <v>1713</v>
      </c>
      <c r="I40" t="s">
        <v>7473</v>
      </c>
      <c r="J40" t="s">
        <v>5134</v>
      </c>
      <c r="K40" t="s">
        <v>7474</v>
      </c>
    </row>
    <row r="41" spans="1:11" x14ac:dyDescent="0.3">
      <c r="A41" t="s">
        <v>7224</v>
      </c>
      <c r="B41" t="s">
        <v>7475</v>
      </c>
      <c r="C41" t="s">
        <v>7476</v>
      </c>
      <c r="D41" t="s">
        <v>7477</v>
      </c>
      <c r="E41" t="s">
        <v>7478</v>
      </c>
      <c r="F41" t="s">
        <v>7475</v>
      </c>
      <c r="G41" t="s">
        <v>16</v>
      </c>
      <c r="H41" t="s">
        <v>924</v>
      </c>
      <c r="I41" t="s">
        <v>7479</v>
      </c>
      <c r="J41" t="s">
        <v>7480</v>
      </c>
      <c r="K41" t="s">
        <v>3799</v>
      </c>
    </row>
    <row r="42" spans="1:11" x14ac:dyDescent="0.3">
      <c r="A42" t="s">
        <v>7224</v>
      </c>
      <c r="B42" t="s">
        <v>7481</v>
      </c>
      <c r="C42" t="s">
        <v>7482</v>
      </c>
      <c r="D42" t="s">
        <v>7483</v>
      </c>
      <c r="E42" t="s">
        <v>7484</v>
      </c>
      <c r="F42" t="s">
        <v>7481</v>
      </c>
      <c r="G42" t="s">
        <v>16</v>
      </c>
      <c r="H42" t="s">
        <v>2029</v>
      </c>
      <c r="I42" t="s">
        <v>7485</v>
      </c>
      <c r="J42" t="s">
        <v>7486</v>
      </c>
      <c r="K42" t="s">
        <v>7487</v>
      </c>
    </row>
    <row r="43" spans="1:11" x14ac:dyDescent="0.3">
      <c r="A43" t="s">
        <v>7224</v>
      </c>
      <c r="B43" t="s">
        <v>7488</v>
      </c>
      <c r="C43" t="s">
        <v>7489</v>
      </c>
      <c r="D43" t="s">
        <v>7490</v>
      </c>
      <c r="E43" t="s">
        <v>7491</v>
      </c>
      <c r="F43" t="s">
        <v>7488</v>
      </c>
      <c r="G43" t="s">
        <v>16</v>
      </c>
      <c r="H43" t="s">
        <v>745</v>
      </c>
      <c r="I43" t="s">
        <v>7492</v>
      </c>
      <c r="J43" t="s">
        <v>7493</v>
      </c>
      <c r="K43" t="s">
        <v>6192</v>
      </c>
    </row>
    <row r="44" spans="1:11" x14ac:dyDescent="0.3">
      <c r="A44" t="s">
        <v>7224</v>
      </c>
      <c r="B44" t="s">
        <v>7494</v>
      </c>
      <c r="C44" t="s">
        <v>7495</v>
      </c>
      <c r="D44" t="s">
        <v>7496</v>
      </c>
      <c r="E44" t="s">
        <v>7497</v>
      </c>
      <c r="F44" t="s">
        <v>7494</v>
      </c>
      <c r="G44" t="s">
        <v>16</v>
      </c>
      <c r="H44" t="s">
        <v>2650</v>
      </c>
      <c r="I44" t="s">
        <v>7498</v>
      </c>
      <c r="J44" t="s">
        <v>7499</v>
      </c>
      <c r="K44" t="s">
        <v>7500</v>
      </c>
    </row>
    <row r="45" spans="1:11" x14ac:dyDescent="0.3">
      <c r="A45" t="s">
        <v>7224</v>
      </c>
      <c r="B45" t="s">
        <v>7501</v>
      </c>
      <c r="C45" t="s">
        <v>7502</v>
      </c>
      <c r="D45" t="s">
        <v>7503</v>
      </c>
      <c r="E45" t="s">
        <v>7504</v>
      </c>
      <c r="F45" t="s">
        <v>7501</v>
      </c>
      <c r="G45" t="s">
        <v>16</v>
      </c>
      <c r="H45" t="s">
        <v>738</v>
      </c>
      <c r="I45" t="s">
        <v>7505</v>
      </c>
      <c r="J45" t="s">
        <v>1199</v>
      </c>
      <c r="K45" t="s">
        <v>7506</v>
      </c>
    </row>
    <row r="46" spans="1:11" x14ac:dyDescent="0.3">
      <c r="A46" t="s">
        <v>7224</v>
      </c>
      <c r="B46" t="s">
        <v>7507</v>
      </c>
      <c r="C46" t="s">
        <v>7508</v>
      </c>
      <c r="D46" t="s">
        <v>7509</v>
      </c>
      <c r="E46" t="s">
        <v>7510</v>
      </c>
      <c r="F46" t="s">
        <v>7507</v>
      </c>
      <c r="G46" t="s">
        <v>16</v>
      </c>
      <c r="H46" t="s">
        <v>353</v>
      </c>
      <c r="I46" t="s">
        <v>7511</v>
      </c>
      <c r="J46" t="s">
        <v>7512</v>
      </c>
      <c r="K46" t="s">
        <v>6181</v>
      </c>
    </row>
    <row r="47" spans="1:11" x14ac:dyDescent="0.3">
      <c r="A47" t="s">
        <v>7224</v>
      </c>
      <c r="B47" t="s">
        <v>7513</v>
      </c>
      <c r="C47" t="s">
        <v>7514</v>
      </c>
      <c r="D47" t="s">
        <v>7515</v>
      </c>
      <c r="E47" t="s">
        <v>7516</v>
      </c>
      <c r="F47" t="s">
        <v>7513</v>
      </c>
      <c r="G47" t="s">
        <v>16</v>
      </c>
      <c r="H47" t="s">
        <v>1204</v>
      </c>
      <c r="I47" t="s">
        <v>7517</v>
      </c>
      <c r="J47" t="s">
        <v>7518</v>
      </c>
      <c r="K47" t="s">
        <v>6442</v>
      </c>
    </row>
    <row r="48" spans="1:11" x14ac:dyDescent="0.3">
      <c r="A48" t="s">
        <v>7224</v>
      </c>
      <c r="B48" t="s">
        <v>7519</v>
      </c>
      <c r="C48" t="s">
        <v>7520</v>
      </c>
      <c r="D48" t="s">
        <v>7521</v>
      </c>
      <c r="E48" t="s">
        <v>7522</v>
      </c>
      <c r="F48" t="s">
        <v>7519</v>
      </c>
      <c r="G48" t="s">
        <v>16</v>
      </c>
      <c r="H48" t="s">
        <v>7523</v>
      </c>
      <c r="I48" t="s">
        <v>7524</v>
      </c>
      <c r="J48" t="s">
        <v>7525</v>
      </c>
      <c r="K48" t="s">
        <v>7245</v>
      </c>
    </row>
    <row r="49" spans="1:11" x14ac:dyDescent="0.3">
      <c r="A49" t="s">
        <v>7224</v>
      </c>
      <c r="B49" t="s">
        <v>7526</v>
      </c>
      <c r="C49" t="s">
        <v>7527</v>
      </c>
      <c r="D49" t="s">
        <v>7528</v>
      </c>
      <c r="E49" t="s">
        <v>7529</v>
      </c>
      <c r="F49" t="s">
        <v>7526</v>
      </c>
      <c r="G49" t="s">
        <v>16</v>
      </c>
      <c r="H49" t="s">
        <v>848</v>
      </c>
      <c r="I49" t="s">
        <v>7530</v>
      </c>
      <c r="J49" t="s">
        <v>7531</v>
      </c>
      <c r="K49" t="s">
        <v>7532</v>
      </c>
    </row>
    <row r="50" spans="1:11" x14ac:dyDescent="0.3">
      <c r="A50" t="s">
        <v>7224</v>
      </c>
      <c r="B50" t="s">
        <v>7533</v>
      </c>
      <c r="C50" t="s">
        <v>7534</v>
      </c>
      <c r="D50" t="s">
        <v>7535</v>
      </c>
      <c r="E50" t="s">
        <v>7536</v>
      </c>
      <c r="F50" t="s">
        <v>7533</v>
      </c>
      <c r="G50" t="s">
        <v>7537</v>
      </c>
      <c r="H50" t="s">
        <v>453</v>
      </c>
      <c r="I50" t="s">
        <v>7538</v>
      </c>
      <c r="J50" t="s">
        <v>7539</v>
      </c>
      <c r="K50" t="s">
        <v>7540</v>
      </c>
    </row>
    <row r="51" spans="1:11" x14ac:dyDescent="0.3">
      <c r="A51" t="s">
        <v>7224</v>
      </c>
      <c r="B51" t="s">
        <v>7541</v>
      </c>
      <c r="C51" t="s">
        <v>7542</v>
      </c>
      <c r="D51" t="s">
        <v>7543</v>
      </c>
      <c r="E51" t="s">
        <v>7544</v>
      </c>
      <c r="F51" t="s">
        <v>7541</v>
      </c>
      <c r="G51" t="s">
        <v>16</v>
      </c>
      <c r="H51" t="s">
        <v>1692</v>
      </c>
      <c r="I51" t="s">
        <v>7545</v>
      </c>
      <c r="J51" t="s">
        <v>7546</v>
      </c>
      <c r="K51" t="s">
        <v>4630</v>
      </c>
    </row>
    <row r="52" spans="1:11" x14ac:dyDescent="0.3">
      <c r="A52" t="s">
        <v>7224</v>
      </c>
      <c r="B52" t="s">
        <v>7547</v>
      </c>
      <c r="C52" t="s">
        <v>7548</v>
      </c>
      <c r="D52" t="s">
        <v>7549</v>
      </c>
      <c r="E52" t="s">
        <v>7550</v>
      </c>
      <c r="F52" t="s">
        <v>7547</v>
      </c>
      <c r="G52" t="s">
        <v>16</v>
      </c>
      <c r="H52" t="s">
        <v>453</v>
      </c>
      <c r="I52" t="s">
        <v>7551</v>
      </c>
      <c r="J52" t="s">
        <v>7552</v>
      </c>
      <c r="K52" t="s">
        <v>7553</v>
      </c>
    </row>
    <row r="53" spans="1:11" x14ac:dyDescent="0.3">
      <c r="A53" t="s">
        <v>7224</v>
      </c>
      <c r="B53" t="s">
        <v>7554</v>
      </c>
      <c r="C53" t="s">
        <v>7555</v>
      </c>
      <c r="D53" t="s">
        <v>7556</v>
      </c>
      <c r="E53" t="s">
        <v>7557</v>
      </c>
      <c r="F53" t="s">
        <v>7554</v>
      </c>
      <c r="G53" t="s">
        <v>16</v>
      </c>
      <c r="H53" t="s">
        <v>2029</v>
      </c>
      <c r="I53" t="s">
        <v>7558</v>
      </c>
      <c r="J53" t="s">
        <v>581</v>
      </c>
      <c r="K53" t="s">
        <v>7559</v>
      </c>
    </row>
    <row r="54" spans="1:11" x14ac:dyDescent="0.3">
      <c r="A54" t="s">
        <v>7224</v>
      </c>
      <c r="B54" t="s">
        <v>7560</v>
      </c>
      <c r="C54" t="s">
        <v>7561</v>
      </c>
      <c r="D54" t="s">
        <v>7562</v>
      </c>
      <c r="E54" t="s">
        <v>7563</v>
      </c>
      <c r="F54" t="s">
        <v>7560</v>
      </c>
      <c r="G54" t="s">
        <v>16</v>
      </c>
      <c r="H54" t="s">
        <v>4708</v>
      </c>
      <c r="I54" t="s">
        <v>7564</v>
      </c>
      <c r="J54" t="s">
        <v>7565</v>
      </c>
      <c r="K54" t="s">
        <v>7566</v>
      </c>
    </row>
    <row r="55" spans="1:11" x14ac:dyDescent="0.3">
      <c r="A55" t="s">
        <v>7224</v>
      </c>
      <c r="B55" t="s">
        <v>7567</v>
      </c>
      <c r="C55" t="s">
        <v>7568</v>
      </c>
      <c r="D55" t="s">
        <v>7569</v>
      </c>
      <c r="E55" t="s">
        <v>7570</v>
      </c>
      <c r="F55" t="s">
        <v>7567</v>
      </c>
      <c r="G55" t="s">
        <v>16</v>
      </c>
      <c r="H55" t="s">
        <v>461</v>
      </c>
      <c r="I55" t="s">
        <v>7571</v>
      </c>
      <c r="J55" t="s">
        <v>5262</v>
      </c>
      <c r="K55" t="s">
        <v>6562</v>
      </c>
    </row>
    <row r="56" spans="1:11" x14ac:dyDescent="0.3">
      <c r="A56" t="s">
        <v>7224</v>
      </c>
      <c r="B56" t="s">
        <v>7572</v>
      </c>
      <c r="C56" t="s">
        <v>7573</v>
      </c>
      <c r="D56" t="s">
        <v>7574</v>
      </c>
      <c r="E56" t="s">
        <v>7575</v>
      </c>
      <c r="F56" t="s">
        <v>7572</v>
      </c>
      <c r="G56" t="s">
        <v>16</v>
      </c>
      <c r="H56" t="s">
        <v>1032</v>
      </c>
      <c r="I56" t="s">
        <v>7576</v>
      </c>
      <c r="J56" t="s">
        <v>7577</v>
      </c>
      <c r="K56" t="s">
        <v>7578</v>
      </c>
    </row>
    <row r="57" spans="1:11" x14ac:dyDescent="0.3">
      <c r="A57" t="s">
        <v>7224</v>
      </c>
      <c r="B57" t="s">
        <v>7579</v>
      </c>
      <c r="C57" t="s">
        <v>7580</v>
      </c>
      <c r="D57" t="s">
        <v>7581</v>
      </c>
      <c r="E57" t="s">
        <v>7582</v>
      </c>
      <c r="F57" t="s">
        <v>7579</v>
      </c>
      <c r="G57" t="s">
        <v>16</v>
      </c>
      <c r="H57" t="s">
        <v>161</v>
      </c>
      <c r="I57" t="s">
        <v>7583</v>
      </c>
      <c r="J57" t="s">
        <v>7584</v>
      </c>
      <c r="K57" t="s">
        <v>7585</v>
      </c>
    </row>
    <row r="58" spans="1:11" x14ac:dyDescent="0.3">
      <c r="A58" t="s">
        <v>7224</v>
      </c>
      <c r="B58" t="s">
        <v>7586</v>
      </c>
      <c r="C58" t="s">
        <v>7587</v>
      </c>
      <c r="D58" t="s">
        <v>7588</v>
      </c>
      <c r="E58" t="s">
        <v>7589</v>
      </c>
      <c r="F58" t="s">
        <v>7586</v>
      </c>
      <c r="G58" t="s">
        <v>16</v>
      </c>
      <c r="H58" t="s">
        <v>191</v>
      </c>
      <c r="I58" t="s">
        <v>7590</v>
      </c>
      <c r="J58" t="s">
        <v>7591</v>
      </c>
      <c r="K58" t="s">
        <v>6864</v>
      </c>
    </row>
    <row r="59" spans="1:11" x14ac:dyDescent="0.3">
      <c r="A59" t="s">
        <v>7224</v>
      </c>
      <c r="B59" t="s">
        <v>7592</v>
      </c>
      <c r="C59" t="s">
        <v>7593</v>
      </c>
      <c r="D59" t="s">
        <v>7594</v>
      </c>
      <c r="E59" t="s">
        <v>7595</v>
      </c>
      <c r="F59" t="s">
        <v>7592</v>
      </c>
      <c r="G59" t="s">
        <v>16</v>
      </c>
      <c r="H59" t="s">
        <v>199</v>
      </c>
      <c r="I59" t="s">
        <v>7596</v>
      </c>
      <c r="J59" t="s">
        <v>1034</v>
      </c>
      <c r="K59" t="s">
        <v>5262</v>
      </c>
    </row>
    <row r="60" spans="1:11" x14ac:dyDescent="0.3">
      <c r="A60" t="s">
        <v>7224</v>
      </c>
      <c r="B60" t="s">
        <v>7597</v>
      </c>
      <c r="C60" t="s">
        <v>7598</v>
      </c>
      <c r="D60" t="s">
        <v>7599</v>
      </c>
      <c r="E60" t="s">
        <v>7600</v>
      </c>
      <c r="F60" t="s">
        <v>7597</v>
      </c>
      <c r="G60" t="s">
        <v>16</v>
      </c>
      <c r="H60" t="s">
        <v>415</v>
      </c>
      <c r="I60" t="s">
        <v>7601</v>
      </c>
      <c r="J60" t="s">
        <v>7602</v>
      </c>
      <c r="K60" t="s">
        <v>1324</v>
      </c>
    </row>
    <row r="61" spans="1:11" x14ac:dyDescent="0.3">
      <c r="A61" t="s">
        <v>7224</v>
      </c>
      <c r="B61" t="s">
        <v>7603</v>
      </c>
      <c r="C61" t="s">
        <v>7604</v>
      </c>
      <c r="D61" t="s">
        <v>7605</v>
      </c>
      <c r="E61" t="s">
        <v>7606</v>
      </c>
      <c r="F61" t="s">
        <v>7603</v>
      </c>
      <c r="G61" t="s">
        <v>16</v>
      </c>
      <c r="H61" t="s">
        <v>554</v>
      </c>
      <c r="I61" t="s">
        <v>7607</v>
      </c>
      <c r="J61" t="s">
        <v>7608</v>
      </c>
      <c r="K61" t="s">
        <v>7609</v>
      </c>
    </row>
    <row r="62" spans="1:11" x14ac:dyDescent="0.3">
      <c r="A62" t="s">
        <v>7224</v>
      </c>
      <c r="B62" t="s">
        <v>7610</v>
      </c>
      <c r="C62" t="s">
        <v>7611</v>
      </c>
      <c r="D62" t="s">
        <v>7612</v>
      </c>
      <c r="E62" t="s">
        <v>7613</v>
      </c>
      <c r="F62" t="s">
        <v>7610</v>
      </c>
      <c r="G62" t="s">
        <v>16</v>
      </c>
      <c r="H62" t="s">
        <v>485</v>
      </c>
      <c r="I62" t="s">
        <v>7614</v>
      </c>
      <c r="J62" t="s">
        <v>7615</v>
      </c>
      <c r="K62" t="s">
        <v>5199</v>
      </c>
    </row>
    <row r="63" spans="1:11" x14ac:dyDescent="0.3">
      <c r="A63" t="s">
        <v>7224</v>
      </c>
      <c r="B63" t="s">
        <v>7616</v>
      </c>
      <c r="C63" t="s">
        <v>7617</v>
      </c>
      <c r="D63" t="s">
        <v>7618</v>
      </c>
      <c r="E63" t="s">
        <v>7619</v>
      </c>
      <c r="F63" t="s">
        <v>7616</v>
      </c>
      <c r="G63" t="s">
        <v>16</v>
      </c>
      <c r="H63" t="s">
        <v>885</v>
      </c>
      <c r="I63" t="s">
        <v>7620</v>
      </c>
      <c r="J63" t="s">
        <v>7621</v>
      </c>
      <c r="K63" t="s">
        <v>7622</v>
      </c>
    </row>
    <row r="64" spans="1:11" x14ac:dyDescent="0.3">
      <c r="A64" t="s">
        <v>7224</v>
      </c>
      <c r="B64" t="s">
        <v>7623</v>
      </c>
      <c r="C64" t="s">
        <v>7624</v>
      </c>
      <c r="D64" t="s">
        <v>7625</v>
      </c>
      <c r="E64" t="s">
        <v>7626</v>
      </c>
      <c r="F64" t="s">
        <v>7623</v>
      </c>
      <c r="G64" t="s">
        <v>16</v>
      </c>
      <c r="H64" t="s">
        <v>453</v>
      </c>
      <c r="I64" t="s">
        <v>7627</v>
      </c>
      <c r="J64" t="s">
        <v>7628</v>
      </c>
      <c r="K64" t="s">
        <v>7629</v>
      </c>
    </row>
    <row r="65" spans="1:11" x14ac:dyDescent="0.3">
      <c r="A65" t="s">
        <v>7224</v>
      </c>
      <c r="B65" t="s">
        <v>7630</v>
      </c>
      <c r="C65" t="s">
        <v>7631</v>
      </c>
      <c r="D65" t="s">
        <v>7632</v>
      </c>
      <c r="E65" t="s">
        <v>7633</v>
      </c>
      <c r="F65" t="s">
        <v>7630</v>
      </c>
      <c r="G65" t="s">
        <v>16</v>
      </c>
      <c r="H65" t="s">
        <v>477</v>
      </c>
      <c r="I65" t="s">
        <v>7634</v>
      </c>
      <c r="J65" t="s">
        <v>7635</v>
      </c>
      <c r="K65" t="s">
        <v>7636</v>
      </c>
    </row>
    <row r="66" spans="1:11" x14ac:dyDescent="0.3">
      <c r="A66" t="s">
        <v>7224</v>
      </c>
      <c r="B66" t="s">
        <v>7637</v>
      </c>
      <c r="C66" t="s">
        <v>7638</v>
      </c>
      <c r="D66" t="s">
        <v>7639</v>
      </c>
      <c r="E66" t="s">
        <v>7640</v>
      </c>
      <c r="F66" t="s">
        <v>7637</v>
      </c>
      <c r="G66" t="s">
        <v>16</v>
      </c>
      <c r="H66" t="s">
        <v>530</v>
      </c>
      <c r="I66" t="s">
        <v>7641</v>
      </c>
      <c r="J66" t="s">
        <v>7642</v>
      </c>
      <c r="K66" t="s">
        <v>7643</v>
      </c>
    </row>
    <row r="67" spans="1:11" x14ac:dyDescent="0.3">
      <c r="A67" t="s">
        <v>7224</v>
      </c>
      <c r="B67" t="s">
        <v>7644</v>
      </c>
      <c r="C67" t="s">
        <v>7645</v>
      </c>
      <c r="D67" t="s">
        <v>7646</v>
      </c>
      <c r="E67" t="s">
        <v>7647</v>
      </c>
      <c r="F67" t="s">
        <v>7644</v>
      </c>
      <c r="G67" t="s">
        <v>16</v>
      </c>
      <c r="H67" t="s">
        <v>5888</v>
      </c>
      <c r="I67" t="s">
        <v>7648</v>
      </c>
      <c r="J67" t="s">
        <v>986</v>
      </c>
      <c r="K67" t="s">
        <v>664</v>
      </c>
    </row>
    <row r="68" spans="1:11" x14ac:dyDescent="0.3">
      <c r="A68" t="s">
        <v>7224</v>
      </c>
      <c r="B68" t="s">
        <v>7649</v>
      </c>
      <c r="C68" t="s">
        <v>7650</v>
      </c>
      <c r="D68" t="s">
        <v>7651</v>
      </c>
      <c r="E68" t="s">
        <v>7652</v>
      </c>
      <c r="F68" t="s">
        <v>7649</v>
      </c>
      <c r="G68" t="s">
        <v>16</v>
      </c>
      <c r="H68" t="s">
        <v>6121</v>
      </c>
      <c r="I68" t="s">
        <v>7653</v>
      </c>
      <c r="J68" t="s">
        <v>7654</v>
      </c>
      <c r="K68" t="s">
        <v>6243</v>
      </c>
    </row>
    <row r="69" spans="1:11" x14ac:dyDescent="0.3">
      <c r="A69" t="s">
        <v>7224</v>
      </c>
      <c r="B69" t="s">
        <v>7655</v>
      </c>
      <c r="C69" t="s">
        <v>7656</v>
      </c>
      <c r="D69" t="s">
        <v>7657</v>
      </c>
      <c r="E69" t="s">
        <v>7658</v>
      </c>
      <c r="F69" t="s">
        <v>7655</v>
      </c>
      <c r="G69" t="s">
        <v>16</v>
      </c>
      <c r="H69" t="s">
        <v>578</v>
      </c>
      <c r="I69" t="s">
        <v>7659</v>
      </c>
      <c r="J69" t="s">
        <v>7660</v>
      </c>
      <c r="K69" t="s">
        <v>7661</v>
      </c>
    </row>
    <row r="70" spans="1:11" x14ac:dyDescent="0.3">
      <c r="A70" t="s">
        <v>7224</v>
      </c>
      <c r="B70" t="s">
        <v>7662</v>
      </c>
      <c r="C70" t="s">
        <v>7663</v>
      </c>
      <c r="D70" t="s">
        <v>7664</v>
      </c>
      <c r="E70" t="s">
        <v>7665</v>
      </c>
      <c r="F70" t="s">
        <v>7662</v>
      </c>
      <c r="G70" t="s">
        <v>16</v>
      </c>
      <c r="H70" t="s">
        <v>6557</v>
      </c>
      <c r="I70" t="s">
        <v>7666</v>
      </c>
      <c r="J70" t="s">
        <v>4353</v>
      </c>
      <c r="K70" t="s">
        <v>4441</v>
      </c>
    </row>
    <row r="71" spans="1:11" x14ac:dyDescent="0.3">
      <c r="A71" t="s">
        <v>7224</v>
      </c>
      <c r="B71" t="s">
        <v>7667</v>
      </c>
      <c r="C71" t="s">
        <v>7668</v>
      </c>
      <c r="D71" t="s">
        <v>7669</v>
      </c>
      <c r="E71" t="s">
        <v>7670</v>
      </c>
      <c r="F71" t="s">
        <v>7667</v>
      </c>
      <c r="G71" t="s">
        <v>16</v>
      </c>
      <c r="H71" t="s">
        <v>765</v>
      </c>
      <c r="I71" t="s">
        <v>7671</v>
      </c>
      <c r="J71" t="s">
        <v>7672</v>
      </c>
      <c r="K71" t="s">
        <v>7673</v>
      </c>
    </row>
    <row r="72" spans="1:11" x14ac:dyDescent="0.3">
      <c r="A72" t="s">
        <v>7224</v>
      </c>
      <c r="B72" t="s">
        <v>7674</v>
      </c>
      <c r="C72" t="s">
        <v>7675</v>
      </c>
      <c r="D72" t="s">
        <v>7676</v>
      </c>
      <c r="E72" t="s">
        <v>7677</v>
      </c>
      <c r="F72" t="s">
        <v>7674</v>
      </c>
      <c r="G72" t="s">
        <v>16</v>
      </c>
      <c r="H72" t="s">
        <v>983</v>
      </c>
      <c r="I72" t="s">
        <v>7678</v>
      </c>
      <c r="J72" t="s">
        <v>7679</v>
      </c>
      <c r="K72" t="s">
        <v>4772</v>
      </c>
    </row>
    <row r="73" spans="1:11" x14ac:dyDescent="0.3">
      <c r="A73" t="s">
        <v>7224</v>
      </c>
      <c r="B73" t="s">
        <v>7680</v>
      </c>
      <c r="C73" t="s">
        <v>7681</v>
      </c>
      <c r="D73" t="s">
        <v>7682</v>
      </c>
      <c r="E73" t="s">
        <v>7683</v>
      </c>
      <c r="F73" t="s">
        <v>7680</v>
      </c>
      <c r="G73" t="s">
        <v>16</v>
      </c>
      <c r="H73" t="s">
        <v>307</v>
      </c>
      <c r="I73" t="s">
        <v>7684</v>
      </c>
      <c r="J73" t="s">
        <v>7685</v>
      </c>
      <c r="K73" t="s">
        <v>7686</v>
      </c>
    </row>
    <row r="74" spans="1:11" x14ac:dyDescent="0.3">
      <c r="A74" t="s">
        <v>7224</v>
      </c>
      <c r="B74" t="s">
        <v>7687</v>
      </c>
      <c r="C74" t="s">
        <v>7688</v>
      </c>
      <c r="D74" t="s">
        <v>7689</v>
      </c>
      <c r="E74" t="s">
        <v>7690</v>
      </c>
      <c r="F74" t="s">
        <v>7687</v>
      </c>
      <c r="G74" t="s">
        <v>3731</v>
      </c>
      <c r="H74" t="s">
        <v>377</v>
      </c>
      <c r="I74" t="s">
        <v>7691</v>
      </c>
      <c r="J74" t="s">
        <v>7692</v>
      </c>
      <c r="K74" t="s">
        <v>7693</v>
      </c>
    </row>
    <row r="75" spans="1:11" x14ac:dyDescent="0.3">
      <c r="A75" t="s">
        <v>7224</v>
      </c>
      <c r="B75" t="s">
        <v>7694</v>
      </c>
      <c r="C75" t="s">
        <v>7695</v>
      </c>
      <c r="D75" t="s">
        <v>7696</v>
      </c>
      <c r="E75" t="s">
        <v>7697</v>
      </c>
      <c r="F75" t="s">
        <v>7694</v>
      </c>
      <c r="G75" t="s">
        <v>16</v>
      </c>
      <c r="H75" t="s">
        <v>453</v>
      </c>
      <c r="I75" t="s">
        <v>7698</v>
      </c>
      <c r="J75" t="s">
        <v>7699</v>
      </c>
      <c r="K75" t="s">
        <v>7700</v>
      </c>
    </row>
    <row r="76" spans="1:11" x14ac:dyDescent="0.3">
      <c r="A76" t="s">
        <v>7224</v>
      </c>
      <c r="B76" t="s">
        <v>7701</v>
      </c>
      <c r="C76" t="s">
        <v>7702</v>
      </c>
      <c r="D76" t="s">
        <v>7703</v>
      </c>
      <c r="E76" t="s">
        <v>7704</v>
      </c>
      <c r="F76" t="s">
        <v>7701</v>
      </c>
      <c r="G76" t="s">
        <v>4174</v>
      </c>
      <c r="H76" t="s">
        <v>7705</v>
      </c>
      <c r="I76" t="s">
        <v>7706</v>
      </c>
      <c r="J76" t="s">
        <v>7707</v>
      </c>
      <c r="K76" t="s">
        <v>7708</v>
      </c>
    </row>
    <row r="77" spans="1:11" x14ac:dyDescent="0.3">
      <c r="A77" t="s">
        <v>7224</v>
      </c>
      <c r="B77" t="s">
        <v>7709</v>
      </c>
      <c r="C77" t="s">
        <v>7710</v>
      </c>
      <c r="D77" t="s">
        <v>7711</v>
      </c>
      <c r="E77" t="s">
        <v>7712</v>
      </c>
      <c r="F77" t="s">
        <v>7709</v>
      </c>
      <c r="G77" t="s">
        <v>4174</v>
      </c>
      <c r="H77" t="s">
        <v>7713</v>
      </c>
      <c r="I77" t="s">
        <v>7714</v>
      </c>
      <c r="J77" t="s">
        <v>7715</v>
      </c>
      <c r="K77" t="s">
        <v>7716</v>
      </c>
    </row>
    <row r="78" spans="1:11" x14ac:dyDescent="0.3">
      <c r="A78" t="s">
        <v>7224</v>
      </c>
      <c r="B78" t="s">
        <v>7717</v>
      </c>
      <c r="C78" t="s">
        <v>7718</v>
      </c>
      <c r="D78" t="s">
        <v>7719</v>
      </c>
      <c r="E78" t="s">
        <v>7720</v>
      </c>
      <c r="F78" t="s">
        <v>7717</v>
      </c>
      <c r="G78" t="s">
        <v>16</v>
      </c>
      <c r="H78" t="s">
        <v>377</v>
      </c>
      <c r="I78" t="s">
        <v>7721</v>
      </c>
      <c r="J78" t="s">
        <v>7722</v>
      </c>
      <c r="K78" t="s">
        <v>7723</v>
      </c>
    </row>
    <row r="79" spans="1:11" x14ac:dyDescent="0.3">
      <c r="A79" t="s">
        <v>7224</v>
      </c>
      <c r="B79" t="s">
        <v>7724</v>
      </c>
      <c r="C79" t="s">
        <v>7725</v>
      </c>
      <c r="D79" t="s">
        <v>7726</v>
      </c>
      <c r="E79" t="s">
        <v>7727</v>
      </c>
      <c r="F79" t="s">
        <v>7724</v>
      </c>
      <c r="G79" t="s">
        <v>4174</v>
      </c>
      <c r="H79" t="s">
        <v>2801</v>
      </c>
      <c r="I79" t="s">
        <v>7728</v>
      </c>
      <c r="J79" t="s">
        <v>7729</v>
      </c>
      <c r="K79" t="s">
        <v>518</v>
      </c>
    </row>
    <row r="80" spans="1:11" x14ac:dyDescent="0.3">
      <c r="A80" t="s">
        <v>7224</v>
      </c>
      <c r="B80" t="s">
        <v>7730</v>
      </c>
      <c r="C80" t="s">
        <v>7731</v>
      </c>
      <c r="D80" t="s">
        <v>7732</v>
      </c>
      <c r="E80" t="s">
        <v>7733</v>
      </c>
      <c r="F80" t="s">
        <v>7730</v>
      </c>
      <c r="G80" t="s">
        <v>4174</v>
      </c>
      <c r="H80" t="s">
        <v>477</v>
      </c>
      <c r="I80" t="s">
        <v>7734</v>
      </c>
      <c r="J80" t="s">
        <v>7735</v>
      </c>
      <c r="K80" t="s">
        <v>7736</v>
      </c>
    </row>
    <row r="81" spans="1:11" x14ac:dyDescent="0.3">
      <c r="A81" t="s">
        <v>7224</v>
      </c>
      <c r="B81" t="s">
        <v>7737</v>
      </c>
      <c r="C81" t="s">
        <v>7738</v>
      </c>
      <c r="E81" t="s">
        <v>7739</v>
      </c>
      <c r="F81" t="s">
        <v>7737</v>
      </c>
      <c r="G81" t="s">
        <v>4174</v>
      </c>
      <c r="H81" t="s">
        <v>6231</v>
      </c>
      <c r="I81" t="s">
        <v>7740</v>
      </c>
      <c r="J81" t="s">
        <v>7741</v>
      </c>
      <c r="K81" t="s">
        <v>7742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94D04-8530-4F85-8CAE-AB6F5BAEB89F}">
  <dimension ref="A1:V81"/>
  <sheetViews>
    <sheetView topLeftCell="C1" workbookViewId="0">
      <selection activeCell="L2" sqref="L2"/>
    </sheetView>
  </sheetViews>
  <sheetFormatPr defaultRowHeight="14.4" x14ac:dyDescent="0.3"/>
  <cols>
    <col min="1" max="1" width="13.77734375" customWidth="1"/>
    <col min="2" max="2" width="13.5546875" customWidth="1"/>
    <col min="3" max="3" width="12.21875" customWidth="1"/>
    <col min="4" max="4" width="10.109375" customWidth="1"/>
    <col min="5" max="5" width="15.21875" customWidth="1"/>
    <col min="6" max="6" width="12.21875" customWidth="1"/>
    <col min="7" max="7" width="15.77734375" customWidth="1"/>
    <col min="10" max="10" width="11.77734375" customWidth="1"/>
    <col min="12" max="12" width="13.5546875" customWidth="1"/>
    <col min="19" max="19" width="10.109375" customWidth="1"/>
  </cols>
  <sheetData>
    <row r="1" spans="1:22" x14ac:dyDescent="0.3">
      <c r="A1" t="s">
        <v>0</v>
      </c>
      <c r="B1" t="s">
        <v>2</v>
      </c>
      <c r="C1" t="s">
        <v>3</v>
      </c>
      <c r="D1" t="s">
        <v>4</v>
      </c>
      <c r="E1" t="s">
        <v>5</v>
      </c>
      <c r="F1" t="s">
        <v>6</v>
      </c>
      <c r="G1" t="s">
        <v>7</v>
      </c>
      <c r="H1" t="s">
        <v>8</v>
      </c>
      <c r="I1" t="s">
        <v>9</v>
      </c>
      <c r="J1" t="s">
        <v>10</v>
      </c>
      <c r="K1" t="s">
        <v>7890</v>
      </c>
      <c r="L1" t="s">
        <v>7903</v>
      </c>
      <c r="M1" t="s">
        <v>7873</v>
      </c>
      <c r="N1" t="s">
        <v>7874</v>
      </c>
      <c r="O1" t="s">
        <v>7875</v>
      </c>
      <c r="P1" t="s">
        <v>7876</v>
      </c>
      <c r="Q1" t="s">
        <v>7877</v>
      </c>
      <c r="R1" t="s">
        <v>7878</v>
      </c>
      <c r="S1" t="s">
        <v>7879</v>
      </c>
      <c r="T1" t="s">
        <v>7880</v>
      </c>
      <c r="U1" t="s">
        <v>7881</v>
      </c>
      <c r="V1" t="s">
        <v>7882</v>
      </c>
    </row>
    <row r="2" spans="1:22" x14ac:dyDescent="0.3">
      <c r="A2" t="s">
        <v>7224</v>
      </c>
      <c r="B2" t="s">
        <v>7226</v>
      </c>
      <c r="C2" t="s">
        <v>7227</v>
      </c>
      <c r="D2" t="s">
        <v>7228</v>
      </c>
      <c r="E2" t="s">
        <v>7225</v>
      </c>
      <c r="F2" t="s">
        <v>16</v>
      </c>
      <c r="G2" t="s">
        <v>908</v>
      </c>
      <c r="H2" t="s">
        <v>7229</v>
      </c>
      <c r="I2" t="s">
        <v>7230</v>
      </c>
      <c r="J2" t="s">
        <v>7231</v>
      </c>
      <c r="K2" t="str" cm="1">
        <f t="array" ref="K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 t="str">
        <f>_xlfn.TEXTBEFORE(haryanvi_song[[#This Row],[Title]],{":","(","-","#","|"})</f>
        <v xml:space="preserve">Permissions </v>
      </c>
      <c r="M2" t="str">
        <f>_xlfn.TEXTBEFORE(_xlfn.TEXTAFTER(haryanvi_song[[#This Row],[description]],{"Singer:","Artist:","Singer &amp; Lyrics:","Singer/Lyrics:","Singer","Singer :","Singer :-"}),CHAR(10))</f>
        <v xml:space="preserve"> Archit Haritash</v>
      </c>
      <c r="N2" t="str" cm="1">
        <f t="array" ref="N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Archit Haritash</v>
      </c>
      <c r="O2" t="str">
        <f>_xlfn.TEXTBEFORE(_xlfn.TEXTAFTER(haryanvi_song[[#This Row],[description]],"Composer:"),CHAR(10))</f>
        <v xml:space="preserve"> Archit Haritash</v>
      </c>
      <c r="P2" t="e">
        <f>_xlfn.TEXTBEFORE(_xlfn.TEXTAFTER(haryanvi_song[[#This Row],[description]],CHAR(10)&amp;"Music :"),CHAR(10))</f>
        <v>#N/A</v>
      </c>
      <c r="Q2" t="e">
        <f>_xlfn.TEXTBEFORE(_xlfn.TEXTAFTER(haryanvi_song[[#This Row],[description]],CHAR(10)&amp;"Video:"),CHAR(10))</f>
        <v>#N/A</v>
      </c>
      <c r="R2" s="1" t="str">
        <f>HYPERLINK(_xlfn.TEXTBEFORE(_xlfn.TEXTAFTER(haryanvi_song[[#This Row],[description]],"YouTube Music:"),CHAR(10)))</f>
        <v xml:space="preserve"> https://music.youtube.com/watch?v=xZtISCZOK-E&amp;si=T5XFhsmOHhg5FgKl</v>
      </c>
      <c r="S2" s="1" t="str">
        <f>HYPERLINK(_xlfn.TEXTBEFORE(_xlfn.TEXTAFTER(haryanvi_song[[#This Row],[description]],"Spotify:"),CHAR(10)))</f>
        <v xml:space="preserve"> https://open.spotify.com/album/4UCjYZa3DlXIg0kRr5ojrP</v>
      </c>
      <c r="T2" s="1" t="str">
        <f>HYPERLINK(_xlfn.TEXTBEFORE(_xlfn.TEXTAFTER(haryanvi_song[[#This Row],[description]],"Apple Music:"),CHAR(10)))</f>
        <v xml:space="preserve"> https://music.apple.com/us/album/permissions-single/1893070330</v>
      </c>
      <c r="U2" s="1" t="str">
        <f>HYPERLINK(_xlfn.TEXTBEFORE(_xlfn.TEXTAFTER(haryanvi_song[[#This Row],[description]],"JioSaavn:"),CHAR(10)))</f>
        <v xml:space="preserve"> https://www.jiosaavn.com/album/permissions/cp7SYtq3DKU_</v>
      </c>
      <c r="V2" s="1" t="str">
        <f>HYPERLINK(_xlfn.TEXTBEFORE(_xlfn.TEXTAFTER(haryanvi_song[[#This Row],[description]],"Instagram Reel:"),CHAR(10)))</f>
        <v xml:space="preserve"> https://www.instagram.com/reels/audio/2027688771506168</v>
      </c>
    </row>
    <row r="3" spans="1:22" x14ac:dyDescent="0.3">
      <c r="A3" t="s">
        <v>7224</v>
      </c>
      <c r="B3" t="s">
        <v>7233</v>
      </c>
      <c r="C3" t="s">
        <v>7234</v>
      </c>
      <c r="D3" t="s">
        <v>7235</v>
      </c>
      <c r="E3" t="s">
        <v>7232</v>
      </c>
      <c r="F3" t="s">
        <v>16</v>
      </c>
      <c r="G3" t="s">
        <v>4379</v>
      </c>
      <c r="H3" t="s">
        <v>7236</v>
      </c>
      <c r="I3" t="s">
        <v>7237</v>
      </c>
      <c r="J3" t="s">
        <v>7238</v>
      </c>
      <c r="K3" t="str" cm="1">
        <f t="array" ref="K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3" t="str">
        <f>_xlfn.TEXTBEFORE(haryanvi_song[[#This Row],[Title]],{":","(","-","#","|"})</f>
        <v xml:space="preserve">Baman Love </v>
      </c>
      <c r="M3" t="str">
        <f>_xlfn.TEXTBEFORE(_xlfn.TEXTAFTER(haryanvi_song[[#This Row],[description]],{"Singer:","Artist:","Singer &amp; Lyrics:","Singer/Lyrics:","Singer","Singer :","Singer :-"}),CHAR(10))</f>
        <v xml:space="preserve"> Mr Dutt</v>
      </c>
      <c r="N3" t="str" cm="1">
        <f t="array" ref="N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Varun Aggarwal</v>
      </c>
      <c r="O3" t="str">
        <f>_xlfn.TEXTBEFORE(_xlfn.TEXTAFTER(haryanvi_song[[#This Row],[description]],"Composer:"),CHAR(10))</f>
        <v xml:space="preserve"> Mr Dutt</v>
      </c>
      <c r="P3" t="e">
        <f>_xlfn.TEXTBEFORE(_xlfn.TEXTAFTER(haryanvi_song[[#This Row],[description]],CHAR(10)&amp;"Music :"),CHAR(10))</f>
        <v>#N/A</v>
      </c>
      <c r="Q3" t="e">
        <f>_xlfn.TEXTBEFORE(_xlfn.TEXTAFTER(haryanvi_song[[#This Row],[description]],CHAR(10)&amp;"Video:"),CHAR(10))</f>
        <v>#N/A</v>
      </c>
      <c r="R3" s="1" t="str">
        <f>HYPERLINK(_xlfn.TEXTBEFORE(_xlfn.TEXTAFTER(haryanvi_song[[#This Row],[description]],"YouTube Music:"),CHAR(10)))</f>
        <v xml:space="preserve"> https://music.youtube.com/watch?v=3bXVMnT_VsQ&amp;si=3VXsHgEXAESSvB-E</v>
      </c>
      <c r="S3" s="1" t="str">
        <f>HYPERLINK(_xlfn.TEXTBEFORE(_xlfn.TEXTAFTER(haryanvi_song[[#This Row],[description]],"Spotify:"),CHAR(10)))</f>
        <v xml:space="preserve"> https://open.spotify.com/album/3hIfcuXiBF25b4vuVqNJ79</v>
      </c>
      <c r="T3" s="1" t="str">
        <f>HYPERLINK(_xlfn.TEXTBEFORE(_xlfn.TEXTAFTER(haryanvi_song[[#This Row],[description]],"Apple Music:"),CHAR(10)))</f>
        <v xml:space="preserve"> https://music.apple.com/us/album/baman-love/1889202544?i=1889202546</v>
      </c>
      <c r="U3" s="1" t="str">
        <f>HYPERLINK(_xlfn.TEXTBEFORE(_xlfn.TEXTAFTER(haryanvi_song[[#This Row],[description]],"JioSaavn:"),CHAR(10)))</f>
        <v xml:space="preserve"> https://www.jiosaavn.com/album/baman-love/18xFegOBcz4_</v>
      </c>
      <c r="V3" s="1" t="str">
        <f>HYPERLINK(_xlfn.TEXTBEFORE(_xlfn.TEXTAFTER(haryanvi_song[[#This Row],[description]],"Instagram Reel:"),CHAR(10)))</f>
        <v xml:space="preserve"> https://www.instagram.com/reels/audio/1177430124341127</v>
      </c>
    </row>
    <row r="4" spans="1:22" x14ac:dyDescent="0.3">
      <c r="A4" t="s">
        <v>7224</v>
      </c>
      <c r="B4" t="s">
        <v>7240</v>
      </c>
      <c r="C4" t="s">
        <v>7241</v>
      </c>
      <c r="D4" t="s">
        <v>7242</v>
      </c>
      <c r="E4" t="s">
        <v>7239</v>
      </c>
      <c r="F4" t="s">
        <v>16</v>
      </c>
      <c r="G4" t="s">
        <v>145</v>
      </c>
      <c r="H4" t="s">
        <v>7243</v>
      </c>
      <c r="I4" t="s">
        <v>7244</v>
      </c>
      <c r="J4" t="s">
        <v>7245</v>
      </c>
      <c r="K4" t="str" cm="1">
        <f t="array" ref="K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4" t="str">
        <f>_xlfn.TEXTBEFORE(haryanvi_song[[#This Row],[Title]],{":","(","-","#","|"})</f>
        <v xml:space="preserve">BANJAARE </v>
      </c>
      <c r="M4" t="str">
        <f>_xlfn.TEXTBEFORE(_xlfn.TEXTAFTER(haryanvi_song[[#This Row],[description]],{"Singer:","Artist:","Singer &amp; Lyrics:","Singer/Lyrics:","Singer","Singer :","Singer :-"}),CHAR(10))</f>
        <v xml:space="preserve"> Banjaare</v>
      </c>
      <c r="N4" t="str" cm="1">
        <f t="array" ref="N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Banjaare</v>
      </c>
      <c r="O4" t="str">
        <f>_xlfn.TEXTBEFORE(_xlfn.TEXTAFTER(haryanvi_song[[#This Row],[description]],"Composer:"),CHAR(10))</f>
        <v xml:space="preserve"> Banjaare</v>
      </c>
      <c r="P4" t="e">
        <f>_xlfn.TEXTBEFORE(_xlfn.TEXTAFTER(haryanvi_song[[#This Row],[description]],CHAR(10)&amp;"Music :"),CHAR(10))</f>
        <v>#N/A</v>
      </c>
      <c r="Q4" t="e">
        <f>_xlfn.TEXTBEFORE(_xlfn.TEXTAFTER(haryanvi_song[[#This Row],[description]],CHAR(10)&amp;"Video:"),CHAR(10))</f>
        <v>#N/A</v>
      </c>
      <c r="R4" s="1" t="str">
        <f>HYPERLINK(_xlfn.TEXTBEFORE(_xlfn.TEXTAFTER(haryanvi_song[[#This Row],[description]],"YouTube Music:"),CHAR(10)))</f>
        <v xml:space="preserve"> https://music.youtube.com/watch?v=dPu3tdsUSVM&amp;si=9bWaojqzmSiYeJ-i</v>
      </c>
      <c r="S4" s="1" t="str">
        <f>HYPERLINK(_xlfn.TEXTBEFORE(_xlfn.TEXTAFTER(haryanvi_song[[#This Row],[description]],"Spotify:"),CHAR(10)))</f>
        <v xml:space="preserve"> https://open.spotify.com/album/7L35YJoZzZp0BXA128U2jB</v>
      </c>
      <c r="T4" s="1" t="str">
        <f>HYPERLINK(_xlfn.TEXTBEFORE(_xlfn.TEXTAFTER(haryanvi_song[[#This Row],[description]],"Apple Music:"),CHAR(10)))</f>
        <v xml:space="preserve"> https://music.apple.com/us/album/haaye-re-single/1850910736</v>
      </c>
      <c r="U4" s="1" t="str">
        <f>HYPERLINK(_xlfn.TEXTBEFORE(_xlfn.TEXTAFTER(haryanvi_song[[#This Row],[description]],"JioSaavn:"),CHAR(10)))</f>
        <v xml:space="preserve"> https://www.jiosaavn.com/song/haaye-re/CCA5fAdXaH8</v>
      </c>
      <c r="V4" s="1" t="str">
        <f>HYPERLINK(_xlfn.TEXTBEFORE(_xlfn.TEXTAFTER(haryanvi_song[[#This Row],[description]],"Instagram Reel:"),CHAR(10)))</f>
        <v xml:space="preserve"> https://www.instagram.com/reels/audio/4247440405474990</v>
      </c>
    </row>
    <row r="5" spans="1:22" x14ac:dyDescent="0.3">
      <c r="A5" t="s">
        <v>7224</v>
      </c>
      <c r="B5" t="s">
        <v>7247</v>
      </c>
      <c r="C5" t="s">
        <v>7248</v>
      </c>
      <c r="D5" t="s">
        <v>7249</v>
      </c>
      <c r="E5" t="s">
        <v>7246</v>
      </c>
      <c r="F5" t="s">
        <v>16</v>
      </c>
      <c r="G5" t="s">
        <v>145</v>
      </c>
      <c r="H5" t="s">
        <v>7250</v>
      </c>
      <c r="I5" t="s">
        <v>7251</v>
      </c>
      <c r="J5" t="s">
        <v>7252</v>
      </c>
      <c r="K5" t="str" cm="1">
        <f t="array" ref="K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 t="str">
        <f>_xlfn.TEXTBEFORE(haryanvi_song[[#This Row],[Title]],{":","(","-","#","|"})</f>
        <v xml:space="preserve">Haaye Re </v>
      </c>
      <c r="M5" t="str">
        <f>_xlfn.TEXTBEFORE(_xlfn.TEXTAFTER(haryanvi_song[[#This Row],[description]],{"Singer:","Artist:","Singer &amp; Lyrics:","Singer/Lyrics:","Singer","Singer :","Singer :-"}),CHAR(10))</f>
        <v xml:space="preserve"> Banjaare</v>
      </c>
      <c r="N5" t="str" cm="1">
        <f t="array" ref="N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Banjaare</v>
      </c>
      <c r="O5" t="str">
        <f>_xlfn.TEXTBEFORE(_xlfn.TEXTAFTER(haryanvi_song[[#This Row],[description]],"Composer:"),CHAR(10))</f>
        <v xml:space="preserve"> Banjaare</v>
      </c>
      <c r="P5" t="e">
        <f>_xlfn.TEXTBEFORE(_xlfn.TEXTAFTER(haryanvi_song[[#This Row],[description]],CHAR(10)&amp;"Music :"),CHAR(10))</f>
        <v>#N/A</v>
      </c>
      <c r="Q5" t="e">
        <f>_xlfn.TEXTBEFORE(_xlfn.TEXTAFTER(haryanvi_song[[#This Row],[description]],CHAR(10)&amp;"Video:"),CHAR(10))</f>
        <v>#N/A</v>
      </c>
      <c r="R5" s="1" t="str">
        <f>HYPERLINK(_xlfn.TEXTBEFORE(_xlfn.TEXTAFTER(haryanvi_song[[#This Row],[description]],"YouTube Music:"),CHAR(10)))</f>
        <v xml:space="preserve"> https://music.youtube.com/watch?v=dPu3tdsUSVM&amp;si=9bWaojqzmSiYeJ-i</v>
      </c>
      <c r="S5" s="1" t="str">
        <f>HYPERLINK(_xlfn.TEXTBEFORE(_xlfn.TEXTAFTER(haryanvi_song[[#This Row],[description]],"Spotify:"),CHAR(10)))</f>
        <v xml:space="preserve"> https://open.spotify.com/album/7L35YJoZzZp0BXA128U2jB</v>
      </c>
      <c r="T5" s="1" t="str">
        <f>HYPERLINK(_xlfn.TEXTBEFORE(_xlfn.TEXTAFTER(haryanvi_song[[#This Row],[description]],"Apple Music:"),CHAR(10)))</f>
        <v xml:space="preserve"> https://music.apple.com/us/album/haaye-re-single/1850910736</v>
      </c>
      <c r="U5" s="1" t="str">
        <f>HYPERLINK(_xlfn.TEXTBEFORE(_xlfn.TEXTAFTER(haryanvi_song[[#This Row],[description]],"JioSaavn:"),CHAR(10)))</f>
        <v xml:space="preserve"> https://www.jiosaavn.com/song/haaye-re/CCA5fAdXaH8</v>
      </c>
      <c r="V5" s="1" t="str">
        <f>HYPERLINK(_xlfn.TEXTBEFORE(_xlfn.TEXTAFTER(haryanvi_song[[#This Row],[description]],"Instagram Reel:"),CHAR(10)))</f>
        <v xml:space="preserve"> https://www.instagram.com/reels/audio/4247440405474990</v>
      </c>
    </row>
    <row r="6" spans="1:22" x14ac:dyDescent="0.3">
      <c r="A6" t="s">
        <v>7224</v>
      </c>
      <c r="B6" t="s">
        <v>7254</v>
      </c>
      <c r="C6" t="s">
        <v>7255</v>
      </c>
      <c r="D6" t="s">
        <v>7256</v>
      </c>
      <c r="E6" t="s">
        <v>7253</v>
      </c>
      <c r="F6" t="s">
        <v>16</v>
      </c>
      <c r="G6" t="s">
        <v>129</v>
      </c>
      <c r="H6" t="s">
        <v>7257</v>
      </c>
      <c r="I6" t="s">
        <v>7258</v>
      </c>
      <c r="J6" t="s">
        <v>2476</v>
      </c>
      <c r="K6" t="str" cm="1">
        <f t="array" ref="K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6" t="str">
        <f>_xlfn.TEXTBEFORE(haryanvi_song[[#This Row],[Title]],{":","(","-","#","|"})</f>
        <v xml:space="preserve">Dukh Mota </v>
      </c>
      <c r="M6" t="str">
        <f>_xlfn.TEXTBEFORE(_xlfn.TEXTAFTER(haryanvi_song[[#This Row],[description]],{"Singer:","Artist:","Singer &amp; Lyrics:","Singer/Lyrics:","Singer","Singer :","Singer :-"}),CHAR(10))</f>
        <v xml:space="preserve"> Renuka Panwar, Raj Mawar</v>
      </c>
      <c r="N6" t="str" cm="1">
        <f t="array" ref="N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Mukesh Jaji</v>
      </c>
      <c r="O6" t="str">
        <f>_xlfn.TEXTBEFORE(_xlfn.TEXTAFTER(haryanvi_song[[#This Row],[description]],"Composer:"),CHAR(10))</f>
        <v xml:space="preserve"> Mukesh Jaji</v>
      </c>
      <c r="P6" t="e">
        <f>_xlfn.TEXTBEFORE(_xlfn.TEXTAFTER(haryanvi_song[[#This Row],[description]],CHAR(10)&amp;"Music :"),CHAR(10))</f>
        <v>#N/A</v>
      </c>
      <c r="Q6" t="str">
        <f>_xlfn.TEXTBEFORE(_xlfn.TEXTAFTER(haryanvi_song[[#This Row],[description]],CHAR(10)&amp;"Video:"),CHAR(10))</f>
        <v xml:space="preserve"> Kuldeep Rathee</v>
      </c>
      <c r="R6" s="1" t="str">
        <f>HYPERLINK(_xlfn.TEXTBEFORE(_xlfn.TEXTAFTER(haryanvi_song[[#This Row],[description]],"YouTube Music:"),CHAR(10)))</f>
        <v xml:space="preserve"> https://music.youtube.com/playlist?list=OLAK5uy_k9vhfayu5GhBMCGjAADFtjmZmGoYZMN7o&amp;si=ShQspKfEuOjPRlYL</v>
      </c>
      <c r="S6" s="1" t="str">
        <f>HYPERLINK(_xlfn.TEXTBEFORE(_xlfn.TEXTAFTER(haryanvi_song[[#This Row],[description]],"Spotify:"),CHAR(10)))</f>
        <v xml:space="preserve"> https://open.spotify.com/album/7vwwOZxAyVbo1q0EAGAg2z</v>
      </c>
      <c r="T6" s="1" t="str">
        <f>HYPERLINK(_xlfn.TEXTBEFORE(_xlfn.TEXTAFTER(haryanvi_song[[#This Row],[description]],"Apple Music:"),CHAR(10)))</f>
        <v xml:space="preserve"> https://music.apple.com/us/album/dukh-mota-single/1841837771</v>
      </c>
      <c r="U6" s="1" t="str">
        <f>HYPERLINK(_xlfn.TEXTBEFORE(_xlfn.TEXTAFTER(haryanvi_song[[#This Row],[description]],"JioSaavn:"),CHAR(10)))</f>
        <v xml:space="preserve"> https://www.jiosaavn.com/song/dukh-mota/QScodDlFbVA</v>
      </c>
      <c r="V6" s="1" t="str">
        <f>HYPERLINK(_xlfn.TEXTBEFORE(_xlfn.TEXTAFTER(haryanvi_song[[#This Row],[description]],"Instagram Reel:"),CHAR(10)))</f>
        <v xml:space="preserve"> https://www.instagram.com/reels/audio/3721485644811441</v>
      </c>
    </row>
    <row r="7" spans="1:22" x14ac:dyDescent="0.3">
      <c r="A7" t="s">
        <v>7224</v>
      </c>
      <c r="B7" t="s">
        <v>7260</v>
      </c>
      <c r="C7" t="s">
        <v>7261</v>
      </c>
      <c r="D7" t="s">
        <v>7262</v>
      </c>
      <c r="E7" t="s">
        <v>7259</v>
      </c>
      <c r="F7" t="s">
        <v>16</v>
      </c>
      <c r="G7" t="s">
        <v>361</v>
      </c>
      <c r="H7" t="s">
        <v>7263</v>
      </c>
      <c r="I7" t="s">
        <v>7264</v>
      </c>
      <c r="J7" t="s">
        <v>7265</v>
      </c>
      <c r="K7" t="str" cm="1">
        <f t="array" ref="K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7" t="str">
        <f>_xlfn.TEXTBEFORE(haryanvi_song[[#This Row],[Title]],{":","(","-","#","|"})</f>
        <v xml:space="preserve">Rajasthani Unth </v>
      </c>
      <c r="M7" t="str">
        <f>_xlfn.TEXTBEFORE(_xlfn.TEXTAFTER(haryanvi_song[[#This Row],[description]],{"Singer:","Artist:","Singer &amp; Lyrics:","Singer/Lyrics:","Singer","Singer :","Singer :-"}),CHAR(10))</f>
        <v xml:space="preserve"> Devesh Choudhary, Pawan Pilania &amp; Nonu Rana </v>
      </c>
      <c r="N7" t="str" cm="1">
        <f t="array" ref="N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Devesh Choudhary</v>
      </c>
      <c r="O7" t="str">
        <f>_xlfn.TEXTBEFORE(_xlfn.TEXTAFTER(haryanvi_song[[#This Row],[description]],"Composer:"),CHAR(10))</f>
        <v xml:space="preserve"> Devesh Choudhary</v>
      </c>
      <c r="P7" t="e">
        <f>_xlfn.TEXTBEFORE(_xlfn.TEXTAFTER(haryanvi_song[[#This Row],[description]],CHAR(10)&amp;"Music :"),CHAR(10))</f>
        <v>#N/A</v>
      </c>
      <c r="Q7" t="e">
        <f>_xlfn.TEXTBEFORE(_xlfn.TEXTAFTER(haryanvi_song[[#This Row],[description]],CHAR(10)&amp;"Video:"),CHAR(10))</f>
        <v>#N/A</v>
      </c>
      <c r="R7" s="1" t="str">
        <f>HYPERLINK(_xlfn.TEXTBEFORE(_xlfn.TEXTAFTER(haryanvi_song[[#This Row],[description]],"YouTube Music:"),CHAR(10)))</f>
        <v xml:space="preserve"> https://music.youtube.com/playlist?list=OLAK5uy_mR6mtjcCAaTTqgmnNgrXog7HdO21PQt1Y&amp;si=Ig68UsKAHoVEHD14</v>
      </c>
      <c r="S7" s="1" t="str">
        <f>HYPERLINK(_xlfn.TEXTBEFORE(_xlfn.TEXTAFTER(haryanvi_song[[#This Row],[description]],"Spotify:"),CHAR(10)))</f>
        <v xml:space="preserve"> https://open.spotify.com/album/45Z3HBSjY7SRD6uOUKzHOj?si=xeFQCYJYSQeh3KAh6sTTYQ</v>
      </c>
      <c r="T7" s="1" t="str">
        <f>HYPERLINK(_xlfn.TEXTBEFORE(_xlfn.TEXTAFTER(haryanvi_song[[#This Row],[description]],"Apple Music:"),CHAR(10)))</f>
        <v xml:space="preserve"> https://music.apple.com/us/album/rajasthani-unth-single/1838448039</v>
      </c>
      <c r="U7" s="1" t="str">
        <f>HYPERLINK(_xlfn.TEXTBEFORE(_xlfn.TEXTAFTER(haryanvi_song[[#This Row],[description]],"JioSaavn:"),CHAR(10)))</f>
        <v xml:space="preserve"> https://www.jiosaavn.com/song/rajasthani-unth/Bw48YDF8BgM</v>
      </c>
      <c r="V7" s="1" t="str">
        <f>HYPERLINK(_xlfn.TEXTBEFORE(_xlfn.TEXTAFTER(haryanvi_song[[#This Row],[description]],"Instagram Reel:"),CHAR(10)))</f>
        <v xml:space="preserve"> https://www.instagram.com/reels/audio/1300319894873343?igsh=MXVhdnVwdG4zbTk3MA==</v>
      </c>
    </row>
    <row r="8" spans="1:22" x14ac:dyDescent="0.3">
      <c r="A8" t="s">
        <v>7224</v>
      </c>
      <c r="B8" t="s">
        <v>7267</v>
      </c>
      <c r="C8" t="s">
        <v>7268</v>
      </c>
      <c r="D8" t="s">
        <v>7269</v>
      </c>
      <c r="E8" t="s">
        <v>7266</v>
      </c>
      <c r="F8" t="s">
        <v>16</v>
      </c>
      <c r="G8" t="s">
        <v>885</v>
      </c>
      <c r="H8" t="s">
        <v>7270</v>
      </c>
      <c r="I8" t="s">
        <v>7271</v>
      </c>
      <c r="J8" t="s">
        <v>7272</v>
      </c>
      <c r="K8" t="str" cm="1">
        <f t="array" ref="K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8" t="str">
        <f>_xlfn.TEXTBEFORE(haryanvi_song[[#This Row],[Title]],{":","(","-","#","|"})</f>
        <v xml:space="preserve">DAARU </v>
      </c>
      <c r="M8" t="str">
        <f>_xlfn.TEXTBEFORE(_xlfn.TEXTAFTER(haryanvi_song[[#This Row],[description]],{"Singer:","Artist:","Singer &amp; Lyrics:","Singer/Lyrics:","Singer","Singer :","Singer :-"}),CHAR(10))</f>
        <v xml:space="preserve"> Harjeet Deewana, Ashu Twinkle </v>
      </c>
      <c r="N8" t="str" cm="1">
        <f t="array" ref="N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Gogi Sharma</v>
      </c>
      <c r="O8" t="e">
        <f>_xlfn.TEXTBEFORE(_xlfn.TEXTAFTER(haryanvi_song[[#This Row],[description]],"Composer:"),CHAR(10))</f>
        <v>#N/A</v>
      </c>
      <c r="P8" t="e">
        <f>_xlfn.TEXTBEFORE(_xlfn.TEXTAFTER(haryanvi_song[[#This Row],[description]],CHAR(10)&amp;"Music :"),CHAR(10))</f>
        <v>#N/A</v>
      </c>
      <c r="Q8" t="str">
        <f>_xlfn.TEXTBEFORE(_xlfn.TEXTAFTER(haryanvi_song[[#This Row],[description]],CHAR(10)&amp;"Video:"),CHAR(10))</f>
        <v xml:space="preserve"> Ks Teji Director</v>
      </c>
      <c r="R8" s="1" t="str">
        <f>HYPERLINK(_xlfn.TEXTBEFORE(_xlfn.TEXTAFTER(haryanvi_song[[#This Row],[description]],"YouTube Music:"),CHAR(10)))</f>
        <v xml:space="preserve"> https://music.youtube.com/watch?v=2dDclaaNn8Y&amp;si=SdfNn8yy1ZWj_BXi</v>
      </c>
      <c r="S8" s="1" t="str">
        <f>HYPERLINK(_xlfn.TEXTBEFORE(_xlfn.TEXTAFTER(haryanvi_song[[#This Row],[description]],"Spotify:"),CHAR(10)))</f>
        <v xml:space="preserve"> https://open.spotify.com/track/308cgxMrbDliCB5S7XY8Wo?si=2b2142c128d14e1d</v>
      </c>
      <c r="T8" s="1" t="str">
        <f>HYPERLINK(_xlfn.TEXTBEFORE(_xlfn.TEXTAFTER(haryanvi_song[[#This Row],[description]],"Apple Music:"),CHAR(10)))</f>
        <v xml:space="preserve"> https://music.apple.com/us/album/daaru-single/1831966761</v>
      </c>
      <c r="U8" s="1" t="str">
        <f>HYPERLINK(_xlfn.TEXTBEFORE(_xlfn.TEXTAFTER(haryanvi_song[[#This Row],[description]],"JioSaavn:"),CHAR(10)))</f>
        <v xml:space="preserve"> https://www.jiosaavn.com/song/daaru/MykdCBpqcls</v>
      </c>
      <c r="V8" s="1" t="str">
        <f>HYPERLINK(_xlfn.TEXTBEFORE(_xlfn.TEXTAFTER(haryanvi_song[[#This Row],[description]],"Instagram Reel:"),CHAR(10)))</f>
        <v xml:space="preserve"> https://www.instagram.com/reels/audio/4224874287835389?igsh=MWpiZHU0dm15ODVnaQ==</v>
      </c>
    </row>
    <row r="9" spans="1:22" x14ac:dyDescent="0.3">
      <c r="A9" t="s">
        <v>7224</v>
      </c>
      <c r="B9" t="s">
        <v>7274</v>
      </c>
      <c r="C9" t="s">
        <v>7275</v>
      </c>
      <c r="D9" t="s">
        <v>7276</v>
      </c>
      <c r="E9" t="s">
        <v>7273</v>
      </c>
      <c r="F9" t="s">
        <v>16</v>
      </c>
      <c r="G9" t="s">
        <v>377</v>
      </c>
      <c r="H9" t="s">
        <v>7277</v>
      </c>
      <c r="I9" t="s">
        <v>7278</v>
      </c>
      <c r="J9" t="s">
        <v>6798</v>
      </c>
      <c r="K9" t="str" cm="1">
        <f t="array" ref="K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9" t="str">
        <f>_xlfn.TEXTBEFORE(haryanvi_song[[#This Row],[Title]],{":","(","-","#","|"})</f>
        <v>GEDE</v>
      </c>
      <c r="M9" t="str">
        <f>_xlfn.TEXTBEFORE(_xlfn.TEXTAFTER(haryanvi_song[[#This Row],[description]],{"Singer:","Artist:","Singer &amp; Lyrics:","Singer/Lyrics:","Singer","Singer :","Singer :-"}),CHAR(10))</f>
        <v xml:space="preserve"> Hallu Mandiaala, Komal Chaudhary</v>
      </c>
      <c r="N9" t="e" cm="1">
        <f t="array" ref="N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#N/A</v>
      </c>
      <c r="O9" t="str">
        <f>_xlfn.TEXTBEFORE(_xlfn.TEXTAFTER(haryanvi_song[[#This Row],[description]],"Composer:"),CHAR(10))</f>
        <v xml:space="preserve"> Hallu Mandiaala </v>
      </c>
      <c r="P9" t="e">
        <f>_xlfn.TEXTBEFORE(_xlfn.TEXTAFTER(haryanvi_song[[#This Row],[description]],CHAR(10)&amp;"Music :"),CHAR(10))</f>
        <v>#N/A</v>
      </c>
      <c r="Q9" t="e">
        <f>_xlfn.TEXTBEFORE(_xlfn.TEXTAFTER(haryanvi_song[[#This Row],[description]],CHAR(10)&amp;"Video:"),CHAR(10))</f>
        <v>#N/A</v>
      </c>
      <c r="R9" s="1" t="e">
        <f>HYPERLINK(_xlfn.TEXTBEFORE(_xlfn.TEXTAFTER(haryanvi_song[[#This Row],[description]],"YouTube Music:"),CHAR(10)))</f>
        <v>#N/A</v>
      </c>
      <c r="S9" s="1" t="str">
        <f>HYPERLINK(_xlfn.TEXTBEFORE(_xlfn.TEXTAFTER(haryanvi_song[[#This Row],[description]],"Spotify:"),CHAR(10)))</f>
        <v xml:space="preserve"> https://open.spotify.com/track/38NfRc6XkkW4p45Pp2qTV6?si=4f54260052b1410a</v>
      </c>
      <c r="T9" s="1" t="str">
        <f>HYPERLINK(_xlfn.TEXTBEFORE(_xlfn.TEXTAFTER(haryanvi_song[[#This Row],[description]],"Apple Music:"),CHAR(10)))</f>
        <v xml:space="preserve"> https://music.apple.com/us/album/gede-lofi-single/1822807213</v>
      </c>
      <c r="U9" s="1" t="str">
        <f>HYPERLINK(_xlfn.TEXTBEFORE(_xlfn.TEXTAFTER(haryanvi_song[[#This Row],[description]],"JioSaavn:"),CHAR(10)))</f>
        <v xml:space="preserve"> https://www.jiosaavn.com/album/gede-lofi/6Sz0hIXbokk_</v>
      </c>
      <c r="V9" s="1" t="e">
        <f>HYPERLINK(_xlfn.TEXTBEFORE(_xlfn.TEXTAFTER(haryanvi_song[[#This Row],[description]],"Instagram Reel:"),CHAR(10)))</f>
        <v>#N/A</v>
      </c>
    </row>
    <row r="10" spans="1:22" x14ac:dyDescent="0.3">
      <c r="A10" t="s">
        <v>7224</v>
      </c>
      <c r="B10" t="s">
        <v>7280</v>
      </c>
      <c r="C10" t="s">
        <v>7281</v>
      </c>
      <c r="D10" t="s">
        <v>7282</v>
      </c>
      <c r="E10" t="s">
        <v>7279</v>
      </c>
      <c r="F10" t="s">
        <v>16</v>
      </c>
      <c r="G10" t="s">
        <v>7283</v>
      </c>
      <c r="H10" t="s">
        <v>7284</v>
      </c>
      <c r="I10" t="s">
        <v>7285</v>
      </c>
      <c r="J10" t="s">
        <v>7286</v>
      </c>
      <c r="K10" t="str" cm="1">
        <f t="array" ref="K1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0" t="str">
        <f>_xlfn.TEXTBEFORE(haryanvi_song[[#This Row],[Title]],{":","(","-","#","|"})</f>
        <v xml:space="preserve">Summer Vibe </v>
      </c>
      <c r="M10" t="str">
        <f>_xlfn.TEXTBEFORE(_xlfn.TEXTAFTER(haryanvi_song[[#This Row],[description]],{"Singer:","Artist:","Singer &amp; Lyrics:","Singer/Lyrics:","Singer","Singer :","Singer :-"}),CHAR(10))</f>
        <v xml:space="preserve"> Hallu Mandiaala</v>
      </c>
      <c r="N10" t="str" cm="1">
        <f t="array" ref="N1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10" t="str">
        <f>_xlfn.TEXTBEFORE(_xlfn.TEXTAFTER(haryanvi_song[[#This Row],[description]],"Composer:"),CHAR(10))</f>
        <v xml:space="preserve"> Hallu Mandiaala</v>
      </c>
      <c r="P10" t="e">
        <f>_xlfn.TEXTBEFORE(_xlfn.TEXTAFTER(haryanvi_song[[#This Row],[description]],CHAR(10)&amp;"Music :"),CHAR(10))</f>
        <v>#N/A</v>
      </c>
      <c r="Q10" t="e">
        <f>_xlfn.TEXTBEFORE(_xlfn.TEXTAFTER(haryanvi_song[[#This Row],[description]],CHAR(10)&amp;"Video:"),CHAR(10))</f>
        <v>#N/A</v>
      </c>
      <c r="R10" s="1" t="str">
        <f>HYPERLINK(_xlfn.TEXTBEFORE(_xlfn.TEXTAFTER(haryanvi_song[[#This Row],[description]],"YouTube Music:"),CHAR(10)))</f>
        <v xml:space="preserve"> https://music.youtube.com/watch?v=uIf7V3veeuY&amp;si=3-oSAq9yP24Z53Xe</v>
      </c>
      <c r="S10" s="1" t="str">
        <f>HYPERLINK(_xlfn.TEXTBEFORE(_xlfn.TEXTAFTER(haryanvi_song[[#This Row],[description]],"Spotify:"),CHAR(10)))</f>
        <v xml:space="preserve"> https://open.spotify.com/track/4tAubyMeeEKbHyN412YW6S?si=b39d84a940cf47ac</v>
      </c>
      <c r="T10" s="1" t="str">
        <f>HYPERLINK(_xlfn.TEXTBEFORE(_xlfn.TEXTAFTER(haryanvi_song[[#This Row],[description]],"Apple Music:"),CHAR(10)))</f>
        <v xml:space="preserve"> https://music.apple.com/us/song/summer-vibe/1817494074</v>
      </c>
      <c r="U10" s="1" t="str">
        <f>HYPERLINK(_xlfn.TEXTBEFORE(_xlfn.TEXTAFTER(haryanvi_song[[#This Row],[description]],"JioSaavn:"),CHAR(10)))</f>
        <v xml:space="preserve"> https://www.jiosaavn.com/song/summer-vibe/IxI7XTJRcGI</v>
      </c>
      <c r="V10" s="1" t="str">
        <f>HYPERLINK(_xlfn.TEXTBEFORE(_xlfn.TEXTAFTER(haryanvi_song[[#This Row],[description]],"Instagram Reel:"),CHAR(10)))</f>
        <v xml:space="preserve"> https://www.instagram.com/reels/audio/716343407748965?igsh=MWVzMms4N3J0cWtuNQ==</v>
      </c>
    </row>
    <row r="11" spans="1:22" x14ac:dyDescent="0.3">
      <c r="A11" t="s">
        <v>7224</v>
      </c>
      <c r="B11" t="s">
        <v>7288</v>
      </c>
      <c r="C11" t="s">
        <v>7289</v>
      </c>
      <c r="D11" t="s">
        <v>7290</v>
      </c>
      <c r="E11" t="s">
        <v>7287</v>
      </c>
      <c r="F11" t="s">
        <v>16</v>
      </c>
      <c r="G11" t="s">
        <v>361</v>
      </c>
      <c r="H11" t="s">
        <v>7291</v>
      </c>
      <c r="I11" t="s">
        <v>7292</v>
      </c>
      <c r="J11" t="s">
        <v>7293</v>
      </c>
      <c r="K11" t="str" cm="1">
        <f t="array" ref="K1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1" t="str">
        <f>_xlfn.TEXTBEFORE(haryanvi_song[[#This Row],[Title]],{":","(","-","#","|"})</f>
        <v xml:space="preserve">Jaguar </v>
      </c>
      <c r="M11" t="str">
        <f>_xlfn.TEXTBEFORE(_xlfn.TEXTAFTER(haryanvi_song[[#This Row],[description]],{"Singer:","Artist:","Singer &amp; Lyrics:","Singer/Lyrics:","Singer","Singer :","Singer :-"}),CHAR(10))</f>
        <v xml:space="preserve"> Anjali99</v>
      </c>
      <c r="N11" t="str" cm="1">
        <f t="array" ref="N1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Uday Pratap</v>
      </c>
      <c r="O11" t="str">
        <f>_xlfn.TEXTBEFORE(_xlfn.TEXTAFTER(haryanvi_song[[#This Row],[description]],"Composer:"),CHAR(10))</f>
        <v xml:space="preserve"> Anjali99</v>
      </c>
      <c r="P11" t="e">
        <f>_xlfn.TEXTBEFORE(_xlfn.TEXTAFTER(haryanvi_song[[#This Row],[description]],CHAR(10)&amp;"Music :"),CHAR(10))</f>
        <v>#N/A</v>
      </c>
      <c r="Q11" t="str">
        <f>_xlfn.TEXTBEFORE(_xlfn.TEXTAFTER(haryanvi_song[[#This Row],[description]],CHAR(10)&amp;"Video:"),CHAR(10))</f>
        <v xml:space="preserve"> Shekhar Salaria</v>
      </c>
      <c r="R11" s="1" t="str">
        <f>HYPERLINK(_xlfn.TEXTBEFORE(_xlfn.TEXTAFTER(haryanvi_song[[#This Row],[description]],"YouTube Music:"),CHAR(10)))</f>
        <v xml:space="preserve"> https://music.youtube.com/watch?v=PXVSw7xbo-I&amp;si=kM7CV1UYxhc39ORG</v>
      </c>
      <c r="S11" s="1" t="str">
        <f>HYPERLINK(_xlfn.TEXTBEFORE(_xlfn.TEXTAFTER(haryanvi_song[[#This Row],[description]],"Spotify:"),CHAR(10)))</f>
        <v xml:space="preserve"> https://open.spotify.com/track/3pLmw5xH3nxnCZrV9mWpnC?si=a16c384bb9bb4e90</v>
      </c>
      <c r="T11" s="1" t="str">
        <f>HYPERLINK(_xlfn.TEXTBEFORE(_xlfn.TEXTAFTER(haryanvi_song[[#This Row],[description]],"Apple Music:"),CHAR(10)))</f>
        <v xml:space="preserve"> https://music.apple.com/us/song/jaguar/1811628964</v>
      </c>
      <c r="U11" s="1" t="str">
        <f>HYPERLINK(_xlfn.TEXTBEFORE(_xlfn.TEXTAFTER(haryanvi_song[[#This Row],[description]],"JioSaavn:"),CHAR(10)))</f>
        <v xml:space="preserve"> https://www.jiosaavn.com/song/jaguar/ITwEARtJekk</v>
      </c>
      <c r="V11" s="1" t="str">
        <f>HYPERLINK(_xlfn.TEXTBEFORE(_xlfn.TEXTAFTER(haryanvi_song[[#This Row],[description]],"Instagram Reel:"),CHAR(10)))</f>
        <v xml:space="preserve"> https://www.instagram.com/reels/audio/696649303015096?igsh=NW9iejRjbzY5Z3Vo</v>
      </c>
    </row>
    <row r="12" spans="1:22" x14ac:dyDescent="0.3">
      <c r="A12" t="s">
        <v>7224</v>
      </c>
      <c r="B12" t="s">
        <v>7295</v>
      </c>
      <c r="C12" t="s">
        <v>7296</v>
      </c>
      <c r="D12" t="s">
        <v>7297</v>
      </c>
      <c r="E12" t="s">
        <v>7294</v>
      </c>
      <c r="F12" t="s">
        <v>16</v>
      </c>
      <c r="G12" t="s">
        <v>1204</v>
      </c>
      <c r="H12" t="s">
        <v>7298</v>
      </c>
      <c r="I12" t="s">
        <v>7299</v>
      </c>
      <c r="J12" t="s">
        <v>1641</v>
      </c>
      <c r="K12" t="str" cm="1">
        <f t="array" ref="K1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2" t="str">
        <f>_xlfn.TEXTBEFORE(haryanvi_song[[#This Row],[Title]],{":","(","-","#","|"})</f>
        <v xml:space="preserve">Tere Bina </v>
      </c>
      <c r="M12" t="str">
        <f>_xlfn.TEXTBEFORE(_xlfn.TEXTAFTER(haryanvi_song[[#This Row],[description]],{"Singer:","Artist:","Singer &amp; Lyrics:","Singer/Lyrics:","Singer","Singer :","Singer :-"}),CHAR(10))</f>
        <v xml:space="preserve"> Azad Singh Khanda Khedi, Shiqaari, Sorav Tanwar</v>
      </c>
      <c r="N12" t="str" cm="1">
        <f t="array" ref="N1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Sorav Tanwar, Shiqaari, Azad Singh Khanda Khedi</v>
      </c>
      <c r="O12" t="str">
        <f>_xlfn.TEXTBEFORE(_xlfn.TEXTAFTER(haryanvi_song[[#This Row],[description]],"Composer:"),CHAR(10))</f>
        <v xml:space="preserve"> Shiqaari</v>
      </c>
      <c r="P12" t="e">
        <f>_xlfn.TEXTBEFORE(_xlfn.TEXTAFTER(haryanvi_song[[#This Row],[description]],CHAR(10)&amp;"Music :"),CHAR(10))</f>
        <v>#N/A</v>
      </c>
      <c r="Q12" t="e">
        <f>_xlfn.TEXTBEFORE(_xlfn.TEXTAFTER(haryanvi_song[[#This Row],[description]],CHAR(10)&amp;"Video:"),CHAR(10))</f>
        <v>#N/A</v>
      </c>
      <c r="R12" s="1" t="str">
        <f>HYPERLINK(_xlfn.TEXTBEFORE(_xlfn.TEXTAFTER(haryanvi_song[[#This Row],[description]],"YouTube Music:"),CHAR(10)))</f>
        <v xml:space="preserve"> https://music.youtube.com/watch?v=2_FbKa2RcxU&amp;si=SYQ3pIpAzgJqNQXb</v>
      </c>
      <c r="S12" s="1" t="str">
        <f>HYPERLINK(_xlfn.TEXTBEFORE(_xlfn.TEXTAFTER(haryanvi_song[[#This Row],[description]],"Spotify:"),CHAR(10)))</f>
        <v xml:space="preserve"> https://open.spotify.com/track/7Dc3OMZ933kIbQR7AaA5aB?si=d9818588c21b4979</v>
      </c>
      <c r="T12" s="1" t="str">
        <f>HYPERLINK(_xlfn.TEXTBEFORE(_xlfn.TEXTAFTER(haryanvi_song[[#This Row],[description]],"Apple Music:"),CHAR(10)))</f>
        <v xml:space="preserve"> https://music.apple.com/us/album/tere-bina-single/1806829319</v>
      </c>
      <c r="U12" s="1" t="str">
        <f>HYPERLINK(_xlfn.TEXTBEFORE(_xlfn.TEXTAFTER(haryanvi_song[[#This Row],[description]],"JioSaavn:"),CHAR(10)))</f>
        <v xml:space="preserve"> https://www.jiosaavn.com/song/tere-bina/Lxw9dQYEQ0E</v>
      </c>
      <c r="V12" s="1" t="str">
        <f>HYPERLINK(_xlfn.TEXTBEFORE(_xlfn.TEXTAFTER(haryanvi_song[[#This Row],[description]],"Instagram Reel:"),CHAR(10)))</f>
        <v xml:space="preserve"> https://www.instagram.com/reels/audio/1308703510186261?igsh=NzI0a2VvMnZ4a3V0</v>
      </c>
    </row>
    <row r="13" spans="1:22" x14ac:dyDescent="0.3">
      <c r="A13" t="s">
        <v>7224</v>
      </c>
      <c r="B13" t="s">
        <v>7301</v>
      </c>
      <c r="C13" t="s">
        <v>7302</v>
      </c>
      <c r="D13" t="s">
        <v>7303</v>
      </c>
      <c r="E13" t="s">
        <v>7300</v>
      </c>
      <c r="F13" t="s">
        <v>16</v>
      </c>
      <c r="G13" t="s">
        <v>554</v>
      </c>
      <c r="H13" t="s">
        <v>7304</v>
      </c>
      <c r="I13" t="s">
        <v>7305</v>
      </c>
      <c r="J13" t="s">
        <v>7306</v>
      </c>
      <c r="K13" t="str" cm="1">
        <f t="array" ref="K1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3" t="str">
        <f>_xlfn.TEXTBEFORE(haryanvi_song[[#This Row],[Title]],{":","(","-","#","|"})</f>
        <v xml:space="preserve">Heroine </v>
      </c>
      <c r="M13" t="str">
        <f>_xlfn.TEXTBEFORE(_xlfn.TEXTAFTER(haryanvi_song[[#This Row],[description]],{"Singer:","Artist:","Singer &amp; Lyrics:","Singer/Lyrics:","Singer","Singer :","Singer :-"}),CHAR(10))</f>
        <v xml:space="preserve"> Hallu Mandiaala</v>
      </c>
      <c r="N13" t="str" cm="1">
        <f t="array" ref="N1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13" t="str">
        <f>_xlfn.TEXTBEFORE(_xlfn.TEXTAFTER(haryanvi_song[[#This Row],[description]],"Composer:"),CHAR(10))</f>
        <v xml:space="preserve"> Hallu Mandiaala </v>
      </c>
      <c r="P13" t="e">
        <f>_xlfn.TEXTBEFORE(_xlfn.TEXTAFTER(haryanvi_song[[#This Row],[description]],CHAR(10)&amp;"Music :"),CHAR(10))</f>
        <v>#N/A</v>
      </c>
      <c r="Q13" t="e">
        <f>_xlfn.TEXTBEFORE(_xlfn.TEXTAFTER(haryanvi_song[[#This Row],[description]],CHAR(10)&amp;"Video:"),CHAR(10))</f>
        <v>#N/A</v>
      </c>
      <c r="R13" s="1" t="str">
        <f>HYPERLINK(_xlfn.TEXTBEFORE(_xlfn.TEXTAFTER(haryanvi_song[[#This Row],[description]],"YouTube Music:"),CHAR(10)))</f>
        <v xml:space="preserve"> https://music.youtube.com/playlist?list=OLAK5uy_m5E7SX6jkEM5Pl6c836bwB-ZeT7bLGeSY&amp;si=GnKKA9NQS1SQclGv</v>
      </c>
      <c r="S13" s="1" t="str">
        <f>HYPERLINK(_xlfn.TEXTBEFORE(_xlfn.TEXTAFTER(haryanvi_song[[#This Row],[description]],"Spotify:"),CHAR(10)))</f>
        <v xml:space="preserve"> https://open.spotify.com/track/5Kuw4a10zVBXrPcHmzAO6i?si=13e943afcc604c54</v>
      </c>
      <c r="T13" s="1" t="str">
        <f>HYPERLINK(_xlfn.TEXTBEFORE(_xlfn.TEXTAFTER(haryanvi_song[[#This Row],[description]],"Apple Music:"),CHAR(10)))</f>
        <v xml:space="preserve"> https://music.apple.com/us/album/heroine-single/1794497256</v>
      </c>
      <c r="U13" s="1" t="str">
        <f>HYPERLINK(_xlfn.TEXTBEFORE(_xlfn.TEXTAFTER(haryanvi_song[[#This Row],[description]],"JioSaavn:"),CHAR(10)))</f>
        <v xml:space="preserve"> https://www.jiosaavn.com/song/heroine/SFwAXRhIAGk</v>
      </c>
      <c r="V13" s="1" t="str">
        <f>HYPERLINK(_xlfn.TEXTBEFORE(_xlfn.TEXTAFTER(haryanvi_song[[#This Row],[description]],"Instagram Reel:"),CHAR(10)))</f>
        <v xml:space="preserve"> https://www.instagram.com/reels/audio/508692212273486/</v>
      </c>
    </row>
    <row r="14" spans="1:22" x14ac:dyDescent="0.3">
      <c r="A14" t="s">
        <v>7224</v>
      </c>
      <c r="B14" t="s">
        <v>7308</v>
      </c>
      <c r="C14" t="s">
        <v>7309</v>
      </c>
      <c r="D14" t="s">
        <v>7310</v>
      </c>
      <c r="E14" t="s">
        <v>7307</v>
      </c>
      <c r="F14" t="s">
        <v>16</v>
      </c>
      <c r="G14" t="s">
        <v>546</v>
      </c>
      <c r="H14" t="s">
        <v>7311</v>
      </c>
      <c r="I14" t="s">
        <v>7312</v>
      </c>
      <c r="J14" t="s">
        <v>7313</v>
      </c>
      <c r="K14" t="str" cm="1">
        <f t="array" ref="K1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4" t="str">
        <f>_xlfn.TEXTBEFORE(haryanvi_song[[#This Row],[Title]],{":","(","-","#","|"})</f>
        <v xml:space="preserve">PAGAL </v>
      </c>
      <c r="M14" t="str">
        <f>_xlfn.TEXTBEFORE(_xlfn.TEXTAFTER(haryanvi_song[[#This Row],[description]],{"Singer:","Artist:","Singer &amp; Lyrics:","Singer/Lyrics:","Singer","Singer :","Singer :-"}),CHAR(10))</f>
        <v xml:space="preserve"> Micky Arora, GD Kaur</v>
      </c>
      <c r="N14" t="str" cm="1">
        <f t="array" ref="N1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Micky Arora</v>
      </c>
      <c r="O14" t="str">
        <f>_xlfn.TEXTBEFORE(_xlfn.TEXTAFTER(haryanvi_song[[#This Row],[description]],"Composer:"),CHAR(10))</f>
        <v xml:space="preserve"> Micky Arora</v>
      </c>
      <c r="P14" t="e">
        <f>_xlfn.TEXTBEFORE(_xlfn.TEXTAFTER(haryanvi_song[[#This Row],[description]],CHAR(10)&amp;"Music :"),CHAR(10))</f>
        <v>#N/A</v>
      </c>
      <c r="Q14" t="e">
        <f>_xlfn.TEXTBEFORE(_xlfn.TEXTAFTER(haryanvi_song[[#This Row],[description]],CHAR(10)&amp;"Video:"),CHAR(10))</f>
        <v>#N/A</v>
      </c>
      <c r="R14" s="1" t="str">
        <f>HYPERLINK(_xlfn.TEXTBEFORE(_xlfn.TEXTAFTER(haryanvi_song[[#This Row],[description]],"YouTube Music:"),CHAR(10)))</f>
        <v xml:space="preserve"> https://music.youtube.com/playlist?list=OLAK5uy_lppwZdoa9cKtx_dilff5bdlkSqge3fwIw&amp;si=moLvi3QUBQp5ro6m</v>
      </c>
      <c r="S14" s="1" t="str">
        <f>HYPERLINK(_xlfn.TEXTBEFORE(_xlfn.TEXTAFTER(haryanvi_song[[#This Row],[description]],"Spotify:"),CHAR(10)))</f>
        <v xml:space="preserve"> https://open.spotify.com/album/1Zscv2ZxBtnzsLXhC6xdHv?si=m_AditygTlS0h0LlE7PJDw</v>
      </c>
      <c r="T14" s="1" t="str">
        <f>HYPERLINK(_xlfn.TEXTBEFORE(_xlfn.TEXTAFTER(haryanvi_song[[#This Row],[description]],"Apple Music:"),CHAR(10)))</f>
        <v xml:space="preserve"> https://music.apple.com/us/album/pagal-single/1790413935</v>
      </c>
      <c r="U14" s="1" t="str">
        <f>HYPERLINK(_xlfn.TEXTBEFORE(_xlfn.TEXTAFTER(haryanvi_song[[#This Row],[description]],"JioSaavn:"),CHAR(10)))</f>
        <v xml:space="preserve"> https://www.jiosaavn.com/song/pagal/BAZTZTNWY2w</v>
      </c>
      <c r="V14" s="1" t="str">
        <f>HYPERLINK(_xlfn.TEXTBEFORE(_xlfn.TEXTAFTER(haryanvi_song[[#This Row],[description]],"Instagram Reel:"),CHAR(10)))</f>
        <v xml:space="preserve"> https://www.instagram.com/reels/audio/907694628117046?igsh=MTYxbHYwMHk0N3U0bQ==</v>
      </c>
    </row>
    <row r="15" spans="1:22" x14ac:dyDescent="0.3">
      <c r="A15" t="s">
        <v>7224</v>
      </c>
      <c r="B15" t="s">
        <v>7315</v>
      </c>
      <c r="C15" t="s">
        <v>7316</v>
      </c>
      <c r="D15" t="s">
        <v>7317</v>
      </c>
      <c r="E15" t="s">
        <v>7314</v>
      </c>
      <c r="F15" t="s">
        <v>16</v>
      </c>
      <c r="G15" t="s">
        <v>3241</v>
      </c>
      <c r="H15" t="s">
        <v>7318</v>
      </c>
      <c r="I15" t="s">
        <v>7319</v>
      </c>
      <c r="J15" t="s">
        <v>7320</v>
      </c>
      <c r="K15" t="str" cm="1">
        <f t="array" ref="K1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15" t="str">
        <f>_xlfn.TEXTBEFORE(haryanvi_song[[#This Row],[Title]],{":","(","-","#","|"})</f>
        <v xml:space="preserve">Shingar </v>
      </c>
      <c r="M15" t="str">
        <f>_xlfn.TEXTBEFORE(_xlfn.TEXTAFTER(haryanvi_song[[#This Row],[description]],{"Singer:","Artist:","Singer &amp; Lyrics:","Singer/Lyrics:","Singer","Singer :","Singer :-"}),CHAR(10))</f>
        <v xml:space="preserve"> Manisha Sharma</v>
      </c>
      <c r="N15" t="str" cm="1">
        <f t="array" ref="N1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Money Dhamu</v>
      </c>
      <c r="O15" t="str">
        <f>_xlfn.TEXTBEFORE(_xlfn.TEXTAFTER(haryanvi_song[[#This Row],[description]],"Composer:"),CHAR(10))</f>
        <v xml:space="preserve"> Money Dhamu</v>
      </c>
      <c r="P15" t="e">
        <f>_xlfn.TEXTBEFORE(_xlfn.TEXTAFTER(haryanvi_song[[#This Row],[description]],CHAR(10)&amp;"Music :"),CHAR(10))</f>
        <v>#N/A</v>
      </c>
      <c r="Q15" t="e">
        <f>_xlfn.TEXTBEFORE(_xlfn.TEXTAFTER(haryanvi_song[[#This Row],[description]],CHAR(10)&amp;"Video:"),CHAR(10))</f>
        <v>#N/A</v>
      </c>
      <c r="R15" s="1" t="str">
        <f>HYPERLINK(_xlfn.TEXTBEFORE(_xlfn.TEXTAFTER(haryanvi_song[[#This Row],[description]],"YouTube Music:"),CHAR(10)))</f>
        <v xml:space="preserve"> https://music.youtube.com/playlist?list=OLAK5uy_mPuJ7AJycxzFWbEZgVb9rq6tuSB2Wn8v8&amp;si=CdFwsd7-son1dJOJ</v>
      </c>
      <c r="S15" s="1" t="str">
        <f>HYPERLINK(_xlfn.TEXTBEFORE(_xlfn.TEXTAFTER(haryanvi_song[[#This Row],[description]],"Spotify:"),CHAR(10)))</f>
        <v xml:space="preserve"> https://open.spotify.com/album/2weGvFId2N85PbZxub10k5?si=D_twjd8dQwO1qDaZJl5pTA</v>
      </c>
      <c r="T15" s="1" t="str">
        <f>HYPERLINK(_xlfn.TEXTBEFORE(_xlfn.TEXTAFTER(haryanvi_song[[#This Row],[description]],"Apple Music:"),CHAR(10)))</f>
        <v xml:space="preserve"> https://music.apple.com/us/album/haryanvi-queens-ep/1785295523</v>
      </c>
      <c r="U15" s="1" t="str">
        <f>HYPERLINK(_xlfn.TEXTBEFORE(_xlfn.TEXTAFTER(haryanvi_song[[#This Row],[description]],"JioSaavn:"),CHAR(10)))</f>
        <v xml:space="preserve"> https://www.jiosaavn.com/album/haryanvi-queens/7HlxsMqj5PM_</v>
      </c>
      <c r="V15" s="1" t="e">
        <f>HYPERLINK(_xlfn.TEXTBEFORE(_xlfn.TEXTAFTER(haryanvi_song[[#This Row],[description]],"Instagram Reel:"),CHAR(10)))</f>
        <v>#N/A</v>
      </c>
    </row>
    <row r="16" spans="1:22" x14ac:dyDescent="0.3">
      <c r="A16" t="s">
        <v>7224</v>
      </c>
      <c r="B16" t="s">
        <v>7322</v>
      </c>
      <c r="C16" t="s">
        <v>7323</v>
      </c>
      <c r="D16" t="s">
        <v>7324</v>
      </c>
      <c r="E16" t="s">
        <v>7321</v>
      </c>
      <c r="F16" t="s">
        <v>16</v>
      </c>
      <c r="G16" t="s">
        <v>609</v>
      </c>
      <c r="H16" t="s">
        <v>7325</v>
      </c>
      <c r="I16" t="s">
        <v>1738</v>
      </c>
      <c r="J16" t="s">
        <v>1609</v>
      </c>
      <c r="K16" t="str" cm="1">
        <f t="array" ref="K1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16" t="str">
        <f>_xlfn.TEXTBEFORE(haryanvi_song[[#This Row],[Title]],{":","(","-","#","|"})</f>
        <v xml:space="preserve">Bhagat Ram Ka </v>
      </c>
      <c r="M16" t="str">
        <f>_xlfn.TEXTBEFORE(_xlfn.TEXTAFTER(haryanvi_song[[#This Row],[description]],{"Singer:","Artist:","Singer &amp; Lyrics:","Singer/Lyrics:","Singer","Singer :","Singer :-"}),CHAR(10))</f>
        <v xml:space="preserve"> Shiva Choudhary</v>
      </c>
      <c r="N16" t="str" cm="1">
        <f t="array" ref="N1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Jassi Kirarkot</v>
      </c>
      <c r="O16" t="str">
        <f>_xlfn.TEXTBEFORE(_xlfn.TEXTAFTER(haryanvi_song[[#This Row],[description]],"Composer:"),CHAR(10))</f>
        <v xml:space="preserve"> Jassi Kirarkot</v>
      </c>
      <c r="P16" t="e">
        <f>_xlfn.TEXTBEFORE(_xlfn.TEXTAFTER(haryanvi_song[[#This Row],[description]],CHAR(10)&amp;"Music :"),CHAR(10))</f>
        <v>#N/A</v>
      </c>
      <c r="Q16" t="e">
        <f>_xlfn.TEXTBEFORE(_xlfn.TEXTAFTER(haryanvi_song[[#This Row],[description]],CHAR(10)&amp;"Video:"),CHAR(10))</f>
        <v>#N/A</v>
      </c>
      <c r="R16" s="1" t="str">
        <f>HYPERLINK(_xlfn.TEXTBEFORE(_xlfn.TEXTAFTER(haryanvi_song[[#This Row],[description]],"YouTube Music:"),CHAR(10)))</f>
        <v xml:space="preserve"> https://music.youtube.com/playlist?list=OLAK5uy_mPuJ7AJycxzFWbEZgVb9rq6tuSB2Wn8v8&amp;si=CdFwsd7-son1dJOJ</v>
      </c>
      <c r="S16" s="1" t="str">
        <f>HYPERLINK(_xlfn.TEXTBEFORE(_xlfn.TEXTAFTER(haryanvi_song[[#This Row],[description]],"Spotify:"),CHAR(10)))</f>
        <v xml:space="preserve"> https://open.spotify.com/album/2weGvFId2N85PbZxub10k5?si=D_twjd8dQwO1qDaZJl5pTA</v>
      </c>
      <c r="T16" s="1" t="str">
        <f>HYPERLINK(_xlfn.TEXTBEFORE(_xlfn.TEXTAFTER(haryanvi_song[[#This Row],[description]],"Apple Music:"),CHAR(10)))</f>
        <v xml:space="preserve"> https://music.apple.com/us/album/haryanvi-queens-ep/1785295523</v>
      </c>
      <c r="U16" s="1" t="str">
        <f>HYPERLINK(_xlfn.TEXTBEFORE(_xlfn.TEXTAFTER(haryanvi_song[[#This Row],[description]],"JioSaavn:"),CHAR(10)))</f>
        <v xml:space="preserve"> https://www.jiosaavn.com/album/haryanvi-queens/7HlxsMqj5PM_</v>
      </c>
      <c r="V16" s="1" t="e">
        <f>HYPERLINK(_xlfn.TEXTBEFORE(_xlfn.TEXTAFTER(haryanvi_song[[#This Row],[description]],"Instagram Reel:"),CHAR(10)))</f>
        <v>#N/A</v>
      </c>
    </row>
    <row r="17" spans="1:22" x14ac:dyDescent="0.3">
      <c r="A17" t="s">
        <v>7224</v>
      </c>
      <c r="B17" t="s">
        <v>7327</v>
      </c>
      <c r="C17" t="s">
        <v>7328</v>
      </c>
      <c r="D17" t="s">
        <v>7329</v>
      </c>
      <c r="E17" t="s">
        <v>7326</v>
      </c>
      <c r="F17" t="s">
        <v>16</v>
      </c>
      <c r="G17" t="s">
        <v>501</v>
      </c>
      <c r="H17" t="s">
        <v>7330</v>
      </c>
      <c r="I17" t="s">
        <v>7331</v>
      </c>
      <c r="J17" t="s">
        <v>6553</v>
      </c>
      <c r="K17" t="str" cm="1">
        <f t="array" ref="K1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17" t="str">
        <f>_xlfn.TEXTBEFORE(haryanvi_song[[#This Row],[Title]],{":","(","-","#","|"})</f>
        <v xml:space="preserve">Sharabi </v>
      </c>
      <c r="M17" t="str">
        <f>_xlfn.TEXTBEFORE(_xlfn.TEXTAFTER(haryanvi_song[[#This Row],[description]],{"Singer:","Artist:","Singer &amp; Lyrics:","Singer/Lyrics:","Singer","Singer :","Singer :-"}),CHAR(10))</f>
        <v xml:space="preserve"> Shiva Choudhary</v>
      </c>
      <c r="N17" t="str" cm="1">
        <f t="array" ref="N1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Jassi Kirarkot</v>
      </c>
      <c r="O17" t="str">
        <f>_xlfn.TEXTBEFORE(_xlfn.TEXTAFTER(haryanvi_song[[#This Row],[description]],"Composer:"),CHAR(10))</f>
        <v xml:space="preserve"> Jassi Kirarkot</v>
      </c>
      <c r="P17" t="e">
        <f>_xlfn.TEXTBEFORE(_xlfn.TEXTAFTER(haryanvi_song[[#This Row],[description]],CHAR(10)&amp;"Music :"),CHAR(10))</f>
        <v>#N/A</v>
      </c>
      <c r="Q17" t="e">
        <f>_xlfn.TEXTBEFORE(_xlfn.TEXTAFTER(haryanvi_song[[#This Row],[description]],CHAR(10)&amp;"Video:"),CHAR(10))</f>
        <v>#N/A</v>
      </c>
      <c r="R17" s="1" t="str">
        <f>HYPERLINK(_xlfn.TEXTBEFORE(_xlfn.TEXTAFTER(haryanvi_song[[#This Row],[description]],"YouTube Music:"),CHAR(10)))</f>
        <v xml:space="preserve"> https://music.youtube.com/playlist?list=OLAK5uy_mPuJ7AJycxzFWbEZgVb9rq6tuSB2Wn8v8&amp;si=CdFwsd7-son1dJOJ</v>
      </c>
      <c r="S17" s="1" t="str">
        <f>HYPERLINK(_xlfn.TEXTBEFORE(_xlfn.TEXTAFTER(haryanvi_song[[#This Row],[description]],"Spotify:"),CHAR(10)))</f>
        <v xml:space="preserve"> https://open.spotify.com/album/2weGvFId2N85PbZxub10k5?si=D_twjd8dQwO1qDaZJl5pTA</v>
      </c>
      <c r="T17" s="1" t="str">
        <f>HYPERLINK(_xlfn.TEXTBEFORE(_xlfn.TEXTAFTER(haryanvi_song[[#This Row],[description]],"Apple Music:"),CHAR(10)))</f>
        <v xml:space="preserve"> https://music.apple.com/us/album/haryanvi-queens-ep/1785295523</v>
      </c>
      <c r="U17" s="1" t="str">
        <f>HYPERLINK(_xlfn.TEXTBEFORE(_xlfn.TEXTAFTER(haryanvi_song[[#This Row],[description]],"JioSaavn:"),CHAR(10)))</f>
        <v xml:space="preserve"> https://www.jiosaavn.com/album/haryanvi-queens/7HlxsMqj5PM_</v>
      </c>
      <c r="V17" s="1" t="e">
        <f>HYPERLINK(_xlfn.TEXTBEFORE(_xlfn.TEXTAFTER(haryanvi_song[[#This Row],[description]],"Instagram Reel:"),CHAR(10)))</f>
        <v>#N/A</v>
      </c>
    </row>
    <row r="18" spans="1:22" x14ac:dyDescent="0.3">
      <c r="A18" t="s">
        <v>7224</v>
      </c>
      <c r="B18" t="s">
        <v>7333</v>
      </c>
      <c r="C18" t="s">
        <v>7334</v>
      </c>
      <c r="D18" t="s">
        <v>7335</v>
      </c>
      <c r="E18" t="s">
        <v>7332</v>
      </c>
      <c r="F18" t="s">
        <v>16</v>
      </c>
      <c r="G18" t="s">
        <v>3006</v>
      </c>
      <c r="H18" t="s">
        <v>7336</v>
      </c>
      <c r="I18" t="s">
        <v>7337</v>
      </c>
      <c r="J18" t="s">
        <v>1708</v>
      </c>
      <c r="K18" t="str" cm="1">
        <f t="array" ref="K1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18" t="str">
        <f>_xlfn.TEXTBEFORE(haryanvi_song[[#This Row],[Title]],{":","(","-","#","|"})</f>
        <v xml:space="preserve">Bateyu </v>
      </c>
      <c r="M18" t="str">
        <f>_xlfn.TEXTBEFORE(_xlfn.TEXTAFTER(haryanvi_song[[#This Row],[description]],{"Singer:","Artist:","Singer &amp; Lyrics:","Singer/Lyrics:","Singer","Singer :","Singer :-"}),CHAR(10))</f>
        <v xml:space="preserve"> Shiva Choudhary</v>
      </c>
      <c r="N18" t="str" cm="1">
        <f t="array" ref="N1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Jassi Kirarkot</v>
      </c>
      <c r="O18" t="str">
        <f>_xlfn.TEXTBEFORE(_xlfn.TEXTAFTER(haryanvi_song[[#This Row],[description]],"Composer:"),CHAR(10))</f>
        <v xml:space="preserve"> Jassi Kirarkot</v>
      </c>
      <c r="P18" t="e">
        <f>_xlfn.TEXTBEFORE(_xlfn.TEXTAFTER(haryanvi_song[[#This Row],[description]],CHAR(10)&amp;"Music :"),CHAR(10))</f>
        <v>#N/A</v>
      </c>
      <c r="Q18" t="e">
        <f>_xlfn.TEXTBEFORE(_xlfn.TEXTAFTER(haryanvi_song[[#This Row],[description]],CHAR(10)&amp;"Video:"),CHAR(10))</f>
        <v>#N/A</v>
      </c>
      <c r="R18" s="1" t="str">
        <f>HYPERLINK(_xlfn.TEXTBEFORE(_xlfn.TEXTAFTER(haryanvi_song[[#This Row],[description]],"YouTube Music:"),CHAR(10)))</f>
        <v xml:space="preserve"> https://music.youtube.com/playlist?list=OLAK5uy_mPuJ7AJycxzFWbEZgVb9rq6tuSB2Wn8v8&amp;si=CdFwsd7-son1dJOJ</v>
      </c>
      <c r="S18" s="1" t="str">
        <f>HYPERLINK(_xlfn.TEXTBEFORE(_xlfn.TEXTAFTER(haryanvi_song[[#This Row],[description]],"Spotify:"),CHAR(10)))</f>
        <v xml:space="preserve"> https://open.spotify.com/album/2weGvFId2N85PbZxub10k5?si=D_twjd8dQwO1qDaZJl5pTA</v>
      </c>
      <c r="T18" s="1" t="str">
        <f>HYPERLINK(_xlfn.TEXTBEFORE(_xlfn.TEXTAFTER(haryanvi_song[[#This Row],[description]],"Apple Music:"),CHAR(10)))</f>
        <v xml:space="preserve"> https://music.apple.com/us/album/haryanvi-queens-ep/1785295523</v>
      </c>
      <c r="U18" s="1" t="str">
        <f>HYPERLINK(_xlfn.TEXTBEFORE(_xlfn.TEXTAFTER(haryanvi_song[[#This Row],[description]],"JioSaavn:"),CHAR(10)))</f>
        <v xml:space="preserve"> https://www.jiosaavn.com/album/haryanvi-queens/7HlxsMqj5PM_</v>
      </c>
      <c r="V18" s="1" t="e">
        <f>HYPERLINK(_xlfn.TEXTBEFORE(_xlfn.TEXTAFTER(haryanvi_song[[#This Row],[description]],"Instagram Reel:"),CHAR(10)))</f>
        <v>#N/A</v>
      </c>
    </row>
    <row r="19" spans="1:22" x14ac:dyDescent="0.3">
      <c r="A19" t="s">
        <v>7224</v>
      </c>
      <c r="B19" t="s">
        <v>7339</v>
      </c>
      <c r="C19" t="s">
        <v>7340</v>
      </c>
      <c r="D19" t="s">
        <v>7341</v>
      </c>
      <c r="E19" t="s">
        <v>7338</v>
      </c>
      <c r="F19" t="s">
        <v>16</v>
      </c>
      <c r="G19" t="s">
        <v>7342</v>
      </c>
      <c r="H19" t="s">
        <v>7343</v>
      </c>
      <c r="I19" t="s">
        <v>4757</v>
      </c>
      <c r="J19" t="s">
        <v>7344</v>
      </c>
      <c r="K19" t="str" cm="1">
        <f t="array" ref="K1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19" t="str">
        <f>_xlfn.TEXTBEFORE(haryanvi_song[[#This Row],[Title]],{":","(","-","#","|"})</f>
        <v xml:space="preserve">Haryanvi Queens </v>
      </c>
      <c r="M19" t="str">
        <f>_xlfn.TEXTBEFORE(_xlfn.TEXTAFTER(haryanvi_song[[#This Row],[description]],{"Singer:","Artist:","Singer &amp; Lyrics:","Singer/Lyrics:","Singer","Singer :","Singer :-"}),CHAR(10))</f>
        <v xml:space="preserve"> Shiva Choudhary</v>
      </c>
      <c r="N19" t="str" cm="1">
        <f t="array" ref="N1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Jassi Kirarkot</v>
      </c>
      <c r="O19" t="str">
        <f>_xlfn.TEXTBEFORE(_xlfn.TEXTAFTER(haryanvi_song[[#This Row],[description]],"Composer:"),CHAR(10))</f>
        <v xml:space="preserve"> Jassi Kirarkot</v>
      </c>
      <c r="P19" t="e">
        <f>_xlfn.TEXTBEFORE(_xlfn.TEXTAFTER(haryanvi_song[[#This Row],[description]],CHAR(10)&amp;"Music :"),CHAR(10))</f>
        <v>#N/A</v>
      </c>
      <c r="Q19" t="e">
        <f>_xlfn.TEXTBEFORE(_xlfn.TEXTAFTER(haryanvi_song[[#This Row],[description]],CHAR(10)&amp;"Video:"),CHAR(10))</f>
        <v>#N/A</v>
      </c>
      <c r="R19" s="1" t="str">
        <f>HYPERLINK(_xlfn.TEXTBEFORE(_xlfn.TEXTAFTER(haryanvi_song[[#This Row],[description]],"YouTube Music:"),CHAR(10)))</f>
        <v xml:space="preserve"> https://music.youtube.com/playlist?list=OLAK5uy_mPuJ7AJycxzFWbEZgVb9rq6tuSB2Wn8v8&amp;si=CdFwsd7-son1dJOJ</v>
      </c>
      <c r="S19" s="1" t="str">
        <f>HYPERLINK(_xlfn.TEXTBEFORE(_xlfn.TEXTAFTER(haryanvi_song[[#This Row],[description]],"Spotify:"),CHAR(10)))</f>
        <v xml:space="preserve"> https://open.spotify.com/album/2weGvFId2N85PbZxub10k5?si=D_twjd8dQwO1qDaZJl5pTA</v>
      </c>
      <c r="T19" s="1" t="str">
        <f>HYPERLINK(_xlfn.TEXTBEFORE(_xlfn.TEXTAFTER(haryanvi_song[[#This Row],[description]],"Apple Music:"),CHAR(10)))</f>
        <v xml:space="preserve"> https://music.apple.com/us/album/haryanvi-queens-ep/1785295523</v>
      </c>
      <c r="U19" s="1" t="str">
        <f>HYPERLINK(_xlfn.TEXTBEFORE(_xlfn.TEXTAFTER(haryanvi_song[[#This Row],[description]],"JioSaavn:"),CHAR(10)))</f>
        <v xml:space="preserve"> https://www.jiosaavn.com/album/haryanvi-queens/7HlxsMqj5PM_</v>
      </c>
      <c r="V19" s="1" t="e">
        <f>HYPERLINK(_xlfn.TEXTBEFORE(_xlfn.TEXTAFTER(haryanvi_song[[#This Row],[description]],"Instagram Reel:"),CHAR(10)))</f>
        <v>#N/A</v>
      </c>
    </row>
    <row r="20" spans="1:22" x14ac:dyDescent="0.3">
      <c r="A20" t="s">
        <v>7224</v>
      </c>
      <c r="B20" t="s">
        <v>7346</v>
      </c>
      <c r="C20" t="s">
        <v>7347</v>
      </c>
      <c r="D20" t="s">
        <v>7348</v>
      </c>
      <c r="E20" t="s">
        <v>7345</v>
      </c>
      <c r="F20" t="s">
        <v>16</v>
      </c>
      <c r="G20" t="s">
        <v>485</v>
      </c>
      <c r="H20" t="s">
        <v>7349</v>
      </c>
      <c r="I20" t="s">
        <v>7350</v>
      </c>
      <c r="J20" t="s">
        <v>6715</v>
      </c>
      <c r="K20" t="str" cm="1">
        <f t="array" ref="K2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0" t="str">
        <f>_xlfn.TEXTBEFORE(haryanvi_song[[#This Row],[Title]],{":","(","-","#","|"})</f>
        <v xml:space="preserve">Sola Saal </v>
      </c>
      <c r="M20" t="str">
        <f>_xlfn.TEXTBEFORE(_xlfn.TEXTAFTER(haryanvi_song[[#This Row],[description]],{"Singer:","Artist:","Singer &amp; Lyrics:","Singer/Lyrics:","Singer","Singer :","Singer :-"}),CHAR(10))</f>
        <v xml:space="preserve"> Micky Arora Ft. Shiqaari</v>
      </c>
      <c r="N20" t="str" cm="1">
        <f t="array" ref="N2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https://bit.ly/SubscribeGeetMP3Haryanvi</v>
      </c>
      <c r="O20" t="str">
        <f>_xlfn.TEXTBEFORE(_xlfn.TEXTAFTER(haryanvi_song[[#This Row],[description]],"Composer:"),CHAR(10))</f>
        <v xml:space="preserve"> Shiqaari &amp; Micky Arora</v>
      </c>
      <c r="P20" t="e">
        <f>_xlfn.TEXTBEFORE(_xlfn.TEXTAFTER(haryanvi_song[[#This Row],[description]],CHAR(10)&amp;"Music :"),CHAR(10))</f>
        <v>#N/A</v>
      </c>
      <c r="Q20" t="e">
        <f>_xlfn.TEXTBEFORE(_xlfn.TEXTAFTER(haryanvi_song[[#This Row],[description]],CHAR(10)&amp;"Video:"),CHAR(10))</f>
        <v>#N/A</v>
      </c>
      <c r="R20" s="1" t="e">
        <f>HYPERLINK(_xlfn.TEXTBEFORE(_xlfn.TEXTAFTER(haryanvi_song[[#This Row],[description]],"YouTube Music:"),CHAR(10)))</f>
        <v>#N/A</v>
      </c>
      <c r="S20" s="1" t="e">
        <f>HYPERLINK(_xlfn.TEXTBEFORE(_xlfn.TEXTAFTER(haryanvi_song[[#This Row],[description]],"Spotify:"),CHAR(10)))</f>
        <v>#N/A</v>
      </c>
      <c r="T20" s="1" t="e">
        <f>HYPERLINK(_xlfn.TEXTBEFORE(_xlfn.TEXTAFTER(haryanvi_song[[#This Row],[description]],"Apple Music:"),CHAR(10)))</f>
        <v>#N/A</v>
      </c>
      <c r="U20" s="1" t="e">
        <f>HYPERLINK(_xlfn.TEXTBEFORE(_xlfn.TEXTAFTER(haryanvi_song[[#This Row],[description]],"JioSaavn:"),CHAR(10)))</f>
        <v>#N/A</v>
      </c>
      <c r="V20" s="1" t="e">
        <f>HYPERLINK(_xlfn.TEXTBEFORE(_xlfn.TEXTAFTER(haryanvi_song[[#This Row],[description]],"Instagram Reel:"),CHAR(10)))</f>
        <v>#N/A</v>
      </c>
    </row>
    <row r="21" spans="1:22" x14ac:dyDescent="0.3">
      <c r="A21" t="s">
        <v>7224</v>
      </c>
      <c r="B21" t="s">
        <v>714</v>
      </c>
      <c r="C21" t="s">
        <v>7352</v>
      </c>
      <c r="D21" t="s">
        <v>7353</v>
      </c>
      <c r="E21" t="s">
        <v>7351</v>
      </c>
      <c r="F21" t="s">
        <v>16</v>
      </c>
      <c r="G21" t="s">
        <v>609</v>
      </c>
      <c r="H21" t="s">
        <v>7354</v>
      </c>
      <c r="I21" t="s">
        <v>7355</v>
      </c>
      <c r="J21" t="s">
        <v>7031</v>
      </c>
      <c r="K21" t="str" cm="1">
        <f t="array" ref="K2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1" t="str">
        <f>_xlfn.TEXTBEFORE(haryanvi_song[[#This Row],[Title]],{":","(","-","#","|"})</f>
        <v>Mahol Ganda</v>
      </c>
      <c r="M21" t="str">
        <f>_xlfn.TEXTBEFORE(_xlfn.TEXTAFTER(haryanvi_song[[#This Row],[description]],{"Singer:","Artist:","Singer &amp; Lyrics:","Singer/Lyrics:","Singer","Singer :","Singer :-"}),CHAR(10))</f>
        <v xml:space="preserve"> Nikku Rathi Ft. Ashu Twinkle</v>
      </c>
      <c r="N21" t="str" cm="1">
        <f t="array" ref="N2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21" t="e">
        <f>_xlfn.TEXTBEFORE(_xlfn.TEXTAFTER(haryanvi_song[[#This Row],[description]],"Composer:"),CHAR(10))</f>
        <v>#N/A</v>
      </c>
      <c r="P21" t="e">
        <f>_xlfn.TEXTBEFORE(_xlfn.TEXTAFTER(haryanvi_song[[#This Row],[description]],CHAR(10)&amp;"Music :"),CHAR(10))</f>
        <v>#N/A</v>
      </c>
      <c r="Q21" t="e">
        <f>_xlfn.TEXTBEFORE(_xlfn.TEXTAFTER(haryanvi_song[[#This Row],[description]],CHAR(10)&amp;"Video:"),CHAR(10))</f>
        <v>#N/A</v>
      </c>
      <c r="R21" s="1" t="e">
        <f>HYPERLINK(_xlfn.TEXTBEFORE(_xlfn.TEXTAFTER(haryanvi_song[[#This Row],[description]],"YouTube Music:"),CHAR(10)))</f>
        <v>#N/A</v>
      </c>
      <c r="S21" s="1" t="str">
        <f>HYPERLINK(_xlfn.TEXTBEFORE(_xlfn.TEXTAFTER(haryanvi_song[[#This Row],[description]],"Spotify:"),CHAR(10)))</f>
        <v xml:space="preserve"> https://open.spotify.com/search/Mahol%20Ganda%3A%20Nikku%20Rathi</v>
      </c>
      <c r="T21" s="1" t="str">
        <f>HYPERLINK(_xlfn.TEXTBEFORE(_xlfn.TEXTAFTER(haryanvi_song[[#This Row],[description]],"Apple Music:"),CHAR(10)))</f>
        <v xml:space="preserve"> https://music.apple.com/in/album/mahol-ganda-single/1779291566</v>
      </c>
      <c r="U21" s="1" t="e">
        <f>HYPERLINK(_xlfn.TEXTBEFORE(_xlfn.TEXTAFTER(haryanvi_song[[#This Row],[description]],"JioSaavn:"),CHAR(10)))</f>
        <v>#N/A</v>
      </c>
      <c r="V21" s="1" t="e">
        <f>HYPERLINK(_xlfn.TEXTBEFORE(_xlfn.TEXTAFTER(haryanvi_song[[#This Row],[description]],"Instagram Reel:"),CHAR(10)))</f>
        <v>#N/A</v>
      </c>
    </row>
    <row r="22" spans="1:22" x14ac:dyDescent="0.3">
      <c r="A22" t="s">
        <v>7224</v>
      </c>
      <c r="B22" t="s">
        <v>7357</v>
      </c>
      <c r="C22" t="s">
        <v>7358</v>
      </c>
      <c r="D22" t="s">
        <v>7359</v>
      </c>
      <c r="E22" t="s">
        <v>7356</v>
      </c>
      <c r="F22" t="s">
        <v>16</v>
      </c>
      <c r="G22" t="s">
        <v>41</v>
      </c>
      <c r="H22" t="s">
        <v>7360</v>
      </c>
      <c r="I22" t="s">
        <v>7361</v>
      </c>
      <c r="J22" t="s">
        <v>5290</v>
      </c>
      <c r="K22" t="str" cm="1">
        <f t="array" ref="K2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2" t="str">
        <f>_xlfn.TEXTBEFORE(haryanvi_song[[#This Row],[Title]],{":","(","-","#","|"})</f>
        <v>Gift</v>
      </c>
      <c r="M22" t="str">
        <f>_xlfn.TEXTBEFORE(_xlfn.TEXTAFTER(haryanvi_song[[#This Row],[description]],{"Singer:","Artist:","Singer &amp; Lyrics:","Singer/Lyrics:","Singer","Singer :","Singer :-"}),CHAR(10))</f>
        <v xml:space="preserve"> Hallu Mandiaala &amp; Shiva Choudhary</v>
      </c>
      <c r="N22" t="str" cm="1">
        <f t="array" ref="N2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Ankurr</v>
      </c>
      <c r="O22" t="str">
        <f>_xlfn.TEXTBEFORE(_xlfn.TEXTAFTER(haryanvi_song[[#This Row],[description]],"Composer:"),CHAR(10))</f>
        <v xml:space="preserve"> Hallu Mandiaala, Ankurr</v>
      </c>
      <c r="P22" t="e">
        <f>_xlfn.TEXTBEFORE(_xlfn.TEXTAFTER(haryanvi_song[[#This Row],[description]],CHAR(10)&amp;"Music :"),CHAR(10))</f>
        <v>#N/A</v>
      </c>
      <c r="Q22" t="str">
        <f>_xlfn.TEXTBEFORE(_xlfn.TEXTAFTER(haryanvi_song[[#This Row],[description]],CHAR(10)&amp;"Video:"),CHAR(10))</f>
        <v xml:space="preserve"> Jagroop Sandhu, Guru Bhullar</v>
      </c>
      <c r="R22" s="1" t="e">
        <f>HYPERLINK(_xlfn.TEXTBEFORE(_xlfn.TEXTAFTER(haryanvi_song[[#This Row],[description]],"YouTube Music:"),CHAR(10)))</f>
        <v>#N/A</v>
      </c>
      <c r="S22" s="1" t="str">
        <f>HYPERLINK(_xlfn.TEXTBEFORE(_xlfn.TEXTAFTER(haryanvi_song[[#This Row],[description]],"Spotify:"),CHAR(10)))</f>
        <v xml:space="preserve"> https://open.spotify.com/album/1UusA5BC8CuLp49qygGmx8</v>
      </c>
      <c r="T22" s="1" t="str">
        <f>HYPERLINK(_xlfn.TEXTBEFORE(_xlfn.TEXTAFTER(haryanvi_song[[#This Row],[description]],"Apple Music:"),CHAR(10)))</f>
        <v xml:space="preserve"> https://music.apple.com/in/album/gift-single/1776866707</v>
      </c>
      <c r="U22" s="1" t="e">
        <f>HYPERLINK(_xlfn.TEXTBEFORE(_xlfn.TEXTAFTER(haryanvi_song[[#This Row],[description]],"JioSaavn:"),CHAR(10)))</f>
        <v>#N/A</v>
      </c>
      <c r="V22" s="1" t="e">
        <f>HYPERLINK(_xlfn.TEXTBEFORE(_xlfn.TEXTAFTER(haryanvi_song[[#This Row],[description]],"Instagram Reel:"),CHAR(10)))</f>
        <v>#N/A</v>
      </c>
    </row>
    <row r="23" spans="1:22" x14ac:dyDescent="0.3">
      <c r="A23" t="s">
        <v>7224</v>
      </c>
      <c r="B23" t="s">
        <v>7363</v>
      </c>
      <c r="C23" t="s">
        <v>7364</v>
      </c>
      <c r="D23" t="s">
        <v>7365</v>
      </c>
      <c r="E23" t="s">
        <v>7362</v>
      </c>
      <c r="F23" t="s">
        <v>16</v>
      </c>
      <c r="G23" t="s">
        <v>293</v>
      </c>
      <c r="H23" t="s">
        <v>7366</v>
      </c>
      <c r="I23" t="s">
        <v>7367</v>
      </c>
      <c r="J23" t="s">
        <v>4724</v>
      </c>
      <c r="K23" t="str" cm="1">
        <f t="array" ref="K2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3" t="str">
        <f>_xlfn.TEXTBEFORE(haryanvi_song[[#This Row],[Title]],{":","(","-","#","|"})</f>
        <v>Figure</v>
      </c>
      <c r="M23" t="str">
        <f>_xlfn.TEXTBEFORE(_xlfn.TEXTAFTER(haryanvi_song[[#This Row],[description]],{"Singer:","Artist:","Singer &amp; Lyrics:","Singer/Lyrics:","Singer","Singer :","Singer :-"}),CHAR(10))</f>
        <v xml:space="preserve"> Hallu Mandiaala &amp; Komal Chaudhary</v>
      </c>
      <c r="N23" t="str" cm="1">
        <f t="array" ref="N2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23" t="str">
        <f>_xlfn.TEXTBEFORE(_xlfn.TEXTAFTER(haryanvi_song[[#This Row],[description]],"Composer:"),CHAR(10))</f>
        <v xml:space="preserve"> Hallu Mandiaala</v>
      </c>
      <c r="P23" t="e">
        <f>_xlfn.TEXTBEFORE(_xlfn.TEXTAFTER(haryanvi_song[[#This Row],[description]],CHAR(10)&amp;"Music :"),CHAR(10))</f>
        <v>#N/A</v>
      </c>
      <c r="Q23" t="e">
        <f>_xlfn.TEXTBEFORE(_xlfn.TEXTAFTER(haryanvi_song[[#This Row],[description]],CHAR(10)&amp;"Video:"),CHAR(10))</f>
        <v>#N/A</v>
      </c>
      <c r="R23" s="1" t="e">
        <f>HYPERLINK(_xlfn.TEXTBEFORE(_xlfn.TEXTAFTER(haryanvi_song[[#This Row],[description]],"YouTube Music:"),CHAR(10)))</f>
        <v>#N/A</v>
      </c>
      <c r="S23" s="1" t="str">
        <f>HYPERLINK(_xlfn.TEXTBEFORE(_xlfn.TEXTAFTER(haryanvi_song[[#This Row],[description]],"Spotify:"),CHAR(10)))</f>
        <v xml:space="preserve"> https://open.spotify.com/album/2b6Vpk4p3M08o61u4ykk5l</v>
      </c>
      <c r="T23" s="1" t="str">
        <f>HYPERLINK(_xlfn.TEXTBEFORE(_xlfn.TEXTAFTER(haryanvi_song[[#This Row],[description]],"Apple Music:"),CHAR(10)))</f>
        <v xml:space="preserve"> https://music.apple.com/in/album/figure-single/1768075178</v>
      </c>
      <c r="U23" s="1" t="e">
        <f>HYPERLINK(_xlfn.TEXTBEFORE(_xlfn.TEXTAFTER(haryanvi_song[[#This Row],[description]],"JioSaavn:"),CHAR(10)))</f>
        <v>#N/A</v>
      </c>
      <c r="V23" s="1" t="e">
        <f>HYPERLINK(_xlfn.TEXTBEFORE(_xlfn.TEXTAFTER(haryanvi_song[[#This Row],[description]],"Instagram Reel:"),CHAR(10)))</f>
        <v>#N/A</v>
      </c>
    </row>
    <row r="24" spans="1:22" x14ac:dyDescent="0.3">
      <c r="A24" t="s">
        <v>7224</v>
      </c>
      <c r="B24" t="s">
        <v>7369</v>
      </c>
      <c r="C24" t="s">
        <v>7370</v>
      </c>
      <c r="D24" t="s">
        <v>7371</v>
      </c>
      <c r="E24" t="s">
        <v>7368</v>
      </c>
      <c r="F24" t="s">
        <v>16</v>
      </c>
      <c r="G24" t="s">
        <v>1568</v>
      </c>
      <c r="H24" t="s">
        <v>7372</v>
      </c>
      <c r="I24" t="s">
        <v>7373</v>
      </c>
      <c r="J24" t="s">
        <v>761</v>
      </c>
      <c r="K24" t="str" cm="1">
        <f t="array" ref="K2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4" t="str">
        <f>_xlfn.TEXTBEFORE(haryanvi_song[[#This Row],[Title]],{":","(","-","#","|"})</f>
        <v xml:space="preserve">Confuse </v>
      </c>
      <c r="M24" t="str">
        <f>_xlfn.TEXTBEFORE(_xlfn.TEXTAFTER(haryanvi_song[[#This Row],[description]],{"Singer:","Artist:","Singer &amp; Lyrics:","Singer/Lyrics:","Singer","Singer :","Singer :-"}),CHAR(10))</f>
        <v xml:space="preserve"> Micky Arora Ft. Komal Chaudhary</v>
      </c>
      <c r="N24" t="str" cm="1">
        <f t="array" ref="N2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https://bit.ly/SubscribeGeetMP3Haryanvi</v>
      </c>
      <c r="O24" t="str">
        <f>_xlfn.TEXTBEFORE(_xlfn.TEXTAFTER(haryanvi_song[[#This Row],[description]],"Composer:"),CHAR(10))</f>
        <v xml:space="preserve"> Micky Arora</v>
      </c>
      <c r="P24" t="e">
        <f>_xlfn.TEXTBEFORE(_xlfn.TEXTAFTER(haryanvi_song[[#This Row],[description]],CHAR(10)&amp;"Music :"),CHAR(10))</f>
        <v>#N/A</v>
      </c>
      <c r="Q24" t="e">
        <f>_xlfn.TEXTBEFORE(_xlfn.TEXTAFTER(haryanvi_song[[#This Row],[description]],CHAR(10)&amp;"Video:"),CHAR(10))</f>
        <v>#N/A</v>
      </c>
      <c r="R24" s="1" t="e">
        <f>HYPERLINK(_xlfn.TEXTBEFORE(_xlfn.TEXTAFTER(haryanvi_song[[#This Row],[description]],"YouTube Music:"),CHAR(10)))</f>
        <v>#N/A</v>
      </c>
      <c r="S24" s="1" t="e">
        <f>HYPERLINK(_xlfn.TEXTBEFORE(_xlfn.TEXTAFTER(haryanvi_song[[#This Row],[description]],"Spotify:"),CHAR(10)))</f>
        <v>#N/A</v>
      </c>
      <c r="T24" s="1" t="str">
        <f>HYPERLINK(_xlfn.TEXTBEFORE(_xlfn.TEXTAFTER(haryanvi_song[[#This Row],[description]],"Apple Music:"),CHAR(10)))</f>
        <v xml:space="preserve"> https://music.apple.com/in/album/confuse-single/1768314071</v>
      </c>
      <c r="U24" s="1" t="e">
        <f>HYPERLINK(_xlfn.TEXTBEFORE(_xlfn.TEXTAFTER(haryanvi_song[[#This Row],[description]],"JioSaavn:"),CHAR(10)))</f>
        <v>#N/A</v>
      </c>
      <c r="V24" s="1" t="e">
        <f>HYPERLINK(_xlfn.TEXTBEFORE(_xlfn.TEXTAFTER(haryanvi_song[[#This Row],[description]],"Instagram Reel:"),CHAR(10)))</f>
        <v>#N/A</v>
      </c>
    </row>
    <row r="25" spans="1:22" x14ac:dyDescent="0.3">
      <c r="A25" t="s">
        <v>7224</v>
      </c>
      <c r="B25" t="s">
        <v>7375</v>
      </c>
      <c r="C25" t="s">
        <v>7376</v>
      </c>
      <c r="D25" t="s">
        <v>7377</v>
      </c>
      <c r="E25" t="s">
        <v>7374</v>
      </c>
      <c r="F25" t="s">
        <v>16</v>
      </c>
      <c r="G25" t="s">
        <v>161</v>
      </c>
      <c r="H25" t="s">
        <v>7378</v>
      </c>
      <c r="I25" t="s">
        <v>7379</v>
      </c>
      <c r="J25" t="s">
        <v>7380</v>
      </c>
      <c r="K25" t="str" cm="1">
        <f t="array" ref="K2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5" t="str">
        <f>_xlfn.TEXTBEFORE(haryanvi_song[[#This Row],[Title]],{":","(","-","#","|"})</f>
        <v>Daki</v>
      </c>
      <c r="M25" t="str">
        <f>_xlfn.TEXTBEFORE(_xlfn.TEXTAFTER(haryanvi_song[[#This Row],[description]],{"Singer:","Artist:","Singer &amp; Lyrics:","Singer/Lyrics:","Singer","Singer :","Singer :-"}),CHAR(10))</f>
        <v>/Lyrics/Composer: Filmy &amp; Nonu Rana</v>
      </c>
      <c r="N25" t="str" cm="1">
        <f t="array" ref="N2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 &amp; Nonu Rana</v>
      </c>
      <c r="O25" t="str">
        <f>_xlfn.TEXTBEFORE(_xlfn.TEXTAFTER(haryanvi_song[[#This Row],[description]],"Composer:"),CHAR(10))</f>
        <v xml:space="preserve"> Filmy &amp; Nonu Rana</v>
      </c>
      <c r="P25" t="e">
        <f>_xlfn.TEXTBEFORE(_xlfn.TEXTAFTER(haryanvi_song[[#This Row],[description]],CHAR(10)&amp;"Music :"),CHAR(10))</f>
        <v>#N/A</v>
      </c>
      <c r="Q25" t="e">
        <f>_xlfn.TEXTBEFORE(_xlfn.TEXTAFTER(haryanvi_song[[#This Row],[description]],CHAR(10)&amp;"Video:"),CHAR(10))</f>
        <v>#N/A</v>
      </c>
      <c r="R25" s="1" t="e">
        <f>HYPERLINK(_xlfn.TEXTBEFORE(_xlfn.TEXTAFTER(haryanvi_song[[#This Row],[description]],"YouTube Music:"),CHAR(10)))</f>
        <v>#N/A</v>
      </c>
      <c r="S25" s="1" t="str">
        <f>HYPERLINK(_xlfn.TEXTBEFORE(_xlfn.TEXTAFTER(haryanvi_song[[#This Row],[description]],"Spotify:"),CHAR(10)))</f>
        <v xml:space="preserve"> https://open.spotify.com/album/4ovsphrdhYfNtnYnk32hpB</v>
      </c>
      <c r="T25" s="1" t="str">
        <f>HYPERLINK(_xlfn.TEXTBEFORE(_xlfn.TEXTAFTER(haryanvi_song[[#This Row],[description]],"Apple Music:"),CHAR(10)))</f>
        <v xml:space="preserve"> https://music.apple.com/in/album/daki-single/1762081090</v>
      </c>
      <c r="U25" s="1" t="e">
        <f>HYPERLINK(_xlfn.TEXTBEFORE(_xlfn.TEXTAFTER(haryanvi_song[[#This Row],[description]],"JioSaavn:"),CHAR(10)))</f>
        <v>#N/A</v>
      </c>
      <c r="V25" s="1" t="e">
        <f>HYPERLINK(_xlfn.TEXTBEFORE(_xlfn.TEXTAFTER(haryanvi_song[[#This Row],[description]],"Instagram Reel:"),CHAR(10)))</f>
        <v>#N/A</v>
      </c>
    </row>
    <row r="26" spans="1:22" x14ac:dyDescent="0.3">
      <c r="A26" t="s">
        <v>7224</v>
      </c>
      <c r="B26" t="s">
        <v>7382</v>
      </c>
      <c r="C26" t="s">
        <v>7383</v>
      </c>
      <c r="D26" t="s">
        <v>7384</v>
      </c>
      <c r="E26" t="s">
        <v>7381</v>
      </c>
      <c r="F26" t="s">
        <v>16</v>
      </c>
      <c r="G26" t="s">
        <v>145</v>
      </c>
      <c r="H26" t="s">
        <v>7385</v>
      </c>
      <c r="I26" t="s">
        <v>7386</v>
      </c>
      <c r="J26" t="s">
        <v>7387</v>
      </c>
      <c r="K26" t="str" cm="1">
        <f t="array" ref="K2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6" t="str">
        <f>_xlfn.TEXTBEFORE(haryanvi_song[[#This Row],[Title]],{":","(","-","#","|"})</f>
        <v xml:space="preserve">Gaana </v>
      </c>
      <c r="M26" t="str">
        <f>_xlfn.TEXTBEFORE(_xlfn.TEXTAFTER(haryanvi_song[[#This Row],[description]],{"Singer:","Artist:","Singer &amp; Lyrics:","Singer/Lyrics:","Singer","Singer :","Singer :-"}),CHAR(10))</f>
        <v>/Lyrics/Composer: Raj Mawar</v>
      </c>
      <c r="N26" t="str" cm="1">
        <f t="array" ref="N2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Raj Mawar</v>
      </c>
      <c r="O26" t="str">
        <f>_xlfn.TEXTBEFORE(_xlfn.TEXTAFTER(haryanvi_song[[#This Row],[description]],"Composer:"),CHAR(10))</f>
        <v xml:space="preserve"> Raj Mawar</v>
      </c>
      <c r="P26" t="e">
        <f>_xlfn.TEXTBEFORE(_xlfn.TEXTAFTER(haryanvi_song[[#This Row],[description]],CHAR(10)&amp;"Music :"),CHAR(10))</f>
        <v>#N/A</v>
      </c>
      <c r="Q26" t="e">
        <f>_xlfn.TEXTBEFORE(_xlfn.TEXTAFTER(haryanvi_song[[#This Row],[description]],CHAR(10)&amp;"Video:"),CHAR(10))</f>
        <v>#N/A</v>
      </c>
      <c r="R26" s="1" t="e">
        <f>HYPERLINK(_xlfn.TEXTBEFORE(_xlfn.TEXTAFTER(haryanvi_song[[#This Row],[description]],"YouTube Music:"),CHAR(10)))</f>
        <v>#N/A</v>
      </c>
      <c r="S26" s="1" t="str">
        <f>HYPERLINK(_xlfn.TEXTBEFORE(_xlfn.TEXTAFTER(haryanvi_song[[#This Row],[description]],"Spotify:"),CHAR(10)))</f>
        <v xml:space="preserve"> https://open.spotify.com/album/4NUtODn69j0uVwBxFFKrpB</v>
      </c>
      <c r="T26" s="1" t="str">
        <f>HYPERLINK(_xlfn.TEXTBEFORE(_xlfn.TEXTAFTER(haryanvi_song[[#This Row],[description]],"Apple Music:"),CHAR(10)))</f>
        <v xml:space="preserve"> https://music.apple.com/in/album/gaana-single/1761154105</v>
      </c>
      <c r="U26" s="1" t="e">
        <f>HYPERLINK(_xlfn.TEXTBEFORE(_xlfn.TEXTAFTER(haryanvi_song[[#This Row],[description]],"JioSaavn:"),CHAR(10)))</f>
        <v>#N/A</v>
      </c>
      <c r="V26" s="1" t="e">
        <f>HYPERLINK(_xlfn.TEXTBEFORE(_xlfn.TEXTAFTER(haryanvi_song[[#This Row],[description]],"Instagram Reel:"),CHAR(10)))</f>
        <v>#N/A</v>
      </c>
    </row>
    <row r="27" spans="1:22" x14ac:dyDescent="0.3">
      <c r="A27" t="s">
        <v>7224</v>
      </c>
      <c r="B27" t="s">
        <v>7389</v>
      </c>
      <c r="C27" t="s">
        <v>7390</v>
      </c>
      <c r="D27" t="s">
        <v>7391</v>
      </c>
      <c r="E27" t="s">
        <v>7388</v>
      </c>
      <c r="F27" t="s">
        <v>16</v>
      </c>
      <c r="G27" t="s">
        <v>105</v>
      </c>
      <c r="H27" t="s">
        <v>7392</v>
      </c>
      <c r="I27" t="s">
        <v>7393</v>
      </c>
      <c r="J27" t="s">
        <v>7394</v>
      </c>
      <c r="K27" t="str" cm="1">
        <f t="array" ref="K2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7" t="str">
        <f>_xlfn.TEXTBEFORE(haryanvi_song[[#This Row],[Title]],{":","(","-","#","|"})</f>
        <v xml:space="preserve">Bhole Bhandari </v>
      </c>
      <c r="M27" t="str">
        <f>_xlfn.TEXTBEFORE(_xlfn.TEXTAFTER(haryanvi_song[[#This Row],[description]],{"Singer:","Artist:","Singer &amp; Lyrics:","Singer/Lyrics:","Singer","Singer :","Singer :-"}),CHAR(10))</f>
        <v xml:space="preserve"> Hallu Mandiaala</v>
      </c>
      <c r="N27" t="str" cm="1">
        <f t="array" ref="N2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Ankurr</v>
      </c>
      <c r="O27" t="str">
        <f>_xlfn.TEXTBEFORE(_xlfn.TEXTAFTER(haryanvi_song[[#This Row],[description]],"Composer:"),CHAR(10))</f>
        <v xml:space="preserve"> Ankurr</v>
      </c>
      <c r="P27" t="e">
        <f>_xlfn.TEXTBEFORE(_xlfn.TEXTAFTER(haryanvi_song[[#This Row],[description]],CHAR(10)&amp;"Music :"),CHAR(10))</f>
        <v>#N/A</v>
      </c>
      <c r="Q27" t="e">
        <f>_xlfn.TEXTBEFORE(_xlfn.TEXTAFTER(haryanvi_song[[#This Row],[description]],CHAR(10)&amp;"Video:"),CHAR(10))</f>
        <v>#N/A</v>
      </c>
      <c r="R27" s="1" t="str">
        <f>HYPERLINK(_xlfn.TEXTBEFORE(_xlfn.TEXTAFTER(haryanvi_song[[#This Row],[description]],"YouTube Music:"),CHAR(10)))</f>
        <v xml:space="preserve"> https://music.youtube.com/watch?v=DdWdfAy6LcQ&amp;si=UzvGjJOvEhdFaqpV</v>
      </c>
      <c r="S27" s="1" t="str">
        <f>HYPERLINK(_xlfn.TEXTBEFORE(_xlfn.TEXTAFTER(haryanvi_song[[#This Row],[description]],"Spotify:"),CHAR(10)))</f>
        <v xml:space="preserve"> https://open.spotify.com/album/2fUUZnmhjs3HETF42r7VeO?si=XSYTZixhS-OXnzgcAbrtgQ</v>
      </c>
      <c r="T27" s="1" t="str">
        <f>HYPERLINK(_xlfn.TEXTBEFORE(_xlfn.TEXTAFTER(haryanvi_song[[#This Row],[description]],"Apple Music:"),CHAR(10)))</f>
        <v xml:space="preserve"> https://music.apple.com/us/album/bhole-bhandari/1756707610?i=1756708436</v>
      </c>
      <c r="U27" s="1" t="e">
        <f>HYPERLINK(_xlfn.TEXTBEFORE(_xlfn.TEXTAFTER(haryanvi_song[[#This Row],[description]],"JioSaavn:"),CHAR(10)))</f>
        <v>#N/A</v>
      </c>
      <c r="V27" s="1" t="e">
        <f>HYPERLINK(_xlfn.TEXTBEFORE(_xlfn.TEXTAFTER(haryanvi_song[[#This Row],[description]],"Instagram Reel:"),CHAR(10)))</f>
        <v>#N/A</v>
      </c>
    </row>
    <row r="28" spans="1:22" x14ac:dyDescent="0.3">
      <c r="A28" t="s">
        <v>7224</v>
      </c>
      <c r="B28" t="s">
        <v>7396</v>
      </c>
      <c r="C28" t="s">
        <v>7397</v>
      </c>
      <c r="D28" t="s">
        <v>7398</v>
      </c>
      <c r="E28" t="s">
        <v>7395</v>
      </c>
      <c r="F28" t="s">
        <v>16</v>
      </c>
      <c r="G28" t="s">
        <v>2259</v>
      </c>
      <c r="H28" t="s">
        <v>7399</v>
      </c>
      <c r="I28" t="s">
        <v>7400</v>
      </c>
      <c r="J28" t="s">
        <v>7401</v>
      </c>
      <c r="K28" t="str" cm="1">
        <f t="array" ref="K2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8" t="str">
        <f>_xlfn.TEXTBEFORE(haryanvi_song[[#This Row],[Title]],{":","(","-","#","|"})</f>
        <v xml:space="preserve">Gucci Aala Daman </v>
      </c>
      <c r="M28" t="str">
        <f>_xlfn.TEXTBEFORE(_xlfn.TEXTAFTER(haryanvi_song[[#This Row],[description]],{"Singer:","Artist:","Singer &amp; Lyrics:","Singer/Lyrics:","Singer","Singer :","Singer :-"}),CHAR(10))</f>
        <v xml:space="preserve"> Jassi Kirarkot Ft. Renuka Panwar</v>
      </c>
      <c r="N28" t="str" cm="1">
        <f t="array" ref="N2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Jassi Kirarkot</v>
      </c>
      <c r="O28" t="str">
        <f>_xlfn.TEXTBEFORE(_xlfn.TEXTAFTER(haryanvi_song[[#This Row],[description]],"Composer:"),CHAR(10))</f>
        <v xml:space="preserve"> Jassi Kirarkot</v>
      </c>
      <c r="P28" t="e">
        <f>_xlfn.TEXTBEFORE(_xlfn.TEXTAFTER(haryanvi_song[[#This Row],[description]],CHAR(10)&amp;"Music :"),CHAR(10))</f>
        <v>#N/A</v>
      </c>
      <c r="Q28" t="e">
        <f>_xlfn.TEXTBEFORE(_xlfn.TEXTAFTER(haryanvi_song[[#This Row],[description]],CHAR(10)&amp;"Video:"),CHAR(10))</f>
        <v>#N/A</v>
      </c>
      <c r="R28" s="1" t="e">
        <f>HYPERLINK(_xlfn.TEXTBEFORE(_xlfn.TEXTAFTER(haryanvi_song[[#This Row],[description]],"YouTube Music:"),CHAR(10)))</f>
        <v>#N/A</v>
      </c>
      <c r="S28" s="1" t="str">
        <f>HYPERLINK(_xlfn.TEXTBEFORE(_xlfn.TEXTAFTER(haryanvi_song[[#This Row],[description]],"Spotify:"),CHAR(10)))</f>
        <v xml:space="preserve"> https://open.spotify.com/track/6DQRPuZCbxK0NxuknbIhOc</v>
      </c>
      <c r="T28" s="1" t="str">
        <f>HYPERLINK(_xlfn.TEXTBEFORE(_xlfn.TEXTAFTER(haryanvi_song[[#This Row],[description]],"Apple Music:"),CHAR(10)))</f>
        <v xml:space="preserve"> https://music.apple.com/in/album/gucci-aala-daman/1749494067?i=1749494078</v>
      </c>
      <c r="U28" s="1" t="e">
        <f>HYPERLINK(_xlfn.TEXTBEFORE(_xlfn.TEXTAFTER(haryanvi_song[[#This Row],[description]],"JioSaavn:"),CHAR(10)))</f>
        <v>#N/A</v>
      </c>
      <c r="V28" s="1" t="e">
        <f>HYPERLINK(_xlfn.TEXTBEFORE(_xlfn.TEXTAFTER(haryanvi_song[[#This Row],[description]],"Instagram Reel:"),CHAR(10)))</f>
        <v>#N/A</v>
      </c>
    </row>
    <row r="29" spans="1:22" x14ac:dyDescent="0.3">
      <c r="A29" t="s">
        <v>7224</v>
      </c>
      <c r="B29" t="s">
        <v>7403</v>
      </c>
      <c r="C29" t="s">
        <v>7404</v>
      </c>
      <c r="D29" t="s">
        <v>7405</v>
      </c>
      <c r="E29" t="s">
        <v>7402</v>
      </c>
      <c r="F29" t="s">
        <v>16</v>
      </c>
      <c r="G29" t="s">
        <v>153</v>
      </c>
      <c r="H29" t="s">
        <v>7406</v>
      </c>
      <c r="I29" t="s">
        <v>7407</v>
      </c>
      <c r="J29" t="s">
        <v>7408</v>
      </c>
      <c r="K29" t="str" cm="1">
        <f t="array" ref="K2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29" t="str">
        <f>_xlfn.TEXTBEFORE(haryanvi_song[[#This Row],[Title]],{":","(","-","#","|"})</f>
        <v xml:space="preserve">Sunami </v>
      </c>
      <c r="M29" t="str">
        <f>_xlfn.TEXTBEFORE(_xlfn.TEXTAFTER(haryanvi_song[[#This Row],[description]],{"Singer:","Artist:","Singer &amp; Lyrics:","Singer/Lyrics:","Singer","Singer :","Singer :-"}),CHAR(10))</f>
        <v xml:space="preserve"> Hallu Mandiaala</v>
      </c>
      <c r="N29" t="str" cm="1">
        <f t="array" ref="N2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Filmy</v>
      </c>
      <c r="O29" t="str">
        <f>_xlfn.TEXTBEFORE(_xlfn.TEXTAFTER(haryanvi_song[[#This Row],[description]],"Composer:"),CHAR(10))</f>
        <v xml:space="preserve"> Hallu Mandiaala, Filmy</v>
      </c>
      <c r="P29" t="e">
        <f>_xlfn.TEXTBEFORE(_xlfn.TEXTAFTER(haryanvi_song[[#This Row],[description]],CHAR(10)&amp;"Music :"),CHAR(10))</f>
        <v>#N/A</v>
      </c>
      <c r="Q29" t="e">
        <f>_xlfn.TEXTBEFORE(_xlfn.TEXTAFTER(haryanvi_song[[#This Row],[description]],CHAR(10)&amp;"Video:"),CHAR(10))</f>
        <v>#N/A</v>
      </c>
      <c r="R29" s="1" t="e">
        <f>HYPERLINK(_xlfn.TEXTBEFORE(_xlfn.TEXTAFTER(haryanvi_song[[#This Row],[description]],"YouTube Music:"),CHAR(10)))</f>
        <v>#N/A</v>
      </c>
      <c r="S29" s="1" t="str">
        <f>HYPERLINK(_xlfn.TEXTBEFORE(_xlfn.TEXTAFTER(haryanvi_song[[#This Row],[description]],"Spotify:"),CHAR(10)))</f>
        <v xml:space="preserve"> https://open.spotify.com/track/6NmAbFIg0PlQSrxcWz1sON</v>
      </c>
      <c r="T29" s="1" t="str">
        <f>HYPERLINK(_xlfn.TEXTBEFORE(_xlfn.TEXTAFTER(haryanvi_song[[#This Row],[description]],"Apple Music:"),CHAR(10)))</f>
        <v xml:space="preserve"> https://music.apple.com/in/album/sunami/1747160000?i=1747160001</v>
      </c>
      <c r="U29" s="1" t="e">
        <f>HYPERLINK(_xlfn.TEXTBEFORE(_xlfn.TEXTAFTER(haryanvi_song[[#This Row],[description]],"JioSaavn:"),CHAR(10)))</f>
        <v>#N/A</v>
      </c>
      <c r="V29" s="1" t="e">
        <f>HYPERLINK(_xlfn.TEXTBEFORE(_xlfn.TEXTAFTER(haryanvi_song[[#This Row],[description]],"Instagram Reel:"),CHAR(10)))</f>
        <v>#N/A</v>
      </c>
    </row>
    <row r="30" spans="1:22" x14ac:dyDescent="0.3">
      <c r="A30" t="s">
        <v>7224</v>
      </c>
      <c r="B30" t="s">
        <v>7410</v>
      </c>
      <c r="C30" t="s">
        <v>7411</v>
      </c>
      <c r="D30" t="s">
        <v>7412</v>
      </c>
      <c r="E30" t="s">
        <v>7409</v>
      </c>
      <c r="F30" t="s">
        <v>16</v>
      </c>
      <c r="G30" t="s">
        <v>2900</v>
      </c>
      <c r="H30" t="s">
        <v>7413</v>
      </c>
      <c r="I30" t="s">
        <v>7414</v>
      </c>
      <c r="J30" t="s">
        <v>6422</v>
      </c>
      <c r="K30" t="str" cm="1">
        <f t="array" ref="K3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30" t="str">
        <f>_xlfn.TEXTBEFORE(haryanvi_song[[#This Row],[Title]],{":","(","-","#","|"})</f>
        <v xml:space="preserve">Propose </v>
      </c>
      <c r="M30" t="str">
        <f>_xlfn.TEXTBEFORE(_xlfn.TEXTAFTER(haryanvi_song[[#This Row],[description]],{"Singer:","Artist:","Singer &amp; Lyrics:","Singer/Lyrics:","Singer","Singer :","Singer :-"}),CHAR(10))</f>
        <v xml:space="preserve"> Sourabh Shukla Ft. Nonu Rana</v>
      </c>
      <c r="N30" t="str" cm="1">
        <f t="array" ref="N3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Khan Sambhli Aala</v>
      </c>
      <c r="O30" t="str">
        <f>_xlfn.TEXTBEFORE(_xlfn.TEXTAFTER(haryanvi_song[[#This Row],[description]],"Composer:"),CHAR(10))</f>
        <v xml:space="preserve"> Khan Sambhli Aala</v>
      </c>
      <c r="P30" t="e">
        <f>_xlfn.TEXTBEFORE(_xlfn.TEXTAFTER(haryanvi_song[[#This Row],[description]],CHAR(10)&amp;"Music :"),CHAR(10))</f>
        <v>#N/A</v>
      </c>
      <c r="Q30" t="e">
        <f>_xlfn.TEXTBEFORE(_xlfn.TEXTAFTER(haryanvi_song[[#This Row],[description]],CHAR(10)&amp;"Video:"),CHAR(10))</f>
        <v>#N/A</v>
      </c>
      <c r="R30" s="1" t="e">
        <f>HYPERLINK(_xlfn.TEXTBEFORE(_xlfn.TEXTAFTER(haryanvi_song[[#This Row],[description]],"YouTube Music:"),CHAR(10)))</f>
        <v>#N/A</v>
      </c>
      <c r="S30" s="1" t="str">
        <f>HYPERLINK(_xlfn.TEXTBEFORE(_xlfn.TEXTAFTER(haryanvi_song[[#This Row],[description]],"Spotify:"),CHAR(10)))</f>
        <v xml:space="preserve"> https://open.spotify.com/track/29DU7iHklqRD7FhvKXJlx7</v>
      </c>
      <c r="T30" s="1" t="str">
        <f>HYPERLINK(_xlfn.TEXTBEFORE(_xlfn.TEXTAFTER(haryanvi_song[[#This Row],[description]],"Apple Music:"),CHAR(10)))</f>
        <v xml:space="preserve"> https://music.apple.com/in/album/propose-feat-nonu-rana/1737013626?i=1737013629</v>
      </c>
      <c r="U30" s="1" t="e">
        <f>HYPERLINK(_xlfn.TEXTBEFORE(_xlfn.TEXTAFTER(haryanvi_song[[#This Row],[description]],"JioSaavn:"),CHAR(10)))</f>
        <v>#N/A</v>
      </c>
      <c r="V30" s="1" t="e">
        <f>HYPERLINK(_xlfn.TEXTBEFORE(_xlfn.TEXTAFTER(haryanvi_song[[#This Row],[description]],"Instagram Reel:"),CHAR(10)))</f>
        <v>#N/A</v>
      </c>
    </row>
    <row r="31" spans="1:22" x14ac:dyDescent="0.3">
      <c r="A31" t="s">
        <v>7224</v>
      </c>
      <c r="B31" t="s">
        <v>7416</v>
      </c>
      <c r="C31" t="s">
        <v>7417</v>
      </c>
      <c r="D31" t="s">
        <v>7418</v>
      </c>
      <c r="E31" t="s">
        <v>7415</v>
      </c>
      <c r="F31" t="s">
        <v>16</v>
      </c>
      <c r="G31" t="s">
        <v>1204</v>
      </c>
      <c r="H31" t="s">
        <v>7419</v>
      </c>
      <c r="I31" t="s">
        <v>7420</v>
      </c>
      <c r="J31" t="s">
        <v>6695</v>
      </c>
      <c r="K31" t="str" cm="1">
        <f t="array" ref="K3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31" t="str">
        <f>_xlfn.TEXTBEFORE(haryanvi_song[[#This Row],[Title]],{":","(","-","#","|"})</f>
        <v xml:space="preserve">Naughty Saiyaan </v>
      </c>
      <c r="M31" t="str">
        <f>_xlfn.TEXTBEFORE(_xlfn.TEXTAFTER(haryanvi_song[[#This Row],[description]],{"Singer:","Artist:","Singer &amp; Lyrics:","Singer/Lyrics:","Singer","Singer :","Singer :-"}),CHAR(10))</f>
        <v xml:space="preserve"> Muskan Thakur Ft. VKing</v>
      </c>
      <c r="N31" t="str" cm="1">
        <f t="array" ref="N3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VKing</v>
      </c>
      <c r="O31" t="str">
        <f>_xlfn.TEXTBEFORE(_xlfn.TEXTAFTER(haryanvi_song[[#This Row],[description]],"Composer:"),CHAR(10))</f>
        <v xml:space="preserve"> VKing</v>
      </c>
      <c r="P31" t="e">
        <f>_xlfn.TEXTBEFORE(_xlfn.TEXTAFTER(haryanvi_song[[#This Row],[description]],CHAR(10)&amp;"Music :"),CHAR(10))</f>
        <v>#N/A</v>
      </c>
      <c r="Q31" t="e">
        <f>_xlfn.TEXTBEFORE(_xlfn.TEXTAFTER(haryanvi_song[[#This Row],[description]],CHAR(10)&amp;"Video:"),CHAR(10))</f>
        <v>#N/A</v>
      </c>
      <c r="R31" s="1" t="e">
        <f>HYPERLINK(_xlfn.TEXTBEFORE(_xlfn.TEXTAFTER(haryanvi_song[[#This Row],[description]],"YouTube Music:"),CHAR(10)))</f>
        <v>#N/A</v>
      </c>
      <c r="S31" s="1" t="str">
        <f>HYPERLINK(_xlfn.TEXTBEFORE(_xlfn.TEXTAFTER(haryanvi_song[[#This Row],[description]],"Spotify:"),CHAR(10)))</f>
        <v xml:space="preserve"> https://open.spotify.com/track/7ar4zvfagaKiw3gMLY2v3p</v>
      </c>
      <c r="T31" s="1" t="str">
        <f>HYPERLINK(_xlfn.TEXTBEFORE(_xlfn.TEXTAFTER(haryanvi_song[[#This Row],[description]],"Apple Music:"),CHAR(10)))</f>
        <v xml:space="preserve"> https://music.apple.com/us/album/naughty-saiyaan/1730725901?i=1730725902</v>
      </c>
      <c r="U31" s="1" t="e">
        <f>HYPERLINK(_xlfn.TEXTBEFORE(_xlfn.TEXTAFTER(haryanvi_song[[#This Row],[description]],"JioSaavn:"),CHAR(10)))</f>
        <v>#N/A</v>
      </c>
      <c r="V31" s="1" t="e">
        <f>HYPERLINK(_xlfn.TEXTBEFORE(_xlfn.TEXTAFTER(haryanvi_song[[#This Row],[description]],"Instagram Reel:"),CHAR(10)))</f>
        <v>#N/A</v>
      </c>
    </row>
    <row r="32" spans="1:22" x14ac:dyDescent="0.3">
      <c r="A32" t="s">
        <v>7224</v>
      </c>
      <c r="B32" t="s">
        <v>7422</v>
      </c>
      <c r="C32" t="s">
        <v>7423</v>
      </c>
      <c r="D32" t="s">
        <v>7424</v>
      </c>
      <c r="E32" t="s">
        <v>7421</v>
      </c>
      <c r="F32" t="s">
        <v>16</v>
      </c>
      <c r="G32" t="s">
        <v>113</v>
      </c>
      <c r="H32" t="s">
        <v>7425</v>
      </c>
      <c r="I32" t="s">
        <v>7426</v>
      </c>
      <c r="J32" t="s">
        <v>6496</v>
      </c>
      <c r="K32" t="str" cm="1">
        <f t="array" ref="K3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32" t="str">
        <f>_xlfn.TEXTBEFORE(haryanvi_song[[#This Row],[Title]],{":","(","-","#","|"})</f>
        <v xml:space="preserve">Bhaang Peke </v>
      </c>
      <c r="M32" t="str">
        <f>_xlfn.TEXTBEFORE(_xlfn.TEXTAFTER(haryanvi_song[[#This Row],[description]],{"Singer:","Artist:","Singer &amp; Lyrics:","Singer/Lyrics:","Singer","Singer :","Singer :-"}),CHAR(10))</f>
        <v xml:space="preserve"> DCTR &amp; Ron Devil</v>
      </c>
      <c r="N32" t="str" cm="1">
        <f t="array" ref="N3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32" t="e">
        <f>_xlfn.TEXTBEFORE(_xlfn.TEXTAFTER(haryanvi_song[[#This Row],[description]],"Composer:"),CHAR(10))</f>
        <v>#N/A</v>
      </c>
      <c r="P32" t="e">
        <f>_xlfn.TEXTBEFORE(_xlfn.TEXTAFTER(haryanvi_song[[#This Row],[description]],CHAR(10)&amp;"Music :"),CHAR(10))</f>
        <v>#N/A</v>
      </c>
      <c r="Q32" t="e">
        <f>_xlfn.TEXTBEFORE(_xlfn.TEXTAFTER(haryanvi_song[[#This Row],[description]],CHAR(10)&amp;"Video:"),CHAR(10))</f>
        <v>#N/A</v>
      </c>
      <c r="R32" s="1" t="e">
        <f>HYPERLINK(_xlfn.TEXTBEFORE(_xlfn.TEXTAFTER(haryanvi_song[[#This Row],[description]],"YouTube Music:"),CHAR(10)))</f>
        <v>#N/A</v>
      </c>
      <c r="S32" s="1" t="str">
        <f>HYPERLINK(_xlfn.TEXTBEFORE(_xlfn.TEXTAFTER(haryanvi_song[[#This Row],[description]],"Spotify:"),CHAR(10)))</f>
        <v xml:space="preserve"> https://open.spotify.com/track/6UnPDM1p0WY0kUpzDNLd77</v>
      </c>
      <c r="T32" s="1" t="str">
        <f>HYPERLINK(_xlfn.TEXTBEFORE(_xlfn.TEXTAFTER(haryanvi_song[[#This Row],[description]],"Apple Music:"),CHAR(10)))</f>
        <v xml:space="preserve"> https://music.apple.com/us/album/bhaang-peke-feat-ron-devil-single/1735146233</v>
      </c>
      <c r="U32" s="1" t="e">
        <f>HYPERLINK(_xlfn.TEXTBEFORE(_xlfn.TEXTAFTER(haryanvi_song[[#This Row],[description]],"JioSaavn:"),CHAR(10)))</f>
        <v>#N/A</v>
      </c>
      <c r="V32" s="1" t="e">
        <f>HYPERLINK(_xlfn.TEXTBEFORE(_xlfn.TEXTAFTER(haryanvi_song[[#This Row],[description]],"Instagram Reel:"),CHAR(10)))</f>
        <v>#N/A</v>
      </c>
    </row>
    <row r="33" spans="1:22" x14ac:dyDescent="0.3">
      <c r="A33" t="s">
        <v>7224</v>
      </c>
      <c r="B33" t="s">
        <v>7428</v>
      </c>
      <c r="C33" t="s">
        <v>7429</v>
      </c>
      <c r="D33" t="s">
        <v>7430</v>
      </c>
      <c r="E33" t="s">
        <v>7427</v>
      </c>
      <c r="F33" t="s">
        <v>16</v>
      </c>
      <c r="G33" t="s">
        <v>461</v>
      </c>
      <c r="H33" t="s">
        <v>7431</v>
      </c>
      <c r="I33" t="s">
        <v>3385</v>
      </c>
      <c r="J33" t="s">
        <v>6203</v>
      </c>
      <c r="K33" t="str" cm="1">
        <f t="array" ref="K3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3" t="str">
        <f>_xlfn.TEXTBEFORE(haryanvi_song[[#This Row],[Title]],{":","(","-","#","|"})</f>
        <v xml:space="preserve">Favourite By Hallu Mandiaala </v>
      </c>
      <c r="M33" t="str">
        <f>_xlfn.TEXTBEFORE(_xlfn.TEXTAFTER(haryanvi_song[[#This Row],[description]],{"Singer:","Artist:","Singer &amp; Lyrics:","Singer/Lyrics:","Singer","Singer :","Singer :-"}),CHAR(10))</f>
        <v xml:space="preserve"> Hallu Mandiaala</v>
      </c>
      <c r="N33" t="str" cm="1">
        <f t="array" ref="N3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Filmy</v>
      </c>
      <c r="O33" t="str">
        <f>_xlfn.TEXTBEFORE(_xlfn.TEXTAFTER(haryanvi_song[[#This Row],[description]],"Composer:"),CHAR(10))</f>
        <v xml:space="preserve"> Hallu Mandiaala</v>
      </c>
      <c r="P33" t="e">
        <f>_xlfn.TEXTBEFORE(_xlfn.TEXTAFTER(haryanvi_song[[#This Row],[description]],CHAR(10)&amp;"Music :"),CHAR(10))</f>
        <v>#N/A</v>
      </c>
      <c r="Q33" t="e">
        <f>_xlfn.TEXTBEFORE(_xlfn.TEXTAFTER(haryanvi_song[[#This Row],[description]],CHAR(10)&amp;"Video:"),CHAR(10))</f>
        <v>#N/A</v>
      </c>
      <c r="R33" s="1" t="e">
        <f>HYPERLINK(_xlfn.TEXTBEFORE(_xlfn.TEXTAFTER(haryanvi_song[[#This Row],[description]],"YouTube Music:"),CHAR(10)))</f>
        <v>#N/A</v>
      </c>
      <c r="S33" s="1" t="str">
        <f>HYPERLINK(_xlfn.TEXTBEFORE(_xlfn.TEXTAFTER(haryanvi_song[[#This Row],[description]],"Spotify:"),CHAR(10)))</f>
        <v xml:space="preserve"> https://open.spotify.com/album/6wvma1QnTbCYF0Jcm9rJe6</v>
      </c>
      <c r="T33" s="1" t="str">
        <f>HYPERLINK(_xlfn.TEXTBEFORE(_xlfn.TEXTAFTER(haryanvi_song[[#This Row],[description]],"Apple Music:"),CHAR(10)))</f>
        <v xml:space="preserve"> https://music.apple.com/in/album/bawla-boi-ep/1731388068</v>
      </c>
      <c r="U33" s="1" t="str">
        <f>HYPERLINK(_xlfn.TEXTBEFORE(_xlfn.TEXTAFTER(haryanvi_song[[#This Row],[description]],"JioSaavn:"),CHAR(10)))</f>
        <v xml:space="preserve"> https://www.jiosaavn.com/album/bawla-boi/ypKPsx83Brg_</v>
      </c>
      <c r="V33" s="1" t="e">
        <f>HYPERLINK(_xlfn.TEXTBEFORE(_xlfn.TEXTAFTER(haryanvi_song[[#This Row],[description]],"Instagram Reel:"),CHAR(10)))</f>
        <v>#N/A</v>
      </c>
    </row>
    <row r="34" spans="1:22" x14ac:dyDescent="0.3">
      <c r="A34" t="s">
        <v>7224</v>
      </c>
      <c r="B34" t="s">
        <v>7433</v>
      </c>
      <c r="C34" t="s">
        <v>7434</v>
      </c>
      <c r="D34" t="s">
        <v>7435</v>
      </c>
      <c r="E34" t="s">
        <v>7432</v>
      </c>
      <c r="F34" t="s">
        <v>16</v>
      </c>
      <c r="G34" t="s">
        <v>818</v>
      </c>
      <c r="H34" t="s">
        <v>7436</v>
      </c>
      <c r="I34" t="s">
        <v>7437</v>
      </c>
      <c r="J34" t="s">
        <v>1739</v>
      </c>
      <c r="K34" t="str" cm="1">
        <f t="array" ref="K3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4" t="str">
        <f>_xlfn.TEXTBEFORE(haryanvi_song[[#This Row],[Title]],{":","(","-","#","|"})</f>
        <v xml:space="preserve">Titli By Halu Mandiaala </v>
      </c>
      <c r="M34" t="str">
        <f>_xlfn.TEXTBEFORE(_xlfn.TEXTAFTER(haryanvi_song[[#This Row],[description]],{"Singer:","Artist:","Singer &amp; Lyrics:","Singer/Lyrics:","Singer","Singer :","Singer :-"}),CHAR(10))</f>
        <v xml:space="preserve"> Hallu Mandiaala</v>
      </c>
      <c r="N34" t="str" cm="1">
        <f t="array" ref="N3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Filmy</v>
      </c>
      <c r="O34" t="str">
        <f>_xlfn.TEXTBEFORE(_xlfn.TEXTAFTER(haryanvi_song[[#This Row],[description]],"Composer:"),CHAR(10))</f>
        <v xml:space="preserve"> Hallu Mandiaala</v>
      </c>
      <c r="P34" t="e">
        <f>_xlfn.TEXTBEFORE(_xlfn.TEXTAFTER(haryanvi_song[[#This Row],[description]],CHAR(10)&amp;"Music :"),CHAR(10))</f>
        <v>#N/A</v>
      </c>
      <c r="Q34" t="e">
        <f>_xlfn.TEXTBEFORE(_xlfn.TEXTAFTER(haryanvi_song[[#This Row],[description]],CHAR(10)&amp;"Video:"),CHAR(10))</f>
        <v>#N/A</v>
      </c>
      <c r="R34" s="1" t="e">
        <f>HYPERLINK(_xlfn.TEXTBEFORE(_xlfn.TEXTAFTER(haryanvi_song[[#This Row],[description]],"YouTube Music:"),CHAR(10)))</f>
        <v>#N/A</v>
      </c>
      <c r="S34" s="1" t="str">
        <f>HYPERLINK(_xlfn.TEXTBEFORE(_xlfn.TEXTAFTER(haryanvi_song[[#This Row],[description]],"Spotify:"),CHAR(10)))</f>
        <v xml:space="preserve"> https://open.spotify.com/album/6wvma1QnTbCYF0Jcm9rJe6</v>
      </c>
      <c r="T34" s="1" t="str">
        <f>HYPERLINK(_xlfn.TEXTBEFORE(_xlfn.TEXTAFTER(haryanvi_song[[#This Row],[description]],"Apple Music:"),CHAR(10)))</f>
        <v xml:space="preserve"> https://music.apple.com/in/album/bawla-boi-ep/1731388068</v>
      </c>
      <c r="U34" s="1" t="str">
        <f>HYPERLINK(_xlfn.TEXTBEFORE(_xlfn.TEXTAFTER(haryanvi_song[[#This Row],[description]],"JioSaavn:"),CHAR(10)))</f>
        <v xml:space="preserve"> https://www.jiosaavn.com/album/bawla-boi/ypKPsx83Brg_</v>
      </c>
      <c r="V34" s="1" t="e">
        <f>HYPERLINK(_xlfn.TEXTBEFORE(_xlfn.TEXTAFTER(haryanvi_song[[#This Row],[description]],"Instagram Reel:"),CHAR(10)))</f>
        <v>#N/A</v>
      </c>
    </row>
    <row r="35" spans="1:22" x14ac:dyDescent="0.3">
      <c r="A35" t="s">
        <v>7224</v>
      </c>
      <c r="B35" t="s">
        <v>7439</v>
      </c>
      <c r="C35" t="s">
        <v>7440</v>
      </c>
      <c r="D35" t="s">
        <v>7441</v>
      </c>
      <c r="E35" t="s">
        <v>7438</v>
      </c>
      <c r="F35" t="s">
        <v>16</v>
      </c>
      <c r="G35" t="s">
        <v>2111</v>
      </c>
      <c r="H35" t="s">
        <v>7442</v>
      </c>
      <c r="I35" t="s">
        <v>5156</v>
      </c>
      <c r="J35" t="s">
        <v>671</v>
      </c>
      <c r="K35" t="str" cm="1">
        <f t="array" ref="K3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5" t="str">
        <f>_xlfn.TEXTBEFORE(haryanvi_song[[#This Row],[Title]],{":","(","-","#","|"})</f>
        <v xml:space="preserve">We Comin By Hallu Mandiaala </v>
      </c>
      <c r="M35" t="str">
        <f>_xlfn.TEXTBEFORE(_xlfn.TEXTAFTER(haryanvi_song[[#This Row],[description]],{"Singer:","Artist:","Singer &amp; Lyrics:","Singer/Lyrics:","Singer","Singer :","Singer :-"}),CHAR(10))</f>
        <v xml:space="preserve"> Hallu Mandiaala</v>
      </c>
      <c r="N35" t="str" cm="1">
        <f t="array" ref="N3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Filmy</v>
      </c>
      <c r="O35" t="str">
        <f>_xlfn.TEXTBEFORE(_xlfn.TEXTAFTER(haryanvi_song[[#This Row],[description]],"Composer:"),CHAR(10))</f>
        <v xml:space="preserve"> Hallu Mandiaala</v>
      </c>
      <c r="P35" t="e">
        <f>_xlfn.TEXTBEFORE(_xlfn.TEXTAFTER(haryanvi_song[[#This Row],[description]],CHAR(10)&amp;"Music :"),CHAR(10))</f>
        <v>#N/A</v>
      </c>
      <c r="Q35" t="e">
        <f>_xlfn.TEXTBEFORE(_xlfn.TEXTAFTER(haryanvi_song[[#This Row],[description]],CHAR(10)&amp;"Video:"),CHAR(10))</f>
        <v>#N/A</v>
      </c>
      <c r="R35" s="1" t="e">
        <f>HYPERLINK(_xlfn.TEXTBEFORE(_xlfn.TEXTAFTER(haryanvi_song[[#This Row],[description]],"YouTube Music:"),CHAR(10)))</f>
        <v>#N/A</v>
      </c>
      <c r="S35" s="1" t="str">
        <f>HYPERLINK(_xlfn.TEXTBEFORE(_xlfn.TEXTAFTER(haryanvi_song[[#This Row],[description]],"Spotify:"),CHAR(10)))</f>
        <v xml:space="preserve"> https://open.spotify.com/album/6wvma1QnTbCYF0Jcm9rJe6</v>
      </c>
      <c r="T35" s="1" t="str">
        <f>HYPERLINK(_xlfn.TEXTBEFORE(_xlfn.TEXTAFTER(haryanvi_song[[#This Row],[description]],"Apple Music:"),CHAR(10)))</f>
        <v xml:space="preserve"> https://music.apple.com/in/album/bawla-boi-ep/1731388068</v>
      </c>
      <c r="U35" s="1" t="str">
        <f>HYPERLINK(_xlfn.TEXTBEFORE(_xlfn.TEXTAFTER(haryanvi_song[[#This Row],[description]],"JioSaavn:"),CHAR(10)))</f>
        <v xml:space="preserve"> https://www.jiosaavn.com/album/bawla-boi/ypKPsx83Brg_</v>
      </c>
      <c r="V35" s="1" t="e">
        <f>HYPERLINK(_xlfn.TEXTBEFORE(_xlfn.TEXTAFTER(haryanvi_song[[#This Row],[description]],"Instagram Reel:"),CHAR(10)))</f>
        <v>#N/A</v>
      </c>
    </row>
    <row r="36" spans="1:22" x14ac:dyDescent="0.3">
      <c r="A36" t="s">
        <v>7224</v>
      </c>
      <c r="B36" t="s">
        <v>7444</v>
      </c>
      <c r="C36" t="s">
        <v>7445</v>
      </c>
      <c r="D36" t="s">
        <v>7446</v>
      </c>
      <c r="E36" t="s">
        <v>7443</v>
      </c>
      <c r="F36" t="s">
        <v>16</v>
      </c>
      <c r="G36" t="s">
        <v>7447</v>
      </c>
      <c r="H36" t="s">
        <v>7448</v>
      </c>
      <c r="I36" t="s">
        <v>7449</v>
      </c>
      <c r="J36" t="s">
        <v>6734</v>
      </c>
      <c r="K36" t="str" cm="1">
        <f t="array" ref="K3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6" t="str">
        <f>_xlfn.TEXTBEFORE(haryanvi_song[[#This Row],[Title]],{":","(","-","#","|"})</f>
        <v xml:space="preserve">Bawla Boi </v>
      </c>
      <c r="M36" t="str">
        <f>_xlfn.TEXTBEFORE(_xlfn.TEXTAFTER(haryanvi_song[[#This Row],[description]],{"Singer:","Artist:","Singer &amp; Lyrics:","Singer/Lyrics:","Singer","Singer :","Singer :-"}),CHAR(10))</f>
        <v xml:space="preserve"> Hallu Mandiaala</v>
      </c>
      <c r="N36" t="str" cm="1">
        <f t="array" ref="N3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Filmy</v>
      </c>
      <c r="O36" t="str">
        <f>_xlfn.TEXTBEFORE(_xlfn.TEXTAFTER(haryanvi_song[[#This Row],[description]],"Composer:"),CHAR(10))</f>
        <v xml:space="preserve"> Hallu Mandiaala</v>
      </c>
      <c r="P36" t="e">
        <f>_xlfn.TEXTBEFORE(_xlfn.TEXTAFTER(haryanvi_song[[#This Row],[description]],CHAR(10)&amp;"Music :"),CHAR(10))</f>
        <v>#N/A</v>
      </c>
      <c r="Q36" t="e">
        <f>_xlfn.TEXTBEFORE(_xlfn.TEXTAFTER(haryanvi_song[[#This Row],[description]],CHAR(10)&amp;"Video:"),CHAR(10))</f>
        <v>#N/A</v>
      </c>
      <c r="R36" s="1" t="e">
        <f>HYPERLINK(_xlfn.TEXTBEFORE(_xlfn.TEXTAFTER(haryanvi_song[[#This Row],[description]],"YouTube Music:"),CHAR(10)))</f>
        <v>#N/A</v>
      </c>
      <c r="S36" s="1" t="str">
        <f>HYPERLINK(_xlfn.TEXTBEFORE(_xlfn.TEXTAFTER(haryanvi_song[[#This Row],[description]],"Spotify:"),CHAR(10)))</f>
        <v xml:space="preserve"> https://open.spotify.com/album/6wvma1QnTbCYF0Jcm9rJe6</v>
      </c>
      <c r="T36" s="1" t="str">
        <f>HYPERLINK(_xlfn.TEXTBEFORE(_xlfn.TEXTAFTER(haryanvi_song[[#This Row],[description]],"Apple Music:"),CHAR(10)))</f>
        <v xml:space="preserve"> https://music.apple.com/in/album/bawla-boi-ep/1731388068</v>
      </c>
      <c r="U36" s="1" t="str">
        <f>HYPERLINK(_xlfn.TEXTBEFORE(_xlfn.TEXTAFTER(haryanvi_song[[#This Row],[description]],"JioSaavn:"),CHAR(10)))</f>
        <v xml:space="preserve"> https://www.jiosaavn.com/album/bawla-boi/ypKPsx83Brg_</v>
      </c>
      <c r="V36" s="1" t="e">
        <f>HYPERLINK(_xlfn.TEXTBEFORE(_xlfn.TEXTAFTER(haryanvi_song[[#This Row],[description]],"Instagram Reel:"),CHAR(10)))</f>
        <v>#N/A</v>
      </c>
    </row>
    <row r="37" spans="1:22" x14ac:dyDescent="0.3">
      <c r="A37" t="s">
        <v>7224</v>
      </c>
      <c r="B37" t="s">
        <v>7451</v>
      </c>
      <c r="C37" t="s">
        <v>7452</v>
      </c>
      <c r="D37" t="s">
        <v>7453</v>
      </c>
      <c r="E37" t="s">
        <v>7450</v>
      </c>
      <c r="F37" t="s">
        <v>16</v>
      </c>
      <c r="G37" t="s">
        <v>2686</v>
      </c>
      <c r="H37" t="s">
        <v>7454</v>
      </c>
      <c r="I37" t="s">
        <v>7455</v>
      </c>
      <c r="J37" t="s">
        <v>1330</v>
      </c>
      <c r="K37" t="str" cm="1">
        <f t="array" ref="K3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7" t="str">
        <f>_xlfn.TEXTBEFORE(haryanvi_song[[#This Row],[Title]],{":","(","-","#","|"})</f>
        <v xml:space="preserve">Gede </v>
      </c>
      <c r="M37" t="str">
        <f>_xlfn.TEXTBEFORE(_xlfn.TEXTAFTER(haryanvi_song[[#This Row],[description]],{"Singer:","Artist:","Singer &amp; Lyrics:","Singer/Lyrics:","Singer","Singer :","Singer :-"}),CHAR(10))</f>
        <v xml:space="preserve"> Hallu Mandiaala, Komal Chaudhary</v>
      </c>
      <c r="N37" t="str" cm="1">
        <f t="array" ref="N3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37" t="str">
        <f>_xlfn.TEXTBEFORE(_xlfn.TEXTAFTER(haryanvi_song[[#This Row],[description]],"Composer:"),CHAR(10))</f>
        <v xml:space="preserve"> Hallu Mandiaala </v>
      </c>
      <c r="P37" t="e">
        <f>_xlfn.TEXTBEFORE(_xlfn.TEXTAFTER(haryanvi_song[[#This Row],[description]],CHAR(10)&amp;"Music :"),CHAR(10))</f>
        <v>#N/A</v>
      </c>
      <c r="Q37" t="e">
        <f>_xlfn.TEXTBEFORE(_xlfn.TEXTAFTER(haryanvi_song[[#This Row],[description]],CHAR(10)&amp;"Video:"),CHAR(10))</f>
        <v>#N/A</v>
      </c>
      <c r="R37" s="1" t="e">
        <f>HYPERLINK(_xlfn.TEXTBEFORE(_xlfn.TEXTAFTER(haryanvi_song[[#This Row],[description]],"YouTube Music:"),CHAR(10)))</f>
        <v>#N/A</v>
      </c>
      <c r="S37" s="1" t="str">
        <f>HYPERLINK(_xlfn.TEXTBEFORE(_xlfn.TEXTAFTER(haryanvi_song[[#This Row],[description]],"Spotify:"),CHAR(10)))</f>
        <v xml:space="preserve"> https://open.spotify.com/track/0ThkdGkHReqx1xsq022aK4</v>
      </c>
      <c r="T37" s="1" t="str">
        <f>HYPERLINK(_xlfn.TEXTBEFORE(_xlfn.TEXTAFTER(haryanvi_song[[#This Row],[description]],"Apple Music:"),CHAR(10)))</f>
        <v xml:space="preserve"> https://music.apple.com/us/album/gede/1731388068?i=1731388069</v>
      </c>
      <c r="U37" s="1" t="str">
        <f>HYPERLINK(_xlfn.TEXTBEFORE(_xlfn.TEXTAFTER(haryanvi_song[[#This Row],[description]],"JioSaavn:"),CHAR(10)))</f>
        <v xml:space="preserve"> https://www.jiosaavn.com/song/gede/XQ89YiNfWkI</v>
      </c>
      <c r="V37" s="1" t="e">
        <f>HYPERLINK(_xlfn.TEXTBEFORE(_xlfn.TEXTAFTER(haryanvi_song[[#This Row],[description]],"Instagram Reel:"),CHAR(10)))</f>
        <v>#N/A</v>
      </c>
    </row>
    <row r="38" spans="1:22" x14ac:dyDescent="0.3">
      <c r="A38" t="s">
        <v>7224</v>
      </c>
      <c r="B38" t="s">
        <v>7457</v>
      </c>
      <c r="C38" t="s">
        <v>7458</v>
      </c>
      <c r="D38" t="s">
        <v>7459</v>
      </c>
      <c r="E38" t="s">
        <v>7456</v>
      </c>
      <c r="F38" t="s">
        <v>16</v>
      </c>
      <c r="G38" t="s">
        <v>900</v>
      </c>
      <c r="H38" t="s">
        <v>7460</v>
      </c>
      <c r="I38" t="s">
        <v>7461</v>
      </c>
      <c r="J38" t="s">
        <v>4367</v>
      </c>
      <c r="K38" t="str" cm="1">
        <f t="array" ref="K3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38" t="str">
        <f>_xlfn.TEXTBEFORE(haryanvi_song[[#This Row],[Title]],{":","(","-","#","|"})</f>
        <v xml:space="preserve">Fraud Balam </v>
      </c>
      <c r="M38" t="str">
        <f>_xlfn.TEXTBEFORE(_xlfn.TEXTAFTER(haryanvi_song[[#This Row],[description]],{"Singer:","Artist:","Singer &amp; Lyrics:","Singer/Lyrics:","Singer","Singer :","Singer :-"}),CHAR(10))</f>
        <v xml:space="preserve"> Ravi Rajput, Naresh Sarsana</v>
      </c>
      <c r="N38" t="str" cm="1">
        <f t="array" ref="N3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38" t="str">
        <f>_xlfn.TEXTBEFORE(_xlfn.TEXTAFTER(haryanvi_song[[#This Row],[description]],"Composer:"),CHAR(10))</f>
        <v xml:space="preserve"> Naresh Sarsana</v>
      </c>
      <c r="P38" t="e">
        <f>_xlfn.TEXTBEFORE(_xlfn.TEXTAFTER(haryanvi_song[[#This Row],[description]],CHAR(10)&amp;"Music :"),CHAR(10))</f>
        <v>#N/A</v>
      </c>
      <c r="Q38" t="e">
        <f>_xlfn.TEXTBEFORE(_xlfn.TEXTAFTER(haryanvi_song[[#This Row],[description]],CHAR(10)&amp;"Video:"),CHAR(10))</f>
        <v>#N/A</v>
      </c>
      <c r="R38" s="1" t="e">
        <f>HYPERLINK(_xlfn.TEXTBEFORE(_xlfn.TEXTAFTER(haryanvi_song[[#This Row],[description]],"YouTube Music:"),CHAR(10)))</f>
        <v>#N/A</v>
      </c>
      <c r="S38" s="1" t="str">
        <f>HYPERLINK(_xlfn.TEXTBEFORE(_xlfn.TEXTAFTER(haryanvi_song[[#This Row],[description]],"Spotify:"),CHAR(10)))</f>
        <v xml:space="preserve"> https://open.spotify.com/track/2pw2SfuNmTP1lV4ZXMICdF</v>
      </c>
      <c r="T38" s="1" t="str">
        <f>HYPERLINK(_xlfn.TEXTBEFORE(_xlfn.TEXTAFTER(haryanvi_song[[#This Row],[description]],"Apple Music:"),CHAR(10)))</f>
        <v xml:space="preserve"> https://music.apple.com/us/album/fraud-balma/1728759183?i=1728759184</v>
      </c>
      <c r="U38" s="1" t="e">
        <f>HYPERLINK(_xlfn.TEXTBEFORE(_xlfn.TEXTAFTER(haryanvi_song[[#This Row],[description]],"JioSaavn:"),CHAR(10)))</f>
        <v>#N/A</v>
      </c>
      <c r="V38" s="1" t="e">
        <f>HYPERLINK(_xlfn.TEXTBEFORE(_xlfn.TEXTAFTER(haryanvi_song[[#This Row],[description]],"Instagram Reel:"),CHAR(10)))</f>
        <v>#N/A</v>
      </c>
    </row>
    <row r="39" spans="1:22" x14ac:dyDescent="0.3">
      <c r="A39" t="s">
        <v>7224</v>
      </c>
      <c r="B39" t="s">
        <v>7463</v>
      </c>
      <c r="C39" t="s">
        <v>7464</v>
      </c>
      <c r="D39" t="s">
        <v>7465</v>
      </c>
      <c r="E39" t="s">
        <v>7462</v>
      </c>
      <c r="F39" t="s">
        <v>16</v>
      </c>
      <c r="G39" t="s">
        <v>285</v>
      </c>
      <c r="H39" t="s">
        <v>7466</v>
      </c>
      <c r="I39" t="s">
        <v>7467</v>
      </c>
      <c r="J39" t="s">
        <v>7468</v>
      </c>
      <c r="K39" t="str" cm="1">
        <f t="array" ref="K3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39" t="str">
        <f>_xlfn.TEXTBEFORE(haryanvi_song[[#This Row],[Title]],{":","(","-","#","|"})</f>
        <v xml:space="preserve">Hokka Chillam </v>
      </c>
      <c r="M39" t="str">
        <f>_xlfn.TEXTBEFORE(_xlfn.TEXTAFTER(haryanvi_song[[#This Row],[description]],{"Singer:","Artist:","Singer &amp; Lyrics:","Singer/Lyrics:","Singer","Singer :","Singer :-"}),CHAR(10))</f>
        <v xml:space="preserve"> Ashu Twinkle, Filmy</v>
      </c>
      <c r="N39" t="str" cm="1">
        <f t="array" ref="N3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39" t="str">
        <f>_xlfn.TEXTBEFORE(_xlfn.TEXTAFTER(haryanvi_song[[#This Row],[description]],"Composer:"),CHAR(10))</f>
        <v xml:space="preserve"> Filmy</v>
      </c>
      <c r="P39" t="e">
        <f>_xlfn.TEXTBEFORE(_xlfn.TEXTAFTER(haryanvi_song[[#This Row],[description]],CHAR(10)&amp;"Music :"),CHAR(10))</f>
        <v>#N/A</v>
      </c>
      <c r="Q39" t="e">
        <f>_xlfn.TEXTBEFORE(_xlfn.TEXTAFTER(haryanvi_song[[#This Row],[description]],CHAR(10)&amp;"Video:"),CHAR(10))</f>
        <v>#N/A</v>
      </c>
      <c r="R39" s="1" t="e">
        <f>HYPERLINK(_xlfn.TEXTBEFORE(_xlfn.TEXTAFTER(haryanvi_song[[#This Row],[description]],"YouTube Music:"),CHAR(10)))</f>
        <v>#N/A</v>
      </c>
      <c r="S39" s="1" t="str">
        <f>HYPERLINK(_xlfn.TEXTBEFORE(_xlfn.TEXTAFTER(haryanvi_song[[#This Row],[description]],"Spotify:"),CHAR(10)))</f>
        <v xml:space="preserve"> https://open.spotify.com/track/6cJQKOfug39dj8mQiPVi9n</v>
      </c>
      <c r="T39" s="1" t="str">
        <f>HYPERLINK(_xlfn.TEXTBEFORE(_xlfn.TEXTAFTER(haryanvi_song[[#This Row],[description]],"Apple Music:"),CHAR(10)))</f>
        <v xml:space="preserve"> https://music.apple.com/in/album/hokka-chillam/1730726057?i=1730726058</v>
      </c>
      <c r="U39" s="1" t="e">
        <f>HYPERLINK(_xlfn.TEXTBEFORE(_xlfn.TEXTAFTER(haryanvi_song[[#This Row],[description]],"JioSaavn:"),CHAR(10)))</f>
        <v>#N/A</v>
      </c>
      <c r="V39" s="1" t="e">
        <f>HYPERLINK(_xlfn.TEXTBEFORE(_xlfn.TEXTAFTER(haryanvi_song[[#This Row],[description]],"Instagram Reel:"),CHAR(10)))</f>
        <v>#N/A</v>
      </c>
    </row>
    <row r="40" spans="1:22" x14ac:dyDescent="0.3">
      <c r="A40" t="s">
        <v>7224</v>
      </c>
      <c r="B40" t="s">
        <v>7470</v>
      </c>
      <c r="C40" t="s">
        <v>7471</v>
      </c>
      <c r="D40" t="s">
        <v>7472</v>
      </c>
      <c r="E40" t="s">
        <v>7469</v>
      </c>
      <c r="F40" t="s">
        <v>16</v>
      </c>
      <c r="G40" t="s">
        <v>1713</v>
      </c>
      <c r="H40" t="s">
        <v>7473</v>
      </c>
      <c r="I40" t="s">
        <v>5134</v>
      </c>
      <c r="J40" t="s">
        <v>7474</v>
      </c>
      <c r="K40" t="str" cm="1">
        <f t="array" ref="K4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0" t="str">
        <f>_xlfn.TEXTBEFORE(haryanvi_song[[#This Row],[Title]],{":","(","-","#","|"})</f>
        <v xml:space="preserve">Bahadurgarh Ka Bamb </v>
      </c>
      <c r="M40" t="str">
        <f>_xlfn.TEXTBEFORE(_xlfn.TEXTAFTER(haryanvi_song[[#This Row],[description]],{"Singer:","Artist:","Singer &amp; Lyrics:","Singer/Lyrics:","Singer","Singer :","Singer :-"}),CHAR(10))</f>
        <v xml:space="preserve"> Ravi Rajput, Naresh Sarsana</v>
      </c>
      <c r="N40" t="str" cm="1">
        <f t="array" ref="N4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40" t="str">
        <f>_xlfn.TEXTBEFORE(_xlfn.TEXTAFTER(haryanvi_song[[#This Row],[description]],"Composer:"),CHAR(10))</f>
        <v xml:space="preserve"> Naresh Sarsana</v>
      </c>
      <c r="P40" t="e">
        <f>_xlfn.TEXTBEFORE(_xlfn.TEXTAFTER(haryanvi_song[[#This Row],[description]],CHAR(10)&amp;"Music :"),CHAR(10))</f>
        <v>#N/A</v>
      </c>
      <c r="Q40" t="e">
        <f>_xlfn.TEXTBEFORE(_xlfn.TEXTAFTER(haryanvi_song[[#This Row],[description]],CHAR(10)&amp;"Video:"),CHAR(10))</f>
        <v>#N/A</v>
      </c>
      <c r="R40" s="1" t="e">
        <f>HYPERLINK(_xlfn.TEXTBEFORE(_xlfn.TEXTAFTER(haryanvi_song[[#This Row],[description]],"YouTube Music:"),CHAR(10)))</f>
        <v>#N/A</v>
      </c>
      <c r="S40" s="1" t="str">
        <f>HYPERLINK(_xlfn.TEXTBEFORE(_xlfn.TEXTAFTER(haryanvi_song[[#This Row],[description]],"Spotify:"),CHAR(10)))</f>
        <v xml:space="preserve"> https://open.spotify.com/track/38THElFl2ntkM1oca1Nr1u</v>
      </c>
      <c r="T40" s="1" t="str">
        <f>HYPERLINK(_xlfn.TEXTBEFORE(_xlfn.TEXTAFTER(haryanvi_song[[#This Row],[description]],"Apple Music:"),CHAR(10)))</f>
        <v xml:space="preserve"> https://music.apple.com/us/album/bahadurgarh-ka-bamb/1729560609?i=1729560610</v>
      </c>
      <c r="U40" s="1" t="e">
        <f>HYPERLINK(_xlfn.TEXTBEFORE(_xlfn.TEXTAFTER(haryanvi_song[[#This Row],[description]],"JioSaavn:"),CHAR(10)))</f>
        <v>#N/A</v>
      </c>
      <c r="V40" s="1" t="e">
        <f>HYPERLINK(_xlfn.TEXTBEFORE(_xlfn.TEXTAFTER(haryanvi_song[[#This Row],[description]],"Instagram Reel:"),CHAR(10)))</f>
        <v>#N/A</v>
      </c>
    </row>
    <row r="41" spans="1:22" x14ac:dyDescent="0.3">
      <c r="A41" t="s">
        <v>7224</v>
      </c>
      <c r="B41" t="s">
        <v>7476</v>
      </c>
      <c r="C41" t="s">
        <v>7477</v>
      </c>
      <c r="D41" t="s">
        <v>7478</v>
      </c>
      <c r="E41" t="s">
        <v>7475</v>
      </c>
      <c r="F41" t="s">
        <v>16</v>
      </c>
      <c r="G41" t="s">
        <v>924</v>
      </c>
      <c r="H41" t="s">
        <v>7479</v>
      </c>
      <c r="I41" t="s">
        <v>7480</v>
      </c>
      <c r="J41" t="s">
        <v>3799</v>
      </c>
      <c r="K41" t="str" cm="1">
        <f t="array" ref="K4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1" t="str">
        <f>_xlfn.TEXTBEFORE(haryanvi_song[[#This Row],[Title]],{":","(","-","#","|"})</f>
        <v xml:space="preserve">Doctor </v>
      </c>
      <c r="M41" t="str">
        <f>_xlfn.TEXTBEFORE(_xlfn.TEXTAFTER(haryanvi_song[[#This Row],[description]],{"Singer:","Artist:","Singer &amp; Lyrics:","Singer/Lyrics:","Singer","Singer :","Singer :-"}),CHAR(10))</f>
        <v xml:space="preserve"> Manisha Sharma, Micky Arora</v>
      </c>
      <c r="N41" t="str" cm="1">
        <f t="array" ref="N4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Micky Arora, Hallu Mandiaala</v>
      </c>
      <c r="O41" t="e">
        <f>_xlfn.TEXTBEFORE(_xlfn.TEXTAFTER(haryanvi_song[[#This Row],[description]],"Composer:"),CHAR(10))</f>
        <v>#N/A</v>
      </c>
      <c r="P41" t="e">
        <f>_xlfn.TEXTBEFORE(_xlfn.TEXTAFTER(haryanvi_song[[#This Row],[description]],CHAR(10)&amp;"Music :"),CHAR(10))</f>
        <v>#N/A</v>
      </c>
      <c r="Q41" t="e">
        <f>_xlfn.TEXTBEFORE(_xlfn.TEXTAFTER(haryanvi_song[[#This Row],[description]],CHAR(10)&amp;"Video:"),CHAR(10))</f>
        <v>#N/A</v>
      </c>
      <c r="R41" s="1" t="e">
        <f>HYPERLINK(_xlfn.TEXTBEFORE(_xlfn.TEXTAFTER(haryanvi_song[[#This Row],[description]],"YouTube Music:"),CHAR(10)))</f>
        <v>#N/A</v>
      </c>
      <c r="S41" s="1" t="str">
        <f>HYPERLINK(_xlfn.TEXTBEFORE(_xlfn.TEXTAFTER(haryanvi_song[[#This Row],[description]],"Spotify:"),CHAR(10)))</f>
        <v xml:space="preserve"> https://open.spotify.com/album/0S2KO9ca9CcyNkmJO4c8kO</v>
      </c>
      <c r="T41" s="1" t="str">
        <f>HYPERLINK(_xlfn.TEXTBEFORE(_xlfn.TEXTAFTER(haryanvi_song[[#This Row],[description]],"Apple Music:"),CHAR(10)))</f>
        <v xml:space="preserve"> https://music.apple.com/us/album/desi-raag-ep/1715861391</v>
      </c>
      <c r="U41" s="1" t="e">
        <f>HYPERLINK(_xlfn.TEXTBEFORE(_xlfn.TEXTAFTER(haryanvi_song[[#This Row],[description]],"JioSaavn:"),CHAR(10)))</f>
        <v>#N/A</v>
      </c>
      <c r="V41" s="1" t="e">
        <f>HYPERLINK(_xlfn.TEXTBEFORE(_xlfn.TEXTAFTER(haryanvi_song[[#This Row],[description]],"Instagram Reel:"),CHAR(10)))</f>
        <v>#N/A</v>
      </c>
    </row>
    <row r="42" spans="1:22" x14ac:dyDescent="0.3">
      <c r="A42" t="s">
        <v>7224</v>
      </c>
      <c r="B42" t="s">
        <v>7482</v>
      </c>
      <c r="C42" t="s">
        <v>7483</v>
      </c>
      <c r="D42" t="s">
        <v>7484</v>
      </c>
      <c r="E42" t="s">
        <v>7481</v>
      </c>
      <c r="F42" t="s">
        <v>16</v>
      </c>
      <c r="G42" t="s">
        <v>2029</v>
      </c>
      <c r="H42" t="s">
        <v>7485</v>
      </c>
      <c r="I42" t="s">
        <v>7486</v>
      </c>
      <c r="J42" t="s">
        <v>7487</v>
      </c>
      <c r="K42" t="str" cm="1">
        <f t="array" ref="K4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2" t="str">
        <f>_xlfn.TEXTBEFORE(haryanvi_song[[#This Row],[Title]],{":","(","-","#","|"})</f>
        <v xml:space="preserve">Soukan </v>
      </c>
      <c r="M42" t="str">
        <f>_xlfn.TEXTBEFORE(_xlfn.TEXTAFTER(haryanvi_song[[#This Row],[description]],{"Singer:","Artist:","Singer &amp; Lyrics:","Singer/Lyrics:","Singer","Singer :","Singer :-"}),CHAR(10))</f>
        <v xml:space="preserve"> Jyoti Saini </v>
      </c>
      <c r="N42" t="str" cm="1">
        <f t="array" ref="N4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Kuldeep Kalsi</v>
      </c>
      <c r="O42" t="e">
        <f>_xlfn.TEXTBEFORE(_xlfn.TEXTAFTER(haryanvi_song[[#This Row],[description]],"Composer:"),CHAR(10))</f>
        <v>#N/A</v>
      </c>
      <c r="P42" t="e">
        <f>_xlfn.TEXTBEFORE(_xlfn.TEXTAFTER(haryanvi_song[[#This Row],[description]],CHAR(10)&amp;"Music :"),CHAR(10))</f>
        <v>#N/A</v>
      </c>
      <c r="Q42" t="e">
        <f>_xlfn.TEXTBEFORE(_xlfn.TEXTAFTER(haryanvi_song[[#This Row],[description]],CHAR(10)&amp;"Video:"),CHAR(10))</f>
        <v>#N/A</v>
      </c>
      <c r="R42" s="1" t="e">
        <f>HYPERLINK(_xlfn.TEXTBEFORE(_xlfn.TEXTAFTER(haryanvi_song[[#This Row],[description]],"YouTube Music:"),CHAR(10)))</f>
        <v>#N/A</v>
      </c>
      <c r="S42" s="1" t="str">
        <f>HYPERLINK(_xlfn.TEXTBEFORE(_xlfn.TEXTAFTER(haryanvi_song[[#This Row],[description]],"Spotify:"),CHAR(10)))</f>
        <v xml:space="preserve"> https://open.spotify.com/track/7rPBVJbu9Z7b19XGrJq4xK</v>
      </c>
      <c r="T42" s="1" t="str">
        <f>HYPERLINK(_xlfn.TEXTBEFORE(_xlfn.TEXTAFTER(haryanvi_song[[#This Row],[description]],"Apple Music:"),CHAR(10)))</f>
        <v xml:space="preserve"> https://music.apple.com/us/album/soukan-suthre-laad-ladaave/1728002022?i=1728002023</v>
      </c>
      <c r="U42" s="1" t="e">
        <f>HYPERLINK(_xlfn.TEXTBEFORE(_xlfn.TEXTAFTER(haryanvi_song[[#This Row],[description]],"JioSaavn:"),CHAR(10)))</f>
        <v>#N/A</v>
      </c>
      <c r="V42" s="1" t="e">
        <f>HYPERLINK(_xlfn.TEXTBEFORE(_xlfn.TEXTAFTER(haryanvi_song[[#This Row],[description]],"Instagram Reel:"),CHAR(10)))</f>
        <v>#N/A</v>
      </c>
    </row>
    <row r="43" spans="1:22" x14ac:dyDescent="0.3">
      <c r="A43" t="s">
        <v>7224</v>
      </c>
      <c r="B43" t="s">
        <v>7489</v>
      </c>
      <c r="C43" t="s">
        <v>7490</v>
      </c>
      <c r="D43" t="s">
        <v>7491</v>
      </c>
      <c r="E43" t="s">
        <v>7488</v>
      </c>
      <c r="F43" t="s">
        <v>16</v>
      </c>
      <c r="G43" t="s">
        <v>745</v>
      </c>
      <c r="H43" t="s">
        <v>7492</v>
      </c>
      <c r="I43" t="s">
        <v>7493</v>
      </c>
      <c r="J43" t="s">
        <v>6192</v>
      </c>
      <c r="K43" t="str" cm="1">
        <f t="array" ref="K4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3" t="str">
        <f>_xlfn.TEXTBEFORE(haryanvi_song[[#This Row],[Title]],{":","(","-","#","|"})</f>
        <v xml:space="preserve">Desi Pavega </v>
      </c>
      <c r="M43" t="str">
        <f>_xlfn.TEXTBEFORE(_xlfn.TEXTAFTER(haryanvi_song[[#This Row],[description]],{"Singer:","Artist:","Singer &amp; Lyrics:","Singer/Lyrics:","Singer","Singer :","Singer :-"}),CHAR(10))</f>
        <v xml:space="preserve"> Micky Arora</v>
      </c>
      <c r="N43" t="str" cm="1">
        <f t="array" ref="N4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43" t="str">
        <f>_xlfn.TEXTBEFORE(_xlfn.TEXTAFTER(haryanvi_song[[#This Row],[description]],"Composer:"),CHAR(10))</f>
        <v xml:space="preserve"> Micky Arora</v>
      </c>
      <c r="P43" t="e">
        <f>_xlfn.TEXTBEFORE(_xlfn.TEXTAFTER(haryanvi_song[[#This Row],[description]],CHAR(10)&amp;"Music :"),CHAR(10))</f>
        <v>#N/A</v>
      </c>
      <c r="Q43" t="e">
        <f>_xlfn.TEXTBEFORE(_xlfn.TEXTAFTER(haryanvi_song[[#This Row],[description]],CHAR(10)&amp;"Video:"),CHAR(10))</f>
        <v>#N/A</v>
      </c>
      <c r="R43" s="1" t="e">
        <f>HYPERLINK(_xlfn.TEXTBEFORE(_xlfn.TEXTAFTER(haryanvi_song[[#This Row],[description]],"YouTube Music:"),CHAR(10)))</f>
        <v>#N/A</v>
      </c>
      <c r="S43" s="1" t="str">
        <f>HYPERLINK(_xlfn.TEXTBEFORE(_xlfn.TEXTAFTER(haryanvi_song[[#This Row],[description]],"Spotify:"),CHAR(10)))</f>
        <v xml:space="preserve"> https://open.spotify.com/track/0ds3nKa0v6piOohTmPTR4Q</v>
      </c>
      <c r="T43" s="1" t="str">
        <f>HYPERLINK(_xlfn.TEXTBEFORE(_xlfn.TEXTAFTER(haryanvi_song[[#This Row],[description]],"Apple Music:"),CHAR(10)))</f>
        <v xml:space="preserve"> https://music.apple.com/us/album/desi-pavega-slowed-reverbed/1727141607?i=1727141608</v>
      </c>
      <c r="U43" s="1" t="e">
        <f>HYPERLINK(_xlfn.TEXTBEFORE(_xlfn.TEXTAFTER(haryanvi_song[[#This Row],[description]],"JioSaavn:"),CHAR(10)))</f>
        <v>#N/A</v>
      </c>
      <c r="V43" s="1" t="e">
        <f>HYPERLINK(_xlfn.TEXTBEFORE(_xlfn.TEXTAFTER(haryanvi_song[[#This Row],[description]],"Instagram Reel:"),CHAR(10)))</f>
        <v>#N/A</v>
      </c>
    </row>
    <row r="44" spans="1:22" x14ac:dyDescent="0.3">
      <c r="A44" t="s">
        <v>7224</v>
      </c>
      <c r="B44" t="s">
        <v>7495</v>
      </c>
      <c r="C44" t="s">
        <v>7496</v>
      </c>
      <c r="D44" t="s">
        <v>7497</v>
      </c>
      <c r="E44" t="s">
        <v>7494</v>
      </c>
      <c r="F44" t="s">
        <v>16</v>
      </c>
      <c r="G44" t="s">
        <v>2650</v>
      </c>
      <c r="H44" t="s">
        <v>7498</v>
      </c>
      <c r="I44" t="s">
        <v>7499</v>
      </c>
      <c r="J44" t="s">
        <v>7500</v>
      </c>
      <c r="K44" t="str" cm="1">
        <f t="array" ref="K4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44" t="str">
        <f>_xlfn.TEXTBEFORE(haryanvi_song[[#This Row],[Title]],{":","(","-","#","|"})</f>
        <v xml:space="preserve">Haryana Wale Bande </v>
      </c>
      <c r="M44" t="str">
        <f>_xlfn.TEXTBEFORE(_xlfn.TEXTAFTER(haryanvi_song[[#This Row],[description]],{"Singer:","Artist:","Singer &amp; Lyrics:","Singer/Lyrics:","Singer","Singer :","Singer :-"}),CHAR(10))</f>
        <v>/Lyrics/Composer: David</v>
      </c>
      <c r="N44" t="str" cm="1">
        <f t="array" ref="N4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David</v>
      </c>
      <c r="O44" t="str">
        <f>_xlfn.TEXTBEFORE(_xlfn.TEXTAFTER(haryanvi_song[[#This Row],[description]],"Composer:"),CHAR(10))</f>
        <v xml:space="preserve"> David</v>
      </c>
      <c r="P44" t="e">
        <f>_xlfn.TEXTBEFORE(_xlfn.TEXTAFTER(haryanvi_song[[#This Row],[description]],CHAR(10)&amp;"Music :"),CHAR(10))</f>
        <v>#N/A</v>
      </c>
      <c r="Q44" t="e">
        <f>_xlfn.TEXTBEFORE(_xlfn.TEXTAFTER(haryanvi_song[[#This Row],[description]],CHAR(10)&amp;"Video:"),CHAR(10))</f>
        <v>#N/A</v>
      </c>
      <c r="R44" s="1" t="e">
        <f>HYPERLINK(_xlfn.TEXTBEFORE(_xlfn.TEXTAFTER(haryanvi_song[[#This Row],[description]],"YouTube Music:"),CHAR(10)))</f>
        <v>#N/A</v>
      </c>
      <c r="S44" s="1" t="str">
        <f>HYPERLINK(_xlfn.TEXTBEFORE(_xlfn.TEXTAFTER(haryanvi_song[[#This Row],[description]],"Spotify:"),CHAR(10)))</f>
        <v xml:space="preserve"> https://open.spotify.com/track/4h09alL3bFO5AlXCyhMc9r </v>
      </c>
      <c r="T44" s="1" t="str">
        <f>HYPERLINK(_xlfn.TEXTBEFORE(_xlfn.TEXTAFTER(haryanvi_song[[#This Row],[description]],"Apple Music:"),CHAR(10)))</f>
        <v xml:space="preserve"> https://music.apple.com/us/album/haryana-wale-bande/1725128195?i=1725128196</v>
      </c>
      <c r="U44" s="1" t="e">
        <f>HYPERLINK(_xlfn.TEXTBEFORE(_xlfn.TEXTAFTER(haryanvi_song[[#This Row],[description]],"JioSaavn:"),CHAR(10)))</f>
        <v>#N/A</v>
      </c>
      <c r="V44" s="1" t="e">
        <f>HYPERLINK(_xlfn.TEXTBEFORE(_xlfn.TEXTAFTER(haryanvi_song[[#This Row],[description]],"Instagram Reel:"),CHAR(10)))</f>
        <v>#N/A</v>
      </c>
    </row>
    <row r="45" spans="1:22" x14ac:dyDescent="0.3">
      <c r="A45" t="s">
        <v>7224</v>
      </c>
      <c r="B45" t="s">
        <v>7502</v>
      </c>
      <c r="C45" t="s">
        <v>7503</v>
      </c>
      <c r="D45" t="s">
        <v>7504</v>
      </c>
      <c r="E45" t="s">
        <v>7501</v>
      </c>
      <c r="F45" t="s">
        <v>16</v>
      </c>
      <c r="G45" t="s">
        <v>738</v>
      </c>
      <c r="H45" t="s">
        <v>7505</v>
      </c>
      <c r="I45" t="s">
        <v>1199</v>
      </c>
      <c r="J45" t="s">
        <v>7506</v>
      </c>
      <c r="K45" t="str" cm="1">
        <f t="array" ref="K4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5" t="str">
        <f>_xlfn.TEXTBEFORE(haryanvi_song[[#This Row],[Title]],{":","(","-","#","|"})</f>
        <v xml:space="preserve">Desi Car </v>
      </c>
      <c r="M45" t="str">
        <f>_xlfn.TEXTBEFORE(_xlfn.TEXTAFTER(haryanvi_song[[#This Row],[description]],{"Singer:","Artist:","Singer &amp; Lyrics:","Singer/Lyrics:","Singer","Singer :","Singer :-"}),CHAR(10))</f>
        <v xml:space="preserve"> Micky Arora</v>
      </c>
      <c r="N45" t="str" cm="1">
        <f t="array" ref="N4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45" t="str">
        <f>_xlfn.TEXTBEFORE(_xlfn.TEXTAFTER(haryanvi_song[[#This Row],[description]],"Composer:"),CHAR(10))</f>
        <v xml:space="preserve"> Micky Arora</v>
      </c>
      <c r="P45" t="e">
        <f>_xlfn.TEXTBEFORE(_xlfn.TEXTAFTER(haryanvi_song[[#This Row],[description]],CHAR(10)&amp;"Music :"),CHAR(10))</f>
        <v>#N/A</v>
      </c>
      <c r="Q45" t="e">
        <f>_xlfn.TEXTBEFORE(_xlfn.TEXTAFTER(haryanvi_song[[#This Row],[description]],CHAR(10)&amp;"Video:"),CHAR(10))</f>
        <v>#N/A</v>
      </c>
      <c r="R45" s="1" t="e">
        <f>HYPERLINK(_xlfn.TEXTBEFORE(_xlfn.TEXTAFTER(haryanvi_song[[#This Row],[description]],"YouTube Music:"),CHAR(10)))</f>
        <v>#N/A</v>
      </c>
      <c r="S45" s="1" t="str">
        <f>HYPERLINK(_xlfn.TEXTBEFORE(_xlfn.TEXTAFTER(haryanvi_song[[#This Row],[description]],"Spotify:"),CHAR(10)))</f>
        <v xml:space="preserve"> https://open.spotify.com/album/0S2KO9ca9CcyNkmJO4c8kO</v>
      </c>
      <c r="T45" s="1" t="str">
        <f>HYPERLINK(_xlfn.TEXTBEFORE(_xlfn.TEXTAFTER(haryanvi_song[[#This Row],[description]],"Apple Music:"),CHAR(10)))</f>
        <v xml:space="preserve"> https://music.apple.com/us/album/desi-raag-ep/1715861391</v>
      </c>
      <c r="U45" s="1" t="e">
        <f>HYPERLINK(_xlfn.TEXTBEFORE(_xlfn.TEXTAFTER(haryanvi_song[[#This Row],[description]],"JioSaavn:"),CHAR(10)))</f>
        <v>#N/A</v>
      </c>
      <c r="V45" s="1" t="e">
        <f>HYPERLINK(_xlfn.TEXTBEFORE(_xlfn.TEXTAFTER(haryanvi_song[[#This Row],[description]],"Instagram Reel:"),CHAR(10)))</f>
        <v>#N/A</v>
      </c>
    </row>
    <row r="46" spans="1:22" x14ac:dyDescent="0.3">
      <c r="A46" t="s">
        <v>7224</v>
      </c>
      <c r="B46" t="s">
        <v>7508</v>
      </c>
      <c r="C46" t="s">
        <v>7509</v>
      </c>
      <c r="D46" t="s">
        <v>7510</v>
      </c>
      <c r="E46" t="s">
        <v>7507</v>
      </c>
      <c r="F46" t="s">
        <v>16</v>
      </c>
      <c r="G46" t="s">
        <v>353</v>
      </c>
      <c r="H46" t="s">
        <v>7511</v>
      </c>
      <c r="I46" t="s">
        <v>7512</v>
      </c>
      <c r="J46" t="s">
        <v>6181</v>
      </c>
      <c r="K46" t="str" cm="1">
        <f t="array" ref="K4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6" t="str">
        <f>_xlfn.TEXTBEFORE(haryanvi_song[[#This Row],[Title]],{":","(","-","#","|"})</f>
        <v xml:space="preserve">Desi Pavega </v>
      </c>
      <c r="M46" t="str">
        <f>_xlfn.TEXTBEFORE(_xlfn.TEXTAFTER(haryanvi_song[[#This Row],[description]],{"Singer:","Artist:","Singer &amp; Lyrics:","Singer/Lyrics:","Singer","Singer :","Singer :-"}),CHAR(10))</f>
        <v xml:space="preserve"> Micky Arora</v>
      </c>
      <c r="N46" t="str" cm="1">
        <f t="array" ref="N4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46" t="str">
        <f>_xlfn.TEXTBEFORE(_xlfn.TEXTAFTER(haryanvi_song[[#This Row],[description]],"Composer:"),CHAR(10))</f>
        <v xml:space="preserve"> Micky Arora</v>
      </c>
      <c r="P46" t="e">
        <f>_xlfn.TEXTBEFORE(_xlfn.TEXTAFTER(haryanvi_song[[#This Row],[description]],CHAR(10)&amp;"Music :"),CHAR(10))</f>
        <v>#N/A</v>
      </c>
      <c r="Q46" t="e">
        <f>_xlfn.TEXTBEFORE(_xlfn.TEXTAFTER(haryanvi_song[[#This Row],[description]],CHAR(10)&amp;"Video:"),CHAR(10))</f>
        <v>#N/A</v>
      </c>
      <c r="R46" s="1" t="e">
        <f>HYPERLINK(_xlfn.TEXTBEFORE(_xlfn.TEXTAFTER(haryanvi_song[[#This Row],[description]],"YouTube Music:"),CHAR(10)))</f>
        <v>#N/A</v>
      </c>
      <c r="S46" s="1" t="str">
        <f>HYPERLINK(_xlfn.TEXTBEFORE(_xlfn.TEXTAFTER(haryanvi_song[[#This Row],[description]],"Spotify:"),CHAR(10)))</f>
        <v xml:space="preserve"> https://open.spotify.com/album/0S2KO9ca9CcyNkmJO4c8kO</v>
      </c>
      <c r="T46" s="1" t="str">
        <f>HYPERLINK(_xlfn.TEXTBEFORE(_xlfn.TEXTAFTER(haryanvi_song[[#This Row],[description]],"Apple Music:"),CHAR(10)))</f>
        <v xml:space="preserve"> https://music.apple.com/us/album/desi-raag-ep/1715861391</v>
      </c>
      <c r="U46" s="1" t="e">
        <f>HYPERLINK(_xlfn.TEXTBEFORE(_xlfn.TEXTAFTER(haryanvi_song[[#This Row],[description]],"JioSaavn:"),CHAR(10)))</f>
        <v>#N/A</v>
      </c>
      <c r="V46" s="1" t="e">
        <f>HYPERLINK(_xlfn.TEXTBEFORE(_xlfn.TEXTAFTER(haryanvi_song[[#This Row],[description]],"Instagram Reel:"),CHAR(10)))</f>
        <v>#N/A</v>
      </c>
    </row>
    <row r="47" spans="1:22" x14ac:dyDescent="0.3">
      <c r="A47" t="s">
        <v>7224</v>
      </c>
      <c r="B47" t="s">
        <v>7514</v>
      </c>
      <c r="C47" t="s">
        <v>7515</v>
      </c>
      <c r="D47" t="s">
        <v>7516</v>
      </c>
      <c r="E47" t="s">
        <v>7513</v>
      </c>
      <c r="F47" t="s">
        <v>16</v>
      </c>
      <c r="G47" t="s">
        <v>1204</v>
      </c>
      <c r="H47" t="s">
        <v>7517</v>
      </c>
      <c r="I47" t="s">
        <v>7518</v>
      </c>
      <c r="J47" t="s">
        <v>6442</v>
      </c>
      <c r="K47" t="str" cm="1">
        <f t="array" ref="K4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7" t="str">
        <f>_xlfn.TEXTBEFORE(haryanvi_song[[#This Row],[Title]],{":","(","-","#","|"})</f>
        <v xml:space="preserve">Bhagat Ram Ke </v>
      </c>
      <c r="M47" t="str">
        <f>_xlfn.TEXTBEFORE(_xlfn.TEXTAFTER(haryanvi_song[[#This Row],[description]],{"Singer:","Artist:","Singer &amp; Lyrics:","Singer/Lyrics:","Singer","Singer :","Singer :-"}),CHAR(10))</f>
        <v xml:space="preserve"> Micky Arora</v>
      </c>
      <c r="N47" t="str" cm="1">
        <f t="array" ref="N4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47" t="str">
        <f>_xlfn.TEXTBEFORE(_xlfn.TEXTAFTER(haryanvi_song[[#This Row],[description]],"Composer:"),CHAR(10))</f>
        <v xml:space="preserve"> Micky Arora</v>
      </c>
      <c r="P47" t="e">
        <f>_xlfn.TEXTBEFORE(_xlfn.TEXTAFTER(haryanvi_song[[#This Row],[description]],CHAR(10)&amp;"Music :"),CHAR(10))</f>
        <v>#N/A</v>
      </c>
      <c r="Q47" t="e">
        <f>_xlfn.TEXTBEFORE(_xlfn.TEXTAFTER(haryanvi_song[[#This Row],[description]],CHAR(10)&amp;"Video:"),CHAR(10))</f>
        <v>#N/A</v>
      </c>
      <c r="R47" s="1" t="e">
        <f>HYPERLINK(_xlfn.TEXTBEFORE(_xlfn.TEXTAFTER(haryanvi_song[[#This Row],[description]],"YouTube Music:"),CHAR(10)))</f>
        <v>#N/A</v>
      </c>
      <c r="S47" s="1" t="str">
        <f>HYPERLINK(_xlfn.TEXTBEFORE(_xlfn.TEXTAFTER(haryanvi_song[[#This Row],[description]],"Spotify:"),CHAR(10)))</f>
        <v xml:space="preserve"> https://open.spotify.com/album/0S2KO9ca9CcyNkmJO4c8kO</v>
      </c>
      <c r="T47" s="1" t="str">
        <f>HYPERLINK(_xlfn.TEXTBEFORE(_xlfn.TEXTAFTER(haryanvi_song[[#This Row],[description]],"Apple Music:"),CHAR(10)))</f>
        <v xml:space="preserve"> https://music.apple.com/us/album/desi-raag-ep/1715861391</v>
      </c>
      <c r="U47" s="1" t="e">
        <f>HYPERLINK(_xlfn.TEXTBEFORE(_xlfn.TEXTAFTER(haryanvi_song[[#This Row],[description]],"JioSaavn:"),CHAR(10)))</f>
        <v>#N/A</v>
      </c>
      <c r="V47" s="1" t="e">
        <f>HYPERLINK(_xlfn.TEXTBEFORE(_xlfn.TEXTAFTER(haryanvi_song[[#This Row],[description]],"Instagram Reel:"),CHAR(10)))</f>
        <v>#N/A</v>
      </c>
    </row>
    <row r="48" spans="1:22" x14ac:dyDescent="0.3">
      <c r="A48" t="s">
        <v>7224</v>
      </c>
      <c r="B48" t="s">
        <v>7520</v>
      </c>
      <c r="C48" t="s">
        <v>7521</v>
      </c>
      <c r="D48" t="s">
        <v>7522</v>
      </c>
      <c r="E48" t="s">
        <v>7519</v>
      </c>
      <c r="F48" t="s">
        <v>16</v>
      </c>
      <c r="G48" t="s">
        <v>7523</v>
      </c>
      <c r="H48" t="s">
        <v>7524</v>
      </c>
      <c r="I48" t="s">
        <v>7525</v>
      </c>
      <c r="J48" t="s">
        <v>7245</v>
      </c>
      <c r="K48" t="str" cm="1">
        <f t="array" ref="K4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8" t="str">
        <f>_xlfn.TEXTBEFORE(haryanvi_song[[#This Row],[Title]],{":","(","-","#","|"})</f>
        <v xml:space="preserve">Desi Raag [EP] Micky Arora </v>
      </c>
      <c r="M48" t="str">
        <f>_xlfn.TEXTBEFORE(_xlfn.TEXTAFTER(haryanvi_song[[#This Row],[description]],{"Singer:","Artist:","Singer &amp; Lyrics:","Singer/Lyrics:","Singer","Singer :","Singer :-"}),CHAR(10))</f>
        <v xml:space="preserve"> Micky Arora</v>
      </c>
      <c r="N48" t="str" cm="1">
        <f t="array" ref="N4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48" t="str">
        <f>_xlfn.TEXTBEFORE(_xlfn.TEXTAFTER(haryanvi_song[[#This Row],[description]],"Composer:"),CHAR(10))</f>
        <v xml:space="preserve"> Micky Arora</v>
      </c>
      <c r="P48" t="e">
        <f>_xlfn.TEXTBEFORE(_xlfn.TEXTAFTER(haryanvi_song[[#This Row],[description]],CHAR(10)&amp;"Music :"),CHAR(10))</f>
        <v>#N/A</v>
      </c>
      <c r="Q48" t="e">
        <f>_xlfn.TEXTBEFORE(_xlfn.TEXTAFTER(haryanvi_song[[#This Row],[description]],CHAR(10)&amp;"Video:"),CHAR(10))</f>
        <v>#N/A</v>
      </c>
      <c r="R48" s="1" t="e">
        <f>HYPERLINK(_xlfn.TEXTBEFORE(_xlfn.TEXTAFTER(haryanvi_song[[#This Row],[description]],"YouTube Music:"),CHAR(10)))</f>
        <v>#N/A</v>
      </c>
      <c r="S48" s="1" t="str">
        <f>HYPERLINK(_xlfn.TEXTBEFORE(_xlfn.TEXTAFTER(haryanvi_song[[#This Row],[description]],"Spotify:"),CHAR(10)))</f>
        <v xml:space="preserve"> https://open.spotify.com/album/0S2KO9ca9CcyNkmJO4c8kO</v>
      </c>
      <c r="T48" s="1" t="str">
        <f>HYPERLINK(_xlfn.TEXTBEFORE(_xlfn.TEXTAFTER(haryanvi_song[[#This Row],[description]],"Apple Music:"),CHAR(10)))</f>
        <v xml:space="preserve"> https://music.apple.com/us/album/desi-raag-ep/1715861391</v>
      </c>
      <c r="U48" s="1" t="e">
        <f>HYPERLINK(_xlfn.TEXTBEFORE(_xlfn.TEXTAFTER(haryanvi_song[[#This Row],[description]],"JioSaavn:"),CHAR(10)))</f>
        <v>#N/A</v>
      </c>
      <c r="V48" s="1" t="e">
        <f>HYPERLINK(_xlfn.TEXTBEFORE(_xlfn.TEXTAFTER(haryanvi_song[[#This Row],[description]],"Instagram Reel:"),CHAR(10)))</f>
        <v>#N/A</v>
      </c>
    </row>
    <row r="49" spans="1:22" x14ac:dyDescent="0.3">
      <c r="A49" t="s">
        <v>7224</v>
      </c>
      <c r="B49" t="s">
        <v>7527</v>
      </c>
      <c r="C49" t="s">
        <v>7528</v>
      </c>
      <c r="D49" t="s">
        <v>7529</v>
      </c>
      <c r="E49" t="s">
        <v>7526</v>
      </c>
      <c r="F49" t="s">
        <v>16</v>
      </c>
      <c r="G49" t="s">
        <v>848</v>
      </c>
      <c r="H49" t="s">
        <v>7530</v>
      </c>
      <c r="I49" t="s">
        <v>7531</v>
      </c>
      <c r="J49" t="s">
        <v>7532</v>
      </c>
      <c r="K49" t="str" cm="1">
        <f t="array" ref="K4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49" t="str">
        <f>_xlfn.TEXTBEFORE(haryanvi_song[[#This Row],[Title]],{":","(","-","#","|"})</f>
        <v xml:space="preserve">Haryane Aala Road </v>
      </c>
      <c r="M49" t="str">
        <f>_xlfn.TEXTBEFORE(_xlfn.TEXTAFTER(haryanvi_song[[#This Row],[description]],{"Singer:","Artist:","Singer &amp; Lyrics:","Singer/Lyrics:","Singer","Singer :","Singer :-"}),CHAR(10))</f>
        <v xml:space="preserve"> Micky Arora, Komal Chaudhary</v>
      </c>
      <c r="N49" t="str" cm="1">
        <f t="array" ref="N4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Micky Arora</v>
      </c>
      <c r="O49" t="str">
        <f>_xlfn.TEXTBEFORE(_xlfn.TEXTAFTER(haryanvi_song[[#This Row],[description]],"Composer:"),CHAR(10))</f>
        <v xml:space="preserve"> Micky Arora</v>
      </c>
      <c r="P49" t="e">
        <f>_xlfn.TEXTBEFORE(_xlfn.TEXTAFTER(haryanvi_song[[#This Row],[description]],CHAR(10)&amp;"Music :"),CHAR(10))</f>
        <v>#N/A</v>
      </c>
      <c r="Q49" t="e">
        <f>_xlfn.TEXTBEFORE(_xlfn.TEXTAFTER(haryanvi_song[[#This Row],[description]],CHAR(10)&amp;"Video:"),CHAR(10))</f>
        <v>#N/A</v>
      </c>
      <c r="R49" s="1" t="e">
        <f>HYPERLINK(_xlfn.TEXTBEFORE(_xlfn.TEXTAFTER(haryanvi_song[[#This Row],[description]],"YouTube Music:"),CHAR(10)))</f>
        <v>#N/A</v>
      </c>
      <c r="S49" s="1" t="str">
        <f>HYPERLINK(_xlfn.TEXTBEFORE(_xlfn.TEXTAFTER(haryanvi_song[[#This Row],[description]],"Spotify:"),CHAR(10)))</f>
        <v xml:space="preserve"> https://open.spotify.com/album/0S2KO9ca9CcyNkmJO4c8kO</v>
      </c>
      <c r="T49" s="1" t="str">
        <f>HYPERLINK(_xlfn.TEXTBEFORE(_xlfn.TEXTAFTER(haryanvi_song[[#This Row],[description]],"Apple Music:"),CHAR(10)))</f>
        <v xml:space="preserve"> https://music.apple.com/us/album/desi-raag-ep/1715861391</v>
      </c>
      <c r="U49" s="1" t="e">
        <f>HYPERLINK(_xlfn.TEXTBEFORE(_xlfn.TEXTAFTER(haryanvi_song[[#This Row],[description]],"JioSaavn:"),CHAR(10)))</f>
        <v>#N/A</v>
      </c>
      <c r="V49" s="1" t="e">
        <f>HYPERLINK(_xlfn.TEXTBEFORE(_xlfn.TEXTAFTER(haryanvi_song[[#This Row],[description]],"Instagram Reel:"),CHAR(10)))</f>
        <v>#N/A</v>
      </c>
    </row>
    <row r="50" spans="1:22" x14ac:dyDescent="0.3">
      <c r="A50" t="s">
        <v>7224</v>
      </c>
      <c r="B50" t="s">
        <v>7534</v>
      </c>
      <c r="C50" t="s">
        <v>7535</v>
      </c>
      <c r="D50" t="s">
        <v>7536</v>
      </c>
      <c r="E50" t="s">
        <v>7533</v>
      </c>
      <c r="F50" t="s">
        <v>7537</v>
      </c>
      <c r="G50" t="s">
        <v>453</v>
      </c>
      <c r="H50" t="s">
        <v>7538</v>
      </c>
      <c r="I50" t="s">
        <v>7539</v>
      </c>
      <c r="J50" t="s">
        <v>7540</v>
      </c>
      <c r="K50" t="str" cm="1">
        <f t="array" ref="K5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0" t="str">
        <f>_xlfn.TEXTBEFORE(haryanvi_song[[#This Row],[Title]],{":","(","-","#","|"})</f>
        <v xml:space="preserve">Balak Gaama Ke </v>
      </c>
      <c r="M50" t="str">
        <f>_xlfn.TEXTBEFORE(_xlfn.TEXTAFTER(haryanvi_song[[#This Row],[description]],{"Singer:","Artist:","Singer &amp; Lyrics:","Singer/Lyrics:","Singer","Singer :","Singer :-"}),CHAR(10))</f>
        <v xml:space="preserve"> Hallu Mandiaala Ft. Micky Arora </v>
      </c>
      <c r="N50" t="str" cm="1">
        <f t="array" ref="N5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50" t="str">
        <f>_xlfn.TEXTBEFORE(_xlfn.TEXTAFTER(haryanvi_song[[#This Row],[description]],"Composer:"),CHAR(10))</f>
        <v xml:space="preserve"> Deep Jandu  </v>
      </c>
      <c r="P50" t="e">
        <f>_xlfn.TEXTBEFORE(_xlfn.TEXTAFTER(haryanvi_song[[#This Row],[description]],CHAR(10)&amp;"Music :"),CHAR(10))</f>
        <v>#N/A</v>
      </c>
      <c r="Q50" t="e">
        <f>_xlfn.TEXTBEFORE(_xlfn.TEXTAFTER(haryanvi_song[[#This Row],[description]],CHAR(10)&amp;"Video:"),CHAR(10))</f>
        <v>#N/A</v>
      </c>
      <c r="R50" s="1" t="e">
        <f>HYPERLINK(_xlfn.TEXTBEFORE(_xlfn.TEXTAFTER(haryanvi_song[[#This Row],[description]],"YouTube Music:"),CHAR(10)))</f>
        <v>#N/A</v>
      </c>
      <c r="S50" s="1" t="str">
        <f>HYPERLINK(_xlfn.TEXTBEFORE(_xlfn.TEXTAFTER(haryanvi_song[[#This Row],[description]],"Spotify:"),CHAR(10)))</f>
        <v xml:space="preserve"> https://open.spotify.com/album/4fPKkFkpNkPo7752kqqfbk</v>
      </c>
      <c r="T50" s="1" t="str">
        <f>HYPERLINK(_xlfn.TEXTBEFORE(_xlfn.TEXTAFTER(haryanvi_song[[#This Row],[description]],"Apple Music:"),CHAR(10)))</f>
        <v xml:space="preserve"> https://music.apple.com/in/album/balak-gaama-ke-feat-micky-arora-single/1704339038</v>
      </c>
      <c r="U50" s="1" t="e">
        <f>HYPERLINK(_xlfn.TEXTBEFORE(_xlfn.TEXTAFTER(haryanvi_song[[#This Row],[description]],"JioSaavn:"),CHAR(10)))</f>
        <v>#N/A</v>
      </c>
      <c r="V50" s="1" t="e">
        <f>HYPERLINK(_xlfn.TEXTBEFORE(_xlfn.TEXTAFTER(haryanvi_song[[#This Row],[description]],"Instagram Reel:"),CHAR(10)))</f>
        <v>#N/A</v>
      </c>
    </row>
    <row r="51" spans="1:22" x14ac:dyDescent="0.3">
      <c r="A51" t="s">
        <v>7224</v>
      </c>
      <c r="B51" t="s">
        <v>7542</v>
      </c>
      <c r="C51" t="s">
        <v>7543</v>
      </c>
      <c r="D51" t="s">
        <v>7544</v>
      </c>
      <c r="E51" t="s">
        <v>7541</v>
      </c>
      <c r="F51" t="s">
        <v>16</v>
      </c>
      <c r="G51" t="s">
        <v>1692</v>
      </c>
      <c r="H51" t="s">
        <v>7545</v>
      </c>
      <c r="I51" t="s">
        <v>7546</v>
      </c>
      <c r="J51" t="s">
        <v>4630</v>
      </c>
      <c r="K51" t="str" cm="1">
        <f t="array" ref="K5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1" t="str">
        <f>_xlfn.TEXTBEFORE(haryanvi_song[[#This Row],[Title]],{":","(","-","#","|"})</f>
        <v>Sadhu</v>
      </c>
      <c r="M51" t="str">
        <f>_xlfn.TEXTBEFORE(_xlfn.TEXTAFTER(haryanvi_song[[#This Row],[description]],{"Singer:","Artist:","Singer &amp; Lyrics:","Singer/Lyrics:","Singer","Singer :","Singer :-"}),CHAR(10))</f>
        <v>/Composer: Hallu Mandiaala</v>
      </c>
      <c r="N51" t="str" cm="1">
        <f t="array" ref="N5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 Micky Arora</v>
      </c>
      <c r="O51" t="str">
        <f>_xlfn.TEXTBEFORE(_xlfn.TEXTAFTER(haryanvi_song[[#This Row],[description]],"Composer:"),CHAR(10))</f>
        <v xml:space="preserve"> Hallu Mandiaala</v>
      </c>
      <c r="P51" t="str">
        <f>_xlfn.TEXTBEFORE(_xlfn.TEXTAFTER(haryanvi_song[[#This Row],[description]],CHAR(10)&amp;"Music :"),CHAR(10))</f>
        <v xml:space="preserve"> Deepty Music</v>
      </c>
      <c r="Q51" t="e">
        <f>_xlfn.TEXTBEFORE(_xlfn.TEXTAFTER(haryanvi_song[[#This Row],[description]],CHAR(10)&amp;"Video:"),CHAR(10))</f>
        <v>#N/A</v>
      </c>
      <c r="R51" s="1" t="e">
        <f>HYPERLINK(_xlfn.TEXTBEFORE(_xlfn.TEXTAFTER(haryanvi_song[[#This Row],[description]],"YouTube Music:"),CHAR(10)))</f>
        <v>#N/A</v>
      </c>
      <c r="S51" s="1" t="str">
        <f>HYPERLINK(_xlfn.TEXTBEFORE(_xlfn.TEXTAFTER(haryanvi_song[[#This Row],[description]],"Spotify:"),CHAR(10)))</f>
        <v xml:space="preserve"> https://bit.ly/3MAV9Eb</v>
      </c>
      <c r="T51" s="1" t="str">
        <f>HYPERLINK(_xlfn.TEXTBEFORE(_xlfn.TEXTAFTER(haryanvi_song[[#This Row],[description]],"Apple Music:"),CHAR(10)))</f>
        <v xml:space="preserve"> https://bit.ly/41LwZLx</v>
      </c>
      <c r="U51" s="1" t="e">
        <f>HYPERLINK(_xlfn.TEXTBEFORE(_xlfn.TEXTAFTER(haryanvi_song[[#This Row],[description]],"JioSaavn:"),CHAR(10)))</f>
        <v>#N/A</v>
      </c>
      <c r="V51" s="1" t="e">
        <f>HYPERLINK(_xlfn.TEXTBEFORE(_xlfn.TEXTAFTER(haryanvi_song[[#This Row],[description]],"Instagram Reel:"),CHAR(10)))</f>
        <v>#N/A</v>
      </c>
    </row>
    <row r="52" spans="1:22" x14ac:dyDescent="0.3">
      <c r="A52" t="s">
        <v>7224</v>
      </c>
      <c r="B52" t="s">
        <v>7548</v>
      </c>
      <c r="C52" t="s">
        <v>7549</v>
      </c>
      <c r="D52" t="s">
        <v>7550</v>
      </c>
      <c r="E52" t="s">
        <v>7547</v>
      </c>
      <c r="F52" t="s">
        <v>16</v>
      </c>
      <c r="G52" t="s">
        <v>453</v>
      </c>
      <c r="H52" t="s">
        <v>7551</v>
      </c>
      <c r="I52" t="s">
        <v>7552</v>
      </c>
      <c r="J52" t="s">
        <v>7553</v>
      </c>
      <c r="K52" t="str" cm="1">
        <f t="array" ref="K5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2" t="str">
        <f>_xlfn.TEXTBEFORE(haryanvi_song[[#This Row],[Title]],{":","(","-","#","|"})</f>
        <v xml:space="preserve">Mahol </v>
      </c>
      <c r="M52" t="str">
        <f>_xlfn.TEXTBEFORE(_xlfn.TEXTAFTER(haryanvi_song[[#This Row],[description]],{"Singer:","Artist:","Singer &amp; Lyrics:","Singer/Lyrics:","Singer","Singer :","Singer :-"}),CHAR(10))</f>
        <v xml:space="preserve"> Boy Zaildaar &amp; Nonu Rana </v>
      </c>
      <c r="N52" t="str" cm="1">
        <f t="array" ref="N5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Bhim Bhand &amp; M Jaani</v>
      </c>
      <c r="O52" t="e">
        <f>_xlfn.TEXTBEFORE(_xlfn.TEXTAFTER(haryanvi_song[[#This Row],[description]],"Composer:"),CHAR(10))</f>
        <v>#N/A</v>
      </c>
      <c r="P52" t="e">
        <f>_xlfn.TEXTBEFORE(_xlfn.TEXTAFTER(haryanvi_song[[#This Row],[description]],CHAR(10)&amp;"Music :"),CHAR(10))</f>
        <v>#N/A</v>
      </c>
      <c r="Q52" t="e">
        <f>_xlfn.TEXTBEFORE(_xlfn.TEXTAFTER(haryanvi_song[[#This Row],[description]],CHAR(10)&amp;"Video:"),CHAR(10))</f>
        <v>#N/A</v>
      </c>
      <c r="R52" s="1" t="e">
        <f>HYPERLINK(_xlfn.TEXTBEFORE(_xlfn.TEXTAFTER(haryanvi_song[[#This Row],[description]],"YouTube Music:"),CHAR(10)))</f>
        <v>#N/A</v>
      </c>
      <c r="S52" s="1" t="str">
        <f>HYPERLINK(_xlfn.TEXTBEFORE(_xlfn.TEXTAFTER(haryanvi_song[[#This Row],[description]],"Spotify:"),CHAR(10)))</f>
        <v xml:space="preserve"> http://bit.ly/3MyI66m</v>
      </c>
      <c r="T52" s="1" t="str">
        <f>HYPERLINK(_xlfn.TEXTBEFORE(_xlfn.TEXTAFTER(haryanvi_song[[#This Row],[description]],"Apple Music:"),CHAR(10)))</f>
        <v xml:space="preserve"> http://bit.ly/41ebGSR</v>
      </c>
      <c r="U52" s="1" t="e">
        <f>HYPERLINK(_xlfn.TEXTBEFORE(_xlfn.TEXTAFTER(haryanvi_song[[#This Row],[description]],"JioSaavn:"),CHAR(10)))</f>
        <v>#N/A</v>
      </c>
      <c r="V52" s="1" t="e">
        <f>HYPERLINK(_xlfn.TEXTBEFORE(_xlfn.TEXTAFTER(haryanvi_song[[#This Row],[description]],"Instagram Reel:"),CHAR(10)))</f>
        <v>#N/A</v>
      </c>
    </row>
    <row r="53" spans="1:22" x14ac:dyDescent="0.3">
      <c r="A53" t="s">
        <v>7224</v>
      </c>
      <c r="B53" t="s">
        <v>7555</v>
      </c>
      <c r="C53" t="s">
        <v>7556</v>
      </c>
      <c r="D53" t="s">
        <v>7557</v>
      </c>
      <c r="E53" t="s">
        <v>7554</v>
      </c>
      <c r="F53" t="s">
        <v>16</v>
      </c>
      <c r="G53" t="s">
        <v>2029</v>
      </c>
      <c r="H53" t="s">
        <v>7558</v>
      </c>
      <c r="I53" t="s">
        <v>581</v>
      </c>
      <c r="J53" t="s">
        <v>7559</v>
      </c>
      <c r="K53" t="str" cm="1">
        <f t="array" ref="K5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3" t="str">
        <f>_xlfn.TEXTBEFORE(haryanvi_song[[#This Row],[Title]],{":","(","-","#","|"})</f>
        <v>Yarra Pe Udhari</v>
      </c>
      <c r="M53" t="str">
        <f>_xlfn.TEXTBEFORE(_xlfn.TEXTAFTER(haryanvi_song[[#This Row],[description]],{"Singer:","Artist:","Singer &amp; Lyrics:","Singer/Lyrics:","Singer","Singer :","Singer :-"}),CHAR(10))</f>
        <v xml:space="preserve"> Zaildar Sheoran</v>
      </c>
      <c r="N53" t="str" cm="1">
        <f t="array" ref="N5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53" t="str">
        <f>_xlfn.TEXTBEFORE(_xlfn.TEXTAFTER(haryanvi_song[[#This Row],[description]],"Composer:"),CHAR(10))</f>
        <v xml:space="preserve"> Zaildar Sheoran</v>
      </c>
      <c r="P53" t="e">
        <f>_xlfn.TEXTBEFORE(_xlfn.TEXTAFTER(haryanvi_song[[#This Row],[description]],CHAR(10)&amp;"Music :"),CHAR(10))</f>
        <v>#N/A</v>
      </c>
      <c r="Q53" t="e">
        <f>_xlfn.TEXTBEFORE(_xlfn.TEXTAFTER(haryanvi_song[[#This Row],[description]],CHAR(10)&amp;"Video:"),CHAR(10))</f>
        <v>#N/A</v>
      </c>
      <c r="R53" s="1" t="e">
        <f>HYPERLINK(_xlfn.TEXTBEFORE(_xlfn.TEXTAFTER(haryanvi_song[[#This Row],[description]],"YouTube Music:"),CHAR(10)))</f>
        <v>#N/A</v>
      </c>
      <c r="S53" s="1" t="str">
        <f>HYPERLINK(_xlfn.TEXTBEFORE(_xlfn.TEXTAFTER(haryanvi_song[[#This Row],[description]],"Spotify:"),CHAR(10)))</f>
        <v xml:space="preserve"> http://bit.ly/3ns4XWN</v>
      </c>
      <c r="T53" s="1" t="str">
        <f>HYPERLINK(_xlfn.TEXTBEFORE(_xlfn.TEXTAFTER(haryanvi_song[[#This Row],[description]],"Apple Music:"),CHAR(10)))</f>
        <v xml:space="preserve"> http://bit.ly/3LZdVVK</v>
      </c>
      <c r="U53" s="1" t="e">
        <f>HYPERLINK(_xlfn.TEXTBEFORE(_xlfn.TEXTAFTER(haryanvi_song[[#This Row],[description]],"JioSaavn:"),CHAR(10)))</f>
        <v>#N/A</v>
      </c>
      <c r="V53" s="1" t="e">
        <f>HYPERLINK(_xlfn.TEXTBEFORE(_xlfn.TEXTAFTER(haryanvi_song[[#This Row],[description]],"Instagram Reel:"),CHAR(10)))</f>
        <v>#N/A</v>
      </c>
    </row>
    <row r="54" spans="1:22" x14ac:dyDescent="0.3">
      <c r="A54" t="s">
        <v>7224</v>
      </c>
      <c r="B54" t="s">
        <v>7561</v>
      </c>
      <c r="C54" t="s">
        <v>7562</v>
      </c>
      <c r="D54" t="s">
        <v>7563</v>
      </c>
      <c r="E54" t="s">
        <v>7560</v>
      </c>
      <c r="F54" t="s">
        <v>16</v>
      </c>
      <c r="G54" t="s">
        <v>4708</v>
      </c>
      <c r="H54" t="s">
        <v>7564</v>
      </c>
      <c r="I54" t="s">
        <v>7565</v>
      </c>
      <c r="J54" t="s">
        <v>7566</v>
      </c>
      <c r="K54" t="str" cm="1">
        <f t="array" ref="K5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4" t="str">
        <f>_xlfn.TEXTBEFORE(haryanvi_song[[#This Row],[Title]],{":","(","-","#","|"})</f>
        <v xml:space="preserve">Laad Tere Ladau </v>
      </c>
      <c r="M54" t="str">
        <f>_xlfn.TEXTBEFORE(_xlfn.TEXTAFTER(haryanvi_song[[#This Row],[description]],{"Singer:","Artist:","Singer &amp; Lyrics:","Singer/Lyrics:","Singer","Singer :","Singer :-"}),CHAR(10))</f>
        <v xml:space="preserve"> UK Haryanvi, Anjali Raj</v>
      </c>
      <c r="N54" t="str" cm="1">
        <f t="array" ref="N5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Hariom Saini</v>
      </c>
      <c r="O54" t="str">
        <f>_xlfn.TEXTBEFORE(_xlfn.TEXTAFTER(haryanvi_song[[#This Row],[description]],"Composer:"),CHAR(10))</f>
        <v xml:space="preserve"> UK Haryanvi, Haiom Saini</v>
      </c>
      <c r="P54" t="e">
        <f>_xlfn.TEXTBEFORE(_xlfn.TEXTAFTER(haryanvi_song[[#This Row],[description]],CHAR(10)&amp;"Music :"),CHAR(10))</f>
        <v>#N/A</v>
      </c>
      <c r="Q54" t="e">
        <f>_xlfn.TEXTBEFORE(_xlfn.TEXTAFTER(haryanvi_song[[#This Row],[description]],CHAR(10)&amp;"Video:"),CHAR(10))</f>
        <v>#N/A</v>
      </c>
      <c r="R54" s="1" t="e">
        <f>HYPERLINK(_xlfn.TEXTBEFORE(_xlfn.TEXTAFTER(haryanvi_song[[#This Row],[description]],"YouTube Music:"),CHAR(10)))</f>
        <v>#N/A</v>
      </c>
      <c r="S54" s="1" t="e">
        <f>HYPERLINK(_xlfn.TEXTBEFORE(_xlfn.TEXTAFTER(haryanvi_song[[#This Row],[description]],"Spotify:"),CHAR(10)))</f>
        <v>#N/A</v>
      </c>
      <c r="T54" s="1" t="e">
        <f>HYPERLINK(_xlfn.TEXTBEFORE(_xlfn.TEXTAFTER(haryanvi_song[[#This Row],[description]],"Apple Music:"),CHAR(10)))</f>
        <v>#N/A</v>
      </c>
      <c r="U54" s="1" t="e">
        <f>HYPERLINK(_xlfn.TEXTBEFORE(_xlfn.TEXTAFTER(haryanvi_song[[#This Row],[description]],"JioSaavn:"),CHAR(10)))</f>
        <v>#N/A</v>
      </c>
      <c r="V54" s="1" t="e">
        <f>HYPERLINK(_xlfn.TEXTBEFORE(_xlfn.TEXTAFTER(haryanvi_song[[#This Row],[description]],"Instagram Reel:"),CHAR(10)))</f>
        <v>#N/A</v>
      </c>
    </row>
    <row r="55" spans="1:22" x14ac:dyDescent="0.3">
      <c r="A55" t="s">
        <v>7224</v>
      </c>
      <c r="B55" t="s">
        <v>7568</v>
      </c>
      <c r="C55" t="s">
        <v>7569</v>
      </c>
      <c r="D55" t="s">
        <v>7570</v>
      </c>
      <c r="E55" t="s">
        <v>7567</v>
      </c>
      <c r="F55" t="s">
        <v>16</v>
      </c>
      <c r="G55" t="s">
        <v>461</v>
      </c>
      <c r="H55" t="s">
        <v>7571</v>
      </c>
      <c r="I55" t="s">
        <v>5262</v>
      </c>
      <c r="J55" t="s">
        <v>6562</v>
      </c>
      <c r="K55" t="str" cm="1">
        <f t="array" ref="K5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5" t="str">
        <f>_xlfn.TEXTBEFORE(haryanvi_song[[#This Row],[Title]],{":","(","-","#","|"})</f>
        <v>Nira Badmash</v>
      </c>
      <c r="M55" t="str">
        <f>_xlfn.TEXTBEFORE(_xlfn.TEXTAFTER(haryanvi_song[[#This Row],[description]],{"Singer:","Artist:","Singer &amp; Lyrics:","Singer/Lyrics:","Singer","Singer :","Singer :-"}),CHAR(10))</f>
        <v xml:space="preserve"> Tera Kracker Ft. Ptaka TS</v>
      </c>
      <c r="N55" t="str" cm="1">
        <f t="array" ref="N5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Tera Kracker</v>
      </c>
      <c r="O55" t="e">
        <f>_xlfn.TEXTBEFORE(_xlfn.TEXTAFTER(haryanvi_song[[#This Row],[description]],"Composer:"),CHAR(10))</f>
        <v>#N/A</v>
      </c>
      <c r="P55" t="str">
        <f>_xlfn.TEXTBEFORE(_xlfn.TEXTAFTER(haryanvi_song[[#This Row],[description]],CHAR(10)&amp;"Music :"),CHAR(10))</f>
        <v xml:space="preserve"> Ghanu Music</v>
      </c>
      <c r="Q55" t="e">
        <f>_xlfn.TEXTBEFORE(_xlfn.TEXTAFTER(haryanvi_song[[#This Row],[description]],CHAR(10)&amp;"Video:"),CHAR(10))</f>
        <v>#N/A</v>
      </c>
      <c r="R55" s="1" t="e">
        <f>HYPERLINK(_xlfn.TEXTBEFORE(_xlfn.TEXTAFTER(haryanvi_song[[#This Row],[description]],"YouTube Music:"),CHAR(10)))</f>
        <v>#N/A</v>
      </c>
      <c r="S55" s="1" t="e">
        <f>HYPERLINK(_xlfn.TEXTBEFORE(_xlfn.TEXTAFTER(haryanvi_song[[#This Row],[description]],"Spotify:"),CHAR(10)))</f>
        <v>#N/A</v>
      </c>
      <c r="T55" s="1" t="e">
        <f>HYPERLINK(_xlfn.TEXTBEFORE(_xlfn.TEXTAFTER(haryanvi_song[[#This Row],[description]],"Apple Music:"),CHAR(10)))</f>
        <v>#N/A</v>
      </c>
      <c r="U55" s="1" t="e">
        <f>HYPERLINK(_xlfn.TEXTBEFORE(_xlfn.TEXTAFTER(haryanvi_song[[#This Row],[description]],"JioSaavn:"),CHAR(10)))</f>
        <v>#N/A</v>
      </c>
      <c r="V55" s="1" t="e">
        <f>HYPERLINK(_xlfn.TEXTBEFORE(_xlfn.TEXTAFTER(haryanvi_song[[#This Row],[description]],"Instagram Reel:"),CHAR(10)))</f>
        <v>#N/A</v>
      </c>
    </row>
    <row r="56" spans="1:22" x14ac:dyDescent="0.3">
      <c r="A56" t="s">
        <v>7224</v>
      </c>
      <c r="B56" t="s">
        <v>7573</v>
      </c>
      <c r="C56" t="s">
        <v>7574</v>
      </c>
      <c r="D56" t="s">
        <v>7575</v>
      </c>
      <c r="E56" t="s">
        <v>7572</v>
      </c>
      <c r="F56" t="s">
        <v>16</v>
      </c>
      <c r="G56" t="s">
        <v>1032</v>
      </c>
      <c r="H56" t="s">
        <v>7576</v>
      </c>
      <c r="I56" t="s">
        <v>7577</v>
      </c>
      <c r="J56" t="s">
        <v>7578</v>
      </c>
      <c r="K56" t="str" cm="1">
        <f t="array" ref="K5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56" t="str">
        <f>_xlfn.TEXTBEFORE(haryanvi_song[[#This Row],[Title]],{":","(","-","#","|"})</f>
        <v xml:space="preserve">Laal Chunni </v>
      </c>
      <c r="M56" t="str">
        <f>_xlfn.TEXTBEFORE(_xlfn.TEXTAFTER(haryanvi_song[[#This Row],[description]],{"Singer:","Artist:","Singer &amp; Lyrics:","Singer/Lyrics:","Singer","Singer :","Singer :-"}),CHAR(10))</f>
        <v xml:space="preserve"> Hallu Mandiaala</v>
      </c>
      <c r="N56" t="str" cm="1">
        <f t="array" ref="N5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56" t="e">
        <f>_xlfn.TEXTBEFORE(_xlfn.TEXTAFTER(haryanvi_song[[#This Row],[description]],"Composer:"),CHAR(10))</f>
        <v>#N/A</v>
      </c>
      <c r="P56" t="e">
        <f>_xlfn.TEXTBEFORE(_xlfn.TEXTAFTER(haryanvi_song[[#This Row],[description]],CHAR(10)&amp;"Music :"),CHAR(10))</f>
        <v>#N/A</v>
      </c>
      <c r="Q56" t="e">
        <f>_xlfn.TEXTBEFORE(_xlfn.TEXTAFTER(haryanvi_song[[#This Row],[description]],CHAR(10)&amp;"Video:"),CHAR(10))</f>
        <v>#N/A</v>
      </c>
      <c r="R56" s="1" t="str">
        <f>HYPERLINK(_xlfn.TEXTBEFORE(_xlfn.TEXTAFTER(haryanvi_song[[#This Row],[description]],"YouTube Music:"),CHAR(10)))</f>
        <v xml:space="preserve"> https://bit.ly/3h0gvOa</v>
      </c>
      <c r="S56" s="1" t="str">
        <f>HYPERLINK(_xlfn.TEXTBEFORE(_xlfn.TEXTAFTER(haryanvi_song[[#This Row],[description]],"Spotify:"),CHAR(10)))</f>
        <v xml:space="preserve"> https://spoti.fi/3gUFdQ7</v>
      </c>
      <c r="T56" s="1" t="str">
        <f>HYPERLINK(_xlfn.TEXTBEFORE(_xlfn.TEXTAFTER(haryanvi_song[[#This Row],[description]],"Apple Music:"),CHAR(10)))</f>
        <v xml:space="preserve"> https://bit.ly/3XW2YaP</v>
      </c>
      <c r="U56" s="1" t="e">
        <f>HYPERLINK(_xlfn.TEXTBEFORE(_xlfn.TEXTAFTER(haryanvi_song[[#This Row],[description]],"JioSaavn:"),CHAR(10)))</f>
        <v>#N/A</v>
      </c>
      <c r="V56" s="1" t="str">
        <f>HYPERLINK(_xlfn.TEXTBEFORE(_xlfn.TEXTAFTER(haryanvi_song[[#This Row],[description]],"Instagram Reel:"),CHAR(10)))</f>
        <v xml:space="preserve"> https://bit.ly/3VC6jus</v>
      </c>
    </row>
    <row r="57" spans="1:22" x14ac:dyDescent="0.3">
      <c r="A57" t="s">
        <v>7224</v>
      </c>
      <c r="B57" t="s">
        <v>7580</v>
      </c>
      <c r="C57" t="s">
        <v>7581</v>
      </c>
      <c r="D57" t="s">
        <v>7582</v>
      </c>
      <c r="E57" t="s">
        <v>7579</v>
      </c>
      <c r="F57" t="s">
        <v>16</v>
      </c>
      <c r="G57" t="s">
        <v>161</v>
      </c>
      <c r="H57" t="s">
        <v>7583</v>
      </c>
      <c r="I57" t="s">
        <v>7584</v>
      </c>
      <c r="J57" t="s">
        <v>7585</v>
      </c>
      <c r="K57" t="str" cm="1">
        <f t="array" ref="K5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7" t="str">
        <f>_xlfn.TEXTBEFORE(haryanvi_song[[#This Row],[Title]],{":","(","-","#","|"})</f>
        <v xml:space="preserve">Khabbi Seat </v>
      </c>
      <c r="M57" t="str">
        <f>_xlfn.TEXTBEFORE(_xlfn.TEXTAFTER(haryanvi_song[[#This Row],[description]],{"Singer:","Artist:","Singer &amp; Lyrics:","Singer/Lyrics:","Singer","Singer :","Singer :-"}),CHAR(10))</f>
        <v xml:space="preserve"> Boy Zaildar, Nonu Rana</v>
      </c>
      <c r="N57" t="str" cm="1">
        <f t="array" ref="N5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RK Lehri</v>
      </c>
      <c r="O57" t="str">
        <f>_xlfn.TEXTBEFORE(_xlfn.TEXTAFTER(haryanvi_song[[#This Row],[description]],"Composer:"),CHAR(10))</f>
        <v xml:space="preserve"> Raju Punjabi</v>
      </c>
      <c r="P57" t="e">
        <f>_xlfn.TEXTBEFORE(_xlfn.TEXTAFTER(haryanvi_song[[#This Row],[description]],CHAR(10)&amp;"Music :"),CHAR(10))</f>
        <v>#N/A</v>
      </c>
      <c r="Q57" t="e">
        <f>_xlfn.TEXTBEFORE(_xlfn.TEXTAFTER(haryanvi_song[[#This Row],[description]],CHAR(10)&amp;"Video:"),CHAR(10))</f>
        <v>#N/A</v>
      </c>
      <c r="R57" s="1" t="e">
        <f>HYPERLINK(_xlfn.TEXTBEFORE(_xlfn.TEXTAFTER(haryanvi_song[[#This Row],[description]],"YouTube Music:"),CHAR(10)))</f>
        <v>#N/A</v>
      </c>
      <c r="S57" s="1" t="e">
        <f>HYPERLINK(_xlfn.TEXTBEFORE(_xlfn.TEXTAFTER(haryanvi_song[[#This Row],[description]],"Spotify:"),CHAR(10)))</f>
        <v>#N/A</v>
      </c>
      <c r="T57" s="1" t="e">
        <f>HYPERLINK(_xlfn.TEXTBEFORE(_xlfn.TEXTAFTER(haryanvi_song[[#This Row],[description]],"Apple Music:"),CHAR(10)))</f>
        <v>#N/A</v>
      </c>
      <c r="U57" s="1" t="e">
        <f>HYPERLINK(_xlfn.TEXTBEFORE(_xlfn.TEXTAFTER(haryanvi_song[[#This Row],[description]],"JioSaavn:"),CHAR(10)))</f>
        <v>#N/A</v>
      </c>
      <c r="V57" s="1" t="e">
        <f>HYPERLINK(_xlfn.TEXTBEFORE(_xlfn.TEXTAFTER(haryanvi_song[[#This Row],[description]],"Instagram Reel:"),CHAR(10)))</f>
        <v>#N/A</v>
      </c>
    </row>
    <row r="58" spans="1:22" x14ac:dyDescent="0.3">
      <c r="A58" t="s">
        <v>7224</v>
      </c>
      <c r="B58" t="s">
        <v>7587</v>
      </c>
      <c r="C58" t="s">
        <v>7588</v>
      </c>
      <c r="D58" t="s">
        <v>7589</v>
      </c>
      <c r="E58" t="s">
        <v>7586</v>
      </c>
      <c r="F58" t="s">
        <v>16</v>
      </c>
      <c r="G58" t="s">
        <v>191</v>
      </c>
      <c r="H58" t="s">
        <v>7590</v>
      </c>
      <c r="I58" t="s">
        <v>7591</v>
      </c>
      <c r="J58" t="s">
        <v>6864</v>
      </c>
      <c r="K58" t="str" cm="1">
        <f t="array" ref="K5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8" t="str">
        <f>_xlfn.TEXTBEFORE(haryanvi_song[[#This Row],[Title]],{":","(","-","#","|"})</f>
        <v xml:space="preserve">Viah Karegi Ke Na </v>
      </c>
      <c r="M58" t="str">
        <f>_xlfn.TEXTBEFORE(_xlfn.TEXTAFTER(haryanvi_song[[#This Row],[description]],{"Singer:","Artist:","Singer &amp; Lyrics:","Singer/Lyrics:","Singer","Singer :","Singer :-"}),CHAR(10))</f>
        <v xml:space="preserve"> Amit Dhul &amp; Renuka Panwar</v>
      </c>
      <c r="N58" t="str" cm="1">
        <f t="array" ref="N5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Yogi Raj</v>
      </c>
      <c r="O58" t="e">
        <f>_xlfn.TEXTBEFORE(_xlfn.TEXTAFTER(haryanvi_song[[#This Row],[description]],"Composer:"),CHAR(10))</f>
        <v>#N/A</v>
      </c>
      <c r="P58" t="e">
        <f>_xlfn.TEXTBEFORE(_xlfn.TEXTAFTER(haryanvi_song[[#This Row],[description]],CHAR(10)&amp;"Music :"),CHAR(10))</f>
        <v>#N/A</v>
      </c>
      <c r="Q58" t="e">
        <f>_xlfn.TEXTBEFORE(_xlfn.TEXTAFTER(haryanvi_song[[#This Row],[description]],CHAR(10)&amp;"Video:"),CHAR(10))</f>
        <v>#N/A</v>
      </c>
      <c r="R58" s="1" t="e">
        <f>HYPERLINK(_xlfn.TEXTBEFORE(_xlfn.TEXTAFTER(haryanvi_song[[#This Row],[description]],"YouTube Music:"),CHAR(10)))</f>
        <v>#N/A</v>
      </c>
      <c r="S58" s="1" t="e">
        <f>HYPERLINK(_xlfn.TEXTBEFORE(_xlfn.TEXTAFTER(haryanvi_song[[#This Row],[description]],"Spotify:"),CHAR(10)))</f>
        <v>#N/A</v>
      </c>
      <c r="T58" s="1" t="e">
        <f>HYPERLINK(_xlfn.TEXTBEFORE(_xlfn.TEXTAFTER(haryanvi_song[[#This Row],[description]],"Apple Music:"),CHAR(10)))</f>
        <v>#N/A</v>
      </c>
      <c r="U58" s="1" t="e">
        <f>HYPERLINK(_xlfn.TEXTBEFORE(_xlfn.TEXTAFTER(haryanvi_song[[#This Row],[description]],"JioSaavn:"),CHAR(10)))</f>
        <v>#N/A</v>
      </c>
      <c r="V58" s="1" t="e">
        <f>HYPERLINK(_xlfn.TEXTBEFORE(_xlfn.TEXTAFTER(haryanvi_song[[#This Row],[description]],"Instagram Reel:"),CHAR(10)))</f>
        <v>#N/A</v>
      </c>
    </row>
    <row r="59" spans="1:22" x14ac:dyDescent="0.3">
      <c r="A59" t="s">
        <v>7224</v>
      </c>
      <c r="B59" t="s">
        <v>7593</v>
      </c>
      <c r="C59" t="s">
        <v>7594</v>
      </c>
      <c r="D59" t="s">
        <v>7595</v>
      </c>
      <c r="E59" t="s">
        <v>7592</v>
      </c>
      <c r="F59" t="s">
        <v>16</v>
      </c>
      <c r="G59" t="s">
        <v>199</v>
      </c>
      <c r="H59" t="s">
        <v>7596</v>
      </c>
      <c r="I59" t="s">
        <v>1034</v>
      </c>
      <c r="J59" t="s">
        <v>5262</v>
      </c>
      <c r="K59" t="str" cm="1">
        <f t="array" ref="K5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59" t="str">
        <f>_xlfn.TEXTBEFORE(haryanvi_song[[#This Row],[Title]],{":","(","-","#","|"})</f>
        <v xml:space="preserve">Kala Chasma </v>
      </c>
      <c r="M59" t="str">
        <f>_xlfn.TEXTBEFORE(_xlfn.TEXTAFTER(haryanvi_song[[#This Row],[description]],{"Singer:","Artist:","Singer &amp; Lyrics:","Singer/Lyrics:","Singer","Singer :","Singer :-"}),CHAR(10))</f>
        <v xml:space="preserve"> Mohini Patel</v>
      </c>
      <c r="N59" t="str" cm="1">
        <f t="array" ref="N5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59" t="e">
        <f>_xlfn.TEXTBEFORE(_xlfn.TEXTAFTER(haryanvi_song[[#This Row],[description]],"Composer:"),CHAR(10))</f>
        <v>#N/A</v>
      </c>
      <c r="P59" t="e">
        <f>_xlfn.TEXTBEFORE(_xlfn.TEXTAFTER(haryanvi_song[[#This Row],[description]],CHAR(10)&amp;"Music :"),CHAR(10))</f>
        <v>#N/A</v>
      </c>
      <c r="Q59" t="e">
        <f>_xlfn.TEXTBEFORE(_xlfn.TEXTAFTER(haryanvi_song[[#This Row],[description]],CHAR(10)&amp;"Video:"),CHAR(10))</f>
        <v>#N/A</v>
      </c>
      <c r="R59" s="1" t="e">
        <f>HYPERLINK(_xlfn.TEXTBEFORE(_xlfn.TEXTAFTER(haryanvi_song[[#This Row],[description]],"YouTube Music:"),CHAR(10)))</f>
        <v>#N/A</v>
      </c>
      <c r="S59" s="1" t="e">
        <f>HYPERLINK(_xlfn.TEXTBEFORE(_xlfn.TEXTAFTER(haryanvi_song[[#This Row],[description]],"Spotify:"),CHAR(10)))</f>
        <v>#N/A</v>
      </c>
      <c r="T59" s="1" t="e">
        <f>HYPERLINK(_xlfn.TEXTBEFORE(_xlfn.TEXTAFTER(haryanvi_song[[#This Row],[description]],"Apple Music:"),CHAR(10)))</f>
        <v>#N/A</v>
      </c>
      <c r="U59" s="1" t="e">
        <f>HYPERLINK(_xlfn.TEXTBEFORE(_xlfn.TEXTAFTER(haryanvi_song[[#This Row],[description]],"JioSaavn:"),CHAR(10)))</f>
        <v>#N/A</v>
      </c>
      <c r="V59" s="1" t="e">
        <f>HYPERLINK(_xlfn.TEXTBEFORE(_xlfn.TEXTAFTER(haryanvi_song[[#This Row],[description]],"Instagram Reel:"),CHAR(10)))</f>
        <v>#N/A</v>
      </c>
    </row>
    <row r="60" spans="1:22" x14ac:dyDescent="0.3">
      <c r="A60" t="s">
        <v>7224</v>
      </c>
      <c r="B60" t="s">
        <v>7598</v>
      </c>
      <c r="C60" t="s">
        <v>7599</v>
      </c>
      <c r="D60" t="s">
        <v>7600</v>
      </c>
      <c r="E60" t="s">
        <v>7597</v>
      </c>
      <c r="F60" t="s">
        <v>16</v>
      </c>
      <c r="G60" t="s">
        <v>415</v>
      </c>
      <c r="H60" t="s">
        <v>7601</v>
      </c>
      <c r="I60" t="s">
        <v>7602</v>
      </c>
      <c r="J60" t="s">
        <v>1324</v>
      </c>
      <c r="K60" t="str" cm="1">
        <f t="array" ref="K6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60" t="str">
        <f>_xlfn.TEXTBEFORE(haryanvi_song[[#This Row],[Title]],{":","(","-","#","|"})</f>
        <v xml:space="preserve">Att Darling </v>
      </c>
      <c r="M60" t="str">
        <f>_xlfn.TEXTBEFORE(_xlfn.TEXTAFTER(haryanvi_song[[#This Row],[description]],{"Singer:","Artist:","Singer &amp; Lyrics:","Singer/Lyrics:","Singer","Singer :","Singer :-"}),CHAR(10))</f>
        <v xml:space="preserve"> Sahil Muana </v>
      </c>
      <c r="N60" t="str" cm="1">
        <f t="array" ref="N6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Sahil Muana</v>
      </c>
      <c r="O60" t="str">
        <f>_xlfn.TEXTBEFORE(_xlfn.TEXTAFTER(haryanvi_song[[#This Row],[description]],"Composer:"),CHAR(10))</f>
        <v xml:space="preserve"> Jass Manak </v>
      </c>
      <c r="P60" t="e">
        <f>_xlfn.TEXTBEFORE(_xlfn.TEXTAFTER(haryanvi_song[[#This Row],[description]],CHAR(10)&amp;"Music :"),CHAR(10))</f>
        <v>#N/A</v>
      </c>
      <c r="Q60" t="e">
        <f>_xlfn.TEXTBEFORE(_xlfn.TEXTAFTER(haryanvi_song[[#This Row],[description]],CHAR(10)&amp;"Video:"),CHAR(10))</f>
        <v>#N/A</v>
      </c>
      <c r="R60" s="1" t="e">
        <f>HYPERLINK(_xlfn.TEXTBEFORE(_xlfn.TEXTAFTER(haryanvi_song[[#This Row],[description]],"YouTube Music:"),CHAR(10)))</f>
        <v>#N/A</v>
      </c>
      <c r="S60" s="1" t="e">
        <f>HYPERLINK(_xlfn.TEXTBEFORE(_xlfn.TEXTAFTER(haryanvi_song[[#This Row],[description]],"Spotify:"),CHAR(10)))</f>
        <v>#N/A</v>
      </c>
      <c r="T60" s="1" t="e">
        <f>HYPERLINK(_xlfn.TEXTBEFORE(_xlfn.TEXTAFTER(haryanvi_song[[#This Row],[description]],"Apple Music:"),CHAR(10)))</f>
        <v>#N/A</v>
      </c>
      <c r="U60" s="1" t="e">
        <f>HYPERLINK(_xlfn.TEXTBEFORE(_xlfn.TEXTAFTER(haryanvi_song[[#This Row],[description]],"JioSaavn:"),CHAR(10)))</f>
        <v>#N/A</v>
      </c>
      <c r="V60" s="1" t="e">
        <f>HYPERLINK(_xlfn.TEXTBEFORE(_xlfn.TEXTAFTER(haryanvi_song[[#This Row],[description]],"Instagram Reel:"),CHAR(10)))</f>
        <v>#N/A</v>
      </c>
    </row>
    <row r="61" spans="1:22" x14ac:dyDescent="0.3">
      <c r="A61" t="s">
        <v>7224</v>
      </c>
      <c r="B61" t="s">
        <v>7604</v>
      </c>
      <c r="C61" t="s">
        <v>7605</v>
      </c>
      <c r="D61" t="s">
        <v>7606</v>
      </c>
      <c r="E61" t="s">
        <v>7603</v>
      </c>
      <c r="F61" t="s">
        <v>16</v>
      </c>
      <c r="G61" t="s">
        <v>554</v>
      </c>
      <c r="H61" t="s">
        <v>7607</v>
      </c>
      <c r="I61" t="s">
        <v>7608</v>
      </c>
      <c r="J61" t="s">
        <v>7609</v>
      </c>
      <c r="K61" t="str" cm="1">
        <f t="array" ref="K6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61" t="str">
        <f>_xlfn.TEXTBEFORE(haryanvi_song[[#This Row],[Title]],{":","(","-","#","|"})</f>
        <v xml:space="preserve">Mausam Mausam </v>
      </c>
      <c r="M61" t="str">
        <f>_xlfn.TEXTBEFORE(_xlfn.TEXTAFTER(haryanvi_song[[#This Row],[description]],{"Singer:","Artist:","Singer &amp; Lyrics:","Singer/Lyrics:","Singer","Singer :","Singer :-"}),CHAR(10))</f>
        <v xml:space="preserve"> Micky Arora Ft Lil Golu</v>
      </c>
      <c r="N61" t="str" cm="1">
        <f t="array" ref="N6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Micky Arora , Lil Golu</v>
      </c>
      <c r="O61" t="e">
        <f>_xlfn.TEXTBEFORE(_xlfn.TEXTAFTER(haryanvi_song[[#This Row],[description]],"Composer:"),CHAR(10))</f>
        <v>#N/A</v>
      </c>
      <c r="P61" t="e">
        <f>_xlfn.TEXTBEFORE(_xlfn.TEXTAFTER(haryanvi_song[[#This Row],[description]],CHAR(10)&amp;"Music :"),CHAR(10))</f>
        <v>#N/A</v>
      </c>
      <c r="Q61" t="str">
        <f>_xlfn.TEXTBEFORE(_xlfn.TEXTAFTER(haryanvi_song[[#This Row],[description]],CHAR(10)&amp;"Video:"),CHAR(10))</f>
        <v xml:space="preserve"> The Ayub Khan</v>
      </c>
      <c r="R61" s="1" t="e">
        <f>HYPERLINK(_xlfn.TEXTBEFORE(_xlfn.TEXTAFTER(haryanvi_song[[#This Row],[description]],"YouTube Music:"),CHAR(10)))</f>
        <v>#N/A</v>
      </c>
      <c r="S61" s="1" t="e">
        <f>HYPERLINK(_xlfn.TEXTBEFORE(_xlfn.TEXTAFTER(haryanvi_song[[#This Row],[description]],"Spotify:"),CHAR(10)))</f>
        <v>#N/A</v>
      </c>
      <c r="T61" s="1" t="e">
        <f>HYPERLINK(_xlfn.TEXTBEFORE(_xlfn.TEXTAFTER(haryanvi_song[[#This Row],[description]],"Apple Music:"),CHAR(10)))</f>
        <v>#N/A</v>
      </c>
      <c r="U61" s="1" t="e">
        <f>HYPERLINK(_xlfn.TEXTBEFORE(_xlfn.TEXTAFTER(haryanvi_song[[#This Row],[description]],"JioSaavn:"),CHAR(10)))</f>
        <v>#N/A</v>
      </c>
      <c r="V61" s="1" t="e">
        <f>HYPERLINK(_xlfn.TEXTBEFORE(_xlfn.TEXTAFTER(haryanvi_song[[#This Row],[description]],"Instagram Reel:"),CHAR(10)))</f>
        <v>#N/A</v>
      </c>
    </row>
    <row r="62" spans="1:22" x14ac:dyDescent="0.3">
      <c r="A62" t="s">
        <v>7224</v>
      </c>
      <c r="B62" t="s">
        <v>7611</v>
      </c>
      <c r="C62" t="s">
        <v>7612</v>
      </c>
      <c r="D62" t="s">
        <v>7613</v>
      </c>
      <c r="E62" t="s">
        <v>7610</v>
      </c>
      <c r="F62" t="s">
        <v>16</v>
      </c>
      <c r="G62" t="s">
        <v>485</v>
      </c>
      <c r="H62" t="s">
        <v>7614</v>
      </c>
      <c r="I62" t="s">
        <v>7615</v>
      </c>
      <c r="J62" t="s">
        <v>5199</v>
      </c>
      <c r="K62" t="str" cm="1">
        <f t="array" ref="K6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62" t="str">
        <f>_xlfn.TEXTBEFORE(haryanvi_song[[#This Row],[Title]],{":","(","-","#","|"})</f>
        <v xml:space="preserve">Deewana </v>
      </c>
      <c r="M62" t="str">
        <f>_xlfn.TEXTBEFORE(_xlfn.TEXTAFTER(haryanvi_song[[#This Row],[description]],{"Singer:","Artist:","Singer &amp; Lyrics:","Singer/Lyrics:","Singer","Singer :","Singer :-"}),CHAR(10))</f>
        <v xml:space="preserve"> Hallu Mandiaala</v>
      </c>
      <c r="N62" t="str" cm="1">
        <f t="array" ref="N6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Hallu Mandiaala</v>
      </c>
      <c r="O62" t="e">
        <f>_xlfn.TEXTBEFORE(_xlfn.TEXTAFTER(haryanvi_song[[#This Row],[description]],"Composer:"),CHAR(10))</f>
        <v>#N/A</v>
      </c>
      <c r="P62" t="str">
        <f>_xlfn.TEXTBEFORE(_xlfn.TEXTAFTER(haryanvi_song[[#This Row],[description]],CHAR(10)&amp;"Music :"),CHAR(10))</f>
        <v xml:space="preserve"> Deepty</v>
      </c>
      <c r="Q62" t="e">
        <f>_xlfn.TEXTBEFORE(_xlfn.TEXTAFTER(haryanvi_song[[#This Row],[description]],CHAR(10)&amp;"Video:"),CHAR(10))</f>
        <v>#N/A</v>
      </c>
      <c r="R62" s="1" t="e">
        <f>HYPERLINK(_xlfn.TEXTBEFORE(_xlfn.TEXTAFTER(haryanvi_song[[#This Row],[description]],"YouTube Music:"),CHAR(10)))</f>
        <v>#N/A</v>
      </c>
      <c r="S62" s="1" t="e">
        <f>HYPERLINK(_xlfn.TEXTBEFORE(_xlfn.TEXTAFTER(haryanvi_song[[#This Row],[description]],"Spotify:"),CHAR(10)))</f>
        <v>#N/A</v>
      </c>
      <c r="T62" s="1" t="e">
        <f>HYPERLINK(_xlfn.TEXTBEFORE(_xlfn.TEXTAFTER(haryanvi_song[[#This Row],[description]],"Apple Music:"),CHAR(10)))</f>
        <v>#N/A</v>
      </c>
      <c r="U62" s="1" t="e">
        <f>HYPERLINK(_xlfn.TEXTBEFORE(_xlfn.TEXTAFTER(haryanvi_song[[#This Row],[description]],"JioSaavn:"),CHAR(10)))</f>
        <v>#N/A</v>
      </c>
      <c r="V62" s="1" t="e">
        <f>HYPERLINK(_xlfn.TEXTBEFORE(_xlfn.TEXTAFTER(haryanvi_song[[#This Row],[description]],"Instagram Reel:"),CHAR(10)))</f>
        <v>#N/A</v>
      </c>
    </row>
    <row r="63" spans="1:22" x14ac:dyDescent="0.3">
      <c r="A63" t="s">
        <v>7224</v>
      </c>
      <c r="B63" t="s">
        <v>7617</v>
      </c>
      <c r="C63" t="s">
        <v>7618</v>
      </c>
      <c r="D63" t="s">
        <v>7619</v>
      </c>
      <c r="E63" t="s">
        <v>7616</v>
      </c>
      <c r="F63" t="s">
        <v>16</v>
      </c>
      <c r="G63" t="s">
        <v>885</v>
      </c>
      <c r="H63" t="s">
        <v>7620</v>
      </c>
      <c r="I63" t="s">
        <v>7621</v>
      </c>
      <c r="J63" t="s">
        <v>7622</v>
      </c>
      <c r="K63" t="str" cm="1">
        <f t="array" ref="K6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63" t="str">
        <f>_xlfn.TEXTBEFORE(haryanvi_song[[#This Row],[Title]],{":","(","-","#","|"})</f>
        <v xml:space="preserve">Yaad Meri </v>
      </c>
      <c r="M63" t="str">
        <f>_xlfn.TEXTBEFORE(_xlfn.TEXTAFTER(haryanvi_song[[#This Row],[description]],{"Singer:","Artist:","Singer &amp; Lyrics:","Singer/Lyrics:","Singer","Singer :","Singer :-"}),CHAR(10))</f>
        <v xml:space="preserve"> MD Desi Rockstar</v>
      </c>
      <c r="N63" t="str" cm="1">
        <f t="array" ref="N6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Veen Ranjha</v>
      </c>
      <c r="O63" t="e">
        <f>_xlfn.TEXTBEFORE(_xlfn.TEXTAFTER(haryanvi_song[[#This Row],[description]],"Composer:"),CHAR(10))</f>
        <v>#N/A</v>
      </c>
      <c r="P63" t="str">
        <f>_xlfn.TEXTBEFORE(_xlfn.TEXTAFTER(haryanvi_song[[#This Row],[description]],CHAR(10)&amp;"Music :"),CHAR(10))</f>
        <v xml:space="preserve"> KP Music</v>
      </c>
      <c r="Q63" t="e">
        <f>_xlfn.TEXTBEFORE(_xlfn.TEXTAFTER(haryanvi_song[[#This Row],[description]],CHAR(10)&amp;"Video:"),CHAR(10))</f>
        <v>#N/A</v>
      </c>
      <c r="R63" s="1" t="e">
        <f>HYPERLINK(_xlfn.TEXTBEFORE(_xlfn.TEXTAFTER(haryanvi_song[[#This Row],[description]],"YouTube Music:"),CHAR(10)))</f>
        <v>#N/A</v>
      </c>
      <c r="S63" s="1" t="e">
        <f>HYPERLINK(_xlfn.TEXTBEFORE(_xlfn.TEXTAFTER(haryanvi_song[[#This Row],[description]],"Spotify:"),CHAR(10)))</f>
        <v>#N/A</v>
      </c>
      <c r="T63" s="1" t="e">
        <f>HYPERLINK(_xlfn.TEXTBEFORE(_xlfn.TEXTAFTER(haryanvi_song[[#This Row],[description]],"Apple Music:"),CHAR(10)))</f>
        <v>#N/A</v>
      </c>
      <c r="U63" s="1" t="e">
        <f>HYPERLINK(_xlfn.TEXTBEFORE(_xlfn.TEXTAFTER(haryanvi_song[[#This Row],[description]],"JioSaavn:"),CHAR(10)))</f>
        <v>#N/A</v>
      </c>
      <c r="V63" s="1" t="e">
        <f>HYPERLINK(_xlfn.TEXTBEFORE(_xlfn.TEXTAFTER(haryanvi_song[[#This Row],[description]],"Instagram Reel:"),CHAR(10)))</f>
        <v>#N/A</v>
      </c>
    </row>
    <row r="64" spans="1:22" x14ac:dyDescent="0.3">
      <c r="A64" t="s">
        <v>7224</v>
      </c>
      <c r="B64" t="s">
        <v>7624</v>
      </c>
      <c r="C64" t="s">
        <v>7625</v>
      </c>
      <c r="D64" t="s">
        <v>7626</v>
      </c>
      <c r="E64" t="s">
        <v>7623</v>
      </c>
      <c r="F64" t="s">
        <v>16</v>
      </c>
      <c r="G64" t="s">
        <v>453</v>
      </c>
      <c r="H64" t="s">
        <v>7627</v>
      </c>
      <c r="I64" t="s">
        <v>7628</v>
      </c>
      <c r="J64" t="s">
        <v>7629</v>
      </c>
      <c r="K64" t="str" cm="1">
        <f t="array" ref="K6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64" t="str">
        <f>_xlfn.TEXTBEFORE(haryanvi_song[[#This Row],[Title]],{":","(","-","#","|"})</f>
        <v xml:space="preserve">Beej Marna </v>
      </c>
      <c r="M64" t="str">
        <f>_xlfn.TEXTBEFORE(_xlfn.TEXTAFTER(haryanvi_song[[#This Row],[description]],{"Singer:","Artist:","Singer &amp; Lyrics:","Singer/Lyrics:","Singer","Singer :","Singer :-"}),CHAR(10))</f>
        <v xml:space="preserve"> Renuka Panwar </v>
      </c>
      <c r="N64" t="str" cm="1">
        <f t="array" ref="N6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Andy Dhaiya</v>
      </c>
      <c r="O64" t="e">
        <f>_xlfn.TEXTBEFORE(_xlfn.TEXTAFTER(haryanvi_song[[#This Row],[description]],"Composer:"),CHAR(10))</f>
        <v>#N/A</v>
      </c>
      <c r="P64" t="e">
        <f>_xlfn.TEXTBEFORE(_xlfn.TEXTAFTER(haryanvi_song[[#This Row],[description]],CHAR(10)&amp;"Music :"),CHAR(10))</f>
        <v>#N/A</v>
      </c>
      <c r="Q64" t="e">
        <f>_xlfn.TEXTBEFORE(_xlfn.TEXTAFTER(haryanvi_song[[#This Row],[description]],CHAR(10)&amp;"Video:"),CHAR(10))</f>
        <v>#N/A</v>
      </c>
      <c r="R64" s="1" t="e">
        <f>HYPERLINK(_xlfn.TEXTBEFORE(_xlfn.TEXTAFTER(haryanvi_song[[#This Row],[description]],"YouTube Music:"),CHAR(10)))</f>
        <v>#N/A</v>
      </c>
      <c r="S64" s="1" t="str">
        <f>HYPERLINK(_xlfn.TEXTBEFORE(_xlfn.TEXTAFTER(haryanvi_song[[#This Row],[description]],"Spotify:"),CHAR(10)))</f>
        <v xml:space="preserve"> https://spoti.fi/3qEx3he</v>
      </c>
      <c r="T64" s="1" t="str">
        <f>HYPERLINK(_xlfn.TEXTBEFORE(_xlfn.TEXTAFTER(haryanvi_song[[#This Row],[description]],"Apple Music:"),CHAR(10)))</f>
        <v xml:space="preserve"> https://apple.co/3wKAi7M</v>
      </c>
      <c r="U64" s="1" t="e">
        <f>HYPERLINK(_xlfn.TEXTBEFORE(_xlfn.TEXTAFTER(haryanvi_song[[#This Row],[description]],"JioSaavn:"),CHAR(10)))</f>
        <v>#N/A</v>
      </c>
      <c r="V64" s="1" t="e">
        <f>HYPERLINK(_xlfn.TEXTBEFORE(_xlfn.TEXTAFTER(haryanvi_song[[#This Row],[description]],"Instagram Reel:"),CHAR(10)))</f>
        <v>#N/A</v>
      </c>
    </row>
    <row r="65" spans="1:22" x14ac:dyDescent="0.3">
      <c r="A65" t="s">
        <v>7224</v>
      </c>
      <c r="B65" t="s">
        <v>7631</v>
      </c>
      <c r="C65" t="s">
        <v>7632</v>
      </c>
      <c r="D65" t="s">
        <v>7633</v>
      </c>
      <c r="E65" t="s">
        <v>7630</v>
      </c>
      <c r="F65" t="s">
        <v>16</v>
      </c>
      <c r="G65" t="s">
        <v>477</v>
      </c>
      <c r="H65" t="s">
        <v>7634</v>
      </c>
      <c r="I65" t="s">
        <v>7635</v>
      </c>
      <c r="J65" t="s">
        <v>7636</v>
      </c>
      <c r="K65" t="str" cm="1">
        <f t="array" ref="K6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65" t="str">
        <f>_xlfn.TEXTBEFORE(haryanvi_song[[#This Row],[Title]],{":","(","-","#","|"})</f>
        <v xml:space="preserve">4 Din  </v>
      </c>
      <c r="M65" t="str">
        <f>_xlfn.TEXTBEFORE(_xlfn.TEXTAFTER(haryanvi_song[[#This Row],[description]],{"Singer:","Artist:","Singer &amp; Lyrics:","Singer/Lyrics:","Singer","Singer :","Singer :-"}),CHAR(10))</f>
        <v xml:space="preserve"> MD Desi Rockstar</v>
      </c>
      <c r="N65" t="str" cm="1">
        <f t="array" ref="N6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65" t="e">
        <f>_xlfn.TEXTBEFORE(_xlfn.TEXTAFTER(haryanvi_song[[#This Row],[description]],"Composer:"),CHAR(10))</f>
        <v>#N/A</v>
      </c>
      <c r="P65" t="str">
        <f>_xlfn.TEXTBEFORE(_xlfn.TEXTAFTER(haryanvi_song[[#This Row],[description]],CHAR(10)&amp;"Music :"),CHAR(10))</f>
        <v xml:space="preserve"> Ghanu</v>
      </c>
      <c r="Q65" t="e">
        <f>_xlfn.TEXTBEFORE(_xlfn.TEXTAFTER(haryanvi_song[[#This Row],[description]],CHAR(10)&amp;"Video:"),CHAR(10))</f>
        <v>#N/A</v>
      </c>
      <c r="R65" s="1" t="e">
        <f>HYPERLINK(_xlfn.TEXTBEFORE(_xlfn.TEXTAFTER(haryanvi_song[[#This Row],[description]],"YouTube Music:"),CHAR(10)))</f>
        <v>#N/A</v>
      </c>
      <c r="S65" s="1" t="e">
        <f>HYPERLINK(_xlfn.TEXTBEFORE(_xlfn.TEXTAFTER(haryanvi_song[[#This Row],[description]],"Spotify:"),CHAR(10)))</f>
        <v>#N/A</v>
      </c>
      <c r="T65" s="1" t="e">
        <f>HYPERLINK(_xlfn.TEXTBEFORE(_xlfn.TEXTAFTER(haryanvi_song[[#This Row],[description]],"Apple Music:"),CHAR(10)))</f>
        <v>#N/A</v>
      </c>
      <c r="U65" s="1" t="e">
        <f>HYPERLINK(_xlfn.TEXTBEFORE(_xlfn.TEXTAFTER(haryanvi_song[[#This Row],[description]],"JioSaavn:"),CHAR(10)))</f>
        <v>#N/A</v>
      </c>
      <c r="V65" s="1" t="e">
        <f>HYPERLINK(_xlfn.TEXTBEFORE(_xlfn.TEXTAFTER(haryanvi_song[[#This Row],[description]],"Instagram Reel:"),CHAR(10)))</f>
        <v>#N/A</v>
      </c>
    </row>
    <row r="66" spans="1:22" x14ac:dyDescent="0.3">
      <c r="A66" t="s">
        <v>7224</v>
      </c>
      <c r="B66" t="s">
        <v>7638</v>
      </c>
      <c r="C66" t="s">
        <v>7639</v>
      </c>
      <c r="D66" t="s">
        <v>7640</v>
      </c>
      <c r="E66" t="s">
        <v>7637</v>
      </c>
      <c r="F66" t="s">
        <v>16</v>
      </c>
      <c r="G66" t="s">
        <v>530</v>
      </c>
      <c r="H66" t="s">
        <v>7641</v>
      </c>
      <c r="I66" t="s">
        <v>7642</v>
      </c>
      <c r="J66" t="s">
        <v>7643</v>
      </c>
      <c r="K66" t="str" cm="1">
        <f t="array" ref="K6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66" t="str">
        <f>_xlfn.TEXTBEFORE(haryanvi_song[[#This Row],[Title]],{":","(","-","#","|"})</f>
        <v xml:space="preserve">Pardhani </v>
      </c>
      <c r="M66" t="str">
        <f>_xlfn.TEXTBEFORE(_xlfn.TEXTAFTER(haryanvi_song[[#This Row],[description]],{"Singer:","Artist:","Singer &amp; Lyrics:","Singer/Lyrics:","Singer","Singer :","Singer :-"}),CHAR(10))</f>
        <v xml:space="preserve"> Dillu Taya</v>
      </c>
      <c r="N66" t="str" cm="1">
        <f t="array" ref="N6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Ankky Gullarpur</v>
      </c>
      <c r="O66" t="e">
        <f>_xlfn.TEXTBEFORE(_xlfn.TEXTAFTER(haryanvi_song[[#This Row],[description]],"Composer:"),CHAR(10))</f>
        <v>#N/A</v>
      </c>
      <c r="P66" t="str">
        <f>_xlfn.TEXTBEFORE(_xlfn.TEXTAFTER(haryanvi_song[[#This Row],[description]],CHAR(10)&amp;"Music :"),CHAR(10))</f>
        <v xml:space="preserve"> GR Music</v>
      </c>
      <c r="Q66" t="e">
        <f>_xlfn.TEXTBEFORE(_xlfn.TEXTAFTER(haryanvi_song[[#This Row],[description]],CHAR(10)&amp;"Video:"),CHAR(10))</f>
        <v>#N/A</v>
      </c>
      <c r="R66" s="1" t="e">
        <f>HYPERLINK(_xlfn.TEXTBEFORE(_xlfn.TEXTAFTER(haryanvi_song[[#This Row],[description]],"YouTube Music:"),CHAR(10)))</f>
        <v>#N/A</v>
      </c>
      <c r="S66" s="1" t="e">
        <f>HYPERLINK(_xlfn.TEXTBEFORE(_xlfn.TEXTAFTER(haryanvi_song[[#This Row],[description]],"Spotify:"),CHAR(10)))</f>
        <v>#N/A</v>
      </c>
      <c r="T66" s="1" t="e">
        <f>HYPERLINK(_xlfn.TEXTBEFORE(_xlfn.TEXTAFTER(haryanvi_song[[#This Row],[description]],"Apple Music:"),CHAR(10)))</f>
        <v>#N/A</v>
      </c>
      <c r="U66" s="1" t="e">
        <f>HYPERLINK(_xlfn.TEXTBEFORE(_xlfn.TEXTAFTER(haryanvi_song[[#This Row],[description]],"JioSaavn:"),CHAR(10)))</f>
        <v>#N/A</v>
      </c>
      <c r="V66" s="1" t="e">
        <f>HYPERLINK(_xlfn.TEXTBEFORE(_xlfn.TEXTAFTER(haryanvi_song[[#This Row],[description]],"Instagram Reel:"),CHAR(10)))</f>
        <v>#N/A</v>
      </c>
    </row>
    <row r="67" spans="1:22" x14ac:dyDescent="0.3">
      <c r="A67" t="s">
        <v>7224</v>
      </c>
      <c r="B67" t="s">
        <v>7645</v>
      </c>
      <c r="C67" t="s">
        <v>7646</v>
      </c>
      <c r="D67" t="s">
        <v>7647</v>
      </c>
      <c r="E67" t="s">
        <v>7644</v>
      </c>
      <c r="F67" t="s">
        <v>16</v>
      </c>
      <c r="G67" t="s">
        <v>5888</v>
      </c>
      <c r="H67" t="s">
        <v>7648</v>
      </c>
      <c r="I67" t="s">
        <v>986</v>
      </c>
      <c r="J67" t="s">
        <v>664</v>
      </c>
      <c r="K67" t="str" cm="1">
        <f t="array" ref="K6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67" t="str">
        <f>_xlfn.TEXTBEFORE(haryanvi_song[[#This Row],[Title]],{":","(","-","#","|"})</f>
        <v xml:space="preserve">Pardhani </v>
      </c>
      <c r="M67" t="str">
        <f>_xlfn.TEXTBEFORE(_xlfn.TEXTAFTER(haryanvi_song[[#This Row],[description]],{"Singer:","Artist:","Singer &amp; Lyrics:","Singer/Lyrics:","Singer","Singer :","Singer :-"}),CHAR(10))</f>
        <v xml:space="preserve"> Dillu Taya</v>
      </c>
      <c r="N67" t="str" cm="1">
        <f t="array" ref="N6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Ankky Gullarpur</v>
      </c>
      <c r="O67" t="e">
        <f>_xlfn.TEXTBEFORE(_xlfn.TEXTAFTER(haryanvi_song[[#This Row],[description]],"Composer:"),CHAR(10))</f>
        <v>#N/A</v>
      </c>
      <c r="P67" t="str">
        <f>_xlfn.TEXTBEFORE(_xlfn.TEXTAFTER(haryanvi_song[[#This Row],[description]],CHAR(10)&amp;"Music :"),CHAR(10))</f>
        <v xml:space="preserve"> GR Music</v>
      </c>
      <c r="Q67" t="e">
        <f>_xlfn.TEXTBEFORE(_xlfn.TEXTAFTER(haryanvi_song[[#This Row],[description]],CHAR(10)&amp;"Video:"),CHAR(10))</f>
        <v>#N/A</v>
      </c>
      <c r="R67" s="1" t="e">
        <f>HYPERLINK(_xlfn.TEXTBEFORE(_xlfn.TEXTAFTER(haryanvi_song[[#This Row],[description]],"YouTube Music:"),CHAR(10)))</f>
        <v>#N/A</v>
      </c>
      <c r="S67" s="1" t="e">
        <f>HYPERLINK(_xlfn.TEXTBEFORE(_xlfn.TEXTAFTER(haryanvi_song[[#This Row],[description]],"Spotify:"),CHAR(10)))</f>
        <v>#N/A</v>
      </c>
      <c r="T67" s="1" t="e">
        <f>HYPERLINK(_xlfn.TEXTBEFORE(_xlfn.TEXTAFTER(haryanvi_song[[#This Row],[description]],"Apple Music:"),CHAR(10)))</f>
        <v>#N/A</v>
      </c>
      <c r="U67" s="1" t="e">
        <f>HYPERLINK(_xlfn.TEXTBEFORE(_xlfn.TEXTAFTER(haryanvi_song[[#This Row],[description]],"JioSaavn:"),CHAR(10)))</f>
        <v>#N/A</v>
      </c>
      <c r="V67" s="1" t="e">
        <f>HYPERLINK(_xlfn.TEXTBEFORE(_xlfn.TEXTAFTER(haryanvi_song[[#This Row],[description]],"Instagram Reel:"),CHAR(10)))</f>
        <v>#N/A</v>
      </c>
    </row>
    <row r="68" spans="1:22" x14ac:dyDescent="0.3">
      <c r="A68" t="s">
        <v>7224</v>
      </c>
      <c r="B68" t="s">
        <v>7650</v>
      </c>
      <c r="C68" t="s">
        <v>7651</v>
      </c>
      <c r="D68" t="s">
        <v>7652</v>
      </c>
      <c r="E68" t="s">
        <v>7649</v>
      </c>
      <c r="F68" t="s">
        <v>16</v>
      </c>
      <c r="G68" t="s">
        <v>6121</v>
      </c>
      <c r="H68" t="s">
        <v>7653</v>
      </c>
      <c r="I68" t="s">
        <v>7654</v>
      </c>
      <c r="J68" t="s">
        <v>6243</v>
      </c>
      <c r="K68" t="str" cm="1">
        <f t="array" ref="K6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68" t="str">
        <f>_xlfn.TEXTBEFORE(haryanvi_song[[#This Row],[Title]],{":","(","-","#","|"})</f>
        <v xml:space="preserve">Gajban </v>
      </c>
      <c r="M68" t="str">
        <f>_xlfn.TEXTBEFORE(_xlfn.TEXTAFTER(haryanvi_song[[#This Row],[description]],{"Singer:","Artist:","Singer &amp; Lyrics:","Singer/Lyrics:","Singer","Singer :","Singer :-"}),CHAR(10))</f>
        <v xml:space="preserve"> UK Haryanvi, Kuldeep Keshwar</v>
      </c>
      <c r="N68" t="str" cm="1">
        <f t="array" ref="N6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AJ Hathlaniya</v>
      </c>
      <c r="O68" t="e">
        <f>_xlfn.TEXTBEFORE(_xlfn.TEXTAFTER(haryanvi_song[[#This Row],[description]],"Composer:"),CHAR(10))</f>
        <v>#N/A</v>
      </c>
      <c r="P68" t="str">
        <f>_xlfn.TEXTBEFORE(_xlfn.TEXTAFTER(haryanvi_song[[#This Row],[description]],CHAR(10)&amp;"Music :"),CHAR(10))</f>
        <v xml:space="preserve"> Geet Ampire</v>
      </c>
      <c r="Q68" t="e">
        <f>_xlfn.TEXTBEFORE(_xlfn.TEXTAFTER(haryanvi_song[[#This Row],[description]],CHAR(10)&amp;"Video:"),CHAR(10))</f>
        <v>#N/A</v>
      </c>
      <c r="R68" s="1" t="e">
        <f>HYPERLINK(_xlfn.TEXTBEFORE(_xlfn.TEXTAFTER(haryanvi_song[[#This Row],[description]],"YouTube Music:"),CHAR(10)))</f>
        <v>#N/A</v>
      </c>
      <c r="S68" s="1" t="e">
        <f>HYPERLINK(_xlfn.TEXTBEFORE(_xlfn.TEXTAFTER(haryanvi_song[[#This Row],[description]],"Spotify:"),CHAR(10)))</f>
        <v>#N/A</v>
      </c>
      <c r="T68" s="1" t="e">
        <f>HYPERLINK(_xlfn.TEXTBEFORE(_xlfn.TEXTAFTER(haryanvi_song[[#This Row],[description]],"Apple Music:"),CHAR(10)))</f>
        <v>#N/A</v>
      </c>
      <c r="U68" s="1" t="e">
        <f>HYPERLINK(_xlfn.TEXTBEFORE(_xlfn.TEXTAFTER(haryanvi_song[[#This Row],[description]],"JioSaavn:"),CHAR(10)))</f>
        <v>#N/A</v>
      </c>
      <c r="V68" s="1" t="e">
        <f>HYPERLINK(_xlfn.TEXTBEFORE(_xlfn.TEXTAFTER(haryanvi_song[[#This Row],[description]],"Instagram Reel:"),CHAR(10)))</f>
        <v>#N/A</v>
      </c>
    </row>
    <row r="69" spans="1:22" x14ac:dyDescent="0.3">
      <c r="A69" t="s">
        <v>7224</v>
      </c>
      <c r="B69" t="s">
        <v>7656</v>
      </c>
      <c r="C69" t="s">
        <v>7657</v>
      </c>
      <c r="D69" t="s">
        <v>7658</v>
      </c>
      <c r="E69" t="s">
        <v>7655</v>
      </c>
      <c r="F69" t="s">
        <v>16</v>
      </c>
      <c r="G69" t="s">
        <v>578</v>
      </c>
      <c r="H69" t="s">
        <v>7659</v>
      </c>
      <c r="I69" t="s">
        <v>7660</v>
      </c>
      <c r="J69" t="s">
        <v>7661</v>
      </c>
      <c r="K69" t="str" cm="1">
        <f t="array" ref="K6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69" t="str">
        <f>_xlfn.TEXTBEFORE(haryanvi_song[[#This Row],[Title]],{":","(","-","#","|"})</f>
        <v xml:space="preserve">Kayar </v>
      </c>
      <c r="M69" t="str">
        <f>_xlfn.TEXTBEFORE(_xlfn.TEXTAFTER(haryanvi_song[[#This Row],[description]],{"Singer:","Artist:","Singer &amp; Lyrics:","Singer/Lyrics:","Singer","Singer :","Singer :-"}),CHAR(10))</f>
        <v xml:space="preserve"> Maani Bhat</v>
      </c>
      <c r="N69" t="str" cm="1">
        <f t="array" ref="N6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RK Dhotterwala</v>
      </c>
      <c r="O69" t="e">
        <f>_xlfn.TEXTBEFORE(_xlfn.TEXTAFTER(haryanvi_song[[#This Row],[description]],"Composer:"),CHAR(10))</f>
        <v>#N/A</v>
      </c>
      <c r="P69" t="str">
        <f>_xlfn.TEXTBEFORE(_xlfn.TEXTAFTER(haryanvi_song[[#This Row],[description]],CHAR(10)&amp;"Music :"),CHAR(10))</f>
        <v xml:space="preserve"> Happy Singh</v>
      </c>
      <c r="Q69" t="e">
        <f>_xlfn.TEXTBEFORE(_xlfn.TEXTAFTER(haryanvi_song[[#This Row],[description]],CHAR(10)&amp;"Video:"),CHAR(10))</f>
        <v>#N/A</v>
      </c>
      <c r="R69" s="1" t="e">
        <f>HYPERLINK(_xlfn.TEXTBEFORE(_xlfn.TEXTAFTER(haryanvi_song[[#This Row],[description]],"YouTube Music:"),CHAR(10)))</f>
        <v>#N/A</v>
      </c>
      <c r="S69" s="1" t="e">
        <f>HYPERLINK(_xlfn.TEXTBEFORE(_xlfn.TEXTAFTER(haryanvi_song[[#This Row],[description]],"Spotify:"),CHAR(10)))</f>
        <v>#N/A</v>
      </c>
      <c r="T69" s="1" t="e">
        <f>HYPERLINK(_xlfn.TEXTBEFORE(_xlfn.TEXTAFTER(haryanvi_song[[#This Row],[description]],"Apple Music:"),CHAR(10)))</f>
        <v>#N/A</v>
      </c>
      <c r="U69" s="1" t="e">
        <f>HYPERLINK(_xlfn.TEXTBEFORE(_xlfn.TEXTAFTER(haryanvi_song[[#This Row],[description]],"JioSaavn:"),CHAR(10)))</f>
        <v>#N/A</v>
      </c>
      <c r="V69" s="1" t="e">
        <f>HYPERLINK(_xlfn.TEXTBEFORE(_xlfn.TEXTAFTER(haryanvi_song[[#This Row],[description]],"Instagram Reel:"),CHAR(10)))</f>
        <v>#N/A</v>
      </c>
    </row>
    <row r="70" spans="1:22" x14ac:dyDescent="0.3">
      <c r="A70" t="s">
        <v>7224</v>
      </c>
      <c r="B70" t="s">
        <v>7663</v>
      </c>
      <c r="C70" t="s">
        <v>7664</v>
      </c>
      <c r="D70" t="s">
        <v>7665</v>
      </c>
      <c r="E70" t="s">
        <v>7662</v>
      </c>
      <c r="F70" t="s">
        <v>16</v>
      </c>
      <c r="G70" t="s">
        <v>6557</v>
      </c>
      <c r="H70" t="s">
        <v>7666</v>
      </c>
      <c r="I70" t="s">
        <v>4353</v>
      </c>
      <c r="J70" t="s">
        <v>4441</v>
      </c>
      <c r="K70" t="str" cm="1">
        <f t="array" ref="K7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70" t="str">
        <f>_xlfn.TEXTBEFORE(haryanvi_song[[#This Row],[Title]],{":","(","-","#","|"})</f>
        <v xml:space="preserve">Maani Bhat </v>
      </c>
      <c r="M70" t="str">
        <f>_xlfn.TEXTBEFORE(_xlfn.TEXTAFTER(haryanvi_song[[#This Row],[description]],{"Singer:","Artist:","Singer &amp; Lyrics:","Singer/Lyrics:","Singer","Singer :","Singer :-"}),CHAR(10))</f>
        <v xml:space="preserve"> Maani Bhat</v>
      </c>
      <c r="N70" t="str" cm="1">
        <f t="array" ref="N7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RK Dhotterwala</v>
      </c>
      <c r="O70" t="e">
        <f>_xlfn.TEXTBEFORE(_xlfn.TEXTAFTER(haryanvi_song[[#This Row],[description]],"Composer:"),CHAR(10))</f>
        <v>#N/A</v>
      </c>
      <c r="P70" t="str">
        <f>_xlfn.TEXTBEFORE(_xlfn.TEXTAFTER(haryanvi_song[[#This Row],[description]],CHAR(10)&amp;"Music :"),CHAR(10))</f>
        <v xml:space="preserve"> Happy Singh</v>
      </c>
      <c r="Q70" t="e">
        <f>_xlfn.TEXTBEFORE(_xlfn.TEXTAFTER(haryanvi_song[[#This Row],[description]],CHAR(10)&amp;"Video:"),CHAR(10))</f>
        <v>#N/A</v>
      </c>
      <c r="R70" s="1" t="e">
        <f>HYPERLINK(_xlfn.TEXTBEFORE(_xlfn.TEXTAFTER(haryanvi_song[[#This Row],[description]],"YouTube Music:"),CHAR(10)))</f>
        <v>#N/A</v>
      </c>
      <c r="S70" s="1" t="e">
        <f>HYPERLINK(_xlfn.TEXTBEFORE(_xlfn.TEXTAFTER(haryanvi_song[[#This Row],[description]],"Spotify:"),CHAR(10)))</f>
        <v>#N/A</v>
      </c>
      <c r="T70" s="1" t="e">
        <f>HYPERLINK(_xlfn.TEXTBEFORE(_xlfn.TEXTAFTER(haryanvi_song[[#This Row],[description]],"Apple Music:"),CHAR(10)))</f>
        <v>#N/A</v>
      </c>
      <c r="U70" s="1" t="e">
        <f>HYPERLINK(_xlfn.TEXTBEFORE(_xlfn.TEXTAFTER(haryanvi_song[[#This Row],[description]],"JioSaavn:"),CHAR(10)))</f>
        <v>#N/A</v>
      </c>
      <c r="V70" s="1" t="e">
        <f>HYPERLINK(_xlfn.TEXTBEFORE(_xlfn.TEXTAFTER(haryanvi_song[[#This Row],[description]],"Instagram Reel:"),CHAR(10)))</f>
        <v>#N/A</v>
      </c>
    </row>
    <row r="71" spans="1:22" x14ac:dyDescent="0.3">
      <c r="A71" t="s">
        <v>7224</v>
      </c>
      <c r="B71" t="s">
        <v>7668</v>
      </c>
      <c r="C71" t="s">
        <v>7669</v>
      </c>
      <c r="D71" t="s">
        <v>7670</v>
      </c>
      <c r="E71" t="s">
        <v>7667</v>
      </c>
      <c r="F71" t="s">
        <v>16</v>
      </c>
      <c r="G71" t="s">
        <v>765</v>
      </c>
      <c r="H71" t="s">
        <v>7671</v>
      </c>
      <c r="I71" t="s">
        <v>7672</v>
      </c>
      <c r="J71" t="s">
        <v>7673</v>
      </c>
      <c r="K71" t="str" cm="1">
        <f t="array" ref="K7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71" t="str">
        <f>_xlfn.TEXTBEFORE(haryanvi_song[[#This Row],[Title]],{":","(","-","#","|"})</f>
        <v xml:space="preserve">Leelo Lage Pyari </v>
      </c>
      <c r="M71" t="str">
        <f>_xlfn.TEXTBEFORE(_xlfn.TEXTAFTER(haryanvi_song[[#This Row],[description]],{"Singer:","Artist:","Singer &amp; Lyrics:","Singer/Lyrics:","Singer","Singer :","Singer :-"}),CHAR(10))</f>
        <v xml:space="preserve"> Totaram Sondhiya, Gurmeet Bhadana , Desi King</v>
      </c>
      <c r="N71" t="str" cm="1">
        <f t="array" ref="N7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Rajkumar Talhan, Gurmeet Bhadana</v>
      </c>
      <c r="O71" t="e">
        <f>_xlfn.TEXTBEFORE(_xlfn.TEXTAFTER(haryanvi_song[[#This Row],[description]],"Composer:"),CHAR(10))</f>
        <v>#N/A</v>
      </c>
      <c r="P71" t="e">
        <f>_xlfn.TEXTBEFORE(_xlfn.TEXTAFTER(haryanvi_song[[#This Row],[description]],CHAR(10)&amp;"Music :"),CHAR(10))</f>
        <v>#N/A</v>
      </c>
      <c r="Q71" t="e">
        <f>_xlfn.TEXTBEFORE(_xlfn.TEXTAFTER(haryanvi_song[[#This Row],[description]],CHAR(10)&amp;"Video:"),CHAR(10))</f>
        <v>#N/A</v>
      </c>
      <c r="R71" s="1" t="e">
        <f>HYPERLINK(_xlfn.TEXTBEFORE(_xlfn.TEXTAFTER(haryanvi_song[[#This Row],[description]],"YouTube Music:"),CHAR(10)))</f>
        <v>#N/A</v>
      </c>
      <c r="S71" s="1" t="str">
        <f>HYPERLINK(_xlfn.TEXTBEFORE(_xlfn.TEXTAFTER(haryanvi_song[[#This Row],[description]],"Spotify:"),CHAR(10)))</f>
        <v xml:space="preserve"> https://spoti.fi/3kwQiDz</v>
      </c>
      <c r="T71" s="1" t="e">
        <f>HYPERLINK(_xlfn.TEXTBEFORE(_xlfn.TEXTAFTER(haryanvi_song[[#This Row],[description]],"Apple Music:"),CHAR(10)))</f>
        <v>#N/A</v>
      </c>
      <c r="U71" s="1" t="e">
        <f>HYPERLINK(_xlfn.TEXTBEFORE(_xlfn.TEXTAFTER(haryanvi_song[[#This Row],[description]],"JioSaavn:"),CHAR(10)))</f>
        <v>#N/A</v>
      </c>
      <c r="V71" s="1" t="e">
        <f>HYPERLINK(_xlfn.TEXTBEFORE(_xlfn.TEXTAFTER(haryanvi_song[[#This Row],[description]],"Instagram Reel:"),CHAR(10)))</f>
        <v>#N/A</v>
      </c>
    </row>
    <row r="72" spans="1:22" x14ac:dyDescent="0.3">
      <c r="A72" t="s">
        <v>7224</v>
      </c>
      <c r="B72" t="s">
        <v>7675</v>
      </c>
      <c r="C72" t="s">
        <v>7676</v>
      </c>
      <c r="D72" t="s">
        <v>7677</v>
      </c>
      <c r="E72" t="s">
        <v>7674</v>
      </c>
      <c r="F72" t="s">
        <v>16</v>
      </c>
      <c r="G72" t="s">
        <v>983</v>
      </c>
      <c r="H72" t="s">
        <v>7678</v>
      </c>
      <c r="I72" t="s">
        <v>7679</v>
      </c>
      <c r="J72" t="s">
        <v>4772</v>
      </c>
      <c r="K72" t="str" cm="1">
        <f t="array" ref="K72">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72" t="str">
        <f>_xlfn.TEXTBEFORE(haryanvi_song[[#This Row],[Title]],{":","(","-","#","|"})</f>
        <v xml:space="preserve">Suthri Si Chori 2 </v>
      </c>
      <c r="M72" t="str">
        <f>_xlfn.TEXTBEFORE(_xlfn.TEXTAFTER(haryanvi_song[[#This Row],[description]],{"Singer:","Artist:","Singer &amp; Lyrics:","Singer/Lyrics:","Singer","Singer :","Singer :-"}),CHAR(10))</f>
        <v xml:space="preserve"> Mukesh Foji</v>
      </c>
      <c r="N72" t="str" cm="1">
        <f t="array" ref="N72">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Ajay Hooda</v>
      </c>
      <c r="O72" t="e">
        <f>_xlfn.TEXTBEFORE(_xlfn.TEXTAFTER(haryanvi_song[[#This Row],[description]],"Composer:"),CHAR(10))</f>
        <v>#N/A</v>
      </c>
      <c r="P72" t="e">
        <f>_xlfn.TEXTBEFORE(_xlfn.TEXTAFTER(haryanvi_song[[#This Row],[description]],CHAR(10)&amp;"Music :"),CHAR(10))</f>
        <v>#N/A</v>
      </c>
      <c r="Q72" t="e">
        <f>_xlfn.TEXTBEFORE(_xlfn.TEXTAFTER(haryanvi_song[[#This Row],[description]],CHAR(10)&amp;"Video:"),CHAR(10))</f>
        <v>#N/A</v>
      </c>
      <c r="R72" s="1" t="e">
        <f>HYPERLINK(_xlfn.TEXTBEFORE(_xlfn.TEXTAFTER(haryanvi_song[[#This Row],[description]],"YouTube Music:"),CHAR(10)))</f>
        <v>#N/A</v>
      </c>
      <c r="S72" s="1" t="str">
        <f>HYPERLINK(_xlfn.TEXTBEFORE(_xlfn.TEXTAFTER(haryanvi_song[[#This Row],[description]],"Spotify:"),CHAR(10)))</f>
        <v xml:space="preserve"> https://spoti.fi/2G8pri3</v>
      </c>
      <c r="T72" s="1" t="str">
        <f>HYPERLINK(_xlfn.TEXTBEFORE(_xlfn.TEXTAFTER(haryanvi_song[[#This Row],[description]],"Apple Music:"),CHAR(10)))</f>
        <v xml:space="preserve"> https://apple.co/36jSiue</v>
      </c>
      <c r="U72" s="1" t="e">
        <f>HYPERLINK(_xlfn.TEXTBEFORE(_xlfn.TEXTAFTER(haryanvi_song[[#This Row],[description]],"JioSaavn:"),CHAR(10)))</f>
        <v>#N/A</v>
      </c>
      <c r="V72" s="1" t="e">
        <f>HYPERLINK(_xlfn.TEXTBEFORE(_xlfn.TEXTAFTER(haryanvi_song[[#This Row],[description]],"Instagram Reel:"),CHAR(10)))</f>
        <v>#N/A</v>
      </c>
    </row>
    <row r="73" spans="1:22" x14ac:dyDescent="0.3">
      <c r="A73" t="s">
        <v>7224</v>
      </c>
      <c r="B73" t="s">
        <v>7681</v>
      </c>
      <c r="C73" t="s">
        <v>7682</v>
      </c>
      <c r="D73" t="s">
        <v>7683</v>
      </c>
      <c r="E73" t="s">
        <v>7680</v>
      </c>
      <c r="F73" t="s">
        <v>16</v>
      </c>
      <c r="G73" t="s">
        <v>307</v>
      </c>
      <c r="H73" t="s">
        <v>7684</v>
      </c>
      <c r="I73" t="s">
        <v>7685</v>
      </c>
      <c r="J73" t="s">
        <v>7686</v>
      </c>
      <c r="K73" t="str" cm="1">
        <f t="array" ref="K73">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73" t="str">
        <f>_xlfn.TEXTBEFORE(haryanvi_song[[#This Row],[Title]],{":","(","-","#","|"})</f>
        <v xml:space="preserve">Blackiya Shikkari </v>
      </c>
      <c r="M73" t="str">
        <f>_xlfn.TEXTBEFORE(_xlfn.TEXTAFTER(haryanvi_song[[#This Row],[description]],{"Singer:","Artist:","Singer &amp; Lyrics:","Singer/Lyrics:","Singer","Singer :","Singer :-"}),CHAR(10))</f>
        <v xml:space="preserve"> Raman Raj </v>
      </c>
      <c r="N73" t="str" cm="1">
        <f t="array" ref="N73">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Raman Raj</v>
      </c>
      <c r="O73" t="e">
        <f>_xlfn.TEXTBEFORE(_xlfn.TEXTAFTER(haryanvi_song[[#This Row],[description]],"Composer:"),CHAR(10))</f>
        <v>#N/A</v>
      </c>
      <c r="P73" t="str">
        <f>_xlfn.TEXTBEFORE(_xlfn.TEXTAFTER(haryanvi_song[[#This Row],[description]],CHAR(10)&amp;"Music :"),CHAR(10))</f>
        <v xml:space="preserve"> Mr.Cruz </v>
      </c>
      <c r="Q73" t="e">
        <f>_xlfn.TEXTBEFORE(_xlfn.TEXTAFTER(haryanvi_song[[#This Row],[description]],CHAR(10)&amp;"Video:"),CHAR(10))</f>
        <v>#N/A</v>
      </c>
      <c r="R73" s="1" t="e">
        <f>HYPERLINK(_xlfn.TEXTBEFORE(_xlfn.TEXTAFTER(haryanvi_song[[#This Row],[description]],"YouTube Music:"),CHAR(10)))</f>
        <v>#N/A</v>
      </c>
      <c r="S73" s="1" t="e">
        <f>HYPERLINK(_xlfn.TEXTBEFORE(_xlfn.TEXTAFTER(haryanvi_song[[#This Row],[description]],"Spotify:"),CHAR(10)))</f>
        <v>#N/A</v>
      </c>
      <c r="T73" s="1" t="e">
        <f>HYPERLINK(_xlfn.TEXTBEFORE(_xlfn.TEXTAFTER(haryanvi_song[[#This Row],[description]],"Apple Music:"),CHAR(10)))</f>
        <v>#N/A</v>
      </c>
      <c r="U73" s="1" t="e">
        <f>HYPERLINK(_xlfn.TEXTBEFORE(_xlfn.TEXTAFTER(haryanvi_song[[#This Row],[description]],"JioSaavn:"),CHAR(10)))</f>
        <v>#N/A</v>
      </c>
      <c r="V73" s="1" t="e">
        <f>HYPERLINK(_xlfn.TEXTBEFORE(_xlfn.TEXTAFTER(haryanvi_song[[#This Row],[description]],"Instagram Reel:"),CHAR(10)))</f>
        <v>#N/A</v>
      </c>
    </row>
    <row r="74" spans="1:22" x14ac:dyDescent="0.3">
      <c r="A74" t="s">
        <v>7224</v>
      </c>
      <c r="B74" t="s">
        <v>7688</v>
      </c>
      <c r="C74" t="s">
        <v>7689</v>
      </c>
      <c r="D74" t="s">
        <v>7690</v>
      </c>
      <c r="E74" t="s">
        <v>7687</v>
      </c>
      <c r="F74" t="s">
        <v>3731</v>
      </c>
      <c r="G74" t="s">
        <v>377</v>
      </c>
      <c r="H74" t="s">
        <v>7691</v>
      </c>
      <c r="I74" t="s">
        <v>7692</v>
      </c>
      <c r="J74" t="s">
        <v>7693</v>
      </c>
      <c r="K74" t="str" cm="1">
        <f t="array" ref="K74">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74" t="str">
        <f>_xlfn.TEXTBEFORE(haryanvi_song[[#This Row],[Title]],{":","(","-","#","|"})</f>
        <v xml:space="preserve">Brotherhood </v>
      </c>
      <c r="M74" t="str">
        <f>_xlfn.TEXTBEFORE(_xlfn.TEXTAFTER(haryanvi_song[[#This Row],[description]],{"Singer:","Artist:","Singer &amp; Lyrics:","Singer/Lyrics:","Singer","Singer :","Singer :-"}),CHAR(10))</f>
        <v xml:space="preserve"> MD Desi Rockstar</v>
      </c>
      <c r="N74" t="str" cm="1">
        <f t="array" ref="N74">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Filmy</v>
      </c>
      <c r="O74" t="e">
        <f>_xlfn.TEXTBEFORE(_xlfn.TEXTAFTER(haryanvi_song[[#This Row],[description]],"Composer:"),CHAR(10))</f>
        <v>#N/A</v>
      </c>
      <c r="P74" t="e">
        <f>_xlfn.TEXTBEFORE(_xlfn.TEXTAFTER(haryanvi_song[[#This Row],[description]],CHAR(10)&amp;"Music :"),CHAR(10))</f>
        <v>#N/A</v>
      </c>
      <c r="Q74" t="e">
        <f>_xlfn.TEXTBEFORE(_xlfn.TEXTAFTER(haryanvi_song[[#This Row],[description]],CHAR(10)&amp;"Video:"),CHAR(10))</f>
        <v>#N/A</v>
      </c>
      <c r="R74" s="1" t="e">
        <f>HYPERLINK(_xlfn.TEXTBEFORE(_xlfn.TEXTAFTER(haryanvi_song[[#This Row],[description]],"YouTube Music:"),CHAR(10)))</f>
        <v>#N/A</v>
      </c>
      <c r="S74" s="1" t="str">
        <f>HYPERLINK(_xlfn.TEXTBEFORE(_xlfn.TEXTAFTER(haryanvi_song[[#This Row],[description]],"Spotify:"),CHAR(10)))</f>
        <v xml:space="preserve"> https://spoti.fi/3hlnlYX</v>
      </c>
      <c r="T74" s="1" t="str">
        <f>HYPERLINK(_xlfn.TEXTBEFORE(_xlfn.TEXTAFTER(haryanvi_song[[#This Row],[description]],"Apple Music:"),CHAR(10)))</f>
        <v xml:space="preserve"> https://apple.co/397XwZJ</v>
      </c>
      <c r="U74" s="1" t="e">
        <f>HYPERLINK(_xlfn.TEXTBEFORE(_xlfn.TEXTAFTER(haryanvi_song[[#This Row],[description]],"JioSaavn:"),CHAR(10)))</f>
        <v>#N/A</v>
      </c>
      <c r="V74" s="1" t="e">
        <f>HYPERLINK(_xlfn.TEXTBEFORE(_xlfn.TEXTAFTER(haryanvi_song[[#This Row],[description]],"Instagram Reel:"),CHAR(10)))</f>
        <v>#N/A</v>
      </c>
    </row>
    <row r="75" spans="1:22" x14ac:dyDescent="0.3">
      <c r="A75" t="s">
        <v>7224</v>
      </c>
      <c r="B75" t="s">
        <v>7695</v>
      </c>
      <c r="C75" t="s">
        <v>7696</v>
      </c>
      <c r="D75" t="s">
        <v>7697</v>
      </c>
      <c r="E75" t="s">
        <v>7694</v>
      </c>
      <c r="F75" t="s">
        <v>16</v>
      </c>
      <c r="G75" t="s">
        <v>453</v>
      </c>
      <c r="H75" t="s">
        <v>7698</v>
      </c>
      <c r="I75" t="s">
        <v>7699</v>
      </c>
      <c r="J75" t="s">
        <v>7700</v>
      </c>
      <c r="K75" t="str" cm="1">
        <f t="array" ref="K75">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75" t="str">
        <f>_xlfn.TEXTBEFORE(haryanvi_song[[#This Row],[Title]],{":","(","-","#","|"})</f>
        <v xml:space="preserve">Dhoodhiya </v>
      </c>
      <c r="M75" t="str">
        <f>_xlfn.TEXTBEFORE(_xlfn.TEXTAFTER(haryanvi_song[[#This Row],[description]],{"Singer:","Artist:","Singer &amp; Lyrics:","Singer/Lyrics:","Singer","Singer :","Singer :-"}),CHAR(10))</f>
        <v xml:space="preserve"> Raj Mawar</v>
      </c>
      <c r="N75" t="str" cm="1">
        <f t="array" ref="N75">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KP Kundu</v>
      </c>
      <c r="O75" t="e">
        <f>_xlfn.TEXTBEFORE(_xlfn.TEXTAFTER(haryanvi_song[[#This Row],[description]],"Composer:"),CHAR(10))</f>
        <v>#N/A</v>
      </c>
      <c r="P75" t="str">
        <f>_xlfn.TEXTBEFORE(_xlfn.TEXTAFTER(haryanvi_song[[#This Row],[description]],CHAR(10)&amp;"Music :"),CHAR(10))</f>
        <v xml:space="preserve"> Raj Mawar</v>
      </c>
      <c r="Q75" t="e">
        <f>_xlfn.TEXTBEFORE(_xlfn.TEXTAFTER(haryanvi_song[[#This Row],[description]],CHAR(10)&amp;"Video:"),CHAR(10))</f>
        <v>#N/A</v>
      </c>
      <c r="R75" s="1" t="e">
        <f>HYPERLINK(_xlfn.TEXTBEFORE(_xlfn.TEXTAFTER(haryanvi_song[[#This Row],[description]],"YouTube Music:"),CHAR(10)))</f>
        <v>#N/A</v>
      </c>
      <c r="S75" s="1" t="e">
        <f>HYPERLINK(_xlfn.TEXTBEFORE(_xlfn.TEXTAFTER(haryanvi_song[[#This Row],[description]],"Spotify:"),CHAR(10)))</f>
        <v>#N/A</v>
      </c>
      <c r="T75" s="1" t="e">
        <f>HYPERLINK(_xlfn.TEXTBEFORE(_xlfn.TEXTAFTER(haryanvi_song[[#This Row],[description]],"Apple Music:"),CHAR(10)))</f>
        <v>#N/A</v>
      </c>
      <c r="U75" s="1" t="e">
        <f>HYPERLINK(_xlfn.TEXTBEFORE(_xlfn.TEXTAFTER(haryanvi_song[[#This Row],[description]],"JioSaavn:"),CHAR(10)))</f>
        <v>#N/A</v>
      </c>
      <c r="V75" s="1" t="e">
        <f>HYPERLINK(_xlfn.TEXTBEFORE(_xlfn.TEXTAFTER(haryanvi_song[[#This Row],[description]],"Instagram Reel:"),CHAR(10)))</f>
        <v>#N/A</v>
      </c>
    </row>
    <row r="76" spans="1:22" x14ac:dyDescent="0.3">
      <c r="A76" t="s">
        <v>7224</v>
      </c>
      <c r="B76" t="s">
        <v>7702</v>
      </c>
      <c r="C76" t="s">
        <v>7703</v>
      </c>
      <c r="D76" t="s">
        <v>7704</v>
      </c>
      <c r="E76" t="s">
        <v>7701</v>
      </c>
      <c r="F76" t="s">
        <v>4174</v>
      </c>
      <c r="G76" t="s">
        <v>7705</v>
      </c>
      <c r="H76" t="s">
        <v>7706</v>
      </c>
      <c r="I76" t="s">
        <v>7707</v>
      </c>
      <c r="J76" t="s">
        <v>7708</v>
      </c>
      <c r="K76" t="str" cm="1">
        <f t="array" ref="K76">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76" t="str">
        <f>_xlfn.TEXTBEFORE(haryanvi_song[[#This Row],[Title]],{":","(","-","#","|"})</f>
        <v xml:space="preserve">Tarara </v>
      </c>
      <c r="M76" t="str">
        <f>_xlfn.TEXTBEFORE(_xlfn.TEXTAFTER(haryanvi_song[[#This Row],[description]],{"Singer:","Artist:","Singer &amp; Lyrics:","Singer/Lyrics:","Singer","Singer :","Singer :-"}),CHAR(10))</f>
        <v xml:space="preserve"> Subhash Fouji &amp; Prahlad Fagna </v>
      </c>
      <c r="N76" t="str" cm="1">
        <f t="array" ref="N76">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Prahlad Fagna</v>
      </c>
      <c r="O76" t="e">
        <f>_xlfn.TEXTBEFORE(_xlfn.TEXTAFTER(haryanvi_song[[#This Row],[description]],"Composer:"),CHAR(10))</f>
        <v>#N/A</v>
      </c>
      <c r="P76" t="str">
        <f>_xlfn.TEXTBEFORE(_xlfn.TEXTAFTER(haryanvi_song[[#This Row],[description]],CHAR(10)&amp;"Music :"),CHAR(10))</f>
        <v xml:space="preserve"> RK Crew</v>
      </c>
      <c r="Q76" t="e">
        <f>_xlfn.TEXTBEFORE(_xlfn.TEXTAFTER(haryanvi_song[[#This Row],[description]],CHAR(10)&amp;"Video:"),CHAR(10))</f>
        <v>#N/A</v>
      </c>
      <c r="R76" s="1" t="e">
        <f>HYPERLINK(_xlfn.TEXTBEFORE(_xlfn.TEXTAFTER(haryanvi_song[[#This Row],[description]],"YouTube Music:"),CHAR(10)))</f>
        <v>#N/A</v>
      </c>
      <c r="S76" s="1" t="e">
        <f>HYPERLINK(_xlfn.TEXTBEFORE(_xlfn.TEXTAFTER(haryanvi_song[[#This Row],[description]],"Spotify:"),CHAR(10)))</f>
        <v>#N/A</v>
      </c>
      <c r="T76" s="1" t="e">
        <f>HYPERLINK(_xlfn.TEXTBEFORE(_xlfn.TEXTAFTER(haryanvi_song[[#This Row],[description]],"Apple Music:"),CHAR(10)))</f>
        <v>#N/A</v>
      </c>
      <c r="U76" s="1" t="e">
        <f>HYPERLINK(_xlfn.TEXTBEFORE(_xlfn.TEXTAFTER(haryanvi_song[[#This Row],[description]],"JioSaavn:"),CHAR(10)))</f>
        <v>#N/A</v>
      </c>
      <c r="V76" s="1" t="e">
        <f>HYPERLINK(_xlfn.TEXTBEFORE(_xlfn.TEXTAFTER(haryanvi_song[[#This Row],[description]],"Instagram Reel:"),CHAR(10)))</f>
        <v>#N/A</v>
      </c>
    </row>
    <row r="77" spans="1:22" x14ac:dyDescent="0.3">
      <c r="A77" t="s">
        <v>7224</v>
      </c>
      <c r="B77" t="s">
        <v>7710</v>
      </c>
      <c r="C77" t="s">
        <v>7711</v>
      </c>
      <c r="D77" t="s">
        <v>7712</v>
      </c>
      <c r="E77" t="s">
        <v>7709</v>
      </c>
      <c r="F77" t="s">
        <v>4174</v>
      </c>
      <c r="G77" t="s">
        <v>7713</v>
      </c>
      <c r="H77" t="s">
        <v>7714</v>
      </c>
      <c r="I77" t="s">
        <v>7715</v>
      </c>
      <c r="J77" t="s">
        <v>7716</v>
      </c>
      <c r="K77" t="str" cm="1">
        <f t="array" ref="K77">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EP</v>
      </c>
      <c r="L77" t="str">
        <f>_xlfn.TEXTBEFORE(haryanvi_song[[#This Row],[Title]],{":","(","-","#","|"})</f>
        <v xml:space="preserve">Bareli </v>
      </c>
      <c r="M77" t="str">
        <f>_xlfn.TEXTBEFORE(_xlfn.TEXTAFTER(haryanvi_song[[#This Row],[description]],{"Singer:","Artist:","Singer &amp; Lyrics:","Singer/Lyrics:","Singer","Singer :","Singer :-"}),CHAR(10))</f>
        <v xml:space="preserve"> Farista, Renuka Panwar</v>
      </c>
      <c r="N77" t="str" cm="1">
        <f t="array" ref="N77">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Aamin Barodi</v>
      </c>
      <c r="O77" t="e">
        <f>_xlfn.TEXTBEFORE(_xlfn.TEXTAFTER(haryanvi_song[[#This Row],[description]],"Composer:"),CHAR(10))</f>
        <v>#N/A</v>
      </c>
      <c r="P77" t="str">
        <f>_xlfn.TEXTBEFORE(_xlfn.TEXTAFTER(haryanvi_song[[#This Row],[description]],CHAR(10)&amp;"Music :"),CHAR(10))</f>
        <v xml:space="preserve"> JRB Music </v>
      </c>
      <c r="Q77" t="e">
        <f>_xlfn.TEXTBEFORE(_xlfn.TEXTAFTER(haryanvi_song[[#This Row],[description]],CHAR(10)&amp;"Video:"),CHAR(10))</f>
        <v>#N/A</v>
      </c>
      <c r="R77" s="1" t="e">
        <f>HYPERLINK(_xlfn.TEXTBEFORE(_xlfn.TEXTAFTER(haryanvi_song[[#This Row],[description]],"YouTube Music:"),CHAR(10)))</f>
        <v>#N/A</v>
      </c>
      <c r="S77" s="1" t="e">
        <f>HYPERLINK(_xlfn.TEXTBEFORE(_xlfn.TEXTAFTER(haryanvi_song[[#This Row],[description]],"Spotify:"),CHAR(10)))</f>
        <v>#N/A</v>
      </c>
      <c r="T77" s="1" t="e">
        <f>HYPERLINK(_xlfn.TEXTBEFORE(_xlfn.TEXTAFTER(haryanvi_song[[#This Row],[description]],"Apple Music:"),CHAR(10)))</f>
        <v>#N/A</v>
      </c>
      <c r="U77" s="1" t="e">
        <f>HYPERLINK(_xlfn.TEXTBEFORE(_xlfn.TEXTAFTER(haryanvi_song[[#This Row],[description]],"JioSaavn:"),CHAR(10)))</f>
        <v>#N/A</v>
      </c>
      <c r="V77" s="1" t="e">
        <f>HYPERLINK(_xlfn.TEXTBEFORE(_xlfn.TEXTAFTER(haryanvi_song[[#This Row],[description]],"Instagram Reel:"),CHAR(10)))</f>
        <v>#N/A</v>
      </c>
    </row>
    <row r="78" spans="1:22" x14ac:dyDescent="0.3">
      <c r="A78" t="s">
        <v>7224</v>
      </c>
      <c r="B78" t="s">
        <v>7718</v>
      </c>
      <c r="C78" t="s">
        <v>7719</v>
      </c>
      <c r="D78" t="s">
        <v>7720</v>
      </c>
      <c r="E78" t="s">
        <v>7717</v>
      </c>
      <c r="F78" t="s">
        <v>16</v>
      </c>
      <c r="G78" t="s">
        <v>377</v>
      </c>
      <c r="H78" t="s">
        <v>7721</v>
      </c>
      <c r="I78" t="s">
        <v>7722</v>
      </c>
      <c r="J78" t="s">
        <v>7723</v>
      </c>
      <c r="K78" t="str" cm="1">
        <f t="array" ref="K78">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78" t="str">
        <f>_xlfn.TEXTBEFORE(haryanvi_song[[#This Row],[Title]],{":","(","-","#","|"})</f>
        <v xml:space="preserve">Saasu Nu Boli </v>
      </c>
      <c r="M78" t="str">
        <f>_xlfn.TEXTBEFORE(_xlfn.TEXTAFTER(haryanvi_song[[#This Row],[description]],{"Singer:","Artist:","Singer &amp; Lyrics:","Singer/Lyrics:","Singer","Singer :","Singer :-"}),CHAR(10))</f>
        <v xml:space="preserve"> Raj Mawer, Sheenam Katholic</v>
      </c>
      <c r="N78" t="str" cm="1">
        <f t="array" ref="N78">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Andy Dahiya</v>
      </c>
      <c r="O78" t="e">
        <f>_xlfn.TEXTBEFORE(_xlfn.TEXTAFTER(haryanvi_song[[#This Row],[description]],"Composer:"),CHAR(10))</f>
        <v>#N/A</v>
      </c>
      <c r="P78" t="e">
        <f>_xlfn.TEXTBEFORE(_xlfn.TEXTAFTER(haryanvi_song[[#This Row],[description]],CHAR(10)&amp;"Music :"),CHAR(10))</f>
        <v>#N/A</v>
      </c>
      <c r="Q78" t="e">
        <f>_xlfn.TEXTBEFORE(_xlfn.TEXTAFTER(haryanvi_song[[#This Row],[description]],CHAR(10)&amp;"Video:"),CHAR(10))</f>
        <v>#N/A</v>
      </c>
      <c r="R78" s="1" t="e">
        <f>HYPERLINK(_xlfn.TEXTBEFORE(_xlfn.TEXTAFTER(haryanvi_song[[#This Row],[description]],"YouTube Music:"),CHAR(10)))</f>
        <v>#N/A</v>
      </c>
      <c r="S78" s="1" t="str">
        <f>HYPERLINK(_xlfn.TEXTBEFORE(_xlfn.TEXTAFTER(haryanvi_song[[#This Row],[description]],"Spotify:"),CHAR(10)))</f>
        <v xml:space="preserve"> https://spoti.fi/35W23g4</v>
      </c>
      <c r="T78" s="1" t="str">
        <f>HYPERLINK(_xlfn.TEXTBEFORE(_xlfn.TEXTAFTER(haryanvi_song[[#This Row],[description]],"Apple Music:"),CHAR(10)))</f>
        <v xml:space="preserve"> https://apple.co/3dQEVTq</v>
      </c>
      <c r="U78" s="1" t="e">
        <f>HYPERLINK(_xlfn.TEXTBEFORE(_xlfn.TEXTAFTER(haryanvi_song[[#This Row],[description]],"JioSaavn:"),CHAR(10)))</f>
        <v>#N/A</v>
      </c>
      <c r="V78" s="1" t="e">
        <f>HYPERLINK(_xlfn.TEXTBEFORE(_xlfn.TEXTAFTER(haryanvi_song[[#This Row],[description]],"Instagram Reel:"),CHAR(10)))</f>
        <v>#N/A</v>
      </c>
    </row>
    <row r="79" spans="1:22" x14ac:dyDescent="0.3">
      <c r="A79" t="s">
        <v>7224</v>
      </c>
      <c r="B79" t="s">
        <v>7725</v>
      </c>
      <c r="C79" t="s">
        <v>7726</v>
      </c>
      <c r="D79" t="s">
        <v>7727</v>
      </c>
      <c r="E79" t="s">
        <v>7724</v>
      </c>
      <c r="F79" t="s">
        <v>4174</v>
      </c>
      <c r="G79" t="s">
        <v>2801</v>
      </c>
      <c r="H79" t="s">
        <v>7728</v>
      </c>
      <c r="I79" t="s">
        <v>7729</v>
      </c>
      <c r="J79" t="s">
        <v>518</v>
      </c>
      <c r="K79" t="str" cm="1">
        <f t="array" ref="K79">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79" t="str">
        <f>_xlfn.TEXTBEFORE(haryanvi_song[[#This Row],[Title]],{":","(","-","#","|"})</f>
        <v xml:space="preserve">Saasu Nu Boli </v>
      </c>
      <c r="M79" t="str">
        <f>_xlfn.TEXTBEFORE(_xlfn.TEXTAFTER(haryanvi_song[[#This Row],[description]],{"Singer:","Artist:","Singer &amp; Lyrics:","Singer/Lyrics:","Singer","Singer :","Singer :-"}),CHAR(10))</f>
        <v xml:space="preserve"> Raj Mawer, Sheenam Katholic</v>
      </c>
      <c r="N79" t="str" cm="1">
        <f t="array" ref="N79">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Andy Dahiya</v>
      </c>
      <c r="O79" t="e">
        <f>_xlfn.TEXTBEFORE(_xlfn.TEXTAFTER(haryanvi_song[[#This Row],[description]],"Composer:"),CHAR(10))</f>
        <v>#N/A</v>
      </c>
      <c r="P79" t="str">
        <f>_xlfn.TEXTBEFORE(_xlfn.TEXTAFTER(haryanvi_song[[#This Row],[description]],CHAR(10)&amp;"Music :"),CHAR(10))</f>
        <v xml:space="preserve"> Vraj Bandu</v>
      </c>
      <c r="Q79" t="e">
        <f>_xlfn.TEXTBEFORE(_xlfn.TEXTAFTER(haryanvi_song[[#This Row],[description]],CHAR(10)&amp;"Video:"),CHAR(10))</f>
        <v>#N/A</v>
      </c>
      <c r="R79" s="1" t="e">
        <f>HYPERLINK(_xlfn.TEXTBEFORE(_xlfn.TEXTAFTER(haryanvi_song[[#This Row],[description]],"YouTube Music:"),CHAR(10)))</f>
        <v>#N/A</v>
      </c>
      <c r="S79" s="1" t="e">
        <f>HYPERLINK(_xlfn.TEXTBEFORE(_xlfn.TEXTAFTER(haryanvi_song[[#This Row],[description]],"Spotify:"),CHAR(10)))</f>
        <v>#N/A</v>
      </c>
      <c r="T79" s="1" t="e">
        <f>HYPERLINK(_xlfn.TEXTBEFORE(_xlfn.TEXTAFTER(haryanvi_song[[#This Row],[description]],"Apple Music:"),CHAR(10)))</f>
        <v>#N/A</v>
      </c>
      <c r="U79" s="1" t="e">
        <f>HYPERLINK(_xlfn.TEXTBEFORE(_xlfn.TEXTAFTER(haryanvi_song[[#This Row],[description]],"JioSaavn:"),CHAR(10)))</f>
        <v>#N/A</v>
      </c>
      <c r="V79" s="1" t="e">
        <f>HYPERLINK(_xlfn.TEXTBEFORE(_xlfn.TEXTAFTER(haryanvi_song[[#This Row],[description]],"Instagram Reel:"),CHAR(10)))</f>
        <v>#N/A</v>
      </c>
    </row>
    <row r="80" spans="1:22" x14ac:dyDescent="0.3">
      <c r="A80" t="s">
        <v>7224</v>
      </c>
      <c r="B80" t="s">
        <v>7731</v>
      </c>
      <c r="C80" t="s">
        <v>7732</v>
      </c>
      <c r="D80" t="s">
        <v>7733</v>
      </c>
      <c r="E80" t="s">
        <v>7730</v>
      </c>
      <c r="F80" t="s">
        <v>4174</v>
      </c>
      <c r="G80" t="s">
        <v>477</v>
      </c>
      <c r="H80" t="s">
        <v>7734</v>
      </c>
      <c r="I80" t="s">
        <v>7735</v>
      </c>
      <c r="J80" t="s">
        <v>7736</v>
      </c>
      <c r="K80" t="str" cm="1">
        <f t="array" ref="K80">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Single</v>
      </c>
      <c r="L80" t="str">
        <f>_xlfn.TEXTBEFORE(haryanvi_song[[#This Row],[Title]],{":","(","-","#","|"})</f>
        <v xml:space="preserve">Naam Announce Karga </v>
      </c>
      <c r="M80" t="str">
        <f>_xlfn.TEXTBEFORE(_xlfn.TEXTAFTER(haryanvi_song[[#This Row],[description]],{"Singer:","Artist:","Singer &amp; Lyrics:","Singer/Lyrics:","Singer","Singer :","Singer :-"}),CHAR(10))</f>
        <v xml:space="preserve"> Sandeep Surila, Ruchika Jangid</v>
      </c>
      <c r="N80" t="str" cm="1">
        <f t="array" ref="N80">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Ajay Hooda</v>
      </c>
      <c r="O80" t="e">
        <f>_xlfn.TEXTBEFORE(_xlfn.TEXTAFTER(haryanvi_song[[#This Row],[description]],"Composer:"),CHAR(10))</f>
        <v>#N/A</v>
      </c>
      <c r="P80" t="str">
        <f>_xlfn.TEXTBEFORE(_xlfn.TEXTAFTER(haryanvi_song[[#This Row],[description]],CHAR(10)&amp;"Music :"),CHAR(10))</f>
        <v xml:space="preserve"> GR Music</v>
      </c>
      <c r="Q80" t="e">
        <f>_xlfn.TEXTBEFORE(_xlfn.TEXTAFTER(haryanvi_song[[#This Row],[description]],CHAR(10)&amp;"Video:"),CHAR(10))</f>
        <v>#N/A</v>
      </c>
      <c r="R80" s="1" t="e">
        <f>HYPERLINK(_xlfn.TEXTBEFORE(_xlfn.TEXTAFTER(haryanvi_song[[#This Row],[description]],"YouTube Music:"),CHAR(10)))</f>
        <v>#N/A</v>
      </c>
      <c r="S80" s="1" t="e">
        <f>HYPERLINK(_xlfn.TEXTBEFORE(_xlfn.TEXTAFTER(haryanvi_song[[#This Row],[description]],"Spotify:"),CHAR(10)))</f>
        <v>#N/A</v>
      </c>
      <c r="T80" s="1" t="e">
        <f>HYPERLINK(_xlfn.TEXTBEFORE(_xlfn.TEXTAFTER(haryanvi_song[[#This Row],[description]],"Apple Music:"),CHAR(10)))</f>
        <v>#N/A</v>
      </c>
      <c r="U80" s="1" t="e">
        <f>HYPERLINK(_xlfn.TEXTBEFORE(_xlfn.TEXTAFTER(haryanvi_song[[#This Row],[description]],"JioSaavn:"),CHAR(10)))</f>
        <v>#N/A</v>
      </c>
      <c r="V80" s="1" t="e">
        <f>HYPERLINK(_xlfn.TEXTBEFORE(_xlfn.TEXTAFTER(haryanvi_song[[#This Row],[description]],"Instagram Reel:"),CHAR(10)))</f>
        <v>#N/A</v>
      </c>
    </row>
    <row r="81" spans="1:22" x14ac:dyDescent="0.3">
      <c r="A81" t="s">
        <v>7224</v>
      </c>
      <c r="B81" t="s">
        <v>7738</v>
      </c>
      <c r="D81" t="s">
        <v>7739</v>
      </c>
      <c r="E81" t="s">
        <v>7737</v>
      </c>
      <c r="F81" t="s">
        <v>4174</v>
      </c>
      <c r="G81" t="s">
        <v>6231</v>
      </c>
      <c r="H81" t="s">
        <v>7740</v>
      </c>
      <c r="I81" t="s">
        <v>7741</v>
      </c>
      <c r="J81" t="s">
        <v>7742</v>
      </c>
      <c r="K81" t="str" cm="1">
        <f t="array" ref="K81">_xlfn.IFS(
   OR(ISNUMBER(SEARCH("Album Credits:", haryanvi_song[[#This Row],[description]])), ISNUMBER(SEARCH("New Album", haryanvi_song[[#This Row],[description]])), ISNUMBER(SEARCH("An Album", haryanvi_song[[#This Row],[description]])), ISNUMBER(SEARCH("Presenting Album", haryanvi_song[[#This Row],[description]])), ISNUMBER(SEARCH("Present Album", haryanvi_song[[#This Row],[description]])), ISNUMBER(SEARCH("the album", haryanvi_song[[#This Row],[description]])), ISNUMBER(SEARCH("Album by", haryanvi_song[[#This Row],[description]])), ISNUMBER(SEARCH("Presenting a New Album", haryanvi_song[[#This Row],[description]])),ISNUMBER(SEARCH("First Album", haryanvi_song[[#This Row],[description]])),ISNUMBER(SEARCH("Presenting Full Album", haryanvi_song[[#This Row],[description]])),ISNUMBER(SEARCH("Song Of Album", haryanvi_song[[#This Row],[description]])),ISNUMBER(SEARCH("'s Album", haryanvi_song[[#This Row],[description]]))), "Album",
    OR(ISNUMBER(SEARCH("Song Credits:", haryanvi_song[[#This Row],[description]])),ISNUMBER(SEARCH("New Single", haryanvi_song[[#This Row],[description]])),ISNUMBER(SEARCH("New Song", haryanvi_song[[#This Row],[description]])),ISNUMBER(SEARCH("Presenting Song", haryanvi_song[[#This Row],[description]])),ISNUMBER(SEARCH("Beautiful Song", haryanvi_song[[#This Row],[description]])),ISNUMBER(SEARCH("First Song", haryanvi_song[[#This Row],[description]])),ISNUMBER(SEARCH("Song By", haryanvi_song[[#This Row],[description]])),ISNUMBER(SEARCH("punjabi song", haryanvi_song[[#This Row],[description]])),ISNUMBER(SEARCH("Punjabi Song", haryanvi_song[[#This Row],[description]])),ISNUMBER(SEARCH("Presents Song", haryanvi_song[[#This Row],[description]])),ISNUMBER(SEARCH("Hindi Song", haryanvi_song[[#This Row],[description]])),ISNUMBER(SEARCH("Video Song", haryanvi_song[[#This Row],[description]])),ISNUMBER(SEARCH("Lyrical Video", haryanvi_song[[#This Row],[description]])),ISNUMBER(SEARCH("Official Video", haryanvi_song[[#This Row],[description]])),ISNUMBER(SEARCH("Official Song", haryanvi_song[[#This Row],[description]])),ISNUMBER(SEARCH("New Viral Song", haryanvi_song[[#This Row],[description]])),ISNUMBER(SEARCH("Official Music Video", haryanvi_song[[#This Row],[description]])),ISNUMBER(SEARCH("Single", haryanvi_song[[#This Row],[description]])),ISNUMBER(SEARCH("Punjabi Sad Song", haryanvi_song[[#This Row],[description]])),ISNUMBER(SEARCH("Vocals By", haryanvi_song[[#This Row],[description]]))), "Single",
   OR( ISNUMBER(SEARCH("Movie Credits:", haryanvi_song[[#This Row],[description]])),ISNUMBER(SEARCH("Movie", haryanvi_song[[#This Row],[description]]))), "Movie",       ISNUMBER(SEARCH("EP", haryanvi_song[[#This Row],[description]])), "EP",
    TRUE, "other"
)</f>
        <v>other</v>
      </c>
      <c r="L81" t="str">
        <f>_xlfn.TEXTBEFORE(haryanvi_song[[#This Row],[Title]],{":","(","-","#","|"})</f>
        <v xml:space="preserve">GeetMP3 Haryanvi </v>
      </c>
      <c r="M81" t="e">
        <f>_xlfn.TEXTBEFORE(_xlfn.TEXTAFTER(haryanvi_song[[#This Row],[description]],{"Singer:","Artist:","Singer &amp; Lyrics:","Singer/Lyrics:","Singer","Singer :","Singer :-"}),CHAR(10))</f>
        <v>#N/A</v>
      </c>
      <c r="N81" t="str" cm="1">
        <f t="array" ref="N81">_xlfn.IFS(
    ISNUMBER(SEARCH("Lyricist", haryanvi_song[[#This Row],[description]])), TRIM(_xlfn.TEXTBEFORE(_xlfn.TEXTAFTER(_xlfn.TEXTAFTER(haryanvi_song[[#This Row],[description]], "Lyricist"),{":","-"}), CHAR(10), , , 1)),
    ISNUMBER(SEARCH("Lyrics", haryanvi_song[[#This Row],[description]])), TRIM(_xlfn.TEXTBEFORE(_xlfn.TEXTAFTER(_xlfn.TEXTAFTER(haryanvi_song[[#This Row],[description]], "Lyrics"),{":","-"}), CHAR(10), , , 1)),
    TRUE, "NILL"
)</f>
        <v>NILL</v>
      </c>
      <c r="O81" t="e">
        <f>_xlfn.TEXTBEFORE(_xlfn.TEXTAFTER(haryanvi_song[[#This Row],[description]],"Composer:"),CHAR(10))</f>
        <v>#N/A</v>
      </c>
      <c r="P81" t="e">
        <f>_xlfn.TEXTBEFORE(_xlfn.TEXTAFTER(haryanvi_song[[#This Row],[description]],CHAR(10)&amp;"Music :"),CHAR(10))</f>
        <v>#N/A</v>
      </c>
      <c r="Q81" t="e">
        <f>_xlfn.TEXTBEFORE(_xlfn.TEXTAFTER(haryanvi_song[[#This Row],[description]],CHAR(10)&amp;"Video:"),CHAR(10))</f>
        <v>#N/A</v>
      </c>
      <c r="R81" s="1" t="e">
        <f>HYPERLINK(_xlfn.TEXTBEFORE(_xlfn.TEXTAFTER(haryanvi_song[[#This Row],[description]],"YouTube Music:"),CHAR(10)))</f>
        <v>#N/A</v>
      </c>
      <c r="S81" s="1" t="e">
        <f>HYPERLINK(_xlfn.TEXTBEFORE(_xlfn.TEXTAFTER(haryanvi_song[[#This Row],[description]],"Spotify:"),CHAR(10)))</f>
        <v>#N/A</v>
      </c>
      <c r="T81" s="1" t="e">
        <f>HYPERLINK(_xlfn.TEXTBEFORE(_xlfn.TEXTAFTER(haryanvi_song[[#This Row],[description]],"Apple Music:"),CHAR(10)))</f>
        <v>#N/A</v>
      </c>
      <c r="U81" s="1" t="e">
        <f>HYPERLINK(_xlfn.TEXTBEFORE(_xlfn.TEXTAFTER(haryanvi_song[[#This Row],[description]],"JioSaavn:"),CHAR(10)))</f>
        <v>#N/A</v>
      </c>
      <c r="V81" s="1" t="e">
        <f>HYPERLINK(_xlfn.TEXTBEFORE(_xlfn.TEXTAFTER(haryanvi_song[[#This Row],[description]],"Instagram Reel:"),CHAR(10)))</f>
        <v>#N/A</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2"/>
  <sheetViews>
    <sheetView workbookViewId="0">
      <selection activeCell="A22" sqref="A22"/>
    </sheetView>
  </sheetViews>
  <sheetFormatPr defaultRowHeight="14.4" x14ac:dyDescent="0.3"/>
  <cols>
    <col min="6" max="6" width="18.77734375" customWidth="1"/>
    <col min="7" max="7" width="16" customWidth="1"/>
  </cols>
  <sheetData>
    <row r="1" spans="1:11" x14ac:dyDescent="0.3">
      <c r="A1" t="s">
        <v>0</v>
      </c>
      <c r="B1" t="s">
        <v>1</v>
      </c>
      <c r="C1" t="s">
        <v>2</v>
      </c>
      <c r="D1" t="s">
        <v>3</v>
      </c>
      <c r="E1" t="s">
        <v>4</v>
      </c>
      <c r="F1" t="s">
        <v>5</v>
      </c>
      <c r="G1" t="s">
        <v>6</v>
      </c>
      <c r="H1" t="s">
        <v>7</v>
      </c>
      <c r="I1" t="s">
        <v>8</v>
      </c>
      <c r="J1" t="s">
        <v>9</v>
      </c>
      <c r="K1" t="s">
        <v>10</v>
      </c>
    </row>
    <row r="2" spans="1:11" x14ac:dyDescent="0.3">
      <c r="A2" t="s">
        <v>7743</v>
      </c>
      <c r="B2" t="s">
        <v>7744</v>
      </c>
      <c r="C2" t="s">
        <v>7745</v>
      </c>
      <c r="D2" t="s">
        <v>7746</v>
      </c>
      <c r="E2" t="s">
        <v>7747</v>
      </c>
      <c r="F2" t="s">
        <v>7744</v>
      </c>
      <c r="G2" t="s">
        <v>3347</v>
      </c>
      <c r="H2" t="s">
        <v>1116</v>
      </c>
      <c r="I2" t="s">
        <v>7748</v>
      </c>
      <c r="J2" t="s">
        <v>7749</v>
      </c>
      <c r="K2" t="s">
        <v>4132</v>
      </c>
    </row>
    <row r="3" spans="1:11" x14ac:dyDescent="0.3">
      <c r="A3" t="s">
        <v>7743</v>
      </c>
      <c r="B3" t="s">
        <v>7750</v>
      </c>
      <c r="C3" t="s">
        <v>7751</v>
      </c>
      <c r="D3" t="s">
        <v>7752</v>
      </c>
      <c r="E3" t="s">
        <v>7753</v>
      </c>
      <c r="F3" t="s">
        <v>7750</v>
      </c>
      <c r="G3" t="s">
        <v>3347</v>
      </c>
      <c r="H3" t="s">
        <v>7754</v>
      </c>
      <c r="I3" t="s">
        <v>7755</v>
      </c>
      <c r="J3" t="s">
        <v>1250</v>
      </c>
      <c r="K3" t="s">
        <v>6026</v>
      </c>
    </row>
    <row r="4" spans="1:11" x14ac:dyDescent="0.3">
      <c r="A4" t="s">
        <v>7743</v>
      </c>
      <c r="B4" t="s">
        <v>7756</v>
      </c>
      <c r="C4" t="s">
        <v>7757</v>
      </c>
      <c r="D4" t="s">
        <v>7758</v>
      </c>
      <c r="E4" t="s">
        <v>7759</v>
      </c>
      <c r="F4" t="s">
        <v>7756</v>
      </c>
      <c r="G4" t="s">
        <v>3347</v>
      </c>
      <c r="H4" t="s">
        <v>7760</v>
      </c>
      <c r="I4" t="s">
        <v>7761</v>
      </c>
      <c r="J4" t="s">
        <v>6217</v>
      </c>
      <c r="K4" t="s">
        <v>6078</v>
      </c>
    </row>
    <row r="5" spans="1:11" x14ac:dyDescent="0.3">
      <c r="A5" t="s">
        <v>7743</v>
      </c>
      <c r="B5" t="s">
        <v>7762</v>
      </c>
      <c r="C5" t="s">
        <v>7763</v>
      </c>
      <c r="D5" t="s">
        <v>7764</v>
      </c>
      <c r="E5" t="s">
        <v>7765</v>
      </c>
      <c r="F5" t="s">
        <v>7762</v>
      </c>
      <c r="G5" t="s">
        <v>3347</v>
      </c>
      <c r="H5" t="s">
        <v>7766</v>
      </c>
      <c r="I5" t="s">
        <v>7767</v>
      </c>
      <c r="J5" t="s">
        <v>7768</v>
      </c>
      <c r="K5" t="s">
        <v>6026</v>
      </c>
    </row>
    <row r="6" spans="1:11" x14ac:dyDescent="0.3">
      <c r="A6" t="s">
        <v>7743</v>
      </c>
      <c r="B6" t="s">
        <v>7769</v>
      </c>
      <c r="C6" t="s">
        <v>7770</v>
      </c>
      <c r="D6" t="s">
        <v>7771</v>
      </c>
      <c r="E6" t="s">
        <v>7772</v>
      </c>
      <c r="F6" t="s">
        <v>7769</v>
      </c>
      <c r="G6" t="s">
        <v>3347</v>
      </c>
      <c r="H6" t="s">
        <v>7773</v>
      </c>
      <c r="I6" t="s">
        <v>7774</v>
      </c>
      <c r="J6" t="s">
        <v>6553</v>
      </c>
      <c r="K6" t="s">
        <v>6151</v>
      </c>
    </row>
    <row r="7" spans="1:11" x14ac:dyDescent="0.3">
      <c r="A7" t="s">
        <v>7743</v>
      </c>
      <c r="B7" t="s">
        <v>7775</v>
      </c>
      <c r="C7" t="s">
        <v>7776</v>
      </c>
      <c r="D7" t="s">
        <v>7777</v>
      </c>
      <c r="E7" t="s">
        <v>7778</v>
      </c>
      <c r="F7" t="s">
        <v>7775</v>
      </c>
      <c r="G7" t="s">
        <v>3347</v>
      </c>
      <c r="H7" t="s">
        <v>7779</v>
      </c>
      <c r="I7" t="s">
        <v>7780</v>
      </c>
      <c r="J7" t="s">
        <v>1231</v>
      </c>
      <c r="K7" t="s">
        <v>6217</v>
      </c>
    </row>
    <row r="8" spans="1:11" x14ac:dyDescent="0.3">
      <c r="A8" t="s">
        <v>7743</v>
      </c>
      <c r="B8" t="s">
        <v>7781</v>
      </c>
      <c r="C8" t="s">
        <v>7782</v>
      </c>
      <c r="D8" t="s">
        <v>7783</v>
      </c>
      <c r="E8" t="s">
        <v>7784</v>
      </c>
      <c r="F8" t="s">
        <v>7781</v>
      </c>
      <c r="G8" t="s">
        <v>3347</v>
      </c>
      <c r="H8" t="s">
        <v>2426</v>
      </c>
      <c r="I8" t="s">
        <v>7785</v>
      </c>
      <c r="J8" t="s">
        <v>7786</v>
      </c>
      <c r="K8" t="s">
        <v>6151</v>
      </c>
    </row>
    <row r="9" spans="1:11" x14ac:dyDescent="0.3">
      <c r="A9" t="s">
        <v>7743</v>
      </c>
      <c r="B9" t="s">
        <v>7787</v>
      </c>
      <c r="C9" t="s">
        <v>7788</v>
      </c>
      <c r="D9" t="s">
        <v>7789</v>
      </c>
      <c r="E9" t="s">
        <v>7790</v>
      </c>
      <c r="F9" t="s">
        <v>7787</v>
      </c>
      <c r="G9" t="s">
        <v>3347</v>
      </c>
      <c r="H9" t="s">
        <v>461</v>
      </c>
      <c r="I9" t="s">
        <v>7791</v>
      </c>
      <c r="J9" t="s">
        <v>7792</v>
      </c>
      <c r="K9" t="s">
        <v>1647</v>
      </c>
    </row>
    <row r="10" spans="1:11" x14ac:dyDescent="0.3">
      <c r="A10" t="s">
        <v>7743</v>
      </c>
      <c r="B10" t="s">
        <v>7793</v>
      </c>
      <c r="C10" t="s">
        <v>7794</v>
      </c>
      <c r="D10" t="s">
        <v>7795</v>
      </c>
      <c r="E10" t="s">
        <v>7796</v>
      </c>
      <c r="F10" t="s">
        <v>7793</v>
      </c>
      <c r="G10" t="s">
        <v>3347</v>
      </c>
      <c r="H10" t="s">
        <v>145</v>
      </c>
      <c r="I10" t="s">
        <v>7797</v>
      </c>
      <c r="J10" t="s">
        <v>2114</v>
      </c>
      <c r="K10" t="s">
        <v>6139</v>
      </c>
    </row>
    <row r="11" spans="1:11" x14ac:dyDescent="0.3">
      <c r="A11" t="s">
        <v>7743</v>
      </c>
      <c r="B11" t="s">
        <v>7798</v>
      </c>
      <c r="C11" t="s">
        <v>7799</v>
      </c>
      <c r="D11" t="s">
        <v>7800</v>
      </c>
      <c r="E11" t="s">
        <v>7801</v>
      </c>
      <c r="F11" t="s">
        <v>7798</v>
      </c>
      <c r="G11" t="s">
        <v>3347</v>
      </c>
      <c r="H11" t="s">
        <v>485</v>
      </c>
      <c r="I11" t="s">
        <v>7802</v>
      </c>
      <c r="J11" t="s">
        <v>7803</v>
      </c>
      <c r="K11" t="s">
        <v>6172</v>
      </c>
    </row>
    <row r="12" spans="1:11" x14ac:dyDescent="0.3">
      <c r="A12" t="s">
        <v>7743</v>
      </c>
      <c r="B12" t="s">
        <v>7804</v>
      </c>
      <c r="C12" t="s">
        <v>7805</v>
      </c>
      <c r="D12" t="s">
        <v>7806</v>
      </c>
      <c r="E12" t="s">
        <v>7807</v>
      </c>
      <c r="F12" t="s">
        <v>7804</v>
      </c>
      <c r="G12" t="s">
        <v>3347</v>
      </c>
      <c r="H12" t="s">
        <v>7808</v>
      </c>
      <c r="I12" t="s">
        <v>7809</v>
      </c>
      <c r="J12" t="s">
        <v>6377</v>
      </c>
      <c r="K12" t="s">
        <v>6176</v>
      </c>
    </row>
    <row r="13" spans="1:11" x14ac:dyDescent="0.3">
      <c r="A13" t="s">
        <v>7743</v>
      </c>
      <c r="B13" t="s">
        <v>7810</v>
      </c>
      <c r="C13" t="s">
        <v>7811</v>
      </c>
      <c r="D13" t="s">
        <v>7812</v>
      </c>
      <c r="E13" t="s">
        <v>7813</v>
      </c>
      <c r="F13" t="s">
        <v>7810</v>
      </c>
      <c r="G13" t="s">
        <v>3347</v>
      </c>
      <c r="H13" t="s">
        <v>415</v>
      </c>
      <c r="I13" t="s">
        <v>7814</v>
      </c>
      <c r="J13" t="s">
        <v>6243</v>
      </c>
      <c r="K13" t="s">
        <v>6181</v>
      </c>
    </row>
    <row r="14" spans="1:11" x14ac:dyDescent="0.3">
      <c r="A14" t="s">
        <v>7743</v>
      </c>
      <c r="B14" t="s">
        <v>7815</v>
      </c>
      <c r="C14" t="s">
        <v>7816</v>
      </c>
      <c r="D14" t="s">
        <v>7817</v>
      </c>
      <c r="E14" t="s">
        <v>7818</v>
      </c>
      <c r="F14" t="s">
        <v>7815</v>
      </c>
      <c r="G14" t="s">
        <v>3347</v>
      </c>
      <c r="H14" t="s">
        <v>377</v>
      </c>
      <c r="I14" t="s">
        <v>7819</v>
      </c>
      <c r="J14" t="s">
        <v>7820</v>
      </c>
      <c r="K14" t="s">
        <v>6442</v>
      </c>
    </row>
    <row r="15" spans="1:11" x14ac:dyDescent="0.3">
      <c r="A15" t="s">
        <v>7743</v>
      </c>
      <c r="B15" t="s">
        <v>7821</v>
      </c>
      <c r="C15" t="s">
        <v>7822</v>
      </c>
      <c r="D15" t="s">
        <v>7823</v>
      </c>
      <c r="E15" t="s">
        <v>7824</v>
      </c>
      <c r="F15" t="s">
        <v>7821</v>
      </c>
      <c r="G15" t="s">
        <v>3347</v>
      </c>
      <c r="H15" t="s">
        <v>377</v>
      </c>
      <c r="I15" t="s">
        <v>7825</v>
      </c>
      <c r="J15" t="s">
        <v>7826</v>
      </c>
      <c r="K15" t="s">
        <v>1238</v>
      </c>
    </row>
    <row r="16" spans="1:11" x14ac:dyDescent="0.3">
      <c r="A16" t="s">
        <v>7743</v>
      </c>
      <c r="B16" t="s">
        <v>7827</v>
      </c>
      <c r="C16" t="s">
        <v>7828</v>
      </c>
      <c r="D16" t="s">
        <v>7829</v>
      </c>
      <c r="E16" t="s">
        <v>7830</v>
      </c>
      <c r="F16" t="s">
        <v>7827</v>
      </c>
      <c r="G16" t="s">
        <v>3347</v>
      </c>
      <c r="H16" t="s">
        <v>453</v>
      </c>
      <c r="I16" t="s">
        <v>7831</v>
      </c>
      <c r="J16" t="s">
        <v>7832</v>
      </c>
      <c r="K16" t="s">
        <v>851</v>
      </c>
    </row>
    <row r="17" spans="1:11" x14ac:dyDescent="0.3">
      <c r="A17" t="s">
        <v>7743</v>
      </c>
      <c r="B17" t="s">
        <v>7833</v>
      </c>
      <c r="C17" t="s">
        <v>7834</v>
      </c>
      <c r="D17" t="s">
        <v>7835</v>
      </c>
      <c r="E17" t="s">
        <v>7836</v>
      </c>
      <c r="F17" t="s">
        <v>7833</v>
      </c>
      <c r="G17" t="s">
        <v>3347</v>
      </c>
      <c r="H17" t="s">
        <v>908</v>
      </c>
      <c r="I17" t="s">
        <v>7837</v>
      </c>
      <c r="J17" t="s">
        <v>7838</v>
      </c>
      <c r="K17" t="s">
        <v>6025</v>
      </c>
    </row>
    <row r="18" spans="1:11" x14ac:dyDescent="0.3">
      <c r="A18" t="s">
        <v>7743</v>
      </c>
      <c r="B18" t="s">
        <v>7839</v>
      </c>
      <c r="C18" t="s">
        <v>7840</v>
      </c>
      <c r="D18" t="s">
        <v>7841</v>
      </c>
      <c r="E18" t="s">
        <v>7842</v>
      </c>
      <c r="F18" t="s">
        <v>7839</v>
      </c>
      <c r="G18" t="s">
        <v>3347</v>
      </c>
      <c r="H18" t="s">
        <v>113</v>
      </c>
      <c r="I18" t="s">
        <v>7843</v>
      </c>
      <c r="J18" t="s">
        <v>7844</v>
      </c>
      <c r="K18" t="s">
        <v>4103</v>
      </c>
    </row>
    <row r="19" spans="1:11" x14ac:dyDescent="0.3">
      <c r="A19" t="s">
        <v>7743</v>
      </c>
      <c r="B19" t="s">
        <v>7845</v>
      </c>
      <c r="C19" t="s">
        <v>7846</v>
      </c>
      <c r="D19" t="s">
        <v>7847</v>
      </c>
      <c r="E19" t="s">
        <v>7848</v>
      </c>
      <c r="F19" t="s">
        <v>7845</v>
      </c>
      <c r="G19" t="s">
        <v>3347</v>
      </c>
      <c r="H19" t="s">
        <v>7808</v>
      </c>
      <c r="I19" t="s">
        <v>7849</v>
      </c>
      <c r="J19" t="s">
        <v>7850</v>
      </c>
      <c r="K19" t="s">
        <v>7851</v>
      </c>
    </row>
    <row r="20" spans="1:11" x14ac:dyDescent="0.3">
      <c r="A20" t="s">
        <v>7743</v>
      </c>
      <c r="B20" t="s">
        <v>7852</v>
      </c>
      <c r="C20" t="s">
        <v>7853</v>
      </c>
      <c r="D20" t="s">
        <v>7854</v>
      </c>
      <c r="E20" t="s">
        <v>7855</v>
      </c>
      <c r="F20" t="s">
        <v>7852</v>
      </c>
      <c r="G20" t="s">
        <v>3347</v>
      </c>
      <c r="H20" t="s">
        <v>330</v>
      </c>
      <c r="I20" t="s">
        <v>7856</v>
      </c>
      <c r="J20" t="s">
        <v>7857</v>
      </c>
      <c r="K20" t="s">
        <v>7858</v>
      </c>
    </row>
    <row r="21" spans="1:11" x14ac:dyDescent="0.3">
      <c r="A21" t="s">
        <v>7743</v>
      </c>
      <c r="B21" t="s">
        <v>7859</v>
      </c>
      <c r="C21" t="s">
        <v>7860</v>
      </c>
      <c r="D21" t="s">
        <v>7861</v>
      </c>
      <c r="E21" t="s">
        <v>7862</v>
      </c>
      <c r="F21" t="s">
        <v>7859</v>
      </c>
      <c r="G21" t="s">
        <v>3347</v>
      </c>
      <c r="H21" t="s">
        <v>270</v>
      </c>
      <c r="I21" t="s">
        <v>7863</v>
      </c>
      <c r="J21" t="s">
        <v>3622</v>
      </c>
      <c r="K21" t="s">
        <v>7864</v>
      </c>
    </row>
    <row r="22" spans="1:11" x14ac:dyDescent="0.3">
      <c r="A22" t="s">
        <v>7743</v>
      </c>
      <c r="B22" t="s">
        <v>7865</v>
      </c>
      <c r="C22" t="s">
        <v>7866</v>
      </c>
      <c r="D22" t="s">
        <v>7867</v>
      </c>
      <c r="E22" t="s">
        <v>7868</v>
      </c>
      <c r="F22" t="s">
        <v>7865</v>
      </c>
      <c r="G22" t="s">
        <v>3347</v>
      </c>
      <c r="H22" t="s">
        <v>3021</v>
      </c>
      <c r="I22" t="s">
        <v>7869</v>
      </c>
      <c r="J22" t="s">
        <v>7870</v>
      </c>
      <c r="K22" t="s">
        <v>1331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E1ACF-DE92-492F-80B2-7F4F8C78C18A}">
  <dimension ref="A1:V22"/>
  <sheetViews>
    <sheetView workbookViewId="0">
      <selection activeCell="D28" sqref="D28"/>
    </sheetView>
  </sheetViews>
  <sheetFormatPr defaultRowHeight="14.4" x14ac:dyDescent="0.3"/>
  <cols>
    <col min="1" max="1" width="13.77734375" customWidth="1"/>
    <col min="2" max="2" width="12.6640625" customWidth="1"/>
    <col min="3" max="3" width="13.5546875" customWidth="1"/>
    <col min="4" max="4" width="12.21875" customWidth="1"/>
    <col min="5" max="5" width="10.109375" customWidth="1"/>
    <col min="7" max="7" width="12.21875" customWidth="1"/>
    <col min="8" max="8" width="15.77734375" customWidth="1"/>
    <col min="11" max="11" width="11.77734375" customWidth="1"/>
    <col min="18" max="18" width="15.33203125" bestFit="1" customWidth="1"/>
  </cols>
  <sheetData>
    <row r="1" spans="1:22" x14ac:dyDescent="0.3">
      <c r="A1" t="s">
        <v>0</v>
      </c>
      <c r="B1" t="s">
        <v>2</v>
      </c>
      <c r="C1" t="s">
        <v>3</v>
      </c>
      <c r="D1" t="s">
        <v>4</v>
      </c>
      <c r="E1" t="s">
        <v>5</v>
      </c>
      <c r="F1" t="s">
        <v>6</v>
      </c>
      <c r="G1" t="s">
        <v>7</v>
      </c>
      <c r="H1" t="s">
        <v>8</v>
      </c>
      <c r="I1" t="s">
        <v>9</v>
      </c>
      <c r="J1" t="s">
        <v>10</v>
      </c>
      <c r="K1" t="s">
        <v>7890</v>
      </c>
      <c r="L1" t="s">
        <v>7903</v>
      </c>
      <c r="M1" t="s">
        <v>7873</v>
      </c>
      <c r="N1" t="s">
        <v>7874</v>
      </c>
      <c r="O1" t="s">
        <v>7875</v>
      </c>
      <c r="P1" t="s">
        <v>7876</v>
      </c>
      <c r="Q1" t="s">
        <v>7877</v>
      </c>
      <c r="R1" t="s">
        <v>7878</v>
      </c>
      <c r="S1" t="s">
        <v>7879</v>
      </c>
      <c r="T1" t="s">
        <v>7880</v>
      </c>
      <c r="U1" t="s">
        <v>7881</v>
      </c>
      <c r="V1" t="s">
        <v>7882</v>
      </c>
    </row>
    <row r="2" spans="1:22" x14ac:dyDescent="0.3">
      <c r="A2" t="s">
        <v>7743</v>
      </c>
      <c r="B2" t="s">
        <v>7745</v>
      </c>
      <c r="C2" t="s">
        <v>7746</v>
      </c>
      <c r="D2" t="s">
        <v>7747</v>
      </c>
      <c r="E2" t="s">
        <v>7744</v>
      </c>
      <c r="F2" t="s">
        <v>3347</v>
      </c>
      <c r="G2" t="s">
        <v>1116</v>
      </c>
      <c r="H2" t="s">
        <v>7748</v>
      </c>
      <c r="I2" t="s">
        <v>7749</v>
      </c>
      <c r="J2" t="s">
        <v>4132</v>
      </c>
      <c r="K2" t="str" cm="1">
        <f t="array" ref="K2">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2" t="str">
        <f>_xlfn.TEXTBEFORE(devotional_song[[#This Row],[Title]],{":","(","-","#","|"})</f>
        <v xml:space="preserve">Puttar Gobind De </v>
      </c>
      <c r="M2" t="str">
        <f>_xlfn.TEXTBEFORE(_xlfn.TEXTAFTER(devotional_song[[#This Row],[description]],{"Singer:","Artist:","Singer &amp; Lyrics:","Singer/Lyrics:","Singer","Singer :","Singer :-"}),CHAR(10))</f>
        <v xml:space="preserve"> Onkar Malhi, Guri Lahoria</v>
      </c>
      <c r="N2" t="str" cm="1">
        <f t="array" ref="N2">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Onakr Malhi, Guri Lahoria</v>
      </c>
      <c r="O2" t="e">
        <f>_xlfn.TEXTBEFORE(_xlfn.TEXTAFTER(devotional_song[[#This Row],[description]],"Composer:"),CHAR(10))</f>
        <v>#N/A</v>
      </c>
      <c r="P2" t="e">
        <f>_xlfn.TEXTBEFORE(_xlfn.TEXTAFTER(devotional_song[[#This Row],[description]],CHAR(10)&amp;"Music :"),CHAR(10))</f>
        <v>#N/A</v>
      </c>
      <c r="Q2" t="e">
        <f>_xlfn.TEXTBEFORE(_xlfn.TEXTAFTER(devotional_song[[#This Row],[description]],CHAR(10)&amp;"Video:"),CHAR(10))</f>
        <v>#N/A</v>
      </c>
      <c r="R2" s="1" t="str">
        <f>HYPERLINK(_xlfn.TEXTBEFORE(_xlfn.TEXTAFTER(devotional_song[[#This Row],[description]],"YouTube Music:"),CHAR(10)))</f>
        <v xml:space="preserve"> https://music.youtube.com/watch?v=ulrc7-IXda0&amp;si=c0v5vcdnM3WTXfln</v>
      </c>
      <c r="S2" s="1" t="str">
        <f>HYPERLINK(_xlfn.TEXTBEFORE(_xlfn.TEXTAFTER(devotional_song[[#This Row],[description]],"Spotify:"),CHAR(10)))</f>
        <v xml:space="preserve"> https://open.spotify.com/album/0e3au9xmynx3j93w7ez14N</v>
      </c>
      <c r="T2" s="1" t="str">
        <f>HYPERLINK(_xlfn.TEXTBEFORE(_xlfn.TEXTAFTER(devotional_song[[#This Row],[description]],"Apple Music:"),CHAR(10)))</f>
        <v xml:space="preserve"> https://music.apple.com/us/song/puttar-gobind-de/1862179739</v>
      </c>
      <c r="U2" s="1" t="str">
        <f>HYPERLINK(_xlfn.TEXTBEFORE(_xlfn.TEXTAFTER(devotional_song[[#This Row],[description]],"JioSaavn:"),CHAR(10)))</f>
        <v xml:space="preserve"> https://www.jiosaavn.com/album/puttar-gobind-de/5KJCZxvvJgM_</v>
      </c>
      <c r="V2" s="1" t="str">
        <f>HYPERLINK(_xlfn.TEXTBEFORE(_xlfn.TEXTAFTER(devotional_song[[#This Row],[description]],"Instagram Reel:"),CHAR(10)))</f>
        <v xml:space="preserve"> https://www.instagram.com/reels/audio/1238373351728828</v>
      </c>
    </row>
    <row r="3" spans="1:22" x14ac:dyDescent="0.3">
      <c r="A3" t="s">
        <v>7743</v>
      </c>
      <c r="B3" t="s">
        <v>7751</v>
      </c>
      <c r="C3" t="s">
        <v>7752</v>
      </c>
      <c r="D3" t="s">
        <v>7753</v>
      </c>
      <c r="E3" t="s">
        <v>7750</v>
      </c>
      <c r="F3" t="s">
        <v>3347</v>
      </c>
      <c r="G3" t="s">
        <v>7754</v>
      </c>
      <c r="H3" t="s">
        <v>7755</v>
      </c>
      <c r="I3" t="s">
        <v>1250</v>
      </c>
      <c r="J3" t="s">
        <v>6026</v>
      </c>
      <c r="K3" t="str" cm="1">
        <f t="array" ref="K3">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EP</v>
      </c>
      <c r="L3" t="str">
        <f>_xlfn.TEXTBEFORE(devotional_song[[#This Row],[Title]],{":","(","-","#","|"})</f>
        <v xml:space="preserve">Anand Sahib </v>
      </c>
      <c r="M3" t="e">
        <f>_xlfn.TEXTBEFORE(_xlfn.TEXTAFTER(devotional_song[[#This Row],[description]],{"Singer:","Artist:","Singer &amp; Lyrics:","Singer/Lyrics:","Singer","Singer :","Singer :-"}),CHAR(10))</f>
        <v>#N/A</v>
      </c>
      <c r="N3" t="str" cm="1">
        <f t="array" ref="N3">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3" t="e">
        <f>_xlfn.TEXTBEFORE(_xlfn.TEXTAFTER(devotional_song[[#This Row],[description]],"Composer:"),CHAR(10))</f>
        <v>#N/A</v>
      </c>
      <c r="P3" t="e">
        <f>_xlfn.TEXTBEFORE(_xlfn.TEXTAFTER(devotional_song[[#This Row],[description]],CHAR(10)&amp;"Music :"),CHAR(10))</f>
        <v>#N/A</v>
      </c>
      <c r="Q3" t="e">
        <f>_xlfn.TEXTBEFORE(_xlfn.TEXTAFTER(devotional_song[[#This Row],[description]],CHAR(10)&amp;"Video:"),CHAR(10))</f>
        <v>#N/A</v>
      </c>
      <c r="R3" s="1" t="str">
        <f>HYPERLINK(_xlfn.TEXTBEFORE(_xlfn.TEXTAFTER(devotional_song[[#This Row],[description]],"YouTube Music:"),CHAR(10)))</f>
        <v xml:space="preserve"> https://music.youtube.com/watch?v=8y-IZ5gBKqo&amp;si=dVxmJtGlKKi47-rj</v>
      </c>
      <c r="S3" s="1" t="str">
        <f>HYPERLINK(_xlfn.TEXTBEFORE(_xlfn.TEXTAFTER(devotional_song[[#This Row],[description]],"Spotify:"),CHAR(10)))</f>
        <v xml:space="preserve"> https://open.spotify.com/album/7vPOfmbZZKgNArXt1q5xZn</v>
      </c>
      <c r="T3" s="1" t="str">
        <f>HYPERLINK(_xlfn.TEXTBEFORE(_xlfn.TEXTAFTER(devotional_song[[#This Row],[description]],"Apple Music:"),CHAR(10)))</f>
        <v xml:space="preserve"> https://music.apple.com/us/album/anand-sahib-ep/1848797621</v>
      </c>
      <c r="U3" s="1" t="str">
        <f>HYPERLINK(_xlfn.TEXTBEFORE(_xlfn.TEXTAFTER(devotional_song[[#This Row],[description]],"JioSaavn:"),CHAR(10)))</f>
        <v xml:space="preserve"> https://www.jiosaavn.com/song/anand-sahib/RAE4VDBBGnI</v>
      </c>
      <c r="V3" s="1" t="str">
        <f>HYPERLINK(_xlfn.TEXTBEFORE(_xlfn.TEXTAFTER(devotional_song[[#This Row],[description]],"Instagram Reel:"),CHAR(10)))</f>
        <v xml:space="preserve"> https://www.instagram.com/reels/audio/692464676791175</v>
      </c>
    </row>
    <row r="4" spans="1:22" x14ac:dyDescent="0.3">
      <c r="A4" t="s">
        <v>7743</v>
      </c>
      <c r="B4" t="s">
        <v>7757</v>
      </c>
      <c r="C4" t="s">
        <v>7758</v>
      </c>
      <c r="D4" t="s">
        <v>7759</v>
      </c>
      <c r="E4" t="s">
        <v>7756</v>
      </c>
      <c r="F4" t="s">
        <v>3347</v>
      </c>
      <c r="G4" t="s">
        <v>7760</v>
      </c>
      <c r="H4" t="s">
        <v>7761</v>
      </c>
      <c r="I4" t="s">
        <v>6217</v>
      </c>
      <c r="J4" t="s">
        <v>6078</v>
      </c>
      <c r="K4" t="str" cm="1">
        <f t="array" ref="K4">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4" t="str">
        <f>_xlfn.TEXTBEFORE(devotional_song[[#This Row],[Title]],{":","(","-","#","|"})</f>
        <v xml:space="preserve">Chaupai Sahib </v>
      </c>
      <c r="M4" t="e">
        <f>_xlfn.TEXTBEFORE(_xlfn.TEXTAFTER(devotional_song[[#This Row],[description]],{"Singer:","Artist:","Singer &amp; Lyrics:","Singer/Lyrics:","Singer","Singer :","Singer :-"}),CHAR(10))</f>
        <v>#N/A</v>
      </c>
      <c r="N4" t="str" cm="1">
        <f t="array" ref="N4">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4" t="e">
        <f>_xlfn.TEXTBEFORE(_xlfn.TEXTAFTER(devotional_song[[#This Row],[description]],"Composer:"),CHAR(10))</f>
        <v>#N/A</v>
      </c>
      <c r="P4" t="e">
        <f>_xlfn.TEXTBEFORE(_xlfn.TEXTAFTER(devotional_song[[#This Row],[description]],CHAR(10)&amp;"Music :"),CHAR(10))</f>
        <v>#N/A</v>
      </c>
      <c r="Q4" t="e">
        <f>_xlfn.TEXTBEFORE(_xlfn.TEXTAFTER(devotional_song[[#This Row],[description]],CHAR(10)&amp;"Video:"),CHAR(10))</f>
        <v>#N/A</v>
      </c>
      <c r="R4" s="1" t="str">
        <f>HYPERLINK(_xlfn.TEXTBEFORE(_xlfn.TEXTAFTER(devotional_song[[#This Row],[description]],"YouTube Music:"),CHAR(10)))</f>
        <v xml:space="preserve"> https://music.youtube.com/watch?v=AdpHPlaHm9w&amp;si=DA9a2Ji4CehcUI9M</v>
      </c>
      <c r="S4" s="1" t="str">
        <f>HYPERLINK(_xlfn.TEXTBEFORE(_xlfn.TEXTAFTER(devotional_song[[#This Row],[description]],"Spotify:"),CHAR(10)))</f>
        <v xml:space="preserve"> https://open.spotify.com/album/487oqexxOpqF0sSfqerxhB</v>
      </c>
      <c r="T4" s="1" t="str">
        <f>HYPERLINK(_xlfn.TEXTBEFORE(_xlfn.TEXTAFTER(devotional_song[[#This Row],[description]],"Apple Music:"),CHAR(10)))</f>
        <v xml:space="preserve"> https://music.apple.com/us/album/chaupai-sahib-single/1848797344</v>
      </c>
      <c r="U4" s="1" t="str">
        <f>HYPERLINK(_xlfn.TEXTBEFORE(_xlfn.TEXTAFTER(devotional_song[[#This Row],[description]],"JioSaavn:"),CHAR(10)))</f>
        <v xml:space="preserve"> https://www.jiosaavn.com/album/chaupai-sahib/dJlQoHO8t6I_</v>
      </c>
      <c r="V4" s="1" t="str">
        <f>HYPERLINK(_xlfn.TEXTBEFORE(_xlfn.TEXTAFTER(devotional_song[[#This Row],[description]],"Instagram Reel:"),CHAR(10)))</f>
        <v xml:space="preserve"> https://www.instagram.com/reels/audio/1139399658397096</v>
      </c>
    </row>
    <row r="5" spans="1:22" x14ac:dyDescent="0.3">
      <c r="A5" t="s">
        <v>7743</v>
      </c>
      <c r="B5" t="s">
        <v>7763</v>
      </c>
      <c r="C5" t="s">
        <v>7764</v>
      </c>
      <c r="D5" t="s">
        <v>7765</v>
      </c>
      <c r="E5" t="s">
        <v>7762</v>
      </c>
      <c r="F5" t="s">
        <v>3347</v>
      </c>
      <c r="G5" t="s">
        <v>7766</v>
      </c>
      <c r="H5" t="s">
        <v>7767</v>
      </c>
      <c r="I5" t="s">
        <v>7768</v>
      </c>
      <c r="J5" t="s">
        <v>6026</v>
      </c>
      <c r="K5" t="str" cm="1">
        <f t="array" ref="K5">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5" t="str">
        <f>_xlfn.TEXTBEFORE(devotional_song[[#This Row],[Title]],{":","(","-","#","|"})</f>
        <v xml:space="preserve">Tav Prasad Savaiye </v>
      </c>
      <c r="M5" t="e">
        <f>_xlfn.TEXTBEFORE(_xlfn.TEXTAFTER(devotional_song[[#This Row],[description]],{"Singer:","Artist:","Singer &amp; Lyrics:","Singer/Lyrics:","Singer","Singer :","Singer :-"}),CHAR(10))</f>
        <v>#N/A</v>
      </c>
      <c r="N5" t="str" cm="1">
        <f t="array" ref="N5">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5" t="e">
        <f>_xlfn.TEXTBEFORE(_xlfn.TEXTAFTER(devotional_song[[#This Row],[description]],"Composer:"),CHAR(10))</f>
        <v>#N/A</v>
      </c>
      <c r="P5" t="e">
        <f>_xlfn.TEXTBEFORE(_xlfn.TEXTAFTER(devotional_song[[#This Row],[description]],CHAR(10)&amp;"Music :"),CHAR(10))</f>
        <v>#N/A</v>
      </c>
      <c r="Q5" t="e">
        <f>_xlfn.TEXTBEFORE(_xlfn.TEXTAFTER(devotional_song[[#This Row],[description]],CHAR(10)&amp;"Video:"),CHAR(10))</f>
        <v>#N/A</v>
      </c>
      <c r="R5" s="1" t="str">
        <f>HYPERLINK(_xlfn.TEXTBEFORE(_xlfn.TEXTAFTER(devotional_song[[#This Row],[description]],"YouTube Music:"),CHAR(10)))</f>
        <v xml:space="preserve"> https://music.youtube.com/watch?v=cen9DCucaHs&amp;si=ues_iSsfzhXb12lY</v>
      </c>
      <c r="S5" s="1" t="str">
        <f>HYPERLINK(_xlfn.TEXTBEFORE(_xlfn.TEXTAFTER(devotional_song[[#This Row],[description]],"Spotify:"),CHAR(10)))</f>
        <v xml:space="preserve"> https://open.spotify.com/album/6qX26r2wnqTX8Z1cs71G12?si=hdSxyj0EQnaQSLRpkoc0xw</v>
      </c>
      <c r="T5" s="1" t="str">
        <f>HYPERLINK(_xlfn.TEXTBEFORE(_xlfn.TEXTAFTER(devotional_song[[#This Row],[description]],"Apple Music:"),CHAR(10)))</f>
        <v xml:space="preserve"> https://music.apple.com/us/album/tav-prasad-savaiye-single/1848797016</v>
      </c>
      <c r="U5" s="1" t="str">
        <f>HYPERLINK(_xlfn.TEXTBEFORE(_xlfn.TEXTAFTER(devotional_song[[#This Row],[description]],"JioSaavn:"),CHAR(10)))</f>
        <v xml:space="preserve"> https://www.jiosaavn.com/album/tav-prasad-savaiye/094YWQbCiq4_</v>
      </c>
      <c r="V5" s="1" t="str">
        <f>HYPERLINK(_xlfn.TEXTBEFORE(_xlfn.TEXTAFTER(devotional_song[[#This Row],[description]],"Instagram Reel:"),CHAR(10)))</f>
        <v xml:space="preserve"> https://www.instagram.com/reels/audio/1334775388189707</v>
      </c>
    </row>
    <row r="6" spans="1:22" x14ac:dyDescent="0.3">
      <c r="A6" t="s">
        <v>7743</v>
      </c>
      <c r="B6" t="s">
        <v>7770</v>
      </c>
      <c r="C6" t="s">
        <v>7771</v>
      </c>
      <c r="D6" t="s">
        <v>7772</v>
      </c>
      <c r="E6" t="s">
        <v>7769</v>
      </c>
      <c r="F6" t="s">
        <v>3347</v>
      </c>
      <c r="G6" t="s">
        <v>7773</v>
      </c>
      <c r="H6" t="s">
        <v>7774</v>
      </c>
      <c r="I6" t="s">
        <v>6553</v>
      </c>
      <c r="J6" t="s">
        <v>6151</v>
      </c>
      <c r="K6" t="str" cm="1">
        <f t="array" ref="K6">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EP</v>
      </c>
      <c r="L6" t="str">
        <f>_xlfn.TEXTBEFORE(devotional_song[[#This Row],[Title]],{":","(","-","#","|"})</f>
        <v xml:space="preserve">Jaap Sahib </v>
      </c>
      <c r="M6" t="e">
        <f>_xlfn.TEXTBEFORE(_xlfn.TEXTAFTER(devotional_song[[#This Row],[description]],{"Singer:","Artist:","Singer &amp; Lyrics:","Singer/Lyrics:","Singer","Singer :","Singer :-"}),CHAR(10))</f>
        <v>#N/A</v>
      </c>
      <c r="N6" t="str" cm="1">
        <f t="array" ref="N6">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6" t="e">
        <f>_xlfn.TEXTBEFORE(_xlfn.TEXTAFTER(devotional_song[[#This Row],[description]],"Composer:"),CHAR(10))</f>
        <v>#N/A</v>
      </c>
      <c r="P6" t="e">
        <f>_xlfn.TEXTBEFORE(_xlfn.TEXTAFTER(devotional_song[[#This Row],[description]],CHAR(10)&amp;"Music :"),CHAR(10))</f>
        <v>#N/A</v>
      </c>
      <c r="Q6" t="e">
        <f>_xlfn.TEXTBEFORE(_xlfn.TEXTAFTER(devotional_song[[#This Row],[description]],CHAR(10)&amp;"Video:"),CHAR(10))</f>
        <v>#N/A</v>
      </c>
      <c r="R6" s="1" t="str">
        <f>HYPERLINK(_xlfn.TEXTBEFORE(_xlfn.TEXTAFTER(devotional_song[[#This Row],[description]],"YouTube Music:"),CHAR(10)))</f>
        <v xml:space="preserve"> https://music.youtube.com/watch?v=c4fVjT5mVEg&amp;si=CApHDQKCHHv45y1F</v>
      </c>
      <c r="S6" s="1" t="str">
        <f>HYPERLINK(_xlfn.TEXTBEFORE(_xlfn.TEXTAFTER(devotional_song[[#This Row],[description]],"Spotify:"),CHAR(10)))</f>
        <v xml:space="preserve"> https://open.spotify.com/album/0SAGDWEOsK9qMQwqKvQ1u3</v>
      </c>
      <c r="T6" s="1" t="str">
        <f>HYPERLINK(_xlfn.TEXTBEFORE(_xlfn.TEXTAFTER(devotional_song[[#This Row],[description]],"Apple Music:"),CHAR(10)))</f>
        <v xml:space="preserve"> https://music.apple.com/us/album/jaap-sahib-ep/1842857515</v>
      </c>
      <c r="U6" s="1" t="str">
        <f>HYPERLINK(_xlfn.TEXTBEFORE(_xlfn.TEXTAFTER(devotional_song[[#This Row],[description]],"JioSaavn:"),CHAR(10)))</f>
        <v xml:space="preserve"> https://www.jiosaavn.com/album/jaap-sahib/RPGi-MYvLzE_</v>
      </c>
      <c r="V6" s="1" t="str">
        <f>HYPERLINK(_xlfn.TEXTBEFORE(_xlfn.TEXTAFTER(devotional_song[[#This Row],[description]],"Instagram Reel:"),CHAR(10)))</f>
        <v xml:space="preserve"> https://www.instagram.com/reels/audio/1122458706697724</v>
      </c>
    </row>
    <row r="7" spans="1:22" x14ac:dyDescent="0.3">
      <c r="A7" t="s">
        <v>7743</v>
      </c>
      <c r="B7" t="s">
        <v>7776</v>
      </c>
      <c r="C7" t="s">
        <v>7777</v>
      </c>
      <c r="D7" t="s">
        <v>7778</v>
      </c>
      <c r="E7" t="s">
        <v>7775</v>
      </c>
      <c r="F7" t="s">
        <v>3347</v>
      </c>
      <c r="G7" t="s">
        <v>7779</v>
      </c>
      <c r="H7" t="s">
        <v>7780</v>
      </c>
      <c r="I7" t="s">
        <v>1231</v>
      </c>
      <c r="J7" t="s">
        <v>6217</v>
      </c>
      <c r="K7" t="str" cm="1">
        <f t="array" ref="K7">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EP</v>
      </c>
      <c r="L7" t="str">
        <f>_xlfn.TEXTBEFORE(devotional_song[[#This Row],[Title]],{":","(","-","#","|"})</f>
        <v xml:space="preserve">Japji Sahib </v>
      </c>
      <c r="M7" t="e">
        <f>_xlfn.TEXTBEFORE(_xlfn.TEXTAFTER(devotional_song[[#This Row],[description]],{"Singer:","Artist:","Singer &amp; Lyrics:","Singer/Lyrics:","Singer","Singer :","Singer :-"}),CHAR(10))</f>
        <v>#N/A</v>
      </c>
      <c r="N7" t="str" cm="1">
        <f t="array" ref="N7">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7" t="e">
        <f>_xlfn.TEXTBEFORE(_xlfn.TEXTAFTER(devotional_song[[#This Row],[description]],"Composer:"),CHAR(10))</f>
        <v>#N/A</v>
      </c>
      <c r="P7" t="e">
        <f>_xlfn.TEXTBEFORE(_xlfn.TEXTAFTER(devotional_song[[#This Row],[description]],CHAR(10)&amp;"Music :"),CHAR(10))</f>
        <v>#N/A</v>
      </c>
      <c r="Q7" t="e">
        <f>_xlfn.TEXTBEFORE(_xlfn.TEXTAFTER(devotional_song[[#This Row],[description]],CHAR(10)&amp;"Video:"),CHAR(10))</f>
        <v>#N/A</v>
      </c>
      <c r="R7" s="1" t="str">
        <f>HYPERLINK(_xlfn.TEXTBEFORE(_xlfn.TEXTAFTER(devotional_song[[#This Row],[description]],"YouTube Music:"),CHAR(10)))</f>
        <v xml:space="preserve"> https://music.youtube.com/playlist?list=OLAK5uy_mpY9dbjPKm3aLhbMwE9ICsu223piTG3i8&amp;si=pXiN57y7wDkQf4XZ</v>
      </c>
      <c r="S7" s="1" t="str">
        <f>HYPERLINK(_xlfn.TEXTBEFORE(_xlfn.TEXTAFTER(devotional_song[[#This Row],[description]],"Spotify:"),CHAR(10)))</f>
        <v xml:space="preserve"> https://open.spotify.com/album/77s43JsRdQ9nQtjocEXB17?si=aDYFP4NiT-aFXodTwgz1Ig</v>
      </c>
      <c r="T7" s="1" t="str">
        <f>HYPERLINK(_xlfn.TEXTBEFORE(_xlfn.TEXTAFTER(devotional_song[[#This Row],[description]],"Apple Music:"),CHAR(10)))</f>
        <v xml:space="preserve"> https://music.apple.com/us/album/japji-sahib-ep/1837106541</v>
      </c>
      <c r="U7" s="1" t="str">
        <f>HYPERLINK(_xlfn.TEXTBEFORE(_xlfn.TEXTAFTER(devotional_song[[#This Row],[description]],"JioSaavn:"),CHAR(10)))</f>
        <v xml:space="preserve"> https://www.jiosaavn.com/song/japji-sahib/HBsyAkF7RH0</v>
      </c>
      <c r="V7" s="1" t="str">
        <f>HYPERLINK(_xlfn.TEXTBEFORE(_xlfn.TEXTAFTER(devotional_song[[#This Row],[description]],"Instagram Reel:"),CHAR(10)))</f>
        <v xml:space="preserve"> https://www.instagram.com/reels/audio/807273081732217?igsh=MnVwazJiYWE2OGFk</v>
      </c>
    </row>
    <row r="8" spans="1:22" x14ac:dyDescent="0.3">
      <c r="A8" t="s">
        <v>7743</v>
      </c>
      <c r="B8" t="s">
        <v>7782</v>
      </c>
      <c r="C8" t="s">
        <v>7783</v>
      </c>
      <c r="D8" t="s">
        <v>7784</v>
      </c>
      <c r="E8" t="s">
        <v>7781</v>
      </c>
      <c r="F8" t="s">
        <v>3347</v>
      </c>
      <c r="G8" t="s">
        <v>2426</v>
      </c>
      <c r="H8" t="s">
        <v>7785</v>
      </c>
      <c r="I8" t="s">
        <v>7786</v>
      </c>
      <c r="J8" t="s">
        <v>6151</v>
      </c>
      <c r="K8" t="str" cm="1">
        <f t="array" ref="K8">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8" t="str">
        <f>_xlfn.TEXTBEFORE(devotional_song[[#This Row],[Title]],{":","(","-","#","|"})</f>
        <v xml:space="preserve">Ghar Aao Kanha Ji </v>
      </c>
      <c r="M8" t="str">
        <f>_xlfn.TEXTBEFORE(_xlfn.TEXTAFTER(devotional_song[[#This Row],[description]],{"Singer:","Artist:","Singer &amp; Lyrics:","Singer/Lyrics:","Singer","Singer :","Singer :-"}),CHAR(10))</f>
        <v xml:space="preserve"> Lakshit Patiyal</v>
      </c>
      <c r="N8" t="str" cm="1">
        <f t="array" ref="N8">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Lakshit Patiyal</v>
      </c>
      <c r="O8" t="str">
        <f>_xlfn.TEXTBEFORE(_xlfn.TEXTAFTER(devotional_song[[#This Row],[description]],"Composer:"),CHAR(10))</f>
        <v xml:space="preserve"> Lakshit Patiyal</v>
      </c>
      <c r="P8" t="e">
        <f>_xlfn.TEXTBEFORE(_xlfn.TEXTAFTER(devotional_song[[#This Row],[description]],CHAR(10)&amp;"Music :"),CHAR(10))</f>
        <v>#N/A</v>
      </c>
      <c r="Q8" t="e">
        <f>_xlfn.TEXTBEFORE(_xlfn.TEXTAFTER(devotional_song[[#This Row],[description]],CHAR(10)&amp;"Video:"),CHAR(10))</f>
        <v>#N/A</v>
      </c>
      <c r="R8" s="1" t="str">
        <f>HYPERLINK(_xlfn.TEXTBEFORE(_xlfn.TEXTAFTER(devotional_song[[#This Row],[description]],"YouTube Music:"),CHAR(10)))</f>
        <v xml:space="preserve"> https://music.youtube.com/watch?v=DWSXKrI898U&amp;si=g9PvG9RJg7IbNU6e</v>
      </c>
      <c r="S8" s="1" t="str">
        <f>HYPERLINK(_xlfn.TEXTBEFORE(_xlfn.TEXTAFTER(devotional_song[[#This Row],[description]],"Spotify:"),CHAR(10)))</f>
        <v xml:space="preserve"> https://open.spotify.com/album/4PjtmfcsspMzWKLoVPr3kq?si=ofUIfzF1Thyuo8VKg99zxA</v>
      </c>
      <c r="T8" s="1" t="str">
        <f>HYPERLINK(_xlfn.TEXTBEFORE(_xlfn.TEXTAFTER(devotional_song[[#This Row],[description]],"Apple Music:"),CHAR(10)))</f>
        <v xml:space="preserve"> https://music.apple.com/us/album/ghar-aao-kanha-ji-single/1832456344</v>
      </c>
      <c r="U8" s="1" t="str">
        <f>HYPERLINK(_xlfn.TEXTBEFORE(_xlfn.TEXTAFTER(devotional_song[[#This Row],[description]],"JioSaavn:"),CHAR(10)))</f>
        <v xml:space="preserve"> https://www.jiosaavn.com/song/ghar-aao-kanha-ji/JypfY0dGY3E</v>
      </c>
      <c r="V8" s="1" t="str">
        <f>HYPERLINK(_xlfn.TEXTBEFORE(_xlfn.TEXTAFTER(devotional_song[[#This Row],[description]],"Instagram Reel:"),CHAR(10)))</f>
        <v xml:space="preserve"> https://www.instagram.com/reels/audio/2760594237476898?igsh=MWpua3R2YjB6bmttaw==</v>
      </c>
    </row>
    <row r="9" spans="1:22" x14ac:dyDescent="0.3">
      <c r="A9" t="s">
        <v>7743</v>
      </c>
      <c r="B9" t="s">
        <v>7788</v>
      </c>
      <c r="C9" t="s">
        <v>7789</v>
      </c>
      <c r="D9" t="s">
        <v>7790</v>
      </c>
      <c r="E9" t="s">
        <v>7787</v>
      </c>
      <c r="F9" t="s">
        <v>3347</v>
      </c>
      <c r="G9" t="s">
        <v>461</v>
      </c>
      <c r="H9" t="s">
        <v>7791</v>
      </c>
      <c r="I9" t="s">
        <v>7792</v>
      </c>
      <c r="J9" t="s">
        <v>1647</v>
      </c>
      <c r="K9" t="str" cm="1">
        <f t="array" ref="K9">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9" t="str">
        <f>_xlfn.TEXTBEFORE(devotional_song[[#This Row],[Title]],{":","(","-","#","|"})</f>
        <v xml:space="preserve">Vaisakhi </v>
      </c>
      <c r="M9" t="str">
        <f>_xlfn.TEXTBEFORE(_xlfn.TEXTAFTER(devotional_song[[#This Row],[description]],{"Singer:","Artist:","Singer &amp; Lyrics:","Singer/Lyrics:","Singer","Singer :","Singer :-"}),CHAR(10))</f>
        <v xml:space="preserve"> Youngpreet</v>
      </c>
      <c r="N9" t="str" cm="1">
        <f t="array" ref="N9">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Joban Varpalia</v>
      </c>
      <c r="O9" t="str">
        <f>_xlfn.TEXTBEFORE(_xlfn.TEXTAFTER(devotional_song[[#This Row],[description]],"Composer:"),CHAR(10))</f>
        <v xml:space="preserve"> Youngpreet</v>
      </c>
      <c r="P9" t="e">
        <f>_xlfn.TEXTBEFORE(_xlfn.TEXTAFTER(devotional_song[[#This Row],[description]],CHAR(10)&amp;"Music :"),CHAR(10))</f>
        <v>#N/A</v>
      </c>
      <c r="Q9" t="e">
        <f>_xlfn.TEXTBEFORE(_xlfn.TEXTAFTER(devotional_song[[#This Row],[description]],CHAR(10)&amp;"Video:"),CHAR(10))</f>
        <v>#N/A</v>
      </c>
      <c r="R9" s="1" t="str">
        <f>HYPERLINK(_xlfn.TEXTBEFORE(_xlfn.TEXTAFTER(devotional_song[[#This Row],[description]],"YouTube Music:"),CHAR(10)))</f>
        <v xml:space="preserve"> https://music.youtube.com/watch?v=onQ-U3cqjbQ&amp;si=6gCGGR9RQzBN74-P</v>
      </c>
      <c r="S9" s="1" t="str">
        <f>HYPERLINK(_xlfn.TEXTBEFORE(_xlfn.TEXTAFTER(devotional_song[[#This Row],[description]],"Spotify:"),CHAR(10)))</f>
        <v xml:space="preserve"> https://open.spotify.com/album/2nxNovxJnxUJILcyWG866z?si=eq3G_fawQ9qxA4ZRPqon8w</v>
      </c>
      <c r="T9" s="1" t="str">
        <f>HYPERLINK(_xlfn.TEXTBEFORE(_xlfn.TEXTAFTER(devotional_song[[#This Row],[description]],"Apple Music:"),CHAR(10)))</f>
        <v xml:space="preserve"> https://music.apple.com/us/album/vaisakhi-single/1806829127</v>
      </c>
      <c r="U9" s="1" t="str">
        <f>HYPERLINK(_xlfn.TEXTBEFORE(_xlfn.TEXTAFTER(devotional_song[[#This Row],[description]],"JioSaavn:"),CHAR(10)))</f>
        <v xml:space="preserve"> https://www.jiosaavn.com/song/vaisakhi/RhAkRkRnVUs</v>
      </c>
      <c r="V9" s="1" t="str">
        <f>HYPERLINK(_xlfn.TEXTBEFORE(_xlfn.TEXTAFTER(devotional_song[[#This Row],[description]],"Instagram Reel:"),CHAR(10)))</f>
        <v xml:space="preserve"> https://www.instagram.com/reels/audio/645844581390390?igsh=am0xYXY0MjM1Z3U1</v>
      </c>
    </row>
    <row r="10" spans="1:22" x14ac:dyDescent="0.3">
      <c r="A10" t="s">
        <v>7743</v>
      </c>
      <c r="B10" t="s">
        <v>7794</v>
      </c>
      <c r="C10" t="s">
        <v>7795</v>
      </c>
      <c r="D10" t="s">
        <v>7796</v>
      </c>
      <c r="E10" t="s">
        <v>7793</v>
      </c>
      <c r="F10" t="s">
        <v>3347</v>
      </c>
      <c r="G10" t="s">
        <v>145</v>
      </c>
      <c r="H10" t="s">
        <v>7797</v>
      </c>
      <c r="I10" t="s">
        <v>2114</v>
      </c>
      <c r="J10" t="s">
        <v>6139</v>
      </c>
      <c r="K10" t="str" cm="1">
        <f t="array" ref="K10">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0" t="str">
        <f>_xlfn.TEXTBEFORE(devotional_song[[#This Row],[Title]],{":","(","-","#","|"})</f>
        <v xml:space="preserve">Hola Mohalla </v>
      </c>
      <c r="M10" t="str">
        <f>_xlfn.TEXTBEFORE(_xlfn.TEXTAFTER(devotional_song[[#This Row],[description]],{"Singer:","Artist:","Singer &amp; Lyrics:","Singer/Lyrics:","Singer","Singer :","Singer :-"}),CHAR(10))</f>
        <v xml:space="preserve"> Youngpreet</v>
      </c>
      <c r="N10" t="str" cm="1">
        <f t="array" ref="N10">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Youngpreet</v>
      </c>
      <c r="O10" t="e">
        <f>_xlfn.TEXTBEFORE(_xlfn.TEXTAFTER(devotional_song[[#This Row],[description]],"Composer:"),CHAR(10))</f>
        <v>#N/A</v>
      </c>
      <c r="P10" t="e">
        <f>_xlfn.TEXTBEFORE(_xlfn.TEXTAFTER(devotional_song[[#This Row],[description]],CHAR(10)&amp;"Music :"),CHAR(10))</f>
        <v>#N/A</v>
      </c>
      <c r="Q10" t="e">
        <f>_xlfn.TEXTBEFORE(_xlfn.TEXTAFTER(devotional_song[[#This Row],[description]],CHAR(10)&amp;"Video:"),CHAR(10))</f>
        <v>#N/A</v>
      </c>
      <c r="R10" s="1" t="str">
        <f>HYPERLINK(_xlfn.TEXTBEFORE(_xlfn.TEXTAFTER(devotional_song[[#This Row],[description]],"YouTube Music:"),CHAR(10)))</f>
        <v xml:space="preserve"> https://music.youtube.com/watch?v=oWmW3O7dYXI&amp;si=yBhVJJ6HPsVweSWE</v>
      </c>
      <c r="S10" s="1" t="str">
        <f>HYPERLINK(_xlfn.TEXTBEFORE(_xlfn.TEXTAFTER(devotional_song[[#This Row],[description]],"Spotify:"),CHAR(10)))</f>
        <v xml:space="preserve"> </v>
      </c>
      <c r="T10" s="1" t="str">
        <f>HYPERLINK(_xlfn.TEXTBEFORE(_xlfn.TEXTAFTER(devotional_song[[#This Row],[description]],"Apple Music:"),CHAR(10)))</f>
        <v xml:space="preserve"> https://music.apple.com/us/album/hola-mohalla-single/1802627787</v>
      </c>
      <c r="U10" s="1" t="str">
        <f>HYPERLINK(_xlfn.TEXTBEFORE(_xlfn.TEXTAFTER(devotional_song[[#This Row],[description]],"JioSaavn:"),CHAR(10)))</f>
        <v xml:space="preserve"> https://www.jiosaavn.com/song/hola-mohalla/ADADcD5KY0Y</v>
      </c>
      <c r="V10" s="1" t="str">
        <f>HYPERLINK(_xlfn.TEXTBEFORE(_xlfn.TEXTAFTER(devotional_song[[#This Row],[description]],"Instagram Reel:"),CHAR(10)))</f>
        <v xml:space="preserve"> https://www.instagram.com/reels/audio/1010045674390880?igsh=MW1qYm04aTh2Z3ExMw==</v>
      </c>
    </row>
    <row r="11" spans="1:22" x14ac:dyDescent="0.3">
      <c r="A11" t="s">
        <v>7743</v>
      </c>
      <c r="B11" t="s">
        <v>7799</v>
      </c>
      <c r="C11" t="s">
        <v>7800</v>
      </c>
      <c r="D11" t="s">
        <v>7801</v>
      </c>
      <c r="E11" t="s">
        <v>7798</v>
      </c>
      <c r="F11" t="s">
        <v>3347</v>
      </c>
      <c r="G11" t="s">
        <v>485</v>
      </c>
      <c r="H11" t="s">
        <v>7802</v>
      </c>
      <c r="I11" t="s">
        <v>7803</v>
      </c>
      <c r="J11" t="s">
        <v>6172</v>
      </c>
      <c r="K11" t="str" cm="1">
        <f t="array" ref="K11">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1" t="str">
        <f>_xlfn.TEXTBEFORE(devotional_song[[#This Row],[Title]],{":","(","-","#","|"})</f>
        <v xml:space="preserve">Shiv Anthem </v>
      </c>
      <c r="M11" t="str">
        <f>_xlfn.TEXTBEFORE(_xlfn.TEXTAFTER(devotional_song[[#This Row],[description]],{"Singer:","Artist:","Singer &amp; Lyrics:","Singer/Lyrics:","Singer","Singer :","Singer :-"}),CHAR(10))</f>
        <v xml:space="preserve"> Youngpreet</v>
      </c>
      <c r="N11" t="str" cm="1">
        <f t="array" ref="N11">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Youngpreet</v>
      </c>
      <c r="O11" t="e">
        <f>_xlfn.TEXTBEFORE(_xlfn.TEXTAFTER(devotional_song[[#This Row],[description]],"Composer:"),CHAR(10))</f>
        <v>#N/A</v>
      </c>
      <c r="P11" t="e">
        <f>_xlfn.TEXTBEFORE(_xlfn.TEXTAFTER(devotional_song[[#This Row],[description]],CHAR(10)&amp;"Music :"),CHAR(10))</f>
        <v>#N/A</v>
      </c>
      <c r="Q11" t="e">
        <f>_xlfn.TEXTBEFORE(_xlfn.TEXTAFTER(devotional_song[[#This Row],[description]],CHAR(10)&amp;"Video:"),CHAR(10))</f>
        <v>#N/A</v>
      </c>
      <c r="R11" s="1" t="str">
        <f>HYPERLINK(_xlfn.TEXTBEFORE(_xlfn.TEXTAFTER(devotional_song[[#This Row],[description]],"YouTube Music:"),CHAR(10)))</f>
        <v xml:space="preserve"> https://music.youtube.com/watch?v=yjZ62jD4fFU&amp;si=FQSAtt3brK4p8CN6</v>
      </c>
      <c r="S11" s="1" t="str">
        <f>HYPERLINK(_xlfn.TEXTBEFORE(_xlfn.TEXTAFTER(devotional_song[[#This Row],[description]],"Spotify:"),CHAR(10)))</f>
        <v xml:space="preserve"> https://open.spotify.com/track/1gqyU1ZzJKrtsqbR8pwFlU?si=b7033b08d362457b</v>
      </c>
      <c r="T11" s="1" t="str">
        <f>HYPERLINK(_xlfn.TEXTBEFORE(_xlfn.TEXTAFTER(devotional_song[[#This Row],[description]],"Apple Music:"),CHAR(10)))</f>
        <v xml:space="preserve"> https://music.apple.com/us/album/shiv-anthem/1798275065?i=1798275236</v>
      </c>
      <c r="U11" s="1" t="str">
        <f>HYPERLINK(_xlfn.TEXTBEFORE(_xlfn.TEXTAFTER(devotional_song[[#This Row],[description]],"JioSaavn:"),CHAR(10)))</f>
        <v xml:space="preserve"> https://www.jiosaavn.com/song/shiv-anthem/My8zYCFUZ3g</v>
      </c>
      <c r="V11" s="1" t="str">
        <f>HYPERLINK(_xlfn.TEXTBEFORE(_xlfn.TEXTAFTER(devotional_song[[#This Row],[description]],"Instagram Reel:"),CHAR(10)))</f>
        <v xml:space="preserve"> https://www.instagram.com/reels/audio/1342599327184740?igsh=MWo4am05MHB5ZWw5cA==</v>
      </c>
    </row>
    <row r="12" spans="1:22" x14ac:dyDescent="0.3">
      <c r="A12" t="s">
        <v>7743</v>
      </c>
      <c r="B12" t="s">
        <v>7805</v>
      </c>
      <c r="C12" t="s">
        <v>7806</v>
      </c>
      <c r="D12" t="s">
        <v>7807</v>
      </c>
      <c r="E12" t="s">
        <v>7804</v>
      </c>
      <c r="F12" t="s">
        <v>3347</v>
      </c>
      <c r="G12" t="s">
        <v>7808</v>
      </c>
      <c r="H12" t="s">
        <v>7809</v>
      </c>
      <c r="I12" t="s">
        <v>6377</v>
      </c>
      <c r="J12" t="s">
        <v>6176</v>
      </c>
      <c r="K12" t="str" cm="1">
        <f t="array" ref="K12">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2" t="str">
        <f>_xlfn.TEXTBEFORE(devotional_song[[#This Row],[Title]],{":","(","-","#","|"})</f>
        <v xml:space="preserve">Shiv Tandav Stotram </v>
      </c>
      <c r="M12" t="str">
        <f>_xlfn.TEXTBEFORE(_xlfn.TEXTAFTER(devotional_song[[#This Row],[description]],{"Singer:","Artist:","Singer &amp; Lyrics:","Singer/Lyrics:","Singer","Singer :","Singer :-"}),CHAR(10))</f>
        <v xml:space="preserve"> Sunil K Verma</v>
      </c>
      <c r="N12" t="str" cm="1">
        <f t="array" ref="N12">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NILL</v>
      </c>
      <c r="O12" t="e">
        <f>_xlfn.TEXTBEFORE(_xlfn.TEXTAFTER(devotional_song[[#This Row],[description]],"Composer:"),CHAR(10))</f>
        <v>#N/A</v>
      </c>
      <c r="P12" t="e">
        <f>_xlfn.TEXTBEFORE(_xlfn.TEXTAFTER(devotional_song[[#This Row],[description]],CHAR(10)&amp;"Music :"),CHAR(10))</f>
        <v>#N/A</v>
      </c>
      <c r="Q12" t="e">
        <f>_xlfn.TEXTBEFORE(_xlfn.TEXTAFTER(devotional_song[[#This Row],[description]],CHAR(10)&amp;"Video:"),CHAR(10))</f>
        <v>#N/A</v>
      </c>
      <c r="R12" s="1" t="str">
        <f>HYPERLINK(_xlfn.TEXTBEFORE(_xlfn.TEXTAFTER(devotional_song[[#This Row],[description]],"YouTube Music:"),CHAR(10)))</f>
        <v xml:space="preserve"> https://music.youtube.com/watch?v=8HUvMWpv4ac&amp;si=wq_3cw9YqZWnpaD3</v>
      </c>
      <c r="S12" s="1" t="str">
        <f>HYPERLINK(_xlfn.TEXTBEFORE(_xlfn.TEXTAFTER(devotional_song[[#This Row],[description]],"Spotify:"),CHAR(10)))</f>
        <v xml:space="preserve"> https://open.spotify.com/track/3NDC4mpkIC5SvmKKIj2wZX?si=7f149052a1404a9c</v>
      </c>
      <c r="T12" s="1" t="str">
        <f>HYPERLINK(_xlfn.TEXTBEFORE(_xlfn.TEXTAFTER(devotional_song[[#This Row],[description]],"Apple Music:"),CHAR(10)))</f>
        <v xml:space="preserve"> https://music.apple.com/us/album/shiv-tandav-stotram-single/1798276349</v>
      </c>
      <c r="U12" s="1" t="str">
        <f>HYPERLINK(_xlfn.TEXTBEFORE(_xlfn.TEXTAFTER(devotional_song[[#This Row],[description]],"JioSaavn:"),CHAR(10)))</f>
        <v xml:space="preserve"> https://www.jiosaavn.com/song/shiv-tandav-stotram/AxgdZUNjDkM</v>
      </c>
      <c r="V12" s="1" t="str">
        <f>HYPERLINK(_xlfn.TEXTBEFORE(_xlfn.TEXTAFTER(devotional_song[[#This Row],[description]],"Instagram Reel:"),CHAR(10)))</f>
        <v xml:space="preserve"> https://www.instagram.com/reels/audio/984327516966779?igsh=aDhydWViajd1eWtx</v>
      </c>
    </row>
    <row r="13" spans="1:22" x14ac:dyDescent="0.3">
      <c r="A13" t="s">
        <v>7743</v>
      </c>
      <c r="B13" t="s">
        <v>7811</v>
      </c>
      <c r="C13" t="s">
        <v>7812</v>
      </c>
      <c r="D13" t="s">
        <v>7813</v>
      </c>
      <c r="E13" t="s">
        <v>7810</v>
      </c>
      <c r="F13" t="s">
        <v>3347</v>
      </c>
      <c r="G13" t="s">
        <v>415</v>
      </c>
      <c r="H13" t="s">
        <v>7814</v>
      </c>
      <c r="I13" t="s">
        <v>6243</v>
      </c>
      <c r="J13" t="s">
        <v>6181</v>
      </c>
      <c r="K13" t="str" cm="1">
        <f t="array" ref="K13">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3" t="str">
        <f>_xlfn.TEXTBEFORE(devotional_song[[#This Row],[Title]],{":","(","-","#","|"})</f>
        <v xml:space="preserve">Langar </v>
      </c>
      <c r="M13" t="str">
        <f>_xlfn.TEXTBEFORE(_xlfn.TEXTAFTER(devotional_song[[#This Row],[description]],{"Singer:","Artist:","Singer &amp; Lyrics:","Singer/Lyrics:","Singer","Singer :","Singer :-"}),CHAR(10))</f>
        <v xml:space="preserve"> Sahib</v>
      </c>
      <c r="N13" t="str" cm="1">
        <f t="array" ref="N13">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Sahib</v>
      </c>
      <c r="O13" t="e">
        <f>_xlfn.TEXTBEFORE(_xlfn.TEXTAFTER(devotional_song[[#This Row],[description]],"Composer:"),CHAR(10))</f>
        <v>#N/A</v>
      </c>
      <c r="P13" t="e">
        <f>_xlfn.TEXTBEFORE(_xlfn.TEXTAFTER(devotional_song[[#This Row],[description]],CHAR(10)&amp;"Music :"),CHAR(10))</f>
        <v>#N/A</v>
      </c>
      <c r="Q13" t="e">
        <f>_xlfn.TEXTBEFORE(_xlfn.TEXTAFTER(devotional_song[[#This Row],[description]],CHAR(10)&amp;"Video:"),CHAR(10))</f>
        <v>#N/A</v>
      </c>
      <c r="R13" s="1" t="str">
        <f>HYPERLINK(_xlfn.TEXTBEFORE(_xlfn.TEXTAFTER(devotional_song[[#This Row],[description]],"YouTube Music:"),CHAR(10)))</f>
        <v xml:space="preserve"> https://music.youtube.com/playlist?list=OLAK5uy_nYXEvd-4ntE-qCPJlcnT3yQ5ZpK23roRQ&amp;si=KUWyj_oWTTFpmDyX</v>
      </c>
      <c r="S13" s="1" t="str">
        <f>HYPERLINK(_xlfn.TEXTBEFORE(_xlfn.TEXTAFTER(devotional_song[[#This Row],[description]],"Spotify:"),CHAR(10)))</f>
        <v xml:space="preserve"> https://open.spotify.com/album/58xL9wlKzoTQnif4SlfwYd?si=XxDSkL2zQYWKW1MCbehcZA</v>
      </c>
      <c r="T13" s="1" t="str">
        <f>HYPERLINK(_xlfn.TEXTBEFORE(_xlfn.TEXTAFTER(devotional_song[[#This Row],[description]],"Apple Music:"),CHAR(10)))</f>
        <v xml:space="preserve"> https://music.apple.com/us/album/langar-single/1788640286</v>
      </c>
      <c r="U13" s="1" t="str">
        <f>HYPERLINK(_xlfn.TEXTBEFORE(_xlfn.TEXTAFTER(devotional_song[[#This Row],[description]],"JioSaavn:"),CHAR(10)))</f>
        <v xml:space="preserve"> https://www.jiosaavn.com/album/langar/rEZHp8snvU8_</v>
      </c>
      <c r="V13" s="1" t="str">
        <f>HYPERLINK(_xlfn.TEXTBEFORE(_xlfn.TEXTAFTER(devotional_song[[#This Row],[description]],"Instagram Reel:"),CHAR(10)))</f>
        <v xml:space="preserve"> https://www.instagram.com/reels/audio/582530597859113?igsh=MWoxN3d4c2pmeGgx</v>
      </c>
    </row>
    <row r="14" spans="1:22" x14ac:dyDescent="0.3">
      <c r="A14" t="s">
        <v>7743</v>
      </c>
      <c r="B14" t="s">
        <v>7816</v>
      </c>
      <c r="C14" t="s">
        <v>7817</v>
      </c>
      <c r="D14" t="s">
        <v>7818</v>
      </c>
      <c r="E14" t="s">
        <v>7815</v>
      </c>
      <c r="F14" t="s">
        <v>3347</v>
      </c>
      <c r="G14" t="s">
        <v>377</v>
      </c>
      <c r="H14" t="s">
        <v>7819</v>
      </c>
      <c r="I14" t="s">
        <v>7820</v>
      </c>
      <c r="J14" t="s">
        <v>6442</v>
      </c>
      <c r="K14" t="str" cm="1">
        <f t="array" ref="K14">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4" t="str">
        <f>_xlfn.TEXTBEFORE(devotional_song[[#This Row],[Title]],{":","(","-","#","|"})</f>
        <v xml:space="preserve">Kurbani </v>
      </c>
      <c r="M14" t="str">
        <f>_xlfn.TEXTBEFORE(_xlfn.TEXTAFTER(devotional_song[[#This Row],[description]],{"Singer:","Artist:","Singer &amp; Lyrics:","Singer/Lyrics:","Singer","Singer :","Singer :-"}),CHAR(10))</f>
        <v xml:space="preserve"> Sahib</v>
      </c>
      <c r="N14" t="str" cm="1">
        <f t="array" ref="N14">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Sahib</v>
      </c>
      <c r="O14" t="e">
        <f>_xlfn.TEXTBEFORE(_xlfn.TEXTAFTER(devotional_song[[#This Row],[description]],"Composer:"),CHAR(10))</f>
        <v>#N/A</v>
      </c>
      <c r="P14" t="e">
        <f>_xlfn.TEXTBEFORE(_xlfn.TEXTAFTER(devotional_song[[#This Row],[description]],CHAR(10)&amp;"Music :"),CHAR(10))</f>
        <v>#N/A</v>
      </c>
      <c r="Q14" t="e">
        <f>_xlfn.TEXTBEFORE(_xlfn.TEXTAFTER(devotional_song[[#This Row],[description]],CHAR(10)&amp;"Video:"),CHAR(10))</f>
        <v>#N/A</v>
      </c>
      <c r="R14" s="1" t="str">
        <f>HYPERLINK(_xlfn.TEXTBEFORE(_xlfn.TEXTAFTER(devotional_song[[#This Row],[description]],"YouTube Music:"),CHAR(10)))</f>
        <v xml:space="preserve"> https://music.youtube.com/watch?v=xxFpA4v13ms&amp;si=LoYN1ZqHz_MialL0</v>
      </c>
      <c r="S14" s="1" t="str">
        <f>HYPERLINK(_xlfn.TEXTBEFORE(_xlfn.TEXTAFTER(devotional_song[[#This Row],[description]],"Spotify:"),CHAR(10)))</f>
        <v xml:space="preserve"> https://open.spotify.com/track/4rdqkPboWpcKyxgDrz541v?si=8b82ec75579a4d8e</v>
      </c>
      <c r="T14" s="1" t="str">
        <f>HYPERLINK(_xlfn.TEXTBEFORE(_xlfn.TEXTAFTER(devotional_song[[#This Row],[description]],"Apple Music:"),CHAR(10)))</f>
        <v xml:space="preserve"> https://music.apple.com/us/album/kurbani/1786120715?i=1786120724</v>
      </c>
      <c r="U14" s="1" t="str">
        <f>HYPERLINK(_xlfn.TEXTBEFORE(_xlfn.TEXTAFTER(devotional_song[[#This Row],[description]],"JioSaavn:"),CHAR(10)))</f>
        <v xml:space="preserve"> https://www.jiosaavn.com/song/kurbani/XQxedQFceVs</v>
      </c>
      <c r="V14" s="1" t="str">
        <f>HYPERLINK(_xlfn.TEXTBEFORE(_xlfn.TEXTAFTER(devotional_song[[#This Row],[description]],"Instagram Reel:"),CHAR(10)))</f>
        <v xml:space="preserve"> https://www.instagram.com/reels/audio/522291527498989?igsh=YnJlenJocW5hdHFo</v>
      </c>
    </row>
    <row r="15" spans="1:22" x14ac:dyDescent="0.3">
      <c r="A15" t="s">
        <v>7743</v>
      </c>
      <c r="B15" t="s">
        <v>7822</v>
      </c>
      <c r="C15" t="s">
        <v>7823</v>
      </c>
      <c r="D15" t="s">
        <v>7824</v>
      </c>
      <c r="E15" t="s">
        <v>7821</v>
      </c>
      <c r="F15" t="s">
        <v>3347</v>
      </c>
      <c r="G15" t="s">
        <v>377</v>
      </c>
      <c r="H15" t="s">
        <v>7825</v>
      </c>
      <c r="I15" t="s">
        <v>7826</v>
      </c>
      <c r="J15" t="s">
        <v>1238</v>
      </c>
      <c r="K15" t="str" cm="1">
        <f t="array" ref="K15">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5" t="str">
        <f>_xlfn.TEXTBEFORE(devotional_song[[#This Row],[Title]],{":","(","-","#","|"})</f>
        <v xml:space="preserve">Sarbansdani </v>
      </c>
      <c r="M15" t="str">
        <f>_xlfn.TEXTBEFORE(_xlfn.TEXTAFTER(devotional_song[[#This Row],[description]],{"Singer:","Artist:","Singer &amp; Lyrics:","Singer/Lyrics:","Singer","Singer :","Singer :-"}),CHAR(10))</f>
        <v xml:space="preserve"> Sahib</v>
      </c>
      <c r="N15" t="str" cm="1">
        <f t="array" ref="N15">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Sahib</v>
      </c>
      <c r="O15" t="e">
        <f>_xlfn.TEXTBEFORE(_xlfn.TEXTAFTER(devotional_song[[#This Row],[description]],"Composer:"),CHAR(10))</f>
        <v>#N/A</v>
      </c>
      <c r="P15" t="e">
        <f>_xlfn.TEXTBEFORE(_xlfn.TEXTAFTER(devotional_song[[#This Row],[description]],CHAR(10)&amp;"Music :"),CHAR(10))</f>
        <v>#N/A</v>
      </c>
      <c r="Q15" t="e">
        <f>_xlfn.TEXTBEFORE(_xlfn.TEXTAFTER(devotional_song[[#This Row],[description]],CHAR(10)&amp;"Video:"),CHAR(10))</f>
        <v>#N/A</v>
      </c>
      <c r="R15" s="1" t="str">
        <f>HYPERLINK(_xlfn.TEXTBEFORE(_xlfn.TEXTAFTER(devotional_song[[#This Row],[description]],"YouTube Music:"),CHAR(10)))</f>
        <v xml:space="preserve"> https://music.youtube.com/playlist?list=OLAK5uy_kLQOuKjNyfz-EpeQ9CiJ4xuYmguXwEl24&amp;si=Io1Z8F8FHzeSWaX6</v>
      </c>
      <c r="S15" s="1" t="str">
        <f>HYPERLINK(_xlfn.TEXTBEFORE(_xlfn.TEXTAFTER(devotional_song[[#This Row],[description]],"Spotify:"),CHAR(10)))</f>
        <v xml:space="preserve"> https://open.spotify.com/track/5tWjmrxrB9zSgT1HoNvdCa?si=78e3a626621c4c37</v>
      </c>
      <c r="T15" s="1" t="str">
        <f>HYPERLINK(_xlfn.TEXTBEFORE(_xlfn.TEXTAFTER(devotional_song[[#This Row],[description]],"Apple Music:"),CHAR(10)))</f>
        <v xml:space="preserve"> https://music.apple.com/us/album/sarbansdani-single/1784279153</v>
      </c>
      <c r="U15" s="1" t="e">
        <f>HYPERLINK(_xlfn.TEXTBEFORE(_xlfn.TEXTAFTER(devotional_song[[#This Row],[description]],"JioSaavn:"),CHAR(10)))</f>
        <v>#N/A</v>
      </c>
      <c r="V15" s="1" t="str">
        <f>HYPERLINK(_xlfn.TEXTBEFORE(_xlfn.TEXTAFTER(devotional_song[[#This Row],[description]],"Instagram Reel:"),CHAR(10)))</f>
        <v xml:space="preserve"> https://www.instagram.com/reels/audio/589363643639481?igsh=YmFmNHBxdnhvcjZ3</v>
      </c>
    </row>
    <row r="16" spans="1:22" x14ac:dyDescent="0.3">
      <c r="A16" t="s">
        <v>7743</v>
      </c>
      <c r="B16" t="s">
        <v>7828</v>
      </c>
      <c r="C16" t="s">
        <v>7829</v>
      </c>
      <c r="D16" t="s">
        <v>7830</v>
      </c>
      <c r="E16" t="s">
        <v>7827</v>
      </c>
      <c r="F16" t="s">
        <v>3347</v>
      </c>
      <c r="G16" t="s">
        <v>453</v>
      </c>
      <c r="H16" t="s">
        <v>7831</v>
      </c>
      <c r="I16" t="s">
        <v>7832</v>
      </c>
      <c r="J16" t="s">
        <v>851</v>
      </c>
      <c r="K16" t="str" cm="1">
        <f t="array" ref="K16">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other</v>
      </c>
      <c r="L16" t="str">
        <f>_xlfn.TEXTBEFORE(devotional_song[[#This Row],[Title]],{":","(","-","#","|"})</f>
        <v xml:space="preserve">Dastaan E Shahadat </v>
      </c>
      <c r="M16" t="str">
        <f>_xlfn.TEXTBEFORE(_xlfn.TEXTAFTER(devotional_song[[#This Row],[description]],{"Singer:","Artist:","Singer &amp; Lyrics:","Singer/Lyrics:","Singer","Singer :","Singer :-"}),CHAR(10))</f>
        <v xml:space="preserve"> Satbir Aujla </v>
      </c>
      <c r="N16" t="str" cm="1">
        <f t="array" ref="N16">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Satbir Aujla</v>
      </c>
      <c r="O16" t="str">
        <f>_xlfn.TEXTBEFORE(_xlfn.TEXTAFTER(devotional_song[[#This Row],[description]],"Composer:"),CHAR(10))</f>
        <v xml:space="preserve"> Satbir Aujla</v>
      </c>
      <c r="P16" t="e">
        <f>_xlfn.TEXTBEFORE(_xlfn.TEXTAFTER(devotional_song[[#This Row],[description]],CHAR(10)&amp;"Music :"),CHAR(10))</f>
        <v>#N/A</v>
      </c>
      <c r="Q16" t="e">
        <f>_xlfn.TEXTBEFORE(_xlfn.TEXTAFTER(devotional_song[[#This Row],[description]],CHAR(10)&amp;"Video:"),CHAR(10))</f>
        <v>#N/A</v>
      </c>
      <c r="R16" s="1" t="e">
        <f>HYPERLINK(_xlfn.TEXTBEFORE(_xlfn.TEXTAFTER(devotional_song[[#This Row],[description]],"YouTube Music:"),CHAR(10)))</f>
        <v>#N/A</v>
      </c>
      <c r="S16" s="1" t="e">
        <f>HYPERLINK(_xlfn.TEXTBEFORE(_xlfn.TEXTAFTER(devotional_song[[#This Row],[description]],"Spotify:"),CHAR(10)))</f>
        <v>#N/A</v>
      </c>
      <c r="T16" s="1" t="e">
        <f>HYPERLINK(_xlfn.TEXTBEFORE(_xlfn.TEXTAFTER(devotional_song[[#This Row],[description]],"Apple Music:"),CHAR(10)))</f>
        <v>#N/A</v>
      </c>
      <c r="U16" s="1" t="e">
        <f>HYPERLINK(_xlfn.TEXTBEFORE(_xlfn.TEXTAFTER(devotional_song[[#This Row],[description]],"JioSaavn:"),CHAR(10)))</f>
        <v>#N/A</v>
      </c>
      <c r="V16" s="1" t="e">
        <f>HYPERLINK(_xlfn.TEXTBEFORE(_xlfn.TEXTAFTER(devotional_song[[#This Row],[description]],"Instagram Reel:"),CHAR(10)))</f>
        <v>#N/A</v>
      </c>
    </row>
    <row r="17" spans="1:22" x14ac:dyDescent="0.3">
      <c r="A17" t="s">
        <v>7743</v>
      </c>
      <c r="B17" t="s">
        <v>7834</v>
      </c>
      <c r="C17" t="s">
        <v>7835</v>
      </c>
      <c r="D17" t="s">
        <v>7836</v>
      </c>
      <c r="E17" t="s">
        <v>7833</v>
      </c>
      <c r="F17" t="s">
        <v>3347</v>
      </c>
      <c r="G17" t="s">
        <v>908</v>
      </c>
      <c r="H17" t="s">
        <v>7837</v>
      </c>
      <c r="I17" t="s">
        <v>7838</v>
      </c>
      <c r="J17" t="s">
        <v>6025</v>
      </c>
      <c r="K17" t="str" cm="1">
        <f t="array" ref="K17">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other</v>
      </c>
      <c r="L17" t="str">
        <f>_xlfn.TEXTBEFORE(devotional_song[[#This Row],[Title]],{":","(","-","#","|"})</f>
        <v xml:space="preserve">Japp Nanak </v>
      </c>
      <c r="M17" t="str">
        <f>_xlfn.TEXTBEFORE(_xlfn.TEXTAFTER(devotional_song[[#This Row],[description]],{"Singer:","Artist:","Singer &amp; Lyrics:","Singer/Lyrics:","Singer","Singer :","Singer :-"}),CHAR(10))</f>
        <v xml:space="preserve"> Satbir Aujla </v>
      </c>
      <c r="N17" t="str" cm="1">
        <f t="array" ref="N17">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Satbir Aujla</v>
      </c>
      <c r="O17" t="str">
        <f>_xlfn.TEXTBEFORE(_xlfn.TEXTAFTER(devotional_song[[#This Row],[description]],"Composer:"),CHAR(10))</f>
        <v xml:space="preserve"> Satbir Aujla</v>
      </c>
      <c r="P17" t="e">
        <f>_xlfn.TEXTBEFORE(_xlfn.TEXTAFTER(devotional_song[[#This Row],[description]],CHAR(10)&amp;"Music :"),CHAR(10))</f>
        <v>#N/A</v>
      </c>
      <c r="Q17" t="e">
        <f>_xlfn.TEXTBEFORE(_xlfn.TEXTAFTER(devotional_song[[#This Row],[description]],CHAR(10)&amp;"Video:"),CHAR(10))</f>
        <v>#N/A</v>
      </c>
      <c r="R17" s="1" t="e">
        <f>HYPERLINK(_xlfn.TEXTBEFORE(_xlfn.TEXTAFTER(devotional_song[[#This Row],[description]],"YouTube Music:"),CHAR(10)))</f>
        <v>#N/A</v>
      </c>
      <c r="S17" s="1" t="e">
        <f>HYPERLINK(_xlfn.TEXTBEFORE(_xlfn.TEXTAFTER(devotional_song[[#This Row],[description]],"Spotify:"),CHAR(10)))</f>
        <v>#N/A</v>
      </c>
      <c r="T17" s="1" t="e">
        <f>HYPERLINK(_xlfn.TEXTBEFORE(_xlfn.TEXTAFTER(devotional_song[[#This Row],[description]],"Apple Music:"),CHAR(10)))</f>
        <v>#N/A</v>
      </c>
      <c r="U17" s="1" t="e">
        <f>HYPERLINK(_xlfn.TEXTBEFORE(_xlfn.TEXTAFTER(devotional_song[[#This Row],[description]],"JioSaavn:"),CHAR(10)))</f>
        <v>#N/A</v>
      </c>
      <c r="V17" s="1" t="e">
        <f>HYPERLINK(_xlfn.TEXTBEFORE(_xlfn.TEXTAFTER(devotional_song[[#This Row],[description]],"Instagram Reel:"),CHAR(10)))</f>
        <v>#N/A</v>
      </c>
    </row>
    <row r="18" spans="1:22" x14ac:dyDescent="0.3">
      <c r="A18" t="s">
        <v>7743</v>
      </c>
      <c r="B18" t="s">
        <v>7840</v>
      </c>
      <c r="C18" t="s">
        <v>7841</v>
      </c>
      <c r="D18" t="s">
        <v>7842</v>
      </c>
      <c r="E18" t="s">
        <v>7839</v>
      </c>
      <c r="F18" t="s">
        <v>3347</v>
      </c>
      <c r="G18" t="s">
        <v>113</v>
      </c>
      <c r="H18" t="s">
        <v>7843</v>
      </c>
      <c r="I18" t="s">
        <v>7844</v>
      </c>
      <c r="J18" t="s">
        <v>4103</v>
      </c>
      <c r="K18" t="str" cm="1">
        <f t="array" ref="K18">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Single</v>
      </c>
      <c r="L18" t="str">
        <f>_xlfn.TEXTBEFORE(devotional_song[[#This Row],[Title]],{":","(","-","#","|"})</f>
        <v xml:space="preserve">Gobind De Laal </v>
      </c>
      <c r="M18" t="str">
        <f>_xlfn.TEXTBEFORE(_xlfn.TEXTAFTER(devotional_song[[#This Row],[description]],{"Singer:","Artist:","Singer &amp; Lyrics:","Singer/Lyrics:","Singer","Singer :","Singer :-"}),CHAR(10))</f>
        <v xml:space="preserve"> Satbir Aujla</v>
      </c>
      <c r="N18" t="str" cm="1">
        <f t="array" ref="N18">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Satbir Aujla</v>
      </c>
      <c r="O18" t="e">
        <f>_xlfn.TEXTBEFORE(_xlfn.TEXTAFTER(devotional_song[[#This Row],[description]],"Composer:"),CHAR(10))</f>
        <v>#N/A</v>
      </c>
      <c r="P18" t="e">
        <f>_xlfn.TEXTBEFORE(_xlfn.TEXTAFTER(devotional_song[[#This Row],[description]],CHAR(10)&amp;"Music :"),CHAR(10))</f>
        <v>#N/A</v>
      </c>
      <c r="Q18" t="e">
        <f>_xlfn.TEXTBEFORE(_xlfn.TEXTAFTER(devotional_song[[#This Row],[description]],CHAR(10)&amp;"Video:"),CHAR(10))</f>
        <v>#N/A</v>
      </c>
      <c r="R18" s="1" t="e">
        <f>HYPERLINK(_xlfn.TEXTBEFORE(_xlfn.TEXTAFTER(devotional_song[[#This Row],[description]],"YouTube Music:"),CHAR(10)))</f>
        <v>#N/A</v>
      </c>
      <c r="S18" s="1" t="e">
        <f>HYPERLINK(_xlfn.TEXTBEFORE(_xlfn.TEXTAFTER(devotional_song[[#This Row],[description]],"Spotify:"),CHAR(10)))</f>
        <v>#N/A</v>
      </c>
      <c r="T18" s="1" t="e">
        <f>HYPERLINK(_xlfn.TEXTBEFORE(_xlfn.TEXTAFTER(devotional_song[[#This Row],[description]],"Apple Music:"),CHAR(10)))</f>
        <v>#N/A</v>
      </c>
      <c r="U18" s="1" t="e">
        <f>HYPERLINK(_xlfn.TEXTBEFORE(_xlfn.TEXTAFTER(devotional_song[[#This Row],[description]],"JioSaavn:"),CHAR(10)))</f>
        <v>#N/A</v>
      </c>
      <c r="V18" s="1" t="e">
        <f>HYPERLINK(_xlfn.TEXTBEFORE(_xlfn.TEXTAFTER(devotional_song[[#This Row],[description]],"Instagram Reel:"),CHAR(10)))</f>
        <v>#N/A</v>
      </c>
    </row>
    <row r="19" spans="1:22" x14ac:dyDescent="0.3">
      <c r="A19" t="s">
        <v>7743</v>
      </c>
      <c r="B19" t="s">
        <v>7846</v>
      </c>
      <c r="C19" t="s">
        <v>7847</v>
      </c>
      <c r="D19" t="s">
        <v>7848</v>
      </c>
      <c r="E19" t="s">
        <v>7845</v>
      </c>
      <c r="F19" t="s">
        <v>3347</v>
      </c>
      <c r="G19" t="s">
        <v>7808</v>
      </c>
      <c r="H19" t="s">
        <v>7849</v>
      </c>
      <c r="I19" t="s">
        <v>7850</v>
      </c>
      <c r="J19" t="s">
        <v>7851</v>
      </c>
      <c r="K19" t="str" cm="1">
        <f t="array" ref="K19">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other</v>
      </c>
      <c r="L19" t="str">
        <f>_xlfn.TEXTBEFORE(devotional_song[[#This Row],[Title]],{":","(","-","#","|"})</f>
        <v xml:space="preserve">Teg Bahadar Simriye </v>
      </c>
      <c r="M19" t="str">
        <f>_xlfn.TEXTBEFORE(_xlfn.TEXTAFTER(devotional_song[[#This Row],[description]],{"Singer:","Artist:","Singer &amp; Lyrics:","Singer/Lyrics:","Singer","Singer :","Singer :-"}),CHAR(10))</f>
        <v xml:space="preserve"> Priya</v>
      </c>
      <c r="N19" t="str" cm="1">
        <f t="array" ref="N19">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Gurbani</v>
      </c>
      <c r="O19" t="str">
        <f>_xlfn.TEXTBEFORE(_xlfn.TEXTAFTER(devotional_song[[#This Row],[description]],"Composer:"),CHAR(10))</f>
        <v xml:space="preserve"> Bhai Gurpreet Singh Shimla Wale</v>
      </c>
      <c r="P19" t="e">
        <f>_xlfn.TEXTBEFORE(_xlfn.TEXTAFTER(devotional_song[[#This Row],[description]],CHAR(10)&amp;"Music :"),CHAR(10))</f>
        <v>#N/A</v>
      </c>
      <c r="Q19" t="str">
        <f>_xlfn.TEXTBEFORE(_xlfn.TEXTAFTER(devotional_song[[#This Row],[description]],CHAR(10)&amp;"Video:"),CHAR(10))</f>
        <v xml:space="preserve"> 1313 Filmz</v>
      </c>
      <c r="R19" s="1" t="e">
        <f>HYPERLINK(_xlfn.TEXTBEFORE(_xlfn.TEXTAFTER(devotional_song[[#This Row],[description]],"YouTube Music:"),CHAR(10)))</f>
        <v>#N/A</v>
      </c>
      <c r="S19" s="1" t="str">
        <f>HYPERLINK(_xlfn.TEXTBEFORE(_xlfn.TEXTAFTER(devotional_song[[#This Row],[description]],"Spotify:"),CHAR(10)))</f>
        <v xml:space="preserve"> https://spoti.fi/3eNChQ3</v>
      </c>
      <c r="T19" s="1" t="str">
        <f>HYPERLINK(_xlfn.TEXTBEFORE(_xlfn.TEXTAFTER(devotional_song[[#This Row],[description]],"Apple Music:"),CHAR(10)))</f>
        <v xml:space="preserve"> https://apple.co/3udIL1d</v>
      </c>
      <c r="U19" s="1" t="e">
        <f>HYPERLINK(_xlfn.TEXTBEFORE(_xlfn.TEXTAFTER(devotional_song[[#This Row],[description]],"JioSaavn:"),CHAR(10)))</f>
        <v>#N/A</v>
      </c>
      <c r="V19" s="1" t="e">
        <f>HYPERLINK(_xlfn.TEXTBEFORE(_xlfn.TEXTAFTER(devotional_song[[#This Row],[description]],"Instagram Reel:"),CHAR(10)))</f>
        <v>#N/A</v>
      </c>
    </row>
    <row r="20" spans="1:22" x14ac:dyDescent="0.3">
      <c r="A20" t="s">
        <v>7743</v>
      </c>
      <c r="B20" t="s">
        <v>7853</v>
      </c>
      <c r="C20" t="s">
        <v>7854</v>
      </c>
      <c r="D20" t="s">
        <v>7855</v>
      </c>
      <c r="E20" t="s">
        <v>7852</v>
      </c>
      <c r="F20" t="s">
        <v>3347</v>
      </c>
      <c r="G20" t="s">
        <v>330</v>
      </c>
      <c r="H20" t="s">
        <v>7856</v>
      </c>
      <c r="I20" t="s">
        <v>7857</v>
      </c>
      <c r="J20" t="s">
        <v>7858</v>
      </c>
      <c r="K20" t="str" cm="1">
        <f t="array" ref="K20">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EP</v>
      </c>
      <c r="L20" t="str">
        <f>_xlfn.TEXTBEFORE(devotional_song[[#This Row],[Title]],{":","(","-","#","|"})</f>
        <v xml:space="preserve">Teer Wala Baba </v>
      </c>
      <c r="M20" t="str">
        <f>_xlfn.TEXTBEFORE(_xlfn.TEXTAFTER(devotional_song[[#This Row],[description]],{"Singer:","Artist:","Singer &amp; Lyrics:","Singer/Lyrics:","Singer","Singer :","Singer :-"}),CHAR(10))</f>
        <v xml:space="preserve"> Rupin Kahlon, Sam Gill</v>
      </c>
      <c r="N20" t="str" cm="1">
        <f t="array" ref="N20">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Satta Kotliwala</v>
      </c>
      <c r="O20" t="e">
        <f>_xlfn.TEXTBEFORE(_xlfn.TEXTAFTER(devotional_song[[#This Row],[description]],"Composer:"),CHAR(10))</f>
        <v>#N/A</v>
      </c>
      <c r="P20" t="e">
        <f>_xlfn.TEXTBEFORE(_xlfn.TEXTAFTER(devotional_song[[#This Row],[description]],CHAR(10)&amp;"Music :"),CHAR(10))</f>
        <v>#N/A</v>
      </c>
      <c r="Q20" t="e">
        <f>_xlfn.TEXTBEFORE(_xlfn.TEXTAFTER(devotional_song[[#This Row],[description]],CHAR(10)&amp;"Video:"),CHAR(10))</f>
        <v>#N/A</v>
      </c>
      <c r="R20" s="1" t="e">
        <f>HYPERLINK(_xlfn.TEXTBEFORE(_xlfn.TEXTAFTER(devotional_song[[#This Row],[description]],"YouTube Music:"),CHAR(10)))</f>
        <v>#N/A</v>
      </c>
      <c r="S20" s="1" t="str">
        <f>HYPERLINK(_xlfn.TEXTBEFORE(_xlfn.TEXTAFTER(devotional_song[[#This Row],[description]],"Spotify:"),CHAR(10)))</f>
        <v xml:space="preserve"> https://spoti.fi/3cNpNVE</v>
      </c>
      <c r="T20" s="1" t="e">
        <f>HYPERLINK(_xlfn.TEXTBEFORE(_xlfn.TEXTAFTER(devotional_song[[#This Row],[description]],"Apple Music:"),CHAR(10)))</f>
        <v>#N/A</v>
      </c>
      <c r="U20" s="1" t="str">
        <f>HYPERLINK(_xlfn.TEXTBEFORE(_xlfn.TEXTAFTER(devotional_song[[#This Row],[description]],"JioSaavn:"),CHAR(10)))</f>
        <v xml:space="preserve"> https://bit.ly/37eQiC4</v>
      </c>
      <c r="V20" s="1" t="e">
        <f>HYPERLINK(_xlfn.TEXTBEFORE(_xlfn.TEXTAFTER(devotional_song[[#This Row],[description]],"Instagram Reel:"),CHAR(10)))</f>
        <v>#N/A</v>
      </c>
    </row>
    <row r="21" spans="1:22" x14ac:dyDescent="0.3">
      <c r="A21" t="s">
        <v>7743</v>
      </c>
      <c r="B21" t="s">
        <v>7860</v>
      </c>
      <c r="C21" t="s">
        <v>7861</v>
      </c>
      <c r="D21" t="s">
        <v>7862</v>
      </c>
      <c r="E21" t="s">
        <v>7859</v>
      </c>
      <c r="F21" t="s">
        <v>3347</v>
      </c>
      <c r="G21" t="s">
        <v>270</v>
      </c>
      <c r="H21" t="s">
        <v>7863</v>
      </c>
      <c r="I21" t="s">
        <v>3622</v>
      </c>
      <c r="J21" t="s">
        <v>7864</v>
      </c>
      <c r="K21" t="str" cm="1">
        <f t="array" ref="K21">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other</v>
      </c>
      <c r="L21" t="str">
        <f>_xlfn.TEXTBEFORE(devotional_song[[#This Row],[Title]],{":","(","-","#","|"})</f>
        <v xml:space="preserve">Bhen Nanki </v>
      </c>
      <c r="M21" t="str">
        <f>_xlfn.TEXTBEFORE(_xlfn.TEXTAFTER(devotional_song[[#This Row],[description]],{"Singer:","Artist:","Singer &amp; Lyrics:","Singer/Lyrics:","Singer","Singer :","Singer :-"}),CHAR(10))</f>
        <v xml:space="preserve"> Priya</v>
      </c>
      <c r="N21" t="str" cm="1">
        <f t="array" ref="N21">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Veet Baljit</v>
      </c>
      <c r="O21" t="e">
        <f>_xlfn.TEXTBEFORE(_xlfn.TEXTAFTER(devotional_song[[#This Row],[description]],"Composer:"),CHAR(10))</f>
        <v>#N/A</v>
      </c>
      <c r="P21" t="e">
        <f>_xlfn.TEXTBEFORE(_xlfn.TEXTAFTER(devotional_song[[#This Row],[description]],CHAR(10)&amp;"Music :"),CHAR(10))</f>
        <v>#N/A</v>
      </c>
      <c r="Q21" t="str">
        <f>_xlfn.TEXTBEFORE(_xlfn.TEXTAFTER(devotional_song[[#This Row],[description]],CHAR(10)&amp;"Video:"),CHAR(10))</f>
        <v xml:space="preserve"> Prince 810</v>
      </c>
      <c r="R21" s="1" t="e">
        <f>HYPERLINK(_xlfn.TEXTBEFORE(_xlfn.TEXTAFTER(devotional_song[[#This Row],[description]],"YouTube Music:"),CHAR(10)))</f>
        <v>#N/A</v>
      </c>
      <c r="S21" s="1" t="str">
        <f>HYPERLINK(_xlfn.TEXTBEFORE(_xlfn.TEXTAFTER(devotional_song[[#This Row],[description]],"Spotify:"),CHAR(10)))</f>
        <v xml:space="preserve"> https://spoti.fi/3hpuUP4</v>
      </c>
      <c r="T21" s="1" t="str">
        <f>HYPERLINK(_xlfn.TEXTBEFORE(_xlfn.TEXTAFTER(devotional_song[[#This Row],[description]],"Apple Music:"),CHAR(10)))</f>
        <v xml:space="preserve"> https://apple.co/2UDtR4w</v>
      </c>
      <c r="U21" s="1" t="str">
        <f>HYPERLINK(_xlfn.TEXTBEFORE(_xlfn.TEXTAFTER(devotional_song[[#This Row],[description]],"JioSaavn:"),CHAR(10)))</f>
        <v xml:space="preserve"> https://bit.ly/37p8A3w</v>
      </c>
      <c r="V21" s="1" t="e">
        <f>HYPERLINK(_xlfn.TEXTBEFORE(_xlfn.TEXTAFTER(devotional_song[[#This Row],[description]],"Instagram Reel:"),CHAR(10)))</f>
        <v>#N/A</v>
      </c>
    </row>
    <row r="22" spans="1:22" x14ac:dyDescent="0.3">
      <c r="A22" t="s">
        <v>7743</v>
      </c>
      <c r="B22" t="s">
        <v>7866</v>
      </c>
      <c r="C22" t="s">
        <v>7867</v>
      </c>
      <c r="D22" t="s">
        <v>7868</v>
      </c>
      <c r="E22" t="s">
        <v>7865</v>
      </c>
      <c r="F22" t="s">
        <v>3347</v>
      </c>
      <c r="G22" t="s">
        <v>3021</v>
      </c>
      <c r="H22" t="s">
        <v>7869</v>
      </c>
      <c r="I22" t="s">
        <v>7870</v>
      </c>
      <c r="J22" t="s">
        <v>1331</v>
      </c>
      <c r="K22" t="str" cm="1">
        <f t="array" ref="K22">_xlfn.IFS(
   OR(ISNUMBER(SEARCH("Album Credits:", devotional_song[[#This Row],[description]])), ISNUMBER(SEARCH("New Album", devotional_song[[#This Row],[description]])), ISNUMBER(SEARCH("An Album", devotional_song[[#This Row],[description]])), ISNUMBER(SEARCH("Presenting Album", devotional_song[[#This Row],[description]])), ISNUMBER(SEARCH("Present Album", devotional_song[[#This Row],[description]])), ISNUMBER(SEARCH("the album", devotional_song[[#This Row],[description]])), ISNUMBER(SEARCH("Album by", devotional_song[[#This Row],[description]])), ISNUMBER(SEARCH("Presenting a New Album", devotional_song[[#This Row],[description]])),ISNUMBER(SEARCH("First Album", devotional_song[[#This Row],[description]])),ISNUMBER(SEARCH("Presenting Full Album", devotional_song[[#This Row],[description]])),ISNUMBER(SEARCH("Song Of Album", devotional_song[[#This Row],[description]])),ISNUMBER(SEARCH("'s Album", devotional_song[[#This Row],[description]]))), "Album",
    OR(ISNUMBER(SEARCH("Song Credits:", devotional_song[[#This Row],[description]])),ISNUMBER(SEARCH("New Single", devotional_song[[#This Row],[description]])),ISNUMBER(SEARCH("New Song", devotional_song[[#This Row],[description]])),ISNUMBER(SEARCH("Presenting Song", devotional_song[[#This Row],[description]])),ISNUMBER(SEARCH("Beautiful Song", devotional_song[[#This Row],[description]])),ISNUMBER(SEARCH("First Song", devotional_song[[#This Row],[description]])),ISNUMBER(SEARCH("Song By", devotional_song[[#This Row],[description]])),ISNUMBER(SEARCH("punjabi song", devotional_song[[#This Row],[description]])),ISNUMBER(SEARCH("Punjabi Song", devotional_song[[#This Row],[description]])),ISNUMBER(SEARCH("Presents Song", devotional_song[[#This Row],[description]])),ISNUMBER(SEARCH("Hindi Song", devotional_song[[#This Row],[description]])),ISNUMBER(SEARCH("Video Song", devotional_song[[#This Row],[description]])),ISNUMBER(SEARCH("Lyrical Video", devotional_song[[#This Row],[description]])),ISNUMBER(SEARCH("Official Video", devotional_song[[#This Row],[description]])),ISNUMBER(SEARCH("Official Song", devotional_song[[#This Row],[description]])),ISNUMBER(SEARCH("New Viral Song", devotional_song[[#This Row],[description]])),ISNUMBER(SEARCH("Official Music Video", devotional_song[[#This Row],[description]])),ISNUMBER(SEARCH("Single", devotional_song[[#This Row],[description]])),ISNUMBER(SEARCH("Punjabi Sad Song", devotional_song[[#This Row],[description]])),ISNUMBER(SEARCH("Vocals By", devotional_song[[#This Row],[description]]))), "Single",
   OR( ISNUMBER(SEARCH("Movie Credits:", devotional_song[[#This Row],[description]])),ISNUMBER(SEARCH("Movie", devotional_song[[#This Row],[description]]))), "Movie",       ISNUMBER(SEARCH("EP", devotional_song[[#This Row],[description]])), "EP",
    TRUE, "other"
)</f>
        <v>other</v>
      </c>
      <c r="L22" t="str">
        <f>_xlfn.TEXTBEFORE(devotional_song[[#This Row],[Title]],{":","(","-","#","|"})</f>
        <v xml:space="preserve">Kartarpur </v>
      </c>
      <c r="M22" t="str">
        <f>_xlfn.TEXTBEFORE(_xlfn.TEXTAFTER(devotional_song[[#This Row],[description]],{"Singer:","Artist:","Singer &amp; Lyrics:","Singer/Lyrics:","Singer","Singer :","Singer :-"}),CHAR(10))</f>
        <v xml:space="preserve"> Karaj Randhawa</v>
      </c>
      <c r="N22" t="str" cm="1">
        <f t="array" ref="N22">_xlfn.IFS(
    ISNUMBER(SEARCH("Lyricist", devotional_song[[#This Row],[description]])), TRIM(_xlfn.TEXTBEFORE(_xlfn.TEXTAFTER(_xlfn.TEXTAFTER(devotional_song[[#This Row],[description]], "Lyricist"),{":","-"}), CHAR(10), , , 1)),
    ISNUMBER(SEARCH("Lyrics", devotional_song[[#This Row],[description]])), TRIM(_xlfn.TEXTBEFORE(_xlfn.TEXTAFTER(_xlfn.TEXTAFTER(devotional_song[[#This Row],[description]], "Lyrics"),{":","-"}), CHAR(10), , , 1)),
    TRUE, "NILL"
)</f>
        <v>Prince Rakhdi</v>
      </c>
      <c r="O22" t="e">
        <f>_xlfn.TEXTBEFORE(_xlfn.TEXTAFTER(devotional_song[[#This Row],[description]],"Composer:"),CHAR(10))</f>
        <v>#N/A</v>
      </c>
      <c r="P22" t="e">
        <f>_xlfn.TEXTBEFORE(_xlfn.TEXTAFTER(devotional_song[[#This Row],[description]],CHAR(10)&amp;"Music :"),CHAR(10))</f>
        <v>#N/A</v>
      </c>
      <c r="Q22" t="str">
        <f>_xlfn.TEXTBEFORE(_xlfn.TEXTAFTER(devotional_song[[#This Row],[description]],CHAR(10)&amp;"Video:"),CHAR(10))</f>
        <v xml:space="preserve"> Farmer Arts </v>
      </c>
      <c r="R22" s="1" t="e">
        <f>HYPERLINK(_xlfn.TEXTBEFORE(_xlfn.TEXTAFTER(devotional_song[[#This Row],[description]],"YouTube Music:"),CHAR(10)))</f>
        <v>#N/A</v>
      </c>
      <c r="S22" s="1" t="str">
        <f>HYPERLINK(_xlfn.TEXTBEFORE(_xlfn.TEXTAFTER(devotional_song[[#This Row],[description]],"Spotify:"),CHAR(10)))</f>
        <v xml:space="preserve"> https://spoti.fi/2UExDur</v>
      </c>
      <c r="T22" s="1" t="str">
        <f>HYPERLINK(_xlfn.TEXTBEFORE(_xlfn.TEXTAFTER(devotional_song[[#This Row],[description]],"Apple Music:"),CHAR(10)))</f>
        <v xml:space="preserve"> https://apple.co/2WQLsq3</v>
      </c>
      <c r="U22" s="1" t="e">
        <f>HYPERLINK(_xlfn.TEXTBEFORE(_xlfn.TEXTAFTER(devotional_song[[#This Row],[description]],"JioSaavn:"),CHAR(10)))</f>
        <v>#N/A</v>
      </c>
      <c r="V22" s="1" t="e">
        <f>HYPERLINK(_xlfn.TEXTBEFORE(_xlfn.TEXTAFTER(devotional_song[[#This Row],[description]],"Instagram Reel:"),CHAR(10)))</f>
        <v>#N/A</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412628-5FA4-4597-B5BE-77B09A79D3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Pivot tables</vt:lpstr>
      <vt:lpstr>Master Data</vt:lpstr>
      <vt:lpstr>getmp3_songs</vt:lpstr>
      <vt:lpstr>getmp3_songs_copy</vt:lpstr>
      <vt:lpstr>punjabi_songs</vt:lpstr>
      <vt:lpstr>punjabi_songs_copy</vt:lpstr>
      <vt:lpstr>haryanvi_songs</vt:lpstr>
      <vt:lpstr>haryanvi_songs_copy</vt:lpstr>
      <vt:lpstr>devotional_songs</vt:lpstr>
      <vt:lpstr>devotional_songs_copy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 K</cp:lastModifiedBy>
  <dcterms:created xsi:type="dcterms:W3CDTF">2026-10-23T02:32:24Z</dcterms:created>
  <dcterms:modified xsi:type="dcterms:W3CDTF">2026-10-25T18:14:54Z</dcterms:modified>
</cp:coreProperties>
</file>